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pivotCache/pivotCacheDefinition5.xml" ContentType="application/vnd.openxmlformats-officedocument.spreadsheetml.pivotCacheDefinition+xml"/>
  <Override PartName="/xl/pivotCache/pivotCacheRecords5.xml" ContentType="application/vnd.openxmlformats-officedocument.spreadsheetml.pivotCacheRecords+xml"/>
  <Override PartName="/xl/pivotCache/pivotCacheDefinition6.xml" ContentType="application/vnd.openxmlformats-officedocument.spreadsheetml.pivotCacheDefinition+xml"/>
  <Override PartName="/xl/pivotCache/pivotCacheRecords6.xml" ContentType="application/vnd.openxmlformats-officedocument.spreadsheetml.pivotCacheRecords+xml"/>
  <Override PartName="/xl/pivotCache/pivotCacheDefinition7.xml" ContentType="application/vnd.openxmlformats-officedocument.spreadsheetml.pivotCacheDefinition+xml"/>
  <Override PartName="/xl/pivotCache/pivotCacheRecords7.xml" ContentType="application/vnd.openxmlformats-officedocument.spreadsheetml.pivotCacheRecords+xml"/>
  <Override PartName="/xl/pivotCache/pivotCacheDefinition8.xml" ContentType="application/vnd.openxmlformats-officedocument.spreadsheetml.pivotCacheDefinition+xml"/>
  <Override PartName="/xl/pivotCache/pivotCacheRecords8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tables/table1.xml" ContentType="application/vnd.openxmlformats-officedocument.spreadsheetml.table+xml"/>
  <Override PartName="/xl/drawings/drawing6.xml" ContentType="application/vnd.openxmlformats-officedocument.drawing+xml"/>
  <Override PartName="/xl/charts/chartEx1.xml" ContentType="application/vnd.ms-office.chartex+xml"/>
  <Override PartName="/xl/charts/style7.xml" ContentType="application/vnd.ms-office.chartstyle+xml"/>
  <Override PartName="/xl/charts/colors7.xml" ContentType="application/vnd.ms-office.chartcolorstyle+xml"/>
  <Override PartName="/xl/tables/table2.xml" ContentType="application/vnd.openxmlformats-officedocument.spreadsheetml.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drawings/drawing7.xml" ContentType="application/vnd.openxmlformats-officedocument.drawing+xml"/>
  <Override PartName="/xl/tables/table3.xml" ContentType="application/vnd.openxmlformats-officedocument.spreadsheetml.table+xml"/>
  <Override PartName="/xl/charts/chart7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8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9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0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purl.oclc.org/ooxml/officeDocument/relationships/extendedProperties" Target="docProps/app.xml"/><Relationship Id="rId2" Type="http://schemas.openxmlformats.org/package/2006/relationships/metadata/core-properties" Target="docProps/core.xml"/><Relationship Id="rId1" Type="http://purl.oclc.org/ooxml/officeDocument/relationships/officeDocument" Target="xl/workbook.xml"/></Relationships>
</file>

<file path=xl/workbook.xml><?xml version="1.0" encoding="utf-8"?>
<workbook xmlns="http://purl.oclc.org/ooxml/spreadsheetml/main" xmlns:r="http://purl.oclc.org/ooxml/officeDocument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 conformance="strict">
  <fileVersion appName="xl" lastEdited="7" lowestEdited="7" rupBuild="11110"/>
  <workbookPr dateCompatibility="0" defaultThemeVersion="202300"/>
  <mc:AlternateContent xmlns:mc="http://schemas.openxmlformats.org/markup-compatibility/2006">
    <mc:Choice Requires="x15">
      <x15ac:absPath xmlns:x15ac="http://schemas.microsoft.com/office/spreadsheetml/2010/11/ac" url="/Users/emmanuelolajubu/Documents/DAMO 500/"/>
    </mc:Choice>
  </mc:AlternateContent>
  <xr:revisionPtr revIDLastSave="0" documentId="13_ncr:9_{BB361D04-2D67-3C45-938B-F3B869CDBBC4}" xr6:coauthVersionLast="47" xr6:coauthVersionMax="47" xr10:uidLastSave="{00000000-0000-0000-0000-000000000000}"/>
  <bookViews>
    <workbookView xWindow="0" yWindow="860" windowWidth="36000" windowHeight="22520" firstSheet="4" activeTab="13" xr2:uid="{EABDBEE7-9764-FC42-9F2E-A42218E21BCA}"/>
  </bookViews>
  <sheets>
    <sheet name="untouched Cleaned_Dataset" sheetId="1" r:id="rId1"/>
    <sheet name="Descriptive Statistics" sheetId="4" r:id="rId2"/>
    <sheet name="Frequency Counts Job Title" sheetId="8" r:id="rId3"/>
    <sheet name="Frequency Counts Position" sheetId="10" r:id="rId4"/>
    <sheet name="Frequency Counts Industry" sheetId="11" r:id="rId5"/>
    <sheet name="Freq Count City" sheetId="14" r:id="rId6"/>
    <sheet name="Freq Count CityKeepRemote" sheetId="15" r:id="rId7"/>
    <sheet name="Freq CountCityRemRemote" sheetId="16" r:id="rId8"/>
    <sheet name="Freq Count Province" sheetId="17" r:id="rId9"/>
    <sheet name="Cleaned_Tabled_Dataset" sheetId="2" r:id="rId10"/>
    <sheet name="Sheet2" sheetId="3" r:id="rId11"/>
    <sheet name="Handling Missing Data" sheetId="18" r:id="rId12"/>
    <sheet name="FE PIVOT" sheetId="21" r:id="rId13"/>
    <sheet name="Feature Engineering" sheetId="20" r:id="rId14"/>
  </sheets>
  <definedNames>
    <definedName name="_xlchart.v1.0" hidden="1">Cleaned_Tabled_Dataset!$A$1499:$A$1797</definedName>
    <definedName name="_xlchart.v1.1" hidden="1">Cleaned_Tabled_Dataset!$M$1499:$M$1797</definedName>
    <definedName name="_xlchart.v1.2" hidden="1">Cleaned_Tabled_Dataset!$M$2:$M$1498</definedName>
    <definedName name="_xlchart.v1.3" hidden="1">Cleaned_Tabled_Dataset!$N$1499:$N$1797</definedName>
    <definedName name="_xlchart.v1.4" hidden="1">Cleaned_Tabled_Dataset!$N$2:$N$1498</definedName>
  </definedNames>
  <calcPr calcId="191029"/>
  <pivotCaches>
    <pivotCache cacheId="45" r:id="rId15"/>
    <pivotCache cacheId="46" r:id="rId16"/>
    <pivotCache cacheId="47" r:id="rId17"/>
    <pivotCache cacheId="48" r:id="rId18"/>
    <pivotCache cacheId="49" r:id="rId19"/>
    <pivotCache cacheId="50" r:id="rId20"/>
    <pivotCache cacheId="51" r:id="rId21"/>
    <pivotCache cacheId="52" r:id="rId22"/>
  </pivotCaches>
  <extLst>
    <ext xmlns:x14="http://schemas.microsoft.com/office/spreadsheetml/2009/9/main" uri="{79F54976-1DA5-4618-B147-4CDE4B953A38}">
      <x14:workbookPr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purl.oclc.org/ooxml/spreadsheetml/main">
  <c r="V2" i="20" l="1"/>
  <c r="V3" i="20"/>
  <c r="V4" i="20"/>
  <c r="V5" i="20"/>
  <c r="V6" i="20"/>
  <c r="V7" i="20"/>
  <c r="V8" i="20"/>
  <c r="V9" i="20"/>
  <c r="V10" i="20"/>
  <c r="V11" i="20"/>
  <c r="V12" i="20"/>
  <c r="V13" i="20"/>
  <c r="V14" i="20"/>
  <c r="V15" i="20"/>
  <c r="V16" i="20"/>
  <c r="V17" i="20"/>
  <c r="V18" i="20"/>
  <c r="V19" i="20"/>
  <c r="V20" i="20"/>
  <c r="V21" i="20"/>
  <c r="V22" i="20"/>
  <c r="V23" i="20"/>
  <c r="V24" i="20"/>
  <c r="V25" i="20"/>
  <c r="V26" i="20"/>
  <c r="V27" i="20"/>
  <c r="V28" i="20"/>
  <c r="V29" i="20"/>
  <c r="V30" i="20"/>
  <c r="V31" i="20"/>
  <c r="V32" i="20"/>
  <c r="V33" i="20"/>
  <c r="V34" i="20"/>
  <c r="V35" i="20"/>
  <c r="V36" i="20"/>
  <c r="V37" i="20"/>
  <c r="V38" i="20"/>
  <c r="V39" i="20"/>
  <c r="V40" i="20"/>
  <c r="V41" i="20"/>
  <c r="V42" i="20"/>
  <c r="V43" i="20"/>
  <c r="V44" i="20"/>
  <c r="V45" i="20"/>
  <c r="V46" i="20"/>
  <c r="V47" i="20"/>
  <c r="V48" i="20"/>
  <c r="V49" i="20"/>
  <c r="V50" i="20"/>
  <c r="V51" i="20"/>
  <c r="V52" i="20"/>
  <c r="V53" i="20"/>
  <c r="V54" i="20"/>
  <c r="V55" i="20"/>
  <c r="V56" i="20"/>
  <c r="V57" i="20"/>
  <c r="V58" i="20"/>
  <c r="V59" i="20"/>
  <c r="V60" i="20"/>
  <c r="V61" i="20"/>
  <c r="V62" i="20"/>
  <c r="V63" i="20"/>
  <c r="V64" i="20"/>
  <c r="V65" i="20"/>
  <c r="V66" i="20"/>
  <c r="V67" i="20"/>
  <c r="V68" i="20"/>
  <c r="V69" i="20"/>
  <c r="V70" i="20"/>
  <c r="V71" i="20"/>
  <c r="V72" i="20"/>
  <c r="V73" i="20"/>
  <c r="V74" i="20"/>
  <c r="V75" i="20"/>
  <c r="V76" i="20"/>
  <c r="V77" i="20"/>
  <c r="V78" i="20"/>
  <c r="V79" i="20"/>
  <c r="V80" i="20"/>
  <c r="V81" i="20"/>
  <c r="V82" i="20"/>
  <c r="V83" i="20"/>
  <c r="V84" i="20"/>
  <c r="V85" i="20"/>
  <c r="V86" i="20"/>
  <c r="V87" i="20"/>
  <c r="V88" i="20"/>
  <c r="V89" i="20"/>
  <c r="V90" i="20"/>
  <c r="V91" i="20"/>
  <c r="V92" i="20"/>
  <c r="V93" i="20"/>
  <c r="V94" i="20"/>
  <c r="V95" i="20"/>
  <c r="V96" i="20"/>
  <c r="V97" i="20"/>
  <c r="V98" i="20"/>
  <c r="V99" i="20"/>
  <c r="V100" i="20"/>
  <c r="V101" i="20"/>
  <c r="V102" i="20"/>
  <c r="V103" i="20"/>
  <c r="V104" i="20"/>
  <c r="V105" i="20"/>
  <c r="V106" i="20"/>
  <c r="V107" i="20"/>
  <c r="V108" i="20"/>
  <c r="V109" i="20"/>
  <c r="V110" i="20"/>
  <c r="V111" i="20"/>
  <c r="V112" i="20"/>
  <c r="V113" i="20"/>
  <c r="V114" i="20"/>
  <c r="V115" i="20"/>
  <c r="V116" i="20"/>
  <c r="V117" i="20"/>
  <c r="V118" i="20"/>
  <c r="V119" i="20"/>
  <c r="V120" i="20"/>
  <c r="V121" i="20"/>
  <c r="V122" i="20"/>
  <c r="V123" i="20"/>
  <c r="V124" i="20"/>
  <c r="V125" i="20"/>
  <c r="V126" i="20"/>
  <c r="V127" i="20"/>
  <c r="V128" i="20"/>
  <c r="V129" i="20"/>
  <c r="V130" i="20"/>
  <c r="V131" i="20"/>
  <c r="V132" i="20"/>
  <c r="V133" i="20"/>
  <c r="V134" i="20"/>
  <c r="V135" i="20"/>
  <c r="V136" i="20"/>
  <c r="V137" i="20"/>
  <c r="V138" i="20"/>
  <c r="V139" i="20"/>
  <c r="V140" i="20"/>
  <c r="V141" i="20"/>
  <c r="V142" i="20"/>
  <c r="V143" i="20"/>
  <c r="V144" i="20"/>
  <c r="V145" i="20"/>
  <c r="V146" i="20"/>
  <c r="V147" i="20"/>
  <c r="V148" i="20"/>
  <c r="V149" i="20"/>
  <c r="V150" i="20"/>
  <c r="V151" i="20"/>
  <c r="V152" i="20"/>
  <c r="V153" i="20"/>
  <c r="V154" i="20"/>
  <c r="V155" i="20"/>
  <c r="V156" i="20"/>
  <c r="V157" i="20"/>
  <c r="V158" i="20"/>
  <c r="V159" i="20"/>
  <c r="V160" i="20"/>
  <c r="V161" i="20"/>
  <c r="V162" i="20"/>
  <c r="V163" i="20"/>
  <c r="V164" i="20"/>
  <c r="V165" i="20"/>
  <c r="V166" i="20"/>
  <c r="V167" i="20"/>
  <c r="V168" i="20"/>
  <c r="V169" i="20"/>
  <c r="V170" i="20"/>
  <c r="V171" i="20"/>
  <c r="V172" i="20"/>
  <c r="V173" i="20"/>
  <c r="V174" i="20"/>
  <c r="V175" i="20"/>
  <c r="V176" i="20"/>
  <c r="V177" i="20"/>
  <c r="V178" i="20"/>
  <c r="V179" i="20"/>
  <c r="V180" i="20"/>
  <c r="V181" i="20"/>
  <c r="V182" i="20"/>
  <c r="V183" i="20"/>
  <c r="V184" i="20"/>
  <c r="V185" i="20"/>
  <c r="V186" i="20"/>
  <c r="V187" i="20"/>
  <c r="V188" i="20"/>
  <c r="V189" i="20"/>
  <c r="V190" i="20"/>
  <c r="V191" i="20"/>
  <c r="V192" i="20"/>
  <c r="V193" i="20"/>
  <c r="V194" i="20"/>
  <c r="V195" i="20"/>
  <c r="V196" i="20"/>
  <c r="V197" i="20"/>
  <c r="V198" i="20"/>
  <c r="V199" i="20"/>
  <c r="V200" i="20"/>
  <c r="V201" i="20"/>
  <c r="V202" i="20"/>
  <c r="V203" i="20"/>
  <c r="V204" i="20"/>
  <c r="V205" i="20"/>
  <c r="V206" i="20"/>
  <c r="V207" i="20"/>
  <c r="V208" i="20"/>
  <c r="V209" i="20"/>
  <c r="V210" i="20"/>
  <c r="V211" i="20"/>
  <c r="V212" i="20"/>
  <c r="V213" i="20"/>
  <c r="V214" i="20"/>
  <c r="V215" i="20"/>
  <c r="V216" i="20"/>
  <c r="V217" i="20"/>
  <c r="V218" i="20"/>
  <c r="V219" i="20"/>
  <c r="V220" i="20"/>
  <c r="V221" i="20"/>
  <c r="V222" i="20"/>
  <c r="V223" i="20"/>
  <c r="V224" i="20"/>
  <c r="V225" i="20"/>
  <c r="V226" i="20"/>
  <c r="V227" i="20"/>
  <c r="V228" i="20"/>
  <c r="V229" i="20"/>
  <c r="V230" i="20"/>
  <c r="V231" i="20"/>
  <c r="V232" i="20"/>
  <c r="V233" i="20"/>
  <c r="V234" i="20"/>
  <c r="V235" i="20"/>
  <c r="V236" i="20"/>
  <c r="V237" i="20"/>
  <c r="V238" i="20"/>
  <c r="V239" i="20"/>
  <c r="V240" i="20"/>
  <c r="V241" i="20"/>
  <c r="V242" i="20"/>
  <c r="V243" i="20"/>
  <c r="V244" i="20"/>
  <c r="V245" i="20"/>
  <c r="V246" i="20"/>
  <c r="V247" i="20"/>
  <c r="V248" i="20"/>
  <c r="V249" i="20"/>
  <c r="V250" i="20"/>
  <c r="V251" i="20"/>
  <c r="V252" i="20"/>
  <c r="V253" i="20"/>
  <c r="V254" i="20"/>
  <c r="V255" i="20"/>
  <c r="V256" i="20"/>
  <c r="V257" i="20"/>
  <c r="V258" i="20"/>
  <c r="V259" i="20"/>
  <c r="V260" i="20"/>
  <c r="V261" i="20"/>
  <c r="V262" i="20"/>
  <c r="V263" i="20"/>
  <c r="V264" i="20"/>
  <c r="V265" i="20"/>
  <c r="V266" i="20"/>
  <c r="V267" i="20"/>
  <c r="V268" i="20"/>
  <c r="V269" i="20"/>
  <c r="V270" i="20"/>
  <c r="V271" i="20"/>
  <c r="V272" i="20"/>
  <c r="V273" i="20"/>
  <c r="V274" i="20"/>
  <c r="V275" i="20"/>
  <c r="V276" i="20"/>
  <c r="V277" i="20"/>
  <c r="V278" i="20"/>
  <c r="V279" i="20"/>
  <c r="V280" i="20"/>
  <c r="V281" i="20"/>
  <c r="V282" i="20"/>
  <c r="V283" i="20"/>
  <c r="V284" i="20"/>
  <c r="V285" i="20"/>
  <c r="V286" i="20"/>
  <c r="V287" i="20"/>
  <c r="V288" i="20"/>
  <c r="V289" i="20"/>
  <c r="V290" i="20"/>
  <c r="V291" i="20"/>
  <c r="V292" i="20"/>
  <c r="V293" i="20"/>
  <c r="V294" i="20"/>
  <c r="V295" i="20"/>
  <c r="V296" i="20"/>
  <c r="V297" i="20"/>
  <c r="V298" i="20"/>
  <c r="V299" i="20"/>
  <c r="V300" i="20"/>
  <c r="V301" i="20"/>
  <c r="V302" i="20"/>
  <c r="V303" i="20"/>
  <c r="V304" i="20"/>
  <c r="V305" i="20"/>
  <c r="V306" i="20"/>
  <c r="V307" i="20"/>
  <c r="V308" i="20"/>
  <c r="V309" i="20"/>
  <c r="V310" i="20"/>
  <c r="V311" i="20"/>
  <c r="V312" i="20"/>
  <c r="V313" i="20"/>
  <c r="V314" i="20"/>
  <c r="V315" i="20"/>
  <c r="V316" i="20"/>
  <c r="V317" i="20"/>
  <c r="V318" i="20"/>
  <c r="V319" i="20"/>
  <c r="V320" i="20"/>
  <c r="V321" i="20"/>
  <c r="V322" i="20"/>
  <c r="V323" i="20"/>
  <c r="V324" i="20"/>
  <c r="V325" i="20"/>
  <c r="V326" i="20"/>
  <c r="V327" i="20"/>
  <c r="V328" i="20"/>
  <c r="V329" i="20"/>
  <c r="V330" i="20"/>
  <c r="V331" i="20"/>
  <c r="V332" i="20"/>
  <c r="V333" i="20"/>
  <c r="V334" i="20"/>
  <c r="V335" i="20"/>
  <c r="V336" i="20"/>
  <c r="V337" i="20"/>
  <c r="V338" i="20"/>
  <c r="V339" i="20"/>
  <c r="V340" i="20"/>
  <c r="V341" i="20"/>
  <c r="V342" i="20"/>
  <c r="V343" i="20"/>
  <c r="V344" i="20"/>
  <c r="V345" i="20"/>
  <c r="V346" i="20"/>
  <c r="V347" i="20"/>
  <c r="V348" i="20"/>
  <c r="V349" i="20"/>
  <c r="V350" i="20"/>
  <c r="V351" i="20"/>
  <c r="V352" i="20"/>
  <c r="V353" i="20"/>
  <c r="V354" i="20"/>
  <c r="V355" i="20"/>
  <c r="V356" i="20"/>
  <c r="V357" i="20"/>
  <c r="V358" i="20"/>
  <c r="V359" i="20"/>
  <c r="V360" i="20"/>
  <c r="V361" i="20"/>
  <c r="V362" i="20"/>
  <c r="V363" i="20"/>
  <c r="V364" i="20"/>
  <c r="V365" i="20"/>
  <c r="V366" i="20"/>
  <c r="V367" i="20"/>
  <c r="V368" i="20"/>
  <c r="V369" i="20"/>
  <c r="V370" i="20"/>
  <c r="V371" i="20"/>
  <c r="V372" i="20"/>
  <c r="V373" i="20"/>
  <c r="V374" i="20"/>
  <c r="V375" i="20"/>
  <c r="V376" i="20"/>
  <c r="V377" i="20"/>
  <c r="V378" i="20"/>
  <c r="V379" i="20"/>
  <c r="V380" i="20"/>
  <c r="V381" i="20"/>
  <c r="V382" i="20"/>
  <c r="V383" i="20"/>
  <c r="V384" i="20"/>
  <c r="V385" i="20"/>
  <c r="V386" i="20"/>
  <c r="V387" i="20"/>
  <c r="V388" i="20"/>
  <c r="V389" i="20"/>
  <c r="V390" i="20"/>
  <c r="V391" i="20"/>
  <c r="V392" i="20"/>
  <c r="V393" i="20"/>
  <c r="V394" i="20"/>
  <c r="V395" i="20"/>
  <c r="V396" i="20"/>
  <c r="V397" i="20"/>
  <c r="V398" i="20"/>
  <c r="V399" i="20"/>
  <c r="V400" i="20"/>
  <c r="V401" i="20"/>
  <c r="V402" i="20"/>
  <c r="V403" i="20"/>
  <c r="V404" i="20"/>
  <c r="V405" i="20"/>
  <c r="V406" i="20"/>
  <c r="V407" i="20"/>
  <c r="V408" i="20"/>
  <c r="V409" i="20"/>
  <c r="V410" i="20"/>
  <c r="V411" i="20"/>
  <c r="V412" i="20"/>
  <c r="V413" i="20"/>
  <c r="V414" i="20"/>
  <c r="V415" i="20"/>
  <c r="V416" i="20"/>
  <c r="V417" i="20"/>
  <c r="V418" i="20"/>
  <c r="V419" i="20"/>
  <c r="V420" i="20"/>
  <c r="V421" i="20"/>
  <c r="V422" i="20"/>
  <c r="V423" i="20"/>
  <c r="V424" i="20"/>
  <c r="V425" i="20"/>
  <c r="V426" i="20"/>
  <c r="V427" i="20"/>
  <c r="V428" i="20"/>
  <c r="V429" i="20"/>
  <c r="V430" i="20"/>
  <c r="V431" i="20"/>
  <c r="V432" i="20"/>
  <c r="V433" i="20"/>
  <c r="V434" i="20"/>
  <c r="V435" i="20"/>
  <c r="V436" i="20"/>
  <c r="V437" i="20"/>
  <c r="V438" i="20"/>
  <c r="V439" i="20"/>
  <c r="V440" i="20"/>
  <c r="V441" i="20"/>
  <c r="V442" i="20"/>
  <c r="V443" i="20"/>
  <c r="V444" i="20"/>
  <c r="V445" i="20"/>
  <c r="V446" i="20"/>
  <c r="V447" i="20"/>
  <c r="V448" i="20"/>
  <c r="V449" i="20"/>
  <c r="V450" i="20"/>
  <c r="V451" i="20"/>
  <c r="V452" i="20"/>
  <c r="V453" i="20"/>
  <c r="V454" i="20"/>
  <c r="V455" i="20"/>
  <c r="V456" i="20"/>
  <c r="V457" i="20"/>
  <c r="V458" i="20"/>
  <c r="V459" i="20"/>
  <c r="V460" i="20"/>
  <c r="V461" i="20"/>
  <c r="V462" i="20"/>
  <c r="V463" i="20"/>
  <c r="V464" i="20"/>
  <c r="V465" i="20"/>
  <c r="V466" i="20"/>
  <c r="V467" i="20"/>
  <c r="V468" i="20"/>
  <c r="V469" i="20"/>
  <c r="V470" i="20"/>
  <c r="V471" i="20"/>
  <c r="V472" i="20"/>
  <c r="V473" i="20"/>
  <c r="V474" i="20"/>
  <c r="V475" i="20"/>
  <c r="V476" i="20"/>
  <c r="V477" i="20"/>
  <c r="V478" i="20"/>
  <c r="V479" i="20"/>
  <c r="V480" i="20"/>
  <c r="V481" i="20"/>
  <c r="V482" i="20"/>
  <c r="V483" i="20"/>
  <c r="V484" i="20"/>
  <c r="V485" i="20"/>
  <c r="V486" i="20"/>
  <c r="V487" i="20"/>
  <c r="V488" i="20"/>
  <c r="V489" i="20"/>
  <c r="V490" i="20"/>
  <c r="V491" i="20"/>
  <c r="V492" i="20"/>
  <c r="V493" i="20"/>
  <c r="V494" i="20"/>
  <c r="V495" i="20"/>
  <c r="V496" i="20"/>
  <c r="V497" i="20"/>
  <c r="V498" i="20"/>
  <c r="V499" i="20"/>
  <c r="V500" i="20"/>
  <c r="V501" i="20"/>
  <c r="V502" i="20"/>
  <c r="V503" i="20"/>
  <c r="V504" i="20"/>
  <c r="V505" i="20"/>
  <c r="V506" i="20"/>
  <c r="V507" i="20"/>
  <c r="V508" i="20"/>
  <c r="V509" i="20"/>
  <c r="V510" i="20"/>
  <c r="V511" i="20"/>
  <c r="V512" i="20"/>
  <c r="V513" i="20"/>
  <c r="V514" i="20"/>
  <c r="V515" i="20"/>
  <c r="V516" i="20"/>
  <c r="V517" i="20"/>
  <c r="V518" i="20"/>
  <c r="V519" i="20"/>
  <c r="V520" i="20"/>
  <c r="V521" i="20"/>
  <c r="V522" i="20"/>
  <c r="V523" i="20"/>
  <c r="V524" i="20"/>
  <c r="V525" i="20"/>
  <c r="V526" i="20"/>
  <c r="V527" i="20"/>
  <c r="V528" i="20"/>
  <c r="V529" i="20"/>
  <c r="V530" i="20"/>
  <c r="V531" i="20"/>
  <c r="V532" i="20"/>
  <c r="V533" i="20"/>
  <c r="V534" i="20"/>
  <c r="V535" i="20"/>
  <c r="V536" i="20"/>
  <c r="V537" i="20"/>
  <c r="V538" i="20"/>
  <c r="V539" i="20"/>
  <c r="V540" i="20"/>
  <c r="V541" i="20"/>
  <c r="V542" i="20"/>
  <c r="V543" i="20"/>
  <c r="V544" i="20"/>
  <c r="V545" i="20"/>
  <c r="V546" i="20"/>
  <c r="V547" i="20"/>
  <c r="V548" i="20"/>
  <c r="V549" i="20"/>
  <c r="V550" i="20"/>
  <c r="V551" i="20"/>
  <c r="V552" i="20"/>
  <c r="V553" i="20"/>
  <c r="V554" i="20"/>
  <c r="V555" i="20"/>
  <c r="V556" i="20"/>
  <c r="V557" i="20"/>
  <c r="V558" i="20"/>
  <c r="V559" i="20"/>
  <c r="V560" i="20"/>
  <c r="V561" i="20"/>
  <c r="V562" i="20"/>
  <c r="V563" i="20"/>
  <c r="V564" i="20"/>
  <c r="V565" i="20"/>
  <c r="V566" i="20"/>
  <c r="V567" i="20"/>
  <c r="V568" i="20"/>
  <c r="V569" i="20"/>
  <c r="V570" i="20"/>
  <c r="V571" i="20"/>
  <c r="V572" i="20"/>
  <c r="V573" i="20"/>
  <c r="V574" i="20"/>
  <c r="V575" i="20"/>
  <c r="V576" i="20"/>
  <c r="V577" i="20"/>
  <c r="V578" i="20"/>
  <c r="V579" i="20"/>
  <c r="V580" i="20"/>
  <c r="V581" i="20"/>
  <c r="V582" i="20"/>
  <c r="V583" i="20"/>
  <c r="V584" i="20"/>
  <c r="V585" i="20"/>
  <c r="V586" i="20"/>
  <c r="V587" i="20"/>
  <c r="V588" i="20"/>
  <c r="V589" i="20"/>
  <c r="V590" i="20"/>
  <c r="V591" i="20"/>
  <c r="V592" i="20"/>
  <c r="V593" i="20"/>
  <c r="V594" i="20"/>
  <c r="V595" i="20"/>
  <c r="V596" i="20"/>
  <c r="V597" i="20"/>
  <c r="V598" i="20"/>
  <c r="V599" i="20"/>
  <c r="V600" i="20"/>
  <c r="V601" i="20"/>
  <c r="V602" i="20"/>
  <c r="V603" i="20"/>
  <c r="V604" i="20"/>
  <c r="V605" i="20"/>
  <c r="V606" i="20"/>
  <c r="V607" i="20"/>
  <c r="V608" i="20"/>
  <c r="V609" i="20"/>
  <c r="V610" i="20"/>
  <c r="V611" i="20"/>
  <c r="V612" i="20"/>
  <c r="V613" i="20"/>
  <c r="V614" i="20"/>
  <c r="V615" i="20"/>
  <c r="V616" i="20"/>
  <c r="V617" i="20"/>
  <c r="V618" i="20"/>
  <c r="V619" i="20"/>
  <c r="V620" i="20"/>
  <c r="V621" i="20"/>
  <c r="V622" i="20"/>
  <c r="V623" i="20"/>
  <c r="V624" i="20"/>
  <c r="V625" i="20"/>
  <c r="V626" i="20"/>
  <c r="V627" i="20"/>
  <c r="V628" i="20"/>
  <c r="V629" i="20"/>
  <c r="V630" i="20"/>
  <c r="V631" i="20"/>
  <c r="V632" i="20"/>
  <c r="V633" i="20"/>
  <c r="V634" i="20"/>
  <c r="V635" i="20"/>
  <c r="V636" i="20"/>
  <c r="V637" i="20"/>
  <c r="V638" i="20"/>
  <c r="V639" i="20"/>
  <c r="V640" i="20"/>
  <c r="V641" i="20"/>
  <c r="V642" i="20"/>
  <c r="V643" i="20"/>
  <c r="V644" i="20"/>
  <c r="V645" i="20"/>
  <c r="V646" i="20"/>
  <c r="V647" i="20"/>
  <c r="V648" i="20"/>
  <c r="V649" i="20"/>
  <c r="V650" i="20"/>
  <c r="V651" i="20"/>
  <c r="V652" i="20"/>
  <c r="V653" i="20"/>
  <c r="V654" i="20"/>
  <c r="V655" i="20"/>
  <c r="V656" i="20"/>
  <c r="V657" i="20"/>
  <c r="V658" i="20"/>
  <c r="V659" i="20"/>
  <c r="V660" i="20"/>
  <c r="V661" i="20"/>
  <c r="V662" i="20"/>
  <c r="V663" i="20"/>
  <c r="V664" i="20"/>
  <c r="V665" i="20"/>
  <c r="V666" i="20"/>
  <c r="V667" i="20"/>
  <c r="V668" i="20"/>
  <c r="V669" i="20"/>
  <c r="V670" i="20"/>
  <c r="V671" i="20"/>
  <c r="V672" i="20"/>
  <c r="V673" i="20"/>
  <c r="V674" i="20"/>
  <c r="V675" i="20"/>
  <c r="V676" i="20"/>
  <c r="V677" i="20"/>
  <c r="V678" i="20"/>
  <c r="V679" i="20"/>
  <c r="V680" i="20"/>
  <c r="V681" i="20"/>
  <c r="V682" i="20"/>
  <c r="V683" i="20"/>
  <c r="V684" i="20"/>
  <c r="V685" i="20"/>
  <c r="V686" i="20"/>
  <c r="V687" i="20"/>
  <c r="V688" i="20"/>
  <c r="V689" i="20"/>
  <c r="V690" i="20"/>
  <c r="V691" i="20"/>
  <c r="V692" i="20"/>
  <c r="V693" i="20"/>
  <c r="V694" i="20"/>
  <c r="V695" i="20"/>
  <c r="V696" i="20"/>
  <c r="V697" i="20"/>
  <c r="V698" i="20"/>
  <c r="V699" i="20"/>
  <c r="V700" i="20"/>
  <c r="V701" i="20"/>
  <c r="V702" i="20"/>
  <c r="V703" i="20"/>
  <c r="V704" i="20"/>
  <c r="V705" i="20"/>
  <c r="V706" i="20"/>
  <c r="V707" i="20"/>
  <c r="V708" i="20"/>
  <c r="V709" i="20"/>
  <c r="V710" i="20"/>
  <c r="V711" i="20"/>
  <c r="V712" i="20"/>
  <c r="V713" i="20"/>
  <c r="V714" i="20"/>
  <c r="V715" i="20"/>
  <c r="V716" i="20"/>
  <c r="V717" i="20"/>
  <c r="V718" i="20"/>
  <c r="V719" i="20"/>
  <c r="V720" i="20"/>
  <c r="V721" i="20"/>
  <c r="V722" i="20"/>
  <c r="V723" i="20"/>
  <c r="V724" i="20"/>
  <c r="V725" i="20"/>
  <c r="V726" i="20"/>
  <c r="V727" i="20"/>
  <c r="V728" i="20"/>
  <c r="V729" i="20"/>
  <c r="V730" i="20"/>
  <c r="V731" i="20"/>
  <c r="V732" i="20"/>
  <c r="V733" i="20"/>
  <c r="V734" i="20"/>
  <c r="V735" i="20"/>
  <c r="V736" i="20"/>
  <c r="V737" i="20"/>
  <c r="V738" i="20"/>
  <c r="V739" i="20"/>
  <c r="V740" i="20"/>
  <c r="V741" i="20"/>
  <c r="V742" i="20"/>
  <c r="V743" i="20"/>
  <c r="V744" i="20"/>
  <c r="V745" i="20"/>
  <c r="V746" i="20"/>
  <c r="V747" i="20"/>
  <c r="V748" i="20"/>
  <c r="V749" i="20"/>
  <c r="V750" i="20"/>
  <c r="V751" i="20"/>
  <c r="V752" i="20"/>
  <c r="V753" i="20"/>
  <c r="V754" i="20"/>
  <c r="V755" i="20"/>
  <c r="V756" i="20"/>
  <c r="V757" i="20"/>
  <c r="V758" i="20"/>
  <c r="V759" i="20"/>
  <c r="V760" i="20"/>
  <c r="V761" i="20"/>
  <c r="V762" i="20"/>
  <c r="V763" i="20"/>
  <c r="V764" i="20"/>
  <c r="V765" i="20"/>
  <c r="V766" i="20"/>
  <c r="V767" i="20"/>
  <c r="V768" i="20"/>
  <c r="V769" i="20"/>
  <c r="V770" i="20"/>
  <c r="V771" i="20"/>
  <c r="V772" i="20"/>
  <c r="V773" i="20"/>
  <c r="V774" i="20"/>
  <c r="V775" i="20"/>
  <c r="V776" i="20"/>
  <c r="V777" i="20"/>
  <c r="V778" i="20"/>
  <c r="V779" i="20"/>
  <c r="V780" i="20"/>
  <c r="V781" i="20"/>
  <c r="V782" i="20"/>
  <c r="V783" i="20"/>
  <c r="V784" i="20"/>
  <c r="V785" i="20"/>
  <c r="V786" i="20"/>
  <c r="V787" i="20"/>
  <c r="V788" i="20"/>
  <c r="V789" i="20"/>
  <c r="V790" i="20"/>
  <c r="V791" i="20"/>
  <c r="V792" i="20"/>
  <c r="V793" i="20"/>
  <c r="V794" i="20"/>
  <c r="V795" i="20"/>
  <c r="V796" i="20"/>
  <c r="V797" i="20"/>
  <c r="V798" i="20"/>
  <c r="V799" i="20"/>
  <c r="V800" i="20"/>
  <c r="V801" i="20"/>
  <c r="V802" i="20"/>
  <c r="V803" i="20"/>
  <c r="V804" i="20"/>
  <c r="V805" i="20"/>
  <c r="V806" i="20"/>
  <c r="V807" i="20"/>
  <c r="V808" i="20"/>
  <c r="V809" i="20"/>
  <c r="V810" i="20"/>
  <c r="V811" i="20"/>
  <c r="V812" i="20"/>
  <c r="V813" i="20"/>
  <c r="V814" i="20"/>
  <c r="V815" i="20"/>
  <c r="V816" i="20"/>
  <c r="V817" i="20"/>
  <c r="V818" i="20"/>
  <c r="V819" i="20"/>
  <c r="V820" i="20"/>
  <c r="V821" i="20"/>
  <c r="V822" i="20"/>
  <c r="V823" i="20"/>
  <c r="V824" i="20"/>
  <c r="V825" i="20"/>
  <c r="V826" i="20"/>
  <c r="V827" i="20"/>
  <c r="V828" i="20"/>
  <c r="V829" i="20"/>
  <c r="V830" i="20"/>
  <c r="V831" i="20"/>
  <c r="V832" i="20"/>
  <c r="V833" i="20"/>
  <c r="V834" i="20"/>
  <c r="V835" i="20"/>
  <c r="V836" i="20"/>
  <c r="V837" i="20"/>
  <c r="V838" i="20"/>
  <c r="V839" i="20"/>
  <c r="V840" i="20"/>
  <c r="V841" i="20"/>
  <c r="V842" i="20"/>
  <c r="V843" i="20"/>
  <c r="V844" i="20"/>
  <c r="V845" i="20"/>
  <c r="V846" i="20"/>
  <c r="V847" i="20"/>
  <c r="V848" i="20"/>
  <c r="V849" i="20"/>
  <c r="V850" i="20"/>
  <c r="V851" i="20"/>
  <c r="V852" i="20"/>
  <c r="V853" i="20"/>
  <c r="V854" i="20"/>
  <c r="V855" i="20"/>
  <c r="V856" i="20"/>
  <c r="V857" i="20"/>
  <c r="V858" i="20"/>
  <c r="V859" i="20"/>
  <c r="V860" i="20"/>
  <c r="V861" i="20"/>
  <c r="V862" i="20"/>
  <c r="V863" i="20"/>
  <c r="V864" i="20"/>
  <c r="V865" i="20"/>
  <c r="V866" i="20"/>
  <c r="V867" i="20"/>
  <c r="V868" i="20"/>
  <c r="V869" i="20"/>
  <c r="V870" i="20"/>
  <c r="V871" i="20"/>
  <c r="V872" i="20"/>
  <c r="V873" i="20"/>
  <c r="V874" i="20"/>
  <c r="V875" i="20"/>
  <c r="V876" i="20"/>
  <c r="V877" i="20"/>
  <c r="V878" i="20"/>
  <c r="V879" i="20"/>
  <c r="V880" i="20"/>
  <c r="V881" i="20"/>
  <c r="V882" i="20"/>
  <c r="V883" i="20"/>
  <c r="V884" i="20"/>
  <c r="V885" i="20"/>
  <c r="V886" i="20"/>
  <c r="V887" i="20"/>
  <c r="V888" i="20"/>
  <c r="V889" i="20"/>
  <c r="V890" i="20"/>
  <c r="V891" i="20"/>
  <c r="V892" i="20"/>
  <c r="V893" i="20"/>
  <c r="V894" i="20"/>
  <c r="V895" i="20"/>
  <c r="V896" i="20"/>
  <c r="V897" i="20"/>
  <c r="V898" i="20"/>
  <c r="V899" i="20"/>
  <c r="V900" i="20"/>
  <c r="V901" i="20"/>
  <c r="V902" i="20"/>
  <c r="V903" i="20"/>
  <c r="V904" i="20"/>
  <c r="V905" i="20"/>
  <c r="V906" i="20"/>
  <c r="V907" i="20"/>
  <c r="V908" i="20"/>
  <c r="V909" i="20"/>
  <c r="V910" i="20"/>
  <c r="V911" i="20"/>
  <c r="V912" i="20"/>
  <c r="V913" i="20"/>
  <c r="V914" i="20"/>
  <c r="V915" i="20"/>
  <c r="V916" i="20"/>
  <c r="V917" i="20"/>
  <c r="V918" i="20"/>
  <c r="V919" i="20"/>
  <c r="V920" i="20"/>
  <c r="V921" i="20"/>
  <c r="V922" i="20"/>
  <c r="V923" i="20"/>
  <c r="V924" i="20"/>
  <c r="V925" i="20"/>
  <c r="V926" i="20"/>
  <c r="V927" i="20"/>
  <c r="V928" i="20"/>
  <c r="V929" i="20"/>
  <c r="V930" i="20"/>
  <c r="V931" i="20"/>
  <c r="V932" i="20"/>
  <c r="V933" i="20"/>
  <c r="V934" i="20"/>
  <c r="V935" i="20"/>
  <c r="V936" i="20"/>
  <c r="V937" i="20"/>
  <c r="V938" i="20"/>
  <c r="V939" i="20"/>
  <c r="V940" i="20"/>
  <c r="V941" i="20"/>
  <c r="V942" i="20"/>
  <c r="V943" i="20"/>
  <c r="V944" i="20"/>
  <c r="V945" i="20"/>
  <c r="V946" i="20"/>
  <c r="V947" i="20"/>
  <c r="V948" i="20"/>
  <c r="V949" i="20"/>
  <c r="V950" i="20"/>
  <c r="V951" i="20"/>
  <c r="V952" i="20"/>
  <c r="V953" i="20"/>
  <c r="V954" i="20"/>
  <c r="V955" i="20"/>
  <c r="V956" i="20"/>
  <c r="V957" i="20"/>
  <c r="V958" i="20"/>
  <c r="V959" i="20"/>
  <c r="V960" i="20"/>
  <c r="V961" i="20"/>
  <c r="V962" i="20"/>
  <c r="V963" i="20"/>
  <c r="V964" i="20"/>
  <c r="V965" i="20"/>
  <c r="V966" i="20"/>
  <c r="V967" i="20"/>
  <c r="V968" i="20"/>
  <c r="V969" i="20"/>
  <c r="V970" i="20"/>
  <c r="V971" i="20"/>
  <c r="V972" i="20"/>
  <c r="V973" i="20"/>
  <c r="V974" i="20"/>
  <c r="V975" i="20"/>
  <c r="V976" i="20"/>
  <c r="V977" i="20"/>
  <c r="V978" i="20"/>
  <c r="V979" i="20"/>
  <c r="V980" i="20"/>
  <c r="V981" i="20"/>
  <c r="V982" i="20"/>
  <c r="V983" i="20"/>
  <c r="V984" i="20"/>
  <c r="V985" i="20"/>
  <c r="V986" i="20"/>
  <c r="V987" i="20"/>
  <c r="V988" i="20"/>
  <c r="V989" i="20"/>
  <c r="V990" i="20"/>
  <c r="V991" i="20"/>
  <c r="V992" i="20"/>
  <c r="V993" i="20"/>
  <c r="V994" i="20"/>
  <c r="V995" i="20"/>
  <c r="V996" i="20"/>
  <c r="V997" i="20"/>
  <c r="V998" i="20"/>
  <c r="V999" i="20"/>
  <c r="V1000" i="20"/>
  <c r="V1001" i="20"/>
  <c r="V1002" i="20"/>
  <c r="V1003" i="20"/>
  <c r="V1004" i="20"/>
  <c r="V1005" i="20"/>
  <c r="V1006" i="20"/>
  <c r="V1007" i="20"/>
  <c r="V1008" i="20"/>
  <c r="V1009" i="20"/>
  <c r="V1010" i="20"/>
  <c r="V1011" i="20"/>
  <c r="V1012" i="20"/>
  <c r="V1013" i="20"/>
  <c r="V1014" i="20"/>
  <c r="V1015" i="20"/>
  <c r="V1016" i="20"/>
  <c r="V1017" i="20"/>
  <c r="V1018" i="20"/>
  <c r="V1019" i="20"/>
  <c r="V1020" i="20"/>
  <c r="V1021" i="20"/>
  <c r="V1022" i="20"/>
  <c r="V1023" i="20"/>
  <c r="V1024" i="20"/>
  <c r="V1025" i="20"/>
  <c r="V1026" i="20"/>
  <c r="V1027" i="20"/>
  <c r="V1028" i="20"/>
  <c r="V1029" i="20"/>
  <c r="V1030" i="20"/>
  <c r="V1031" i="20"/>
  <c r="V1032" i="20"/>
  <c r="V1033" i="20"/>
  <c r="V1034" i="20"/>
  <c r="V1035" i="20"/>
  <c r="V1036" i="20"/>
  <c r="V1037" i="20"/>
  <c r="V1038" i="20"/>
  <c r="V1039" i="20"/>
  <c r="V1040" i="20"/>
  <c r="V1041" i="20"/>
  <c r="V1042" i="20"/>
  <c r="V1043" i="20"/>
  <c r="V1044" i="20"/>
  <c r="V1045" i="20"/>
  <c r="V1046" i="20"/>
  <c r="V1047" i="20"/>
  <c r="V1048" i="20"/>
  <c r="V1049" i="20"/>
  <c r="V1050" i="20"/>
  <c r="V1051" i="20"/>
  <c r="V1052" i="20"/>
  <c r="V1053" i="20"/>
  <c r="V1054" i="20"/>
  <c r="V1055" i="20"/>
  <c r="V1056" i="20"/>
  <c r="V1057" i="20"/>
  <c r="V1058" i="20"/>
  <c r="V1059" i="20"/>
  <c r="V1060" i="20"/>
  <c r="V1061" i="20"/>
  <c r="V1062" i="20"/>
  <c r="V1063" i="20"/>
  <c r="V1064" i="20"/>
  <c r="V1065" i="20"/>
  <c r="V1066" i="20"/>
  <c r="V1067" i="20"/>
  <c r="V1068" i="20"/>
  <c r="V1069" i="20"/>
  <c r="V1070" i="20"/>
  <c r="V1071" i="20"/>
  <c r="V1072" i="20"/>
  <c r="V1073" i="20"/>
  <c r="V1074" i="20"/>
  <c r="V1075" i="20"/>
  <c r="V1076" i="20"/>
  <c r="V1077" i="20"/>
  <c r="V1078" i="20"/>
  <c r="V1079" i="20"/>
  <c r="V1080" i="20"/>
  <c r="V1081" i="20"/>
  <c r="V1082" i="20"/>
  <c r="V1083" i="20"/>
  <c r="V1084" i="20"/>
  <c r="V1085" i="20"/>
  <c r="V1086" i="20"/>
  <c r="V1087" i="20"/>
  <c r="V1088" i="20"/>
  <c r="V1089" i="20"/>
  <c r="V1090" i="20"/>
  <c r="V1091" i="20"/>
  <c r="V1092" i="20"/>
  <c r="V1093" i="20"/>
  <c r="V1094" i="20"/>
  <c r="V1095" i="20"/>
  <c r="V1096" i="20"/>
  <c r="V1097" i="20"/>
  <c r="V1098" i="20"/>
  <c r="V1099" i="20"/>
  <c r="V1100" i="20"/>
  <c r="V1101" i="20"/>
  <c r="V1102" i="20"/>
  <c r="V1103" i="20"/>
  <c r="V1104" i="20"/>
  <c r="V1105" i="20"/>
  <c r="V1106" i="20"/>
  <c r="V1107" i="20"/>
  <c r="V1108" i="20"/>
  <c r="V1109" i="20"/>
  <c r="V1110" i="20"/>
  <c r="V1111" i="20"/>
  <c r="V1112" i="20"/>
  <c r="V1113" i="20"/>
  <c r="V1114" i="20"/>
  <c r="V1115" i="20"/>
  <c r="V1116" i="20"/>
  <c r="V1117" i="20"/>
  <c r="V1118" i="20"/>
  <c r="V1119" i="20"/>
  <c r="V1120" i="20"/>
  <c r="V1121" i="20"/>
  <c r="V1122" i="20"/>
  <c r="V1123" i="20"/>
  <c r="V1124" i="20"/>
  <c r="V1125" i="20"/>
  <c r="V1126" i="20"/>
  <c r="V1127" i="20"/>
  <c r="V1128" i="20"/>
  <c r="V1129" i="20"/>
  <c r="V1130" i="20"/>
  <c r="V1131" i="20"/>
  <c r="V1132" i="20"/>
  <c r="V1133" i="20"/>
  <c r="V1134" i="20"/>
  <c r="V1135" i="20"/>
  <c r="V1136" i="20"/>
  <c r="V1137" i="20"/>
  <c r="V1138" i="20"/>
  <c r="V1139" i="20"/>
  <c r="V1140" i="20"/>
  <c r="V1141" i="20"/>
  <c r="V1142" i="20"/>
  <c r="V1143" i="20"/>
  <c r="V1144" i="20"/>
  <c r="V1145" i="20"/>
  <c r="V1146" i="20"/>
  <c r="V1147" i="20"/>
  <c r="V1148" i="20"/>
  <c r="V1149" i="20"/>
  <c r="V1150" i="20"/>
  <c r="V1151" i="20"/>
  <c r="V1152" i="20"/>
  <c r="V1153" i="20"/>
  <c r="V1154" i="20"/>
  <c r="V1155" i="20"/>
  <c r="V1156" i="20"/>
  <c r="V1157" i="20"/>
  <c r="V1158" i="20"/>
  <c r="V1159" i="20"/>
  <c r="V1160" i="20"/>
  <c r="V1161" i="20"/>
  <c r="V1162" i="20"/>
  <c r="V1163" i="20"/>
  <c r="V1164" i="20"/>
  <c r="V1165" i="20"/>
  <c r="V1166" i="20"/>
  <c r="V1167" i="20"/>
  <c r="V1168" i="20"/>
  <c r="V1169" i="20"/>
  <c r="V1170" i="20"/>
  <c r="V1171" i="20"/>
  <c r="V1172" i="20"/>
  <c r="V1173" i="20"/>
  <c r="V1174" i="20"/>
  <c r="V1175" i="20"/>
  <c r="V1176" i="20"/>
  <c r="V1177" i="20"/>
  <c r="V1178" i="20"/>
  <c r="V1179" i="20"/>
  <c r="V1180" i="20"/>
  <c r="V1181" i="20"/>
  <c r="V1182" i="20"/>
  <c r="V1183" i="20"/>
  <c r="V1184" i="20"/>
  <c r="V1185" i="20"/>
  <c r="V1186" i="20"/>
  <c r="V1187" i="20"/>
  <c r="V1188" i="20"/>
  <c r="V1189" i="20"/>
  <c r="V1190" i="20"/>
  <c r="V1191" i="20"/>
  <c r="V1192" i="20"/>
  <c r="V1193" i="20"/>
  <c r="V1194" i="20"/>
  <c r="V1195" i="20"/>
  <c r="V1196" i="20"/>
  <c r="V1197" i="20"/>
  <c r="V1198" i="20"/>
  <c r="V1199" i="20"/>
  <c r="V1200" i="20"/>
  <c r="V1201" i="20"/>
  <c r="V1202" i="20"/>
  <c r="V1203" i="20"/>
  <c r="V1204" i="20"/>
  <c r="V1205" i="20"/>
  <c r="V1206" i="20"/>
  <c r="V1207" i="20"/>
  <c r="V1208" i="20"/>
  <c r="V1209" i="20"/>
  <c r="V1210" i="20"/>
  <c r="V1211" i="20"/>
  <c r="V1212" i="20"/>
  <c r="V1213" i="20"/>
  <c r="V1214" i="20"/>
  <c r="V1215" i="20"/>
  <c r="V1216" i="20"/>
  <c r="V1217" i="20"/>
  <c r="V1218" i="20"/>
  <c r="V1219" i="20"/>
  <c r="V1220" i="20"/>
  <c r="V1221" i="20"/>
  <c r="V1222" i="20"/>
  <c r="V1223" i="20"/>
  <c r="V1224" i="20"/>
  <c r="V1225" i="20"/>
  <c r="V1226" i="20"/>
  <c r="V1227" i="20"/>
  <c r="V1228" i="20"/>
  <c r="V1229" i="20"/>
  <c r="V1230" i="20"/>
  <c r="V1231" i="20"/>
  <c r="V1232" i="20"/>
  <c r="V1233" i="20"/>
  <c r="V1234" i="20"/>
  <c r="V1235" i="20"/>
  <c r="V1236" i="20"/>
  <c r="V1237" i="20"/>
  <c r="V1238" i="20"/>
  <c r="V1239" i="20"/>
  <c r="V1240" i="20"/>
  <c r="V1241" i="20"/>
  <c r="V1242" i="20"/>
  <c r="V1243" i="20"/>
  <c r="V1244" i="20"/>
  <c r="V1245" i="20"/>
  <c r="V1246" i="20"/>
  <c r="V1247" i="20"/>
  <c r="V1248" i="20"/>
  <c r="V1249" i="20"/>
  <c r="V1250" i="20"/>
  <c r="V1251" i="20"/>
  <c r="V1252" i="20"/>
  <c r="V1253" i="20"/>
  <c r="V1254" i="20"/>
  <c r="V1255" i="20"/>
  <c r="V1256" i="20"/>
  <c r="V1257" i="20"/>
  <c r="V1258" i="20"/>
  <c r="V1259" i="20"/>
  <c r="V1260" i="20"/>
  <c r="V1261" i="20"/>
  <c r="V1262" i="20"/>
  <c r="V1263" i="20"/>
  <c r="V1264" i="20"/>
  <c r="V1265" i="20"/>
  <c r="V1266" i="20"/>
  <c r="V1267" i="20"/>
  <c r="V1268" i="20"/>
  <c r="V1269" i="20"/>
  <c r="V1270" i="20"/>
  <c r="V1271" i="20"/>
  <c r="V1272" i="20"/>
  <c r="V1273" i="20"/>
  <c r="V1274" i="20"/>
  <c r="V1275" i="20"/>
  <c r="V1276" i="20"/>
  <c r="V1277" i="20"/>
  <c r="V1278" i="20"/>
  <c r="V1279" i="20"/>
  <c r="V1280" i="20"/>
  <c r="V1281" i="20"/>
  <c r="V1282" i="20"/>
  <c r="V1283" i="20"/>
  <c r="V1284" i="20"/>
  <c r="V1285" i="20"/>
  <c r="V1286" i="20"/>
  <c r="V1287" i="20"/>
  <c r="V1288" i="20"/>
  <c r="V1289" i="20"/>
  <c r="V1290" i="20"/>
  <c r="V1291" i="20"/>
  <c r="V1292" i="20"/>
  <c r="V1293" i="20"/>
  <c r="V1294" i="20"/>
  <c r="V1295" i="20"/>
  <c r="V1296" i="20"/>
  <c r="V1297" i="20"/>
  <c r="V1298" i="20"/>
  <c r="V1299" i="20"/>
  <c r="V1300" i="20"/>
  <c r="V1301" i="20"/>
  <c r="V1302" i="20"/>
  <c r="V1303" i="20"/>
  <c r="V1304" i="20"/>
  <c r="V1305" i="20"/>
  <c r="V1306" i="20"/>
  <c r="V1307" i="20"/>
  <c r="V1308" i="20"/>
  <c r="V1309" i="20"/>
  <c r="V1310" i="20"/>
  <c r="V1311" i="20"/>
  <c r="V1312" i="20"/>
  <c r="V1313" i="20"/>
  <c r="V1314" i="20"/>
  <c r="V1315" i="20"/>
  <c r="V1316" i="20"/>
  <c r="V1317" i="20"/>
  <c r="V1318" i="20"/>
  <c r="V1319" i="20"/>
  <c r="V1320" i="20"/>
  <c r="V1321" i="20"/>
  <c r="V1322" i="20"/>
  <c r="V1323" i="20"/>
  <c r="V1324" i="20"/>
  <c r="V1325" i="20"/>
  <c r="V1326" i="20"/>
  <c r="V1327" i="20"/>
  <c r="V1328" i="20"/>
  <c r="V1329" i="20"/>
  <c r="V1330" i="20"/>
  <c r="V1331" i="20"/>
  <c r="V1332" i="20"/>
  <c r="V1333" i="20"/>
  <c r="V1334" i="20"/>
  <c r="V1335" i="20"/>
  <c r="V1336" i="20"/>
  <c r="V1337" i="20"/>
  <c r="V1338" i="20"/>
  <c r="V1339" i="20"/>
  <c r="V1340" i="20"/>
  <c r="V1341" i="20"/>
  <c r="V1342" i="20"/>
  <c r="V1343" i="20"/>
  <c r="V1344" i="20"/>
  <c r="V1345" i="20"/>
  <c r="V1346" i="20"/>
  <c r="V1347" i="20"/>
  <c r="V1348" i="20"/>
  <c r="V1349" i="20"/>
  <c r="V1350" i="20"/>
  <c r="V1351" i="20"/>
  <c r="V1352" i="20"/>
  <c r="V1353" i="20"/>
  <c r="V1354" i="20"/>
  <c r="V1355" i="20"/>
  <c r="V1356" i="20"/>
  <c r="V1357" i="20"/>
  <c r="V1358" i="20"/>
  <c r="V1359" i="20"/>
  <c r="V1360" i="20"/>
  <c r="V1361" i="20"/>
  <c r="V1362" i="20"/>
  <c r="V1363" i="20"/>
  <c r="V1364" i="20"/>
  <c r="V1365" i="20"/>
  <c r="V1366" i="20"/>
  <c r="V1367" i="20"/>
  <c r="V1368" i="20"/>
  <c r="V1369" i="20"/>
  <c r="V1370" i="20"/>
  <c r="V1371" i="20"/>
  <c r="V1372" i="20"/>
  <c r="V1373" i="20"/>
  <c r="V1374" i="20"/>
  <c r="V1375" i="20"/>
  <c r="V1376" i="20"/>
  <c r="V1377" i="20"/>
  <c r="V1378" i="20"/>
  <c r="V1379" i="20"/>
  <c r="V1380" i="20"/>
  <c r="V1381" i="20"/>
  <c r="V1382" i="20"/>
  <c r="V1383" i="20"/>
  <c r="V1384" i="20"/>
  <c r="V1385" i="20"/>
  <c r="V1386" i="20"/>
  <c r="V1387" i="20"/>
  <c r="V1388" i="20"/>
  <c r="V1389" i="20"/>
  <c r="V1390" i="20"/>
  <c r="V1391" i="20"/>
  <c r="V1392" i="20"/>
  <c r="V1393" i="20"/>
  <c r="V1394" i="20"/>
  <c r="V1395" i="20"/>
  <c r="V1396" i="20"/>
  <c r="V1397" i="20"/>
  <c r="V1398" i="20"/>
  <c r="V1399" i="20"/>
  <c r="V1400" i="20"/>
  <c r="V1401" i="20"/>
  <c r="V1402" i="20"/>
  <c r="V1403" i="20"/>
  <c r="V1404" i="20"/>
  <c r="V1405" i="20"/>
  <c r="V1406" i="20"/>
  <c r="V1407" i="20"/>
  <c r="V1408" i="20"/>
  <c r="V1409" i="20"/>
  <c r="V1410" i="20"/>
  <c r="V1411" i="20"/>
  <c r="V1412" i="20"/>
  <c r="V1413" i="20"/>
  <c r="V1414" i="20"/>
  <c r="V1415" i="20"/>
  <c r="V1416" i="20"/>
  <c r="V1417" i="20"/>
  <c r="V1418" i="20"/>
  <c r="V1419" i="20"/>
  <c r="V1420" i="20"/>
  <c r="V1421" i="20"/>
  <c r="V1422" i="20"/>
  <c r="V1423" i="20"/>
  <c r="V1424" i="20"/>
  <c r="V1425" i="20"/>
  <c r="V1426" i="20"/>
  <c r="V1427" i="20"/>
  <c r="V1428" i="20"/>
  <c r="V1429" i="20"/>
  <c r="V1430" i="20"/>
  <c r="V1431" i="20"/>
  <c r="V1432" i="20"/>
  <c r="V1433" i="20"/>
  <c r="V1434" i="20"/>
  <c r="V1435" i="20"/>
  <c r="V1436" i="20"/>
  <c r="V1437" i="20"/>
  <c r="V1438" i="20"/>
  <c r="V1439" i="20"/>
  <c r="V1440" i="20"/>
  <c r="V1441" i="20"/>
  <c r="V1442" i="20"/>
  <c r="V1443" i="20"/>
  <c r="V1444" i="20"/>
  <c r="V1445" i="20"/>
  <c r="V1446" i="20"/>
  <c r="V1447" i="20"/>
  <c r="V1448" i="20"/>
  <c r="V1449" i="20"/>
  <c r="V1450" i="20"/>
  <c r="V1451" i="20"/>
  <c r="V1452" i="20"/>
  <c r="V1453" i="20"/>
  <c r="V1454" i="20"/>
  <c r="V1455" i="20"/>
  <c r="V1456" i="20"/>
  <c r="V1457" i="20"/>
  <c r="V1458" i="20"/>
  <c r="V1459" i="20"/>
  <c r="V1460" i="20"/>
  <c r="V1461" i="20"/>
  <c r="V1462" i="20"/>
  <c r="V1463" i="20"/>
  <c r="V1464" i="20"/>
  <c r="V1465" i="20"/>
  <c r="V1466" i="20"/>
  <c r="V1467" i="20"/>
  <c r="V1468" i="20"/>
  <c r="V1469" i="20"/>
  <c r="V1470" i="20"/>
  <c r="V1471" i="20"/>
  <c r="V1472" i="20"/>
  <c r="V1473" i="20"/>
  <c r="V1474" i="20"/>
  <c r="V1475" i="20"/>
  <c r="V1476" i="20"/>
  <c r="V1477" i="20"/>
  <c r="V1478" i="20"/>
  <c r="V1479" i="20"/>
  <c r="V1480" i="20"/>
  <c r="V1481" i="20"/>
  <c r="V1482" i="20"/>
  <c r="V1483" i="20"/>
  <c r="V1484" i="20"/>
  <c r="V1485" i="20"/>
  <c r="V1486" i="20"/>
  <c r="V1487" i="20"/>
  <c r="V1488" i="20"/>
  <c r="V1489" i="20"/>
  <c r="V1490" i="20"/>
  <c r="V1491" i="20"/>
  <c r="V1492" i="20"/>
  <c r="V1493" i="20"/>
  <c r="V1494" i="20"/>
  <c r="V1495" i="20"/>
  <c r="V1496" i="20"/>
  <c r="V1497" i="20"/>
  <c r="V1498" i="20"/>
  <c r="V1499" i="20"/>
  <c r="V1500" i="20"/>
  <c r="V1501" i="20"/>
  <c r="V1502" i="20"/>
  <c r="V1503" i="20"/>
  <c r="V1504" i="20"/>
  <c r="V1505" i="20"/>
  <c r="V1506" i="20"/>
  <c r="V1507" i="20"/>
  <c r="V1508" i="20"/>
  <c r="V1509" i="20"/>
  <c r="V1510" i="20"/>
  <c r="V1511" i="20"/>
  <c r="V1512" i="20"/>
  <c r="V1513" i="20"/>
  <c r="V1514" i="20"/>
  <c r="V1515" i="20"/>
  <c r="V1516" i="20"/>
  <c r="V1517" i="20"/>
  <c r="V1518" i="20"/>
  <c r="V1519" i="20"/>
  <c r="V1520" i="20"/>
  <c r="V1521" i="20"/>
  <c r="V1522" i="20"/>
  <c r="V1523" i="20"/>
  <c r="V1524" i="20"/>
  <c r="V1525" i="20"/>
  <c r="V1526" i="20"/>
  <c r="V1527" i="20"/>
  <c r="V1528" i="20"/>
  <c r="V1529" i="20"/>
  <c r="V1530" i="20"/>
  <c r="V1531" i="20"/>
  <c r="V1532" i="20"/>
  <c r="V1533" i="20"/>
  <c r="V1534" i="20"/>
  <c r="V1535" i="20"/>
  <c r="V1536" i="20"/>
  <c r="V1537" i="20"/>
  <c r="V1538" i="20"/>
  <c r="V1539" i="20"/>
  <c r="V1540" i="20"/>
  <c r="V1541" i="20"/>
  <c r="V1542" i="20"/>
  <c r="V1543" i="20"/>
  <c r="V1544" i="20"/>
  <c r="V1545" i="20"/>
  <c r="V1546" i="20"/>
  <c r="V1547" i="20"/>
  <c r="V1548" i="20"/>
  <c r="V1549" i="20"/>
  <c r="V1550" i="20"/>
  <c r="V1551" i="20"/>
  <c r="V1552" i="20"/>
  <c r="V1553" i="20"/>
  <c r="V1554" i="20"/>
  <c r="V1555" i="20"/>
  <c r="V1556" i="20"/>
  <c r="V1557" i="20"/>
  <c r="V1558" i="20"/>
  <c r="V1559" i="20"/>
  <c r="V1560" i="20"/>
  <c r="V1561" i="20"/>
  <c r="V1562" i="20"/>
  <c r="V1563" i="20"/>
  <c r="V1564" i="20"/>
  <c r="V1565" i="20"/>
  <c r="V1566" i="20"/>
  <c r="V1567" i="20"/>
  <c r="V1568" i="20"/>
  <c r="V1569" i="20"/>
  <c r="V1570" i="20"/>
  <c r="V1571" i="20"/>
  <c r="V1572" i="20"/>
  <c r="V1573" i="20"/>
  <c r="V1574" i="20"/>
  <c r="V1575" i="20"/>
  <c r="V1576" i="20"/>
  <c r="V1577" i="20"/>
  <c r="V1578" i="20"/>
  <c r="V1579" i="20"/>
  <c r="V1580" i="20"/>
  <c r="V1581" i="20"/>
  <c r="V1582" i="20"/>
  <c r="V1583" i="20"/>
  <c r="V1584" i="20"/>
  <c r="V1585" i="20"/>
  <c r="V1586" i="20"/>
  <c r="V1587" i="20"/>
  <c r="V1588" i="20"/>
  <c r="V1589" i="20"/>
  <c r="V1590" i="20"/>
  <c r="V1591" i="20"/>
  <c r="V1592" i="20"/>
  <c r="V1593" i="20"/>
  <c r="V1594" i="20"/>
  <c r="V1595" i="20"/>
  <c r="V1596" i="20"/>
  <c r="V1597" i="20"/>
  <c r="V1598" i="20"/>
  <c r="V1599" i="20"/>
  <c r="V1600" i="20"/>
  <c r="V1601" i="20"/>
  <c r="V1602" i="20"/>
  <c r="V1603" i="20"/>
  <c r="V1604" i="20"/>
  <c r="V1605" i="20"/>
  <c r="V1606" i="20"/>
  <c r="V1607" i="20"/>
  <c r="V1608" i="20"/>
  <c r="V1609" i="20"/>
  <c r="V1610" i="20"/>
  <c r="V1611" i="20"/>
  <c r="V1612" i="20"/>
  <c r="V1613" i="20"/>
  <c r="V1614" i="20"/>
  <c r="V1615" i="20"/>
  <c r="V1616" i="20"/>
  <c r="V1617" i="20"/>
  <c r="V1618" i="20"/>
  <c r="V1619" i="20"/>
  <c r="V1620" i="20"/>
  <c r="V1621" i="20"/>
  <c r="V1622" i="20"/>
  <c r="V1623" i="20"/>
  <c r="V1624" i="20"/>
  <c r="V1625" i="20"/>
  <c r="V1626" i="20"/>
  <c r="V1627" i="20"/>
  <c r="V1628" i="20"/>
  <c r="V1629" i="20"/>
  <c r="V1630" i="20"/>
  <c r="V1631" i="20"/>
  <c r="V1632" i="20"/>
  <c r="V1633" i="20"/>
  <c r="V1634" i="20"/>
  <c r="V1635" i="20"/>
  <c r="V1636" i="20"/>
  <c r="V1637" i="20"/>
  <c r="V1638" i="20"/>
  <c r="V1639" i="20"/>
  <c r="V1640" i="20"/>
  <c r="V1641" i="20"/>
  <c r="V1642" i="20"/>
  <c r="V1643" i="20"/>
  <c r="V1644" i="20"/>
  <c r="V1645" i="20"/>
  <c r="V1646" i="20"/>
  <c r="V1647" i="20"/>
  <c r="V1648" i="20"/>
  <c r="V1649" i="20"/>
  <c r="V1650" i="20"/>
  <c r="V1651" i="20"/>
  <c r="V1652" i="20"/>
  <c r="V1653" i="20"/>
  <c r="V1654" i="20"/>
  <c r="V1655" i="20"/>
  <c r="V1656" i="20"/>
  <c r="V1657" i="20"/>
  <c r="V1658" i="20"/>
  <c r="V1659" i="20"/>
  <c r="V1660" i="20"/>
  <c r="V1661" i="20"/>
  <c r="V1662" i="20"/>
  <c r="V1663" i="20"/>
  <c r="V1664" i="20"/>
  <c r="V1665" i="20"/>
  <c r="V1666" i="20"/>
  <c r="V1667" i="20"/>
  <c r="V1668" i="20"/>
  <c r="V1669" i="20"/>
  <c r="V1670" i="20"/>
  <c r="V1671" i="20"/>
  <c r="V1672" i="20"/>
  <c r="V1673" i="20"/>
  <c r="V1674" i="20"/>
  <c r="V1675" i="20"/>
  <c r="V1676" i="20"/>
  <c r="V1677" i="20"/>
  <c r="V1678" i="20"/>
  <c r="V1679" i="20"/>
  <c r="V1680" i="20"/>
  <c r="V1681" i="20"/>
  <c r="V1682" i="20"/>
  <c r="V1683" i="20"/>
  <c r="V1684" i="20"/>
  <c r="V1685" i="20"/>
  <c r="V1686" i="20"/>
  <c r="V1687" i="20"/>
  <c r="V1688" i="20"/>
  <c r="V1689" i="20"/>
  <c r="V1690" i="20"/>
  <c r="V1691" i="20"/>
  <c r="V1692" i="20"/>
  <c r="V1693" i="20"/>
  <c r="V1694" i="20"/>
  <c r="V1695" i="20"/>
  <c r="V1696" i="20"/>
  <c r="V1697" i="20"/>
  <c r="V1698" i="20"/>
  <c r="V1699" i="20"/>
  <c r="V1700" i="20"/>
  <c r="V1701" i="20"/>
  <c r="V1702" i="20"/>
  <c r="V1703" i="20"/>
  <c r="V1704" i="20"/>
  <c r="V1705" i="20"/>
  <c r="V1706" i="20"/>
  <c r="V1707" i="20"/>
  <c r="V1708" i="20"/>
  <c r="V1709" i="20"/>
  <c r="V1710" i="20"/>
  <c r="V1711" i="20"/>
  <c r="V1712" i="20"/>
  <c r="V1713" i="20"/>
  <c r="V1714" i="20"/>
  <c r="V1715" i="20"/>
  <c r="V1716" i="20"/>
  <c r="V1717" i="20"/>
  <c r="V1718" i="20"/>
  <c r="V1719" i="20"/>
  <c r="V1720" i="20"/>
  <c r="V1721" i="20"/>
  <c r="V1722" i="20"/>
  <c r="V1723" i="20"/>
  <c r="V1724" i="20"/>
  <c r="V1725" i="20"/>
  <c r="V1726" i="20"/>
  <c r="V1727" i="20"/>
  <c r="V1728" i="20"/>
  <c r="V1729" i="20"/>
  <c r="V1730" i="20"/>
  <c r="V1731" i="20"/>
  <c r="V1732" i="20"/>
  <c r="V1733" i="20"/>
  <c r="V1734" i="20"/>
  <c r="V1735" i="20"/>
  <c r="V1736" i="20"/>
  <c r="V1737" i="20"/>
  <c r="V1738" i="20"/>
  <c r="V1739" i="20"/>
  <c r="V1740" i="20"/>
  <c r="V1741" i="20"/>
  <c r="V1742" i="20"/>
  <c r="V1743" i="20"/>
  <c r="V1744" i="20"/>
  <c r="V1745" i="20"/>
  <c r="V1746" i="20"/>
  <c r="V1747" i="20"/>
  <c r="V1748" i="20"/>
  <c r="V1749" i="20"/>
  <c r="V1750" i="20"/>
  <c r="V1751" i="20"/>
  <c r="V1752" i="20"/>
  <c r="V1753" i="20"/>
  <c r="V1754" i="20"/>
  <c r="V1755" i="20"/>
  <c r="V1756" i="20"/>
  <c r="V1757" i="20"/>
  <c r="V1758" i="20"/>
  <c r="V1759" i="20"/>
  <c r="V1760" i="20"/>
  <c r="U2" i="20"/>
  <c r="U3" i="20"/>
  <c r="U4" i="20"/>
  <c r="U5" i="20"/>
  <c r="U6" i="20"/>
  <c r="U7" i="20"/>
  <c r="U8" i="20"/>
  <c r="U9" i="20"/>
  <c r="U10" i="20"/>
  <c r="U11" i="20"/>
  <c r="U12" i="20"/>
  <c r="U13" i="20"/>
  <c r="U14" i="20"/>
  <c r="U15" i="20"/>
  <c r="U16" i="20"/>
  <c r="U17" i="20"/>
  <c r="U18" i="20"/>
  <c r="U19" i="20"/>
  <c r="U20" i="20"/>
  <c r="U21" i="20"/>
  <c r="U22" i="20"/>
  <c r="U23" i="20"/>
  <c r="U24" i="20"/>
  <c r="U25" i="20"/>
  <c r="U26" i="20"/>
  <c r="U27" i="20"/>
  <c r="U28" i="20"/>
  <c r="U29" i="20"/>
  <c r="U30" i="20"/>
  <c r="U31" i="20"/>
  <c r="U32" i="20"/>
  <c r="U33" i="20"/>
  <c r="U34" i="20"/>
  <c r="U35" i="20"/>
  <c r="U36" i="20"/>
  <c r="U37" i="20"/>
  <c r="U38" i="20"/>
  <c r="U39" i="20"/>
  <c r="U40" i="20"/>
  <c r="U41" i="20"/>
  <c r="U42" i="20"/>
  <c r="U43" i="20"/>
  <c r="U44" i="20"/>
  <c r="U45" i="20"/>
  <c r="U46" i="20"/>
  <c r="U47" i="20"/>
  <c r="U48" i="20"/>
  <c r="U49" i="20"/>
  <c r="U50" i="20"/>
  <c r="U51" i="20"/>
  <c r="U52" i="20"/>
  <c r="U53" i="20"/>
  <c r="U54" i="20"/>
  <c r="U55" i="20"/>
  <c r="U56" i="20"/>
  <c r="U57" i="20"/>
  <c r="U58" i="20"/>
  <c r="U59" i="20"/>
  <c r="U60" i="20"/>
  <c r="U61" i="20"/>
  <c r="U62" i="20"/>
  <c r="U63" i="20"/>
  <c r="U64" i="20"/>
  <c r="U65" i="20"/>
  <c r="U66" i="20"/>
  <c r="U67" i="20"/>
  <c r="U68" i="20"/>
  <c r="U69" i="20"/>
  <c r="U70" i="20"/>
  <c r="U71" i="20"/>
  <c r="U72" i="20"/>
  <c r="U73" i="20"/>
  <c r="U74" i="20"/>
  <c r="U75" i="20"/>
  <c r="U76" i="20"/>
  <c r="U77" i="20"/>
  <c r="U78" i="20"/>
  <c r="U79" i="20"/>
  <c r="U80" i="20"/>
  <c r="U81" i="20"/>
  <c r="U82" i="20"/>
  <c r="U83" i="20"/>
  <c r="U84" i="20"/>
  <c r="U85" i="20"/>
  <c r="U86" i="20"/>
  <c r="U87" i="20"/>
  <c r="U88" i="20"/>
  <c r="U89" i="20"/>
  <c r="U90" i="20"/>
  <c r="U91" i="20"/>
  <c r="U92" i="20"/>
  <c r="U93" i="20"/>
  <c r="U94" i="20"/>
  <c r="U95" i="20"/>
  <c r="U96" i="20"/>
  <c r="U97" i="20"/>
  <c r="U98" i="20"/>
  <c r="U99" i="20"/>
  <c r="U100" i="20"/>
  <c r="U101" i="20"/>
  <c r="U102" i="20"/>
  <c r="U103" i="20"/>
  <c r="U104" i="20"/>
  <c r="U105" i="20"/>
  <c r="U106" i="20"/>
  <c r="U107" i="20"/>
  <c r="U108" i="20"/>
  <c r="U109" i="20"/>
  <c r="U110" i="20"/>
  <c r="U111" i="20"/>
  <c r="U112" i="20"/>
  <c r="U113" i="20"/>
  <c r="U114" i="20"/>
  <c r="U115" i="20"/>
  <c r="U116" i="20"/>
  <c r="U117" i="20"/>
  <c r="U118" i="20"/>
  <c r="U119" i="20"/>
  <c r="U120" i="20"/>
  <c r="U121" i="20"/>
  <c r="U122" i="20"/>
  <c r="U123" i="20"/>
  <c r="U124" i="20"/>
  <c r="U125" i="20"/>
  <c r="U126" i="20"/>
  <c r="U127" i="20"/>
  <c r="U128" i="20"/>
  <c r="U129" i="20"/>
  <c r="U130" i="20"/>
  <c r="U131" i="20"/>
  <c r="U132" i="20"/>
  <c r="U133" i="20"/>
  <c r="U134" i="20"/>
  <c r="U135" i="20"/>
  <c r="U136" i="20"/>
  <c r="U137" i="20"/>
  <c r="U138" i="20"/>
  <c r="U139" i="20"/>
  <c r="U140" i="20"/>
  <c r="U141" i="20"/>
  <c r="U142" i="20"/>
  <c r="U143" i="20"/>
  <c r="U144" i="20"/>
  <c r="U145" i="20"/>
  <c r="U146" i="20"/>
  <c r="U147" i="20"/>
  <c r="U148" i="20"/>
  <c r="U149" i="20"/>
  <c r="U150" i="20"/>
  <c r="U151" i="20"/>
  <c r="U152" i="20"/>
  <c r="U153" i="20"/>
  <c r="U154" i="20"/>
  <c r="U155" i="20"/>
  <c r="U156" i="20"/>
  <c r="U157" i="20"/>
  <c r="U158" i="20"/>
  <c r="U159" i="20"/>
  <c r="U160" i="20"/>
  <c r="U161" i="20"/>
  <c r="U162" i="20"/>
  <c r="U163" i="20"/>
  <c r="U164" i="20"/>
  <c r="U165" i="20"/>
  <c r="U166" i="20"/>
  <c r="U167" i="20"/>
  <c r="U168" i="20"/>
  <c r="U169" i="20"/>
  <c r="U170" i="20"/>
  <c r="U171" i="20"/>
  <c r="U172" i="20"/>
  <c r="U173" i="20"/>
  <c r="U174" i="20"/>
  <c r="U175" i="20"/>
  <c r="U176" i="20"/>
  <c r="U177" i="20"/>
  <c r="U178" i="20"/>
  <c r="U179" i="20"/>
  <c r="U180" i="20"/>
  <c r="U181" i="20"/>
  <c r="U182" i="20"/>
  <c r="U183" i="20"/>
  <c r="U184" i="20"/>
  <c r="U185" i="20"/>
  <c r="U186" i="20"/>
  <c r="U187" i="20"/>
  <c r="U188" i="20"/>
  <c r="U189" i="20"/>
  <c r="U190" i="20"/>
  <c r="U191" i="20"/>
  <c r="U192" i="20"/>
  <c r="U193" i="20"/>
  <c r="U194" i="20"/>
  <c r="U195" i="20"/>
  <c r="U196" i="20"/>
  <c r="U197" i="20"/>
  <c r="U198" i="20"/>
  <c r="U199" i="20"/>
  <c r="U200" i="20"/>
  <c r="U201" i="20"/>
  <c r="U202" i="20"/>
  <c r="U203" i="20"/>
  <c r="U204" i="20"/>
  <c r="U205" i="20"/>
  <c r="U206" i="20"/>
  <c r="U207" i="20"/>
  <c r="U208" i="20"/>
  <c r="U209" i="20"/>
  <c r="U210" i="20"/>
  <c r="U211" i="20"/>
  <c r="U212" i="20"/>
  <c r="U213" i="20"/>
  <c r="U214" i="20"/>
  <c r="U215" i="20"/>
  <c r="U216" i="20"/>
  <c r="U217" i="20"/>
  <c r="U218" i="20"/>
  <c r="U219" i="20"/>
  <c r="U220" i="20"/>
  <c r="U221" i="20"/>
  <c r="U222" i="20"/>
  <c r="U223" i="20"/>
  <c r="U224" i="20"/>
  <c r="U225" i="20"/>
  <c r="U226" i="20"/>
  <c r="U227" i="20"/>
  <c r="U228" i="20"/>
  <c r="U229" i="20"/>
  <c r="U230" i="20"/>
  <c r="U231" i="20"/>
  <c r="U232" i="20"/>
  <c r="U233" i="20"/>
  <c r="U234" i="20"/>
  <c r="U235" i="20"/>
  <c r="U236" i="20"/>
  <c r="U237" i="20"/>
  <c r="U238" i="20"/>
  <c r="U239" i="20"/>
  <c r="U240" i="20"/>
  <c r="U241" i="20"/>
  <c r="U242" i="20"/>
  <c r="U243" i="20"/>
  <c r="U244" i="20"/>
  <c r="U245" i="20"/>
  <c r="U246" i="20"/>
  <c r="U247" i="20"/>
  <c r="U248" i="20"/>
  <c r="U249" i="20"/>
  <c r="U250" i="20"/>
  <c r="U251" i="20"/>
  <c r="U252" i="20"/>
  <c r="U253" i="20"/>
  <c r="U254" i="20"/>
  <c r="U255" i="20"/>
  <c r="U256" i="20"/>
  <c r="U257" i="20"/>
  <c r="U258" i="20"/>
  <c r="U259" i="20"/>
  <c r="U260" i="20"/>
  <c r="U261" i="20"/>
  <c r="U262" i="20"/>
  <c r="U263" i="20"/>
  <c r="U264" i="20"/>
  <c r="U265" i="20"/>
  <c r="U266" i="20"/>
  <c r="U267" i="20"/>
  <c r="U268" i="20"/>
  <c r="U269" i="20"/>
  <c r="U270" i="20"/>
  <c r="U271" i="20"/>
  <c r="U272" i="20"/>
  <c r="U273" i="20"/>
  <c r="U274" i="20"/>
  <c r="U275" i="20"/>
  <c r="U276" i="20"/>
  <c r="U277" i="20"/>
  <c r="U278" i="20"/>
  <c r="U279" i="20"/>
  <c r="U280" i="20"/>
  <c r="U281" i="20"/>
  <c r="U282" i="20"/>
  <c r="U283" i="20"/>
  <c r="U284" i="20"/>
  <c r="U285" i="20"/>
  <c r="U286" i="20"/>
  <c r="U287" i="20"/>
  <c r="U288" i="20"/>
  <c r="U289" i="20"/>
  <c r="U290" i="20"/>
  <c r="U291" i="20"/>
  <c r="U292" i="20"/>
  <c r="U293" i="20"/>
  <c r="U294" i="20"/>
  <c r="U295" i="20"/>
  <c r="U296" i="20"/>
  <c r="U297" i="20"/>
  <c r="U298" i="20"/>
  <c r="U299" i="20"/>
  <c r="U300" i="20"/>
  <c r="U301" i="20"/>
  <c r="U302" i="20"/>
  <c r="U303" i="20"/>
  <c r="U304" i="20"/>
  <c r="U305" i="20"/>
  <c r="U306" i="20"/>
  <c r="U307" i="20"/>
  <c r="U308" i="20"/>
  <c r="U309" i="20"/>
  <c r="U310" i="20"/>
  <c r="U311" i="20"/>
  <c r="U312" i="20"/>
  <c r="U313" i="20"/>
  <c r="U314" i="20"/>
  <c r="U315" i="20"/>
  <c r="U316" i="20"/>
  <c r="U317" i="20"/>
  <c r="U318" i="20"/>
  <c r="U319" i="20"/>
  <c r="U320" i="20"/>
  <c r="U321" i="20"/>
  <c r="U322" i="20"/>
  <c r="U323" i="20"/>
  <c r="U324" i="20"/>
  <c r="U325" i="20"/>
  <c r="U326" i="20"/>
  <c r="U327" i="20"/>
  <c r="U328" i="20"/>
  <c r="U329" i="20"/>
  <c r="U330" i="20"/>
  <c r="U331" i="20"/>
  <c r="U332" i="20"/>
  <c r="U333" i="20"/>
  <c r="U334" i="20"/>
  <c r="U335" i="20"/>
  <c r="U336" i="20"/>
  <c r="U337" i="20"/>
  <c r="U338" i="20"/>
  <c r="U339" i="20"/>
  <c r="U340" i="20"/>
  <c r="U341" i="20"/>
  <c r="U342" i="20"/>
  <c r="U343" i="20"/>
  <c r="U344" i="20"/>
  <c r="U345" i="20"/>
  <c r="U346" i="20"/>
  <c r="U347" i="20"/>
  <c r="U348" i="20"/>
  <c r="U349" i="20"/>
  <c r="U350" i="20"/>
  <c r="U351" i="20"/>
  <c r="U352" i="20"/>
  <c r="U353" i="20"/>
  <c r="U354" i="20"/>
  <c r="U355" i="20"/>
  <c r="U356" i="20"/>
  <c r="U357" i="20"/>
  <c r="U358" i="20"/>
  <c r="U359" i="20"/>
  <c r="U360" i="20"/>
  <c r="U361" i="20"/>
  <c r="U362" i="20"/>
  <c r="U363" i="20"/>
  <c r="U364" i="20"/>
  <c r="U365" i="20"/>
  <c r="U366" i="20"/>
  <c r="U367" i="20"/>
  <c r="U368" i="20"/>
  <c r="U369" i="20"/>
  <c r="U370" i="20"/>
  <c r="U371" i="20"/>
  <c r="U372" i="20"/>
  <c r="U373" i="20"/>
  <c r="U374" i="20"/>
  <c r="U375" i="20"/>
  <c r="U376" i="20"/>
  <c r="U377" i="20"/>
  <c r="U378" i="20"/>
  <c r="U379" i="20"/>
  <c r="U380" i="20"/>
  <c r="U381" i="20"/>
  <c r="U382" i="20"/>
  <c r="U383" i="20"/>
  <c r="U384" i="20"/>
  <c r="U385" i="20"/>
  <c r="U386" i="20"/>
  <c r="U387" i="20"/>
  <c r="U388" i="20"/>
  <c r="U389" i="20"/>
  <c r="U390" i="20"/>
  <c r="U391" i="20"/>
  <c r="U392" i="20"/>
  <c r="U393" i="20"/>
  <c r="U394" i="20"/>
  <c r="U395" i="20"/>
  <c r="U396" i="20"/>
  <c r="U397" i="20"/>
  <c r="U398" i="20"/>
  <c r="U399" i="20"/>
  <c r="U400" i="20"/>
  <c r="U401" i="20"/>
  <c r="U402" i="20"/>
  <c r="U403" i="20"/>
  <c r="U404" i="20"/>
  <c r="U405" i="20"/>
  <c r="U406" i="20"/>
  <c r="U407" i="20"/>
  <c r="U408" i="20"/>
  <c r="U409" i="20"/>
  <c r="U410" i="20"/>
  <c r="U411" i="20"/>
  <c r="U412" i="20"/>
  <c r="U413" i="20"/>
  <c r="U414" i="20"/>
  <c r="U415" i="20"/>
  <c r="U416" i="20"/>
  <c r="U417" i="20"/>
  <c r="U418" i="20"/>
  <c r="U419" i="20"/>
  <c r="U420" i="20"/>
  <c r="U421" i="20"/>
  <c r="U422" i="20"/>
  <c r="U423" i="20"/>
  <c r="U424" i="20"/>
  <c r="U425" i="20"/>
  <c r="U426" i="20"/>
  <c r="U427" i="20"/>
  <c r="U428" i="20"/>
  <c r="U429" i="20"/>
  <c r="U430" i="20"/>
  <c r="U431" i="20"/>
  <c r="U432" i="20"/>
  <c r="U433" i="20"/>
  <c r="U434" i="20"/>
  <c r="U435" i="20"/>
  <c r="U436" i="20"/>
  <c r="U437" i="20"/>
  <c r="U438" i="20"/>
  <c r="U439" i="20"/>
  <c r="U440" i="20"/>
  <c r="U441" i="20"/>
  <c r="U442" i="20"/>
  <c r="U443" i="20"/>
  <c r="U444" i="20"/>
  <c r="U445" i="20"/>
  <c r="U446" i="20"/>
  <c r="U447" i="20"/>
  <c r="U448" i="20"/>
  <c r="U449" i="20"/>
  <c r="U450" i="20"/>
  <c r="U451" i="20"/>
  <c r="U452" i="20"/>
  <c r="U453" i="20"/>
  <c r="U454" i="20"/>
  <c r="U455" i="20"/>
  <c r="U456" i="20"/>
  <c r="U457" i="20"/>
  <c r="U458" i="20"/>
  <c r="U459" i="20"/>
  <c r="U460" i="20"/>
  <c r="U461" i="20"/>
  <c r="U462" i="20"/>
  <c r="U463" i="20"/>
  <c r="U464" i="20"/>
  <c r="U465" i="20"/>
  <c r="U466" i="20"/>
  <c r="U467" i="20"/>
  <c r="U468" i="20"/>
  <c r="U469" i="20"/>
  <c r="U470" i="20"/>
  <c r="U471" i="20"/>
  <c r="U472" i="20"/>
  <c r="U473" i="20"/>
  <c r="U474" i="20"/>
  <c r="U475" i="20"/>
  <c r="U476" i="20"/>
  <c r="U477" i="20"/>
  <c r="U478" i="20"/>
  <c r="U479" i="20"/>
  <c r="U480" i="20"/>
  <c r="U481" i="20"/>
  <c r="U482" i="20"/>
  <c r="U483" i="20"/>
  <c r="U484" i="20"/>
  <c r="U485" i="20"/>
  <c r="U486" i="20"/>
  <c r="U487" i="20"/>
  <c r="U488" i="20"/>
  <c r="U489" i="20"/>
  <c r="U490" i="20"/>
  <c r="U491" i="20"/>
  <c r="U492" i="20"/>
  <c r="U493" i="20"/>
  <c r="U494" i="20"/>
  <c r="U495" i="20"/>
  <c r="U496" i="20"/>
  <c r="U497" i="20"/>
  <c r="U498" i="20"/>
  <c r="U499" i="20"/>
  <c r="U500" i="20"/>
  <c r="U501" i="20"/>
  <c r="U502" i="20"/>
  <c r="U503" i="20"/>
  <c r="U504" i="20"/>
  <c r="U505" i="20"/>
  <c r="U506" i="20"/>
  <c r="U507" i="20"/>
  <c r="U508" i="20"/>
  <c r="U509" i="20"/>
  <c r="U510" i="20"/>
  <c r="U511" i="20"/>
  <c r="U512" i="20"/>
  <c r="U513" i="20"/>
  <c r="U514" i="20"/>
  <c r="U515" i="20"/>
  <c r="U516" i="20"/>
  <c r="U517" i="20"/>
  <c r="U518" i="20"/>
  <c r="U519" i="20"/>
  <c r="U520" i="20"/>
  <c r="U521" i="20"/>
  <c r="U522" i="20"/>
  <c r="U523" i="20"/>
  <c r="U524" i="20"/>
  <c r="U525" i="20"/>
  <c r="U526" i="20"/>
  <c r="U527" i="20"/>
  <c r="U528" i="20"/>
  <c r="U529" i="20"/>
  <c r="U530" i="20"/>
  <c r="U531" i="20"/>
  <c r="U532" i="20"/>
  <c r="U533" i="20"/>
  <c r="U534" i="20"/>
  <c r="U535" i="20"/>
  <c r="U536" i="20"/>
  <c r="U537" i="20"/>
  <c r="U538" i="20"/>
  <c r="U539" i="20"/>
  <c r="U540" i="20"/>
  <c r="U541" i="20"/>
  <c r="U542" i="20"/>
  <c r="U543" i="20"/>
  <c r="U544" i="20"/>
  <c r="U545" i="20"/>
  <c r="U546" i="20"/>
  <c r="U547" i="20"/>
  <c r="U548" i="20"/>
  <c r="U549" i="20"/>
  <c r="U550" i="20"/>
  <c r="U551" i="20"/>
  <c r="U552" i="20"/>
  <c r="U553" i="20"/>
  <c r="U554" i="20"/>
  <c r="U555" i="20"/>
  <c r="U556" i="20"/>
  <c r="U557" i="20"/>
  <c r="U558" i="20"/>
  <c r="U559" i="20"/>
  <c r="U560" i="20"/>
  <c r="U561" i="20"/>
  <c r="U562" i="20"/>
  <c r="U563" i="20"/>
  <c r="U564" i="20"/>
  <c r="U565" i="20"/>
  <c r="U566" i="20"/>
  <c r="U567" i="20"/>
  <c r="U568" i="20"/>
  <c r="U569" i="20"/>
  <c r="U570" i="20"/>
  <c r="U571" i="20"/>
  <c r="U572" i="20"/>
  <c r="U573" i="20"/>
  <c r="U574" i="20"/>
  <c r="U575" i="20"/>
  <c r="U576" i="20"/>
  <c r="U577" i="20"/>
  <c r="U578" i="20"/>
  <c r="U579" i="20"/>
  <c r="U580" i="20"/>
  <c r="U581" i="20"/>
  <c r="U582" i="20"/>
  <c r="U583" i="20"/>
  <c r="U584" i="20"/>
  <c r="U585" i="20"/>
  <c r="U586" i="20"/>
  <c r="U587" i="20"/>
  <c r="U588" i="20"/>
  <c r="U589" i="20"/>
  <c r="U590" i="20"/>
  <c r="U591" i="20"/>
  <c r="U592" i="20"/>
  <c r="U593" i="20"/>
  <c r="U594" i="20"/>
  <c r="U595" i="20"/>
  <c r="U596" i="20"/>
  <c r="U597" i="20"/>
  <c r="U598" i="20"/>
  <c r="U599" i="20"/>
  <c r="U600" i="20"/>
  <c r="U601" i="20"/>
  <c r="U602" i="20"/>
  <c r="U603" i="20"/>
  <c r="U604" i="20"/>
  <c r="U605" i="20"/>
  <c r="U606" i="20"/>
  <c r="U607" i="20"/>
  <c r="U608" i="20"/>
  <c r="U609" i="20"/>
  <c r="U610" i="20"/>
  <c r="U611" i="20"/>
  <c r="U612" i="20"/>
  <c r="U613" i="20"/>
  <c r="U614" i="20"/>
  <c r="U615" i="20"/>
  <c r="U616" i="20"/>
  <c r="U617" i="20"/>
  <c r="U618" i="20"/>
  <c r="U619" i="20"/>
  <c r="U620" i="20"/>
  <c r="U621" i="20"/>
  <c r="U622" i="20"/>
  <c r="U623" i="20"/>
  <c r="U624" i="20"/>
  <c r="U625" i="20"/>
  <c r="U626" i="20"/>
  <c r="U627" i="20"/>
  <c r="U628" i="20"/>
  <c r="U629" i="20"/>
  <c r="U630" i="20"/>
  <c r="U631" i="20"/>
  <c r="U632" i="20"/>
  <c r="U633" i="20"/>
  <c r="U634" i="20"/>
  <c r="U635" i="20"/>
  <c r="U636" i="20"/>
  <c r="U637" i="20"/>
  <c r="U638" i="20"/>
  <c r="U639" i="20"/>
  <c r="U640" i="20"/>
  <c r="U641" i="20"/>
  <c r="U642" i="20"/>
  <c r="U643" i="20"/>
  <c r="U644" i="20"/>
  <c r="U645" i="20"/>
  <c r="U646" i="20"/>
  <c r="U647" i="20"/>
  <c r="U648" i="20"/>
  <c r="U649" i="20"/>
  <c r="U650" i="20"/>
  <c r="U651" i="20"/>
  <c r="U652" i="20"/>
  <c r="U653" i="20"/>
  <c r="U654" i="20"/>
  <c r="U655" i="20"/>
  <c r="U656" i="20"/>
  <c r="U657" i="20"/>
  <c r="U658" i="20"/>
  <c r="U659" i="20"/>
  <c r="U660" i="20"/>
  <c r="U661" i="20"/>
  <c r="U662" i="20"/>
  <c r="U663" i="20"/>
  <c r="U664" i="20"/>
  <c r="U665" i="20"/>
  <c r="U666" i="20"/>
  <c r="U667" i="20"/>
  <c r="U668" i="20"/>
  <c r="U669" i="20"/>
  <c r="U670" i="20"/>
  <c r="U671" i="20"/>
  <c r="U672" i="20"/>
  <c r="U673" i="20"/>
  <c r="U674" i="20"/>
  <c r="U675" i="20"/>
  <c r="U676" i="20"/>
  <c r="U677" i="20"/>
  <c r="U678" i="20"/>
  <c r="U679" i="20"/>
  <c r="U680" i="20"/>
  <c r="U681" i="20"/>
  <c r="U682" i="20"/>
  <c r="U683" i="20"/>
  <c r="U684" i="20"/>
  <c r="U685" i="20"/>
  <c r="U686" i="20"/>
  <c r="U687" i="20"/>
  <c r="U688" i="20"/>
  <c r="U689" i="20"/>
  <c r="U690" i="20"/>
  <c r="U691" i="20"/>
  <c r="U692" i="20"/>
  <c r="U693" i="20"/>
  <c r="U694" i="20"/>
  <c r="U695" i="20"/>
  <c r="U696" i="20"/>
  <c r="U697" i="20"/>
  <c r="U698" i="20"/>
  <c r="U699" i="20"/>
  <c r="U700" i="20"/>
  <c r="U701" i="20"/>
  <c r="U702" i="20"/>
  <c r="U703" i="20"/>
  <c r="U704" i="20"/>
  <c r="U705" i="20"/>
  <c r="U706" i="20"/>
  <c r="U707" i="20"/>
  <c r="U708" i="20"/>
  <c r="U709" i="20"/>
  <c r="U710" i="20"/>
  <c r="U711" i="20"/>
  <c r="U712" i="20"/>
  <c r="U713" i="20"/>
  <c r="U714" i="20"/>
  <c r="U715" i="20"/>
  <c r="U716" i="20"/>
  <c r="U717" i="20"/>
  <c r="U718" i="20"/>
  <c r="U719" i="20"/>
  <c r="U720" i="20"/>
  <c r="U721" i="20"/>
  <c r="U722" i="20"/>
  <c r="U723" i="20"/>
  <c r="U724" i="20"/>
  <c r="U725" i="20"/>
  <c r="U726" i="20"/>
  <c r="U727" i="20"/>
  <c r="U728" i="20"/>
  <c r="U729" i="20"/>
  <c r="U730" i="20"/>
  <c r="U731" i="20"/>
  <c r="U732" i="20"/>
  <c r="U733" i="20"/>
  <c r="U734" i="20"/>
  <c r="U735" i="20"/>
  <c r="U736" i="20"/>
  <c r="U737" i="20"/>
  <c r="U738" i="20"/>
  <c r="U739" i="20"/>
  <c r="U740" i="20"/>
  <c r="U741" i="20"/>
  <c r="U742" i="20"/>
  <c r="U743" i="20"/>
  <c r="U744" i="20"/>
  <c r="U745" i="20"/>
  <c r="U746" i="20"/>
  <c r="U747" i="20"/>
  <c r="U748" i="20"/>
  <c r="U749" i="20"/>
  <c r="U750" i="20"/>
  <c r="U751" i="20"/>
  <c r="U752" i="20"/>
  <c r="U753" i="20"/>
  <c r="U754" i="20"/>
  <c r="U755" i="20"/>
  <c r="U756" i="20"/>
  <c r="U757" i="20"/>
  <c r="U758" i="20"/>
  <c r="U759" i="20"/>
  <c r="U760" i="20"/>
  <c r="U761" i="20"/>
  <c r="U762" i="20"/>
  <c r="U763" i="20"/>
  <c r="U764" i="20"/>
  <c r="U765" i="20"/>
  <c r="U766" i="20"/>
  <c r="U767" i="20"/>
  <c r="U768" i="20"/>
  <c r="U769" i="20"/>
  <c r="U770" i="20"/>
  <c r="U771" i="20"/>
  <c r="U772" i="20"/>
  <c r="U773" i="20"/>
  <c r="U774" i="20"/>
  <c r="U775" i="20"/>
  <c r="U776" i="20"/>
  <c r="U777" i="20"/>
  <c r="U778" i="20"/>
  <c r="U779" i="20"/>
  <c r="U780" i="20"/>
  <c r="U781" i="20"/>
  <c r="U782" i="20"/>
  <c r="U783" i="20"/>
  <c r="U784" i="20"/>
  <c r="U785" i="20"/>
  <c r="U786" i="20"/>
  <c r="U787" i="20"/>
  <c r="U788" i="20"/>
  <c r="U789" i="20"/>
  <c r="U790" i="20"/>
  <c r="U791" i="20"/>
  <c r="U792" i="20"/>
  <c r="U793" i="20"/>
  <c r="U794" i="20"/>
  <c r="U795" i="20"/>
  <c r="U796" i="20"/>
  <c r="U797" i="20"/>
  <c r="U798" i="20"/>
  <c r="U799" i="20"/>
  <c r="U800" i="20"/>
  <c r="U801" i="20"/>
  <c r="U802" i="20"/>
  <c r="U803" i="20"/>
  <c r="U804" i="20"/>
  <c r="U805" i="20"/>
  <c r="U806" i="20"/>
  <c r="U807" i="20"/>
  <c r="U808" i="20"/>
  <c r="U809" i="20"/>
  <c r="U810" i="20"/>
  <c r="U811" i="20"/>
  <c r="U812" i="20"/>
  <c r="U813" i="20"/>
  <c r="U814" i="20"/>
  <c r="U815" i="20"/>
  <c r="U816" i="20"/>
  <c r="U817" i="20"/>
  <c r="U818" i="20"/>
  <c r="U819" i="20"/>
  <c r="U820" i="20"/>
  <c r="U821" i="20"/>
  <c r="U822" i="20"/>
  <c r="U823" i="20"/>
  <c r="U824" i="20"/>
  <c r="U825" i="20"/>
  <c r="U826" i="20"/>
  <c r="U827" i="20"/>
  <c r="U828" i="20"/>
  <c r="U829" i="20"/>
  <c r="U830" i="20"/>
  <c r="U831" i="20"/>
  <c r="U832" i="20"/>
  <c r="U833" i="20"/>
  <c r="U834" i="20"/>
  <c r="U835" i="20"/>
  <c r="U836" i="20"/>
  <c r="U837" i="20"/>
  <c r="U838" i="20"/>
  <c r="U839" i="20"/>
  <c r="U840" i="20"/>
  <c r="U841" i="20"/>
  <c r="U842" i="20"/>
  <c r="U843" i="20"/>
  <c r="U844" i="20"/>
  <c r="U845" i="20"/>
  <c r="U846" i="20"/>
  <c r="U847" i="20"/>
  <c r="U848" i="20"/>
  <c r="U849" i="20"/>
  <c r="U850" i="20"/>
  <c r="U851" i="20"/>
  <c r="U852" i="20"/>
  <c r="U853" i="20"/>
  <c r="U854" i="20"/>
  <c r="U855" i="20"/>
  <c r="U856" i="20"/>
  <c r="U857" i="20"/>
  <c r="U858" i="20"/>
  <c r="U859" i="20"/>
  <c r="U860" i="20"/>
  <c r="U861" i="20"/>
  <c r="U862" i="20"/>
  <c r="U863" i="20"/>
  <c r="U864" i="20"/>
  <c r="U865" i="20"/>
  <c r="U866" i="20"/>
  <c r="U867" i="20"/>
  <c r="U868" i="20"/>
  <c r="U869" i="20"/>
  <c r="U870" i="20"/>
  <c r="U871" i="20"/>
  <c r="U872" i="20"/>
  <c r="U873" i="20"/>
  <c r="U874" i="20"/>
  <c r="U875" i="20"/>
  <c r="U876" i="20"/>
  <c r="U877" i="20"/>
  <c r="U878" i="20"/>
  <c r="U879" i="20"/>
  <c r="U880" i="20"/>
  <c r="U881" i="20"/>
  <c r="U882" i="20"/>
  <c r="U883" i="20"/>
  <c r="U884" i="20"/>
  <c r="U885" i="20"/>
  <c r="U886" i="20"/>
  <c r="U887" i="20"/>
  <c r="U888" i="20"/>
  <c r="U889" i="20"/>
  <c r="U890" i="20"/>
  <c r="U891" i="20"/>
  <c r="U892" i="20"/>
  <c r="U893" i="20"/>
  <c r="U894" i="20"/>
  <c r="U895" i="20"/>
  <c r="U896" i="20"/>
  <c r="U897" i="20"/>
  <c r="U898" i="20"/>
  <c r="U899" i="20"/>
  <c r="U900" i="20"/>
  <c r="U901" i="20"/>
  <c r="U902" i="20"/>
  <c r="U903" i="20"/>
  <c r="U904" i="20"/>
  <c r="U905" i="20"/>
  <c r="U906" i="20"/>
  <c r="U907" i="20"/>
  <c r="U908" i="20"/>
  <c r="U909" i="20"/>
  <c r="U910" i="20"/>
  <c r="U911" i="20"/>
  <c r="U912" i="20"/>
  <c r="U913" i="20"/>
  <c r="U914" i="20"/>
  <c r="U915" i="20"/>
  <c r="U916" i="20"/>
  <c r="U917" i="20"/>
  <c r="U918" i="20"/>
  <c r="U919" i="20"/>
  <c r="U920" i="20"/>
  <c r="U921" i="20"/>
  <c r="U922" i="20"/>
  <c r="U923" i="20"/>
  <c r="U924" i="20"/>
  <c r="U925" i="20"/>
  <c r="U926" i="20"/>
  <c r="U927" i="20"/>
  <c r="U928" i="20"/>
  <c r="U929" i="20"/>
  <c r="U930" i="20"/>
  <c r="U931" i="20"/>
  <c r="U932" i="20"/>
  <c r="U933" i="20"/>
  <c r="U934" i="20"/>
  <c r="U935" i="20"/>
  <c r="U936" i="20"/>
  <c r="U937" i="20"/>
  <c r="U938" i="20"/>
  <c r="U939" i="20"/>
  <c r="U940" i="20"/>
  <c r="U941" i="20"/>
  <c r="U942" i="20"/>
  <c r="U943" i="20"/>
  <c r="U944" i="20"/>
  <c r="U945" i="20"/>
  <c r="U946" i="20"/>
  <c r="U947" i="20"/>
  <c r="U948" i="20"/>
  <c r="U949" i="20"/>
  <c r="U950" i="20"/>
  <c r="U951" i="20"/>
  <c r="U952" i="20"/>
  <c r="U953" i="20"/>
  <c r="U954" i="20"/>
  <c r="U955" i="20"/>
  <c r="U956" i="20"/>
  <c r="U957" i="20"/>
  <c r="U958" i="20"/>
  <c r="U959" i="20"/>
  <c r="U960" i="20"/>
  <c r="U961" i="20"/>
  <c r="U962" i="20"/>
  <c r="U963" i="20"/>
  <c r="U964" i="20"/>
  <c r="U965" i="20"/>
  <c r="U966" i="20"/>
  <c r="U967" i="20"/>
  <c r="U968" i="20"/>
  <c r="U969" i="20"/>
  <c r="U970" i="20"/>
  <c r="U971" i="20"/>
  <c r="U972" i="20"/>
  <c r="U973" i="20"/>
  <c r="U974" i="20"/>
  <c r="U975" i="20"/>
  <c r="U976" i="20"/>
  <c r="U977" i="20"/>
  <c r="U978" i="20"/>
  <c r="U979" i="20"/>
  <c r="U980" i="20"/>
  <c r="U981" i="20"/>
  <c r="U982" i="20"/>
  <c r="U983" i="20"/>
  <c r="U984" i="20"/>
  <c r="U985" i="20"/>
  <c r="U986" i="20"/>
  <c r="U987" i="20"/>
  <c r="U988" i="20"/>
  <c r="U989" i="20"/>
  <c r="U990" i="20"/>
  <c r="U991" i="20"/>
  <c r="U992" i="20"/>
  <c r="U993" i="20"/>
  <c r="U994" i="20"/>
  <c r="U995" i="20"/>
  <c r="U996" i="20"/>
  <c r="U997" i="20"/>
  <c r="U998" i="20"/>
  <c r="U999" i="20"/>
  <c r="U1000" i="20"/>
  <c r="U1001" i="20"/>
  <c r="U1002" i="20"/>
  <c r="U1003" i="20"/>
  <c r="U1004" i="20"/>
  <c r="U1005" i="20"/>
  <c r="U1006" i="20"/>
  <c r="U1007" i="20"/>
  <c r="U1008" i="20"/>
  <c r="U1009" i="20"/>
  <c r="U1010" i="20"/>
  <c r="U1011" i="20"/>
  <c r="U1012" i="20"/>
  <c r="U1013" i="20"/>
  <c r="U1014" i="20"/>
  <c r="U1015" i="20"/>
  <c r="U1016" i="20"/>
  <c r="U1017" i="20"/>
  <c r="U1018" i="20"/>
  <c r="U1019" i="20"/>
  <c r="U1020" i="20"/>
  <c r="U1021" i="20"/>
  <c r="U1022" i="20"/>
  <c r="U1023" i="20"/>
  <c r="U1024" i="20"/>
  <c r="U1025" i="20"/>
  <c r="U1026" i="20"/>
  <c r="U1027" i="20"/>
  <c r="U1028" i="20"/>
  <c r="U1029" i="20"/>
  <c r="U1030" i="20"/>
  <c r="U1031" i="20"/>
  <c r="U1032" i="20"/>
  <c r="U1033" i="20"/>
  <c r="U1034" i="20"/>
  <c r="U1035" i="20"/>
  <c r="U1036" i="20"/>
  <c r="U1037" i="20"/>
  <c r="U1038" i="20"/>
  <c r="U1039" i="20"/>
  <c r="U1040" i="20"/>
  <c r="U1041" i="20"/>
  <c r="U1042" i="20"/>
  <c r="U1043" i="20"/>
  <c r="U1044" i="20"/>
  <c r="U1045" i="20"/>
  <c r="U1046" i="20"/>
  <c r="U1047" i="20"/>
  <c r="U1048" i="20"/>
  <c r="U1049" i="20"/>
  <c r="U1050" i="20"/>
  <c r="U1051" i="20"/>
  <c r="U1052" i="20"/>
  <c r="U1053" i="20"/>
  <c r="U1054" i="20"/>
  <c r="U1055" i="20"/>
  <c r="U1056" i="20"/>
  <c r="U1057" i="20"/>
  <c r="U1058" i="20"/>
  <c r="U1059" i="20"/>
  <c r="U1060" i="20"/>
  <c r="U1061" i="20"/>
  <c r="U1062" i="20"/>
  <c r="U1063" i="20"/>
  <c r="U1064" i="20"/>
  <c r="U1065" i="20"/>
  <c r="U1066" i="20"/>
  <c r="U1067" i="20"/>
  <c r="U1068" i="20"/>
  <c r="U1069" i="20"/>
  <c r="U1070" i="20"/>
  <c r="U1071" i="20"/>
  <c r="U1072" i="20"/>
  <c r="U1073" i="20"/>
  <c r="U1074" i="20"/>
  <c r="U1075" i="20"/>
  <c r="U1076" i="20"/>
  <c r="U1077" i="20"/>
  <c r="U1078" i="20"/>
  <c r="U1079" i="20"/>
  <c r="U1080" i="20"/>
  <c r="U1081" i="20"/>
  <c r="U1082" i="20"/>
  <c r="U1083" i="20"/>
  <c r="U1084" i="20"/>
  <c r="U1085" i="20"/>
  <c r="U1086" i="20"/>
  <c r="U1087" i="20"/>
  <c r="U1088" i="20"/>
  <c r="U1089" i="20"/>
  <c r="U1090" i="20"/>
  <c r="U1091" i="20"/>
  <c r="U1092" i="20"/>
  <c r="U1093" i="20"/>
  <c r="U1094" i="20"/>
  <c r="U1095" i="20"/>
  <c r="U1096" i="20"/>
  <c r="U1097" i="20"/>
  <c r="U1098" i="20"/>
  <c r="U1099" i="20"/>
  <c r="U1100" i="20"/>
  <c r="U1101" i="20"/>
  <c r="U1102" i="20"/>
  <c r="U1103" i="20"/>
  <c r="U1104" i="20"/>
  <c r="U1105" i="20"/>
  <c r="U1106" i="20"/>
  <c r="U1107" i="20"/>
  <c r="U1108" i="20"/>
  <c r="U1109" i="20"/>
  <c r="U1110" i="20"/>
  <c r="U1111" i="20"/>
  <c r="U1112" i="20"/>
  <c r="U1113" i="20"/>
  <c r="U1114" i="20"/>
  <c r="U1115" i="20"/>
  <c r="U1116" i="20"/>
  <c r="U1117" i="20"/>
  <c r="U1118" i="20"/>
  <c r="U1119" i="20"/>
  <c r="U1120" i="20"/>
  <c r="U1121" i="20"/>
  <c r="U1122" i="20"/>
  <c r="U1123" i="20"/>
  <c r="U1124" i="20"/>
  <c r="U1125" i="20"/>
  <c r="U1126" i="20"/>
  <c r="U1127" i="20"/>
  <c r="U1128" i="20"/>
  <c r="U1129" i="20"/>
  <c r="U1130" i="20"/>
  <c r="U1131" i="20"/>
  <c r="U1132" i="20"/>
  <c r="U1133" i="20"/>
  <c r="U1134" i="20"/>
  <c r="U1135" i="20"/>
  <c r="U1136" i="20"/>
  <c r="U1137" i="20"/>
  <c r="U1138" i="20"/>
  <c r="U1139" i="20"/>
  <c r="U1140" i="20"/>
  <c r="U1141" i="20"/>
  <c r="U1142" i="20"/>
  <c r="U1143" i="20"/>
  <c r="U1144" i="20"/>
  <c r="U1145" i="20"/>
  <c r="U1146" i="20"/>
  <c r="U1147" i="20"/>
  <c r="U1148" i="20"/>
  <c r="U1149" i="20"/>
  <c r="U1150" i="20"/>
  <c r="U1151" i="20"/>
  <c r="U1152" i="20"/>
  <c r="U1153" i="20"/>
  <c r="U1154" i="20"/>
  <c r="U1155" i="20"/>
  <c r="U1156" i="20"/>
  <c r="U1157" i="20"/>
  <c r="U1158" i="20"/>
  <c r="U1159" i="20"/>
  <c r="U1160" i="20"/>
  <c r="U1161" i="20"/>
  <c r="U1162" i="20"/>
  <c r="U1163" i="20"/>
  <c r="U1164" i="20"/>
  <c r="U1165" i="20"/>
  <c r="U1166" i="20"/>
  <c r="U1167" i="20"/>
  <c r="U1168" i="20"/>
  <c r="U1169" i="20"/>
  <c r="U1170" i="20"/>
  <c r="U1171" i="20"/>
  <c r="U1172" i="20"/>
  <c r="U1173" i="20"/>
  <c r="U1174" i="20"/>
  <c r="U1175" i="20"/>
  <c r="U1176" i="20"/>
  <c r="U1177" i="20"/>
  <c r="U1178" i="20"/>
  <c r="U1179" i="20"/>
  <c r="U1180" i="20"/>
  <c r="U1181" i="20"/>
  <c r="U1182" i="20"/>
  <c r="U1183" i="20"/>
  <c r="U1184" i="20"/>
  <c r="U1185" i="20"/>
  <c r="U1186" i="20"/>
  <c r="U1187" i="20"/>
  <c r="U1188" i="20"/>
  <c r="U1189" i="20"/>
  <c r="U1190" i="20"/>
  <c r="U1191" i="20"/>
  <c r="U1192" i="20"/>
  <c r="U1193" i="20"/>
  <c r="U1194" i="20"/>
  <c r="U1195" i="20"/>
  <c r="U1196" i="20"/>
  <c r="U1197" i="20"/>
  <c r="U1198" i="20"/>
  <c r="U1199" i="20"/>
  <c r="U1200" i="20"/>
  <c r="U1201" i="20"/>
  <c r="U1202" i="20"/>
  <c r="U1203" i="20"/>
  <c r="U1204" i="20"/>
  <c r="U1205" i="20"/>
  <c r="U1206" i="20"/>
  <c r="U1207" i="20"/>
  <c r="U1208" i="20"/>
  <c r="U1209" i="20"/>
  <c r="U1210" i="20"/>
  <c r="U1211" i="20"/>
  <c r="U1212" i="20"/>
  <c r="U1213" i="20"/>
  <c r="U1214" i="20"/>
  <c r="U1215" i="20"/>
  <c r="U1216" i="20"/>
  <c r="U1217" i="20"/>
  <c r="U1218" i="20"/>
  <c r="U1219" i="20"/>
  <c r="U1220" i="20"/>
  <c r="U1221" i="20"/>
  <c r="U1222" i="20"/>
  <c r="U1223" i="20"/>
  <c r="U1224" i="20"/>
  <c r="U1225" i="20"/>
  <c r="U1226" i="20"/>
  <c r="U1227" i="20"/>
  <c r="U1228" i="20"/>
  <c r="U1229" i="20"/>
  <c r="U1230" i="20"/>
  <c r="U1231" i="20"/>
  <c r="U1232" i="20"/>
  <c r="U1233" i="20"/>
  <c r="U1234" i="20"/>
  <c r="U1235" i="20"/>
  <c r="U1236" i="20"/>
  <c r="U1237" i="20"/>
  <c r="U1238" i="20"/>
  <c r="U1239" i="20"/>
  <c r="U1240" i="20"/>
  <c r="U1241" i="20"/>
  <c r="U1242" i="20"/>
  <c r="U1243" i="20"/>
  <c r="U1244" i="20"/>
  <c r="U1245" i="20"/>
  <c r="U1246" i="20"/>
  <c r="U1247" i="20"/>
  <c r="U1248" i="20"/>
  <c r="U1249" i="20"/>
  <c r="U1250" i="20"/>
  <c r="U1251" i="20"/>
  <c r="U1252" i="20"/>
  <c r="U1253" i="20"/>
  <c r="U1254" i="20"/>
  <c r="U1255" i="20"/>
  <c r="U1256" i="20"/>
  <c r="U1257" i="20"/>
  <c r="U1258" i="20"/>
  <c r="U1259" i="20"/>
  <c r="U1260" i="20"/>
  <c r="U1261" i="20"/>
  <c r="U1262" i="20"/>
  <c r="U1263" i="20"/>
  <c r="U1264" i="20"/>
  <c r="U1265" i="20"/>
  <c r="U1266" i="20"/>
  <c r="U1267" i="20"/>
  <c r="U1268" i="20"/>
  <c r="U1269" i="20"/>
  <c r="U1270" i="20"/>
  <c r="U1271" i="20"/>
  <c r="U1272" i="20"/>
  <c r="U1273" i="20"/>
  <c r="U1274" i="20"/>
  <c r="U1275" i="20"/>
  <c r="U1276" i="20"/>
  <c r="U1277" i="20"/>
  <c r="U1278" i="20"/>
  <c r="U1279" i="20"/>
  <c r="U1280" i="20"/>
  <c r="U1281" i="20"/>
  <c r="U1282" i="20"/>
  <c r="U1283" i="20"/>
  <c r="U1284" i="20"/>
  <c r="U1285" i="20"/>
  <c r="U1286" i="20"/>
  <c r="U1287" i="20"/>
  <c r="U1288" i="20"/>
  <c r="U1289" i="20"/>
  <c r="U1290" i="20"/>
  <c r="U1291" i="20"/>
  <c r="U1292" i="20"/>
  <c r="U1293" i="20"/>
  <c r="U1294" i="20"/>
  <c r="U1295" i="20"/>
  <c r="U1296" i="20"/>
  <c r="U1297" i="20"/>
  <c r="U1298" i="20"/>
  <c r="U1299" i="20"/>
  <c r="U1300" i="20"/>
  <c r="U1301" i="20"/>
  <c r="U1302" i="20"/>
  <c r="U1303" i="20"/>
  <c r="U1304" i="20"/>
  <c r="U1305" i="20"/>
  <c r="U1306" i="20"/>
  <c r="U1307" i="20"/>
  <c r="U1308" i="20"/>
  <c r="U1309" i="20"/>
  <c r="U1310" i="20"/>
  <c r="U1311" i="20"/>
  <c r="U1312" i="20"/>
  <c r="U1313" i="20"/>
  <c r="U1314" i="20"/>
  <c r="U1315" i="20"/>
  <c r="U1316" i="20"/>
  <c r="U1317" i="20"/>
  <c r="U1318" i="20"/>
  <c r="U1319" i="20"/>
  <c r="U1320" i="20"/>
  <c r="U1321" i="20"/>
  <c r="U1322" i="20"/>
  <c r="U1323" i="20"/>
  <c r="U1324" i="20"/>
  <c r="U1325" i="20"/>
  <c r="U1326" i="20"/>
  <c r="U1327" i="20"/>
  <c r="U1328" i="20"/>
  <c r="U1329" i="20"/>
  <c r="U1330" i="20"/>
  <c r="U1331" i="20"/>
  <c r="U1332" i="20"/>
  <c r="U1333" i="20"/>
  <c r="U1334" i="20"/>
  <c r="U1335" i="20"/>
  <c r="U1336" i="20"/>
  <c r="U1337" i="20"/>
  <c r="U1338" i="20"/>
  <c r="U1339" i="20"/>
  <c r="U1340" i="20"/>
  <c r="U1341" i="20"/>
  <c r="U1342" i="20"/>
  <c r="U1343" i="20"/>
  <c r="U1344" i="20"/>
  <c r="U1345" i="20"/>
  <c r="U1346" i="20"/>
  <c r="U1347" i="20"/>
  <c r="U1348" i="20"/>
  <c r="U1349" i="20"/>
  <c r="U1350" i="20"/>
  <c r="U1351" i="20"/>
  <c r="U1352" i="20"/>
  <c r="U1353" i="20"/>
  <c r="U1354" i="20"/>
  <c r="U1355" i="20"/>
  <c r="U1356" i="20"/>
  <c r="U1357" i="20"/>
  <c r="U1358" i="20"/>
  <c r="U1359" i="20"/>
  <c r="U1360" i="20"/>
  <c r="U1361" i="20"/>
  <c r="U1362" i="20"/>
  <c r="U1363" i="20"/>
  <c r="U1364" i="20"/>
  <c r="U1365" i="20"/>
  <c r="U1366" i="20"/>
  <c r="U1367" i="20"/>
  <c r="U1368" i="20"/>
  <c r="U1369" i="20"/>
  <c r="U1370" i="20"/>
  <c r="U1371" i="20"/>
  <c r="U1372" i="20"/>
  <c r="U1373" i="20"/>
  <c r="U1374" i="20"/>
  <c r="U1375" i="20"/>
  <c r="U1376" i="20"/>
  <c r="U1377" i="20"/>
  <c r="U1378" i="20"/>
  <c r="U1379" i="20"/>
  <c r="U1380" i="20"/>
  <c r="U1381" i="20"/>
  <c r="U1382" i="20"/>
  <c r="U1383" i="20"/>
  <c r="U1384" i="20"/>
  <c r="U1385" i="20"/>
  <c r="U1386" i="20"/>
  <c r="U1387" i="20"/>
  <c r="U1388" i="20"/>
  <c r="U1389" i="20"/>
  <c r="U1390" i="20"/>
  <c r="U1391" i="20"/>
  <c r="U1392" i="20"/>
  <c r="U1393" i="20"/>
  <c r="U1394" i="20"/>
  <c r="U1395" i="20"/>
  <c r="U1396" i="20"/>
  <c r="U1397" i="20"/>
  <c r="U1398" i="20"/>
  <c r="U1399" i="20"/>
  <c r="U1400" i="20"/>
  <c r="U1401" i="20"/>
  <c r="U1402" i="20"/>
  <c r="U1403" i="20"/>
  <c r="U1404" i="20"/>
  <c r="U1405" i="20"/>
  <c r="U1406" i="20"/>
  <c r="U1407" i="20"/>
  <c r="U1408" i="20"/>
  <c r="U1409" i="20"/>
  <c r="U1410" i="20"/>
  <c r="U1411" i="20"/>
  <c r="U1412" i="20"/>
  <c r="U1413" i="20"/>
  <c r="U1414" i="20"/>
  <c r="U1415" i="20"/>
  <c r="U1416" i="20"/>
  <c r="U1417" i="20"/>
  <c r="U1418" i="20"/>
  <c r="U1419" i="20"/>
  <c r="U1420" i="20"/>
  <c r="U1421" i="20"/>
  <c r="U1422" i="20"/>
  <c r="U1423" i="20"/>
  <c r="U1424" i="20"/>
  <c r="U1425" i="20"/>
  <c r="U1426" i="20"/>
  <c r="U1427" i="20"/>
  <c r="U1428" i="20"/>
  <c r="U1429" i="20"/>
  <c r="U1430" i="20"/>
  <c r="U1431" i="20"/>
  <c r="U1432" i="20"/>
  <c r="U1433" i="20"/>
  <c r="U1434" i="20"/>
  <c r="U1435" i="20"/>
  <c r="U1436" i="20"/>
  <c r="U1437" i="20"/>
  <c r="U1438" i="20"/>
  <c r="U1439" i="20"/>
  <c r="U1440" i="20"/>
  <c r="U1441" i="20"/>
  <c r="U1442" i="20"/>
  <c r="U1443" i="20"/>
  <c r="U1444" i="20"/>
  <c r="U1445" i="20"/>
  <c r="U1446" i="20"/>
  <c r="U1447" i="20"/>
  <c r="U1448" i="20"/>
  <c r="U1449" i="20"/>
  <c r="U1450" i="20"/>
  <c r="U1451" i="20"/>
  <c r="U1452" i="20"/>
  <c r="U1453" i="20"/>
  <c r="U1454" i="20"/>
  <c r="U1455" i="20"/>
  <c r="U1456" i="20"/>
  <c r="U1457" i="20"/>
  <c r="U1458" i="20"/>
  <c r="U1459" i="20"/>
  <c r="U1460" i="20"/>
  <c r="U1461" i="20"/>
  <c r="U1462" i="20"/>
  <c r="U1463" i="20"/>
  <c r="U1464" i="20"/>
  <c r="U1465" i="20"/>
  <c r="U1466" i="20"/>
  <c r="U1467" i="20"/>
  <c r="U1468" i="20"/>
  <c r="U1469" i="20"/>
  <c r="U1470" i="20"/>
  <c r="U1471" i="20"/>
  <c r="U1472" i="20"/>
  <c r="U1473" i="20"/>
  <c r="U1474" i="20"/>
  <c r="U1475" i="20"/>
  <c r="U1476" i="20"/>
  <c r="U1477" i="20"/>
  <c r="U1478" i="20"/>
  <c r="U1479" i="20"/>
  <c r="U1480" i="20"/>
  <c r="U1481" i="20"/>
  <c r="U1482" i="20"/>
  <c r="U1483" i="20"/>
  <c r="U1484" i="20"/>
  <c r="U1485" i="20"/>
  <c r="U1486" i="20"/>
  <c r="U1487" i="20"/>
  <c r="U1488" i="20"/>
  <c r="U1489" i="20"/>
  <c r="U1490" i="20"/>
  <c r="U1491" i="20"/>
  <c r="U1492" i="20"/>
  <c r="U1493" i="20"/>
  <c r="U1494" i="20"/>
  <c r="U1495" i="20"/>
  <c r="U1496" i="20"/>
  <c r="U1497" i="20"/>
  <c r="U1498" i="20"/>
  <c r="U1499" i="20"/>
  <c r="U1500" i="20"/>
  <c r="U1501" i="20"/>
  <c r="U1502" i="20"/>
  <c r="U1503" i="20"/>
  <c r="U1504" i="20"/>
  <c r="U1505" i="20"/>
  <c r="U1506" i="20"/>
  <c r="U1507" i="20"/>
  <c r="U1508" i="20"/>
  <c r="U1509" i="20"/>
  <c r="U1510" i="20"/>
  <c r="U1511" i="20"/>
  <c r="U1512" i="20"/>
  <c r="U1513" i="20"/>
  <c r="U1514" i="20"/>
  <c r="U1515" i="20"/>
  <c r="U1516" i="20"/>
  <c r="U1517" i="20"/>
  <c r="U1518" i="20"/>
  <c r="U1519" i="20"/>
  <c r="U1520" i="20"/>
  <c r="U1521" i="20"/>
  <c r="U1522" i="20"/>
  <c r="U1523" i="20"/>
  <c r="U1524" i="20"/>
  <c r="U1525" i="20"/>
  <c r="U1526" i="20"/>
  <c r="U1527" i="20"/>
  <c r="U1528" i="20"/>
  <c r="U1529" i="20"/>
  <c r="U1530" i="20"/>
  <c r="U1531" i="20"/>
  <c r="U1532" i="20"/>
  <c r="U1533" i="20"/>
  <c r="U1534" i="20"/>
  <c r="U1535" i="20"/>
  <c r="U1536" i="20"/>
  <c r="U1537" i="20"/>
  <c r="U1538" i="20"/>
  <c r="U1539" i="20"/>
  <c r="U1540" i="20"/>
  <c r="U1541" i="20"/>
  <c r="U1542" i="20"/>
  <c r="U1543" i="20"/>
  <c r="U1544" i="20"/>
  <c r="U1545" i="20"/>
  <c r="U1546" i="20"/>
  <c r="U1547" i="20"/>
  <c r="U1548" i="20"/>
  <c r="U1549" i="20"/>
  <c r="U1550" i="20"/>
  <c r="U1551" i="20"/>
  <c r="U1552" i="20"/>
  <c r="U1553" i="20"/>
  <c r="U1554" i="20"/>
  <c r="U1555" i="20"/>
  <c r="U1556" i="20"/>
  <c r="U1557" i="20"/>
  <c r="U1558" i="20"/>
  <c r="U1559" i="20"/>
  <c r="U1560" i="20"/>
  <c r="U1561" i="20"/>
  <c r="U1562" i="20"/>
  <c r="U1563" i="20"/>
  <c r="U1564" i="20"/>
  <c r="U1565" i="20"/>
  <c r="U1566" i="20"/>
  <c r="U1567" i="20"/>
  <c r="U1568" i="20"/>
  <c r="U1569" i="20"/>
  <c r="U1570" i="20"/>
  <c r="U1571" i="20"/>
  <c r="U1572" i="20"/>
  <c r="U1573" i="20"/>
  <c r="U1574" i="20"/>
  <c r="U1575" i="20"/>
  <c r="U1576" i="20"/>
  <c r="U1577" i="20"/>
  <c r="U1578" i="20"/>
  <c r="U1579" i="20"/>
  <c r="U1580" i="20"/>
  <c r="U1581" i="20"/>
  <c r="U1582" i="20"/>
  <c r="U1583" i="20"/>
  <c r="U1584" i="20"/>
  <c r="U1585" i="20"/>
  <c r="U1586" i="20"/>
  <c r="U1587" i="20"/>
  <c r="U1588" i="20"/>
  <c r="U1589" i="20"/>
  <c r="U1590" i="20"/>
  <c r="U1591" i="20"/>
  <c r="U1592" i="20"/>
  <c r="U1593" i="20"/>
  <c r="U1594" i="20"/>
  <c r="U1595" i="20"/>
  <c r="U1596" i="20"/>
  <c r="U1597" i="20"/>
  <c r="U1598" i="20"/>
  <c r="U1599" i="20"/>
  <c r="U1600" i="20"/>
  <c r="U1601" i="20"/>
  <c r="U1602" i="20"/>
  <c r="U1603" i="20"/>
  <c r="U1604" i="20"/>
  <c r="U1605" i="20"/>
  <c r="U1606" i="20"/>
  <c r="U1607" i="20"/>
  <c r="U1608" i="20"/>
  <c r="U1609" i="20"/>
  <c r="U1610" i="20"/>
  <c r="U1611" i="20"/>
  <c r="U1612" i="20"/>
  <c r="U1613" i="20"/>
  <c r="U1614" i="20"/>
  <c r="U1615" i="20"/>
  <c r="U1616" i="20"/>
  <c r="U1617" i="20"/>
  <c r="U1618" i="20"/>
  <c r="U1619" i="20"/>
  <c r="U1620" i="20"/>
  <c r="U1621" i="20"/>
  <c r="U1622" i="20"/>
  <c r="U1623" i="20"/>
  <c r="U1624" i="20"/>
  <c r="U1625" i="20"/>
  <c r="U1626" i="20"/>
  <c r="U1627" i="20"/>
  <c r="U1628" i="20"/>
  <c r="U1629" i="20"/>
  <c r="U1630" i="20"/>
  <c r="U1631" i="20"/>
  <c r="U1632" i="20"/>
  <c r="U1633" i="20"/>
  <c r="U1634" i="20"/>
  <c r="U1635" i="20"/>
  <c r="U1636" i="20"/>
  <c r="U1637" i="20"/>
  <c r="U1638" i="20"/>
  <c r="U1639" i="20"/>
  <c r="U1640" i="20"/>
  <c r="U1641" i="20"/>
  <c r="U1642" i="20"/>
  <c r="U1643" i="20"/>
  <c r="U1644" i="20"/>
  <c r="U1645" i="20"/>
  <c r="U1646" i="20"/>
  <c r="U1647" i="20"/>
  <c r="U1648" i="20"/>
  <c r="U1649" i="20"/>
  <c r="U1650" i="20"/>
  <c r="U1651" i="20"/>
  <c r="U1652" i="20"/>
  <c r="U1653" i="20"/>
  <c r="U1654" i="20"/>
  <c r="U1655" i="20"/>
  <c r="U1656" i="20"/>
  <c r="U1657" i="20"/>
  <c r="U1658" i="20"/>
  <c r="U1659" i="20"/>
  <c r="U1660" i="20"/>
  <c r="U1661" i="20"/>
  <c r="U1662" i="20"/>
  <c r="U1663" i="20"/>
  <c r="U1664" i="20"/>
  <c r="U1665" i="20"/>
  <c r="U1666" i="20"/>
  <c r="U1667" i="20"/>
  <c r="U1668" i="20"/>
  <c r="U1669" i="20"/>
  <c r="U1670" i="20"/>
  <c r="U1671" i="20"/>
  <c r="U1672" i="20"/>
  <c r="U1673" i="20"/>
  <c r="U1674" i="20"/>
  <c r="U1675" i="20"/>
  <c r="U1676" i="20"/>
  <c r="U1677" i="20"/>
  <c r="U1678" i="20"/>
  <c r="U1679" i="20"/>
  <c r="U1680" i="20"/>
  <c r="U1681" i="20"/>
  <c r="U1682" i="20"/>
  <c r="U1683" i="20"/>
  <c r="U1684" i="20"/>
  <c r="U1685" i="20"/>
  <c r="U1686" i="20"/>
  <c r="U1687" i="20"/>
  <c r="U1688" i="20"/>
  <c r="U1689" i="20"/>
  <c r="U1690" i="20"/>
  <c r="U1691" i="20"/>
  <c r="U1692" i="20"/>
  <c r="U1693" i="20"/>
  <c r="U1694" i="20"/>
  <c r="U1695" i="20"/>
  <c r="U1696" i="20"/>
  <c r="U1697" i="20"/>
  <c r="U1698" i="20"/>
  <c r="U1699" i="20"/>
  <c r="U1700" i="20"/>
  <c r="U1701" i="20"/>
  <c r="U1702" i="20"/>
  <c r="U1703" i="20"/>
  <c r="U1704" i="20"/>
  <c r="U1705" i="20"/>
  <c r="U1706" i="20"/>
  <c r="U1707" i="20"/>
  <c r="U1708" i="20"/>
  <c r="U1709" i="20"/>
  <c r="U1710" i="20"/>
  <c r="U1711" i="20"/>
  <c r="U1712" i="20"/>
  <c r="U1713" i="20"/>
  <c r="U1714" i="20"/>
  <c r="U1715" i="20"/>
  <c r="U1716" i="20"/>
  <c r="U1717" i="20"/>
  <c r="U1718" i="20"/>
  <c r="U1719" i="20"/>
  <c r="U1720" i="20"/>
  <c r="U1721" i="20"/>
  <c r="U1722" i="20"/>
  <c r="U1723" i="20"/>
  <c r="U1724" i="20"/>
  <c r="U1725" i="20"/>
  <c r="U1726" i="20"/>
  <c r="U1727" i="20"/>
  <c r="U1728" i="20"/>
  <c r="U1729" i="20"/>
  <c r="U1730" i="20"/>
  <c r="U1731" i="20"/>
  <c r="U1732" i="20"/>
  <c r="U1733" i="20"/>
  <c r="U1734" i="20"/>
  <c r="U1735" i="20"/>
  <c r="U1736" i="20"/>
  <c r="U1737" i="20"/>
  <c r="U1738" i="20"/>
  <c r="U1739" i="20"/>
  <c r="U1740" i="20"/>
  <c r="U1741" i="20"/>
  <c r="U1742" i="20"/>
  <c r="U1743" i="20"/>
  <c r="U1744" i="20"/>
  <c r="U1745" i="20"/>
  <c r="U1746" i="20"/>
  <c r="U1747" i="20"/>
  <c r="U1748" i="20"/>
  <c r="U1749" i="20"/>
  <c r="U1750" i="20"/>
  <c r="U1751" i="20"/>
  <c r="U1752" i="20"/>
  <c r="U1753" i="20"/>
  <c r="U1754" i="20"/>
  <c r="U1755" i="20"/>
  <c r="U1756" i="20"/>
  <c r="U1757" i="20"/>
  <c r="U1758" i="20"/>
  <c r="U1759" i="20"/>
  <c r="U1760" i="20"/>
  <c r="T2" i="20"/>
  <c r="T3" i="20"/>
  <c r="T4" i="20"/>
  <c r="T5" i="20"/>
  <c r="T6" i="20"/>
  <c r="T7" i="20"/>
  <c r="T8" i="20"/>
  <c r="T9" i="20"/>
  <c r="T10" i="20"/>
  <c r="T11" i="20"/>
  <c r="T12" i="20"/>
  <c r="T13" i="20"/>
  <c r="T14" i="20"/>
  <c r="T15" i="20"/>
  <c r="T16" i="20"/>
  <c r="T17" i="20"/>
  <c r="T18" i="20"/>
  <c r="T19" i="20"/>
  <c r="T20" i="20"/>
  <c r="T21" i="20"/>
  <c r="T22" i="20"/>
  <c r="T23" i="20"/>
  <c r="T24" i="20"/>
  <c r="T25" i="20"/>
  <c r="T26" i="20"/>
  <c r="T27" i="20"/>
  <c r="T28" i="20"/>
  <c r="T29" i="20"/>
  <c r="T30" i="20"/>
  <c r="T31" i="20"/>
  <c r="T32" i="20"/>
  <c r="T33" i="20"/>
  <c r="T34" i="20"/>
  <c r="T35" i="20"/>
  <c r="T36" i="20"/>
  <c r="T37" i="20"/>
  <c r="T38" i="20"/>
  <c r="T39" i="20"/>
  <c r="T40" i="20"/>
  <c r="T41" i="20"/>
  <c r="T42" i="20"/>
  <c r="T43" i="20"/>
  <c r="T44" i="20"/>
  <c r="T45" i="20"/>
  <c r="T46" i="20"/>
  <c r="T47" i="20"/>
  <c r="T48" i="20"/>
  <c r="T49" i="20"/>
  <c r="T50" i="20"/>
  <c r="T51" i="20"/>
  <c r="T52" i="20"/>
  <c r="T53" i="20"/>
  <c r="T54" i="20"/>
  <c r="T55" i="20"/>
  <c r="T56" i="20"/>
  <c r="T57" i="20"/>
  <c r="T58" i="20"/>
  <c r="T59" i="20"/>
  <c r="T60" i="20"/>
  <c r="T61" i="20"/>
  <c r="T62" i="20"/>
  <c r="T63" i="20"/>
  <c r="T64" i="20"/>
  <c r="T65" i="20"/>
  <c r="T66" i="20"/>
  <c r="T67" i="20"/>
  <c r="T68" i="20"/>
  <c r="T69" i="20"/>
  <c r="T70" i="20"/>
  <c r="T71" i="20"/>
  <c r="T72" i="20"/>
  <c r="T73" i="20"/>
  <c r="T74" i="20"/>
  <c r="T75" i="20"/>
  <c r="T76" i="20"/>
  <c r="T77" i="20"/>
  <c r="T78" i="20"/>
  <c r="T79" i="20"/>
  <c r="T80" i="20"/>
  <c r="T81" i="20"/>
  <c r="T82" i="20"/>
  <c r="T83" i="20"/>
  <c r="T84" i="20"/>
  <c r="T85" i="20"/>
  <c r="T86" i="20"/>
  <c r="T87" i="20"/>
  <c r="T88" i="20"/>
  <c r="T89" i="20"/>
  <c r="T90" i="20"/>
  <c r="T91" i="20"/>
  <c r="T92" i="20"/>
  <c r="T93" i="20"/>
  <c r="T94" i="20"/>
  <c r="T95" i="20"/>
  <c r="T96" i="20"/>
  <c r="T97" i="20"/>
  <c r="T98" i="20"/>
  <c r="T99" i="20"/>
  <c r="T100" i="20"/>
  <c r="T101" i="20"/>
  <c r="T102" i="20"/>
  <c r="T103" i="20"/>
  <c r="T104" i="20"/>
  <c r="T105" i="20"/>
  <c r="T106" i="20"/>
  <c r="T107" i="20"/>
  <c r="T108" i="20"/>
  <c r="T109" i="20"/>
  <c r="T110" i="20"/>
  <c r="T111" i="20"/>
  <c r="T112" i="20"/>
  <c r="T113" i="20"/>
  <c r="T114" i="20"/>
  <c r="T115" i="20"/>
  <c r="T116" i="20"/>
  <c r="T117" i="20"/>
  <c r="T118" i="20"/>
  <c r="T119" i="20"/>
  <c r="T120" i="20"/>
  <c r="T121" i="20"/>
  <c r="T122" i="20"/>
  <c r="T123" i="20"/>
  <c r="T124" i="20"/>
  <c r="T125" i="20"/>
  <c r="T126" i="20"/>
  <c r="T127" i="20"/>
  <c r="T128" i="20"/>
  <c r="T129" i="20"/>
  <c r="T130" i="20"/>
  <c r="T131" i="20"/>
  <c r="T132" i="20"/>
  <c r="T133" i="20"/>
  <c r="T134" i="20"/>
  <c r="T135" i="20"/>
  <c r="T136" i="20"/>
  <c r="T137" i="20"/>
  <c r="T138" i="20"/>
  <c r="T139" i="20"/>
  <c r="T140" i="20"/>
  <c r="T141" i="20"/>
  <c r="T142" i="20"/>
  <c r="T143" i="20"/>
  <c r="T144" i="20"/>
  <c r="T145" i="20"/>
  <c r="T146" i="20"/>
  <c r="T147" i="20"/>
  <c r="T148" i="20"/>
  <c r="T149" i="20"/>
  <c r="T150" i="20"/>
  <c r="T151" i="20"/>
  <c r="T152" i="20"/>
  <c r="T153" i="20"/>
  <c r="T154" i="20"/>
  <c r="T155" i="20"/>
  <c r="T156" i="20"/>
  <c r="T157" i="20"/>
  <c r="T158" i="20"/>
  <c r="T159" i="20"/>
  <c r="T160" i="20"/>
  <c r="T161" i="20"/>
  <c r="T162" i="20"/>
  <c r="T163" i="20"/>
  <c r="T164" i="20"/>
  <c r="T165" i="20"/>
  <c r="T166" i="20"/>
  <c r="T167" i="20"/>
  <c r="T168" i="20"/>
  <c r="T169" i="20"/>
  <c r="T170" i="20"/>
  <c r="T171" i="20"/>
  <c r="T172" i="20"/>
  <c r="T173" i="20"/>
  <c r="T174" i="20"/>
  <c r="T175" i="20"/>
  <c r="T176" i="20"/>
  <c r="T177" i="20"/>
  <c r="T178" i="20"/>
  <c r="T179" i="20"/>
  <c r="T180" i="20"/>
  <c r="T181" i="20"/>
  <c r="T182" i="20"/>
  <c r="T183" i="20"/>
  <c r="T184" i="20"/>
  <c r="T185" i="20"/>
  <c r="T186" i="20"/>
  <c r="T187" i="20"/>
  <c r="T188" i="20"/>
  <c r="T189" i="20"/>
  <c r="T190" i="20"/>
  <c r="T191" i="20"/>
  <c r="T192" i="20"/>
  <c r="T193" i="20"/>
  <c r="T194" i="20"/>
  <c r="T195" i="20"/>
  <c r="T196" i="20"/>
  <c r="T197" i="20"/>
  <c r="T198" i="20"/>
  <c r="T199" i="20"/>
  <c r="T200" i="20"/>
  <c r="T201" i="20"/>
  <c r="T202" i="20"/>
  <c r="T203" i="20"/>
  <c r="T204" i="20"/>
  <c r="T205" i="20"/>
  <c r="T206" i="20"/>
  <c r="T207" i="20"/>
  <c r="T208" i="20"/>
  <c r="T209" i="20"/>
  <c r="T210" i="20"/>
  <c r="T211" i="20"/>
  <c r="T212" i="20"/>
  <c r="T213" i="20"/>
  <c r="T214" i="20"/>
  <c r="T215" i="20"/>
  <c r="T216" i="20"/>
  <c r="T217" i="20"/>
  <c r="T218" i="20"/>
  <c r="T219" i="20"/>
  <c r="T220" i="20"/>
  <c r="T221" i="20"/>
  <c r="T222" i="20"/>
  <c r="T223" i="20"/>
  <c r="T224" i="20"/>
  <c r="T225" i="20"/>
  <c r="T226" i="20"/>
  <c r="T227" i="20"/>
  <c r="T228" i="20"/>
  <c r="T229" i="20"/>
  <c r="T230" i="20"/>
  <c r="T231" i="20"/>
  <c r="T232" i="20"/>
  <c r="T233" i="20"/>
  <c r="T234" i="20"/>
  <c r="T235" i="20"/>
  <c r="T236" i="20"/>
  <c r="T237" i="20"/>
  <c r="T238" i="20"/>
  <c r="T239" i="20"/>
  <c r="T240" i="20"/>
  <c r="T241" i="20"/>
  <c r="T242" i="20"/>
  <c r="T243" i="20"/>
  <c r="T244" i="20"/>
  <c r="T245" i="20"/>
  <c r="T246" i="20"/>
  <c r="T247" i="20"/>
  <c r="T248" i="20"/>
  <c r="T249" i="20"/>
  <c r="T250" i="20"/>
  <c r="T251" i="20"/>
  <c r="T252" i="20"/>
  <c r="T253" i="20"/>
  <c r="T254" i="20"/>
  <c r="T255" i="20"/>
  <c r="T256" i="20"/>
  <c r="T257" i="20"/>
  <c r="T258" i="20"/>
  <c r="T259" i="20"/>
  <c r="T260" i="20"/>
  <c r="T261" i="20"/>
  <c r="T262" i="20"/>
  <c r="T263" i="20"/>
  <c r="T264" i="20"/>
  <c r="T265" i="20"/>
  <c r="T266" i="20"/>
  <c r="T267" i="20"/>
  <c r="T268" i="20"/>
  <c r="T269" i="20"/>
  <c r="T270" i="20"/>
  <c r="T271" i="20"/>
  <c r="T272" i="20"/>
  <c r="T273" i="20"/>
  <c r="T274" i="20"/>
  <c r="T275" i="20"/>
  <c r="T276" i="20"/>
  <c r="T277" i="20"/>
  <c r="T278" i="20"/>
  <c r="T279" i="20"/>
  <c r="T280" i="20"/>
  <c r="T281" i="20"/>
  <c r="T282" i="20"/>
  <c r="T283" i="20"/>
  <c r="T284" i="20"/>
  <c r="T285" i="20"/>
  <c r="T286" i="20"/>
  <c r="T287" i="20"/>
  <c r="T288" i="20"/>
  <c r="T289" i="20"/>
  <c r="T290" i="20"/>
  <c r="T291" i="20"/>
  <c r="T292" i="20"/>
  <c r="T293" i="20"/>
  <c r="T294" i="20"/>
  <c r="T295" i="20"/>
  <c r="T296" i="20"/>
  <c r="T297" i="20"/>
  <c r="T298" i="20"/>
  <c r="T299" i="20"/>
  <c r="T300" i="20"/>
  <c r="T301" i="20"/>
  <c r="T302" i="20"/>
  <c r="T303" i="20"/>
  <c r="T304" i="20"/>
  <c r="T305" i="20"/>
  <c r="T306" i="20"/>
  <c r="T307" i="20"/>
  <c r="T308" i="20"/>
  <c r="T309" i="20"/>
  <c r="T310" i="20"/>
  <c r="T311" i="20"/>
  <c r="T312" i="20"/>
  <c r="T313" i="20"/>
  <c r="T314" i="20"/>
  <c r="T315" i="20"/>
  <c r="T316" i="20"/>
  <c r="T317" i="20"/>
  <c r="T318" i="20"/>
  <c r="T319" i="20"/>
  <c r="T320" i="20"/>
  <c r="T321" i="20"/>
  <c r="T322" i="20"/>
  <c r="T323" i="20"/>
  <c r="T324" i="20"/>
  <c r="T325" i="20"/>
  <c r="T326" i="20"/>
  <c r="T327" i="20"/>
  <c r="T328" i="20"/>
  <c r="T329" i="20"/>
  <c r="T330" i="20"/>
  <c r="T331" i="20"/>
  <c r="T332" i="20"/>
  <c r="T333" i="20"/>
  <c r="T334" i="20"/>
  <c r="T335" i="20"/>
  <c r="T336" i="20"/>
  <c r="T337" i="20"/>
  <c r="T338" i="20"/>
  <c r="T339" i="20"/>
  <c r="T340" i="20"/>
  <c r="T341" i="20"/>
  <c r="T342" i="20"/>
  <c r="T343" i="20"/>
  <c r="T344" i="20"/>
  <c r="T345" i="20"/>
  <c r="T346" i="20"/>
  <c r="T347" i="20"/>
  <c r="T348" i="20"/>
  <c r="T349" i="20"/>
  <c r="T350" i="20"/>
  <c r="T351" i="20"/>
  <c r="T352" i="20"/>
  <c r="T353" i="20"/>
  <c r="T354" i="20"/>
  <c r="T355" i="20"/>
  <c r="T356" i="20"/>
  <c r="T357" i="20"/>
  <c r="T358" i="20"/>
  <c r="T359" i="20"/>
  <c r="T360" i="20"/>
  <c r="T361" i="20"/>
  <c r="T362" i="20"/>
  <c r="T363" i="20"/>
  <c r="T364" i="20"/>
  <c r="T365" i="20"/>
  <c r="T366" i="20"/>
  <c r="T367" i="20"/>
  <c r="T368" i="20"/>
  <c r="T369" i="20"/>
  <c r="T370" i="20"/>
  <c r="T371" i="20"/>
  <c r="T372" i="20"/>
  <c r="T373" i="20"/>
  <c r="T374" i="20"/>
  <c r="T375" i="20"/>
  <c r="T376" i="20"/>
  <c r="T377" i="20"/>
  <c r="T378" i="20"/>
  <c r="T379" i="20"/>
  <c r="T380" i="20"/>
  <c r="T381" i="20"/>
  <c r="T382" i="20"/>
  <c r="T383" i="20"/>
  <c r="T384" i="20"/>
  <c r="T385" i="20"/>
  <c r="T386" i="20"/>
  <c r="T387" i="20"/>
  <c r="T388" i="20"/>
  <c r="T389" i="20"/>
  <c r="T390" i="20"/>
  <c r="T391" i="20"/>
  <c r="T392" i="20"/>
  <c r="T393" i="20"/>
  <c r="T394" i="20"/>
  <c r="T395" i="20"/>
  <c r="T396" i="20"/>
  <c r="T397" i="20"/>
  <c r="T398" i="20"/>
  <c r="T399" i="20"/>
  <c r="T400" i="20"/>
  <c r="T401" i="20"/>
  <c r="T402" i="20"/>
  <c r="T403" i="20"/>
  <c r="T404" i="20"/>
  <c r="T405" i="20"/>
  <c r="T406" i="20"/>
  <c r="T407" i="20"/>
  <c r="T408" i="20"/>
  <c r="T409" i="20"/>
  <c r="T410" i="20"/>
  <c r="T411" i="20"/>
  <c r="T412" i="20"/>
  <c r="T413" i="20"/>
  <c r="T414" i="20"/>
  <c r="T415" i="20"/>
  <c r="T416" i="20"/>
  <c r="T417" i="20"/>
  <c r="T418" i="20"/>
  <c r="T419" i="20"/>
  <c r="T420" i="20"/>
  <c r="T421" i="20"/>
  <c r="T422" i="20"/>
  <c r="T423" i="20"/>
  <c r="T424" i="20"/>
  <c r="T425" i="20"/>
  <c r="T426" i="20"/>
  <c r="T427" i="20"/>
  <c r="T428" i="20"/>
  <c r="T429" i="20"/>
  <c r="T430" i="20"/>
  <c r="T431" i="20"/>
  <c r="T432" i="20"/>
  <c r="T433" i="20"/>
  <c r="T434" i="20"/>
  <c r="T435" i="20"/>
  <c r="T436" i="20"/>
  <c r="T437" i="20"/>
  <c r="T438" i="20"/>
  <c r="T439" i="20"/>
  <c r="T440" i="20"/>
  <c r="T441" i="20"/>
  <c r="T442" i="20"/>
  <c r="T443" i="20"/>
  <c r="T444" i="20"/>
  <c r="T445" i="20"/>
  <c r="T446" i="20"/>
  <c r="T447" i="20"/>
  <c r="T448" i="20"/>
  <c r="T449" i="20"/>
  <c r="T450" i="20"/>
  <c r="T451" i="20"/>
  <c r="T452" i="20"/>
  <c r="T453" i="20"/>
  <c r="T454" i="20"/>
  <c r="T455" i="20"/>
  <c r="T456" i="20"/>
  <c r="T457" i="20"/>
  <c r="T458" i="20"/>
  <c r="T459" i="20"/>
  <c r="T460" i="20"/>
  <c r="T461" i="20"/>
  <c r="T462" i="20"/>
  <c r="T463" i="20"/>
  <c r="T464" i="20"/>
  <c r="T465" i="20"/>
  <c r="T466" i="20"/>
  <c r="T467" i="20"/>
  <c r="T468" i="20"/>
  <c r="T469" i="20"/>
  <c r="T470" i="20"/>
  <c r="T471" i="20"/>
  <c r="T472" i="20"/>
  <c r="T473" i="20"/>
  <c r="T474" i="20"/>
  <c r="T475" i="20"/>
  <c r="T476" i="20"/>
  <c r="T477" i="20"/>
  <c r="T478" i="20"/>
  <c r="T479" i="20"/>
  <c r="T480" i="20"/>
  <c r="T481" i="20"/>
  <c r="T482" i="20"/>
  <c r="T483" i="20"/>
  <c r="T484" i="20"/>
  <c r="T485" i="20"/>
  <c r="T486" i="20"/>
  <c r="T487" i="20"/>
  <c r="T488" i="20"/>
  <c r="T489" i="20"/>
  <c r="T490" i="20"/>
  <c r="T491" i="20"/>
  <c r="T492" i="20"/>
  <c r="T493" i="20"/>
  <c r="T494" i="20"/>
  <c r="T495" i="20"/>
  <c r="T496" i="20"/>
  <c r="T497" i="20"/>
  <c r="T498" i="20"/>
  <c r="T499" i="20"/>
  <c r="T500" i="20"/>
  <c r="T501" i="20"/>
  <c r="T502" i="20"/>
  <c r="T503" i="20"/>
  <c r="T504" i="20"/>
  <c r="T505" i="20"/>
  <c r="T506" i="20"/>
  <c r="T507" i="20"/>
  <c r="T508" i="20"/>
  <c r="T509" i="20"/>
  <c r="T510" i="20"/>
  <c r="T511" i="20"/>
  <c r="T512" i="20"/>
  <c r="T513" i="20"/>
  <c r="T514" i="20"/>
  <c r="T515" i="20"/>
  <c r="T516" i="20"/>
  <c r="T517" i="20"/>
  <c r="T518" i="20"/>
  <c r="T519" i="20"/>
  <c r="T520" i="20"/>
  <c r="T521" i="20"/>
  <c r="T522" i="20"/>
  <c r="T523" i="20"/>
  <c r="T524" i="20"/>
  <c r="T525" i="20"/>
  <c r="T526" i="20"/>
  <c r="T527" i="20"/>
  <c r="T528" i="20"/>
  <c r="T529" i="20"/>
  <c r="T530" i="20"/>
  <c r="T531" i="20"/>
  <c r="T532" i="20"/>
  <c r="T533" i="20"/>
  <c r="T534" i="20"/>
  <c r="T535" i="20"/>
  <c r="T536" i="20"/>
  <c r="T537" i="20"/>
  <c r="T538" i="20"/>
  <c r="T539" i="20"/>
  <c r="T540" i="20"/>
  <c r="T541" i="20"/>
  <c r="T542" i="20"/>
  <c r="T543" i="20"/>
  <c r="T544" i="20"/>
  <c r="T545" i="20"/>
  <c r="T546" i="20"/>
  <c r="T547" i="20"/>
  <c r="T548" i="20"/>
  <c r="T549" i="20"/>
  <c r="T550" i="20"/>
  <c r="T551" i="20"/>
  <c r="T552" i="20"/>
  <c r="T553" i="20"/>
  <c r="T554" i="20"/>
  <c r="T555" i="20"/>
  <c r="T556" i="20"/>
  <c r="T557" i="20"/>
  <c r="T558" i="20"/>
  <c r="T559" i="20"/>
  <c r="T560" i="20"/>
  <c r="T561" i="20"/>
  <c r="T562" i="20"/>
  <c r="T563" i="20"/>
  <c r="T564" i="20"/>
  <c r="T565" i="20"/>
  <c r="T566" i="20"/>
  <c r="T567" i="20"/>
  <c r="T568" i="20"/>
  <c r="T569" i="20"/>
  <c r="T570" i="20"/>
  <c r="T571" i="20"/>
  <c r="T572" i="20"/>
  <c r="T573" i="20"/>
  <c r="T574" i="20"/>
  <c r="T575" i="20"/>
  <c r="T576" i="20"/>
  <c r="T577" i="20"/>
  <c r="T578" i="20"/>
  <c r="T579" i="20"/>
  <c r="T580" i="20"/>
  <c r="T581" i="20"/>
  <c r="T582" i="20"/>
  <c r="T583" i="20"/>
  <c r="T584" i="20"/>
  <c r="T585" i="20"/>
  <c r="T586" i="20"/>
  <c r="T587" i="20"/>
  <c r="T588" i="20"/>
  <c r="T589" i="20"/>
  <c r="T590" i="20"/>
  <c r="T591" i="20"/>
  <c r="T592" i="20"/>
  <c r="T593" i="20"/>
  <c r="T594" i="20"/>
  <c r="T595" i="20"/>
  <c r="T596" i="20"/>
  <c r="T597" i="20"/>
  <c r="T598" i="20"/>
  <c r="T599" i="20"/>
  <c r="T600" i="20"/>
  <c r="T601" i="20"/>
  <c r="T602" i="20"/>
  <c r="T603" i="20"/>
  <c r="T604" i="20"/>
  <c r="T605" i="20"/>
  <c r="T606" i="20"/>
  <c r="T607" i="20"/>
  <c r="T608" i="20"/>
  <c r="T609" i="20"/>
  <c r="T610" i="20"/>
  <c r="T611" i="20"/>
  <c r="T612" i="20"/>
  <c r="T613" i="20"/>
  <c r="T614" i="20"/>
  <c r="T615" i="20"/>
  <c r="T616" i="20"/>
  <c r="T617" i="20"/>
  <c r="T618" i="20"/>
  <c r="T619" i="20"/>
  <c r="T620" i="20"/>
  <c r="T621" i="20"/>
  <c r="T622" i="20"/>
  <c r="T623" i="20"/>
  <c r="T624" i="20"/>
  <c r="T625" i="20"/>
  <c r="T626" i="20"/>
  <c r="T627" i="20"/>
  <c r="T628" i="20"/>
  <c r="T629" i="20"/>
  <c r="T630" i="20"/>
  <c r="T631" i="20"/>
  <c r="T632" i="20"/>
  <c r="T633" i="20"/>
  <c r="T634" i="20"/>
  <c r="T635" i="20"/>
  <c r="T636" i="20"/>
  <c r="T637" i="20"/>
  <c r="T638" i="20"/>
  <c r="T639" i="20"/>
  <c r="T640" i="20"/>
  <c r="T641" i="20"/>
  <c r="T642" i="20"/>
  <c r="T643" i="20"/>
  <c r="T644" i="20"/>
  <c r="T645" i="20"/>
  <c r="T646" i="20"/>
  <c r="T647" i="20"/>
  <c r="T648" i="20"/>
  <c r="T649" i="20"/>
  <c r="T650" i="20"/>
  <c r="T651" i="20"/>
  <c r="T652" i="20"/>
  <c r="T653" i="20"/>
  <c r="T654" i="20"/>
  <c r="T655" i="20"/>
  <c r="T656" i="20"/>
  <c r="T657" i="20"/>
  <c r="T658" i="20"/>
  <c r="T659" i="20"/>
  <c r="T660" i="20"/>
  <c r="T661" i="20"/>
  <c r="T662" i="20"/>
  <c r="T663" i="20"/>
  <c r="T664" i="20"/>
  <c r="T665" i="20"/>
  <c r="T666" i="20"/>
  <c r="T667" i="20"/>
  <c r="T668" i="20"/>
  <c r="T669" i="20"/>
  <c r="T670" i="20"/>
  <c r="T671" i="20"/>
  <c r="T672" i="20"/>
  <c r="T673" i="20"/>
  <c r="T674" i="20"/>
  <c r="T675" i="20"/>
  <c r="T676" i="20"/>
  <c r="T677" i="20"/>
  <c r="T678" i="20"/>
  <c r="T679" i="20"/>
  <c r="T680" i="20"/>
  <c r="T681" i="20"/>
  <c r="T682" i="20"/>
  <c r="T683" i="20"/>
  <c r="T684" i="20"/>
  <c r="T685" i="20"/>
  <c r="T686" i="20"/>
  <c r="T687" i="20"/>
  <c r="T688" i="20"/>
  <c r="T689" i="20"/>
  <c r="T690" i="20"/>
  <c r="T691" i="20"/>
  <c r="T692" i="20"/>
  <c r="T693" i="20"/>
  <c r="T694" i="20"/>
  <c r="T695" i="20"/>
  <c r="T696" i="20"/>
  <c r="T697" i="20"/>
  <c r="T698" i="20"/>
  <c r="T699" i="20"/>
  <c r="T700" i="20"/>
  <c r="T701" i="20"/>
  <c r="T702" i="20"/>
  <c r="T703" i="20"/>
  <c r="T704" i="20"/>
  <c r="T705" i="20"/>
  <c r="T706" i="20"/>
  <c r="T707" i="20"/>
  <c r="T708" i="20"/>
  <c r="T709" i="20"/>
  <c r="T710" i="20"/>
  <c r="T711" i="20"/>
  <c r="T712" i="20"/>
  <c r="T713" i="20"/>
  <c r="T714" i="20"/>
  <c r="T715" i="20"/>
  <c r="T716" i="20"/>
  <c r="T717" i="20"/>
  <c r="T718" i="20"/>
  <c r="T719" i="20"/>
  <c r="T720" i="20"/>
  <c r="T721" i="20"/>
  <c r="T722" i="20"/>
  <c r="T723" i="20"/>
  <c r="T724" i="20"/>
  <c r="T725" i="20"/>
  <c r="T726" i="20"/>
  <c r="T727" i="20"/>
  <c r="T728" i="20"/>
  <c r="T729" i="20"/>
  <c r="T730" i="20"/>
  <c r="T731" i="20"/>
  <c r="T732" i="20"/>
  <c r="T733" i="20"/>
  <c r="T734" i="20"/>
  <c r="T735" i="20"/>
  <c r="T736" i="20"/>
  <c r="T737" i="20"/>
  <c r="T738" i="20"/>
  <c r="T739" i="20"/>
  <c r="T740" i="20"/>
  <c r="T741" i="20"/>
  <c r="T742" i="20"/>
  <c r="T743" i="20"/>
  <c r="T744" i="20"/>
  <c r="T745" i="20"/>
  <c r="T746" i="20"/>
  <c r="T747" i="20"/>
  <c r="T748" i="20"/>
  <c r="T749" i="20"/>
  <c r="T750" i="20"/>
  <c r="T751" i="20"/>
  <c r="T752" i="20"/>
  <c r="T753" i="20"/>
  <c r="T754" i="20"/>
  <c r="T755" i="20"/>
  <c r="T756" i="20"/>
  <c r="T757" i="20"/>
  <c r="T758" i="20"/>
  <c r="T759" i="20"/>
  <c r="T760" i="20"/>
  <c r="T761" i="20"/>
  <c r="T762" i="20"/>
  <c r="T763" i="20"/>
  <c r="T764" i="20"/>
  <c r="T765" i="20"/>
  <c r="T766" i="20"/>
  <c r="T767" i="20"/>
  <c r="T768" i="20"/>
  <c r="T769" i="20"/>
  <c r="T770" i="20"/>
  <c r="T771" i="20"/>
  <c r="T772" i="20"/>
  <c r="T773" i="20"/>
  <c r="T774" i="20"/>
  <c r="T775" i="20"/>
  <c r="T776" i="20"/>
  <c r="T777" i="20"/>
  <c r="T778" i="20"/>
  <c r="T779" i="20"/>
  <c r="T780" i="20"/>
  <c r="T781" i="20"/>
  <c r="T782" i="20"/>
  <c r="T783" i="20"/>
  <c r="T784" i="20"/>
  <c r="T785" i="20"/>
  <c r="T786" i="20"/>
  <c r="T787" i="20"/>
  <c r="T788" i="20"/>
  <c r="T789" i="20"/>
  <c r="T790" i="20"/>
  <c r="T791" i="20"/>
  <c r="T792" i="20"/>
  <c r="T793" i="20"/>
  <c r="T794" i="20"/>
  <c r="T795" i="20"/>
  <c r="T796" i="20"/>
  <c r="T797" i="20"/>
  <c r="T798" i="20"/>
  <c r="T799" i="20"/>
  <c r="T800" i="20"/>
  <c r="T801" i="20"/>
  <c r="T802" i="20"/>
  <c r="T803" i="20"/>
  <c r="T804" i="20"/>
  <c r="T805" i="20"/>
  <c r="T806" i="20"/>
  <c r="T807" i="20"/>
  <c r="T808" i="20"/>
  <c r="T809" i="20"/>
  <c r="T810" i="20"/>
  <c r="T811" i="20"/>
  <c r="T812" i="20"/>
  <c r="T813" i="20"/>
  <c r="T814" i="20"/>
  <c r="T815" i="20"/>
  <c r="T816" i="20"/>
  <c r="T817" i="20"/>
  <c r="T818" i="20"/>
  <c r="T819" i="20"/>
  <c r="T820" i="20"/>
  <c r="T821" i="20"/>
  <c r="T822" i="20"/>
  <c r="T823" i="20"/>
  <c r="T824" i="20"/>
  <c r="T825" i="20"/>
  <c r="T826" i="20"/>
  <c r="T827" i="20"/>
  <c r="T828" i="20"/>
  <c r="T829" i="20"/>
  <c r="T830" i="20"/>
  <c r="T831" i="20"/>
  <c r="T832" i="20"/>
  <c r="T833" i="20"/>
  <c r="T834" i="20"/>
  <c r="T835" i="20"/>
  <c r="T836" i="20"/>
  <c r="T837" i="20"/>
  <c r="T838" i="20"/>
  <c r="T839" i="20"/>
  <c r="T840" i="20"/>
  <c r="T841" i="20"/>
  <c r="T842" i="20"/>
  <c r="T843" i="20"/>
  <c r="T844" i="20"/>
  <c r="T845" i="20"/>
  <c r="T846" i="20"/>
  <c r="T847" i="20"/>
  <c r="T848" i="20"/>
  <c r="T849" i="20"/>
  <c r="T850" i="20"/>
  <c r="T851" i="20"/>
  <c r="T852" i="20"/>
  <c r="T853" i="20"/>
  <c r="T854" i="20"/>
  <c r="T855" i="20"/>
  <c r="T856" i="20"/>
  <c r="T857" i="20"/>
  <c r="T858" i="20"/>
  <c r="T859" i="20"/>
  <c r="T860" i="20"/>
  <c r="T861" i="20"/>
  <c r="T862" i="20"/>
  <c r="T863" i="20"/>
  <c r="T864" i="20"/>
  <c r="T865" i="20"/>
  <c r="T866" i="20"/>
  <c r="T867" i="20"/>
  <c r="T868" i="20"/>
  <c r="T869" i="20"/>
  <c r="T870" i="20"/>
  <c r="T871" i="20"/>
  <c r="T872" i="20"/>
  <c r="T873" i="20"/>
  <c r="T874" i="20"/>
  <c r="T875" i="20"/>
  <c r="T876" i="20"/>
  <c r="T877" i="20"/>
  <c r="T878" i="20"/>
  <c r="T879" i="20"/>
  <c r="T880" i="20"/>
  <c r="T881" i="20"/>
  <c r="T882" i="20"/>
  <c r="T883" i="20"/>
  <c r="T884" i="20"/>
  <c r="T885" i="20"/>
  <c r="T886" i="20"/>
  <c r="T887" i="20"/>
  <c r="T888" i="20"/>
  <c r="T889" i="20"/>
  <c r="T890" i="20"/>
  <c r="T891" i="20"/>
  <c r="T892" i="20"/>
  <c r="T893" i="20"/>
  <c r="T894" i="20"/>
  <c r="T895" i="20"/>
  <c r="T896" i="20"/>
  <c r="T897" i="20"/>
  <c r="T898" i="20"/>
  <c r="T899" i="20"/>
  <c r="T900" i="20"/>
  <c r="T901" i="20"/>
  <c r="T902" i="20"/>
  <c r="T903" i="20"/>
  <c r="T904" i="20"/>
  <c r="T905" i="20"/>
  <c r="T906" i="20"/>
  <c r="T907" i="20"/>
  <c r="T908" i="20"/>
  <c r="T909" i="20"/>
  <c r="T910" i="20"/>
  <c r="T911" i="20"/>
  <c r="T912" i="20"/>
  <c r="T913" i="20"/>
  <c r="T914" i="20"/>
  <c r="T915" i="20"/>
  <c r="T916" i="20"/>
  <c r="T917" i="20"/>
  <c r="T918" i="20"/>
  <c r="T919" i="20"/>
  <c r="T920" i="20"/>
  <c r="T921" i="20"/>
  <c r="T922" i="20"/>
  <c r="T923" i="20"/>
  <c r="T924" i="20"/>
  <c r="T925" i="20"/>
  <c r="T926" i="20"/>
  <c r="T927" i="20"/>
  <c r="T928" i="20"/>
  <c r="T929" i="20"/>
  <c r="T930" i="20"/>
  <c r="T931" i="20"/>
  <c r="T932" i="20"/>
  <c r="T933" i="20"/>
  <c r="T934" i="20"/>
  <c r="T935" i="20"/>
  <c r="T936" i="20"/>
  <c r="T937" i="20"/>
  <c r="T938" i="20"/>
  <c r="T939" i="20"/>
  <c r="T940" i="20"/>
  <c r="T941" i="20"/>
  <c r="T942" i="20"/>
  <c r="T943" i="20"/>
  <c r="T944" i="20"/>
  <c r="T945" i="20"/>
  <c r="T946" i="20"/>
  <c r="T947" i="20"/>
  <c r="T948" i="20"/>
  <c r="T949" i="20"/>
  <c r="T950" i="20"/>
  <c r="T951" i="20"/>
  <c r="T952" i="20"/>
  <c r="T953" i="20"/>
  <c r="T954" i="20"/>
  <c r="T955" i="20"/>
  <c r="T956" i="20"/>
  <c r="T957" i="20"/>
  <c r="T958" i="20"/>
  <c r="T959" i="20"/>
  <c r="T960" i="20"/>
  <c r="T961" i="20"/>
  <c r="T962" i="20"/>
  <c r="T963" i="20"/>
  <c r="T964" i="20"/>
  <c r="T965" i="20"/>
  <c r="T966" i="20"/>
  <c r="T967" i="20"/>
  <c r="T968" i="20"/>
  <c r="T969" i="20"/>
  <c r="T970" i="20"/>
  <c r="T971" i="20"/>
  <c r="T972" i="20"/>
  <c r="T973" i="20"/>
  <c r="T974" i="20"/>
  <c r="T975" i="20"/>
  <c r="T976" i="20"/>
  <c r="T977" i="20"/>
  <c r="T978" i="20"/>
  <c r="T979" i="20"/>
  <c r="T980" i="20"/>
  <c r="T981" i="20"/>
  <c r="T982" i="20"/>
  <c r="T983" i="20"/>
  <c r="T984" i="20"/>
  <c r="T985" i="20"/>
  <c r="T986" i="20"/>
  <c r="T987" i="20"/>
  <c r="T988" i="20"/>
  <c r="T989" i="20"/>
  <c r="T990" i="20"/>
  <c r="T991" i="20"/>
  <c r="T992" i="20"/>
  <c r="T993" i="20"/>
  <c r="T994" i="20"/>
  <c r="T995" i="20"/>
  <c r="T996" i="20"/>
  <c r="T997" i="20"/>
  <c r="T998" i="20"/>
  <c r="T999" i="20"/>
  <c r="T1000" i="20"/>
  <c r="T1001" i="20"/>
  <c r="T1002" i="20"/>
  <c r="T1003" i="20"/>
  <c r="T1004" i="20"/>
  <c r="T1005" i="20"/>
  <c r="T1006" i="20"/>
  <c r="T1007" i="20"/>
  <c r="T1008" i="20"/>
  <c r="T1009" i="20"/>
  <c r="T1010" i="20"/>
  <c r="T1011" i="20"/>
  <c r="T1012" i="20"/>
  <c r="T1013" i="20"/>
  <c r="T1014" i="20"/>
  <c r="T1015" i="20"/>
  <c r="T1016" i="20"/>
  <c r="T1017" i="20"/>
  <c r="T1018" i="20"/>
  <c r="T1019" i="20"/>
  <c r="T1020" i="20"/>
  <c r="T1021" i="20"/>
  <c r="T1022" i="20"/>
  <c r="T1023" i="20"/>
  <c r="T1024" i="20"/>
  <c r="T1025" i="20"/>
  <c r="T1026" i="20"/>
  <c r="T1027" i="20"/>
  <c r="T1028" i="20"/>
  <c r="T1029" i="20"/>
  <c r="T1030" i="20"/>
  <c r="T1031" i="20"/>
  <c r="T1032" i="20"/>
  <c r="T1033" i="20"/>
  <c r="T1034" i="20"/>
  <c r="T1035" i="20"/>
  <c r="T1036" i="20"/>
  <c r="T1037" i="20"/>
  <c r="T1038" i="20"/>
  <c r="T1039" i="20"/>
  <c r="T1040" i="20"/>
  <c r="T1041" i="20"/>
  <c r="T1042" i="20"/>
  <c r="T1043" i="20"/>
  <c r="T1044" i="20"/>
  <c r="T1045" i="20"/>
  <c r="T1046" i="20"/>
  <c r="T1047" i="20"/>
  <c r="T1048" i="20"/>
  <c r="T1049" i="20"/>
  <c r="T1050" i="20"/>
  <c r="T1051" i="20"/>
  <c r="T1052" i="20"/>
  <c r="T1053" i="20"/>
  <c r="T1054" i="20"/>
  <c r="T1055" i="20"/>
  <c r="T1056" i="20"/>
  <c r="T1057" i="20"/>
  <c r="T1058" i="20"/>
  <c r="T1059" i="20"/>
  <c r="T1060" i="20"/>
  <c r="T1061" i="20"/>
  <c r="T1062" i="20"/>
  <c r="T1063" i="20"/>
  <c r="T1064" i="20"/>
  <c r="T1065" i="20"/>
  <c r="T1066" i="20"/>
  <c r="T1067" i="20"/>
  <c r="T1068" i="20"/>
  <c r="T1069" i="20"/>
  <c r="T1070" i="20"/>
  <c r="T1071" i="20"/>
  <c r="T1072" i="20"/>
  <c r="T1073" i="20"/>
  <c r="T1074" i="20"/>
  <c r="T1075" i="20"/>
  <c r="T1076" i="20"/>
  <c r="T1077" i="20"/>
  <c r="T1078" i="20"/>
  <c r="T1079" i="20"/>
  <c r="T1080" i="20"/>
  <c r="T1081" i="20"/>
  <c r="T1082" i="20"/>
  <c r="T1083" i="20"/>
  <c r="T1084" i="20"/>
  <c r="T1085" i="20"/>
  <c r="T1086" i="20"/>
  <c r="T1087" i="20"/>
  <c r="T1088" i="20"/>
  <c r="T1089" i="20"/>
  <c r="T1090" i="20"/>
  <c r="T1091" i="20"/>
  <c r="T1092" i="20"/>
  <c r="T1093" i="20"/>
  <c r="T1094" i="20"/>
  <c r="T1095" i="20"/>
  <c r="T1096" i="20"/>
  <c r="T1097" i="20"/>
  <c r="T1098" i="20"/>
  <c r="T1099" i="20"/>
  <c r="T1100" i="20"/>
  <c r="T1101" i="20"/>
  <c r="T1102" i="20"/>
  <c r="T1103" i="20"/>
  <c r="T1104" i="20"/>
  <c r="T1105" i="20"/>
  <c r="T1106" i="20"/>
  <c r="T1107" i="20"/>
  <c r="T1108" i="20"/>
  <c r="T1109" i="20"/>
  <c r="T1110" i="20"/>
  <c r="T1111" i="20"/>
  <c r="T1112" i="20"/>
  <c r="T1113" i="20"/>
  <c r="T1114" i="20"/>
  <c r="T1115" i="20"/>
  <c r="T1116" i="20"/>
  <c r="T1117" i="20"/>
  <c r="T1118" i="20"/>
  <c r="T1119" i="20"/>
  <c r="T1120" i="20"/>
  <c r="T1121" i="20"/>
  <c r="T1122" i="20"/>
  <c r="T1123" i="20"/>
  <c r="T1124" i="20"/>
  <c r="T1125" i="20"/>
  <c r="T1126" i="20"/>
  <c r="T1127" i="20"/>
  <c r="T1128" i="20"/>
  <c r="T1129" i="20"/>
  <c r="T1130" i="20"/>
  <c r="T1131" i="20"/>
  <c r="T1132" i="20"/>
  <c r="T1133" i="20"/>
  <c r="T1134" i="20"/>
  <c r="T1135" i="20"/>
  <c r="T1136" i="20"/>
  <c r="T1137" i="20"/>
  <c r="T1138" i="20"/>
  <c r="T1139" i="20"/>
  <c r="T1140" i="20"/>
  <c r="T1141" i="20"/>
  <c r="T1142" i="20"/>
  <c r="T1143" i="20"/>
  <c r="T1144" i="20"/>
  <c r="T1145" i="20"/>
  <c r="T1146" i="20"/>
  <c r="T1147" i="20"/>
  <c r="T1148" i="20"/>
  <c r="T1149" i="20"/>
  <c r="T1150" i="20"/>
  <c r="T1151" i="20"/>
  <c r="T1152" i="20"/>
  <c r="T1153" i="20"/>
  <c r="T1154" i="20"/>
  <c r="T1155" i="20"/>
  <c r="T1156" i="20"/>
  <c r="T1157" i="20"/>
  <c r="T1158" i="20"/>
  <c r="T1159" i="20"/>
  <c r="T1160" i="20"/>
  <c r="T1161" i="20"/>
  <c r="T1162" i="20"/>
  <c r="T1163" i="20"/>
  <c r="T1164" i="20"/>
  <c r="T1165" i="20"/>
  <c r="T1166" i="20"/>
  <c r="T1167" i="20"/>
  <c r="T1168" i="20"/>
  <c r="T1169" i="20"/>
  <c r="T1170" i="20"/>
  <c r="T1171" i="20"/>
  <c r="T1172" i="20"/>
  <c r="T1173" i="20"/>
  <c r="T1174" i="20"/>
  <c r="T1175" i="20"/>
  <c r="T1176" i="20"/>
  <c r="T1177" i="20"/>
  <c r="T1178" i="20"/>
  <c r="T1179" i="20"/>
  <c r="T1180" i="20"/>
  <c r="T1181" i="20"/>
  <c r="T1182" i="20"/>
  <c r="T1183" i="20"/>
  <c r="T1184" i="20"/>
  <c r="T1185" i="20"/>
  <c r="T1186" i="20"/>
  <c r="T1187" i="20"/>
  <c r="T1188" i="20"/>
  <c r="T1189" i="20"/>
  <c r="T1190" i="20"/>
  <c r="T1191" i="20"/>
  <c r="T1192" i="20"/>
  <c r="T1193" i="20"/>
  <c r="T1194" i="20"/>
  <c r="T1195" i="20"/>
  <c r="T1196" i="20"/>
  <c r="T1197" i="20"/>
  <c r="T1198" i="20"/>
  <c r="T1199" i="20"/>
  <c r="T1200" i="20"/>
  <c r="T1201" i="20"/>
  <c r="T1202" i="20"/>
  <c r="T1203" i="20"/>
  <c r="T1204" i="20"/>
  <c r="T1205" i="20"/>
  <c r="T1206" i="20"/>
  <c r="T1207" i="20"/>
  <c r="T1208" i="20"/>
  <c r="T1209" i="20"/>
  <c r="T1210" i="20"/>
  <c r="T1211" i="20"/>
  <c r="T1212" i="20"/>
  <c r="T1213" i="20"/>
  <c r="T1214" i="20"/>
  <c r="T1215" i="20"/>
  <c r="T1216" i="20"/>
  <c r="T1217" i="20"/>
  <c r="T1218" i="20"/>
  <c r="T1219" i="20"/>
  <c r="T1220" i="20"/>
  <c r="T1221" i="20"/>
  <c r="T1222" i="20"/>
  <c r="T1223" i="20"/>
  <c r="T1224" i="20"/>
  <c r="T1225" i="20"/>
  <c r="T1226" i="20"/>
  <c r="T1227" i="20"/>
  <c r="T1228" i="20"/>
  <c r="T1229" i="20"/>
  <c r="T1230" i="20"/>
  <c r="T1231" i="20"/>
  <c r="T1232" i="20"/>
  <c r="T1233" i="20"/>
  <c r="T1234" i="20"/>
  <c r="T1235" i="20"/>
  <c r="T1236" i="20"/>
  <c r="T1237" i="20"/>
  <c r="T1238" i="20"/>
  <c r="T1239" i="20"/>
  <c r="T1240" i="20"/>
  <c r="T1241" i="20"/>
  <c r="T1242" i="20"/>
  <c r="T1243" i="20"/>
  <c r="T1244" i="20"/>
  <c r="T1245" i="20"/>
  <c r="T1246" i="20"/>
  <c r="T1247" i="20"/>
  <c r="T1248" i="20"/>
  <c r="T1249" i="20"/>
  <c r="T1250" i="20"/>
  <c r="T1251" i="20"/>
  <c r="T1252" i="20"/>
  <c r="T1253" i="20"/>
  <c r="T1254" i="20"/>
  <c r="T1255" i="20"/>
  <c r="T1256" i="20"/>
  <c r="T1257" i="20"/>
  <c r="T1258" i="20"/>
  <c r="T1259" i="20"/>
  <c r="T1260" i="20"/>
  <c r="T1261" i="20"/>
  <c r="T1262" i="20"/>
  <c r="T1263" i="20"/>
  <c r="T1264" i="20"/>
  <c r="T1265" i="20"/>
  <c r="T1266" i="20"/>
  <c r="T1267" i="20"/>
  <c r="T1268" i="20"/>
  <c r="T1269" i="20"/>
  <c r="T1270" i="20"/>
  <c r="T1271" i="20"/>
  <c r="T1272" i="20"/>
  <c r="T1273" i="20"/>
  <c r="T1274" i="20"/>
  <c r="T1275" i="20"/>
  <c r="T1276" i="20"/>
  <c r="T1277" i="20"/>
  <c r="T1278" i="20"/>
  <c r="T1279" i="20"/>
  <c r="T1280" i="20"/>
  <c r="T1281" i="20"/>
  <c r="T1282" i="20"/>
  <c r="T1283" i="20"/>
  <c r="T1284" i="20"/>
  <c r="T1285" i="20"/>
  <c r="T1286" i="20"/>
  <c r="T1287" i="20"/>
  <c r="T1288" i="20"/>
  <c r="T1289" i="20"/>
  <c r="T1290" i="20"/>
  <c r="T1291" i="20"/>
  <c r="T1292" i="20"/>
  <c r="T1293" i="20"/>
  <c r="T1294" i="20"/>
  <c r="T1295" i="20"/>
  <c r="T1296" i="20"/>
  <c r="T1297" i="20"/>
  <c r="T1298" i="20"/>
  <c r="T1299" i="20"/>
  <c r="T1300" i="20"/>
  <c r="T1301" i="20"/>
  <c r="T1302" i="20"/>
  <c r="T1303" i="20"/>
  <c r="T1304" i="20"/>
  <c r="T1305" i="20"/>
  <c r="T1306" i="20"/>
  <c r="T1307" i="20"/>
  <c r="T1308" i="20"/>
  <c r="T1309" i="20"/>
  <c r="T1310" i="20"/>
  <c r="T1311" i="20"/>
  <c r="T1312" i="20"/>
  <c r="T1313" i="20"/>
  <c r="T1314" i="20"/>
  <c r="T1315" i="20"/>
  <c r="T1316" i="20"/>
  <c r="T1317" i="20"/>
  <c r="T1318" i="20"/>
  <c r="T1319" i="20"/>
  <c r="T1320" i="20"/>
  <c r="T1321" i="20"/>
  <c r="T1322" i="20"/>
  <c r="T1323" i="20"/>
  <c r="T1324" i="20"/>
  <c r="T1325" i="20"/>
  <c r="T1326" i="20"/>
  <c r="T1327" i="20"/>
  <c r="T1328" i="20"/>
  <c r="T1329" i="20"/>
  <c r="T1330" i="20"/>
  <c r="T1331" i="20"/>
  <c r="T1332" i="20"/>
  <c r="T1333" i="20"/>
  <c r="T1334" i="20"/>
  <c r="T1335" i="20"/>
  <c r="T1336" i="20"/>
  <c r="T1337" i="20"/>
  <c r="T1338" i="20"/>
  <c r="T1339" i="20"/>
  <c r="T1340" i="20"/>
  <c r="T1341" i="20"/>
  <c r="T1342" i="20"/>
  <c r="T1343" i="20"/>
  <c r="T1344" i="20"/>
  <c r="T1345" i="20"/>
  <c r="T1346" i="20"/>
  <c r="T1347" i="20"/>
  <c r="T1348" i="20"/>
  <c r="T1349" i="20"/>
  <c r="T1350" i="20"/>
  <c r="T1351" i="20"/>
  <c r="T1352" i="20"/>
  <c r="T1353" i="20"/>
  <c r="T1354" i="20"/>
  <c r="T1355" i="20"/>
  <c r="T1356" i="20"/>
  <c r="T1357" i="20"/>
  <c r="T1358" i="20"/>
  <c r="T1359" i="20"/>
  <c r="T1360" i="20"/>
  <c r="T1361" i="20"/>
  <c r="T1362" i="20"/>
  <c r="T1363" i="20"/>
  <c r="T1364" i="20"/>
  <c r="T1365" i="20"/>
  <c r="T1366" i="20"/>
  <c r="T1367" i="20"/>
  <c r="T1368" i="20"/>
  <c r="T1369" i="20"/>
  <c r="T1370" i="20"/>
  <c r="T1371" i="20"/>
  <c r="T1372" i="20"/>
  <c r="T1373" i="20"/>
  <c r="T1374" i="20"/>
  <c r="T1375" i="20"/>
  <c r="T1376" i="20"/>
  <c r="T1377" i="20"/>
  <c r="T1378" i="20"/>
  <c r="T1379" i="20"/>
  <c r="T1380" i="20"/>
  <c r="T1381" i="20"/>
  <c r="T1382" i="20"/>
  <c r="T1383" i="20"/>
  <c r="T1384" i="20"/>
  <c r="T1385" i="20"/>
  <c r="T1386" i="20"/>
  <c r="T1387" i="20"/>
  <c r="T1388" i="20"/>
  <c r="T1389" i="20"/>
  <c r="T1390" i="20"/>
  <c r="T1391" i="20"/>
  <c r="T1392" i="20"/>
  <c r="T1393" i="20"/>
  <c r="T1394" i="20"/>
  <c r="T1395" i="20"/>
  <c r="T1396" i="20"/>
  <c r="T1397" i="20"/>
  <c r="T1398" i="20"/>
  <c r="T1399" i="20"/>
  <c r="T1400" i="20"/>
  <c r="T1401" i="20"/>
  <c r="T1402" i="20"/>
  <c r="T1403" i="20"/>
  <c r="T1404" i="20"/>
  <c r="T1405" i="20"/>
  <c r="T1406" i="20"/>
  <c r="T1407" i="20"/>
  <c r="T1408" i="20"/>
  <c r="T1409" i="20"/>
  <c r="T1410" i="20"/>
  <c r="T1411" i="20"/>
  <c r="T1412" i="20"/>
  <c r="T1413" i="20"/>
  <c r="T1414" i="20"/>
  <c r="T1415" i="20"/>
  <c r="T1416" i="20"/>
  <c r="T1417" i="20"/>
  <c r="T1418" i="20"/>
  <c r="T1419" i="20"/>
  <c r="T1420" i="20"/>
  <c r="T1421" i="20"/>
  <c r="T1422" i="20"/>
  <c r="T1423" i="20"/>
  <c r="T1424" i="20"/>
  <c r="T1425" i="20"/>
  <c r="T1426" i="20"/>
  <c r="T1427" i="20"/>
  <c r="T1428" i="20"/>
  <c r="T1429" i="20"/>
  <c r="T1430" i="20"/>
  <c r="T1431" i="20"/>
  <c r="T1432" i="20"/>
  <c r="T1433" i="20"/>
  <c r="T1434" i="20"/>
  <c r="T1435" i="20"/>
  <c r="T1436" i="20"/>
  <c r="T1437" i="20"/>
  <c r="T1438" i="20"/>
  <c r="T1439" i="20"/>
  <c r="T1440" i="20"/>
  <c r="T1441" i="20"/>
  <c r="T1442" i="20"/>
  <c r="T1443" i="20"/>
  <c r="T1444" i="20"/>
  <c r="T1445" i="20"/>
  <c r="T1446" i="20"/>
  <c r="T1447" i="20"/>
  <c r="T1448" i="20"/>
  <c r="T1449" i="20"/>
  <c r="T1450" i="20"/>
  <c r="T1451" i="20"/>
  <c r="T1452" i="20"/>
  <c r="T1453" i="20"/>
  <c r="T1454" i="20"/>
  <c r="T1455" i="20"/>
  <c r="T1456" i="20"/>
  <c r="T1457" i="20"/>
  <c r="T1458" i="20"/>
  <c r="T1459" i="20"/>
  <c r="T1460" i="20"/>
  <c r="T1461" i="20"/>
  <c r="T1462" i="20"/>
  <c r="T1463" i="20"/>
  <c r="T1464" i="20"/>
  <c r="T1465" i="20"/>
  <c r="T1466" i="20"/>
  <c r="T1467" i="20"/>
  <c r="T1468" i="20"/>
  <c r="T1469" i="20"/>
  <c r="T1470" i="20"/>
  <c r="T1471" i="20"/>
  <c r="T1472" i="20"/>
  <c r="T1473" i="20"/>
  <c r="T1474" i="20"/>
  <c r="T1475" i="20"/>
  <c r="T1476" i="20"/>
  <c r="T1477" i="20"/>
  <c r="T1478" i="20"/>
  <c r="T1479" i="20"/>
  <c r="T1480" i="20"/>
  <c r="T1481" i="20"/>
  <c r="T1482" i="20"/>
  <c r="T1483" i="20"/>
  <c r="T1484" i="20"/>
  <c r="T1485" i="20"/>
  <c r="T1486" i="20"/>
  <c r="T1487" i="20"/>
  <c r="T1488" i="20"/>
  <c r="T1489" i="20"/>
  <c r="T1490" i="20"/>
  <c r="T1491" i="20"/>
  <c r="T1492" i="20"/>
  <c r="T1493" i="20"/>
  <c r="T1494" i="20"/>
  <c r="T1495" i="20"/>
  <c r="T1496" i="20"/>
  <c r="T1497" i="20"/>
  <c r="T1498" i="20"/>
  <c r="T1499" i="20"/>
  <c r="T1500" i="20"/>
  <c r="T1501" i="20"/>
  <c r="T1502" i="20"/>
  <c r="T1503" i="20"/>
  <c r="T1504" i="20"/>
  <c r="T1505" i="20"/>
  <c r="T1506" i="20"/>
  <c r="T1507" i="20"/>
  <c r="T1508" i="20"/>
  <c r="T1509" i="20"/>
  <c r="T1510" i="20"/>
  <c r="T1511" i="20"/>
  <c r="T1512" i="20"/>
  <c r="T1513" i="20"/>
  <c r="T1514" i="20"/>
  <c r="T1515" i="20"/>
  <c r="T1516" i="20"/>
  <c r="T1517" i="20"/>
  <c r="T1518" i="20"/>
  <c r="T1519" i="20"/>
  <c r="T1520" i="20"/>
  <c r="T1521" i="20"/>
  <c r="T1522" i="20"/>
  <c r="T1523" i="20"/>
  <c r="T1524" i="20"/>
  <c r="T1525" i="20"/>
  <c r="T1526" i="20"/>
  <c r="T1527" i="20"/>
  <c r="T1528" i="20"/>
  <c r="T1529" i="20"/>
  <c r="T1530" i="20"/>
  <c r="T1531" i="20"/>
  <c r="T1532" i="20"/>
  <c r="T1533" i="20"/>
  <c r="T1534" i="20"/>
  <c r="T1535" i="20"/>
  <c r="T1536" i="20"/>
  <c r="T1537" i="20"/>
  <c r="T1538" i="20"/>
  <c r="T1539" i="20"/>
  <c r="T1540" i="20"/>
  <c r="T1541" i="20"/>
  <c r="T1542" i="20"/>
  <c r="T1543" i="20"/>
  <c r="T1544" i="20"/>
  <c r="T1545" i="20"/>
  <c r="T1546" i="20"/>
  <c r="T1547" i="20"/>
  <c r="T1548" i="20"/>
  <c r="T1549" i="20"/>
  <c r="T1550" i="20"/>
  <c r="T1551" i="20"/>
  <c r="T1552" i="20"/>
  <c r="T1553" i="20"/>
  <c r="T1554" i="20"/>
  <c r="T1555" i="20"/>
  <c r="T1556" i="20"/>
  <c r="T1557" i="20"/>
  <c r="T1558" i="20"/>
  <c r="T1559" i="20"/>
  <c r="T1560" i="20"/>
  <c r="T1561" i="20"/>
  <c r="T1562" i="20"/>
  <c r="T1563" i="20"/>
  <c r="T1564" i="20"/>
  <c r="T1565" i="20"/>
  <c r="T1566" i="20"/>
  <c r="T1567" i="20"/>
  <c r="T1568" i="20"/>
  <c r="T1569" i="20"/>
  <c r="T1570" i="20"/>
  <c r="T1571" i="20"/>
  <c r="T1572" i="20"/>
  <c r="T1573" i="20"/>
  <c r="T1574" i="20"/>
  <c r="T1575" i="20"/>
  <c r="T1576" i="20"/>
  <c r="T1577" i="20"/>
  <c r="T1578" i="20"/>
  <c r="T1579" i="20"/>
  <c r="T1580" i="20"/>
  <c r="T1581" i="20"/>
  <c r="T1582" i="20"/>
  <c r="T1583" i="20"/>
  <c r="T1584" i="20"/>
  <c r="T1585" i="20"/>
  <c r="T1586" i="20"/>
  <c r="T1587" i="20"/>
  <c r="T1588" i="20"/>
  <c r="T1589" i="20"/>
  <c r="T1590" i="20"/>
  <c r="T1591" i="20"/>
  <c r="T1592" i="20"/>
  <c r="T1593" i="20"/>
  <c r="T1594" i="20"/>
  <c r="T1595" i="20"/>
  <c r="T1596" i="20"/>
  <c r="T1597" i="20"/>
  <c r="T1598" i="20"/>
  <c r="T1599" i="20"/>
  <c r="T1600" i="20"/>
  <c r="T1601" i="20"/>
  <c r="T1602" i="20"/>
  <c r="T1603" i="20"/>
  <c r="T1604" i="20"/>
  <c r="T1605" i="20"/>
  <c r="T1606" i="20"/>
  <c r="T1607" i="20"/>
  <c r="T1608" i="20"/>
  <c r="T1609" i="20"/>
  <c r="T1610" i="20"/>
  <c r="T1611" i="20"/>
  <c r="T1612" i="20"/>
  <c r="T1613" i="20"/>
  <c r="T1614" i="20"/>
  <c r="T1615" i="20"/>
  <c r="T1616" i="20"/>
  <c r="T1617" i="20"/>
  <c r="T1618" i="20"/>
  <c r="T1619" i="20"/>
  <c r="T1620" i="20"/>
  <c r="T1621" i="20"/>
  <c r="T1622" i="20"/>
  <c r="T1623" i="20"/>
  <c r="T1624" i="20"/>
  <c r="T1625" i="20"/>
  <c r="T1626" i="20"/>
  <c r="T1627" i="20"/>
  <c r="T1628" i="20"/>
  <c r="T1629" i="20"/>
  <c r="T1630" i="20"/>
  <c r="T1631" i="20"/>
  <c r="T1632" i="20"/>
  <c r="T1633" i="20"/>
  <c r="T1634" i="20"/>
  <c r="T1635" i="20"/>
  <c r="T1636" i="20"/>
  <c r="T1637" i="20"/>
  <c r="T1638" i="20"/>
  <c r="T1639" i="20"/>
  <c r="T1640" i="20"/>
  <c r="T1641" i="20"/>
  <c r="T1642" i="20"/>
  <c r="T1643" i="20"/>
  <c r="T1644" i="20"/>
  <c r="T1645" i="20"/>
  <c r="T1646" i="20"/>
  <c r="T1647" i="20"/>
  <c r="T1648" i="20"/>
  <c r="T1649" i="20"/>
  <c r="T1650" i="20"/>
  <c r="T1651" i="20"/>
  <c r="T1652" i="20"/>
  <c r="T1653" i="20"/>
  <c r="T1654" i="20"/>
  <c r="T1655" i="20"/>
  <c r="T1656" i="20"/>
  <c r="T1657" i="20"/>
  <c r="T1658" i="20"/>
  <c r="T1659" i="20"/>
  <c r="T1660" i="20"/>
  <c r="T1661" i="20"/>
  <c r="T1662" i="20"/>
  <c r="T1663" i="20"/>
  <c r="T1664" i="20"/>
  <c r="T1665" i="20"/>
  <c r="T1666" i="20"/>
  <c r="T1667" i="20"/>
  <c r="T1668" i="20"/>
  <c r="T1669" i="20"/>
  <c r="T1670" i="20"/>
  <c r="T1671" i="20"/>
  <c r="T1672" i="20"/>
  <c r="T1673" i="20"/>
  <c r="T1674" i="20"/>
  <c r="T1675" i="20"/>
  <c r="T1676" i="20"/>
  <c r="T1677" i="20"/>
  <c r="T1678" i="20"/>
  <c r="T1679" i="20"/>
  <c r="T1680" i="20"/>
  <c r="T1681" i="20"/>
  <c r="T1682" i="20"/>
  <c r="T1683" i="20"/>
  <c r="T1684" i="20"/>
  <c r="T1685" i="20"/>
  <c r="T1686" i="20"/>
  <c r="T1687" i="20"/>
  <c r="T1688" i="20"/>
  <c r="T1689" i="20"/>
  <c r="T1690" i="20"/>
  <c r="T1691" i="20"/>
  <c r="T1692" i="20"/>
  <c r="T1693" i="20"/>
  <c r="T1694" i="20"/>
  <c r="T1695" i="20"/>
  <c r="T1696" i="20"/>
  <c r="T1697" i="20"/>
  <c r="T1698" i="20"/>
  <c r="T1699" i="20"/>
  <c r="T1700" i="20"/>
  <c r="T1701" i="20"/>
  <c r="T1702" i="20"/>
  <c r="T1703" i="20"/>
  <c r="T1704" i="20"/>
  <c r="T1705" i="20"/>
  <c r="T1706" i="20"/>
  <c r="T1707" i="20"/>
  <c r="T1708" i="20"/>
  <c r="T1709" i="20"/>
  <c r="T1710" i="20"/>
  <c r="T1711" i="20"/>
  <c r="T1712" i="20"/>
  <c r="T1713" i="20"/>
  <c r="T1714" i="20"/>
  <c r="T1715" i="20"/>
  <c r="T1716" i="20"/>
  <c r="T1717" i="20"/>
  <c r="T1718" i="20"/>
  <c r="T1719" i="20"/>
  <c r="T1720" i="20"/>
  <c r="T1721" i="20"/>
  <c r="T1722" i="20"/>
  <c r="T1723" i="20"/>
  <c r="T1724" i="20"/>
  <c r="T1725" i="20"/>
  <c r="T1726" i="20"/>
  <c r="T1727" i="20"/>
  <c r="T1728" i="20"/>
  <c r="T1729" i="20"/>
  <c r="T1730" i="20"/>
  <c r="T1731" i="20"/>
  <c r="T1732" i="20"/>
  <c r="T1733" i="20"/>
  <c r="T1734" i="20"/>
  <c r="T1735" i="20"/>
  <c r="T1736" i="20"/>
  <c r="T1737" i="20"/>
  <c r="T1738" i="20"/>
  <c r="T1739" i="20"/>
  <c r="T1740" i="20"/>
  <c r="T1741" i="20"/>
  <c r="T1742" i="20"/>
  <c r="T1743" i="20"/>
  <c r="T1744" i="20"/>
  <c r="T1745" i="20"/>
  <c r="T1746" i="20"/>
  <c r="T1747" i="20"/>
  <c r="T1748" i="20"/>
  <c r="T1749" i="20"/>
  <c r="T1750" i="20"/>
  <c r="T1751" i="20"/>
  <c r="T1752" i="20"/>
  <c r="T1753" i="20"/>
  <c r="T1754" i="20"/>
  <c r="T1755" i="20"/>
  <c r="T1756" i="20"/>
  <c r="T1757" i="20"/>
  <c r="T1758" i="20"/>
  <c r="T1759" i="20"/>
  <c r="T1760" i="20"/>
  <c r="S3" i="20"/>
  <c r="S2" i="20"/>
  <c r="S4" i="20"/>
  <c r="S5" i="20"/>
  <c r="S6" i="20"/>
  <c r="S7" i="20"/>
  <c r="S8" i="20"/>
  <c r="S9" i="20"/>
  <c r="S10" i="20"/>
  <c r="S11" i="20"/>
  <c r="S12" i="20"/>
  <c r="S13" i="20"/>
  <c r="S14" i="20"/>
  <c r="S15" i="20"/>
  <c r="S16" i="20"/>
  <c r="S17" i="20"/>
  <c r="S18" i="20"/>
  <c r="S19" i="20"/>
  <c r="S20" i="20"/>
  <c r="S21" i="20"/>
  <c r="S22" i="20"/>
  <c r="S23" i="20"/>
  <c r="S24" i="20"/>
  <c r="S25" i="20"/>
  <c r="S26" i="20"/>
  <c r="S27" i="20"/>
  <c r="S28" i="20"/>
  <c r="S29" i="20"/>
  <c r="S30" i="20"/>
  <c r="S31" i="20"/>
  <c r="S32" i="20"/>
  <c r="S33" i="20"/>
  <c r="S34" i="20"/>
  <c r="S35" i="20"/>
  <c r="S36" i="20"/>
  <c r="S37" i="20"/>
  <c r="S38" i="20"/>
  <c r="S39" i="20"/>
  <c r="S40" i="20"/>
  <c r="S41" i="20"/>
  <c r="S42" i="20"/>
  <c r="S43" i="20"/>
  <c r="S44" i="20"/>
  <c r="S45" i="20"/>
  <c r="S46" i="20"/>
  <c r="S47" i="20"/>
  <c r="S48" i="20"/>
  <c r="S49" i="20"/>
  <c r="S50" i="20"/>
  <c r="S51" i="20"/>
  <c r="S52" i="20"/>
  <c r="S53" i="20"/>
  <c r="S54" i="20"/>
  <c r="S55" i="20"/>
  <c r="S56" i="20"/>
  <c r="S57" i="20"/>
  <c r="S58" i="20"/>
  <c r="S59" i="20"/>
  <c r="S60" i="20"/>
  <c r="S61" i="20"/>
  <c r="S62" i="20"/>
  <c r="S63" i="20"/>
  <c r="S64" i="20"/>
  <c r="S65" i="20"/>
  <c r="S66" i="20"/>
  <c r="S67" i="20"/>
  <c r="S68" i="20"/>
  <c r="S69" i="20"/>
  <c r="S70" i="20"/>
  <c r="S71" i="20"/>
  <c r="S72" i="20"/>
  <c r="S73" i="20"/>
  <c r="S74" i="20"/>
  <c r="S75" i="20"/>
  <c r="S76" i="20"/>
  <c r="S77" i="20"/>
  <c r="S78" i="20"/>
  <c r="S79" i="20"/>
  <c r="S80" i="20"/>
  <c r="S81" i="20"/>
  <c r="S82" i="20"/>
  <c r="S83" i="20"/>
  <c r="S84" i="20"/>
  <c r="S85" i="20"/>
  <c r="S86" i="20"/>
  <c r="S87" i="20"/>
  <c r="S88" i="20"/>
  <c r="S89" i="20"/>
  <c r="S90" i="20"/>
  <c r="S91" i="20"/>
  <c r="S92" i="20"/>
  <c r="S93" i="20"/>
  <c r="S94" i="20"/>
  <c r="S95" i="20"/>
  <c r="S96" i="20"/>
  <c r="S97" i="20"/>
  <c r="S98" i="20"/>
  <c r="S99" i="20"/>
  <c r="S100" i="20"/>
  <c r="S101" i="20"/>
  <c r="S102" i="20"/>
  <c r="S103" i="20"/>
  <c r="S104" i="20"/>
  <c r="S105" i="20"/>
  <c r="S106" i="20"/>
  <c r="S107" i="20"/>
  <c r="S108" i="20"/>
  <c r="S109" i="20"/>
  <c r="S110" i="20"/>
  <c r="S111" i="20"/>
  <c r="S112" i="20"/>
  <c r="S113" i="20"/>
  <c r="S114" i="20"/>
  <c r="S115" i="20"/>
  <c r="S116" i="20"/>
  <c r="S117" i="20"/>
  <c r="S118" i="20"/>
  <c r="S119" i="20"/>
  <c r="S120" i="20"/>
  <c r="S121" i="20"/>
  <c r="S122" i="20"/>
  <c r="S123" i="20"/>
  <c r="S124" i="20"/>
  <c r="S125" i="20"/>
  <c r="S126" i="20"/>
  <c r="S127" i="20"/>
  <c r="S128" i="20"/>
  <c r="S129" i="20"/>
  <c r="S130" i="20"/>
  <c r="S131" i="20"/>
  <c r="S132" i="20"/>
  <c r="S133" i="20"/>
  <c r="S134" i="20"/>
  <c r="S135" i="20"/>
  <c r="S136" i="20"/>
  <c r="S137" i="20"/>
  <c r="S138" i="20"/>
  <c r="S139" i="20"/>
  <c r="S140" i="20"/>
  <c r="S141" i="20"/>
  <c r="S142" i="20"/>
  <c r="S143" i="20"/>
  <c r="S144" i="20"/>
  <c r="S145" i="20"/>
  <c r="S146" i="20"/>
  <c r="S147" i="20"/>
  <c r="S148" i="20"/>
  <c r="S149" i="20"/>
  <c r="S150" i="20"/>
  <c r="S151" i="20"/>
  <c r="S152" i="20"/>
  <c r="S153" i="20"/>
  <c r="S154" i="20"/>
  <c r="S155" i="20"/>
  <c r="S156" i="20"/>
  <c r="S157" i="20"/>
  <c r="S158" i="20"/>
  <c r="S159" i="20"/>
  <c r="S160" i="20"/>
  <c r="S161" i="20"/>
  <c r="S162" i="20"/>
  <c r="S163" i="20"/>
  <c r="S164" i="20"/>
  <c r="S165" i="20"/>
  <c r="S166" i="20"/>
  <c r="S167" i="20"/>
  <c r="S168" i="20"/>
  <c r="S169" i="20"/>
  <c r="S170" i="20"/>
  <c r="S171" i="20"/>
  <c r="S172" i="20"/>
  <c r="S173" i="20"/>
  <c r="S174" i="20"/>
  <c r="S175" i="20"/>
  <c r="S176" i="20"/>
  <c r="S177" i="20"/>
  <c r="S178" i="20"/>
  <c r="S179" i="20"/>
  <c r="S180" i="20"/>
  <c r="S181" i="20"/>
  <c r="S182" i="20"/>
  <c r="S183" i="20"/>
  <c r="S184" i="20"/>
  <c r="S185" i="20"/>
  <c r="S186" i="20"/>
  <c r="S187" i="20"/>
  <c r="S188" i="20"/>
  <c r="S189" i="20"/>
  <c r="S190" i="20"/>
  <c r="S191" i="20"/>
  <c r="S192" i="20"/>
  <c r="S193" i="20"/>
  <c r="S194" i="20"/>
  <c r="S195" i="20"/>
  <c r="S196" i="20"/>
  <c r="S197" i="20"/>
  <c r="S198" i="20"/>
  <c r="S199" i="20"/>
  <c r="S200" i="20"/>
  <c r="S201" i="20"/>
  <c r="S202" i="20"/>
  <c r="S203" i="20"/>
  <c r="S204" i="20"/>
  <c r="S205" i="20"/>
  <c r="S206" i="20"/>
  <c r="S207" i="20"/>
  <c r="S208" i="20"/>
  <c r="S209" i="20"/>
  <c r="S210" i="20"/>
  <c r="S211" i="20"/>
  <c r="S212" i="20"/>
  <c r="S213" i="20"/>
  <c r="S214" i="20"/>
  <c r="S215" i="20"/>
  <c r="S216" i="20"/>
  <c r="S217" i="20"/>
  <c r="S218" i="20"/>
  <c r="S219" i="20"/>
  <c r="S220" i="20"/>
  <c r="S221" i="20"/>
  <c r="S222" i="20"/>
  <c r="S223" i="20"/>
  <c r="S224" i="20"/>
  <c r="S225" i="20"/>
  <c r="S226" i="20"/>
  <c r="S227" i="20"/>
  <c r="S228" i="20"/>
  <c r="S229" i="20"/>
  <c r="S230" i="20"/>
  <c r="S231" i="20"/>
  <c r="S232" i="20"/>
  <c r="S233" i="20"/>
  <c r="S234" i="20"/>
  <c r="S235" i="20"/>
  <c r="S236" i="20"/>
  <c r="S237" i="20"/>
  <c r="S238" i="20"/>
  <c r="S239" i="20"/>
  <c r="S240" i="20"/>
  <c r="S241" i="20"/>
  <c r="S242" i="20"/>
  <c r="S243" i="20"/>
  <c r="S244" i="20"/>
  <c r="S245" i="20"/>
  <c r="S246" i="20"/>
  <c r="S247" i="20"/>
  <c r="S248" i="20"/>
  <c r="S249" i="20"/>
  <c r="S250" i="20"/>
  <c r="S251" i="20"/>
  <c r="S252" i="20"/>
  <c r="S253" i="20"/>
  <c r="S254" i="20"/>
  <c r="S255" i="20"/>
  <c r="S256" i="20"/>
  <c r="S257" i="20"/>
  <c r="S258" i="20"/>
  <c r="S259" i="20"/>
  <c r="S260" i="20"/>
  <c r="S261" i="20"/>
  <c r="S262" i="20"/>
  <c r="S263" i="20"/>
  <c r="S264" i="20"/>
  <c r="S265" i="20"/>
  <c r="S266" i="20"/>
  <c r="S267" i="20"/>
  <c r="S268" i="20"/>
  <c r="S269" i="20"/>
  <c r="S270" i="20"/>
  <c r="S271" i="20"/>
  <c r="S272" i="20"/>
  <c r="S273" i="20"/>
  <c r="S274" i="20"/>
  <c r="S275" i="20"/>
  <c r="S276" i="20"/>
  <c r="S277" i="20"/>
  <c r="S278" i="20"/>
  <c r="S279" i="20"/>
  <c r="S280" i="20"/>
  <c r="S281" i="20"/>
  <c r="S282" i="20"/>
  <c r="S283" i="20"/>
  <c r="S284" i="20"/>
  <c r="S285" i="20"/>
  <c r="S286" i="20"/>
  <c r="S287" i="20"/>
  <c r="S288" i="20"/>
  <c r="S289" i="20"/>
  <c r="S290" i="20"/>
  <c r="S291" i="20"/>
  <c r="S292" i="20"/>
  <c r="S293" i="20"/>
  <c r="S294" i="20"/>
  <c r="S295" i="20"/>
  <c r="S296" i="20"/>
  <c r="S297" i="20"/>
  <c r="S298" i="20"/>
  <c r="S299" i="20"/>
  <c r="S300" i="20"/>
  <c r="S301" i="20"/>
  <c r="S302" i="20"/>
  <c r="S303" i="20"/>
  <c r="S304" i="20"/>
  <c r="S305" i="20"/>
  <c r="S306" i="20"/>
  <c r="S307" i="20"/>
  <c r="S308" i="20"/>
  <c r="S309" i="20"/>
  <c r="S310" i="20"/>
  <c r="S311" i="20"/>
  <c r="S312" i="20"/>
  <c r="S313" i="20"/>
  <c r="S314" i="20"/>
  <c r="S315" i="20"/>
  <c r="S316" i="20"/>
  <c r="S317" i="20"/>
  <c r="S318" i="20"/>
  <c r="S319" i="20"/>
  <c r="S320" i="20"/>
  <c r="S321" i="20"/>
  <c r="S322" i="20"/>
  <c r="S323" i="20"/>
  <c r="S324" i="20"/>
  <c r="S325" i="20"/>
  <c r="S326" i="20"/>
  <c r="S327" i="20"/>
  <c r="S328" i="20"/>
  <c r="S329" i="20"/>
  <c r="S330" i="20"/>
  <c r="S331" i="20"/>
  <c r="S332" i="20"/>
  <c r="S333" i="20"/>
  <c r="S334" i="20"/>
  <c r="S335" i="20"/>
  <c r="S336" i="20"/>
  <c r="S337" i="20"/>
  <c r="S338" i="20"/>
  <c r="S339" i="20"/>
  <c r="S340" i="20"/>
  <c r="S341" i="20"/>
  <c r="S342" i="20"/>
  <c r="S343" i="20"/>
  <c r="S344" i="20"/>
  <c r="S345" i="20"/>
  <c r="S346" i="20"/>
  <c r="S347" i="20"/>
  <c r="S348" i="20"/>
  <c r="S349" i="20"/>
  <c r="S350" i="20"/>
  <c r="S351" i="20"/>
  <c r="S352" i="20"/>
  <c r="S353" i="20"/>
  <c r="S354" i="20"/>
  <c r="S355" i="20"/>
  <c r="S356" i="20"/>
  <c r="S357" i="20"/>
  <c r="S358" i="20"/>
  <c r="S359" i="20"/>
  <c r="S360" i="20"/>
  <c r="S361" i="20"/>
  <c r="S362" i="20"/>
  <c r="S363" i="20"/>
  <c r="S364" i="20"/>
  <c r="S365" i="20"/>
  <c r="S366" i="20"/>
  <c r="S367" i="20"/>
  <c r="S368" i="20"/>
  <c r="S369" i="20"/>
  <c r="S370" i="20"/>
  <c r="S371" i="20"/>
  <c r="S372" i="20"/>
  <c r="S373" i="20"/>
  <c r="S374" i="20"/>
  <c r="S375" i="20"/>
  <c r="S376" i="20"/>
  <c r="S377" i="20"/>
  <c r="S378" i="20"/>
  <c r="S379" i="20"/>
  <c r="S380" i="20"/>
  <c r="S381" i="20"/>
  <c r="S382" i="20"/>
  <c r="S383" i="20"/>
  <c r="S384" i="20"/>
  <c r="S385" i="20"/>
  <c r="S386" i="20"/>
  <c r="S387" i="20"/>
  <c r="S388" i="20"/>
  <c r="S389" i="20"/>
  <c r="S390" i="20"/>
  <c r="S391" i="20"/>
  <c r="S392" i="20"/>
  <c r="S393" i="20"/>
  <c r="S394" i="20"/>
  <c r="S395" i="20"/>
  <c r="S396" i="20"/>
  <c r="S397" i="20"/>
  <c r="S398" i="20"/>
  <c r="S399" i="20"/>
  <c r="S400" i="20"/>
  <c r="S401" i="20"/>
  <c r="S402" i="20"/>
  <c r="S403" i="20"/>
  <c r="S404" i="20"/>
  <c r="S405" i="20"/>
  <c r="S406" i="20"/>
  <c r="S407" i="20"/>
  <c r="S408" i="20"/>
  <c r="S409" i="20"/>
  <c r="S410" i="20"/>
  <c r="S411" i="20"/>
  <c r="S412" i="20"/>
  <c r="S413" i="20"/>
  <c r="S414" i="20"/>
  <c r="S415" i="20"/>
  <c r="S416" i="20"/>
  <c r="S417" i="20"/>
  <c r="S418" i="20"/>
  <c r="S419" i="20"/>
  <c r="S420" i="20"/>
  <c r="S421" i="20"/>
  <c r="S422" i="20"/>
  <c r="S423" i="20"/>
  <c r="S424" i="20"/>
  <c r="S425" i="20"/>
  <c r="S426" i="20"/>
  <c r="S427" i="20"/>
  <c r="S428" i="20"/>
  <c r="S429" i="20"/>
  <c r="S430" i="20"/>
  <c r="S431" i="20"/>
  <c r="S432" i="20"/>
  <c r="S433" i="20"/>
  <c r="S434" i="20"/>
  <c r="S435" i="20"/>
  <c r="S436" i="20"/>
  <c r="S437" i="20"/>
  <c r="S438" i="20"/>
  <c r="S439" i="20"/>
  <c r="S440" i="20"/>
  <c r="S441" i="20"/>
  <c r="S442" i="20"/>
  <c r="S443" i="20"/>
  <c r="S444" i="20"/>
  <c r="S445" i="20"/>
  <c r="S446" i="20"/>
  <c r="S447" i="20"/>
  <c r="S448" i="20"/>
  <c r="S449" i="20"/>
  <c r="S450" i="20"/>
  <c r="S451" i="20"/>
  <c r="S452" i="20"/>
  <c r="S453" i="20"/>
  <c r="S454" i="20"/>
  <c r="S455" i="20"/>
  <c r="S456" i="20"/>
  <c r="S457" i="20"/>
  <c r="S458" i="20"/>
  <c r="S459" i="20"/>
  <c r="S460" i="20"/>
  <c r="S461" i="20"/>
  <c r="S462" i="20"/>
  <c r="S463" i="20"/>
  <c r="S464" i="20"/>
  <c r="S465" i="20"/>
  <c r="S466" i="20"/>
  <c r="S467" i="20"/>
  <c r="S468" i="20"/>
  <c r="S469" i="20"/>
  <c r="S470" i="20"/>
  <c r="S471" i="20"/>
  <c r="S472" i="20"/>
  <c r="S473" i="20"/>
  <c r="S474" i="20"/>
  <c r="S475" i="20"/>
  <c r="S476" i="20"/>
  <c r="S477" i="20"/>
  <c r="S478" i="20"/>
  <c r="S479" i="20"/>
  <c r="S480" i="20"/>
  <c r="S481" i="20"/>
  <c r="S482" i="20"/>
  <c r="S483" i="20"/>
  <c r="S484" i="20"/>
  <c r="S485" i="20"/>
  <c r="S486" i="20"/>
  <c r="S487" i="20"/>
  <c r="S488" i="20"/>
  <c r="S489" i="20"/>
  <c r="S490" i="20"/>
  <c r="S491" i="20"/>
  <c r="S492" i="20"/>
  <c r="S493" i="20"/>
  <c r="S494" i="20"/>
  <c r="S495" i="20"/>
  <c r="S496" i="20"/>
  <c r="S497" i="20"/>
  <c r="S498" i="20"/>
  <c r="S499" i="20"/>
  <c r="S500" i="20"/>
  <c r="S501" i="20"/>
  <c r="S502" i="20"/>
  <c r="S503" i="20"/>
  <c r="S504" i="20"/>
  <c r="S505" i="20"/>
  <c r="S506" i="20"/>
  <c r="S507" i="20"/>
  <c r="S508" i="20"/>
  <c r="S509" i="20"/>
  <c r="S510" i="20"/>
  <c r="S511" i="20"/>
  <c r="S512" i="20"/>
  <c r="S513" i="20"/>
  <c r="S514" i="20"/>
  <c r="S515" i="20"/>
  <c r="S516" i="20"/>
  <c r="S517" i="20"/>
  <c r="S518" i="20"/>
  <c r="S519" i="20"/>
  <c r="S520" i="20"/>
  <c r="S521" i="20"/>
  <c r="S522" i="20"/>
  <c r="S523" i="20"/>
  <c r="S524" i="20"/>
  <c r="S525" i="20"/>
  <c r="S526" i="20"/>
  <c r="S527" i="20"/>
  <c r="S528" i="20"/>
  <c r="S529" i="20"/>
  <c r="S530" i="20"/>
  <c r="S531" i="20"/>
  <c r="S532" i="20"/>
  <c r="S533" i="20"/>
  <c r="S534" i="20"/>
  <c r="S535" i="20"/>
  <c r="S536" i="20"/>
  <c r="S537" i="20"/>
  <c r="S538" i="20"/>
  <c r="S539" i="20"/>
  <c r="S540" i="20"/>
  <c r="S541" i="20"/>
  <c r="S542" i="20"/>
  <c r="S543" i="20"/>
  <c r="S544" i="20"/>
  <c r="S545" i="20"/>
  <c r="S546" i="20"/>
  <c r="S547" i="20"/>
  <c r="S548" i="20"/>
  <c r="S549" i="20"/>
  <c r="S550" i="20"/>
  <c r="S551" i="20"/>
  <c r="S552" i="20"/>
  <c r="S553" i="20"/>
  <c r="S554" i="20"/>
  <c r="S555" i="20"/>
  <c r="S556" i="20"/>
  <c r="S557" i="20"/>
  <c r="S558" i="20"/>
  <c r="S559" i="20"/>
  <c r="S560" i="20"/>
  <c r="S561" i="20"/>
  <c r="S562" i="20"/>
  <c r="S563" i="20"/>
  <c r="S564" i="20"/>
  <c r="S565" i="20"/>
  <c r="S566" i="20"/>
  <c r="S567" i="20"/>
  <c r="S568" i="20"/>
  <c r="S569" i="20"/>
  <c r="S570" i="20"/>
  <c r="S571" i="20"/>
  <c r="S572" i="20"/>
  <c r="S573" i="20"/>
  <c r="S574" i="20"/>
  <c r="S575" i="20"/>
  <c r="S576" i="20"/>
  <c r="S577" i="20"/>
  <c r="S578" i="20"/>
  <c r="S579" i="20"/>
  <c r="S580" i="20"/>
  <c r="S581" i="20"/>
  <c r="S582" i="20"/>
  <c r="S583" i="20"/>
  <c r="S584" i="20"/>
  <c r="S585" i="20"/>
  <c r="S586" i="20"/>
  <c r="S587" i="20"/>
  <c r="S588" i="20"/>
  <c r="S589" i="20"/>
  <c r="S590" i="20"/>
  <c r="S591" i="20"/>
  <c r="S592" i="20"/>
  <c r="S593" i="20"/>
  <c r="S594" i="20"/>
  <c r="S595" i="20"/>
  <c r="S596" i="20"/>
  <c r="S597" i="20"/>
  <c r="S598" i="20"/>
  <c r="S599" i="20"/>
  <c r="S600" i="20"/>
  <c r="S601" i="20"/>
  <c r="S602" i="20"/>
  <c r="S603" i="20"/>
  <c r="S604" i="20"/>
  <c r="S605" i="20"/>
  <c r="S606" i="20"/>
  <c r="S607" i="20"/>
  <c r="S608" i="20"/>
  <c r="S609" i="20"/>
  <c r="S610" i="20"/>
  <c r="S611" i="20"/>
  <c r="S612" i="20"/>
  <c r="S613" i="20"/>
  <c r="S614" i="20"/>
  <c r="S615" i="20"/>
  <c r="S616" i="20"/>
  <c r="S617" i="20"/>
  <c r="S618" i="20"/>
  <c r="S619" i="20"/>
  <c r="S620" i="20"/>
  <c r="S621" i="20"/>
  <c r="S622" i="20"/>
  <c r="S623" i="20"/>
  <c r="S624" i="20"/>
  <c r="S625" i="20"/>
  <c r="S626" i="20"/>
  <c r="S627" i="20"/>
  <c r="S628" i="20"/>
  <c r="S629" i="20"/>
  <c r="S630" i="20"/>
  <c r="S631" i="20"/>
  <c r="S632" i="20"/>
  <c r="S633" i="20"/>
  <c r="S634" i="20"/>
  <c r="S635" i="20"/>
  <c r="S636" i="20"/>
  <c r="S637" i="20"/>
  <c r="S638" i="20"/>
  <c r="S639" i="20"/>
  <c r="S640" i="20"/>
  <c r="S641" i="20"/>
  <c r="S642" i="20"/>
  <c r="S643" i="20"/>
  <c r="S644" i="20"/>
  <c r="S645" i="20"/>
  <c r="S646" i="20"/>
  <c r="S647" i="20"/>
  <c r="S648" i="20"/>
  <c r="S649" i="20"/>
  <c r="S650" i="20"/>
  <c r="S651" i="20"/>
  <c r="S652" i="20"/>
  <c r="S653" i="20"/>
  <c r="S654" i="20"/>
  <c r="S655" i="20"/>
  <c r="S656" i="20"/>
  <c r="S657" i="20"/>
  <c r="S658" i="20"/>
  <c r="S659" i="20"/>
  <c r="S660" i="20"/>
  <c r="S661" i="20"/>
  <c r="S662" i="20"/>
  <c r="S663" i="20"/>
  <c r="S664" i="20"/>
  <c r="S665" i="20"/>
  <c r="S666" i="20"/>
  <c r="S667" i="20"/>
  <c r="S668" i="20"/>
  <c r="S669" i="20"/>
  <c r="S670" i="20"/>
  <c r="S671" i="20"/>
  <c r="S672" i="20"/>
  <c r="S673" i="20"/>
  <c r="S674" i="20"/>
  <c r="S675" i="20"/>
  <c r="S676" i="20"/>
  <c r="S677" i="20"/>
  <c r="S678" i="20"/>
  <c r="S679" i="20"/>
  <c r="S680" i="20"/>
  <c r="S681" i="20"/>
  <c r="S682" i="20"/>
  <c r="S683" i="20"/>
  <c r="S684" i="20"/>
  <c r="S685" i="20"/>
  <c r="S686" i="20"/>
  <c r="S687" i="20"/>
  <c r="S688" i="20"/>
  <c r="S689" i="20"/>
  <c r="S690" i="20"/>
  <c r="S691" i="20"/>
  <c r="S692" i="20"/>
  <c r="S693" i="20"/>
  <c r="S694" i="20"/>
  <c r="S695" i="20"/>
  <c r="S696" i="20"/>
  <c r="S697" i="20"/>
  <c r="S698" i="20"/>
  <c r="S699" i="20"/>
  <c r="S700" i="20"/>
  <c r="S701" i="20"/>
  <c r="S702" i="20"/>
  <c r="S703" i="20"/>
  <c r="S704" i="20"/>
  <c r="S705" i="20"/>
  <c r="S706" i="20"/>
  <c r="S707" i="20"/>
  <c r="S708" i="20"/>
  <c r="S709" i="20"/>
  <c r="S710" i="20"/>
  <c r="S711" i="20"/>
  <c r="S712" i="20"/>
  <c r="S713" i="20"/>
  <c r="S714" i="20"/>
  <c r="S715" i="20"/>
  <c r="S716" i="20"/>
  <c r="S717" i="20"/>
  <c r="S718" i="20"/>
  <c r="S719" i="20"/>
  <c r="S720" i="20"/>
  <c r="S721" i="20"/>
  <c r="S722" i="20"/>
  <c r="S723" i="20"/>
  <c r="S724" i="20"/>
  <c r="S725" i="20"/>
  <c r="S726" i="20"/>
  <c r="S727" i="20"/>
  <c r="S728" i="20"/>
  <c r="S729" i="20"/>
  <c r="S730" i="20"/>
  <c r="S731" i="20"/>
  <c r="S732" i="20"/>
  <c r="S733" i="20"/>
  <c r="S734" i="20"/>
  <c r="S735" i="20"/>
  <c r="S736" i="20"/>
  <c r="S737" i="20"/>
  <c r="S738" i="20"/>
  <c r="S739" i="20"/>
  <c r="S740" i="20"/>
  <c r="S741" i="20"/>
  <c r="S742" i="20"/>
  <c r="S743" i="20"/>
  <c r="S744" i="20"/>
  <c r="S745" i="20"/>
  <c r="S746" i="20"/>
  <c r="S747" i="20"/>
  <c r="S748" i="20"/>
  <c r="S749" i="20"/>
  <c r="S750" i="20"/>
  <c r="S751" i="20"/>
  <c r="S752" i="20"/>
  <c r="S753" i="20"/>
  <c r="S754" i="20"/>
  <c r="S755" i="20"/>
  <c r="S756" i="20"/>
  <c r="S757" i="20"/>
  <c r="S758" i="20"/>
  <c r="S759" i="20"/>
  <c r="S760" i="20"/>
  <c r="S761" i="20"/>
  <c r="S762" i="20"/>
  <c r="S763" i="20"/>
  <c r="S764" i="20"/>
  <c r="S765" i="20"/>
  <c r="S766" i="20"/>
  <c r="S767" i="20"/>
  <c r="S768" i="20"/>
  <c r="S769" i="20"/>
  <c r="S770" i="20"/>
  <c r="S771" i="20"/>
  <c r="S772" i="20"/>
  <c r="S773" i="20"/>
  <c r="S774" i="20"/>
  <c r="S775" i="20"/>
  <c r="S776" i="20"/>
  <c r="S777" i="20"/>
  <c r="S778" i="20"/>
  <c r="S779" i="20"/>
  <c r="S780" i="20"/>
  <c r="S781" i="20"/>
  <c r="S782" i="20"/>
  <c r="S783" i="20"/>
  <c r="S784" i="20"/>
  <c r="S785" i="20"/>
  <c r="S786" i="20"/>
  <c r="S787" i="20"/>
  <c r="S788" i="20"/>
  <c r="S789" i="20"/>
  <c r="S790" i="20"/>
  <c r="S791" i="20"/>
  <c r="S792" i="20"/>
  <c r="S793" i="20"/>
  <c r="S794" i="20"/>
  <c r="S795" i="20"/>
  <c r="S796" i="20"/>
  <c r="S797" i="20"/>
  <c r="S798" i="20"/>
  <c r="S799" i="20"/>
  <c r="S800" i="20"/>
  <c r="S801" i="20"/>
  <c r="S802" i="20"/>
  <c r="S803" i="20"/>
  <c r="S804" i="20"/>
  <c r="S805" i="20"/>
  <c r="S806" i="20"/>
  <c r="S807" i="20"/>
  <c r="S808" i="20"/>
  <c r="S809" i="20"/>
  <c r="S810" i="20"/>
  <c r="S811" i="20"/>
  <c r="S812" i="20"/>
  <c r="S813" i="20"/>
  <c r="S814" i="20"/>
  <c r="S815" i="20"/>
  <c r="S816" i="20"/>
  <c r="S817" i="20"/>
  <c r="S818" i="20"/>
  <c r="S819" i="20"/>
  <c r="S820" i="20"/>
  <c r="S821" i="20"/>
  <c r="S822" i="20"/>
  <c r="S823" i="20"/>
  <c r="S824" i="20"/>
  <c r="S825" i="20"/>
  <c r="S826" i="20"/>
  <c r="S827" i="20"/>
  <c r="S828" i="20"/>
  <c r="S829" i="20"/>
  <c r="S830" i="20"/>
  <c r="S831" i="20"/>
  <c r="S832" i="20"/>
  <c r="S833" i="20"/>
  <c r="S834" i="20"/>
  <c r="S835" i="20"/>
  <c r="S836" i="20"/>
  <c r="S837" i="20"/>
  <c r="S838" i="20"/>
  <c r="S839" i="20"/>
  <c r="S840" i="20"/>
  <c r="S841" i="20"/>
  <c r="S842" i="20"/>
  <c r="S843" i="20"/>
  <c r="S844" i="20"/>
  <c r="S845" i="20"/>
  <c r="S846" i="20"/>
  <c r="S847" i="20"/>
  <c r="S848" i="20"/>
  <c r="S849" i="20"/>
  <c r="S850" i="20"/>
  <c r="S851" i="20"/>
  <c r="S852" i="20"/>
  <c r="S853" i="20"/>
  <c r="S854" i="20"/>
  <c r="S855" i="20"/>
  <c r="S856" i="20"/>
  <c r="S857" i="20"/>
  <c r="S858" i="20"/>
  <c r="S859" i="20"/>
  <c r="S860" i="20"/>
  <c r="S861" i="20"/>
  <c r="S862" i="20"/>
  <c r="S863" i="20"/>
  <c r="S864" i="20"/>
  <c r="S865" i="20"/>
  <c r="S866" i="20"/>
  <c r="S867" i="20"/>
  <c r="S868" i="20"/>
  <c r="S869" i="20"/>
  <c r="S870" i="20"/>
  <c r="S871" i="20"/>
  <c r="S872" i="20"/>
  <c r="S873" i="20"/>
  <c r="S874" i="20"/>
  <c r="S875" i="20"/>
  <c r="S876" i="20"/>
  <c r="S877" i="20"/>
  <c r="S878" i="20"/>
  <c r="S879" i="20"/>
  <c r="S880" i="20"/>
  <c r="S881" i="20"/>
  <c r="S882" i="20"/>
  <c r="S883" i="20"/>
  <c r="S884" i="20"/>
  <c r="S885" i="20"/>
  <c r="S886" i="20"/>
  <c r="S887" i="20"/>
  <c r="S888" i="20"/>
  <c r="S889" i="20"/>
  <c r="S890" i="20"/>
  <c r="S891" i="20"/>
  <c r="S892" i="20"/>
  <c r="S893" i="20"/>
  <c r="S894" i="20"/>
  <c r="S895" i="20"/>
  <c r="S896" i="20"/>
  <c r="S897" i="20"/>
  <c r="S898" i="20"/>
  <c r="S899" i="20"/>
  <c r="S900" i="20"/>
  <c r="S901" i="20"/>
  <c r="S902" i="20"/>
  <c r="S903" i="20"/>
  <c r="S904" i="20"/>
  <c r="S905" i="20"/>
  <c r="S906" i="20"/>
  <c r="S907" i="20"/>
  <c r="S908" i="20"/>
  <c r="S909" i="20"/>
  <c r="S910" i="20"/>
  <c r="S911" i="20"/>
  <c r="S912" i="20"/>
  <c r="S913" i="20"/>
  <c r="S914" i="20"/>
  <c r="S915" i="20"/>
  <c r="S916" i="20"/>
  <c r="S917" i="20"/>
  <c r="S918" i="20"/>
  <c r="S919" i="20"/>
  <c r="S920" i="20"/>
  <c r="S921" i="20"/>
  <c r="S922" i="20"/>
  <c r="S923" i="20"/>
  <c r="S924" i="20"/>
  <c r="S925" i="20"/>
  <c r="S926" i="20"/>
  <c r="S927" i="20"/>
  <c r="S928" i="20"/>
  <c r="S929" i="20"/>
  <c r="S930" i="20"/>
  <c r="S931" i="20"/>
  <c r="S932" i="20"/>
  <c r="S933" i="20"/>
  <c r="S934" i="20"/>
  <c r="S935" i="20"/>
  <c r="S936" i="20"/>
  <c r="S937" i="20"/>
  <c r="S938" i="20"/>
  <c r="S939" i="20"/>
  <c r="S940" i="20"/>
  <c r="S941" i="20"/>
  <c r="S942" i="20"/>
  <c r="S943" i="20"/>
  <c r="S944" i="20"/>
  <c r="S945" i="20"/>
  <c r="S946" i="20"/>
  <c r="S947" i="20"/>
  <c r="S948" i="20"/>
  <c r="S949" i="20"/>
  <c r="S950" i="20"/>
  <c r="S951" i="20"/>
  <c r="S952" i="20"/>
  <c r="S953" i="20"/>
  <c r="S954" i="20"/>
  <c r="S955" i="20"/>
  <c r="S956" i="20"/>
  <c r="S957" i="20"/>
  <c r="S958" i="20"/>
  <c r="S959" i="20"/>
  <c r="S960" i="20"/>
  <c r="S961" i="20"/>
  <c r="S962" i="20"/>
  <c r="S963" i="20"/>
  <c r="S964" i="20"/>
  <c r="S965" i="20"/>
  <c r="S966" i="20"/>
  <c r="S967" i="20"/>
  <c r="S968" i="20"/>
  <c r="S969" i="20"/>
  <c r="S970" i="20"/>
  <c r="S971" i="20"/>
  <c r="S972" i="20"/>
  <c r="S973" i="20"/>
  <c r="S974" i="20"/>
  <c r="S975" i="20"/>
  <c r="S976" i="20"/>
  <c r="S977" i="20"/>
  <c r="S978" i="20"/>
  <c r="S979" i="20"/>
  <c r="S980" i="20"/>
  <c r="S981" i="20"/>
  <c r="S982" i="20"/>
  <c r="S983" i="20"/>
  <c r="S984" i="20"/>
  <c r="S985" i="20"/>
  <c r="S986" i="20"/>
  <c r="S987" i="20"/>
  <c r="S988" i="20"/>
  <c r="S989" i="20"/>
  <c r="S990" i="20"/>
  <c r="S991" i="20"/>
  <c r="S992" i="20"/>
  <c r="S993" i="20"/>
  <c r="S994" i="20"/>
  <c r="S995" i="20"/>
  <c r="S996" i="20"/>
  <c r="S997" i="20"/>
  <c r="S998" i="20"/>
  <c r="S999" i="20"/>
  <c r="S1000" i="20"/>
  <c r="S1001" i="20"/>
  <c r="S1002" i="20"/>
  <c r="S1003" i="20"/>
  <c r="S1004" i="20"/>
  <c r="S1005" i="20"/>
  <c r="S1006" i="20"/>
  <c r="S1007" i="20"/>
  <c r="S1008" i="20"/>
  <c r="S1009" i="20"/>
  <c r="S1010" i="20"/>
  <c r="S1011" i="20"/>
  <c r="S1012" i="20"/>
  <c r="S1013" i="20"/>
  <c r="S1014" i="20"/>
  <c r="S1015" i="20"/>
  <c r="S1016" i="20"/>
  <c r="S1017" i="20"/>
  <c r="S1018" i="20"/>
  <c r="S1019" i="20"/>
  <c r="S1020" i="20"/>
  <c r="S1021" i="20"/>
  <c r="S1022" i="20"/>
  <c r="S1023" i="20"/>
  <c r="S1024" i="20"/>
  <c r="S1025" i="20"/>
  <c r="S1026" i="20"/>
  <c r="S1027" i="20"/>
  <c r="S1028" i="20"/>
  <c r="S1029" i="20"/>
  <c r="S1030" i="20"/>
  <c r="S1031" i="20"/>
  <c r="S1032" i="20"/>
  <c r="S1033" i="20"/>
  <c r="S1034" i="20"/>
  <c r="S1035" i="20"/>
  <c r="S1036" i="20"/>
  <c r="S1037" i="20"/>
  <c r="S1038" i="20"/>
  <c r="S1039" i="20"/>
  <c r="S1040" i="20"/>
  <c r="S1041" i="20"/>
  <c r="S1042" i="20"/>
  <c r="S1043" i="20"/>
  <c r="S1044" i="20"/>
  <c r="S1045" i="20"/>
  <c r="S1046" i="20"/>
  <c r="S1047" i="20"/>
  <c r="S1048" i="20"/>
  <c r="S1049" i="20"/>
  <c r="S1050" i="20"/>
  <c r="S1051" i="20"/>
  <c r="S1052" i="20"/>
  <c r="S1053" i="20"/>
  <c r="S1054" i="20"/>
  <c r="S1055" i="20"/>
  <c r="S1056" i="20"/>
  <c r="S1057" i="20"/>
  <c r="S1058" i="20"/>
  <c r="S1059" i="20"/>
  <c r="S1060" i="20"/>
  <c r="S1061" i="20"/>
  <c r="S1062" i="20"/>
  <c r="S1063" i="20"/>
  <c r="S1064" i="20"/>
  <c r="S1065" i="20"/>
  <c r="S1066" i="20"/>
  <c r="S1067" i="20"/>
  <c r="S1068" i="20"/>
  <c r="S1069" i="20"/>
  <c r="S1070" i="20"/>
  <c r="S1071" i="20"/>
  <c r="S1072" i="20"/>
  <c r="S1073" i="20"/>
  <c r="S1074" i="20"/>
  <c r="S1075" i="20"/>
  <c r="S1076" i="20"/>
  <c r="S1077" i="20"/>
  <c r="S1078" i="20"/>
  <c r="S1079" i="20"/>
  <c r="S1080" i="20"/>
  <c r="S1081" i="20"/>
  <c r="S1082" i="20"/>
  <c r="S1083" i="20"/>
  <c r="S1084" i="20"/>
  <c r="S1085" i="20"/>
  <c r="S1086" i="20"/>
  <c r="S1087" i="20"/>
  <c r="S1088" i="20"/>
  <c r="S1089" i="20"/>
  <c r="S1090" i="20"/>
  <c r="S1091" i="20"/>
  <c r="S1092" i="20"/>
  <c r="S1093" i="20"/>
  <c r="S1094" i="20"/>
  <c r="S1095" i="20"/>
  <c r="S1096" i="20"/>
  <c r="S1097" i="20"/>
  <c r="S1098" i="20"/>
  <c r="S1099" i="20"/>
  <c r="S1100" i="20"/>
  <c r="S1101" i="20"/>
  <c r="S1102" i="20"/>
  <c r="S1103" i="20"/>
  <c r="S1104" i="20"/>
  <c r="S1105" i="20"/>
  <c r="S1106" i="20"/>
  <c r="S1107" i="20"/>
  <c r="S1108" i="20"/>
  <c r="S1109" i="20"/>
  <c r="S1110" i="20"/>
  <c r="S1111" i="20"/>
  <c r="S1112" i="20"/>
  <c r="S1113" i="20"/>
  <c r="S1114" i="20"/>
  <c r="S1115" i="20"/>
  <c r="S1116" i="20"/>
  <c r="S1117" i="20"/>
  <c r="S1118" i="20"/>
  <c r="S1119" i="20"/>
  <c r="S1120" i="20"/>
  <c r="S1121" i="20"/>
  <c r="S1122" i="20"/>
  <c r="S1123" i="20"/>
  <c r="S1124" i="20"/>
  <c r="S1125" i="20"/>
  <c r="S1126" i="20"/>
  <c r="S1127" i="20"/>
  <c r="S1128" i="20"/>
  <c r="S1129" i="20"/>
  <c r="S1130" i="20"/>
  <c r="S1131" i="20"/>
  <c r="S1132" i="20"/>
  <c r="S1133" i="20"/>
  <c r="S1134" i="20"/>
  <c r="S1135" i="20"/>
  <c r="S1136" i="20"/>
  <c r="S1137" i="20"/>
  <c r="S1138" i="20"/>
  <c r="S1139" i="20"/>
  <c r="S1140" i="20"/>
  <c r="S1141" i="20"/>
  <c r="S1142" i="20"/>
  <c r="S1143" i="20"/>
  <c r="S1144" i="20"/>
  <c r="S1145" i="20"/>
  <c r="S1146" i="20"/>
  <c r="S1147" i="20"/>
  <c r="S1148" i="20"/>
  <c r="S1149" i="20"/>
  <c r="S1150" i="20"/>
  <c r="S1151" i="20"/>
  <c r="S1152" i="20"/>
  <c r="S1153" i="20"/>
  <c r="S1154" i="20"/>
  <c r="S1155" i="20"/>
  <c r="S1156" i="20"/>
  <c r="S1157" i="20"/>
  <c r="S1158" i="20"/>
  <c r="S1159" i="20"/>
  <c r="S1160" i="20"/>
  <c r="S1161" i="20"/>
  <c r="S1162" i="20"/>
  <c r="S1163" i="20"/>
  <c r="S1164" i="20"/>
  <c r="S1165" i="20"/>
  <c r="S1166" i="20"/>
  <c r="S1167" i="20"/>
  <c r="S1168" i="20"/>
  <c r="S1169" i="20"/>
  <c r="S1170" i="20"/>
  <c r="S1171" i="20"/>
  <c r="S1172" i="20"/>
  <c r="S1173" i="20"/>
  <c r="S1174" i="20"/>
  <c r="S1175" i="20"/>
  <c r="S1176" i="20"/>
  <c r="S1177" i="20"/>
  <c r="S1178" i="20"/>
  <c r="S1179" i="20"/>
  <c r="S1180" i="20"/>
  <c r="S1181" i="20"/>
  <c r="S1182" i="20"/>
  <c r="S1183" i="20"/>
  <c r="S1184" i="20"/>
  <c r="S1185" i="20"/>
  <c r="S1186" i="20"/>
  <c r="S1187" i="20"/>
  <c r="S1188" i="20"/>
  <c r="S1189" i="20"/>
  <c r="S1190" i="20"/>
  <c r="S1191" i="20"/>
  <c r="S1192" i="20"/>
  <c r="S1193" i="20"/>
  <c r="S1194" i="20"/>
  <c r="S1195" i="20"/>
  <c r="S1196" i="20"/>
  <c r="S1197" i="20"/>
  <c r="S1198" i="20"/>
  <c r="S1199" i="20"/>
  <c r="S1200" i="20"/>
  <c r="S1201" i="20"/>
  <c r="S1202" i="20"/>
  <c r="S1203" i="20"/>
  <c r="S1204" i="20"/>
  <c r="S1205" i="20"/>
  <c r="S1206" i="20"/>
  <c r="S1207" i="20"/>
  <c r="S1208" i="20"/>
  <c r="S1209" i="20"/>
  <c r="S1210" i="20"/>
  <c r="S1211" i="20"/>
  <c r="S1212" i="20"/>
  <c r="S1213" i="20"/>
  <c r="S1214" i="20"/>
  <c r="S1215" i="20"/>
  <c r="S1216" i="20"/>
  <c r="S1217" i="20"/>
  <c r="S1218" i="20"/>
  <c r="S1219" i="20"/>
  <c r="S1220" i="20"/>
  <c r="S1221" i="20"/>
  <c r="S1222" i="20"/>
  <c r="S1223" i="20"/>
  <c r="S1224" i="20"/>
  <c r="S1225" i="20"/>
  <c r="S1226" i="20"/>
  <c r="S1227" i="20"/>
  <c r="S1228" i="20"/>
  <c r="S1229" i="20"/>
  <c r="S1230" i="20"/>
  <c r="S1231" i="20"/>
  <c r="S1232" i="20"/>
  <c r="S1233" i="20"/>
  <c r="S1234" i="20"/>
  <c r="S1235" i="20"/>
  <c r="S1236" i="20"/>
  <c r="S1237" i="20"/>
  <c r="S1238" i="20"/>
  <c r="S1239" i="20"/>
  <c r="S1240" i="20"/>
  <c r="S1241" i="20"/>
  <c r="S1242" i="20"/>
  <c r="S1243" i="20"/>
  <c r="S1244" i="20"/>
  <c r="S1245" i="20"/>
  <c r="S1246" i="20"/>
  <c r="S1247" i="20"/>
  <c r="S1248" i="20"/>
  <c r="S1249" i="20"/>
  <c r="S1250" i="20"/>
  <c r="S1251" i="20"/>
  <c r="S1252" i="20"/>
  <c r="S1253" i="20"/>
  <c r="S1254" i="20"/>
  <c r="S1255" i="20"/>
  <c r="S1256" i="20"/>
  <c r="S1257" i="20"/>
  <c r="S1258" i="20"/>
  <c r="S1259" i="20"/>
  <c r="S1260" i="20"/>
  <c r="S1261" i="20"/>
  <c r="S1262" i="20"/>
  <c r="S1263" i="20"/>
  <c r="S1264" i="20"/>
  <c r="S1265" i="20"/>
  <c r="S1266" i="20"/>
  <c r="S1267" i="20"/>
  <c r="S1268" i="20"/>
  <c r="S1269" i="20"/>
  <c r="S1270" i="20"/>
  <c r="S1271" i="20"/>
  <c r="S1272" i="20"/>
  <c r="S1273" i="20"/>
  <c r="S1274" i="20"/>
  <c r="S1275" i="20"/>
  <c r="S1276" i="20"/>
  <c r="S1277" i="20"/>
  <c r="S1278" i="20"/>
  <c r="S1279" i="20"/>
  <c r="S1280" i="20"/>
  <c r="S1281" i="20"/>
  <c r="S1282" i="20"/>
  <c r="S1283" i="20"/>
  <c r="S1284" i="20"/>
  <c r="S1285" i="20"/>
  <c r="S1286" i="20"/>
  <c r="S1287" i="20"/>
  <c r="S1288" i="20"/>
  <c r="S1289" i="20"/>
  <c r="S1290" i="20"/>
  <c r="S1291" i="20"/>
  <c r="S1292" i="20"/>
  <c r="S1293" i="20"/>
  <c r="S1294" i="20"/>
  <c r="S1295" i="20"/>
  <c r="S1296" i="20"/>
  <c r="S1297" i="20"/>
  <c r="S1298" i="20"/>
  <c r="S1299" i="20"/>
  <c r="S1300" i="20"/>
  <c r="S1301" i="20"/>
  <c r="S1302" i="20"/>
  <c r="S1303" i="20"/>
  <c r="S1304" i="20"/>
  <c r="S1305" i="20"/>
  <c r="S1306" i="20"/>
  <c r="S1307" i="20"/>
  <c r="S1308" i="20"/>
  <c r="S1309" i="20"/>
  <c r="S1310" i="20"/>
  <c r="S1311" i="20"/>
  <c r="S1312" i="20"/>
  <c r="S1313" i="20"/>
  <c r="S1314" i="20"/>
  <c r="S1315" i="20"/>
  <c r="S1316" i="20"/>
  <c r="S1317" i="20"/>
  <c r="S1318" i="20"/>
  <c r="S1319" i="20"/>
  <c r="S1320" i="20"/>
  <c r="S1321" i="20"/>
  <c r="S1322" i="20"/>
  <c r="S1323" i="20"/>
  <c r="S1324" i="20"/>
  <c r="S1325" i="20"/>
  <c r="S1326" i="20"/>
  <c r="S1327" i="20"/>
  <c r="S1328" i="20"/>
  <c r="S1329" i="20"/>
  <c r="S1330" i="20"/>
  <c r="S1331" i="20"/>
  <c r="S1332" i="20"/>
  <c r="S1333" i="20"/>
  <c r="S1334" i="20"/>
  <c r="S1335" i="20"/>
  <c r="S1336" i="20"/>
  <c r="S1337" i="20"/>
  <c r="S1338" i="20"/>
  <c r="S1339" i="20"/>
  <c r="S1340" i="20"/>
  <c r="S1341" i="20"/>
  <c r="S1342" i="20"/>
  <c r="S1343" i="20"/>
  <c r="S1344" i="20"/>
  <c r="S1345" i="20"/>
  <c r="S1346" i="20"/>
  <c r="S1347" i="20"/>
  <c r="S1348" i="20"/>
  <c r="S1349" i="20"/>
  <c r="S1350" i="20"/>
  <c r="S1351" i="20"/>
  <c r="S1352" i="20"/>
  <c r="S1353" i="20"/>
  <c r="S1354" i="20"/>
  <c r="S1355" i="20"/>
  <c r="S1356" i="20"/>
  <c r="S1357" i="20"/>
  <c r="S1358" i="20"/>
  <c r="S1359" i="20"/>
  <c r="S1360" i="20"/>
  <c r="S1361" i="20"/>
  <c r="S1362" i="20"/>
  <c r="S1363" i="20"/>
  <c r="S1364" i="20"/>
  <c r="S1365" i="20"/>
  <c r="S1366" i="20"/>
  <c r="S1367" i="20"/>
  <c r="S1368" i="20"/>
  <c r="S1369" i="20"/>
  <c r="S1370" i="20"/>
  <c r="S1371" i="20"/>
  <c r="S1372" i="20"/>
  <c r="S1373" i="20"/>
  <c r="S1374" i="20"/>
  <c r="S1375" i="20"/>
  <c r="S1376" i="20"/>
  <c r="S1377" i="20"/>
  <c r="S1378" i="20"/>
  <c r="S1379" i="20"/>
  <c r="S1380" i="20"/>
  <c r="S1381" i="20"/>
  <c r="S1382" i="20"/>
  <c r="S1383" i="20"/>
  <c r="S1384" i="20"/>
  <c r="S1385" i="20"/>
  <c r="S1386" i="20"/>
  <c r="S1387" i="20"/>
  <c r="S1388" i="20"/>
  <c r="S1389" i="20"/>
  <c r="S1390" i="20"/>
  <c r="S1391" i="20"/>
  <c r="S1392" i="20"/>
  <c r="S1393" i="20"/>
  <c r="S1394" i="20"/>
  <c r="S1395" i="20"/>
  <c r="S1396" i="20"/>
  <c r="S1397" i="20"/>
  <c r="S1398" i="20"/>
  <c r="S1399" i="20"/>
  <c r="S1400" i="20"/>
  <c r="S1401" i="20"/>
  <c r="S1402" i="20"/>
  <c r="S1403" i="20"/>
  <c r="S1404" i="20"/>
  <c r="S1405" i="20"/>
  <c r="S1406" i="20"/>
  <c r="S1407" i="20"/>
  <c r="S1408" i="20"/>
  <c r="S1409" i="20"/>
  <c r="S1410" i="20"/>
  <c r="S1411" i="20"/>
  <c r="S1412" i="20"/>
  <c r="S1413" i="20"/>
  <c r="S1414" i="20"/>
  <c r="S1415" i="20"/>
  <c r="S1416" i="20"/>
  <c r="S1417" i="20"/>
  <c r="S1418" i="20"/>
  <c r="S1419" i="20"/>
  <c r="S1420" i="20"/>
  <c r="S1421" i="20"/>
  <c r="S1422" i="20"/>
  <c r="S1423" i="20"/>
  <c r="S1424" i="20"/>
  <c r="S1425" i="20"/>
  <c r="S1426" i="20"/>
  <c r="S1427" i="20"/>
  <c r="S1428" i="20"/>
  <c r="S1429" i="20"/>
  <c r="S1430" i="20"/>
  <c r="S1431" i="20"/>
  <c r="S1432" i="20"/>
  <c r="S1433" i="20"/>
  <c r="S1434" i="20"/>
  <c r="S1435" i="20"/>
  <c r="S1436" i="20"/>
  <c r="S1437" i="20"/>
  <c r="S1438" i="20"/>
  <c r="S1439" i="20"/>
  <c r="S1440" i="20"/>
  <c r="S1441" i="20"/>
  <c r="S1442" i="20"/>
  <c r="S1443" i="20"/>
  <c r="S1444" i="20"/>
  <c r="S1445" i="20"/>
  <c r="S1446" i="20"/>
  <c r="S1447" i="20"/>
  <c r="S1448" i="20"/>
  <c r="S1449" i="20"/>
  <c r="S1450" i="20"/>
  <c r="S1451" i="20"/>
  <c r="S1452" i="20"/>
  <c r="S1453" i="20"/>
  <c r="S1454" i="20"/>
  <c r="S1455" i="20"/>
  <c r="S1456" i="20"/>
  <c r="S1457" i="20"/>
  <c r="S1458" i="20"/>
  <c r="S1459" i="20"/>
  <c r="S1460" i="20"/>
  <c r="S1461" i="20"/>
  <c r="S1462" i="20"/>
  <c r="S1463" i="20"/>
  <c r="S1464" i="20"/>
  <c r="S1465" i="20"/>
  <c r="S1466" i="20"/>
  <c r="S1467" i="20"/>
  <c r="S1468" i="20"/>
  <c r="S1469" i="20"/>
  <c r="S1470" i="20"/>
  <c r="S1471" i="20"/>
  <c r="S1472" i="20"/>
  <c r="S1473" i="20"/>
  <c r="S1474" i="20"/>
  <c r="S1475" i="20"/>
  <c r="S1476" i="20"/>
  <c r="S1477" i="20"/>
  <c r="S1478" i="20"/>
  <c r="S1479" i="20"/>
  <c r="S1480" i="20"/>
  <c r="S1481" i="20"/>
  <c r="S1482" i="20"/>
  <c r="S1483" i="20"/>
  <c r="S1484" i="20"/>
  <c r="S1485" i="20"/>
  <c r="S1486" i="20"/>
  <c r="S1487" i="20"/>
  <c r="S1488" i="20"/>
  <c r="S1489" i="20"/>
  <c r="S1490" i="20"/>
  <c r="S1491" i="20"/>
  <c r="S1492" i="20"/>
  <c r="S1493" i="20"/>
  <c r="S1494" i="20"/>
  <c r="S1495" i="20"/>
  <c r="S1496" i="20"/>
  <c r="S1497" i="20"/>
  <c r="S1498" i="20"/>
  <c r="S1499" i="20"/>
  <c r="S1500" i="20"/>
  <c r="S1501" i="20"/>
  <c r="S1502" i="20"/>
  <c r="S1503" i="20"/>
  <c r="S1504" i="20"/>
  <c r="S1505" i="20"/>
  <c r="S1506" i="20"/>
  <c r="S1507" i="20"/>
  <c r="S1508" i="20"/>
  <c r="S1509" i="20"/>
  <c r="S1510" i="20"/>
  <c r="S1511" i="20"/>
  <c r="S1512" i="20"/>
  <c r="S1513" i="20"/>
  <c r="S1514" i="20"/>
  <c r="S1515" i="20"/>
  <c r="S1516" i="20"/>
  <c r="S1517" i="20"/>
  <c r="S1518" i="20"/>
  <c r="S1519" i="20"/>
  <c r="S1520" i="20"/>
  <c r="S1521" i="20"/>
  <c r="S1522" i="20"/>
  <c r="S1523" i="20"/>
  <c r="S1524" i="20"/>
  <c r="S1525" i="20"/>
  <c r="S1526" i="20"/>
  <c r="S1527" i="20"/>
  <c r="S1528" i="20"/>
  <c r="S1529" i="20"/>
  <c r="S1530" i="20"/>
  <c r="S1531" i="20"/>
  <c r="S1532" i="20"/>
  <c r="S1533" i="20"/>
  <c r="S1534" i="20"/>
  <c r="S1535" i="20"/>
  <c r="S1536" i="20"/>
  <c r="S1537" i="20"/>
  <c r="S1538" i="20"/>
  <c r="S1539" i="20"/>
  <c r="S1540" i="20"/>
  <c r="S1541" i="20"/>
  <c r="S1542" i="20"/>
  <c r="S1543" i="20"/>
  <c r="S1544" i="20"/>
  <c r="S1545" i="20"/>
  <c r="S1546" i="20"/>
  <c r="S1547" i="20"/>
  <c r="S1548" i="20"/>
  <c r="S1549" i="20"/>
  <c r="S1550" i="20"/>
  <c r="S1551" i="20"/>
  <c r="S1552" i="20"/>
  <c r="S1553" i="20"/>
  <c r="S1554" i="20"/>
  <c r="S1555" i="20"/>
  <c r="S1556" i="20"/>
  <c r="S1557" i="20"/>
  <c r="S1558" i="20"/>
  <c r="S1559" i="20"/>
  <c r="S1560" i="20"/>
  <c r="S1561" i="20"/>
  <c r="S1562" i="20"/>
  <c r="S1563" i="20"/>
  <c r="S1564" i="20"/>
  <c r="S1565" i="20"/>
  <c r="S1566" i="20"/>
  <c r="S1567" i="20"/>
  <c r="S1568" i="20"/>
  <c r="S1569" i="20"/>
  <c r="S1570" i="20"/>
  <c r="S1571" i="20"/>
  <c r="S1572" i="20"/>
  <c r="S1573" i="20"/>
  <c r="S1574" i="20"/>
  <c r="S1575" i="20"/>
  <c r="S1576" i="20"/>
  <c r="S1577" i="20"/>
  <c r="S1578" i="20"/>
  <c r="S1579" i="20"/>
  <c r="S1580" i="20"/>
  <c r="S1581" i="20"/>
  <c r="S1582" i="20"/>
  <c r="S1583" i="20"/>
  <c r="S1584" i="20"/>
  <c r="S1585" i="20"/>
  <c r="S1586" i="20"/>
  <c r="S1587" i="20"/>
  <c r="S1588" i="20"/>
  <c r="S1589" i="20"/>
  <c r="S1590" i="20"/>
  <c r="S1591" i="20"/>
  <c r="S1592" i="20"/>
  <c r="S1593" i="20"/>
  <c r="S1594" i="20"/>
  <c r="S1595" i="20"/>
  <c r="S1596" i="20"/>
  <c r="S1597" i="20"/>
  <c r="S1598" i="20"/>
  <c r="S1599" i="20"/>
  <c r="S1600" i="20"/>
  <c r="S1601" i="20"/>
  <c r="S1602" i="20"/>
  <c r="S1603" i="20"/>
  <c r="S1604" i="20"/>
  <c r="S1605" i="20"/>
  <c r="S1606" i="20"/>
  <c r="S1607" i="20"/>
  <c r="S1608" i="20"/>
  <c r="S1609" i="20"/>
  <c r="S1610" i="20"/>
  <c r="S1611" i="20"/>
  <c r="S1612" i="20"/>
  <c r="S1613" i="20"/>
  <c r="S1614" i="20"/>
  <c r="S1615" i="20"/>
  <c r="S1616" i="20"/>
  <c r="S1617" i="20"/>
  <c r="S1618" i="20"/>
  <c r="S1619" i="20"/>
  <c r="S1620" i="20"/>
  <c r="S1621" i="20"/>
  <c r="S1622" i="20"/>
  <c r="S1623" i="20"/>
  <c r="S1624" i="20"/>
  <c r="S1625" i="20"/>
  <c r="S1626" i="20"/>
  <c r="S1627" i="20"/>
  <c r="S1628" i="20"/>
  <c r="S1629" i="20"/>
  <c r="S1630" i="20"/>
  <c r="S1631" i="20"/>
  <c r="S1632" i="20"/>
  <c r="S1633" i="20"/>
  <c r="S1634" i="20"/>
  <c r="S1635" i="20"/>
  <c r="S1636" i="20"/>
  <c r="S1637" i="20"/>
  <c r="S1638" i="20"/>
  <c r="S1639" i="20"/>
  <c r="S1640" i="20"/>
  <c r="S1641" i="20"/>
  <c r="S1642" i="20"/>
  <c r="S1643" i="20"/>
  <c r="S1644" i="20"/>
  <c r="S1645" i="20"/>
  <c r="S1646" i="20"/>
  <c r="S1647" i="20"/>
  <c r="S1648" i="20"/>
  <c r="S1649" i="20"/>
  <c r="S1650" i="20"/>
  <c r="S1651" i="20"/>
  <c r="S1652" i="20"/>
  <c r="S1653" i="20"/>
  <c r="S1654" i="20"/>
  <c r="S1655" i="20"/>
  <c r="S1656" i="20"/>
  <c r="S1657" i="20"/>
  <c r="S1658" i="20"/>
  <c r="S1659" i="20"/>
  <c r="S1660" i="20"/>
  <c r="S1661" i="20"/>
  <c r="S1662" i="20"/>
  <c r="S1663" i="20"/>
  <c r="S1664" i="20"/>
  <c r="S1665" i="20"/>
  <c r="S1666" i="20"/>
  <c r="S1667" i="20"/>
  <c r="S1668" i="20"/>
  <c r="S1669" i="20"/>
  <c r="S1670" i="20"/>
  <c r="S1671" i="20"/>
  <c r="S1672" i="20"/>
  <c r="S1673" i="20"/>
  <c r="S1674" i="20"/>
  <c r="S1675" i="20"/>
  <c r="S1676" i="20"/>
  <c r="S1677" i="20"/>
  <c r="S1678" i="20"/>
  <c r="S1679" i="20"/>
  <c r="S1680" i="20"/>
  <c r="S1681" i="20"/>
  <c r="S1682" i="20"/>
  <c r="S1683" i="20"/>
  <c r="S1684" i="20"/>
  <c r="S1685" i="20"/>
  <c r="S1686" i="20"/>
  <c r="S1687" i="20"/>
  <c r="S1688" i="20"/>
  <c r="S1689" i="20"/>
  <c r="S1690" i="20"/>
  <c r="S1691" i="20"/>
  <c r="S1692" i="20"/>
  <c r="S1693" i="20"/>
  <c r="S1694" i="20"/>
  <c r="S1695" i="20"/>
  <c r="S1696" i="20"/>
  <c r="S1697" i="20"/>
  <c r="S1698" i="20"/>
  <c r="S1699" i="20"/>
  <c r="S1700" i="20"/>
  <c r="S1701" i="20"/>
  <c r="S1702" i="20"/>
  <c r="S1703" i="20"/>
  <c r="S1704" i="20"/>
  <c r="S1705" i="20"/>
  <c r="S1706" i="20"/>
  <c r="S1707" i="20"/>
  <c r="S1708" i="20"/>
  <c r="S1709" i="20"/>
  <c r="S1710" i="20"/>
  <c r="S1711" i="20"/>
  <c r="S1712" i="20"/>
  <c r="S1713" i="20"/>
  <c r="S1714" i="20"/>
  <c r="S1715" i="20"/>
  <c r="S1716" i="20"/>
  <c r="S1717" i="20"/>
  <c r="S1718" i="20"/>
  <c r="S1719" i="20"/>
  <c r="S1720" i="20"/>
  <c r="S1721" i="20"/>
  <c r="S1722" i="20"/>
  <c r="S1723" i="20"/>
  <c r="S1724" i="20"/>
  <c r="S1725" i="20"/>
  <c r="S1726" i="20"/>
  <c r="S1727" i="20"/>
  <c r="S1728" i="20"/>
  <c r="S1729" i="20"/>
  <c r="S1730" i="20"/>
  <c r="S1731" i="20"/>
  <c r="S1732" i="20"/>
  <c r="S1733" i="20"/>
  <c r="S1734" i="20"/>
  <c r="S1735" i="20"/>
  <c r="S1736" i="20"/>
  <c r="S1737" i="20"/>
  <c r="S1738" i="20"/>
  <c r="S1739" i="20"/>
  <c r="S1740" i="20"/>
  <c r="S1741" i="20"/>
  <c r="S1742" i="20"/>
  <c r="S1743" i="20"/>
  <c r="S1744" i="20"/>
  <c r="S1745" i="20"/>
  <c r="S1746" i="20"/>
  <c r="S1747" i="20"/>
  <c r="S1748" i="20"/>
  <c r="S1749" i="20"/>
  <c r="S1750" i="20"/>
  <c r="S1751" i="20"/>
  <c r="S1752" i="20"/>
  <c r="S1753" i="20"/>
  <c r="S1754" i="20"/>
  <c r="S1755" i="20"/>
  <c r="S1756" i="20"/>
  <c r="S1757" i="20"/>
  <c r="S1758" i="20"/>
  <c r="S1759" i="20"/>
  <c r="S1760" i="20"/>
  <c r="R2" i="20"/>
  <c r="R3" i="20"/>
  <c r="R4" i="20"/>
  <c r="R5" i="20"/>
  <c r="R6" i="20"/>
  <c r="R7" i="20"/>
  <c r="R8" i="20"/>
  <c r="R9" i="20"/>
  <c r="R10" i="20"/>
  <c r="R11" i="20"/>
  <c r="R12" i="20"/>
  <c r="R13" i="20"/>
  <c r="R14" i="20"/>
  <c r="R15" i="20"/>
  <c r="R16" i="20"/>
  <c r="R17" i="20"/>
  <c r="R18" i="20"/>
  <c r="R19" i="20"/>
  <c r="R20" i="20"/>
  <c r="R21" i="20"/>
  <c r="R22" i="20"/>
  <c r="R23" i="20"/>
  <c r="R24" i="20"/>
  <c r="R25" i="20"/>
  <c r="R26" i="20"/>
  <c r="R27" i="20"/>
  <c r="R28" i="20"/>
  <c r="R29" i="20"/>
  <c r="R30" i="20"/>
  <c r="R31" i="20"/>
  <c r="R32" i="20"/>
  <c r="R33" i="20"/>
  <c r="R34" i="20"/>
  <c r="R35" i="20"/>
  <c r="R36" i="20"/>
  <c r="R37" i="20"/>
  <c r="R38" i="20"/>
  <c r="R39" i="20"/>
  <c r="R40" i="20"/>
  <c r="R41" i="20"/>
  <c r="R42" i="20"/>
  <c r="R43" i="20"/>
  <c r="R44" i="20"/>
  <c r="R45" i="20"/>
  <c r="R46" i="20"/>
  <c r="R47" i="20"/>
  <c r="R48" i="20"/>
  <c r="R49" i="20"/>
  <c r="R50" i="20"/>
  <c r="R51" i="20"/>
  <c r="R52" i="20"/>
  <c r="R53" i="20"/>
  <c r="R54" i="20"/>
  <c r="R55" i="20"/>
  <c r="R56" i="20"/>
  <c r="R57" i="20"/>
  <c r="R58" i="20"/>
  <c r="R59" i="20"/>
  <c r="R60" i="20"/>
  <c r="R61" i="20"/>
  <c r="R62" i="20"/>
  <c r="R63" i="20"/>
  <c r="R64" i="20"/>
  <c r="R65" i="20"/>
  <c r="R66" i="20"/>
  <c r="R67" i="20"/>
  <c r="R68" i="20"/>
  <c r="R69" i="20"/>
  <c r="R70" i="20"/>
  <c r="R71" i="20"/>
  <c r="R72" i="20"/>
  <c r="R73" i="20"/>
  <c r="R74" i="20"/>
  <c r="R75" i="20"/>
  <c r="R76" i="20"/>
  <c r="R77" i="20"/>
  <c r="R78" i="20"/>
  <c r="R79" i="20"/>
  <c r="R80" i="20"/>
  <c r="R81" i="20"/>
  <c r="R82" i="20"/>
  <c r="R83" i="20"/>
  <c r="R84" i="20"/>
  <c r="R85" i="20"/>
  <c r="R86" i="20"/>
  <c r="R87" i="20"/>
  <c r="R88" i="20"/>
  <c r="R89" i="20"/>
  <c r="R90" i="20"/>
  <c r="R91" i="20"/>
  <c r="R92" i="20"/>
  <c r="R93" i="20"/>
  <c r="R94" i="20"/>
  <c r="R95" i="20"/>
  <c r="R96" i="20"/>
  <c r="R97" i="20"/>
  <c r="R98" i="20"/>
  <c r="R99" i="20"/>
  <c r="R100" i="20"/>
  <c r="R101" i="20"/>
  <c r="R102" i="20"/>
  <c r="R103" i="20"/>
  <c r="R104" i="20"/>
  <c r="R105" i="20"/>
  <c r="R106" i="20"/>
  <c r="R107" i="20"/>
  <c r="R108" i="20"/>
  <c r="R109" i="20"/>
  <c r="R110" i="20"/>
  <c r="R111" i="20"/>
  <c r="R112" i="20"/>
  <c r="R113" i="20"/>
  <c r="R114" i="20"/>
  <c r="R115" i="20"/>
  <c r="R116" i="20"/>
  <c r="R117" i="20"/>
  <c r="R118" i="20"/>
  <c r="R119" i="20"/>
  <c r="R120" i="20"/>
  <c r="R121" i="20"/>
  <c r="R122" i="20"/>
  <c r="R123" i="20"/>
  <c r="R124" i="20"/>
  <c r="R125" i="20"/>
  <c r="R126" i="20"/>
  <c r="R127" i="20"/>
  <c r="R128" i="20"/>
  <c r="R129" i="20"/>
  <c r="R130" i="20"/>
  <c r="R131" i="20"/>
  <c r="R132" i="20"/>
  <c r="R133" i="20"/>
  <c r="R134" i="20"/>
  <c r="R135" i="20"/>
  <c r="R136" i="20"/>
  <c r="R137" i="20"/>
  <c r="R138" i="20"/>
  <c r="R139" i="20"/>
  <c r="R140" i="20"/>
  <c r="R141" i="20"/>
  <c r="R142" i="20"/>
  <c r="R143" i="20"/>
  <c r="R144" i="20"/>
  <c r="R145" i="20"/>
  <c r="R146" i="20"/>
  <c r="R147" i="20"/>
  <c r="R148" i="20"/>
  <c r="R149" i="20"/>
  <c r="R150" i="20"/>
  <c r="R151" i="20"/>
  <c r="R152" i="20"/>
  <c r="R153" i="20"/>
  <c r="R154" i="20"/>
  <c r="R155" i="20"/>
  <c r="R156" i="20"/>
  <c r="R157" i="20"/>
  <c r="R158" i="20"/>
  <c r="R159" i="20"/>
  <c r="R160" i="20"/>
  <c r="R161" i="20"/>
  <c r="R162" i="20"/>
  <c r="R163" i="20"/>
  <c r="R164" i="20"/>
  <c r="R165" i="20"/>
  <c r="R166" i="20"/>
  <c r="R167" i="20"/>
  <c r="R168" i="20"/>
  <c r="R169" i="20"/>
  <c r="R170" i="20"/>
  <c r="R171" i="20"/>
  <c r="R172" i="20"/>
  <c r="R173" i="20"/>
  <c r="R174" i="20"/>
  <c r="R175" i="20"/>
  <c r="R176" i="20"/>
  <c r="R177" i="20"/>
  <c r="R178" i="20"/>
  <c r="R179" i="20"/>
  <c r="R180" i="20"/>
  <c r="R181" i="20"/>
  <c r="R182" i="20"/>
  <c r="R183" i="20"/>
  <c r="R184" i="20"/>
  <c r="R185" i="20"/>
  <c r="R186" i="20"/>
  <c r="R187" i="20"/>
  <c r="R188" i="20"/>
  <c r="R189" i="20"/>
  <c r="R190" i="20"/>
  <c r="R191" i="20"/>
  <c r="R192" i="20"/>
  <c r="R193" i="20"/>
  <c r="R194" i="20"/>
  <c r="R195" i="20"/>
  <c r="R196" i="20"/>
  <c r="R197" i="20"/>
  <c r="R198" i="20"/>
  <c r="R199" i="20"/>
  <c r="R200" i="20"/>
  <c r="R201" i="20"/>
  <c r="R202" i="20"/>
  <c r="R203" i="20"/>
  <c r="R204" i="20"/>
  <c r="R205" i="20"/>
  <c r="R206" i="20"/>
  <c r="R207" i="20"/>
  <c r="R208" i="20"/>
  <c r="R209" i="20"/>
  <c r="R210" i="20"/>
  <c r="R211" i="20"/>
  <c r="R212" i="20"/>
  <c r="R213" i="20"/>
  <c r="R214" i="20"/>
  <c r="R215" i="20"/>
  <c r="R216" i="20"/>
  <c r="R217" i="20"/>
  <c r="R218" i="20"/>
  <c r="R219" i="20"/>
  <c r="R220" i="20"/>
  <c r="R221" i="20"/>
  <c r="R222" i="20"/>
  <c r="R223" i="20"/>
  <c r="R224" i="20"/>
  <c r="R225" i="20"/>
  <c r="R226" i="20"/>
  <c r="R227" i="20"/>
  <c r="R228" i="20"/>
  <c r="R229" i="20"/>
  <c r="R230" i="20"/>
  <c r="R231" i="20"/>
  <c r="R232" i="20"/>
  <c r="R233" i="20"/>
  <c r="R234" i="20"/>
  <c r="R235" i="20"/>
  <c r="R236" i="20"/>
  <c r="R237" i="20"/>
  <c r="R238" i="20"/>
  <c r="R239" i="20"/>
  <c r="R240" i="20"/>
  <c r="R241" i="20"/>
  <c r="R242" i="20"/>
  <c r="R243" i="20"/>
  <c r="R244" i="20"/>
  <c r="R245" i="20"/>
  <c r="R246" i="20"/>
  <c r="R247" i="20"/>
  <c r="R248" i="20"/>
  <c r="R249" i="20"/>
  <c r="R250" i="20"/>
  <c r="R251" i="20"/>
  <c r="R252" i="20"/>
  <c r="R253" i="20"/>
  <c r="R254" i="20"/>
  <c r="R255" i="20"/>
  <c r="R256" i="20"/>
  <c r="R257" i="20"/>
  <c r="R258" i="20"/>
  <c r="R259" i="20"/>
  <c r="R260" i="20"/>
  <c r="R261" i="20"/>
  <c r="R262" i="20"/>
  <c r="R263" i="20"/>
  <c r="R264" i="20"/>
  <c r="R265" i="20"/>
  <c r="R266" i="20"/>
  <c r="R267" i="20"/>
  <c r="R268" i="20"/>
  <c r="R269" i="20"/>
  <c r="R270" i="20"/>
  <c r="R271" i="20"/>
  <c r="R272" i="20"/>
  <c r="R273" i="20"/>
  <c r="R274" i="20"/>
  <c r="R275" i="20"/>
  <c r="R276" i="20"/>
  <c r="R277" i="20"/>
  <c r="R278" i="20"/>
  <c r="R279" i="20"/>
  <c r="R280" i="20"/>
  <c r="R281" i="20"/>
  <c r="R282" i="20"/>
  <c r="R283" i="20"/>
  <c r="R284" i="20"/>
  <c r="R285" i="20"/>
  <c r="R286" i="20"/>
  <c r="R287" i="20"/>
  <c r="R288" i="20"/>
  <c r="R289" i="20"/>
  <c r="R290" i="20"/>
  <c r="R291" i="20"/>
  <c r="R292" i="20"/>
  <c r="R293" i="20"/>
  <c r="R294" i="20"/>
  <c r="R295" i="20"/>
  <c r="R296" i="20"/>
  <c r="R297" i="20"/>
  <c r="R298" i="20"/>
  <c r="R299" i="20"/>
  <c r="R300" i="20"/>
  <c r="R301" i="20"/>
  <c r="R302" i="20"/>
  <c r="R303" i="20"/>
  <c r="R304" i="20"/>
  <c r="R305" i="20"/>
  <c r="R306" i="20"/>
  <c r="R307" i="20"/>
  <c r="R308" i="20"/>
  <c r="R309" i="20"/>
  <c r="R310" i="20"/>
  <c r="R311" i="20"/>
  <c r="R312" i="20"/>
  <c r="R313" i="20"/>
  <c r="R314" i="20"/>
  <c r="R315" i="20"/>
  <c r="R316" i="20"/>
  <c r="R317" i="20"/>
  <c r="R318" i="20"/>
  <c r="R319" i="20"/>
  <c r="R320" i="20"/>
  <c r="R321" i="20"/>
  <c r="R322" i="20"/>
  <c r="R323" i="20"/>
  <c r="R324" i="20"/>
  <c r="R325" i="20"/>
  <c r="R326" i="20"/>
  <c r="R327" i="20"/>
  <c r="R328" i="20"/>
  <c r="R329" i="20"/>
  <c r="R330" i="20"/>
  <c r="R331" i="20"/>
  <c r="R332" i="20"/>
  <c r="R333" i="20"/>
  <c r="R334" i="20"/>
  <c r="R335" i="20"/>
  <c r="R336" i="20"/>
  <c r="R337" i="20"/>
  <c r="R338" i="20"/>
  <c r="R339" i="20"/>
  <c r="R340" i="20"/>
  <c r="R341" i="20"/>
  <c r="R342" i="20"/>
  <c r="R343" i="20"/>
  <c r="R344" i="20"/>
  <c r="R345" i="20"/>
  <c r="R346" i="20"/>
  <c r="R347" i="20"/>
  <c r="R348" i="20"/>
  <c r="R349" i="20"/>
  <c r="R350" i="20"/>
  <c r="R351" i="20"/>
  <c r="R352" i="20"/>
  <c r="R353" i="20"/>
  <c r="R354" i="20"/>
  <c r="R355" i="20"/>
  <c r="R356" i="20"/>
  <c r="R357" i="20"/>
  <c r="R358" i="20"/>
  <c r="R359" i="20"/>
  <c r="R360" i="20"/>
  <c r="R361" i="20"/>
  <c r="R362" i="20"/>
  <c r="R363" i="20"/>
  <c r="R364" i="20"/>
  <c r="R365" i="20"/>
  <c r="R366" i="20"/>
  <c r="R367" i="20"/>
  <c r="R368" i="20"/>
  <c r="R369" i="20"/>
  <c r="R370" i="20"/>
  <c r="R371" i="20"/>
  <c r="R372" i="20"/>
  <c r="R373" i="20"/>
  <c r="R374" i="20"/>
  <c r="R375" i="20"/>
  <c r="R376" i="20"/>
  <c r="R377" i="20"/>
  <c r="R378" i="20"/>
  <c r="R379" i="20"/>
  <c r="R380" i="20"/>
  <c r="R381" i="20"/>
  <c r="R382" i="20"/>
  <c r="R383" i="20"/>
  <c r="R384" i="20"/>
  <c r="R385" i="20"/>
  <c r="R386" i="20"/>
  <c r="R387" i="20"/>
  <c r="R388" i="20"/>
  <c r="R389" i="20"/>
  <c r="R390" i="20"/>
  <c r="R391" i="20"/>
  <c r="R392" i="20"/>
  <c r="R393" i="20"/>
  <c r="R394" i="20"/>
  <c r="R395" i="20"/>
  <c r="R396" i="20"/>
  <c r="R397" i="20"/>
  <c r="R398" i="20"/>
  <c r="R399" i="20"/>
  <c r="R400" i="20"/>
  <c r="R401" i="20"/>
  <c r="R402" i="20"/>
  <c r="R403" i="20"/>
  <c r="R404" i="20"/>
  <c r="R405" i="20"/>
  <c r="R406" i="20"/>
  <c r="R407" i="20"/>
  <c r="R408" i="20"/>
  <c r="R409" i="20"/>
  <c r="R410" i="20"/>
  <c r="R411" i="20"/>
  <c r="R412" i="20"/>
  <c r="R413" i="20"/>
  <c r="R414" i="20"/>
  <c r="R415" i="20"/>
  <c r="R416" i="20"/>
  <c r="R417" i="20"/>
  <c r="R418" i="20"/>
  <c r="R419" i="20"/>
  <c r="R420" i="20"/>
  <c r="R421" i="20"/>
  <c r="R422" i="20"/>
  <c r="R423" i="20"/>
  <c r="R424" i="20"/>
  <c r="R425" i="20"/>
  <c r="R426" i="20"/>
  <c r="R427" i="20"/>
  <c r="R428" i="20"/>
  <c r="R429" i="20"/>
  <c r="R430" i="20"/>
  <c r="R431" i="20"/>
  <c r="R432" i="20"/>
  <c r="R433" i="20"/>
  <c r="R434" i="20"/>
  <c r="R435" i="20"/>
  <c r="R436" i="20"/>
  <c r="R437" i="20"/>
  <c r="R438" i="20"/>
  <c r="R439" i="20"/>
  <c r="R440" i="20"/>
  <c r="R441" i="20"/>
  <c r="R442" i="20"/>
  <c r="R443" i="20"/>
  <c r="R444" i="20"/>
  <c r="R445" i="20"/>
  <c r="R446" i="20"/>
  <c r="R447" i="20"/>
  <c r="R448" i="20"/>
  <c r="R449" i="20"/>
  <c r="R450" i="20"/>
  <c r="R451" i="20"/>
  <c r="R452" i="20"/>
  <c r="R453" i="20"/>
  <c r="R454" i="20"/>
  <c r="R455" i="20"/>
  <c r="R456" i="20"/>
  <c r="R457" i="20"/>
  <c r="R458" i="20"/>
  <c r="R459" i="20"/>
  <c r="R460" i="20"/>
  <c r="R461" i="20"/>
  <c r="R462" i="20"/>
  <c r="R463" i="20"/>
  <c r="R464" i="20"/>
  <c r="R465" i="20"/>
  <c r="R466" i="20"/>
  <c r="R467" i="20"/>
  <c r="R468" i="20"/>
  <c r="R469" i="20"/>
  <c r="R470" i="20"/>
  <c r="R471" i="20"/>
  <c r="R472" i="20"/>
  <c r="R473" i="20"/>
  <c r="R474" i="20"/>
  <c r="R475" i="20"/>
  <c r="R476" i="20"/>
  <c r="R477" i="20"/>
  <c r="R478" i="20"/>
  <c r="R479" i="20"/>
  <c r="R480" i="20"/>
  <c r="R481" i="20"/>
  <c r="R482" i="20"/>
  <c r="R483" i="20"/>
  <c r="R484" i="20"/>
  <c r="R485" i="20"/>
  <c r="R486" i="20"/>
  <c r="R487" i="20"/>
  <c r="R488" i="20"/>
  <c r="R489" i="20"/>
  <c r="R490" i="20"/>
  <c r="R491" i="20"/>
  <c r="R492" i="20"/>
  <c r="R493" i="20"/>
  <c r="R494" i="20"/>
  <c r="R495" i="20"/>
  <c r="R496" i="20"/>
  <c r="R497" i="20"/>
  <c r="R498" i="20"/>
  <c r="R499" i="20"/>
  <c r="R500" i="20"/>
  <c r="R501" i="20"/>
  <c r="R502" i="20"/>
  <c r="R503" i="20"/>
  <c r="R504" i="20"/>
  <c r="R505" i="20"/>
  <c r="R506" i="20"/>
  <c r="R507" i="20"/>
  <c r="R508" i="20"/>
  <c r="R509" i="20"/>
  <c r="R510" i="20"/>
  <c r="R511" i="20"/>
  <c r="R512" i="20"/>
  <c r="R513" i="20"/>
  <c r="R514" i="20"/>
  <c r="R515" i="20"/>
  <c r="R516" i="20"/>
  <c r="R517" i="20"/>
  <c r="R518" i="20"/>
  <c r="R519" i="20"/>
  <c r="R520" i="20"/>
  <c r="R521" i="20"/>
  <c r="R522" i="20"/>
  <c r="R523" i="20"/>
  <c r="R524" i="20"/>
  <c r="R525" i="20"/>
  <c r="R526" i="20"/>
  <c r="R527" i="20"/>
  <c r="R528" i="20"/>
  <c r="R529" i="20"/>
  <c r="R530" i="20"/>
  <c r="R531" i="20"/>
  <c r="R532" i="20"/>
  <c r="R533" i="20"/>
  <c r="R534" i="20"/>
  <c r="R535" i="20"/>
  <c r="R536" i="20"/>
  <c r="R537" i="20"/>
  <c r="R538" i="20"/>
  <c r="R539" i="20"/>
  <c r="R540" i="20"/>
  <c r="R541" i="20"/>
  <c r="R542" i="20"/>
  <c r="R543" i="20"/>
  <c r="R544" i="20"/>
  <c r="R545" i="20"/>
  <c r="R546" i="20"/>
  <c r="R547" i="20"/>
  <c r="R548" i="20"/>
  <c r="R549" i="20"/>
  <c r="R550" i="20"/>
  <c r="R551" i="20"/>
  <c r="R552" i="20"/>
  <c r="R553" i="20"/>
  <c r="R554" i="20"/>
  <c r="R555" i="20"/>
  <c r="R556" i="20"/>
  <c r="R557" i="20"/>
  <c r="R558" i="20"/>
  <c r="R559" i="20"/>
  <c r="R560" i="20"/>
  <c r="R561" i="20"/>
  <c r="R562" i="20"/>
  <c r="R563" i="20"/>
  <c r="R564" i="20"/>
  <c r="R565" i="20"/>
  <c r="R566" i="20"/>
  <c r="R567" i="20"/>
  <c r="R568" i="20"/>
  <c r="R569" i="20"/>
  <c r="R570" i="20"/>
  <c r="R571" i="20"/>
  <c r="R572" i="20"/>
  <c r="R573" i="20"/>
  <c r="R574" i="20"/>
  <c r="R575" i="20"/>
  <c r="R576" i="20"/>
  <c r="R577" i="20"/>
  <c r="R578" i="20"/>
  <c r="R579" i="20"/>
  <c r="R580" i="20"/>
  <c r="R581" i="20"/>
  <c r="R582" i="20"/>
  <c r="R583" i="20"/>
  <c r="R584" i="20"/>
  <c r="R585" i="20"/>
  <c r="R586" i="20"/>
  <c r="R587" i="20"/>
  <c r="R588" i="20"/>
  <c r="R589" i="20"/>
  <c r="R590" i="20"/>
  <c r="R591" i="20"/>
  <c r="R592" i="20"/>
  <c r="R593" i="20"/>
  <c r="R594" i="20"/>
  <c r="R595" i="20"/>
  <c r="R596" i="20"/>
  <c r="R597" i="20"/>
  <c r="R598" i="20"/>
  <c r="R599" i="20"/>
  <c r="R600" i="20"/>
  <c r="R601" i="20"/>
  <c r="R602" i="20"/>
  <c r="R603" i="20"/>
  <c r="R604" i="20"/>
  <c r="R605" i="20"/>
  <c r="R606" i="20"/>
  <c r="R607" i="20"/>
  <c r="R608" i="20"/>
  <c r="R609" i="20"/>
  <c r="R610" i="20"/>
  <c r="R611" i="20"/>
  <c r="R612" i="20"/>
  <c r="R613" i="20"/>
  <c r="R614" i="20"/>
  <c r="R615" i="20"/>
  <c r="R616" i="20"/>
  <c r="R617" i="20"/>
  <c r="R618" i="20"/>
  <c r="R619" i="20"/>
  <c r="R620" i="20"/>
  <c r="R621" i="20"/>
  <c r="R622" i="20"/>
  <c r="R623" i="20"/>
  <c r="R624" i="20"/>
  <c r="R625" i="20"/>
  <c r="R626" i="20"/>
  <c r="R627" i="20"/>
  <c r="R628" i="20"/>
  <c r="R629" i="20"/>
  <c r="R630" i="20"/>
  <c r="R631" i="20"/>
  <c r="R632" i="20"/>
  <c r="R633" i="20"/>
  <c r="R634" i="20"/>
  <c r="R635" i="20"/>
  <c r="R636" i="20"/>
  <c r="R637" i="20"/>
  <c r="R638" i="20"/>
  <c r="R639" i="20"/>
  <c r="R640" i="20"/>
  <c r="R641" i="20"/>
  <c r="R642" i="20"/>
  <c r="R643" i="20"/>
  <c r="R644" i="20"/>
  <c r="R645" i="20"/>
  <c r="R646" i="20"/>
  <c r="R647" i="20"/>
  <c r="R648" i="20"/>
  <c r="R649" i="20"/>
  <c r="R650" i="20"/>
  <c r="R651" i="20"/>
  <c r="R652" i="20"/>
  <c r="R653" i="20"/>
  <c r="R654" i="20"/>
  <c r="R655" i="20"/>
  <c r="R656" i="20"/>
  <c r="R657" i="20"/>
  <c r="R658" i="20"/>
  <c r="R659" i="20"/>
  <c r="R660" i="20"/>
  <c r="R661" i="20"/>
  <c r="R662" i="20"/>
  <c r="R663" i="20"/>
  <c r="R664" i="20"/>
  <c r="R665" i="20"/>
  <c r="R666" i="20"/>
  <c r="R667" i="20"/>
  <c r="R668" i="20"/>
  <c r="R669" i="20"/>
  <c r="R670" i="20"/>
  <c r="R671" i="20"/>
  <c r="R672" i="20"/>
  <c r="R673" i="20"/>
  <c r="R674" i="20"/>
  <c r="R675" i="20"/>
  <c r="R676" i="20"/>
  <c r="R677" i="20"/>
  <c r="R678" i="20"/>
  <c r="R679" i="20"/>
  <c r="R680" i="20"/>
  <c r="R681" i="20"/>
  <c r="R682" i="20"/>
  <c r="R683" i="20"/>
  <c r="R684" i="20"/>
  <c r="R685" i="20"/>
  <c r="R686" i="20"/>
  <c r="R687" i="20"/>
  <c r="R688" i="20"/>
  <c r="R689" i="20"/>
  <c r="R690" i="20"/>
  <c r="R691" i="20"/>
  <c r="R692" i="20"/>
  <c r="R693" i="20"/>
  <c r="R694" i="20"/>
  <c r="R695" i="20"/>
  <c r="R696" i="20"/>
  <c r="R697" i="20"/>
  <c r="R698" i="20"/>
  <c r="R699" i="20"/>
  <c r="R700" i="20"/>
  <c r="R701" i="20"/>
  <c r="R702" i="20"/>
  <c r="R703" i="20"/>
  <c r="R704" i="20"/>
  <c r="R705" i="20"/>
  <c r="R706" i="20"/>
  <c r="R707" i="20"/>
  <c r="R708" i="20"/>
  <c r="R709" i="20"/>
  <c r="R710" i="20"/>
  <c r="R711" i="20"/>
  <c r="R712" i="20"/>
  <c r="R713" i="20"/>
  <c r="R714" i="20"/>
  <c r="R715" i="20"/>
  <c r="R716" i="20"/>
  <c r="R717" i="20"/>
  <c r="R718" i="20"/>
  <c r="R719" i="20"/>
  <c r="R720" i="20"/>
  <c r="R721" i="20"/>
  <c r="R722" i="20"/>
  <c r="R723" i="20"/>
  <c r="R724" i="20"/>
  <c r="R725" i="20"/>
  <c r="R726" i="20"/>
  <c r="R727" i="20"/>
  <c r="R728" i="20"/>
  <c r="R729" i="20"/>
  <c r="R730" i="20"/>
  <c r="R731" i="20"/>
  <c r="R732" i="20"/>
  <c r="R733" i="20"/>
  <c r="R734" i="20"/>
  <c r="R735" i="20"/>
  <c r="R736" i="20"/>
  <c r="R737" i="20"/>
  <c r="R738" i="20"/>
  <c r="R739" i="20"/>
  <c r="R740" i="20"/>
  <c r="R741" i="20"/>
  <c r="R742" i="20"/>
  <c r="R743" i="20"/>
  <c r="R744" i="20"/>
  <c r="R745" i="20"/>
  <c r="R746" i="20"/>
  <c r="R747" i="20"/>
  <c r="R748" i="20"/>
  <c r="R749" i="20"/>
  <c r="R750" i="20"/>
  <c r="R751" i="20"/>
  <c r="R752" i="20"/>
  <c r="R753" i="20"/>
  <c r="R754" i="20"/>
  <c r="R755" i="20"/>
  <c r="R756" i="20"/>
  <c r="R757" i="20"/>
  <c r="R758" i="20"/>
  <c r="R759" i="20"/>
  <c r="R760" i="20"/>
  <c r="R761" i="20"/>
  <c r="R762" i="20"/>
  <c r="R763" i="20"/>
  <c r="R764" i="20"/>
  <c r="R765" i="20"/>
  <c r="R766" i="20"/>
  <c r="R767" i="20"/>
  <c r="R768" i="20"/>
  <c r="R769" i="20"/>
  <c r="R770" i="20"/>
  <c r="R771" i="20"/>
  <c r="R772" i="20"/>
  <c r="R773" i="20"/>
  <c r="R774" i="20"/>
  <c r="R775" i="20"/>
  <c r="R776" i="20"/>
  <c r="R777" i="20"/>
  <c r="R778" i="20"/>
  <c r="R779" i="20"/>
  <c r="R780" i="20"/>
  <c r="R781" i="20"/>
  <c r="R782" i="20"/>
  <c r="R783" i="20"/>
  <c r="R784" i="20"/>
  <c r="R785" i="20"/>
  <c r="R786" i="20"/>
  <c r="R787" i="20"/>
  <c r="R788" i="20"/>
  <c r="R789" i="20"/>
  <c r="R790" i="20"/>
  <c r="R791" i="20"/>
  <c r="R792" i="20"/>
  <c r="R793" i="20"/>
  <c r="R794" i="20"/>
  <c r="R795" i="20"/>
  <c r="R796" i="20"/>
  <c r="R797" i="20"/>
  <c r="R798" i="20"/>
  <c r="R799" i="20"/>
  <c r="R800" i="20"/>
  <c r="R801" i="20"/>
  <c r="R802" i="20"/>
  <c r="R803" i="20"/>
  <c r="R804" i="20"/>
  <c r="R805" i="20"/>
  <c r="R806" i="20"/>
  <c r="R807" i="20"/>
  <c r="R808" i="20"/>
  <c r="R809" i="20"/>
  <c r="R810" i="20"/>
  <c r="R811" i="20"/>
  <c r="R812" i="20"/>
  <c r="R813" i="20"/>
  <c r="R814" i="20"/>
  <c r="R815" i="20"/>
  <c r="R816" i="20"/>
  <c r="R817" i="20"/>
  <c r="R818" i="20"/>
  <c r="R819" i="20"/>
  <c r="R820" i="20"/>
  <c r="R821" i="20"/>
  <c r="R822" i="20"/>
  <c r="R823" i="20"/>
  <c r="R824" i="20"/>
  <c r="R825" i="20"/>
  <c r="R826" i="20"/>
  <c r="R827" i="20"/>
  <c r="R828" i="20"/>
  <c r="R829" i="20"/>
  <c r="R830" i="20"/>
  <c r="R831" i="20"/>
  <c r="R832" i="20"/>
  <c r="R833" i="20"/>
  <c r="R834" i="20"/>
  <c r="R835" i="20"/>
  <c r="R836" i="20"/>
  <c r="R837" i="20"/>
  <c r="R838" i="20"/>
  <c r="R839" i="20"/>
  <c r="R840" i="20"/>
  <c r="R841" i="20"/>
  <c r="R842" i="20"/>
  <c r="R843" i="20"/>
  <c r="R844" i="20"/>
  <c r="R845" i="20"/>
  <c r="R846" i="20"/>
  <c r="R847" i="20"/>
  <c r="R848" i="20"/>
  <c r="R849" i="20"/>
  <c r="R850" i="20"/>
  <c r="R851" i="20"/>
  <c r="R852" i="20"/>
  <c r="R853" i="20"/>
  <c r="R854" i="20"/>
  <c r="R855" i="20"/>
  <c r="R856" i="20"/>
  <c r="R857" i="20"/>
  <c r="R858" i="20"/>
  <c r="R859" i="20"/>
  <c r="R860" i="20"/>
  <c r="R861" i="20"/>
  <c r="R862" i="20"/>
  <c r="R863" i="20"/>
  <c r="R864" i="20"/>
  <c r="R865" i="20"/>
  <c r="R866" i="20"/>
  <c r="R867" i="20"/>
  <c r="R868" i="20"/>
  <c r="R869" i="20"/>
  <c r="R870" i="20"/>
  <c r="R871" i="20"/>
  <c r="R872" i="20"/>
  <c r="R873" i="20"/>
  <c r="R874" i="20"/>
  <c r="R875" i="20"/>
  <c r="R876" i="20"/>
  <c r="R877" i="20"/>
  <c r="R878" i="20"/>
  <c r="R879" i="20"/>
  <c r="R880" i="20"/>
  <c r="R881" i="20"/>
  <c r="R882" i="20"/>
  <c r="R883" i="20"/>
  <c r="R884" i="20"/>
  <c r="R885" i="20"/>
  <c r="R886" i="20"/>
  <c r="R887" i="20"/>
  <c r="R888" i="20"/>
  <c r="R889" i="20"/>
  <c r="R890" i="20"/>
  <c r="R891" i="20"/>
  <c r="R892" i="20"/>
  <c r="R893" i="20"/>
  <c r="R894" i="20"/>
  <c r="R895" i="20"/>
  <c r="R896" i="20"/>
  <c r="R897" i="20"/>
  <c r="R898" i="20"/>
  <c r="R899" i="20"/>
  <c r="R900" i="20"/>
  <c r="R901" i="20"/>
  <c r="R902" i="20"/>
  <c r="R903" i="20"/>
  <c r="R904" i="20"/>
  <c r="R905" i="20"/>
  <c r="R906" i="20"/>
  <c r="R907" i="20"/>
  <c r="R908" i="20"/>
  <c r="R909" i="20"/>
  <c r="R910" i="20"/>
  <c r="R911" i="20"/>
  <c r="R912" i="20"/>
  <c r="R913" i="20"/>
  <c r="R914" i="20"/>
  <c r="R915" i="20"/>
  <c r="R916" i="20"/>
  <c r="R917" i="20"/>
  <c r="R918" i="20"/>
  <c r="R919" i="20"/>
  <c r="R920" i="20"/>
  <c r="R921" i="20"/>
  <c r="R922" i="20"/>
  <c r="R923" i="20"/>
  <c r="R924" i="20"/>
  <c r="R925" i="20"/>
  <c r="R926" i="20"/>
  <c r="R927" i="20"/>
  <c r="R928" i="20"/>
  <c r="R929" i="20"/>
  <c r="R930" i="20"/>
  <c r="R931" i="20"/>
  <c r="R932" i="20"/>
  <c r="R933" i="20"/>
  <c r="R934" i="20"/>
  <c r="R935" i="20"/>
  <c r="R936" i="20"/>
  <c r="R937" i="20"/>
  <c r="R938" i="20"/>
  <c r="R939" i="20"/>
  <c r="R940" i="20"/>
  <c r="R941" i="20"/>
  <c r="R942" i="20"/>
  <c r="R943" i="20"/>
  <c r="R944" i="20"/>
  <c r="R945" i="20"/>
  <c r="R946" i="20"/>
  <c r="R947" i="20"/>
  <c r="R948" i="20"/>
  <c r="R949" i="20"/>
  <c r="R950" i="20"/>
  <c r="R951" i="20"/>
  <c r="R952" i="20"/>
  <c r="R953" i="20"/>
  <c r="R954" i="20"/>
  <c r="R955" i="20"/>
  <c r="R956" i="20"/>
  <c r="R957" i="20"/>
  <c r="R958" i="20"/>
  <c r="R959" i="20"/>
  <c r="R960" i="20"/>
  <c r="R961" i="20"/>
  <c r="R962" i="20"/>
  <c r="R963" i="20"/>
  <c r="R964" i="20"/>
  <c r="R965" i="20"/>
  <c r="R966" i="20"/>
  <c r="R967" i="20"/>
  <c r="R968" i="20"/>
  <c r="R969" i="20"/>
  <c r="R970" i="20"/>
  <c r="R971" i="20"/>
  <c r="R972" i="20"/>
  <c r="R973" i="20"/>
  <c r="R974" i="20"/>
  <c r="R975" i="20"/>
  <c r="R976" i="20"/>
  <c r="R977" i="20"/>
  <c r="R978" i="20"/>
  <c r="R979" i="20"/>
  <c r="R980" i="20"/>
  <c r="R981" i="20"/>
  <c r="R982" i="20"/>
  <c r="R983" i="20"/>
  <c r="R984" i="20"/>
  <c r="R985" i="20"/>
  <c r="R986" i="20"/>
  <c r="R987" i="20"/>
  <c r="R988" i="20"/>
  <c r="R989" i="20"/>
  <c r="R990" i="20"/>
  <c r="R991" i="20"/>
  <c r="R992" i="20"/>
  <c r="R993" i="20"/>
  <c r="R994" i="20"/>
  <c r="R995" i="20"/>
  <c r="R996" i="20"/>
  <c r="R997" i="20"/>
  <c r="R998" i="20"/>
  <c r="R999" i="20"/>
  <c r="R1000" i="20"/>
  <c r="R1001" i="20"/>
  <c r="R1002" i="20"/>
  <c r="R1003" i="20"/>
  <c r="R1004" i="20"/>
  <c r="R1005" i="20"/>
  <c r="R1006" i="20"/>
  <c r="R1007" i="20"/>
  <c r="R1008" i="20"/>
  <c r="R1009" i="20"/>
  <c r="R1010" i="20"/>
  <c r="R1011" i="20"/>
  <c r="R1012" i="20"/>
  <c r="R1013" i="20"/>
  <c r="R1014" i="20"/>
  <c r="R1015" i="20"/>
  <c r="R1016" i="20"/>
  <c r="R1017" i="20"/>
  <c r="R1018" i="20"/>
  <c r="R1019" i="20"/>
  <c r="R1020" i="20"/>
  <c r="R1021" i="20"/>
  <c r="R1022" i="20"/>
  <c r="R1023" i="20"/>
  <c r="R1024" i="20"/>
  <c r="R1025" i="20"/>
  <c r="R1026" i="20"/>
  <c r="R1027" i="20"/>
  <c r="R1028" i="20"/>
  <c r="R1029" i="20"/>
  <c r="R1030" i="20"/>
  <c r="R1031" i="20"/>
  <c r="R1032" i="20"/>
  <c r="R1033" i="20"/>
  <c r="R1034" i="20"/>
  <c r="R1035" i="20"/>
  <c r="R1036" i="20"/>
  <c r="R1037" i="20"/>
  <c r="R1038" i="20"/>
  <c r="R1039" i="20"/>
  <c r="R1040" i="20"/>
  <c r="R1041" i="20"/>
  <c r="R1042" i="20"/>
  <c r="R1043" i="20"/>
  <c r="R1044" i="20"/>
  <c r="R1045" i="20"/>
  <c r="R1046" i="20"/>
  <c r="R1047" i="20"/>
  <c r="R1048" i="20"/>
  <c r="R1049" i="20"/>
  <c r="R1050" i="20"/>
  <c r="R1051" i="20"/>
  <c r="R1052" i="20"/>
  <c r="R1053" i="20"/>
  <c r="R1054" i="20"/>
  <c r="R1055" i="20"/>
  <c r="R1056" i="20"/>
  <c r="R1057" i="20"/>
  <c r="R1058" i="20"/>
  <c r="R1059" i="20"/>
  <c r="R1060" i="20"/>
  <c r="R1061" i="20"/>
  <c r="R1062" i="20"/>
  <c r="R1063" i="20"/>
  <c r="R1064" i="20"/>
  <c r="R1065" i="20"/>
  <c r="R1066" i="20"/>
  <c r="R1067" i="20"/>
  <c r="R1068" i="20"/>
  <c r="R1069" i="20"/>
  <c r="R1070" i="20"/>
  <c r="R1071" i="20"/>
  <c r="R1072" i="20"/>
  <c r="R1073" i="20"/>
  <c r="R1074" i="20"/>
  <c r="R1075" i="20"/>
  <c r="R1076" i="20"/>
  <c r="R1077" i="20"/>
  <c r="R1078" i="20"/>
  <c r="R1079" i="20"/>
  <c r="R1080" i="20"/>
  <c r="R1081" i="20"/>
  <c r="R1082" i="20"/>
  <c r="R1083" i="20"/>
  <c r="R1084" i="20"/>
  <c r="R1085" i="20"/>
  <c r="R1086" i="20"/>
  <c r="R1087" i="20"/>
  <c r="R1088" i="20"/>
  <c r="R1089" i="20"/>
  <c r="R1090" i="20"/>
  <c r="R1091" i="20"/>
  <c r="R1092" i="20"/>
  <c r="R1093" i="20"/>
  <c r="R1094" i="20"/>
  <c r="R1095" i="20"/>
  <c r="R1096" i="20"/>
  <c r="R1097" i="20"/>
  <c r="R1098" i="20"/>
  <c r="R1099" i="20"/>
  <c r="R1100" i="20"/>
  <c r="R1101" i="20"/>
  <c r="R1102" i="20"/>
  <c r="R1103" i="20"/>
  <c r="R1104" i="20"/>
  <c r="R1105" i="20"/>
  <c r="R1106" i="20"/>
  <c r="R1107" i="20"/>
  <c r="R1108" i="20"/>
  <c r="R1109" i="20"/>
  <c r="R1110" i="20"/>
  <c r="R1111" i="20"/>
  <c r="R1112" i="20"/>
  <c r="R1113" i="20"/>
  <c r="R1114" i="20"/>
  <c r="R1115" i="20"/>
  <c r="R1116" i="20"/>
  <c r="R1117" i="20"/>
  <c r="R1118" i="20"/>
  <c r="R1119" i="20"/>
  <c r="R1120" i="20"/>
  <c r="R1121" i="20"/>
  <c r="R1122" i="20"/>
  <c r="R1123" i="20"/>
  <c r="R1124" i="20"/>
  <c r="R1125" i="20"/>
  <c r="R1126" i="20"/>
  <c r="R1127" i="20"/>
  <c r="R1128" i="20"/>
  <c r="R1129" i="20"/>
  <c r="R1130" i="20"/>
  <c r="R1131" i="20"/>
  <c r="R1132" i="20"/>
  <c r="R1133" i="20"/>
  <c r="R1134" i="20"/>
  <c r="R1135" i="20"/>
  <c r="R1136" i="20"/>
  <c r="R1137" i="20"/>
  <c r="R1138" i="20"/>
  <c r="R1139" i="20"/>
  <c r="R1140" i="20"/>
  <c r="R1141" i="20"/>
  <c r="R1142" i="20"/>
  <c r="R1143" i="20"/>
  <c r="R1144" i="20"/>
  <c r="R1145" i="20"/>
  <c r="R1146" i="20"/>
  <c r="R1147" i="20"/>
  <c r="R1148" i="20"/>
  <c r="R1149" i="20"/>
  <c r="R1150" i="20"/>
  <c r="R1151" i="20"/>
  <c r="R1152" i="20"/>
  <c r="R1153" i="20"/>
  <c r="R1154" i="20"/>
  <c r="R1155" i="20"/>
  <c r="R1156" i="20"/>
  <c r="R1157" i="20"/>
  <c r="R1158" i="20"/>
  <c r="R1159" i="20"/>
  <c r="R1160" i="20"/>
  <c r="R1161" i="20"/>
  <c r="R1162" i="20"/>
  <c r="R1163" i="20"/>
  <c r="R1164" i="20"/>
  <c r="R1165" i="20"/>
  <c r="R1166" i="20"/>
  <c r="R1167" i="20"/>
  <c r="R1168" i="20"/>
  <c r="R1169" i="20"/>
  <c r="R1170" i="20"/>
  <c r="R1171" i="20"/>
  <c r="R1172" i="20"/>
  <c r="R1173" i="20"/>
  <c r="R1174" i="20"/>
  <c r="R1175" i="20"/>
  <c r="R1176" i="20"/>
  <c r="R1177" i="20"/>
  <c r="R1178" i="20"/>
  <c r="R1179" i="20"/>
  <c r="R1180" i="20"/>
  <c r="R1181" i="20"/>
  <c r="R1182" i="20"/>
  <c r="R1183" i="20"/>
  <c r="R1184" i="20"/>
  <c r="R1185" i="20"/>
  <c r="R1186" i="20"/>
  <c r="R1187" i="20"/>
  <c r="R1188" i="20"/>
  <c r="R1189" i="20"/>
  <c r="R1190" i="20"/>
  <c r="R1191" i="20"/>
  <c r="R1192" i="20"/>
  <c r="R1193" i="20"/>
  <c r="R1194" i="20"/>
  <c r="R1195" i="20"/>
  <c r="R1196" i="20"/>
  <c r="R1197" i="20"/>
  <c r="R1198" i="20"/>
  <c r="R1199" i="20"/>
  <c r="R1200" i="20"/>
  <c r="R1201" i="20"/>
  <c r="R1202" i="20"/>
  <c r="R1203" i="20"/>
  <c r="R1204" i="20"/>
  <c r="R1205" i="20"/>
  <c r="R1206" i="20"/>
  <c r="R1207" i="20"/>
  <c r="R1208" i="20"/>
  <c r="R1209" i="20"/>
  <c r="R1210" i="20"/>
  <c r="R1211" i="20"/>
  <c r="R1212" i="20"/>
  <c r="R1213" i="20"/>
  <c r="R1214" i="20"/>
  <c r="R1215" i="20"/>
  <c r="R1216" i="20"/>
  <c r="R1217" i="20"/>
  <c r="R1218" i="20"/>
  <c r="R1219" i="20"/>
  <c r="R1220" i="20"/>
  <c r="R1221" i="20"/>
  <c r="R1222" i="20"/>
  <c r="R1223" i="20"/>
  <c r="R1224" i="20"/>
  <c r="R1225" i="20"/>
  <c r="R1226" i="20"/>
  <c r="R1227" i="20"/>
  <c r="R1228" i="20"/>
  <c r="R1229" i="20"/>
  <c r="R1230" i="20"/>
  <c r="R1231" i="20"/>
  <c r="R1232" i="20"/>
  <c r="R1233" i="20"/>
  <c r="R1234" i="20"/>
  <c r="R1235" i="20"/>
  <c r="R1236" i="20"/>
  <c r="R1237" i="20"/>
  <c r="R1238" i="20"/>
  <c r="R1239" i="20"/>
  <c r="R1240" i="20"/>
  <c r="R1241" i="20"/>
  <c r="R1242" i="20"/>
  <c r="R1243" i="20"/>
  <c r="R1244" i="20"/>
  <c r="R1245" i="20"/>
  <c r="R1246" i="20"/>
  <c r="R1247" i="20"/>
  <c r="R1248" i="20"/>
  <c r="R1249" i="20"/>
  <c r="R1250" i="20"/>
  <c r="R1251" i="20"/>
  <c r="R1252" i="20"/>
  <c r="R1253" i="20"/>
  <c r="R1254" i="20"/>
  <c r="R1255" i="20"/>
  <c r="R1256" i="20"/>
  <c r="R1257" i="20"/>
  <c r="R1258" i="20"/>
  <c r="R1259" i="20"/>
  <c r="R1260" i="20"/>
  <c r="R1261" i="20"/>
  <c r="R1262" i="20"/>
  <c r="R1263" i="20"/>
  <c r="R1264" i="20"/>
  <c r="R1265" i="20"/>
  <c r="R1266" i="20"/>
  <c r="R1267" i="20"/>
  <c r="R1268" i="20"/>
  <c r="R1269" i="20"/>
  <c r="R1270" i="20"/>
  <c r="R1271" i="20"/>
  <c r="R1272" i="20"/>
  <c r="R1273" i="20"/>
  <c r="R1274" i="20"/>
  <c r="R1275" i="20"/>
  <c r="R1276" i="20"/>
  <c r="R1277" i="20"/>
  <c r="R1278" i="20"/>
  <c r="R1279" i="20"/>
  <c r="R1280" i="20"/>
  <c r="R1281" i="20"/>
  <c r="R1282" i="20"/>
  <c r="R1283" i="20"/>
  <c r="R1284" i="20"/>
  <c r="R1285" i="20"/>
  <c r="R1286" i="20"/>
  <c r="R1287" i="20"/>
  <c r="R1288" i="20"/>
  <c r="R1289" i="20"/>
  <c r="R1290" i="20"/>
  <c r="R1291" i="20"/>
  <c r="R1292" i="20"/>
  <c r="R1293" i="20"/>
  <c r="R1294" i="20"/>
  <c r="R1295" i="20"/>
  <c r="R1296" i="20"/>
  <c r="R1297" i="20"/>
  <c r="R1298" i="20"/>
  <c r="R1299" i="20"/>
  <c r="R1300" i="20"/>
  <c r="R1301" i="20"/>
  <c r="R1302" i="20"/>
  <c r="R1303" i="20"/>
  <c r="R1304" i="20"/>
  <c r="R1305" i="20"/>
  <c r="R1306" i="20"/>
  <c r="R1307" i="20"/>
  <c r="R1308" i="20"/>
  <c r="R1309" i="20"/>
  <c r="R1310" i="20"/>
  <c r="R1311" i="20"/>
  <c r="R1312" i="20"/>
  <c r="R1313" i="20"/>
  <c r="R1314" i="20"/>
  <c r="R1315" i="20"/>
  <c r="R1316" i="20"/>
  <c r="R1317" i="20"/>
  <c r="R1318" i="20"/>
  <c r="R1319" i="20"/>
  <c r="R1320" i="20"/>
  <c r="R1321" i="20"/>
  <c r="R1322" i="20"/>
  <c r="R1323" i="20"/>
  <c r="R1324" i="20"/>
  <c r="R1325" i="20"/>
  <c r="R1326" i="20"/>
  <c r="R1327" i="20"/>
  <c r="R1328" i="20"/>
  <c r="R1329" i="20"/>
  <c r="R1330" i="20"/>
  <c r="R1331" i="20"/>
  <c r="R1332" i="20"/>
  <c r="R1333" i="20"/>
  <c r="R1334" i="20"/>
  <c r="R1335" i="20"/>
  <c r="R1336" i="20"/>
  <c r="R1337" i="20"/>
  <c r="R1338" i="20"/>
  <c r="R1339" i="20"/>
  <c r="R1340" i="20"/>
  <c r="R1341" i="20"/>
  <c r="R1342" i="20"/>
  <c r="R1343" i="20"/>
  <c r="R1344" i="20"/>
  <c r="R1345" i="20"/>
  <c r="R1346" i="20"/>
  <c r="R1347" i="20"/>
  <c r="R1348" i="20"/>
  <c r="R1349" i="20"/>
  <c r="R1350" i="20"/>
  <c r="R1351" i="20"/>
  <c r="R1352" i="20"/>
  <c r="R1353" i="20"/>
  <c r="R1354" i="20"/>
  <c r="R1355" i="20"/>
  <c r="R1356" i="20"/>
  <c r="R1357" i="20"/>
  <c r="R1358" i="20"/>
  <c r="R1359" i="20"/>
  <c r="R1360" i="20"/>
  <c r="R1361" i="20"/>
  <c r="R1362" i="20"/>
  <c r="R1363" i="20"/>
  <c r="R1364" i="20"/>
  <c r="R1365" i="20"/>
  <c r="R1366" i="20"/>
  <c r="R1367" i="20"/>
  <c r="R1368" i="20"/>
  <c r="R1369" i="20"/>
  <c r="R1370" i="20"/>
  <c r="R1371" i="20"/>
  <c r="R1372" i="20"/>
  <c r="R1373" i="20"/>
  <c r="R1374" i="20"/>
  <c r="R1375" i="20"/>
  <c r="R1376" i="20"/>
  <c r="R1377" i="20"/>
  <c r="R1378" i="20"/>
  <c r="R1379" i="20"/>
  <c r="R1380" i="20"/>
  <c r="R1381" i="20"/>
  <c r="R1382" i="20"/>
  <c r="R1383" i="20"/>
  <c r="R1384" i="20"/>
  <c r="R1385" i="20"/>
  <c r="R1386" i="20"/>
  <c r="R1387" i="20"/>
  <c r="R1388" i="20"/>
  <c r="R1389" i="20"/>
  <c r="R1390" i="20"/>
  <c r="R1391" i="20"/>
  <c r="R1392" i="20"/>
  <c r="R1393" i="20"/>
  <c r="R1394" i="20"/>
  <c r="R1395" i="20"/>
  <c r="R1396" i="20"/>
  <c r="R1397" i="20"/>
  <c r="R1398" i="20"/>
  <c r="R1399" i="20"/>
  <c r="R1400" i="20"/>
  <c r="R1401" i="20"/>
  <c r="R1402" i="20"/>
  <c r="R1403" i="20"/>
  <c r="R1404" i="20"/>
  <c r="R1405" i="20"/>
  <c r="R1406" i="20"/>
  <c r="R1407" i="20"/>
  <c r="R1408" i="20"/>
  <c r="R1409" i="20"/>
  <c r="R1410" i="20"/>
  <c r="R1411" i="20"/>
  <c r="R1412" i="20"/>
  <c r="R1413" i="20"/>
  <c r="R1414" i="20"/>
  <c r="R1415" i="20"/>
  <c r="R1416" i="20"/>
  <c r="R1417" i="20"/>
  <c r="R1418" i="20"/>
  <c r="R1419" i="20"/>
  <c r="R1420" i="20"/>
  <c r="R1421" i="20"/>
  <c r="R1422" i="20"/>
  <c r="R1423" i="20"/>
  <c r="R1424" i="20"/>
  <c r="R1425" i="20"/>
  <c r="R1426" i="20"/>
  <c r="R1427" i="20"/>
  <c r="R1428" i="20"/>
  <c r="R1429" i="20"/>
  <c r="R1430" i="20"/>
  <c r="R1431" i="20"/>
  <c r="R1432" i="20"/>
  <c r="R1433" i="20"/>
  <c r="R1434" i="20"/>
  <c r="R1435" i="20"/>
  <c r="R1436" i="20"/>
  <c r="R1437" i="20"/>
  <c r="R1438" i="20"/>
  <c r="R1439" i="20"/>
  <c r="R1440" i="20"/>
  <c r="R1441" i="20"/>
  <c r="R1442" i="20"/>
  <c r="R1443" i="20"/>
  <c r="R1444" i="20"/>
  <c r="R1445" i="20"/>
  <c r="R1446" i="20"/>
  <c r="R1447" i="20"/>
  <c r="R1448" i="20"/>
  <c r="R1449" i="20"/>
  <c r="R1450" i="20"/>
  <c r="R1451" i="20"/>
  <c r="R1452" i="20"/>
  <c r="R1453" i="20"/>
  <c r="R1454" i="20"/>
  <c r="R1455" i="20"/>
  <c r="R1456" i="20"/>
  <c r="R1457" i="20"/>
  <c r="R1458" i="20"/>
  <c r="R1459" i="20"/>
  <c r="R1460" i="20"/>
  <c r="R1461" i="20"/>
  <c r="R1462" i="20"/>
  <c r="R1463" i="20"/>
  <c r="R1464" i="20"/>
  <c r="R1465" i="20"/>
  <c r="R1466" i="20"/>
  <c r="R1467" i="20"/>
  <c r="R1468" i="20"/>
  <c r="R1469" i="20"/>
  <c r="R1470" i="20"/>
  <c r="R1471" i="20"/>
  <c r="R1472" i="20"/>
  <c r="R1473" i="20"/>
  <c r="R1474" i="20"/>
  <c r="R1475" i="20"/>
  <c r="R1476" i="20"/>
  <c r="R1477" i="20"/>
  <c r="R1478" i="20"/>
  <c r="R1479" i="20"/>
  <c r="R1480" i="20"/>
  <c r="R1481" i="20"/>
  <c r="R1482" i="20"/>
  <c r="R1483" i="20"/>
  <c r="R1484" i="20"/>
  <c r="R1485" i="20"/>
  <c r="R1486" i="20"/>
  <c r="R1487" i="20"/>
  <c r="R1488" i="20"/>
  <c r="R1489" i="20"/>
  <c r="R1490" i="20"/>
  <c r="R1491" i="20"/>
  <c r="R1492" i="20"/>
  <c r="R1493" i="20"/>
  <c r="R1494" i="20"/>
  <c r="R1495" i="20"/>
  <c r="R1496" i="20"/>
  <c r="R1497" i="20"/>
  <c r="R1498" i="20"/>
  <c r="R1499" i="20"/>
  <c r="R1500" i="20"/>
  <c r="R1501" i="20"/>
  <c r="R1502" i="20"/>
  <c r="R1503" i="20"/>
  <c r="R1504" i="20"/>
  <c r="R1505" i="20"/>
  <c r="R1506" i="20"/>
  <c r="R1507" i="20"/>
  <c r="R1508" i="20"/>
  <c r="R1509" i="20"/>
  <c r="R1510" i="20"/>
  <c r="R1511" i="20"/>
  <c r="R1512" i="20"/>
  <c r="R1513" i="20"/>
  <c r="R1514" i="20"/>
  <c r="R1515" i="20"/>
  <c r="R1516" i="20"/>
  <c r="R1517" i="20"/>
  <c r="R1518" i="20"/>
  <c r="R1519" i="20"/>
  <c r="R1520" i="20"/>
  <c r="R1521" i="20"/>
  <c r="R1522" i="20"/>
  <c r="R1523" i="20"/>
  <c r="R1524" i="20"/>
  <c r="R1525" i="20"/>
  <c r="R1526" i="20"/>
  <c r="R1527" i="20"/>
  <c r="R1528" i="20"/>
  <c r="R1529" i="20"/>
  <c r="R1530" i="20"/>
  <c r="R1531" i="20"/>
  <c r="R1532" i="20"/>
  <c r="R1533" i="20"/>
  <c r="R1534" i="20"/>
  <c r="R1535" i="20"/>
  <c r="R1536" i="20"/>
  <c r="R1537" i="20"/>
  <c r="R1538" i="20"/>
  <c r="R1539" i="20"/>
  <c r="R1540" i="20"/>
  <c r="R1541" i="20"/>
  <c r="R1542" i="20"/>
  <c r="R1543" i="20"/>
  <c r="R1544" i="20"/>
  <c r="R1545" i="20"/>
  <c r="R1546" i="20"/>
  <c r="R1547" i="20"/>
  <c r="R1548" i="20"/>
  <c r="R1549" i="20"/>
  <c r="R1550" i="20"/>
  <c r="R1551" i="20"/>
  <c r="R1552" i="20"/>
  <c r="R1553" i="20"/>
  <c r="R1554" i="20"/>
  <c r="R1555" i="20"/>
  <c r="R1556" i="20"/>
  <c r="R1557" i="20"/>
  <c r="R1558" i="20"/>
  <c r="R1559" i="20"/>
  <c r="R1560" i="20"/>
  <c r="R1561" i="20"/>
  <c r="R1562" i="20"/>
  <c r="R1563" i="20"/>
  <c r="R1564" i="20"/>
  <c r="R1565" i="20"/>
  <c r="R1566" i="20"/>
  <c r="R1567" i="20"/>
  <c r="R1568" i="20"/>
  <c r="R1569" i="20"/>
  <c r="R1570" i="20"/>
  <c r="R1571" i="20"/>
  <c r="R1572" i="20"/>
  <c r="R1573" i="20"/>
  <c r="R1574" i="20"/>
  <c r="R1575" i="20"/>
  <c r="R1576" i="20"/>
  <c r="R1577" i="20"/>
  <c r="R1578" i="20"/>
  <c r="R1579" i="20"/>
  <c r="R1580" i="20"/>
  <c r="R1581" i="20"/>
  <c r="R1582" i="20"/>
  <c r="R1583" i="20"/>
  <c r="R1584" i="20"/>
  <c r="R1585" i="20"/>
  <c r="R1586" i="20"/>
  <c r="R1587" i="20"/>
  <c r="R1588" i="20"/>
  <c r="R1589" i="20"/>
  <c r="R1590" i="20"/>
  <c r="R1591" i="20"/>
  <c r="R1592" i="20"/>
  <c r="R1593" i="20"/>
  <c r="R1594" i="20"/>
  <c r="R1595" i="20"/>
  <c r="R1596" i="20"/>
  <c r="R1597" i="20"/>
  <c r="R1598" i="20"/>
  <c r="R1599" i="20"/>
  <c r="R1600" i="20"/>
  <c r="R1601" i="20"/>
  <c r="R1602" i="20"/>
  <c r="R1603" i="20"/>
  <c r="R1604" i="20"/>
  <c r="R1605" i="20"/>
  <c r="R1606" i="20"/>
  <c r="R1607" i="20"/>
  <c r="R1608" i="20"/>
  <c r="R1609" i="20"/>
  <c r="R1610" i="20"/>
  <c r="R1611" i="20"/>
  <c r="R1612" i="20"/>
  <c r="R1613" i="20"/>
  <c r="R1614" i="20"/>
  <c r="R1615" i="20"/>
  <c r="R1616" i="20"/>
  <c r="R1617" i="20"/>
  <c r="R1618" i="20"/>
  <c r="R1619" i="20"/>
  <c r="R1620" i="20"/>
  <c r="R1621" i="20"/>
  <c r="R1622" i="20"/>
  <c r="R1623" i="20"/>
  <c r="R1624" i="20"/>
  <c r="R1625" i="20"/>
  <c r="R1626" i="20"/>
  <c r="R1627" i="20"/>
  <c r="R1628" i="20"/>
  <c r="R1629" i="20"/>
  <c r="R1630" i="20"/>
  <c r="R1631" i="20"/>
  <c r="R1632" i="20"/>
  <c r="R1633" i="20"/>
  <c r="R1634" i="20"/>
  <c r="R1635" i="20"/>
  <c r="R1636" i="20"/>
  <c r="R1637" i="20"/>
  <c r="R1638" i="20"/>
  <c r="R1639" i="20"/>
  <c r="R1640" i="20"/>
  <c r="R1641" i="20"/>
  <c r="R1642" i="20"/>
  <c r="R1643" i="20"/>
  <c r="R1644" i="20"/>
  <c r="R1645" i="20"/>
  <c r="R1646" i="20"/>
  <c r="R1647" i="20"/>
  <c r="R1648" i="20"/>
  <c r="R1649" i="20"/>
  <c r="R1650" i="20"/>
  <c r="R1651" i="20"/>
  <c r="R1652" i="20"/>
  <c r="R1653" i="20"/>
  <c r="R1654" i="20"/>
  <c r="R1655" i="20"/>
  <c r="R1656" i="20"/>
  <c r="R1657" i="20"/>
  <c r="R1658" i="20"/>
  <c r="R1659" i="20"/>
  <c r="R1660" i="20"/>
  <c r="R1661" i="20"/>
  <c r="R1662" i="20"/>
  <c r="R1663" i="20"/>
  <c r="R1664" i="20"/>
  <c r="R1665" i="20"/>
  <c r="R1666" i="20"/>
  <c r="R1667" i="20"/>
  <c r="R1668" i="20"/>
  <c r="R1669" i="20"/>
  <c r="R1670" i="20"/>
  <c r="R1671" i="20"/>
  <c r="R1672" i="20"/>
  <c r="R1673" i="20"/>
  <c r="R1674" i="20"/>
  <c r="R1675" i="20"/>
  <c r="R1676" i="20"/>
  <c r="R1677" i="20"/>
  <c r="R1678" i="20"/>
  <c r="R1679" i="20"/>
  <c r="R1680" i="20"/>
  <c r="R1681" i="20"/>
  <c r="R1682" i="20"/>
  <c r="R1683" i="20"/>
  <c r="R1684" i="20"/>
  <c r="R1685" i="20"/>
  <c r="R1686" i="20"/>
  <c r="R1687" i="20"/>
  <c r="R1688" i="20"/>
  <c r="R1689" i="20"/>
  <c r="R1690" i="20"/>
  <c r="R1691" i="20"/>
  <c r="R1692" i="20"/>
  <c r="R1693" i="20"/>
  <c r="R1694" i="20"/>
  <c r="R1695" i="20"/>
  <c r="R1696" i="20"/>
  <c r="R1697" i="20"/>
  <c r="R1698" i="20"/>
  <c r="R1699" i="20"/>
  <c r="R1700" i="20"/>
  <c r="R1701" i="20"/>
  <c r="R1702" i="20"/>
  <c r="R1703" i="20"/>
  <c r="R1704" i="20"/>
  <c r="R1705" i="20"/>
  <c r="R1706" i="20"/>
  <c r="R1707" i="20"/>
  <c r="R1708" i="20"/>
  <c r="R1709" i="20"/>
  <c r="R1710" i="20"/>
  <c r="R1711" i="20"/>
  <c r="R1712" i="20"/>
  <c r="R1713" i="20"/>
  <c r="R1714" i="20"/>
  <c r="R1715" i="20"/>
  <c r="R1716" i="20"/>
  <c r="R1717" i="20"/>
  <c r="R1718" i="20"/>
  <c r="R1719" i="20"/>
  <c r="R1720" i="20"/>
  <c r="R1721" i="20"/>
  <c r="R1722" i="20"/>
  <c r="R1723" i="20"/>
  <c r="R1724" i="20"/>
  <c r="R1725" i="20"/>
  <c r="R1726" i="20"/>
  <c r="R1727" i="20"/>
  <c r="R1728" i="20"/>
  <c r="R1729" i="20"/>
  <c r="R1730" i="20"/>
  <c r="R1731" i="20"/>
  <c r="R1732" i="20"/>
  <c r="R1733" i="20"/>
  <c r="R1734" i="20"/>
  <c r="R1735" i="20"/>
  <c r="R1736" i="20"/>
  <c r="R1737" i="20"/>
  <c r="R1738" i="20"/>
  <c r="R1739" i="20"/>
  <c r="R1740" i="20"/>
  <c r="R1741" i="20"/>
  <c r="R1742" i="20"/>
  <c r="R1743" i="20"/>
  <c r="R1744" i="20"/>
  <c r="R1745" i="20"/>
  <c r="R1746" i="20"/>
  <c r="R1747" i="20"/>
  <c r="R1748" i="20"/>
  <c r="R1749" i="20"/>
  <c r="R1750" i="20"/>
  <c r="R1751" i="20"/>
  <c r="R1752" i="20"/>
  <c r="R1753" i="20"/>
  <c r="R1754" i="20"/>
  <c r="R1755" i="20"/>
  <c r="R1756" i="20"/>
  <c r="R1757" i="20"/>
  <c r="R1758" i="20"/>
  <c r="R1759" i="20"/>
  <c r="R1760" i="20"/>
  <c r="Q19" i="20"/>
  <c r="Q20" i="20"/>
  <c r="Q21" i="20"/>
  <c r="Q22" i="20"/>
  <c r="Q23" i="20"/>
  <c r="Q24" i="20"/>
  <c r="Q25" i="20"/>
  <c r="Q26" i="20"/>
  <c r="Q27" i="20"/>
  <c r="Q28" i="20"/>
  <c r="Q29" i="20"/>
  <c r="Q30" i="20"/>
  <c r="Q31" i="20"/>
  <c r="Q32" i="20"/>
  <c r="Q33" i="20"/>
  <c r="Q34" i="20"/>
  <c r="Q35" i="20"/>
  <c r="Q36" i="20"/>
  <c r="Q37" i="20"/>
  <c r="Q38" i="20"/>
  <c r="Q39" i="20"/>
  <c r="Q40" i="20"/>
  <c r="Q41" i="20"/>
  <c r="Q42" i="20"/>
  <c r="Q43" i="20"/>
  <c r="Q44" i="20"/>
  <c r="Q45" i="20"/>
  <c r="Q46" i="20"/>
  <c r="Q47" i="20"/>
  <c r="Q48" i="20"/>
  <c r="Q49" i="20"/>
  <c r="Q50" i="20"/>
  <c r="Q51" i="20"/>
  <c r="Q52" i="20"/>
  <c r="Q53" i="20"/>
  <c r="Q54" i="20"/>
  <c r="Q55" i="20"/>
  <c r="Q56" i="20"/>
  <c r="Q57" i="20"/>
  <c r="Q58" i="20"/>
  <c r="Q59" i="20"/>
  <c r="Q60" i="20"/>
  <c r="Q61" i="20"/>
  <c r="Q62" i="20"/>
  <c r="Q63" i="20"/>
  <c r="Q64" i="20"/>
  <c r="Q65" i="20"/>
  <c r="Q66" i="20"/>
  <c r="Q67" i="20"/>
  <c r="Q68" i="20"/>
  <c r="Q69" i="20"/>
  <c r="Q70" i="20"/>
  <c r="Q71" i="20"/>
  <c r="Q72" i="20"/>
  <c r="Q73" i="20"/>
  <c r="Q74" i="20"/>
  <c r="Q75" i="20"/>
  <c r="Q76" i="20"/>
  <c r="Q77" i="20"/>
  <c r="Q78" i="20"/>
  <c r="Q79" i="20"/>
  <c r="Q80" i="20"/>
  <c r="Q81" i="20"/>
  <c r="Q82" i="20"/>
  <c r="Q83" i="20"/>
  <c r="Q84" i="20"/>
  <c r="Q85" i="20"/>
  <c r="Q86" i="20"/>
  <c r="Q87" i="20"/>
  <c r="Q88" i="20"/>
  <c r="Q89" i="20"/>
  <c r="Q90" i="20"/>
  <c r="Q91" i="20"/>
  <c r="Q92" i="20"/>
  <c r="Q93" i="20"/>
  <c r="Q94" i="20"/>
  <c r="Q95" i="20"/>
  <c r="Q96" i="20"/>
  <c r="Q97" i="20"/>
  <c r="Q98" i="20"/>
  <c r="Q99" i="20"/>
  <c r="Q100" i="20"/>
  <c r="Q101" i="20"/>
  <c r="Q102" i="20"/>
  <c r="Q103" i="20"/>
  <c r="Q104" i="20"/>
  <c r="Q105" i="20"/>
  <c r="Q106" i="20"/>
  <c r="Q107" i="20"/>
  <c r="Q108" i="20"/>
  <c r="Q109" i="20"/>
  <c r="Q110" i="20"/>
  <c r="Q111" i="20"/>
  <c r="Q112" i="20"/>
  <c r="Q113" i="20"/>
  <c r="Q114" i="20"/>
  <c r="Q115" i="20"/>
  <c r="Q116" i="20"/>
  <c r="Q117" i="20"/>
  <c r="Q118" i="20"/>
  <c r="Q119" i="20"/>
  <c r="Q120" i="20"/>
  <c r="Q121" i="20"/>
  <c r="Q122" i="20"/>
  <c r="Q123" i="20"/>
  <c r="Q124" i="20"/>
  <c r="Q125" i="20"/>
  <c r="Q126" i="20"/>
  <c r="Q127" i="20"/>
  <c r="Q128" i="20"/>
  <c r="Q129" i="20"/>
  <c r="Q130" i="20"/>
  <c r="Q131" i="20"/>
  <c r="Q132" i="20"/>
  <c r="Q133" i="20"/>
  <c r="Q134" i="20"/>
  <c r="Q135" i="20"/>
  <c r="Q136" i="20"/>
  <c r="Q137" i="20"/>
  <c r="Q138" i="20"/>
  <c r="Q139" i="20"/>
  <c r="Q140" i="20"/>
  <c r="Q141" i="20"/>
  <c r="Q142" i="20"/>
  <c r="Q143" i="20"/>
  <c r="Q144" i="20"/>
  <c r="Q145" i="20"/>
  <c r="Q146" i="20"/>
  <c r="Q147" i="20"/>
  <c r="Q148" i="20"/>
  <c r="Q149" i="20"/>
  <c r="Q150" i="20"/>
  <c r="Q151" i="20"/>
  <c r="Q152" i="20"/>
  <c r="Q153" i="20"/>
  <c r="Q154" i="20"/>
  <c r="Q155" i="20"/>
  <c r="Q156" i="20"/>
  <c r="Q157" i="20"/>
  <c r="Q158" i="20"/>
  <c r="Q159" i="20"/>
  <c r="Q160" i="20"/>
  <c r="Q161" i="20"/>
  <c r="Q162" i="20"/>
  <c r="Q163" i="20"/>
  <c r="Q164" i="20"/>
  <c r="Q165" i="20"/>
  <c r="Q166" i="20"/>
  <c r="Q167" i="20"/>
  <c r="Q168" i="20"/>
  <c r="Q169" i="20"/>
  <c r="Q170" i="20"/>
  <c r="Q171" i="20"/>
  <c r="Q172" i="20"/>
  <c r="Q173" i="20"/>
  <c r="Q174" i="20"/>
  <c r="Q175" i="20"/>
  <c r="Q176" i="20"/>
  <c r="Q177" i="20"/>
  <c r="Q178" i="20"/>
  <c r="Q179" i="20"/>
  <c r="Q180" i="20"/>
  <c r="Q181" i="20"/>
  <c r="Q182" i="20"/>
  <c r="Q183" i="20"/>
  <c r="Q184" i="20"/>
  <c r="Q185" i="20"/>
  <c r="Q186" i="20"/>
  <c r="Q187" i="20"/>
  <c r="Q188" i="20"/>
  <c r="Q189" i="20"/>
  <c r="Q190" i="20"/>
  <c r="Q191" i="20"/>
  <c r="Q192" i="20"/>
  <c r="Q193" i="20"/>
  <c r="Q194" i="20"/>
  <c r="Q195" i="20"/>
  <c r="Q196" i="20"/>
  <c r="Q197" i="20"/>
  <c r="Q198" i="20"/>
  <c r="Q199" i="20"/>
  <c r="Q200" i="20"/>
  <c r="Q201" i="20"/>
  <c r="Q202" i="20"/>
  <c r="Q203" i="20"/>
  <c r="Q204" i="20"/>
  <c r="Q205" i="20"/>
  <c r="Q206" i="20"/>
  <c r="Q207" i="20"/>
  <c r="Q208" i="20"/>
  <c r="Q209" i="20"/>
  <c r="Q210" i="20"/>
  <c r="Q211" i="20"/>
  <c r="Q212" i="20"/>
  <c r="Q213" i="20"/>
  <c r="Q214" i="20"/>
  <c r="Q215" i="20"/>
  <c r="Q216" i="20"/>
  <c r="Q217" i="20"/>
  <c r="Q218" i="20"/>
  <c r="Q219" i="20"/>
  <c r="Q220" i="20"/>
  <c r="Q221" i="20"/>
  <c r="Q222" i="20"/>
  <c r="Q223" i="20"/>
  <c r="Q224" i="20"/>
  <c r="Q225" i="20"/>
  <c r="Q226" i="20"/>
  <c r="Q227" i="20"/>
  <c r="Q228" i="20"/>
  <c r="Q229" i="20"/>
  <c r="Q230" i="20"/>
  <c r="Q231" i="20"/>
  <c r="Q232" i="20"/>
  <c r="Q233" i="20"/>
  <c r="Q234" i="20"/>
  <c r="Q235" i="20"/>
  <c r="Q236" i="20"/>
  <c r="Q237" i="20"/>
  <c r="Q238" i="20"/>
  <c r="Q239" i="20"/>
  <c r="Q240" i="20"/>
  <c r="Q241" i="20"/>
  <c r="Q242" i="20"/>
  <c r="Q243" i="20"/>
  <c r="Q244" i="20"/>
  <c r="Q245" i="20"/>
  <c r="Q246" i="20"/>
  <c r="Q247" i="20"/>
  <c r="Q248" i="20"/>
  <c r="Q249" i="20"/>
  <c r="Q250" i="20"/>
  <c r="Q251" i="20"/>
  <c r="Q252" i="20"/>
  <c r="Q253" i="20"/>
  <c r="Q254" i="20"/>
  <c r="Q255" i="20"/>
  <c r="Q256" i="20"/>
  <c r="Q257" i="20"/>
  <c r="Q258" i="20"/>
  <c r="Q259" i="20"/>
  <c r="Q260" i="20"/>
  <c r="Q261" i="20"/>
  <c r="Q262" i="20"/>
  <c r="Q263" i="20"/>
  <c r="Q264" i="20"/>
  <c r="Q265" i="20"/>
  <c r="Q266" i="20"/>
  <c r="Q267" i="20"/>
  <c r="Q268" i="20"/>
  <c r="Q269" i="20"/>
  <c r="Q270" i="20"/>
  <c r="Q271" i="20"/>
  <c r="Q272" i="20"/>
  <c r="Q273" i="20"/>
  <c r="Q274" i="20"/>
  <c r="Q275" i="20"/>
  <c r="Q276" i="20"/>
  <c r="Q277" i="20"/>
  <c r="Q278" i="20"/>
  <c r="Q279" i="20"/>
  <c r="Q280" i="20"/>
  <c r="Q281" i="20"/>
  <c r="Q282" i="20"/>
  <c r="Q283" i="20"/>
  <c r="Q284" i="20"/>
  <c r="Q285" i="20"/>
  <c r="Q286" i="20"/>
  <c r="Q287" i="20"/>
  <c r="Q288" i="20"/>
  <c r="Q289" i="20"/>
  <c r="Q290" i="20"/>
  <c r="Q291" i="20"/>
  <c r="Q292" i="20"/>
  <c r="Q293" i="20"/>
  <c r="Q294" i="20"/>
  <c r="Q295" i="20"/>
  <c r="Q296" i="20"/>
  <c r="Q297" i="20"/>
  <c r="Q298" i="20"/>
  <c r="Q299" i="20"/>
  <c r="Q300" i="20"/>
  <c r="Q301" i="20"/>
  <c r="Q302" i="20"/>
  <c r="Q303" i="20"/>
  <c r="Q304" i="20"/>
  <c r="Q305" i="20"/>
  <c r="Q306" i="20"/>
  <c r="Q307" i="20"/>
  <c r="Q308" i="20"/>
  <c r="Q309" i="20"/>
  <c r="Q310" i="20"/>
  <c r="Q311" i="20"/>
  <c r="Q312" i="20"/>
  <c r="Q313" i="20"/>
  <c r="Q314" i="20"/>
  <c r="Q315" i="20"/>
  <c r="Q316" i="20"/>
  <c r="Q317" i="20"/>
  <c r="Q318" i="20"/>
  <c r="Q319" i="20"/>
  <c r="Q320" i="20"/>
  <c r="Q321" i="20"/>
  <c r="Q322" i="20"/>
  <c r="Q323" i="20"/>
  <c r="Q324" i="20"/>
  <c r="Q325" i="20"/>
  <c r="Q326" i="20"/>
  <c r="Q327" i="20"/>
  <c r="Q328" i="20"/>
  <c r="Q329" i="20"/>
  <c r="Q330" i="20"/>
  <c r="Q331" i="20"/>
  <c r="Q332" i="20"/>
  <c r="Q333" i="20"/>
  <c r="Q334" i="20"/>
  <c r="Q335" i="20"/>
  <c r="Q336" i="20"/>
  <c r="Q337" i="20"/>
  <c r="Q338" i="20"/>
  <c r="Q339" i="20"/>
  <c r="Q340" i="20"/>
  <c r="Q341" i="20"/>
  <c r="Q342" i="20"/>
  <c r="Q343" i="20"/>
  <c r="Q344" i="20"/>
  <c r="Q345" i="20"/>
  <c r="Q346" i="20"/>
  <c r="Q347" i="20"/>
  <c r="Q348" i="20"/>
  <c r="Q349" i="20"/>
  <c r="Q350" i="20"/>
  <c r="Q351" i="20"/>
  <c r="Q352" i="20"/>
  <c r="Q353" i="20"/>
  <c r="Q354" i="20"/>
  <c r="Q355" i="20"/>
  <c r="Q356" i="20"/>
  <c r="Q357" i="20"/>
  <c r="Q358" i="20"/>
  <c r="Q359" i="20"/>
  <c r="Q360" i="20"/>
  <c r="Q361" i="20"/>
  <c r="Q362" i="20"/>
  <c r="Q363" i="20"/>
  <c r="Q364" i="20"/>
  <c r="Q365" i="20"/>
  <c r="Q366" i="20"/>
  <c r="Q367" i="20"/>
  <c r="Q368" i="20"/>
  <c r="Q369" i="20"/>
  <c r="Q370" i="20"/>
  <c r="Q371" i="20"/>
  <c r="Q372" i="20"/>
  <c r="Q373" i="20"/>
  <c r="Q374" i="20"/>
  <c r="Q375" i="20"/>
  <c r="Q376" i="20"/>
  <c r="Q377" i="20"/>
  <c r="Q378" i="20"/>
  <c r="Q379" i="20"/>
  <c r="Q380" i="20"/>
  <c r="Q381" i="20"/>
  <c r="Q382" i="20"/>
  <c r="Q383" i="20"/>
  <c r="Q384" i="20"/>
  <c r="Q385" i="20"/>
  <c r="Q386" i="20"/>
  <c r="Q387" i="20"/>
  <c r="Q388" i="20"/>
  <c r="Q389" i="20"/>
  <c r="Q390" i="20"/>
  <c r="Q391" i="20"/>
  <c r="Q392" i="20"/>
  <c r="Q393" i="20"/>
  <c r="Q394" i="20"/>
  <c r="Q395" i="20"/>
  <c r="Q396" i="20"/>
  <c r="Q397" i="20"/>
  <c r="Q398" i="20"/>
  <c r="Q399" i="20"/>
  <c r="Q400" i="20"/>
  <c r="Q401" i="20"/>
  <c r="Q402" i="20"/>
  <c r="Q403" i="20"/>
  <c r="Q404" i="20"/>
  <c r="Q405" i="20"/>
  <c r="Q406" i="20"/>
  <c r="Q407" i="20"/>
  <c r="Q408" i="20"/>
  <c r="Q409" i="20"/>
  <c r="Q410" i="20"/>
  <c r="Q411" i="20"/>
  <c r="Q412" i="20"/>
  <c r="Q413" i="20"/>
  <c r="Q414" i="20"/>
  <c r="Q415" i="20"/>
  <c r="Q416" i="20"/>
  <c r="Q417" i="20"/>
  <c r="Q418" i="20"/>
  <c r="Q419" i="20"/>
  <c r="Q420" i="20"/>
  <c r="Q421" i="20"/>
  <c r="Q422" i="20"/>
  <c r="Q423" i="20"/>
  <c r="Q424" i="20"/>
  <c r="Q425" i="20"/>
  <c r="Q426" i="20"/>
  <c r="Q427" i="20"/>
  <c r="Q428" i="20"/>
  <c r="Q429" i="20"/>
  <c r="Q430" i="20"/>
  <c r="Q431" i="20"/>
  <c r="Q432" i="20"/>
  <c r="Q433" i="20"/>
  <c r="Q434" i="20"/>
  <c r="Q435" i="20"/>
  <c r="Q436" i="20"/>
  <c r="Q437" i="20"/>
  <c r="Q438" i="20"/>
  <c r="Q439" i="20"/>
  <c r="Q440" i="20"/>
  <c r="Q441" i="20"/>
  <c r="Q442" i="20"/>
  <c r="Q443" i="20"/>
  <c r="Q444" i="20"/>
  <c r="Q445" i="20"/>
  <c r="Q446" i="20"/>
  <c r="Q447" i="20"/>
  <c r="Q448" i="20"/>
  <c r="Q449" i="20"/>
  <c r="Q450" i="20"/>
  <c r="Q451" i="20"/>
  <c r="Q452" i="20"/>
  <c r="Q453" i="20"/>
  <c r="Q454" i="20"/>
  <c r="Q455" i="20"/>
  <c r="Q456" i="20"/>
  <c r="Q457" i="20"/>
  <c r="Q458" i="20"/>
  <c r="Q459" i="20"/>
  <c r="Q460" i="20"/>
  <c r="Q461" i="20"/>
  <c r="Q462" i="20"/>
  <c r="Q463" i="20"/>
  <c r="Q464" i="20"/>
  <c r="Q465" i="20"/>
  <c r="Q466" i="20"/>
  <c r="Q467" i="20"/>
  <c r="Q468" i="20"/>
  <c r="Q469" i="20"/>
  <c r="Q470" i="20"/>
  <c r="Q471" i="20"/>
  <c r="Q472" i="20"/>
  <c r="Q473" i="20"/>
  <c r="Q474" i="20"/>
  <c r="Q475" i="20"/>
  <c r="Q476" i="20"/>
  <c r="Q477" i="20"/>
  <c r="Q478" i="20"/>
  <c r="Q479" i="20"/>
  <c r="Q480" i="20"/>
  <c r="Q481" i="20"/>
  <c r="Q482" i="20"/>
  <c r="Q483" i="20"/>
  <c r="Q484" i="20"/>
  <c r="Q485" i="20"/>
  <c r="Q486" i="20"/>
  <c r="Q487" i="20"/>
  <c r="Q488" i="20"/>
  <c r="Q489" i="20"/>
  <c r="Q490" i="20"/>
  <c r="Q491" i="20"/>
  <c r="Q492" i="20"/>
  <c r="Q493" i="20"/>
  <c r="Q494" i="20"/>
  <c r="Q495" i="20"/>
  <c r="Q496" i="20"/>
  <c r="Q497" i="20"/>
  <c r="Q498" i="20"/>
  <c r="Q499" i="20"/>
  <c r="Q500" i="20"/>
  <c r="Q501" i="20"/>
  <c r="Q502" i="20"/>
  <c r="Q503" i="20"/>
  <c r="Q504" i="20"/>
  <c r="Q505" i="20"/>
  <c r="Q506" i="20"/>
  <c r="Q507" i="20"/>
  <c r="Q508" i="20"/>
  <c r="Q509" i="20"/>
  <c r="Q510" i="20"/>
  <c r="Q511" i="20"/>
  <c r="Q512" i="20"/>
  <c r="Q513" i="20"/>
  <c r="Q514" i="20"/>
  <c r="Q515" i="20"/>
  <c r="Q516" i="20"/>
  <c r="Q517" i="20"/>
  <c r="Q518" i="20"/>
  <c r="Q519" i="20"/>
  <c r="Q520" i="20"/>
  <c r="Q521" i="20"/>
  <c r="Q522" i="20"/>
  <c r="Q523" i="20"/>
  <c r="Q524" i="20"/>
  <c r="Q525" i="20"/>
  <c r="Q526" i="20"/>
  <c r="Q527" i="20"/>
  <c r="Q528" i="20"/>
  <c r="Q529" i="20"/>
  <c r="Q530" i="20"/>
  <c r="Q531" i="20"/>
  <c r="Q532" i="20"/>
  <c r="Q533" i="20"/>
  <c r="Q534" i="20"/>
  <c r="Q535" i="20"/>
  <c r="Q536" i="20"/>
  <c r="Q537" i="20"/>
  <c r="Q538" i="20"/>
  <c r="Q539" i="20"/>
  <c r="Q540" i="20"/>
  <c r="Q541" i="20"/>
  <c r="Q542" i="20"/>
  <c r="Q543" i="20"/>
  <c r="Q544" i="20"/>
  <c r="Q545" i="20"/>
  <c r="Q546" i="20"/>
  <c r="Q547" i="20"/>
  <c r="Q548" i="20"/>
  <c r="Q549" i="20"/>
  <c r="Q550" i="20"/>
  <c r="Q551" i="20"/>
  <c r="Q552" i="20"/>
  <c r="Q553" i="20"/>
  <c r="Q554" i="20"/>
  <c r="Q555" i="20"/>
  <c r="Q556" i="20"/>
  <c r="Q557" i="20"/>
  <c r="Q558" i="20"/>
  <c r="Q559" i="20"/>
  <c r="Q560" i="20"/>
  <c r="Q561" i="20"/>
  <c r="Q562" i="20"/>
  <c r="Q563" i="20"/>
  <c r="Q564" i="20"/>
  <c r="Q565" i="20"/>
  <c r="Q566" i="20"/>
  <c r="Q567" i="20"/>
  <c r="Q568" i="20"/>
  <c r="Q569" i="20"/>
  <c r="Q570" i="20"/>
  <c r="Q571" i="20"/>
  <c r="Q572" i="20"/>
  <c r="Q573" i="20"/>
  <c r="Q574" i="20"/>
  <c r="Q575" i="20"/>
  <c r="Q576" i="20"/>
  <c r="Q577" i="20"/>
  <c r="Q578" i="20"/>
  <c r="Q579" i="20"/>
  <c r="Q580" i="20"/>
  <c r="Q581" i="20"/>
  <c r="Q582" i="20"/>
  <c r="Q583" i="20"/>
  <c r="Q584" i="20"/>
  <c r="Q585" i="20"/>
  <c r="Q586" i="20"/>
  <c r="Q587" i="20"/>
  <c r="Q588" i="20"/>
  <c r="Q589" i="20"/>
  <c r="Q590" i="20"/>
  <c r="Q591" i="20"/>
  <c r="Q592" i="20"/>
  <c r="Q593" i="20"/>
  <c r="Q594" i="20"/>
  <c r="Q595" i="20"/>
  <c r="Q596" i="20"/>
  <c r="Q597" i="20"/>
  <c r="Q598" i="20"/>
  <c r="Q599" i="20"/>
  <c r="Q600" i="20"/>
  <c r="Q601" i="20"/>
  <c r="Q602" i="20"/>
  <c r="Q603" i="20"/>
  <c r="Q604" i="20"/>
  <c r="Q605" i="20"/>
  <c r="Q606" i="20"/>
  <c r="Q607" i="20"/>
  <c r="Q608" i="20"/>
  <c r="Q609" i="20"/>
  <c r="Q610" i="20"/>
  <c r="Q611" i="20"/>
  <c r="Q612" i="20"/>
  <c r="Q613" i="20"/>
  <c r="Q614" i="20"/>
  <c r="Q615" i="20"/>
  <c r="Q616" i="20"/>
  <c r="Q617" i="20"/>
  <c r="Q618" i="20"/>
  <c r="Q619" i="20"/>
  <c r="Q620" i="20"/>
  <c r="Q621" i="20"/>
  <c r="Q622" i="20"/>
  <c r="Q623" i="20"/>
  <c r="Q624" i="20"/>
  <c r="Q625" i="20"/>
  <c r="Q626" i="20"/>
  <c r="Q627" i="20"/>
  <c r="Q628" i="20"/>
  <c r="Q629" i="20"/>
  <c r="Q630" i="20"/>
  <c r="Q631" i="20"/>
  <c r="Q632" i="20"/>
  <c r="Q633" i="20"/>
  <c r="Q634" i="20"/>
  <c r="Q635" i="20"/>
  <c r="Q636" i="20"/>
  <c r="Q637" i="20"/>
  <c r="Q638" i="20"/>
  <c r="Q639" i="20"/>
  <c r="Q640" i="20"/>
  <c r="Q641" i="20"/>
  <c r="Q642" i="20"/>
  <c r="Q643" i="20"/>
  <c r="Q644" i="20"/>
  <c r="Q645" i="20"/>
  <c r="Q646" i="20"/>
  <c r="Q647" i="20"/>
  <c r="Q648" i="20"/>
  <c r="Q649" i="20"/>
  <c r="Q650" i="20"/>
  <c r="Q651" i="20"/>
  <c r="Q652" i="20"/>
  <c r="Q653" i="20"/>
  <c r="Q654" i="20"/>
  <c r="Q655" i="20"/>
  <c r="Q656" i="20"/>
  <c r="Q657" i="20"/>
  <c r="Q658" i="20"/>
  <c r="Q659" i="20"/>
  <c r="Q660" i="20"/>
  <c r="Q661" i="20"/>
  <c r="Q662" i="20"/>
  <c r="Q663" i="20"/>
  <c r="Q664" i="20"/>
  <c r="Q665" i="20"/>
  <c r="Q666" i="20"/>
  <c r="Q667" i="20"/>
  <c r="Q668" i="20"/>
  <c r="Q669" i="20"/>
  <c r="Q670" i="20"/>
  <c r="Q671" i="20"/>
  <c r="Q672" i="20"/>
  <c r="Q673" i="20"/>
  <c r="Q674" i="20"/>
  <c r="Q675" i="20"/>
  <c r="Q676" i="20"/>
  <c r="Q677" i="20"/>
  <c r="Q678" i="20"/>
  <c r="Q679" i="20"/>
  <c r="Q680" i="20"/>
  <c r="Q681" i="20"/>
  <c r="Q682" i="20"/>
  <c r="Q683" i="20"/>
  <c r="Q684" i="20"/>
  <c r="Q685" i="20"/>
  <c r="Q686" i="20"/>
  <c r="Q687" i="20"/>
  <c r="Q688" i="20"/>
  <c r="Q689" i="20"/>
  <c r="Q690" i="20"/>
  <c r="Q691" i="20"/>
  <c r="Q692" i="20"/>
  <c r="Q693" i="20"/>
  <c r="Q694" i="20"/>
  <c r="Q695" i="20"/>
  <c r="Q696" i="20"/>
  <c r="Q697" i="20"/>
  <c r="Q698" i="20"/>
  <c r="Q699" i="20"/>
  <c r="Q700" i="20"/>
  <c r="Q701" i="20"/>
  <c r="Q702" i="20"/>
  <c r="Q703" i="20"/>
  <c r="Q704" i="20"/>
  <c r="Q705" i="20"/>
  <c r="Q706" i="20"/>
  <c r="Q707" i="20"/>
  <c r="Q708" i="20"/>
  <c r="Q709" i="20"/>
  <c r="Q710" i="20"/>
  <c r="Q711" i="20"/>
  <c r="Q712" i="20"/>
  <c r="Q713" i="20"/>
  <c r="Q714" i="20"/>
  <c r="Q715" i="20"/>
  <c r="Q716" i="20"/>
  <c r="Q717" i="20"/>
  <c r="Q718" i="20"/>
  <c r="Q719" i="20"/>
  <c r="Q720" i="20"/>
  <c r="Q721" i="20"/>
  <c r="Q722" i="20"/>
  <c r="Q723" i="20"/>
  <c r="Q724" i="20"/>
  <c r="Q725" i="20"/>
  <c r="Q726" i="20"/>
  <c r="Q727" i="20"/>
  <c r="Q728" i="20"/>
  <c r="Q729" i="20"/>
  <c r="Q730" i="20"/>
  <c r="Q731" i="20"/>
  <c r="Q732" i="20"/>
  <c r="Q733" i="20"/>
  <c r="Q734" i="20"/>
  <c r="Q735" i="20"/>
  <c r="Q736" i="20"/>
  <c r="Q737" i="20"/>
  <c r="Q738" i="20"/>
  <c r="Q739" i="20"/>
  <c r="Q740" i="20"/>
  <c r="Q741" i="20"/>
  <c r="Q742" i="20"/>
  <c r="Q743" i="20"/>
  <c r="Q744" i="20"/>
  <c r="Q745" i="20"/>
  <c r="Q746" i="20"/>
  <c r="Q747" i="20"/>
  <c r="Q748" i="20"/>
  <c r="Q749" i="20"/>
  <c r="Q750" i="20"/>
  <c r="Q751" i="20"/>
  <c r="Q752" i="20"/>
  <c r="Q753" i="20"/>
  <c r="Q754" i="20"/>
  <c r="Q755" i="20"/>
  <c r="Q756" i="20"/>
  <c r="Q757" i="20"/>
  <c r="Q758" i="20"/>
  <c r="Q759" i="20"/>
  <c r="Q760" i="20"/>
  <c r="Q761" i="20"/>
  <c r="Q762" i="20"/>
  <c r="Q763" i="20"/>
  <c r="Q764" i="20"/>
  <c r="Q765" i="20"/>
  <c r="Q766" i="20"/>
  <c r="Q767" i="20"/>
  <c r="Q768" i="20"/>
  <c r="Q769" i="20"/>
  <c r="Q770" i="20"/>
  <c r="Q771" i="20"/>
  <c r="Q772" i="20"/>
  <c r="Q773" i="20"/>
  <c r="Q774" i="20"/>
  <c r="Q775" i="20"/>
  <c r="Q776" i="20"/>
  <c r="Q777" i="20"/>
  <c r="Q778" i="20"/>
  <c r="Q779" i="20"/>
  <c r="Q780" i="20"/>
  <c r="Q781" i="20"/>
  <c r="Q782" i="20"/>
  <c r="Q783" i="20"/>
  <c r="Q784" i="20"/>
  <c r="Q785" i="20"/>
  <c r="Q786" i="20"/>
  <c r="Q787" i="20"/>
  <c r="Q788" i="20"/>
  <c r="Q789" i="20"/>
  <c r="Q790" i="20"/>
  <c r="Q791" i="20"/>
  <c r="Q792" i="20"/>
  <c r="Q793" i="20"/>
  <c r="Q794" i="20"/>
  <c r="Q795" i="20"/>
  <c r="Q796" i="20"/>
  <c r="Q797" i="20"/>
  <c r="Q798" i="20"/>
  <c r="Q799" i="20"/>
  <c r="Q800" i="20"/>
  <c r="Q801" i="20"/>
  <c r="Q802" i="20"/>
  <c r="Q803" i="20"/>
  <c r="Q804" i="20"/>
  <c r="Q805" i="20"/>
  <c r="Q806" i="20"/>
  <c r="Q807" i="20"/>
  <c r="Q808" i="20"/>
  <c r="Q809" i="20"/>
  <c r="Q810" i="20"/>
  <c r="Q811" i="20"/>
  <c r="Q812" i="20"/>
  <c r="Q813" i="20"/>
  <c r="Q814" i="20"/>
  <c r="Q815" i="20"/>
  <c r="Q816" i="20"/>
  <c r="Q817" i="20"/>
  <c r="Q818" i="20"/>
  <c r="Q819" i="20"/>
  <c r="Q820" i="20"/>
  <c r="Q821" i="20"/>
  <c r="Q822" i="20"/>
  <c r="Q823" i="20"/>
  <c r="Q824" i="20"/>
  <c r="Q825" i="20"/>
  <c r="Q826" i="20"/>
  <c r="Q827" i="20"/>
  <c r="Q828" i="20"/>
  <c r="Q829" i="20"/>
  <c r="Q830" i="20"/>
  <c r="Q831" i="20"/>
  <c r="Q832" i="20"/>
  <c r="Q833" i="20"/>
  <c r="Q834" i="20"/>
  <c r="Q835" i="20"/>
  <c r="Q836" i="20"/>
  <c r="Q837" i="20"/>
  <c r="Q838" i="20"/>
  <c r="Q839" i="20"/>
  <c r="Q840" i="20"/>
  <c r="Q841" i="20"/>
  <c r="Q842" i="20"/>
  <c r="Q843" i="20"/>
  <c r="Q844" i="20"/>
  <c r="Q845" i="20"/>
  <c r="Q846" i="20"/>
  <c r="Q847" i="20"/>
  <c r="Q848" i="20"/>
  <c r="Q849" i="20"/>
  <c r="Q850" i="20"/>
  <c r="Q851" i="20"/>
  <c r="Q852" i="20"/>
  <c r="Q853" i="20"/>
  <c r="Q854" i="20"/>
  <c r="Q855" i="20"/>
  <c r="Q856" i="20"/>
  <c r="Q857" i="20"/>
  <c r="Q858" i="20"/>
  <c r="Q859" i="20"/>
  <c r="Q860" i="20"/>
  <c r="Q861" i="20"/>
  <c r="Q862" i="20"/>
  <c r="Q863" i="20"/>
  <c r="Q864" i="20"/>
  <c r="Q865" i="20"/>
  <c r="Q866" i="20"/>
  <c r="Q867" i="20"/>
  <c r="Q868" i="20"/>
  <c r="Q869" i="20"/>
  <c r="Q870" i="20"/>
  <c r="Q871" i="20"/>
  <c r="Q872" i="20"/>
  <c r="Q873" i="20"/>
  <c r="Q874" i="20"/>
  <c r="Q875" i="20"/>
  <c r="Q876" i="20"/>
  <c r="Q877" i="20"/>
  <c r="Q878" i="20"/>
  <c r="Q879" i="20"/>
  <c r="Q880" i="20"/>
  <c r="Q881" i="20"/>
  <c r="Q882" i="20"/>
  <c r="Q883" i="20"/>
  <c r="Q884" i="20"/>
  <c r="Q885" i="20"/>
  <c r="Q886" i="20"/>
  <c r="Q887" i="20"/>
  <c r="Q888" i="20"/>
  <c r="Q889" i="20"/>
  <c r="Q890" i="20"/>
  <c r="Q891" i="20"/>
  <c r="Q892" i="20"/>
  <c r="Q893" i="20"/>
  <c r="Q894" i="20"/>
  <c r="Q895" i="20"/>
  <c r="Q896" i="20"/>
  <c r="Q897" i="20"/>
  <c r="Q898" i="20"/>
  <c r="Q899" i="20"/>
  <c r="Q900" i="20"/>
  <c r="Q901" i="20"/>
  <c r="Q902" i="20"/>
  <c r="Q903" i="20"/>
  <c r="Q904" i="20"/>
  <c r="Q905" i="20"/>
  <c r="Q906" i="20"/>
  <c r="Q907" i="20"/>
  <c r="Q908" i="20"/>
  <c r="Q909" i="20"/>
  <c r="Q910" i="20"/>
  <c r="Q911" i="20"/>
  <c r="Q912" i="20"/>
  <c r="Q913" i="20"/>
  <c r="Q914" i="20"/>
  <c r="Q915" i="20"/>
  <c r="Q916" i="20"/>
  <c r="Q917" i="20"/>
  <c r="Q918" i="20"/>
  <c r="Q919" i="20"/>
  <c r="Q920" i="20"/>
  <c r="Q921" i="20"/>
  <c r="Q922" i="20"/>
  <c r="Q923" i="20"/>
  <c r="Q924" i="20"/>
  <c r="Q925" i="20"/>
  <c r="Q926" i="20"/>
  <c r="Q927" i="20"/>
  <c r="Q928" i="20"/>
  <c r="Q929" i="20"/>
  <c r="Q930" i="20"/>
  <c r="Q931" i="20"/>
  <c r="Q932" i="20"/>
  <c r="Q933" i="20"/>
  <c r="Q934" i="20"/>
  <c r="Q935" i="20"/>
  <c r="Q936" i="20"/>
  <c r="Q937" i="20"/>
  <c r="Q938" i="20"/>
  <c r="Q939" i="20"/>
  <c r="Q940" i="20"/>
  <c r="Q941" i="20"/>
  <c r="Q942" i="20"/>
  <c r="Q943" i="20"/>
  <c r="Q944" i="20"/>
  <c r="Q945" i="20"/>
  <c r="Q946" i="20"/>
  <c r="Q947" i="20"/>
  <c r="Q948" i="20"/>
  <c r="Q949" i="20"/>
  <c r="Q950" i="20"/>
  <c r="Q951" i="20"/>
  <c r="Q952" i="20"/>
  <c r="Q953" i="20"/>
  <c r="Q954" i="20"/>
  <c r="Q955" i="20"/>
  <c r="Q956" i="20"/>
  <c r="Q957" i="20"/>
  <c r="Q958" i="20"/>
  <c r="Q959" i="20"/>
  <c r="Q960" i="20"/>
  <c r="Q961" i="20"/>
  <c r="Q962" i="20"/>
  <c r="Q963" i="20"/>
  <c r="Q964" i="20"/>
  <c r="Q965" i="20"/>
  <c r="Q966" i="20"/>
  <c r="Q967" i="20"/>
  <c r="Q968" i="20"/>
  <c r="Q969" i="20"/>
  <c r="Q970" i="20"/>
  <c r="Q971" i="20"/>
  <c r="Q972" i="20"/>
  <c r="Q973" i="20"/>
  <c r="Q974" i="20"/>
  <c r="Q975" i="20"/>
  <c r="Q976" i="20"/>
  <c r="Q977" i="20"/>
  <c r="Q978" i="20"/>
  <c r="Q979" i="20"/>
  <c r="Q980" i="20"/>
  <c r="Q981" i="20"/>
  <c r="Q982" i="20"/>
  <c r="Q983" i="20"/>
  <c r="Q984" i="20"/>
  <c r="Q985" i="20"/>
  <c r="Q986" i="20"/>
  <c r="Q987" i="20"/>
  <c r="Q988" i="20"/>
  <c r="Q989" i="20"/>
  <c r="Q990" i="20"/>
  <c r="Q991" i="20"/>
  <c r="Q992" i="20"/>
  <c r="Q993" i="20"/>
  <c r="Q994" i="20"/>
  <c r="Q995" i="20"/>
  <c r="Q996" i="20"/>
  <c r="Q997" i="20"/>
  <c r="Q998" i="20"/>
  <c r="Q999" i="20"/>
  <c r="Q1000" i="20"/>
  <c r="Q1001" i="20"/>
  <c r="Q1002" i="20"/>
  <c r="Q1003" i="20"/>
  <c r="Q1004" i="20"/>
  <c r="Q1005" i="20"/>
  <c r="Q1006" i="20"/>
  <c r="Q1007" i="20"/>
  <c r="Q1008" i="20"/>
  <c r="Q1009" i="20"/>
  <c r="Q1010" i="20"/>
  <c r="Q1011" i="20"/>
  <c r="Q1012" i="20"/>
  <c r="Q1013" i="20"/>
  <c r="Q1014" i="20"/>
  <c r="Q1015" i="20"/>
  <c r="Q1016" i="20"/>
  <c r="Q1017" i="20"/>
  <c r="Q1018" i="20"/>
  <c r="Q1019" i="20"/>
  <c r="Q1020" i="20"/>
  <c r="Q1021" i="20"/>
  <c r="Q1022" i="20"/>
  <c r="Q1023" i="20"/>
  <c r="Q1024" i="20"/>
  <c r="Q1025" i="20"/>
  <c r="Q1026" i="20"/>
  <c r="Q1027" i="20"/>
  <c r="Q1028" i="20"/>
  <c r="Q1029" i="20"/>
  <c r="Q1030" i="20"/>
  <c r="Q1031" i="20"/>
  <c r="Q1032" i="20"/>
  <c r="Q1033" i="20"/>
  <c r="Q1034" i="20"/>
  <c r="Q1035" i="20"/>
  <c r="Q1036" i="20"/>
  <c r="Q1037" i="20"/>
  <c r="Q1038" i="20"/>
  <c r="Q1039" i="20"/>
  <c r="Q1040" i="20"/>
  <c r="Q1041" i="20"/>
  <c r="Q1042" i="20"/>
  <c r="Q1043" i="20"/>
  <c r="Q1044" i="20"/>
  <c r="Q1045" i="20"/>
  <c r="Q1046" i="20"/>
  <c r="Q1047" i="20"/>
  <c r="Q1048" i="20"/>
  <c r="Q1049" i="20"/>
  <c r="Q1050" i="20"/>
  <c r="Q1051" i="20"/>
  <c r="Q1052" i="20"/>
  <c r="Q1053" i="20"/>
  <c r="Q1054" i="20"/>
  <c r="Q1055" i="20"/>
  <c r="Q1056" i="20"/>
  <c r="Q1057" i="20"/>
  <c r="Q1058" i="20"/>
  <c r="Q1059" i="20"/>
  <c r="Q1060" i="20"/>
  <c r="Q1061" i="20"/>
  <c r="Q1062" i="20"/>
  <c r="Q1063" i="20"/>
  <c r="Q1064" i="20"/>
  <c r="Q1065" i="20"/>
  <c r="Q1066" i="20"/>
  <c r="Q1067" i="20"/>
  <c r="Q1068" i="20"/>
  <c r="Q1069" i="20"/>
  <c r="Q1070" i="20"/>
  <c r="Q1071" i="20"/>
  <c r="Q1072" i="20"/>
  <c r="Q1073" i="20"/>
  <c r="Q1074" i="20"/>
  <c r="Q1075" i="20"/>
  <c r="Q1076" i="20"/>
  <c r="Q1077" i="20"/>
  <c r="Q1078" i="20"/>
  <c r="Q1079" i="20"/>
  <c r="Q1080" i="20"/>
  <c r="Q1081" i="20"/>
  <c r="Q1082" i="20"/>
  <c r="Q1083" i="20"/>
  <c r="Q1084" i="20"/>
  <c r="Q1085" i="20"/>
  <c r="Q1086" i="20"/>
  <c r="Q1087" i="20"/>
  <c r="Q1088" i="20"/>
  <c r="Q1089" i="20"/>
  <c r="Q1090" i="20"/>
  <c r="Q1091" i="20"/>
  <c r="Q1092" i="20"/>
  <c r="Q1093" i="20"/>
  <c r="Q1094" i="20"/>
  <c r="Q1095" i="20"/>
  <c r="Q1096" i="20"/>
  <c r="Q1097" i="20"/>
  <c r="Q1098" i="20"/>
  <c r="Q1099" i="20"/>
  <c r="Q1100" i="20"/>
  <c r="Q1101" i="20"/>
  <c r="Q1102" i="20"/>
  <c r="Q1103" i="20"/>
  <c r="Q1104" i="20"/>
  <c r="Q1105" i="20"/>
  <c r="Q1106" i="20"/>
  <c r="Q1107" i="20"/>
  <c r="Q1108" i="20"/>
  <c r="Q1109" i="20"/>
  <c r="Q1110" i="20"/>
  <c r="Q1111" i="20"/>
  <c r="Q1112" i="20"/>
  <c r="Q1113" i="20"/>
  <c r="Q1114" i="20"/>
  <c r="Q1115" i="20"/>
  <c r="Q1116" i="20"/>
  <c r="Q1117" i="20"/>
  <c r="Q1118" i="20"/>
  <c r="Q1119" i="20"/>
  <c r="Q1120" i="20"/>
  <c r="Q1121" i="20"/>
  <c r="Q1122" i="20"/>
  <c r="Q1123" i="20"/>
  <c r="Q1124" i="20"/>
  <c r="Q1125" i="20"/>
  <c r="Q1126" i="20"/>
  <c r="Q1127" i="20"/>
  <c r="Q1128" i="20"/>
  <c r="Q1129" i="20"/>
  <c r="Q1130" i="20"/>
  <c r="Q1131" i="20"/>
  <c r="Q1132" i="20"/>
  <c r="Q1133" i="20"/>
  <c r="Q1134" i="20"/>
  <c r="Q1135" i="20"/>
  <c r="Q1136" i="20"/>
  <c r="Q1137" i="20"/>
  <c r="Q1138" i="20"/>
  <c r="Q1139" i="20"/>
  <c r="Q1140" i="20"/>
  <c r="Q1141" i="20"/>
  <c r="Q1142" i="20"/>
  <c r="Q1143" i="20"/>
  <c r="Q1144" i="20"/>
  <c r="Q1145" i="20"/>
  <c r="Q1146" i="20"/>
  <c r="Q1147" i="20"/>
  <c r="Q1148" i="20"/>
  <c r="Q1149" i="20"/>
  <c r="Q1150" i="20"/>
  <c r="Q1151" i="20"/>
  <c r="Q1152" i="20"/>
  <c r="Q1153" i="20"/>
  <c r="Q1154" i="20"/>
  <c r="Q1155" i="20"/>
  <c r="Q1156" i="20"/>
  <c r="Q1157" i="20"/>
  <c r="Q1158" i="20"/>
  <c r="Q1159" i="20"/>
  <c r="Q1160" i="20"/>
  <c r="Q1161" i="20"/>
  <c r="Q1162" i="20"/>
  <c r="Q1163" i="20"/>
  <c r="Q1164" i="20"/>
  <c r="Q1165" i="20"/>
  <c r="Q1166" i="20"/>
  <c r="Q1167" i="20"/>
  <c r="Q1168" i="20"/>
  <c r="Q1169" i="20"/>
  <c r="Q1170" i="20"/>
  <c r="Q1171" i="20"/>
  <c r="Q1172" i="20"/>
  <c r="Q1173" i="20"/>
  <c r="Q1174" i="20"/>
  <c r="Q1175" i="20"/>
  <c r="Q1176" i="20"/>
  <c r="Q1177" i="20"/>
  <c r="Q1178" i="20"/>
  <c r="Q1179" i="20"/>
  <c r="Q1180" i="20"/>
  <c r="Q1181" i="20"/>
  <c r="Q1182" i="20"/>
  <c r="Q1183" i="20"/>
  <c r="Q1184" i="20"/>
  <c r="Q1185" i="20"/>
  <c r="Q1186" i="20"/>
  <c r="Q1187" i="20"/>
  <c r="Q1188" i="20"/>
  <c r="Q1189" i="20"/>
  <c r="Q1190" i="20"/>
  <c r="Q1191" i="20"/>
  <c r="Q1192" i="20"/>
  <c r="Q1193" i="20"/>
  <c r="Q1194" i="20"/>
  <c r="Q1195" i="20"/>
  <c r="Q1196" i="20"/>
  <c r="Q1197" i="20"/>
  <c r="Q1198" i="20"/>
  <c r="Q1199" i="20"/>
  <c r="Q1200" i="20"/>
  <c r="Q1201" i="20"/>
  <c r="Q1202" i="20"/>
  <c r="Q1203" i="20"/>
  <c r="Q1204" i="20"/>
  <c r="Q1205" i="20"/>
  <c r="Q1206" i="20"/>
  <c r="Q1207" i="20"/>
  <c r="Q1208" i="20"/>
  <c r="Q1209" i="20"/>
  <c r="Q1210" i="20"/>
  <c r="Q1211" i="20"/>
  <c r="Q1212" i="20"/>
  <c r="Q1213" i="20"/>
  <c r="Q1214" i="20"/>
  <c r="Q1215" i="20"/>
  <c r="Q1216" i="20"/>
  <c r="Q1217" i="20"/>
  <c r="Q1218" i="20"/>
  <c r="Q1219" i="20"/>
  <c r="Q1220" i="20"/>
  <c r="Q1221" i="20"/>
  <c r="Q1222" i="20"/>
  <c r="Q1223" i="20"/>
  <c r="Q1224" i="20"/>
  <c r="Q1225" i="20"/>
  <c r="Q1226" i="20"/>
  <c r="Q1227" i="20"/>
  <c r="Q1228" i="20"/>
  <c r="Q1229" i="20"/>
  <c r="Q1230" i="20"/>
  <c r="Q1231" i="20"/>
  <c r="Q1232" i="20"/>
  <c r="Q1233" i="20"/>
  <c r="Q1234" i="20"/>
  <c r="Q1235" i="20"/>
  <c r="Q1236" i="20"/>
  <c r="Q1237" i="20"/>
  <c r="Q1238" i="20"/>
  <c r="Q1239" i="20"/>
  <c r="Q1240" i="20"/>
  <c r="Q1241" i="20"/>
  <c r="Q1242" i="20"/>
  <c r="Q1243" i="20"/>
  <c r="Q1244" i="20"/>
  <c r="Q1245" i="20"/>
  <c r="Q1246" i="20"/>
  <c r="Q1247" i="20"/>
  <c r="Q1248" i="20"/>
  <c r="Q1249" i="20"/>
  <c r="Q1250" i="20"/>
  <c r="Q1251" i="20"/>
  <c r="Q1252" i="20"/>
  <c r="Q1253" i="20"/>
  <c r="Q1254" i="20"/>
  <c r="Q1255" i="20"/>
  <c r="Q1256" i="20"/>
  <c r="Q1257" i="20"/>
  <c r="Q1258" i="20"/>
  <c r="Q1259" i="20"/>
  <c r="Q1260" i="20"/>
  <c r="Q1261" i="20"/>
  <c r="Q1262" i="20"/>
  <c r="Q1263" i="20"/>
  <c r="Q1264" i="20"/>
  <c r="Q1265" i="20"/>
  <c r="Q1266" i="20"/>
  <c r="Q1267" i="20"/>
  <c r="Q1268" i="20"/>
  <c r="Q1269" i="20"/>
  <c r="Q1270" i="20"/>
  <c r="Q1271" i="20"/>
  <c r="Q1272" i="20"/>
  <c r="Q1273" i="20"/>
  <c r="Q1274" i="20"/>
  <c r="Q1275" i="20"/>
  <c r="Q1276" i="20"/>
  <c r="Q1277" i="20"/>
  <c r="Q1278" i="20"/>
  <c r="Q1279" i="20"/>
  <c r="Q1280" i="20"/>
  <c r="Q1281" i="20"/>
  <c r="Q1282" i="20"/>
  <c r="Q1283" i="20"/>
  <c r="Q1284" i="20"/>
  <c r="Q1285" i="20"/>
  <c r="Q1286" i="20"/>
  <c r="Q1287" i="20"/>
  <c r="Q1288" i="20"/>
  <c r="Q1289" i="20"/>
  <c r="Q1290" i="20"/>
  <c r="Q1291" i="20"/>
  <c r="Q1292" i="20"/>
  <c r="Q1293" i="20"/>
  <c r="Q1294" i="20"/>
  <c r="Q1295" i="20"/>
  <c r="Q1296" i="20"/>
  <c r="Q1297" i="20"/>
  <c r="Q1298" i="20"/>
  <c r="Q1299" i="20"/>
  <c r="Q1300" i="20"/>
  <c r="Q1301" i="20"/>
  <c r="Q1302" i="20"/>
  <c r="Q1303" i="20"/>
  <c r="Q1304" i="20"/>
  <c r="Q1305" i="20"/>
  <c r="Q1306" i="20"/>
  <c r="Q1307" i="20"/>
  <c r="Q1308" i="20"/>
  <c r="Q1309" i="20"/>
  <c r="Q1310" i="20"/>
  <c r="Q1311" i="20"/>
  <c r="Q1312" i="20"/>
  <c r="Q1313" i="20"/>
  <c r="Q1314" i="20"/>
  <c r="Q1315" i="20"/>
  <c r="Q1316" i="20"/>
  <c r="Q1317" i="20"/>
  <c r="Q1318" i="20"/>
  <c r="Q1319" i="20"/>
  <c r="Q1320" i="20"/>
  <c r="Q1321" i="20"/>
  <c r="Q1322" i="20"/>
  <c r="Q1323" i="20"/>
  <c r="Q1324" i="20"/>
  <c r="Q1325" i="20"/>
  <c r="Q1326" i="20"/>
  <c r="Q1327" i="20"/>
  <c r="Q1328" i="20"/>
  <c r="Q1329" i="20"/>
  <c r="Q1330" i="20"/>
  <c r="Q1331" i="20"/>
  <c r="Q1332" i="20"/>
  <c r="Q1333" i="20"/>
  <c r="Q1334" i="20"/>
  <c r="Q1335" i="20"/>
  <c r="Q1336" i="20"/>
  <c r="Q1337" i="20"/>
  <c r="Q1338" i="20"/>
  <c r="Q1339" i="20"/>
  <c r="Q1340" i="20"/>
  <c r="Q1341" i="20"/>
  <c r="Q1342" i="20"/>
  <c r="Q1343" i="20"/>
  <c r="Q1344" i="20"/>
  <c r="Q1345" i="20"/>
  <c r="Q1346" i="20"/>
  <c r="Q1347" i="20"/>
  <c r="Q1348" i="20"/>
  <c r="Q1349" i="20"/>
  <c r="Q1350" i="20"/>
  <c r="Q1351" i="20"/>
  <c r="Q1352" i="20"/>
  <c r="Q1353" i="20"/>
  <c r="Q1354" i="20"/>
  <c r="Q1355" i="20"/>
  <c r="Q1356" i="20"/>
  <c r="Q1357" i="20"/>
  <c r="Q1358" i="20"/>
  <c r="Q1359" i="20"/>
  <c r="Q1360" i="20"/>
  <c r="Q1361" i="20"/>
  <c r="Q1362" i="20"/>
  <c r="Q1363" i="20"/>
  <c r="Q1364" i="20"/>
  <c r="Q1365" i="20"/>
  <c r="Q1366" i="20"/>
  <c r="Q1367" i="20"/>
  <c r="Q1368" i="20"/>
  <c r="Q1369" i="20"/>
  <c r="Q1370" i="20"/>
  <c r="Q1371" i="20"/>
  <c r="Q1372" i="20"/>
  <c r="Q1373" i="20"/>
  <c r="Q1374" i="20"/>
  <c r="Q1375" i="20"/>
  <c r="Q1376" i="20"/>
  <c r="Q1377" i="20"/>
  <c r="Q1378" i="20"/>
  <c r="Q1379" i="20"/>
  <c r="Q1380" i="20"/>
  <c r="Q1381" i="20"/>
  <c r="Q1382" i="20"/>
  <c r="Q1383" i="20"/>
  <c r="Q1384" i="20"/>
  <c r="Q1385" i="20"/>
  <c r="Q1386" i="20"/>
  <c r="Q1387" i="20"/>
  <c r="Q1388" i="20"/>
  <c r="Q1389" i="20"/>
  <c r="Q1390" i="20"/>
  <c r="Q1391" i="20"/>
  <c r="Q1392" i="20"/>
  <c r="Q1393" i="20"/>
  <c r="Q1394" i="20"/>
  <c r="Q1395" i="20"/>
  <c r="Q1396" i="20"/>
  <c r="Q1397" i="20"/>
  <c r="Q1398" i="20"/>
  <c r="Q1399" i="20"/>
  <c r="Q1400" i="20"/>
  <c r="Q1401" i="20"/>
  <c r="Q1402" i="20"/>
  <c r="Q1403" i="20"/>
  <c r="Q1404" i="20"/>
  <c r="Q1405" i="20"/>
  <c r="Q1406" i="20"/>
  <c r="Q1407" i="20"/>
  <c r="Q1408" i="20"/>
  <c r="Q1409" i="20"/>
  <c r="Q1410" i="20"/>
  <c r="Q1411" i="20"/>
  <c r="Q1412" i="20"/>
  <c r="Q1413" i="20"/>
  <c r="Q1414" i="20"/>
  <c r="Q1415" i="20"/>
  <c r="Q1416" i="20"/>
  <c r="Q1417" i="20"/>
  <c r="Q1418" i="20"/>
  <c r="Q1419" i="20"/>
  <c r="Q1420" i="20"/>
  <c r="Q1421" i="20"/>
  <c r="Q1422" i="20"/>
  <c r="Q1423" i="20"/>
  <c r="Q1424" i="20"/>
  <c r="Q1425" i="20"/>
  <c r="Q1426" i="20"/>
  <c r="Q1427" i="20"/>
  <c r="Q1428" i="20"/>
  <c r="Q1429" i="20"/>
  <c r="Q1430" i="20"/>
  <c r="Q1431" i="20"/>
  <c r="Q1432" i="20"/>
  <c r="Q1433" i="20"/>
  <c r="Q1434" i="20"/>
  <c r="Q1435" i="20"/>
  <c r="Q1436" i="20"/>
  <c r="Q1437" i="20"/>
  <c r="Q1438" i="20"/>
  <c r="Q1439" i="20"/>
  <c r="Q1440" i="20"/>
  <c r="Q1441" i="20"/>
  <c r="Q1442" i="20"/>
  <c r="Q1443" i="20"/>
  <c r="Q1444" i="20"/>
  <c r="Q1445" i="20"/>
  <c r="Q1446" i="20"/>
  <c r="Q1447" i="20"/>
  <c r="Q1448" i="20"/>
  <c r="Q1449" i="20"/>
  <c r="Q1450" i="20"/>
  <c r="Q1451" i="20"/>
  <c r="Q1452" i="20"/>
  <c r="Q1453" i="20"/>
  <c r="Q1454" i="20"/>
  <c r="Q1455" i="20"/>
  <c r="Q1456" i="20"/>
  <c r="Q1457" i="20"/>
  <c r="Q1458" i="20"/>
  <c r="Q1459" i="20"/>
  <c r="Q1460" i="20"/>
  <c r="Q1461" i="20"/>
  <c r="Q1462" i="20"/>
  <c r="Q1463" i="20"/>
  <c r="Q1464" i="20"/>
  <c r="Q1465" i="20"/>
  <c r="Q1466" i="20"/>
  <c r="Q1467" i="20"/>
  <c r="Q1468" i="20"/>
  <c r="Q1469" i="20"/>
  <c r="Q1470" i="20"/>
  <c r="Q1471" i="20"/>
  <c r="Q1472" i="20"/>
  <c r="Q1473" i="20"/>
  <c r="Q1474" i="20"/>
  <c r="Q1475" i="20"/>
  <c r="Q1476" i="20"/>
  <c r="Q1477" i="20"/>
  <c r="Q1478" i="20"/>
  <c r="Q1479" i="20"/>
  <c r="Q1480" i="20"/>
  <c r="Q1481" i="20"/>
  <c r="Q1482" i="20"/>
  <c r="Q1483" i="20"/>
  <c r="Q1484" i="20"/>
  <c r="Q1485" i="20"/>
  <c r="Q1486" i="20"/>
  <c r="Q1487" i="20"/>
  <c r="Q1488" i="20"/>
  <c r="Q1489" i="20"/>
  <c r="Q1490" i="20"/>
  <c r="Q1491" i="20"/>
  <c r="Q1492" i="20"/>
  <c r="Q1493" i="20"/>
  <c r="Q1494" i="20"/>
  <c r="Q1495" i="20"/>
  <c r="Q1496" i="20"/>
  <c r="Q1497" i="20"/>
  <c r="Q1498" i="20"/>
  <c r="Q1499" i="20"/>
  <c r="Q1500" i="20"/>
  <c r="Q1501" i="20"/>
  <c r="Q1502" i="20"/>
  <c r="Q1503" i="20"/>
  <c r="Q1504" i="20"/>
  <c r="Q1505" i="20"/>
  <c r="Q1506" i="20"/>
  <c r="Q1507" i="20"/>
  <c r="Q1508" i="20"/>
  <c r="Q1509" i="20"/>
  <c r="Q1510" i="20"/>
  <c r="Q1511" i="20"/>
  <c r="Q1512" i="20"/>
  <c r="Q1513" i="20"/>
  <c r="Q1514" i="20"/>
  <c r="Q1515" i="20"/>
  <c r="Q1516" i="20"/>
  <c r="Q1517" i="20"/>
  <c r="Q1518" i="20"/>
  <c r="Q1519" i="20"/>
  <c r="Q1520" i="20"/>
  <c r="Q1521" i="20"/>
  <c r="Q1522" i="20"/>
  <c r="Q1523" i="20"/>
  <c r="Q1524" i="20"/>
  <c r="Q1525" i="20"/>
  <c r="Q1526" i="20"/>
  <c r="Q1527" i="20"/>
  <c r="Q1528" i="20"/>
  <c r="Q1529" i="20"/>
  <c r="Q1530" i="20"/>
  <c r="Q1531" i="20"/>
  <c r="Q1532" i="20"/>
  <c r="Q1533" i="20"/>
  <c r="Q1534" i="20"/>
  <c r="Q1535" i="20"/>
  <c r="Q1536" i="20"/>
  <c r="Q1537" i="20"/>
  <c r="Q1538" i="20"/>
  <c r="Q1539" i="20"/>
  <c r="Q1540" i="20"/>
  <c r="Q1541" i="20"/>
  <c r="Q1542" i="20"/>
  <c r="Q1543" i="20"/>
  <c r="Q1544" i="20"/>
  <c r="Q1545" i="20"/>
  <c r="Q1546" i="20"/>
  <c r="Q1547" i="20"/>
  <c r="Q1548" i="20"/>
  <c r="Q1549" i="20"/>
  <c r="Q1550" i="20"/>
  <c r="Q1551" i="20"/>
  <c r="Q1552" i="20"/>
  <c r="Q1553" i="20"/>
  <c r="Q1554" i="20"/>
  <c r="Q1555" i="20"/>
  <c r="Q1556" i="20"/>
  <c r="Q1557" i="20"/>
  <c r="Q1558" i="20"/>
  <c r="Q1559" i="20"/>
  <c r="Q1560" i="20"/>
  <c r="Q1561" i="20"/>
  <c r="Q1562" i="20"/>
  <c r="Q1563" i="20"/>
  <c r="Q1564" i="20"/>
  <c r="Q1565" i="20"/>
  <c r="Q1566" i="20"/>
  <c r="Q1567" i="20"/>
  <c r="Q1568" i="20"/>
  <c r="Q1569" i="20"/>
  <c r="Q1570" i="20"/>
  <c r="Q1571" i="20"/>
  <c r="Q1572" i="20"/>
  <c r="Q1573" i="20"/>
  <c r="Q1574" i="20"/>
  <c r="Q1575" i="20"/>
  <c r="Q1576" i="20"/>
  <c r="Q1577" i="20"/>
  <c r="Q1578" i="20"/>
  <c r="Q1579" i="20"/>
  <c r="Q1580" i="20"/>
  <c r="Q1581" i="20"/>
  <c r="Q1582" i="20"/>
  <c r="Q1583" i="20"/>
  <c r="Q1584" i="20"/>
  <c r="Q1585" i="20"/>
  <c r="Q1586" i="20"/>
  <c r="Q1587" i="20"/>
  <c r="Q1588" i="20"/>
  <c r="Q1589" i="20"/>
  <c r="Q1590" i="20"/>
  <c r="Q1591" i="20"/>
  <c r="Q1592" i="20"/>
  <c r="Q1593" i="20"/>
  <c r="Q1594" i="20"/>
  <c r="Q1595" i="20"/>
  <c r="Q1596" i="20"/>
  <c r="Q1597" i="20"/>
  <c r="Q1598" i="20"/>
  <c r="Q1599" i="20"/>
  <c r="Q1600" i="20"/>
  <c r="Q1601" i="20"/>
  <c r="Q1602" i="20"/>
  <c r="Q1603" i="20"/>
  <c r="Q1604" i="20"/>
  <c r="Q1605" i="20"/>
  <c r="Q1606" i="20"/>
  <c r="Q1607" i="20"/>
  <c r="Q1608" i="20"/>
  <c r="Q1609" i="20"/>
  <c r="Q1610" i="20"/>
  <c r="Q1611" i="20"/>
  <c r="Q1612" i="20"/>
  <c r="Q1613" i="20"/>
  <c r="Q1614" i="20"/>
  <c r="Q1615" i="20"/>
  <c r="Q1616" i="20"/>
  <c r="Q1617" i="20"/>
  <c r="Q1618" i="20"/>
  <c r="Q1619" i="20"/>
  <c r="Q1620" i="20"/>
  <c r="Q1621" i="20"/>
  <c r="Q1622" i="20"/>
  <c r="Q1623" i="20"/>
  <c r="Q1624" i="20"/>
  <c r="Q1625" i="20"/>
  <c r="Q1626" i="20"/>
  <c r="Q1627" i="20"/>
  <c r="Q1628" i="20"/>
  <c r="Q1629" i="20"/>
  <c r="Q1630" i="20"/>
  <c r="Q1631" i="20"/>
  <c r="Q1632" i="20"/>
  <c r="Q1633" i="20"/>
  <c r="Q1634" i="20"/>
  <c r="Q1635" i="20"/>
  <c r="Q1636" i="20"/>
  <c r="Q1637" i="20"/>
  <c r="Q1638" i="20"/>
  <c r="Q1639" i="20"/>
  <c r="Q1640" i="20"/>
  <c r="Q1641" i="20"/>
  <c r="Q1642" i="20"/>
  <c r="Q1643" i="20"/>
  <c r="Q1644" i="20"/>
  <c r="Q1645" i="20"/>
  <c r="Q1646" i="20"/>
  <c r="Q1647" i="20"/>
  <c r="Q1648" i="20"/>
  <c r="Q1649" i="20"/>
  <c r="Q1650" i="20"/>
  <c r="Q1651" i="20"/>
  <c r="Q1652" i="20"/>
  <c r="Q1653" i="20"/>
  <c r="Q1654" i="20"/>
  <c r="Q1655" i="20"/>
  <c r="Q1656" i="20"/>
  <c r="Q1657" i="20"/>
  <c r="Q1658" i="20"/>
  <c r="Q1659" i="20"/>
  <c r="Q1660" i="20"/>
  <c r="Q1661" i="20"/>
  <c r="Q1662" i="20"/>
  <c r="Q1663" i="20"/>
  <c r="Q1664" i="20"/>
  <c r="Q1665" i="20"/>
  <c r="Q1666" i="20"/>
  <c r="Q1667" i="20"/>
  <c r="Q1668" i="20"/>
  <c r="Q1669" i="20"/>
  <c r="Q1670" i="20"/>
  <c r="Q1671" i="20"/>
  <c r="Q1672" i="20"/>
  <c r="Q1673" i="20"/>
  <c r="Q1674" i="20"/>
  <c r="Q1675" i="20"/>
  <c r="Q1676" i="20"/>
  <c r="Q1677" i="20"/>
  <c r="Q1678" i="20"/>
  <c r="Q1679" i="20"/>
  <c r="Q1680" i="20"/>
  <c r="Q1681" i="20"/>
  <c r="Q1682" i="20"/>
  <c r="Q1683" i="20"/>
  <c r="Q1684" i="20"/>
  <c r="Q1685" i="20"/>
  <c r="Q1686" i="20"/>
  <c r="Q1687" i="20"/>
  <c r="Q1688" i="20"/>
  <c r="Q1689" i="20"/>
  <c r="Q1690" i="20"/>
  <c r="Q1691" i="20"/>
  <c r="Q1692" i="20"/>
  <c r="Q1693" i="20"/>
  <c r="Q1694" i="20"/>
  <c r="Q1695" i="20"/>
  <c r="Q1696" i="20"/>
  <c r="Q1697" i="20"/>
  <c r="Q1698" i="20"/>
  <c r="Q1699" i="20"/>
  <c r="Q1700" i="20"/>
  <c r="Q1701" i="20"/>
  <c r="Q1702" i="20"/>
  <c r="Q1703" i="20"/>
  <c r="Q1704" i="20"/>
  <c r="Q1705" i="20"/>
  <c r="Q1706" i="20"/>
  <c r="Q1707" i="20"/>
  <c r="Q1708" i="20"/>
  <c r="Q1709" i="20"/>
  <c r="Q1710" i="20"/>
  <c r="Q1711" i="20"/>
  <c r="Q1712" i="20"/>
  <c r="Q1713" i="20"/>
  <c r="Q1714" i="20"/>
  <c r="Q1715" i="20"/>
  <c r="Q1716" i="20"/>
  <c r="Q1717" i="20"/>
  <c r="Q1718" i="20"/>
  <c r="Q1719" i="20"/>
  <c r="Q1720" i="20"/>
  <c r="Q1721" i="20"/>
  <c r="Q1722" i="20"/>
  <c r="Q1723" i="20"/>
  <c r="Q1724" i="20"/>
  <c r="Q1725" i="20"/>
  <c r="Q1726" i="20"/>
  <c r="Q1727" i="20"/>
  <c r="Q1728" i="20"/>
  <c r="Q1729" i="20"/>
  <c r="Q1730" i="20"/>
  <c r="Q1731" i="20"/>
  <c r="Q1732" i="20"/>
  <c r="Q1733" i="20"/>
  <c r="Q1734" i="20"/>
  <c r="Q1735" i="20"/>
  <c r="Q1736" i="20"/>
  <c r="Q1737" i="20"/>
  <c r="Q1738" i="20"/>
  <c r="Q1739" i="20"/>
  <c r="Q1740" i="20"/>
  <c r="Q1741" i="20"/>
  <c r="Q1742" i="20"/>
  <c r="Q1743" i="20"/>
  <c r="Q1744" i="20"/>
  <c r="Q1745" i="20"/>
  <c r="Q1746" i="20"/>
  <c r="Q1747" i="20"/>
  <c r="Q1748" i="20"/>
  <c r="Q1749" i="20"/>
  <c r="Q1750" i="20"/>
  <c r="Q1751" i="20"/>
  <c r="Q1752" i="20"/>
  <c r="Q1753" i="20"/>
  <c r="Q1754" i="20"/>
  <c r="Q1755" i="20"/>
  <c r="Q1756" i="20"/>
  <c r="Q1757" i="20"/>
  <c r="Q1758" i="20"/>
  <c r="Q1759" i="20"/>
  <c r="Q1760" i="20"/>
  <c r="Q3" i="20"/>
  <c r="Q4" i="20"/>
  <c r="Q5" i="20"/>
  <c r="Q6" i="20"/>
  <c r="Q7" i="20"/>
  <c r="Q8" i="20"/>
  <c r="Q9" i="20"/>
  <c r="Q10" i="20"/>
  <c r="Q11" i="20"/>
  <c r="Q12" i="20"/>
  <c r="Q13" i="20"/>
  <c r="Q14" i="20"/>
  <c r="Q15" i="20"/>
  <c r="Q16" i="20"/>
  <c r="Q17" i="20"/>
  <c r="Q18" i="20"/>
  <c r="Q2" i="20"/>
  <c r="P16" i="20"/>
  <c r="P17" i="20"/>
  <c r="P18" i="20"/>
  <c r="P19" i="20"/>
  <c r="P20" i="20"/>
  <c r="P21" i="20"/>
  <c r="P22" i="20"/>
  <c r="P23" i="20"/>
  <c r="P24" i="20"/>
  <c r="P25" i="20"/>
  <c r="P26" i="20"/>
  <c r="P27" i="20"/>
  <c r="P28" i="20"/>
  <c r="P29" i="20"/>
  <c r="P30" i="20"/>
  <c r="P31" i="20"/>
  <c r="P32" i="20"/>
  <c r="P33" i="20"/>
  <c r="P34" i="20"/>
  <c r="P35" i="20"/>
  <c r="P36" i="20"/>
  <c r="P37" i="20"/>
  <c r="P38" i="20"/>
  <c r="P39" i="20"/>
  <c r="P40" i="20"/>
  <c r="P41" i="20"/>
  <c r="P42" i="20"/>
  <c r="P43" i="20"/>
  <c r="P44" i="20"/>
  <c r="P45" i="20"/>
  <c r="P46" i="20"/>
  <c r="P47" i="20"/>
  <c r="P48" i="20"/>
  <c r="P49" i="20"/>
  <c r="P50" i="20"/>
  <c r="P51" i="20"/>
  <c r="P52" i="20"/>
  <c r="P53" i="20"/>
  <c r="P54" i="20"/>
  <c r="P55" i="20"/>
  <c r="P56" i="20"/>
  <c r="P57" i="20"/>
  <c r="P58" i="20"/>
  <c r="P59" i="20"/>
  <c r="P60" i="20"/>
  <c r="P61" i="20"/>
  <c r="P62" i="20"/>
  <c r="P63" i="20"/>
  <c r="P64" i="20"/>
  <c r="P65" i="20"/>
  <c r="P66" i="20"/>
  <c r="P67" i="20"/>
  <c r="P68" i="20"/>
  <c r="P69" i="20"/>
  <c r="P70" i="20"/>
  <c r="P71" i="20"/>
  <c r="P72" i="20"/>
  <c r="P73" i="20"/>
  <c r="P74" i="20"/>
  <c r="P75" i="20"/>
  <c r="P76" i="20"/>
  <c r="P77" i="20"/>
  <c r="P78" i="20"/>
  <c r="P79" i="20"/>
  <c r="P80" i="20"/>
  <c r="P81" i="20"/>
  <c r="P82" i="20"/>
  <c r="P83" i="20"/>
  <c r="P84" i="20"/>
  <c r="P85" i="20"/>
  <c r="P86" i="20"/>
  <c r="P87" i="20"/>
  <c r="P88" i="20"/>
  <c r="P89" i="20"/>
  <c r="P90" i="20"/>
  <c r="P91" i="20"/>
  <c r="P92" i="20"/>
  <c r="P93" i="20"/>
  <c r="P94" i="20"/>
  <c r="P95" i="20"/>
  <c r="P96" i="20"/>
  <c r="P97" i="20"/>
  <c r="P98" i="20"/>
  <c r="P99" i="20"/>
  <c r="P100" i="20"/>
  <c r="P101" i="20"/>
  <c r="P102" i="20"/>
  <c r="P103" i="20"/>
  <c r="P104" i="20"/>
  <c r="P105" i="20"/>
  <c r="P106" i="20"/>
  <c r="P107" i="20"/>
  <c r="P108" i="20"/>
  <c r="P109" i="20"/>
  <c r="P110" i="20"/>
  <c r="P111" i="20"/>
  <c r="P112" i="20"/>
  <c r="P113" i="20"/>
  <c r="P114" i="20"/>
  <c r="P115" i="20"/>
  <c r="P116" i="20"/>
  <c r="P117" i="20"/>
  <c r="P118" i="20"/>
  <c r="P119" i="20"/>
  <c r="P120" i="20"/>
  <c r="P121" i="20"/>
  <c r="P122" i="20"/>
  <c r="P123" i="20"/>
  <c r="P124" i="20"/>
  <c r="P125" i="20"/>
  <c r="P126" i="20"/>
  <c r="P127" i="20"/>
  <c r="P128" i="20"/>
  <c r="P129" i="20"/>
  <c r="P130" i="20"/>
  <c r="P131" i="20"/>
  <c r="P132" i="20"/>
  <c r="P133" i="20"/>
  <c r="P134" i="20"/>
  <c r="P135" i="20"/>
  <c r="P136" i="20"/>
  <c r="P137" i="20"/>
  <c r="P138" i="20"/>
  <c r="P139" i="20"/>
  <c r="P140" i="20"/>
  <c r="P141" i="20"/>
  <c r="P142" i="20"/>
  <c r="P143" i="20"/>
  <c r="P144" i="20"/>
  <c r="P145" i="20"/>
  <c r="P146" i="20"/>
  <c r="P147" i="20"/>
  <c r="P148" i="20"/>
  <c r="P149" i="20"/>
  <c r="P150" i="20"/>
  <c r="P151" i="20"/>
  <c r="P152" i="20"/>
  <c r="P153" i="20"/>
  <c r="P154" i="20"/>
  <c r="P155" i="20"/>
  <c r="P156" i="20"/>
  <c r="P157" i="20"/>
  <c r="P158" i="20"/>
  <c r="P159" i="20"/>
  <c r="P160" i="20"/>
  <c r="P161" i="20"/>
  <c r="P162" i="20"/>
  <c r="P163" i="20"/>
  <c r="P164" i="20"/>
  <c r="P165" i="20"/>
  <c r="P166" i="20"/>
  <c r="P167" i="20"/>
  <c r="P168" i="20"/>
  <c r="P169" i="20"/>
  <c r="P170" i="20"/>
  <c r="P171" i="20"/>
  <c r="P172" i="20"/>
  <c r="P173" i="20"/>
  <c r="P174" i="20"/>
  <c r="P175" i="20"/>
  <c r="P176" i="20"/>
  <c r="P177" i="20"/>
  <c r="P178" i="20"/>
  <c r="P179" i="20"/>
  <c r="P180" i="20"/>
  <c r="P181" i="20"/>
  <c r="P182" i="20"/>
  <c r="P183" i="20"/>
  <c r="P184" i="20"/>
  <c r="P185" i="20"/>
  <c r="P186" i="20"/>
  <c r="P187" i="20"/>
  <c r="P188" i="20"/>
  <c r="P189" i="20"/>
  <c r="P190" i="20"/>
  <c r="P191" i="20"/>
  <c r="P192" i="20"/>
  <c r="P193" i="20"/>
  <c r="P194" i="20"/>
  <c r="P195" i="20"/>
  <c r="P196" i="20"/>
  <c r="P197" i="20"/>
  <c r="P198" i="20"/>
  <c r="P199" i="20"/>
  <c r="P200" i="20"/>
  <c r="P201" i="20"/>
  <c r="P202" i="20"/>
  <c r="P203" i="20"/>
  <c r="P204" i="20"/>
  <c r="P205" i="20"/>
  <c r="P206" i="20"/>
  <c r="P207" i="20"/>
  <c r="P208" i="20"/>
  <c r="P209" i="20"/>
  <c r="P210" i="20"/>
  <c r="P211" i="20"/>
  <c r="P212" i="20"/>
  <c r="P213" i="20"/>
  <c r="P214" i="20"/>
  <c r="P215" i="20"/>
  <c r="P216" i="20"/>
  <c r="P217" i="20"/>
  <c r="P218" i="20"/>
  <c r="P219" i="20"/>
  <c r="P220" i="20"/>
  <c r="P221" i="20"/>
  <c r="P222" i="20"/>
  <c r="P223" i="20"/>
  <c r="P224" i="20"/>
  <c r="P225" i="20"/>
  <c r="P226" i="20"/>
  <c r="P227" i="20"/>
  <c r="P228" i="20"/>
  <c r="P229" i="20"/>
  <c r="P230" i="20"/>
  <c r="P231" i="20"/>
  <c r="P232" i="20"/>
  <c r="P233" i="20"/>
  <c r="P234" i="20"/>
  <c r="P235" i="20"/>
  <c r="P236" i="20"/>
  <c r="P237" i="20"/>
  <c r="P238" i="20"/>
  <c r="P239" i="20"/>
  <c r="P240" i="20"/>
  <c r="P241" i="20"/>
  <c r="P242" i="20"/>
  <c r="P243" i="20"/>
  <c r="P244" i="20"/>
  <c r="P245" i="20"/>
  <c r="P246" i="20"/>
  <c r="P247" i="20"/>
  <c r="P248" i="20"/>
  <c r="P249" i="20"/>
  <c r="P250" i="20"/>
  <c r="P251" i="20"/>
  <c r="P252" i="20"/>
  <c r="P253" i="20"/>
  <c r="P254" i="20"/>
  <c r="P255" i="20"/>
  <c r="P256" i="20"/>
  <c r="P257" i="20"/>
  <c r="P258" i="20"/>
  <c r="P259" i="20"/>
  <c r="P260" i="20"/>
  <c r="P261" i="20"/>
  <c r="P262" i="20"/>
  <c r="P263" i="20"/>
  <c r="P264" i="20"/>
  <c r="P265" i="20"/>
  <c r="P266" i="20"/>
  <c r="P267" i="20"/>
  <c r="P268" i="20"/>
  <c r="P269" i="20"/>
  <c r="P270" i="20"/>
  <c r="P271" i="20"/>
  <c r="P272" i="20"/>
  <c r="P273" i="20"/>
  <c r="P274" i="20"/>
  <c r="P275" i="20"/>
  <c r="P276" i="20"/>
  <c r="P277" i="20"/>
  <c r="P278" i="20"/>
  <c r="P279" i="20"/>
  <c r="P280" i="20"/>
  <c r="P281" i="20"/>
  <c r="P282" i="20"/>
  <c r="P283" i="20"/>
  <c r="P284" i="20"/>
  <c r="P285" i="20"/>
  <c r="P286" i="20"/>
  <c r="P287" i="20"/>
  <c r="P288" i="20"/>
  <c r="P289" i="20"/>
  <c r="P290" i="20"/>
  <c r="P291" i="20"/>
  <c r="P292" i="20"/>
  <c r="P293" i="20"/>
  <c r="P294" i="20"/>
  <c r="P295" i="20"/>
  <c r="P296" i="20"/>
  <c r="P297" i="20"/>
  <c r="P298" i="20"/>
  <c r="P299" i="20"/>
  <c r="P300" i="20"/>
  <c r="P301" i="20"/>
  <c r="P302" i="20"/>
  <c r="P303" i="20"/>
  <c r="P304" i="20"/>
  <c r="P305" i="20"/>
  <c r="P306" i="20"/>
  <c r="P307" i="20"/>
  <c r="P308" i="20"/>
  <c r="P309" i="20"/>
  <c r="P310" i="20"/>
  <c r="P311" i="20"/>
  <c r="P312" i="20"/>
  <c r="P313" i="20"/>
  <c r="P314" i="20"/>
  <c r="P315" i="20"/>
  <c r="P316" i="20"/>
  <c r="P317" i="20"/>
  <c r="P318" i="20"/>
  <c r="P319" i="20"/>
  <c r="P320" i="20"/>
  <c r="P321" i="20"/>
  <c r="P322" i="20"/>
  <c r="P323" i="20"/>
  <c r="P324" i="20"/>
  <c r="P325" i="20"/>
  <c r="P326" i="20"/>
  <c r="P327" i="20"/>
  <c r="P328" i="20"/>
  <c r="P329" i="20"/>
  <c r="P330" i="20"/>
  <c r="P331" i="20"/>
  <c r="P332" i="20"/>
  <c r="P333" i="20"/>
  <c r="P334" i="20"/>
  <c r="P335" i="20"/>
  <c r="P336" i="20"/>
  <c r="P337" i="20"/>
  <c r="P338" i="20"/>
  <c r="P339" i="20"/>
  <c r="P340" i="20"/>
  <c r="P341" i="20"/>
  <c r="P342" i="20"/>
  <c r="P343" i="20"/>
  <c r="P344" i="20"/>
  <c r="P345" i="20"/>
  <c r="P346" i="20"/>
  <c r="P347" i="20"/>
  <c r="P348" i="20"/>
  <c r="P349" i="20"/>
  <c r="P350" i="20"/>
  <c r="P351" i="20"/>
  <c r="P352" i="20"/>
  <c r="P353" i="20"/>
  <c r="P354" i="20"/>
  <c r="P355" i="20"/>
  <c r="P356" i="20"/>
  <c r="P357" i="20"/>
  <c r="P358" i="20"/>
  <c r="P359" i="20"/>
  <c r="P360" i="20"/>
  <c r="P361" i="20"/>
  <c r="P362" i="20"/>
  <c r="P363" i="20"/>
  <c r="P364" i="20"/>
  <c r="P365" i="20"/>
  <c r="P366" i="20"/>
  <c r="P367" i="20"/>
  <c r="P368" i="20"/>
  <c r="P369" i="20"/>
  <c r="P370" i="20"/>
  <c r="P371" i="20"/>
  <c r="P372" i="20"/>
  <c r="P373" i="20"/>
  <c r="P374" i="20"/>
  <c r="P375" i="20"/>
  <c r="P376" i="20"/>
  <c r="P377" i="20"/>
  <c r="P378" i="20"/>
  <c r="P379" i="20"/>
  <c r="P380" i="20"/>
  <c r="P381" i="20"/>
  <c r="P382" i="20"/>
  <c r="P383" i="20"/>
  <c r="P384" i="20"/>
  <c r="P385" i="20"/>
  <c r="P386" i="20"/>
  <c r="P387" i="20"/>
  <c r="P388" i="20"/>
  <c r="P389" i="20"/>
  <c r="P390" i="20"/>
  <c r="P391" i="20"/>
  <c r="P392" i="20"/>
  <c r="P393" i="20"/>
  <c r="P394" i="20"/>
  <c r="P395" i="20"/>
  <c r="P396" i="20"/>
  <c r="P397" i="20"/>
  <c r="P398" i="20"/>
  <c r="P399" i="20"/>
  <c r="P400" i="20"/>
  <c r="P401" i="20"/>
  <c r="P402" i="20"/>
  <c r="P403" i="20"/>
  <c r="P404" i="20"/>
  <c r="P405" i="20"/>
  <c r="P406" i="20"/>
  <c r="P407" i="20"/>
  <c r="P408" i="20"/>
  <c r="P409" i="20"/>
  <c r="P410" i="20"/>
  <c r="P411" i="20"/>
  <c r="P412" i="20"/>
  <c r="P413" i="20"/>
  <c r="P414" i="20"/>
  <c r="P415" i="20"/>
  <c r="P416" i="20"/>
  <c r="P417" i="20"/>
  <c r="P418" i="20"/>
  <c r="P419" i="20"/>
  <c r="P420" i="20"/>
  <c r="P421" i="20"/>
  <c r="P422" i="20"/>
  <c r="P423" i="20"/>
  <c r="P424" i="20"/>
  <c r="P425" i="20"/>
  <c r="P426" i="20"/>
  <c r="P427" i="20"/>
  <c r="P428" i="20"/>
  <c r="P429" i="20"/>
  <c r="P430" i="20"/>
  <c r="P431" i="20"/>
  <c r="P432" i="20"/>
  <c r="P433" i="20"/>
  <c r="P434" i="20"/>
  <c r="P435" i="20"/>
  <c r="P436" i="20"/>
  <c r="P437" i="20"/>
  <c r="P438" i="20"/>
  <c r="P439" i="20"/>
  <c r="P440" i="20"/>
  <c r="P441" i="20"/>
  <c r="P442" i="20"/>
  <c r="P443" i="20"/>
  <c r="P444" i="20"/>
  <c r="P445" i="20"/>
  <c r="P446" i="20"/>
  <c r="P447" i="20"/>
  <c r="P448" i="20"/>
  <c r="P449" i="20"/>
  <c r="P450" i="20"/>
  <c r="P451" i="20"/>
  <c r="P452" i="20"/>
  <c r="P453" i="20"/>
  <c r="P454" i="20"/>
  <c r="P455" i="20"/>
  <c r="P456" i="20"/>
  <c r="P457" i="20"/>
  <c r="P458" i="20"/>
  <c r="P459" i="20"/>
  <c r="P460" i="20"/>
  <c r="P461" i="20"/>
  <c r="P462" i="20"/>
  <c r="P463" i="20"/>
  <c r="P464" i="20"/>
  <c r="P465" i="20"/>
  <c r="P466" i="20"/>
  <c r="P467" i="20"/>
  <c r="P468" i="20"/>
  <c r="P469" i="20"/>
  <c r="P470" i="20"/>
  <c r="P471" i="20"/>
  <c r="P472" i="20"/>
  <c r="P473" i="20"/>
  <c r="P474" i="20"/>
  <c r="P475" i="20"/>
  <c r="P476" i="20"/>
  <c r="P477" i="20"/>
  <c r="P478" i="20"/>
  <c r="P479" i="20"/>
  <c r="P480" i="20"/>
  <c r="P481" i="20"/>
  <c r="P482" i="20"/>
  <c r="P483" i="20"/>
  <c r="P484" i="20"/>
  <c r="P485" i="20"/>
  <c r="P486" i="20"/>
  <c r="P487" i="20"/>
  <c r="P488" i="20"/>
  <c r="P489" i="20"/>
  <c r="P490" i="20"/>
  <c r="P491" i="20"/>
  <c r="P492" i="20"/>
  <c r="P493" i="20"/>
  <c r="P494" i="20"/>
  <c r="P495" i="20"/>
  <c r="P496" i="20"/>
  <c r="P497" i="20"/>
  <c r="P498" i="20"/>
  <c r="P499" i="20"/>
  <c r="P500" i="20"/>
  <c r="P501" i="20"/>
  <c r="P502" i="20"/>
  <c r="P503" i="20"/>
  <c r="P504" i="20"/>
  <c r="P505" i="20"/>
  <c r="P506" i="20"/>
  <c r="P507" i="20"/>
  <c r="P508" i="20"/>
  <c r="P509" i="20"/>
  <c r="P510" i="20"/>
  <c r="P511" i="20"/>
  <c r="P512" i="20"/>
  <c r="P513" i="20"/>
  <c r="P514" i="20"/>
  <c r="P515" i="20"/>
  <c r="P516" i="20"/>
  <c r="P517" i="20"/>
  <c r="P518" i="20"/>
  <c r="P519" i="20"/>
  <c r="P520" i="20"/>
  <c r="P521" i="20"/>
  <c r="P522" i="20"/>
  <c r="P523" i="20"/>
  <c r="P524" i="20"/>
  <c r="P525" i="20"/>
  <c r="P526" i="20"/>
  <c r="P527" i="20"/>
  <c r="P528" i="20"/>
  <c r="P529" i="20"/>
  <c r="P530" i="20"/>
  <c r="P531" i="20"/>
  <c r="P532" i="20"/>
  <c r="P533" i="20"/>
  <c r="P534" i="20"/>
  <c r="P535" i="20"/>
  <c r="P536" i="20"/>
  <c r="P537" i="20"/>
  <c r="P538" i="20"/>
  <c r="P539" i="20"/>
  <c r="P540" i="20"/>
  <c r="P541" i="20"/>
  <c r="P542" i="20"/>
  <c r="P543" i="20"/>
  <c r="P544" i="20"/>
  <c r="P545" i="20"/>
  <c r="P546" i="20"/>
  <c r="P547" i="20"/>
  <c r="P548" i="20"/>
  <c r="P549" i="20"/>
  <c r="P550" i="20"/>
  <c r="P551" i="20"/>
  <c r="P552" i="20"/>
  <c r="P553" i="20"/>
  <c r="P554" i="20"/>
  <c r="P555" i="20"/>
  <c r="P556" i="20"/>
  <c r="P557" i="20"/>
  <c r="P558" i="20"/>
  <c r="P559" i="20"/>
  <c r="P560" i="20"/>
  <c r="P561" i="20"/>
  <c r="P562" i="20"/>
  <c r="P563" i="20"/>
  <c r="P564" i="20"/>
  <c r="P565" i="20"/>
  <c r="P566" i="20"/>
  <c r="P567" i="20"/>
  <c r="P568" i="20"/>
  <c r="P569" i="20"/>
  <c r="P570" i="20"/>
  <c r="P571" i="20"/>
  <c r="P572" i="20"/>
  <c r="P573" i="20"/>
  <c r="P574" i="20"/>
  <c r="P575" i="20"/>
  <c r="P576" i="20"/>
  <c r="P577" i="20"/>
  <c r="P578" i="20"/>
  <c r="P579" i="20"/>
  <c r="P580" i="20"/>
  <c r="P581" i="20"/>
  <c r="P582" i="20"/>
  <c r="P583" i="20"/>
  <c r="P584" i="20"/>
  <c r="P585" i="20"/>
  <c r="P586" i="20"/>
  <c r="P587" i="20"/>
  <c r="P588" i="20"/>
  <c r="P589" i="20"/>
  <c r="P590" i="20"/>
  <c r="P591" i="20"/>
  <c r="P592" i="20"/>
  <c r="P593" i="20"/>
  <c r="P594" i="20"/>
  <c r="P595" i="20"/>
  <c r="P596" i="20"/>
  <c r="P597" i="20"/>
  <c r="P598" i="20"/>
  <c r="P599" i="20"/>
  <c r="P600" i="20"/>
  <c r="P601" i="20"/>
  <c r="P602" i="20"/>
  <c r="P603" i="20"/>
  <c r="P604" i="20"/>
  <c r="P605" i="20"/>
  <c r="P606" i="20"/>
  <c r="P607" i="20"/>
  <c r="P608" i="20"/>
  <c r="P609" i="20"/>
  <c r="P610" i="20"/>
  <c r="P611" i="20"/>
  <c r="P612" i="20"/>
  <c r="P613" i="20"/>
  <c r="P614" i="20"/>
  <c r="P615" i="20"/>
  <c r="P616" i="20"/>
  <c r="P617" i="20"/>
  <c r="P618" i="20"/>
  <c r="P619" i="20"/>
  <c r="P620" i="20"/>
  <c r="P621" i="20"/>
  <c r="P622" i="20"/>
  <c r="P623" i="20"/>
  <c r="P624" i="20"/>
  <c r="P625" i="20"/>
  <c r="P626" i="20"/>
  <c r="P627" i="20"/>
  <c r="P628" i="20"/>
  <c r="P629" i="20"/>
  <c r="P630" i="20"/>
  <c r="P631" i="20"/>
  <c r="P632" i="20"/>
  <c r="P633" i="20"/>
  <c r="P634" i="20"/>
  <c r="P635" i="20"/>
  <c r="P636" i="20"/>
  <c r="P637" i="20"/>
  <c r="P638" i="20"/>
  <c r="P639" i="20"/>
  <c r="P640" i="20"/>
  <c r="P641" i="20"/>
  <c r="P642" i="20"/>
  <c r="P643" i="20"/>
  <c r="P644" i="20"/>
  <c r="P645" i="20"/>
  <c r="P646" i="20"/>
  <c r="P647" i="20"/>
  <c r="P648" i="20"/>
  <c r="P649" i="20"/>
  <c r="P650" i="20"/>
  <c r="P651" i="20"/>
  <c r="P652" i="20"/>
  <c r="P653" i="20"/>
  <c r="P654" i="20"/>
  <c r="P655" i="20"/>
  <c r="P656" i="20"/>
  <c r="P657" i="20"/>
  <c r="P658" i="20"/>
  <c r="P659" i="20"/>
  <c r="P660" i="20"/>
  <c r="P661" i="20"/>
  <c r="P662" i="20"/>
  <c r="P663" i="20"/>
  <c r="P664" i="20"/>
  <c r="P665" i="20"/>
  <c r="P666" i="20"/>
  <c r="P667" i="20"/>
  <c r="P668" i="20"/>
  <c r="P669" i="20"/>
  <c r="P670" i="20"/>
  <c r="P671" i="20"/>
  <c r="P672" i="20"/>
  <c r="P673" i="20"/>
  <c r="P674" i="20"/>
  <c r="P675" i="20"/>
  <c r="P676" i="20"/>
  <c r="P677" i="20"/>
  <c r="P678" i="20"/>
  <c r="P679" i="20"/>
  <c r="P680" i="20"/>
  <c r="P681" i="20"/>
  <c r="P682" i="20"/>
  <c r="P683" i="20"/>
  <c r="P684" i="20"/>
  <c r="P685" i="20"/>
  <c r="P686" i="20"/>
  <c r="P687" i="20"/>
  <c r="P688" i="20"/>
  <c r="P689" i="20"/>
  <c r="P690" i="20"/>
  <c r="P691" i="20"/>
  <c r="P692" i="20"/>
  <c r="P693" i="20"/>
  <c r="P694" i="20"/>
  <c r="P695" i="20"/>
  <c r="P696" i="20"/>
  <c r="P697" i="20"/>
  <c r="P698" i="20"/>
  <c r="P699" i="20"/>
  <c r="P700" i="20"/>
  <c r="P701" i="20"/>
  <c r="P702" i="20"/>
  <c r="P703" i="20"/>
  <c r="P704" i="20"/>
  <c r="P705" i="20"/>
  <c r="P706" i="20"/>
  <c r="P707" i="20"/>
  <c r="P708" i="20"/>
  <c r="P709" i="20"/>
  <c r="P710" i="20"/>
  <c r="P711" i="20"/>
  <c r="P712" i="20"/>
  <c r="P713" i="20"/>
  <c r="P714" i="20"/>
  <c r="P715" i="20"/>
  <c r="P716" i="20"/>
  <c r="P717" i="20"/>
  <c r="P718" i="20"/>
  <c r="P719" i="20"/>
  <c r="P720" i="20"/>
  <c r="P721" i="20"/>
  <c r="P722" i="20"/>
  <c r="P723" i="20"/>
  <c r="P724" i="20"/>
  <c r="P725" i="20"/>
  <c r="P726" i="20"/>
  <c r="P727" i="20"/>
  <c r="P728" i="20"/>
  <c r="P729" i="20"/>
  <c r="P730" i="20"/>
  <c r="P731" i="20"/>
  <c r="P732" i="20"/>
  <c r="P733" i="20"/>
  <c r="P734" i="20"/>
  <c r="P735" i="20"/>
  <c r="P736" i="20"/>
  <c r="P737" i="20"/>
  <c r="P738" i="20"/>
  <c r="P739" i="20"/>
  <c r="P740" i="20"/>
  <c r="P741" i="20"/>
  <c r="P742" i="20"/>
  <c r="P743" i="20"/>
  <c r="P744" i="20"/>
  <c r="P745" i="20"/>
  <c r="P746" i="20"/>
  <c r="P747" i="20"/>
  <c r="P748" i="20"/>
  <c r="P749" i="20"/>
  <c r="P750" i="20"/>
  <c r="P751" i="20"/>
  <c r="P752" i="20"/>
  <c r="P753" i="20"/>
  <c r="P754" i="20"/>
  <c r="P755" i="20"/>
  <c r="P756" i="20"/>
  <c r="P757" i="20"/>
  <c r="P758" i="20"/>
  <c r="P759" i="20"/>
  <c r="P760" i="20"/>
  <c r="P761" i="20"/>
  <c r="P762" i="20"/>
  <c r="P763" i="20"/>
  <c r="P764" i="20"/>
  <c r="P765" i="20"/>
  <c r="P766" i="20"/>
  <c r="P767" i="20"/>
  <c r="P768" i="20"/>
  <c r="P769" i="20"/>
  <c r="P770" i="20"/>
  <c r="P771" i="20"/>
  <c r="P772" i="20"/>
  <c r="P773" i="20"/>
  <c r="P774" i="20"/>
  <c r="P775" i="20"/>
  <c r="P776" i="20"/>
  <c r="P777" i="20"/>
  <c r="P778" i="20"/>
  <c r="P779" i="20"/>
  <c r="P780" i="20"/>
  <c r="P781" i="20"/>
  <c r="P782" i="20"/>
  <c r="P783" i="20"/>
  <c r="P784" i="20"/>
  <c r="P785" i="20"/>
  <c r="P786" i="20"/>
  <c r="P787" i="20"/>
  <c r="P788" i="20"/>
  <c r="P789" i="20"/>
  <c r="P790" i="20"/>
  <c r="P791" i="20"/>
  <c r="P792" i="20"/>
  <c r="P793" i="20"/>
  <c r="P794" i="20"/>
  <c r="P795" i="20"/>
  <c r="P796" i="20"/>
  <c r="P797" i="20"/>
  <c r="P798" i="20"/>
  <c r="P799" i="20"/>
  <c r="P800" i="20"/>
  <c r="P801" i="20"/>
  <c r="P802" i="20"/>
  <c r="P803" i="20"/>
  <c r="P804" i="20"/>
  <c r="P805" i="20"/>
  <c r="P806" i="20"/>
  <c r="P807" i="20"/>
  <c r="P808" i="20"/>
  <c r="P809" i="20"/>
  <c r="P810" i="20"/>
  <c r="P811" i="20"/>
  <c r="P812" i="20"/>
  <c r="P813" i="20"/>
  <c r="P814" i="20"/>
  <c r="P815" i="20"/>
  <c r="P816" i="20"/>
  <c r="P817" i="20"/>
  <c r="P818" i="20"/>
  <c r="P819" i="20"/>
  <c r="P820" i="20"/>
  <c r="P821" i="20"/>
  <c r="P822" i="20"/>
  <c r="P823" i="20"/>
  <c r="P824" i="20"/>
  <c r="P825" i="20"/>
  <c r="P826" i="20"/>
  <c r="P827" i="20"/>
  <c r="P828" i="20"/>
  <c r="P829" i="20"/>
  <c r="P830" i="20"/>
  <c r="P831" i="20"/>
  <c r="P832" i="20"/>
  <c r="P833" i="20"/>
  <c r="P834" i="20"/>
  <c r="P835" i="20"/>
  <c r="P836" i="20"/>
  <c r="P837" i="20"/>
  <c r="P838" i="20"/>
  <c r="P839" i="20"/>
  <c r="P840" i="20"/>
  <c r="P841" i="20"/>
  <c r="P842" i="20"/>
  <c r="P843" i="20"/>
  <c r="P844" i="20"/>
  <c r="P845" i="20"/>
  <c r="P846" i="20"/>
  <c r="P847" i="20"/>
  <c r="P848" i="20"/>
  <c r="P849" i="20"/>
  <c r="P850" i="20"/>
  <c r="P851" i="20"/>
  <c r="P852" i="20"/>
  <c r="P853" i="20"/>
  <c r="P854" i="20"/>
  <c r="P855" i="20"/>
  <c r="P856" i="20"/>
  <c r="P857" i="20"/>
  <c r="P858" i="20"/>
  <c r="P859" i="20"/>
  <c r="P860" i="20"/>
  <c r="P861" i="20"/>
  <c r="P862" i="20"/>
  <c r="P863" i="20"/>
  <c r="P864" i="20"/>
  <c r="P865" i="20"/>
  <c r="P866" i="20"/>
  <c r="P867" i="20"/>
  <c r="P868" i="20"/>
  <c r="P869" i="20"/>
  <c r="P870" i="20"/>
  <c r="P871" i="20"/>
  <c r="P872" i="20"/>
  <c r="P873" i="20"/>
  <c r="P874" i="20"/>
  <c r="P875" i="20"/>
  <c r="P876" i="20"/>
  <c r="P877" i="20"/>
  <c r="P878" i="20"/>
  <c r="P879" i="20"/>
  <c r="P880" i="20"/>
  <c r="P881" i="20"/>
  <c r="P882" i="20"/>
  <c r="P883" i="20"/>
  <c r="P884" i="20"/>
  <c r="P885" i="20"/>
  <c r="P886" i="20"/>
  <c r="P887" i="20"/>
  <c r="P888" i="20"/>
  <c r="P889" i="20"/>
  <c r="P890" i="20"/>
  <c r="P891" i="20"/>
  <c r="P892" i="20"/>
  <c r="P893" i="20"/>
  <c r="P894" i="20"/>
  <c r="P895" i="20"/>
  <c r="P896" i="20"/>
  <c r="P897" i="20"/>
  <c r="P898" i="20"/>
  <c r="P899" i="20"/>
  <c r="P900" i="20"/>
  <c r="P901" i="20"/>
  <c r="P902" i="20"/>
  <c r="P903" i="20"/>
  <c r="P904" i="20"/>
  <c r="P905" i="20"/>
  <c r="P906" i="20"/>
  <c r="P907" i="20"/>
  <c r="P908" i="20"/>
  <c r="P909" i="20"/>
  <c r="P910" i="20"/>
  <c r="P911" i="20"/>
  <c r="P912" i="20"/>
  <c r="P913" i="20"/>
  <c r="P914" i="20"/>
  <c r="P915" i="20"/>
  <c r="P916" i="20"/>
  <c r="P917" i="20"/>
  <c r="P918" i="20"/>
  <c r="P919" i="20"/>
  <c r="P920" i="20"/>
  <c r="P921" i="20"/>
  <c r="P922" i="20"/>
  <c r="P923" i="20"/>
  <c r="P924" i="20"/>
  <c r="P925" i="20"/>
  <c r="P926" i="20"/>
  <c r="P927" i="20"/>
  <c r="P928" i="20"/>
  <c r="P929" i="20"/>
  <c r="P930" i="20"/>
  <c r="P931" i="20"/>
  <c r="P932" i="20"/>
  <c r="P933" i="20"/>
  <c r="P934" i="20"/>
  <c r="P935" i="20"/>
  <c r="P936" i="20"/>
  <c r="P937" i="20"/>
  <c r="P938" i="20"/>
  <c r="P939" i="20"/>
  <c r="P940" i="20"/>
  <c r="P941" i="20"/>
  <c r="P942" i="20"/>
  <c r="P943" i="20"/>
  <c r="P944" i="20"/>
  <c r="P945" i="20"/>
  <c r="P946" i="20"/>
  <c r="P947" i="20"/>
  <c r="P948" i="20"/>
  <c r="P949" i="20"/>
  <c r="P950" i="20"/>
  <c r="P951" i="20"/>
  <c r="P952" i="20"/>
  <c r="P953" i="20"/>
  <c r="P954" i="20"/>
  <c r="P955" i="20"/>
  <c r="P956" i="20"/>
  <c r="P957" i="20"/>
  <c r="P958" i="20"/>
  <c r="P959" i="20"/>
  <c r="P960" i="20"/>
  <c r="P961" i="20"/>
  <c r="P962" i="20"/>
  <c r="P963" i="20"/>
  <c r="P964" i="20"/>
  <c r="P965" i="20"/>
  <c r="P966" i="20"/>
  <c r="P967" i="20"/>
  <c r="P968" i="20"/>
  <c r="P969" i="20"/>
  <c r="P970" i="20"/>
  <c r="P971" i="20"/>
  <c r="P972" i="20"/>
  <c r="P973" i="20"/>
  <c r="P974" i="20"/>
  <c r="P975" i="20"/>
  <c r="P976" i="20"/>
  <c r="P977" i="20"/>
  <c r="P978" i="20"/>
  <c r="P979" i="20"/>
  <c r="P980" i="20"/>
  <c r="P981" i="20"/>
  <c r="P982" i="20"/>
  <c r="P983" i="20"/>
  <c r="P984" i="20"/>
  <c r="P985" i="20"/>
  <c r="P986" i="20"/>
  <c r="P987" i="20"/>
  <c r="P988" i="20"/>
  <c r="P989" i="20"/>
  <c r="P990" i="20"/>
  <c r="P991" i="20"/>
  <c r="P992" i="20"/>
  <c r="P993" i="20"/>
  <c r="P994" i="20"/>
  <c r="P995" i="20"/>
  <c r="P996" i="20"/>
  <c r="P997" i="20"/>
  <c r="P998" i="20"/>
  <c r="P999" i="20"/>
  <c r="P1000" i="20"/>
  <c r="P1001" i="20"/>
  <c r="P1002" i="20"/>
  <c r="P1003" i="20"/>
  <c r="P1004" i="20"/>
  <c r="P1005" i="20"/>
  <c r="P1006" i="20"/>
  <c r="P1007" i="20"/>
  <c r="P1008" i="20"/>
  <c r="P1009" i="20"/>
  <c r="P1010" i="20"/>
  <c r="P1011" i="20"/>
  <c r="P1012" i="20"/>
  <c r="P1013" i="20"/>
  <c r="P1014" i="20"/>
  <c r="P1015" i="20"/>
  <c r="P1016" i="20"/>
  <c r="P1017" i="20"/>
  <c r="P1018" i="20"/>
  <c r="P1019" i="20"/>
  <c r="P1020" i="20"/>
  <c r="P1021" i="20"/>
  <c r="P1022" i="20"/>
  <c r="P1023" i="20"/>
  <c r="P1024" i="20"/>
  <c r="P1025" i="20"/>
  <c r="P1026" i="20"/>
  <c r="P1027" i="20"/>
  <c r="P1028" i="20"/>
  <c r="P1029" i="20"/>
  <c r="P1030" i="20"/>
  <c r="P1031" i="20"/>
  <c r="P1032" i="20"/>
  <c r="P1033" i="20"/>
  <c r="P1034" i="20"/>
  <c r="P1035" i="20"/>
  <c r="P1036" i="20"/>
  <c r="P1037" i="20"/>
  <c r="P1038" i="20"/>
  <c r="P1039" i="20"/>
  <c r="P1040" i="20"/>
  <c r="P1041" i="20"/>
  <c r="P1042" i="20"/>
  <c r="P1043" i="20"/>
  <c r="P1044" i="20"/>
  <c r="P1045" i="20"/>
  <c r="P1046" i="20"/>
  <c r="P1047" i="20"/>
  <c r="P1048" i="20"/>
  <c r="P1049" i="20"/>
  <c r="P1050" i="20"/>
  <c r="P1051" i="20"/>
  <c r="P1052" i="20"/>
  <c r="P1053" i="20"/>
  <c r="P1054" i="20"/>
  <c r="P1055" i="20"/>
  <c r="P1056" i="20"/>
  <c r="P1057" i="20"/>
  <c r="P1058" i="20"/>
  <c r="P1059" i="20"/>
  <c r="P1060" i="20"/>
  <c r="P1061" i="20"/>
  <c r="P1062" i="20"/>
  <c r="P1063" i="20"/>
  <c r="P1064" i="20"/>
  <c r="P1065" i="20"/>
  <c r="P1066" i="20"/>
  <c r="P1067" i="20"/>
  <c r="P1068" i="20"/>
  <c r="P1069" i="20"/>
  <c r="P1070" i="20"/>
  <c r="P1071" i="20"/>
  <c r="P1072" i="20"/>
  <c r="P1073" i="20"/>
  <c r="P1074" i="20"/>
  <c r="P1075" i="20"/>
  <c r="P1076" i="20"/>
  <c r="P1077" i="20"/>
  <c r="P1078" i="20"/>
  <c r="P1079" i="20"/>
  <c r="P1080" i="20"/>
  <c r="P1081" i="20"/>
  <c r="P1082" i="20"/>
  <c r="P1083" i="20"/>
  <c r="P1084" i="20"/>
  <c r="P1085" i="20"/>
  <c r="P1086" i="20"/>
  <c r="P1087" i="20"/>
  <c r="P1088" i="20"/>
  <c r="P1089" i="20"/>
  <c r="P1090" i="20"/>
  <c r="P1091" i="20"/>
  <c r="P1092" i="20"/>
  <c r="P1093" i="20"/>
  <c r="P1094" i="20"/>
  <c r="P1095" i="20"/>
  <c r="P1096" i="20"/>
  <c r="P1097" i="20"/>
  <c r="P1098" i="20"/>
  <c r="P1099" i="20"/>
  <c r="P1100" i="20"/>
  <c r="P1101" i="20"/>
  <c r="P1102" i="20"/>
  <c r="P1103" i="20"/>
  <c r="P1104" i="20"/>
  <c r="P1105" i="20"/>
  <c r="P1106" i="20"/>
  <c r="P1107" i="20"/>
  <c r="P1108" i="20"/>
  <c r="P1109" i="20"/>
  <c r="P1110" i="20"/>
  <c r="P1111" i="20"/>
  <c r="P1112" i="20"/>
  <c r="P1113" i="20"/>
  <c r="P1114" i="20"/>
  <c r="P1115" i="20"/>
  <c r="P1116" i="20"/>
  <c r="P1117" i="20"/>
  <c r="P1118" i="20"/>
  <c r="P1119" i="20"/>
  <c r="P1120" i="20"/>
  <c r="P1121" i="20"/>
  <c r="P1122" i="20"/>
  <c r="P1123" i="20"/>
  <c r="P1124" i="20"/>
  <c r="P1125" i="20"/>
  <c r="P1126" i="20"/>
  <c r="P1127" i="20"/>
  <c r="P1128" i="20"/>
  <c r="P1129" i="20"/>
  <c r="P1130" i="20"/>
  <c r="P1131" i="20"/>
  <c r="P1132" i="20"/>
  <c r="P1133" i="20"/>
  <c r="P1134" i="20"/>
  <c r="P1135" i="20"/>
  <c r="P1136" i="20"/>
  <c r="P1137" i="20"/>
  <c r="P1138" i="20"/>
  <c r="P1139" i="20"/>
  <c r="P1140" i="20"/>
  <c r="P1141" i="20"/>
  <c r="P1142" i="20"/>
  <c r="P1143" i="20"/>
  <c r="P1144" i="20"/>
  <c r="P1145" i="20"/>
  <c r="P1146" i="20"/>
  <c r="P1147" i="20"/>
  <c r="P1148" i="20"/>
  <c r="P1149" i="20"/>
  <c r="P1150" i="20"/>
  <c r="P1151" i="20"/>
  <c r="P1152" i="20"/>
  <c r="P1153" i="20"/>
  <c r="P1154" i="20"/>
  <c r="P1155" i="20"/>
  <c r="P1156" i="20"/>
  <c r="P1157" i="20"/>
  <c r="P1158" i="20"/>
  <c r="P1159" i="20"/>
  <c r="P1160" i="20"/>
  <c r="P1161" i="20"/>
  <c r="P1162" i="20"/>
  <c r="P1163" i="20"/>
  <c r="P1164" i="20"/>
  <c r="P1165" i="20"/>
  <c r="P1166" i="20"/>
  <c r="P1167" i="20"/>
  <c r="P1168" i="20"/>
  <c r="P1169" i="20"/>
  <c r="P1170" i="20"/>
  <c r="P1171" i="20"/>
  <c r="P1172" i="20"/>
  <c r="P1173" i="20"/>
  <c r="P1174" i="20"/>
  <c r="P1175" i="20"/>
  <c r="P1176" i="20"/>
  <c r="P1177" i="20"/>
  <c r="P1178" i="20"/>
  <c r="P1179" i="20"/>
  <c r="P1180" i="20"/>
  <c r="P1181" i="20"/>
  <c r="P1182" i="20"/>
  <c r="P1183" i="20"/>
  <c r="P1184" i="20"/>
  <c r="P1185" i="20"/>
  <c r="P1186" i="20"/>
  <c r="P1187" i="20"/>
  <c r="P1188" i="20"/>
  <c r="P1189" i="20"/>
  <c r="P1190" i="20"/>
  <c r="P1191" i="20"/>
  <c r="P1192" i="20"/>
  <c r="P1193" i="20"/>
  <c r="P1194" i="20"/>
  <c r="P1195" i="20"/>
  <c r="P1196" i="20"/>
  <c r="P1197" i="20"/>
  <c r="P1198" i="20"/>
  <c r="P1199" i="20"/>
  <c r="P1200" i="20"/>
  <c r="P1201" i="20"/>
  <c r="P1202" i="20"/>
  <c r="P1203" i="20"/>
  <c r="P1204" i="20"/>
  <c r="P1205" i="20"/>
  <c r="P1206" i="20"/>
  <c r="P1207" i="20"/>
  <c r="P1208" i="20"/>
  <c r="P1209" i="20"/>
  <c r="P1210" i="20"/>
  <c r="P1211" i="20"/>
  <c r="P1212" i="20"/>
  <c r="P1213" i="20"/>
  <c r="P1214" i="20"/>
  <c r="P1215" i="20"/>
  <c r="P1216" i="20"/>
  <c r="P1217" i="20"/>
  <c r="P1218" i="20"/>
  <c r="P1219" i="20"/>
  <c r="P1220" i="20"/>
  <c r="P1221" i="20"/>
  <c r="P1222" i="20"/>
  <c r="P1223" i="20"/>
  <c r="P1224" i="20"/>
  <c r="P1225" i="20"/>
  <c r="P1226" i="20"/>
  <c r="P1227" i="20"/>
  <c r="P1228" i="20"/>
  <c r="P1229" i="20"/>
  <c r="P1230" i="20"/>
  <c r="P1231" i="20"/>
  <c r="P1232" i="20"/>
  <c r="P1233" i="20"/>
  <c r="P1234" i="20"/>
  <c r="P1235" i="20"/>
  <c r="P1236" i="20"/>
  <c r="P1237" i="20"/>
  <c r="P1238" i="20"/>
  <c r="P1239" i="20"/>
  <c r="P1240" i="20"/>
  <c r="P1241" i="20"/>
  <c r="P1242" i="20"/>
  <c r="P1243" i="20"/>
  <c r="P1244" i="20"/>
  <c r="P1245" i="20"/>
  <c r="P1246" i="20"/>
  <c r="P1247" i="20"/>
  <c r="P1248" i="20"/>
  <c r="P1249" i="20"/>
  <c r="P1250" i="20"/>
  <c r="P1251" i="20"/>
  <c r="P1252" i="20"/>
  <c r="P1253" i="20"/>
  <c r="P1254" i="20"/>
  <c r="P1255" i="20"/>
  <c r="P1256" i="20"/>
  <c r="P1257" i="20"/>
  <c r="P1258" i="20"/>
  <c r="P1259" i="20"/>
  <c r="P1260" i="20"/>
  <c r="P1261" i="20"/>
  <c r="P1262" i="20"/>
  <c r="P1263" i="20"/>
  <c r="P1264" i="20"/>
  <c r="P1265" i="20"/>
  <c r="P1266" i="20"/>
  <c r="P1267" i="20"/>
  <c r="P1268" i="20"/>
  <c r="P1269" i="20"/>
  <c r="P1270" i="20"/>
  <c r="P1271" i="20"/>
  <c r="P1272" i="20"/>
  <c r="P1273" i="20"/>
  <c r="P1274" i="20"/>
  <c r="P1275" i="20"/>
  <c r="P1276" i="20"/>
  <c r="P1277" i="20"/>
  <c r="P1278" i="20"/>
  <c r="P1279" i="20"/>
  <c r="P1280" i="20"/>
  <c r="P1281" i="20"/>
  <c r="P1282" i="20"/>
  <c r="P1283" i="20"/>
  <c r="P1284" i="20"/>
  <c r="P1285" i="20"/>
  <c r="P1286" i="20"/>
  <c r="P1287" i="20"/>
  <c r="P1288" i="20"/>
  <c r="P1289" i="20"/>
  <c r="P1290" i="20"/>
  <c r="P1291" i="20"/>
  <c r="P1292" i="20"/>
  <c r="P1293" i="20"/>
  <c r="P1294" i="20"/>
  <c r="P1295" i="20"/>
  <c r="P1296" i="20"/>
  <c r="P1297" i="20"/>
  <c r="P1298" i="20"/>
  <c r="P1299" i="20"/>
  <c r="P1300" i="20"/>
  <c r="P1301" i="20"/>
  <c r="P1302" i="20"/>
  <c r="P1303" i="20"/>
  <c r="P1304" i="20"/>
  <c r="P1305" i="20"/>
  <c r="P1306" i="20"/>
  <c r="P1307" i="20"/>
  <c r="P1308" i="20"/>
  <c r="P1309" i="20"/>
  <c r="P1310" i="20"/>
  <c r="P1311" i="20"/>
  <c r="P1312" i="20"/>
  <c r="P1313" i="20"/>
  <c r="P1314" i="20"/>
  <c r="P1315" i="20"/>
  <c r="P1316" i="20"/>
  <c r="P1317" i="20"/>
  <c r="P1318" i="20"/>
  <c r="P1319" i="20"/>
  <c r="P1320" i="20"/>
  <c r="P1321" i="20"/>
  <c r="P1322" i="20"/>
  <c r="P1323" i="20"/>
  <c r="P1324" i="20"/>
  <c r="P1325" i="20"/>
  <c r="P1326" i="20"/>
  <c r="P1327" i="20"/>
  <c r="P1328" i="20"/>
  <c r="P1329" i="20"/>
  <c r="P1330" i="20"/>
  <c r="P1331" i="20"/>
  <c r="P1332" i="20"/>
  <c r="P1333" i="20"/>
  <c r="P1334" i="20"/>
  <c r="P1335" i="20"/>
  <c r="P1336" i="20"/>
  <c r="P1337" i="20"/>
  <c r="P1338" i="20"/>
  <c r="P1339" i="20"/>
  <c r="P1340" i="20"/>
  <c r="P1341" i="20"/>
  <c r="P1342" i="20"/>
  <c r="P1343" i="20"/>
  <c r="P1344" i="20"/>
  <c r="P1345" i="20"/>
  <c r="P1346" i="20"/>
  <c r="P1347" i="20"/>
  <c r="P1348" i="20"/>
  <c r="P1349" i="20"/>
  <c r="P1350" i="20"/>
  <c r="P1351" i="20"/>
  <c r="P1352" i="20"/>
  <c r="P1353" i="20"/>
  <c r="P1354" i="20"/>
  <c r="P1355" i="20"/>
  <c r="P1356" i="20"/>
  <c r="P1357" i="20"/>
  <c r="P1358" i="20"/>
  <c r="P1359" i="20"/>
  <c r="P1360" i="20"/>
  <c r="P1361" i="20"/>
  <c r="P1362" i="20"/>
  <c r="P1363" i="20"/>
  <c r="P1364" i="20"/>
  <c r="P1365" i="20"/>
  <c r="P1366" i="20"/>
  <c r="P1367" i="20"/>
  <c r="P1368" i="20"/>
  <c r="P1369" i="20"/>
  <c r="P1370" i="20"/>
  <c r="P1371" i="20"/>
  <c r="P1372" i="20"/>
  <c r="P1373" i="20"/>
  <c r="P1374" i="20"/>
  <c r="P1375" i="20"/>
  <c r="P1376" i="20"/>
  <c r="P1377" i="20"/>
  <c r="P1378" i="20"/>
  <c r="P1379" i="20"/>
  <c r="P1380" i="20"/>
  <c r="P1381" i="20"/>
  <c r="P1382" i="20"/>
  <c r="P1383" i="20"/>
  <c r="P1384" i="20"/>
  <c r="P1385" i="20"/>
  <c r="P1386" i="20"/>
  <c r="P1387" i="20"/>
  <c r="P1388" i="20"/>
  <c r="P1389" i="20"/>
  <c r="P1390" i="20"/>
  <c r="P1391" i="20"/>
  <c r="P1392" i="20"/>
  <c r="P1393" i="20"/>
  <c r="P1394" i="20"/>
  <c r="P1395" i="20"/>
  <c r="P1396" i="20"/>
  <c r="P1397" i="20"/>
  <c r="P1398" i="20"/>
  <c r="P1399" i="20"/>
  <c r="P1400" i="20"/>
  <c r="P1401" i="20"/>
  <c r="P1402" i="20"/>
  <c r="P1403" i="20"/>
  <c r="P1404" i="20"/>
  <c r="P1405" i="20"/>
  <c r="P1406" i="20"/>
  <c r="P1407" i="20"/>
  <c r="P1408" i="20"/>
  <c r="P1409" i="20"/>
  <c r="P1410" i="20"/>
  <c r="P1411" i="20"/>
  <c r="P1412" i="20"/>
  <c r="P1413" i="20"/>
  <c r="P1414" i="20"/>
  <c r="P1415" i="20"/>
  <c r="P1416" i="20"/>
  <c r="P1417" i="20"/>
  <c r="P1418" i="20"/>
  <c r="P1419" i="20"/>
  <c r="P1420" i="20"/>
  <c r="P1421" i="20"/>
  <c r="P1422" i="20"/>
  <c r="P1423" i="20"/>
  <c r="P1424" i="20"/>
  <c r="P1425" i="20"/>
  <c r="P1426" i="20"/>
  <c r="P1427" i="20"/>
  <c r="P1428" i="20"/>
  <c r="P1429" i="20"/>
  <c r="P1430" i="20"/>
  <c r="P1431" i="20"/>
  <c r="P1432" i="20"/>
  <c r="P1433" i="20"/>
  <c r="P1434" i="20"/>
  <c r="P1435" i="20"/>
  <c r="P1436" i="20"/>
  <c r="P1437" i="20"/>
  <c r="P1438" i="20"/>
  <c r="P1439" i="20"/>
  <c r="P1440" i="20"/>
  <c r="P1441" i="20"/>
  <c r="P1442" i="20"/>
  <c r="P1443" i="20"/>
  <c r="P1444" i="20"/>
  <c r="P1445" i="20"/>
  <c r="P1446" i="20"/>
  <c r="P1447" i="20"/>
  <c r="P1448" i="20"/>
  <c r="P1449" i="20"/>
  <c r="P1450" i="20"/>
  <c r="P1451" i="20"/>
  <c r="P1452" i="20"/>
  <c r="P1453" i="20"/>
  <c r="P1454" i="20"/>
  <c r="P1455" i="20"/>
  <c r="P1456" i="20"/>
  <c r="P1457" i="20"/>
  <c r="P1458" i="20"/>
  <c r="P1459" i="20"/>
  <c r="P1460" i="20"/>
  <c r="P1461" i="20"/>
  <c r="P1462" i="20"/>
  <c r="P1463" i="20"/>
  <c r="P1464" i="20"/>
  <c r="P1465" i="20"/>
  <c r="P1466" i="20"/>
  <c r="P1467" i="20"/>
  <c r="P1468" i="20"/>
  <c r="P1469" i="20"/>
  <c r="P1470" i="20"/>
  <c r="P1471" i="20"/>
  <c r="P1472" i="20"/>
  <c r="P1473" i="20"/>
  <c r="P1474" i="20"/>
  <c r="P1475" i="20"/>
  <c r="P1476" i="20"/>
  <c r="P1477" i="20"/>
  <c r="P1478" i="20"/>
  <c r="P1479" i="20"/>
  <c r="P1480" i="20"/>
  <c r="P1481" i="20"/>
  <c r="P1482" i="20"/>
  <c r="P1483" i="20"/>
  <c r="P1484" i="20"/>
  <c r="P1485" i="20"/>
  <c r="P1486" i="20"/>
  <c r="P1487" i="20"/>
  <c r="P1488" i="20"/>
  <c r="P1489" i="20"/>
  <c r="P1490" i="20"/>
  <c r="P1491" i="20"/>
  <c r="P1492" i="20"/>
  <c r="P1493" i="20"/>
  <c r="P1494" i="20"/>
  <c r="P1495" i="20"/>
  <c r="P1496" i="20"/>
  <c r="P1497" i="20"/>
  <c r="P1498" i="20"/>
  <c r="P1499" i="20"/>
  <c r="P1500" i="20"/>
  <c r="P1501" i="20"/>
  <c r="P1502" i="20"/>
  <c r="P1503" i="20"/>
  <c r="P1504" i="20"/>
  <c r="P1505" i="20"/>
  <c r="P1506" i="20"/>
  <c r="P1507" i="20"/>
  <c r="P1508" i="20"/>
  <c r="P1509" i="20"/>
  <c r="P1510" i="20"/>
  <c r="P1511" i="20"/>
  <c r="P1512" i="20"/>
  <c r="P1513" i="20"/>
  <c r="P1514" i="20"/>
  <c r="P1515" i="20"/>
  <c r="P1516" i="20"/>
  <c r="P1517" i="20"/>
  <c r="P1518" i="20"/>
  <c r="P1519" i="20"/>
  <c r="P1520" i="20"/>
  <c r="P1521" i="20"/>
  <c r="P1522" i="20"/>
  <c r="P1523" i="20"/>
  <c r="P1524" i="20"/>
  <c r="P1525" i="20"/>
  <c r="P1526" i="20"/>
  <c r="P1527" i="20"/>
  <c r="P1528" i="20"/>
  <c r="P1529" i="20"/>
  <c r="P1530" i="20"/>
  <c r="P1531" i="20"/>
  <c r="P1532" i="20"/>
  <c r="P1533" i="20"/>
  <c r="P1534" i="20"/>
  <c r="P1535" i="20"/>
  <c r="P1536" i="20"/>
  <c r="P1537" i="20"/>
  <c r="P1538" i="20"/>
  <c r="P1539" i="20"/>
  <c r="P1540" i="20"/>
  <c r="P1541" i="20"/>
  <c r="P1542" i="20"/>
  <c r="P1543" i="20"/>
  <c r="P1544" i="20"/>
  <c r="P1545" i="20"/>
  <c r="P1546" i="20"/>
  <c r="P1547" i="20"/>
  <c r="P1548" i="20"/>
  <c r="P1549" i="20"/>
  <c r="P1550" i="20"/>
  <c r="P1551" i="20"/>
  <c r="P1552" i="20"/>
  <c r="P1553" i="20"/>
  <c r="P1554" i="20"/>
  <c r="P1555" i="20"/>
  <c r="P1556" i="20"/>
  <c r="P1557" i="20"/>
  <c r="P1558" i="20"/>
  <c r="P1559" i="20"/>
  <c r="P1560" i="20"/>
  <c r="P1561" i="20"/>
  <c r="P1562" i="20"/>
  <c r="P1563" i="20"/>
  <c r="P1564" i="20"/>
  <c r="P1565" i="20"/>
  <c r="P1566" i="20"/>
  <c r="P1567" i="20"/>
  <c r="P1568" i="20"/>
  <c r="P1569" i="20"/>
  <c r="P1570" i="20"/>
  <c r="P1571" i="20"/>
  <c r="P1572" i="20"/>
  <c r="P1573" i="20"/>
  <c r="P1574" i="20"/>
  <c r="P1575" i="20"/>
  <c r="P1576" i="20"/>
  <c r="P1577" i="20"/>
  <c r="P1578" i="20"/>
  <c r="P1579" i="20"/>
  <c r="P1580" i="20"/>
  <c r="P1581" i="20"/>
  <c r="P1582" i="20"/>
  <c r="P1583" i="20"/>
  <c r="P1584" i="20"/>
  <c r="P1585" i="20"/>
  <c r="P1586" i="20"/>
  <c r="P1587" i="20"/>
  <c r="P1588" i="20"/>
  <c r="P1589" i="20"/>
  <c r="P1590" i="20"/>
  <c r="P1591" i="20"/>
  <c r="P1592" i="20"/>
  <c r="P1593" i="20"/>
  <c r="P1594" i="20"/>
  <c r="P1595" i="20"/>
  <c r="P1596" i="20"/>
  <c r="P1597" i="20"/>
  <c r="P1598" i="20"/>
  <c r="P1599" i="20"/>
  <c r="P1600" i="20"/>
  <c r="P1601" i="20"/>
  <c r="P1602" i="20"/>
  <c r="P1603" i="20"/>
  <c r="P1604" i="20"/>
  <c r="P1605" i="20"/>
  <c r="P1606" i="20"/>
  <c r="P1607" i="20"/>
  <c r="P1608" i="20"/>
  <c r="P1609" i="20"/>
  <c r="P1610" i="20"/>
  <c r="P1611" i="20"/>
  <c r="P1612" i="20"/>
  <c r="P1613" i="20"/>
  <c r="P1614" i="20"/>
  <c r="P1615" i="20"/>
  <c r="P1616" i="20"/>
  <c r="P1617" i="20"/>
  <c r="P1618" i="20"/>
  <c r="P1619" i="20"/>
  <c r="P1620" i="20"/>
  <c r="P1621" i="20"/>
  <c r="P1622" i="20"/>
  <c r="P1623" i="20"/>
  <c r="P1624" i="20"/>
  <c r="P1625" i="20"/>
  <c r="P1626" i="20"/>
  <c r="P1627" i="20"/>
  <c r="P1628" i="20"/>
  <c r="P1629" i="20"/>
  <c r="P1630" i="20"/>
  <c r="P1631" i="20"/>
  <c r="P1632" i="20"/>
  <c r="P1633" i="20"/>
  <c r="P1634" i="20"/>
  <c r="P1635" i="20"/>
  <c r="P1636" i="20"/>
  <c r="P1637" i="20"/>
  <c r="P1638" i="20"/>
  <c r="P1639" i="20"/>
  <c r="P1640" i="20"/>
  <c r="P1641" i="20"/>
  <c r="P1642" i="20"/>
  <c r="P1643" i="20"/>
  <c r="P1644" i="20"/>
  <c r="P1645" i="20"/>
  <c r="P1646" i="20"/>
  <c r="P1647" i="20"/>
  <c r="P1648" i="20"/>
  <c r="P1649" i="20"/>
  <c r="P1650" i="20"/>
  <c r="P1651" i="20"/>
  <c r="P1652" i="20"/>
  <c r="P1653" i="20"/>
  <c r="P1654" i="20"/>
  <c r="P1655" i="20"/>
  <c r="P1656" i="20"/>
  <c r="P1657" i="20"/>
  <c r="P1658" i="20"/>
  <c r="P1659" i="20"/>
  <c r="P1660" i="20"/>
  <c r="P1661" i="20"/>
  <c r="P1662" i="20"/>
  <c r="P1663" i="20"/>
  <c r="P1664" i="20"/>
  <c r="P1665" i="20"/>
  <c r="P1666" i="20"/>
  <c r="P1667" i="20"/>
  <c r="P1668" i="20"/>
  <c r="P1669" i="20"/>
  <c r="P1670" i="20"/>
  <c r="P1671" i="20"/>
  <c r="P1672" i="20"/>
  <c r="P1673" i="20"/>
  <c r="P1674" i="20"/>
  <c r="P1675" i="20"/>
  <c r="P1676" i="20"/>
  <c r="P1677" i="20"/>
  <c r="P1678" i="20"/>
  <c r="P1679" i="20"/>
  <c r="P1680" i="20"/>
  <c r="P1681" i="20"/>
  <c r="P1682" i="20"/>
  <c r="P1683" i="20"/>
  <c r="P1684" i="20"/>
  <c r="P1685" i="20"/>
  <c r="P1686" i="20"/>
  <c r="P1687" i="20"/>
  <c r="P1688" i="20"/>
  <c r="P1689" i="20"/>
  <c r="P1690" i="20"/>
  <c r="P1691" i="20"/>
  <c r="P1692" i="20"/>
  <c r="P1693" i="20"/>
  <c r="P1694" i="20"/>
  <c r="P1695" i="20"/>
  <c r="P1696" i="20"/>
  <c r="P1697" i="20"/>
  <c r="P1698" i="20"/>
  <c r="P1699" i="20"/>
  <c r="P1700" i="20"/>
  <c r="P1701" i="20"/>
  <c r="P1702" i="20"/>
  <c r="P1703" i="20"/>
  <c r="P1704" i="20"/>
  <c r="P1705" i="20"/>
  <c r="P1706" i="20"/>
  <c r="P1707" i="20"/>
  <c r="P1708" i="20"/>
  <c r="P1709" i="20"/>
  <c r="P1710" i="20"/>
  <c r="P1711" i="20"/>
  <c r="P1712" i="20"/>
  <c r="P1713" i="20"/>
  <c r="P1714" i="20"/>
  <c r="P1715" i="20"/>
  <c r="P1716" i="20"/>
  <c r="P1717" i="20"/>
  <c r="P1718" i="20"/>
  <c r="P1719" i="20"/>
  <c r="P1720" i="20"/>
  <c r="P1721" i="20"/>
  <c r="P1722" i="20"/>
  <c r="P1723" i="20"/>
  <c r="P1724" i="20"/>
  <c r="P1725" i="20"/>
  <c r="P1726" i="20"/>
  <c r="P1727" i="20"/>
  <c r="P1728" i="20"/>
  <c r="P1729" i="20"/>
  <c r="P1730" i="20"/>
  <c r="P1731" i="20"/>
  <c r="P1732" i="20"/>
  <c r="P1733" i="20"/>
  <c r="P1734" i="20"/>
  <c r="P1735" i="20"/>
  <c r="P1736" i="20"/>
  <c r="P1737" i="20"/>
  <c r="P1738" i="20"/>
  <c r="P1739" i="20"/>
  <c r="P1740" i="20"/>
  <c r="P1741" i="20"/>
  <c r="P1742" i="20"/>
  <c r="P1743" i="20"/>
  <c r="P1744" i="20"/>
  <c r="P1745" i="20"/>
  <c r="P1746" i="20"/>
  <c r="P1747" i="20"/>
  <c r="P1748" i="20"/>
  <c r="P1749" i="20"/>
  <c r="P1750" i="20"/>
  <c r="P1751" i="20"/>
  <c r="P1752" i="20"/>
  <c r="P1753" i="20"/>
  <c r="P1754" i="20"/>
  <c r="P1755" i="20"/>
  <c r="P1756" i="20"/>
  <c r="P1757" i="20"/>
  <c r="P1758" i="20"/>
  <c r="P1759" i="20"/>
  <c r="P1760" i="20"/>
  <c r="P3" i="20"/>
  <c r="P4" i="20"/>
  <c r="P5" i="20"/>
  <c r="P6" i="20"/>
  <c r="P7" i="20"/>
  <c r="P8" i="20"/>
  <c r="P9" i="20"/>
  <c r="P10" i="20"/>
  <c r="P11" i="20"/>
  <c r="P12" i="20"/>
  <c r="P13" i="20"/>
  <c r="P14" i="20"/>
  <c r="P15" i="20"/>
  <c r="P2" i="20"/>
  <c r="P2" i="18"/>
  <c r="G2" i="2"/>
  <c r="F2" i="2"/>
  <c r="Q29" i="18"/>
  <c r="R29" i="18"/>
  <c r="Q30" i="18"/>
  <c r="R30" i="18"/>
  <c r="Q31" i="18"/>
  <c r="R31" i="18"/>
  <c r="Q32" i="18"/>
  <c r="R32" i="18"/>
  <c r="Q33" i="18"/>
  <c r="R33" i="18"/>
  <c r="Q34" i="18"/>
  <c r="R34" i="18"/>
  <c r="Q35" i="18"/>
  <c r="R35" i="18"/>
  <c r="Q36" i="18"/>
  <c r="R36" i="18"/>
  <c r="Q37" i="18"/>
  <c r="R37" i="18"/>
  <c r="Q38" i="18"/>
  <c r="R38" i="18"/>
  <c r="Q39" i="18"/>
  <c r="R39" i="18"/>
  <c r="Q40" i="18"/>
  <c r="R40" i="18"/>
  <c r="Q41" i="18"/>
  <c r="R41" i="18"/>
  <c r="Q42" i="18"/>
  <c r="R42" i="18"/>
  <c r="Q43" i="18"/>
  <c r="R43" i="18"/>
  <c r="Q44" i="18"/>
  <c r="R44" i="18"/>
  <c r="Q45" i="18"/>
  <c r="R45" i="18"/>
  <c r="Q46" i="18"/>
  <c r="R46" i="18"/>
  <c r="Q47" i="18"/>
  <c r="R47" i="18"/>
  <c r="Q48" i="18"/>
  <c r="R48" i="18"/>
  <c r="Q49" i="18"/>
  <c r="R49" i="18"/>
  <c r="Q50" i="18"/>
  <c r="R50" i="18"/>
  <c r="Q51" i="18"/>
  <c r="R51" i="18"/>
  <c r="Q52" i="18"/>
  <c r="R52" i="18"/>
  <c r="Q53" i="18"/>
  <c r="R53" i="18"/>
  <c r="Q54" i="18"/>
  <c r="R54" i="18"/>
  <c r="Q55" i="18"/>
  <c r="R55" i="18"/>
  <c r="Q56" i="18"/>
  <c r="R56" i="18"/>
  <c r="Q57" i="18"/>
  <c r="R57" i="18"/>
  <c r="Q58" i="18"/>
  <c r="R58" i="18"/>
  <c r="Q59" i="18"/>
  <c r="R59" i="18"/>
  <c r="Q60" i="18"/>
  <c r="R60" i="18"/>
  <c r="Q61" i="18"/>
  <c r="R61" i="18"/>
  <c r="Q62" i="18"/>
  <c r="R62" i="18"/>
  <c r="Q63" i="18"/>
  <c r="R63" i="18"/>
  <c r="Q64" i="18"/>
  <c r="R64" i="18"/>
  <c r="Q65" i="18"/>
  <c r="R65" i="18"/>
  <c r="Q66" i="18"/>
  <c r="R66" i="18"/>
  <c r="Q67" i="18"/>
  <c r="R67" i="18"/>
  <c r="Q68" i="18"/>
  <c r="R68" i="18"/>
  <c r="Q69" i="18"/>
  <c r="R69" i="18"/>
  <c r="Q70" i="18"/>
  <c r="R70" i="18"/>
  <c r="Q71" i="18"/>
  <c r="R71" i="18"/>
  <c r="Q72" i="18"/>
  <c r="R72" i="18"/>
  <c r="Q73" i="18"/>
  <c r="R73" i="18"/>
  <c r="Q74" i="18"/>
  <c r="R74" i="18"/>
  <c r="Q75" i="18"/>
  <c r="R75" i="18"/>
  <c r="Q76" i="18"/>
  <c r="R76" i="18"/>
  <c r="Q77" i="18"/>
  <c r="R77" i="18"/>
  <c r="Q78" i="18"/>
  <c r="R78" i="18"/>
  <c r="Q79" i="18"/>
  <c r="R79" i="18"/>
  <c r="Q80" i="18"/>
  <c r="R80" i="18"/>
  <c r="Q81" i="18"/>
  <c r="R81" i="18"/>
  <c r="Q82" i="18"/>
  <c r="R82" i="18"/>
  <c r="Q83" i="18"/>
  <c r="R83" i="18"/>
  <c r="Q84" i="18"/>
  <c r="R84" i="18"/>
  <c r="Q85" i="18"/>
  <c r="R85" i="18"/>
  <c r="Q86" i="18"/>
  <c r="R86" i="18"/>
  <c r="Q87" i="18"/>
  <c r="R87" i="18"/>
  <c r="Q88" i="18"/>
  <c r="R88" i="18"/>
  <c r="Q89" i="18"/>
  <c r="R89" i="18"/>
  <c r="Q90" i="18"/>
  <c r="R90" i="18"/>
  <c r="Q91" i="18"/>
  <c r="R91" i="18"/>
  <c r="Q92" i="18"/>
  <c r="R92" i="18"/>
  <c r="Q93" i="18"/>
  <c r="R93" i="18"/>
  <c r="Q94" i="18"/>
  <c r="R94" i="18"/>
  <c r="Q95" i="18"/>
  <c r="R95" i="18"/>
  <c r="Q96" i="18"/>
  <c r="R96" i="18"/>
  <c r="Q97" i="18"/>
  <c r="R97" i="18"/>
  <c r="Q98" i="18"/>
  <c r="R98" i="18"/>
  <c r="Q99" i="18"/>
  <c r="R99" i="18"/>
  <c r="Q100" i="18"/>
  <c r="R100" i="18"/>
  <c r="Q101" i="18"/>
  <c r="R101" i="18"/>
  <c r="Q102" i="18"/>
  <c r="R102" i="18"/>
  <c r="Q103" i="18"/>
  <c r="R103" i="18"/>
  <c r="Q104" i="18"/>
  <c r="R104" i="18"/>
  <c r="Q105" i="18"/>
  <c r="R105" i="18"/>
  <c r="Q106" i="18"/>
  <c r="R106" i="18"/>
  <c r="Q107" i="18"/>
  <c r="R107" i="18"/>
  <c r="Q108" i="18"/>
  <c r="R108" i="18"/>
  <c r="Q109" i="18"/>
  <c r="R109" i="18"/>
  <c r="Q110" i="18"/>
  <c r="R110" i="18"/>
  <c r="Q111" i="18"/>
  <c r="R111" i="18"/>
  <c r="Q112" i="18"/>
  <c r="R112" i="18"/>
  <c r="Q113" i="18"/>
  <c r="R113" i="18"/>
  <c r="Q114" i="18"/>
  <c r="R114" i="18"/>
  <c r="Q115" i="18"/>
  <c r="R115" i="18"/>
  <c r="Q116" i="18"/>
  <c r="R116" i="18"/>
  <c r="Q117" i="18"/>
  <c r="R117" i="18"/>
  <c r="Q118" i="18"/>
  <c r="R118" i="18"/>
  <c r="Q119" i="18"/>
  <c r="R119" i="18"/>
  <c r="Q120" i="18"/>
  <c r="R120" i="18"/>
  <c r="Q121" i="18"/>
  <c r="R121" i="18"/>
  <c r="Q122" i="18"/>
  <c r="R122" i="18"/>
  <c r="Q123" i="18"/>
  <c r="R123" i="18"/>
  <c r="Q124" i="18"/>
  <c r="R124" i="18"/>
  <c r="Q125" i="18"/>
  <c r="R125" i="18"/>
  <c r="Q126" i="18"/>
  <c r="R126" i="18"/>
  <c r="Q127" i="18"/>
  <c r="R127" i="18"/>
  <c r="Q128" i="18"/>
  <c r="R128" i="18"/>
  <c r="Q129" i="18"/>
  <c r="R129" i="18"/>
  <c r="Q130" i="18"/>
  <c r="R130" i="18"/>
  <c r="Q131" i="18"/>
  <c r="R131" i="18"/>
  <c r="Q132" i="18"/>
  <c r="R132" i="18"/>
  <c r="Q133" i="18"/>
  <c r="R133" i="18"/>
  <c r="Q134" i="18"/>
  <c r="R134" i="18"/>
  <c r="Q135" i="18"/>
  <c r="R135" i="18"/>
  <c r="Q136" i="18"/>
  <c r="R136" i="18"/>
  <c r="Q137" i="18"/>
  <c r="R137" i="18"/>
  <c r="Q138" i="18"/>
  <c r="R138" i="18"/>
  <c r="Q139" i="18"/>
  <c r="R139" i="18"/>
  <c r="Q140" i="18"/>
  <c r="R140" i="18"/>
  <c r="Q141" i="18"/>
  <c r="R141" i="18"/>
  <c r="Q142" i="18"/>
  <c r="R142" i="18"/>
  <c r="Q143" i="18"/>
  <c r="R143" i="18"/>
  <c r="Q144" i="18"/>
  <c r="R144" i="18"/>
  <c r="Q145" i="18"/>
  <c r="R145" i="18"/>
  <c r="Q146" i="18"/>
  <c r="R146" i="18"/>
  <c r="Q147" i="18"/>
  <c r="R147" i="18"/>
  <c r="Q148" i="18"/>
  <c r="R148" i="18"/>
  <c r="Q149" i="18"/>
  <c r="R149" i="18"/>
  <c r="Q150" i="18"/>
  <c r="R150" i="18"/>
  <c r="Q151" i="18"/>
  <c r="R151" i="18"/>
  <c r="Q152" i="18"/>
  <c r="R152" i="18"/>
  <c r="Q153" i="18"/>
  <c r="R153" i="18"/>
  <c r="Q154" i="18"/>
  <c r="R154" i="18"/>
  <c r="Q155" i="18"/>
  <c r="R155" i="18"/>
  <c r="Q156" i="18"/>
  <c r="R156" i="18"/>
  <c r="Q157" i="18"/>
  <c r="R157" i="18"/>
  <c r="Q158" i="18"/>
  <c r="R158" i="18"/>
  <c r="Q159" i="18"/>
  <c r="R159" i="18"/>
  <c r="Q160" i="18"/>
  <c r="R160" i="18"/>
  <c r="Q161" i="18"/>
  <c r="R161" i="18"/>
  <c r="Q162" i="18"/>
  <c r="R162" i="18"/>
  <c r="Q163" i="18"/>
  <c r="R163" i="18"/>
  <c r="Q164" i="18"/>
  <c r="R164" i="18"/>
  <c r="Q165" i="18"/>
  <c r="R165" i="18"/>
  <c r="Q166" i="18"/>
  <c r="R166" i="18"/>
  <c r="Q167" i="18"/>
  <c r="R167" i="18"/>
  <c r="Q168" i="18"/>
  <c r="R168" i="18"/>
  <c r="Q169" i="18"/>
  <c r="R169" i="18"/>
  <c r="Q170" i="18"/>
  <c r="R170" i="18"/>
  <c r="Q171" i="18"/>
  <c r="R171" i="18"/>
  <c r="Q172" i="18"/>
  <c r="R172" i="18"/>
  <c r="Q173" i="18"/>
  <c r="R173" i="18"/>
  <c r="Q174" i="18"/>
  <c r="R174" i="18"/>
  <c r="Q175" i="18"/>
  <c r="R175" i="18"/>
  <c r="Q176" i="18"/>
  <c r="R176" i="18"/>
  <c r="Q177" i="18"/>
  <c r="R177" i="18"/>
  <c r="Q178" i="18"/>
  <c r="R178" i="18"/>
  <c r="Q179" i="18"/>
  <c r="R179" i="18"/>
  <c r="Q180" i="18"/>
  <c r="R180" i="18"/>
  <c r="Q181" i="18"/>
  <c r="R181" i="18"/>
  <c r="Q182" i="18"/>
  <c r="R182" i="18"/>
  <c r="Q183" i="18"/>
  <c r="R183" i="18"/>
  <c r="Q184" i="18"/>
  <c r="R184" i="18"/>
  <c r="Q185" i="18"/>
  <c r="R185" i="18"/>
  <c r="Q186" i="18"/>
  <c r="R186" i="18"/>
  <c r="Q187" i="18"/>
  <c r="R187" i="18"/>
  <c r="Q188" i="18"/>
  <c r="R188" i="18"/>
  <c r="Q189" i="18"/>
  <c r="R189" i="18"/>
  <c r="Q190" i="18"/>
  <c r="R190" i="18"/>
  <c r="Q191" i="18"/>
  <c r="R191" i="18"/>
  <c r="Q192" i="18"/>
  <c r="R192" i="18"/>
  <c r="Q193" i="18"/>
  <c r="R193" i="18"/>
  <c r="Q194" i="18"/>
  <c r="R194" i="18"/>
  <c r="Q195" i="18"/>
  <c r="R195" i="18"/>
  <c r="Q196" i="18"/>
  <c r="R196" i="18"/>
  <c r="Q197" i="18"/>
  <c r="R197" i="18"/>
  <c r="Q198" i="18"/>
  <c r="R198" i="18"/>
  <c r="Q199" i="18"/>
  <c r="R199" i="18"/>
  <c r="Q200" i="18"/>
  <c r="R200" i="18"/>
  <c r="Q201" i="18"/>
  <c r="R201" i="18"/>
  <c r="Q202" i="18"/>
  <c r="R202" i="18"/>
  <c r="Q203" i="18"/>
  <c r="R203" i="18"/>
  <c r="Q204" i="18"/>
  <c r="R204" i="18"/>
  <c r="Q205" i="18"/>
  <c r="R205" i="18"/>
  <c r="Q206" i="18"/>
  <c r="R206" i="18"/>
  <c r="Q207" i="18"/>
  <c r="R207" i="18"/>
  <c r="Q208" i="18"/>
  <c r="R208" i="18"/>
  <c r="Q209" i="18"/>
  <c r="R209" i="18"/>
  <c r="Q210" i="18"/>
  <c r="R210" i="18"/>
  <c r="Q211" i="18"/>
  <c r="R211" i="18"/>
  <c r="Q212" i="18"/>
  <c r="R212" i="18"/>
  <c r="Q213" i="18"/>
  <c r="R213" i="18"/>
  <c r="Q214" i="18"/>
  <c r="R214" i="18"/>
  <c r="Q215" i="18"/>
  <c r="R215" i="18"/>
  <c r="Q216" i="18"/>
  <c r="R216" i="18"/>
  <c r="Q217" i="18"/>
  <c r="R217" i="18"/>
  <c r="Q218" i="18"/>
  <c r="R218" i="18"/>
  <c r="Q219" i="18"/>
  <c r="R219" i="18"/>
  <c r="Q220" i="18"/>
  <c r="R220" i="18"/>
  <c r="Q221" i="18"/>
  <c r="R221" i="18"/>
  <c r="Q222" i="18"/>
  <c r="R222" i="18"/>
  <c r="Q223" i="18"/>
  <c r="R223" i="18"/>
  <c r="Q224" i="18"/>
  <c r="R224" i="18"/>
  <c r="Q225" i="18"/>
  <c r="R225" i="18"/>
  <c r="Q226" i="18"/>
  <c r="R226" i="18"/>
  <c r="Q227" i="18"/>
  <c r="R227" i="18"/>
  <c r="Q228" i="18"/>
  <c r="R228" i="18"/>
  <c r="Q229" i="18"/>
  <c r="R229" i="18"/>
  <c r="Q230" i="18"/>
  <c r="R230" i="18"/>
  <c r="Q231" i="18"/>
  <c r="R231" i="18"/>
  <c r="Q232" i="18"/>
  <c r="R232" i="18"/>
  <c r="Q233" i="18"/>
  <c r="R233" i="18"/>
  <c r="Q234" i="18"/>
  <c r="R234" i="18"/>
  <c r="Q235" i="18"/>
  <c r="R235" i="18"/>
  <c r="Q236" i="18"/>
  <c r="R236" i="18"/>
  <c r="Q237" i="18"/>
  <c r="R237" i="18"/>
  <c r="Q238" i="18"/>
  <c r="R238" i="18"/>
  <c r="Q239" i="18"/>
  <c r="R239" i="18"/>
  <c r="Q240" i="18"/>
  <c r="R240" i="18"/>
  <c r="Q241" i="18"/>
  <c r="R241" i="18"/>
  <c r="Q242" i="18"/>
  <c r="R242" i="18"/>
  <c r="Q243" i="18"/>
  <c r="R243" i="18"/>
  <c r="Q244" i="18"/>
  <c r="R244" i="18"/>
  <c r="Q245" i="18"/>
  <c r="R245" i="18"/>
  <c r="Q246" i="18"/>
  <c r="R246" i="18"/>
  <c r="Q247" i="18"/>
  <c r="R247" i="18"/>
  <c r="Q248" i="18"/>
  <c r="R248" i="18"/>
  <c r="Q249" i="18"/>
  <c r="R249" i="18"/>
  <c r="Q250" i="18"/>
  <c r="R250" i="18"/>
  <c r="Q251" i="18"/>
  <c r="R251" i="18"/>
  <c r="Q252" i="18"/>
  <c r="R252" i="18"/>
  <c r="Q253" i="18"/>
  <c r="R253" i="18"/>
  <c r="Q254" i="18"/>
  <c r="R254" i="18"/>
  <c r="Q255" i="18"/>
  <c r="R255" i="18"/>
  <c r="Q256" i="18"/>
  <c r="R256" i="18"/>
  <c r="Q257" i="18"/>
  <c r="R257" i="18"/>
  <c r="Q258" i="18"/>
  <c r="R258" i="18"/>
  <c r="Q259" i="18"/>
  <c r="R259" i="18"/>
  <c r="Q260" i="18"/>
  <c r="R260" i="18"/>
  <c r="Q261" i="18"/>
  <c r="R261" i="18"/>
  <c r="Q262" i="18"/>
  <c r="R262" i="18"/>
  <c r="Q263" i="18"/>
  <c r="R263" i="18"/>
  <c r="Q264" i="18"/>
  <c r="R264" i="18"/>
  <c r="Q265" i="18"/>
  <c r="R265" i="18"/>
  <c r="Q266" i="18"/>
  <c r="R266" i="18"/>
  <c r="Q267" i="18"/>
  <c r="R267" i="18"/>
  <c r="Q268" i="18"/>
  <c r="R268" i="18"/>
  <c r="Q269" i="18"/>
  <c r="R269" i="18"/>
  <c r="Q270" i="18"/>
  <c r="R270" i="18"/>
  <c r="Q271" i="18"/>
  <c r="R271" i="18"/>
  <c r="Q272" i="18"/>
  <c r="R272" i="18"/>
  <c r="Q273" i="18"/>
  <c r="R273" i="18"/>
  <c r="Q274" i="18"/>
  <c r="R274" i="18"/>
  <c r="Q275" i="18"/>
  <c r="R275" i="18"/>
  <c r="Q276" i="18"/>
  <c r="R276" i="18"/>
  <c r="Q277" i="18"/>
  <c r="R277" i="18"/>
  <c r="Q278" i="18"/>
  <c r="R278" i="18"/>
  <c r="Q279" i="18"/>
  <c r="R279" i="18"/>
  <c r="Q280" i="18"/>
  <c r="R280" i="18"/>
  <c r="Q281" i="18"/>
  <c r="R281" i="18"/>
  <c r="Q282" i="18"/>
  <c r="R282" i="18"/>
  <c r="Q283" i="18"/>
  <c r="R283" i="18"/>
  <c r="Q284" i="18"/>
  <c r="R284" i="18"/>
  <c r="Q285" i="18"/>
  <c r="R285" i="18"/>
  <c r="Q286" i="18"/>
  <c r="R286" i="18"/>
  <c r="Q287" i="18"/>
  <c r="R287" i="18"/>
  <c r="Q288" i="18"/>
  <c r="R288" i="18"/>
  <c r="Q289" i="18"/>
  <c r="R289" i="18"/>
  <c r="Q290" i="18"/>
  <c r="R290" i="18"/>
  <c r="Q291" i="18"/>
  <c r="R291" i="18"/>
  <c r="Q292" i="18"/>
  <c r="R292" i="18"/>
  <c r="Q293" i="18"/>
  <c r="R293" i="18"/>
  <c r="Q294" i="18"/>
  <c r="R294" i="18"/>
  <c r="Q295" i="18"/>
  <c r="R295" i="18"/>
  <c r="Q296" i="18"/>
  <c r="R296" i="18"/>
  <c r="Q297" i="18"/>
  <c r="R297" i="18"/>
  <c r="Q298" i="18"/>
  <c r="R298" i="18"/>
  <c r="Q299" i="18"/>
  <c r="R299" i="18"/>
  <c r="Q300" i="18"/>
  <c r="R300" i="18"/>
  <c r="Q301" i="18"/>
  <c r="R301" i="18"/>
  <c r="Q302" i="18"/>
  <c r="R302" i="18"/>
  <c r="Q303" i="18"/>
  <c r="R303" i="18"/>
  <c r="Q304" i="18"/>
  <c r="R304" i="18"/>
  <c r="Q305" i="18"/>
  <c r="R305" i="18"/>
  <c r="Q306" i="18"/>
  <c r="R306" i="18"/>
  <c r="Q307" i="18"/>
  <c r="R307" i="18"/>
  <c r="Q308" i="18"/>
  <c r="R308" i="18"/>
  <c r="Q309" i="18"/>
  <c r="R309" i="18"/>
  <c r="Q310" i="18"/>
  <c r="R310" i="18"/>
  <c r="Q311" i="18"/>
  <c r="R311" i="18"/>
  <c r="Q312" i="18"/>
  <c r="R312" i="18"/>
  <c r="Q313" i="18"/>
  <c r="R313" i="18"/>
  <c r="Q314" i="18"/>
  <c r="R314" i="18"/>
  <c r="Q315" i="18"/>
  <c r="R315" i="18"/>
  <c r="Q316" i="18"/>
  <c r="R316" i="18"/>
  <c r="Q317" i="18"/>
  <c r="R317" i="18"/>
  <c r="Q318" i="18"/>
  <c r="R318" i="18"/>
  <c r="Q319" i="18"/>
  <c r="R319" i="18"/>
  <c r="Q320" i="18"/>
  <c r="R320" i="18"/>
  <c r="Q321" i="18"/>
  <c r="R321" i="18"/>
  <c r="Q322" i="18"/>
  <c r="R322" i="18"/>
  <c r="Q323" i="18"/>
  <c r="R323" i="18"/>
  <c r="Q324" i="18"/>
  <c r="R324" i="18"/>
  <c r="Q325" i="18"/>
  <c r="R325" i="18"/>
  <c r="Q326" i="18"/>
  <c r="R326" i="18"/>
  <c r="Q327" i="18"/>
  <c r="R327" i="18"/>
  <c r="Q328" i="18"/>
  <c r="R328" i="18"/>
  <c r="Q329" i="18"/>
  <c r="R329" i="18"/>
  <c r="Q330" i="18"/>
  <c r="R330" i="18"/>
  <c r="Q331" i="18"/>
  <c r="R331" i="18"/>
  <c r="Q332" i="18"/>
  <c r="R332" i="18"/>
  <c r="Q333" i="18"/>
  <c r="R333" i="18"/>
  <c r="Q334" i="18"/>
  <c r="R334" i="18"/>
  <c r="Q335" i="18"/>
  <c r="R335" i="18"/>
  <c r="Q336" i="18"/>
  <c r="R336" i="18"/>
  <c r="Q337" i="18"/>
  <c r="R337" i="18"/>
  <c r="Q338" i="18"/>
  <c r="R338" i="18"/>
  <c r="Q339" i="18"/>
  <c r="R339" i="18"/>
  <c r="Q340" i="18"/>
  <c r="R340" i="18"/>
  <c r="Q341" i="18"/>
  <c r="R341" i="18"/>
  <c r="Q342" i="18"/>
  <c r="R342" i="18"/>
  <c r="Q343" i="18"/>
  <c r="R343" i="18"/>
  <c r="Q344" i="18"/>
  <c r="R344" i="18"/>
  <c r="Q345" i="18"/>
  <c r="R345" i="18"/>
  <c r="Q346" i="18"/>
  <c r="R346" i="18"/>
  <c r="Q347" i="18"/>
  <c r="R347" i="18"/>
  <c r="Q348" i="18"/>
  <c r="R348" i="18"/>
  <c r="Q349" i="18"/>
  <c r="R349" i="18"/>
  <c r="Q350" i="18"/>
  <c r="R350" i="18"/>
  <c r="Q351" i="18"/>
  <c r="R351" i="18"/>
  <c r="Q352" i="18"/>
  <c r="R352" i="18"/>
  <c r="Q353" i="18"/>
  <c r="R353" i="18"/>
  <c r="Q354" i="18"/>
  <c r="R354" i="18"/>
  <c r="Q355" i="18"/>
  <c r="R355" i="18"/>
  <c r="Q356" i="18"/>
  <c r="R356" i="18"/>
  <c r="Q357" i="18"/>
  <c r="R357" i="18"/>
  <c r="Q358" i="18"/>
  <c r="R358" i="18"/>
  <c r="Q359" i="18"/>
  <c r="R359" i="18"/>
  <c r="Q360" i="18"/>
  <c r="R360" i="18"/>
  <c r="Q361" i="18"/>
  <c r="R361" i="18"/>
  <c r="Q362" i="18"/>
  <c r="R362" i="18"/>
  <c r="Q363" i="18"/>
  <c r="R363" i="18"/>
  <c r="Q364" i="18"/>
  <c r="R364" i="18"/>
  <c r="Q365" i="18"/>
  <c r="R365" i="18"/>
  <c r="Q366" i="18"/>
  <c r="R366" i="18"/>
  <c r="Q367" i="18"/>
  <c r="R367" i="18"/>
  <c r="Q368" i="18"/>
  <c r="R368" i="18"/>
  <c r="Q369" i="18"/>
  <c r="R369" i="18"/>
  <c r="Q370" i="18"/>
  <c r="R370" i="18"/>
  <c r="Q371" i="18"/>
  <c r="R371" i="18"/>
  <c r="Q372" i="18"/>
  <c r="R372" i="18"/>
  <c r="Q373" i="18"/>
  <c r="R373" i="18"/>
  <c r="Q374" i="18"/>
  <c r="R374" i="18"/>
  <c r="Q375" i="18"/>
  <c r="R375" i="18"/>
  <c r="Q376" i="18"/>
  <c r="R376" i="18"/>
  <c r="Q377" i="18"/>
  <c r="R377" i="18"/>
  <c r="Q378" i="18"/>
  <c r="R378" i="18"/>
  <c r="Q379" i="18"/>
  <c r="R379" i="18"/>
  <c r="Q380" i="18"/>
  <c r="R380" i="18"/>
  <c r="Q381" i="18"/>
  <c r="R381" i="18"/>
  <c r="Q382" i="18"/>
  <c r="R382" i="18"/>
  <c r="Q383" i="18"/>
  <c r="R383" i="18"/>
  <c r="Q384" i="18"/>
  <c r="R384" i="18"/>
  <c r="Q385" i="18"/>
  <c r="R385" i="18"/>
  <c r="Q386" i="18"/>
  <c r="R386" i="18"/>
  <c r="Q387" i="18"/>
  <c r="R387" i="18"/>
  <c r="Q388" i="18"/>
  <c r="R388" i="18"/>
  <c r="Q389" i="18"/>
  <c r="R389" i="18"/>
  <c r="Q390" i="18"/>
  <c r="R390" i="18"/>
  <c r="Q391" i="18"/>
  <c r="R391" i="18"/>
  <c r="Q392" i="18"/>
  <c r="R392" i="18"/>
  <c r="Q393" i="18"/>
  <c r="R393" i="18"/>
  <c r="Q394" i="18"/>
  <c r="R394" i="18"/>
  <c r="Q395" i="18"/>
  <c r="R395" i="18"/>
  <c r="Q396" i="18"/>
  <c r="R396" i="18"/>
  <c r="Q397" i="18"/>
  <c r="R397" i="18"/>
  <c r="Q398" i="18"/>
  <c r="R398" i="18"/>
  <c r="Q399" i="18"/>
  <c r="R399" i="18"/>
  <c r="Q400" i="18"/>
  <c r="R400" i="18"/>
  <c r="Q401" i="18"/>
  <c r="R401" i="18"/>
  <c r="Q402" i="18"/>
  <c r="R402" i="18"/>
  <c r="Q403" i="18"/>
  <c r="R403" i="18"/>
  <c r="Q404" i="18"/>
  <c r="R404" i="18"/>
  <c r="Q405" i="18"/>
  <c r="R405" i="18"/>
  <c r="Q406" i="18"/>
  <c r="R406" i="18"/>
  <c r="Q407" i="18"/>
  <c r="R407" i="18"/>
  <c r="Q408" i="18"/>
  <c r="R408" i="18"/>
  <c r="Q409" i="18"/>
  <c r="R409" i="18"/>
  <c r="Q410" i="18"/>
  <c r="R410" i="18"/>
  <c r="Q411" i="18"/>
  <c r="R411" i="18"/>
  <c r="Q412" i="18"/>
  <c r="R412" i="18"/>
  <c r="Q413" i="18"/>
  <c r="R413" i="18"/>
  <c r="Q414" i="18"/>
  <c r="R414" i="18"/>
  <c r="Q415" i="18"/>
  <c r="R415" i="18"/>
  <c r="Q416" i="18"/>
  <c r="R416" i="18"/>
  <c r="Q417" i="18"/>
  <c r="R417" i="18"/>
  <c r="Q418" i="18"/>
  <c r="R418" i="18"/>
  <c r="Q419" i="18"/>
  <c r="R419" i="18"/>
  <c r="Q420" i="18"/>
  <c r="R420" i="18"/>
  <c r="Q421" i="18"/>
  <c r="R421" i="18"/>
  <c r="Q422" i="18"/>
  <c r="R422" i="18"/>
  <c r="Q423" i="18"/>
  <c r="R423" i="18"/>
  <c r="Q424" i="18"/>
  <c r="R424" i="18"/>
  <c r="Q425" i="18"/>
  <c r="R425" i="18"/>
  <c r="Q426" i="18"/>
  <c r="R426" i="18"/>
  <c r="Q427" i="18"/>
  <c r="R427" i="18"/>
  <c r="Q428" i="18"/>
  <c r="R428" i="18"/>
  <c r="Q429" i="18"/>
  <c r="R429" i="18"/>
  <c r="Q430" i="18"/>
  <c r="R430" i="18"/>
  <c r="Q431" i="18"/>
  <c r="R431" i="18"/>
  <c r="Q432" i="18"/>
  <c r="R432" i="18"/>
  <c r="Q433" i="18"/>
  <c r="R433" i="18"/>
  <c r="Q434" i="18"/>
  <c r="R434" i="18"/>
  <c r="Q435" i="18"/>
  <c r="R435" i="18"/>
  <c r="Q436" i="18"/>
  <c r="R436" i="18"/>
  <c r="Q437" i="18"/>
  <c r="R437" i="18"/>
  <c r="Q438" i="18"/>
  <c r="R438" i="18"/>
  <c r="Q439" i="18"/>
  <c r="R439" i="18"/>
  <c r="Q440" i="18"/>
  <c r="R440" i="18"/>
  <c r="Q441" i="18"/>
  <c r="R441" i="18"/>
  <c r="Q442" i="18"/>
  <c r="R442" i="18"/>
  <c r="Q443" i="18"/>
  <c r="R443" i="18"/>
  <c r="Q444" i="18"/>
  <c r="R444" i="18"/>
  <c r="Q445" i="18"/>
  <c r="R445" i="18"/>
  <c r="Q446" i="18"/>
  <c r="R446" i="18"/>
  <c r="Q447" i="18"/>
  <c r="R447" i="18"/>
  <c r="Q448" i="18"/>
  <c r="R448" i="18"/>
  <c r="Q449" i="18"/>
  <c r="R449" i="18"/>
  <c r="Q450" i="18"/>
  <c r="R450" i="18"/>
  <c r="Q451" i="18"/>
  <c r="R451" i="18"/>
  <c r="Q452" i="18"/>
  <c r="R452" i="18"/>
  <c r="Q453" i="18"/>
  <c r="R453" i="18"/>
  <c r="Q454" i="18"/>
  <c r="R454" i="18"/>
  <c r="Q455" i="18"/>
  <c r="R455" i="18"/>
  <c r="Q456" i="18"/>
  <c r="R456" i="18"/>
  <c r="Q457" i="18"/>
  <c r="R457" i="18"/>
  <c r="Q458" i="18"/>
  <c r="R458" i="18"/>
  <c r="Q459" i="18"/>
  <c r="R459" i="18"/>
  <c r="Q460" i="18"/>
  <c r="R460" i="18"/>
  <c r="Q461" i="18"/>
  <c r="R461" i="18"/>
  <c r="Q462" i="18"/>
  <c r="R462" i="18"/>
  <c r="Q463" i="18"/>
  <c r="R463" i="18"/>
  <c r="Q464" i="18"/>
  <c r="R464" i="18"/>
  <c r="Q465" i="18"/>
  <c r="R465" i="18"/>
  <c r="Q466" i="18"/>
  <c r="R466" i="18"/>
  <c r="Q467" i="18"/>
  <c r="R467" i="18"/>
  <c r="Q468" i="18"/>
  <c r="R468" i="18"/>
  <c r="Q469" i="18"/>
  <c r="R469" i="18"/>
  <c r="Q470" i="18"/>
  <c r="R470" i="18"/>
  <c r="Q471" i="18"/>
  <c r="R471" i="18"/>
  <c r="Q472" i="18"/>
  <c r="R472" i="18"/>
  <c r="Q473" i="18"/>
  <c r="R473" i="18"/>
  <c r="Q474" i="18"/>
  <c r="R474" i="18"/>
  <c r="Q475" i="18"/>
  <c r="R475" i="18"/>
  <c r="Q476" i="18"/>
  <c r="R476" i="18"/>
  <c r="Q477" i="18"/>
  <c r="R477" i="18"/>
  <c r="Q478" i="18"/>
  <c r="R478" i="18"/>
  <c r="Q479" i="18"/>
  <c r="R479" i="18"/>
  <c r="Q480" i="18"/>
  <c r="R480" i="18"/>
  <c r="Q481" i="18"/>
  <c r="R481" i="18"/>
  <c r="Q482" i="18"/>
  <c r="R482" i="18"/>
  <c r="Q483" i="18"/>
  <c r="R483" i="18"/>
  <c r="Q484" i="18"/>
  <c r="R484" i="18"/>
  <c r="Q485" i="18"/>
  <c r="R485" i="18"/>
  <c r="Q486" i="18"/>
  <c r="R486" i="18"/>
  <c r="Q487" i="18"/>
  <c r="R487" i="18"/>
  <c r="Q488" i="18"/>
  <c r="R488" i="18"/>
  <c r="Q489" i="18"/>
  <c r="R489" i="18"/>
  <c r="Q490" i="18"/>
  <c r="R490" i="18"/>
  <c r="Q491" i="18"/>
  <c r="R491" i="18"/>
  <c r="Q492" i="18"/>
  <c r="R492" i="18"/>
  <c r="Q493" i="18"/>
  <c r="R493" i="18"/>
  <c r="Q494" i="18"/>
  <c r="R494" i="18"/>
  <c r="Q495" i="18"/>
  <c r="R495" i="18"/>
  <c r="Q496" i="18"/>
  <c r="R496" i="18"/>
  <c r="Q497" i="18"/>
  <c r="R497" i="18"/>
  <c r="Q498" i="18"/>
  <c r="R498" i="18"/>
  <c r="Q499" i="18"/>
  <c r="R499" i="18"/>
  <c r="Q500" i="18"/>
  <c r="R500" i="18"/>
  <c r="Q501" i="18"/>
  <c r="R501" i="18"/>
  <c r="Q502" i="18"/>
  <c r="R502" i="18"/>
  <c r="Q503" i="18"/>
  <c r="R503" i="18"/>
  <c r="Q504" i="18"/>
  <c r="R504" i="18"/>
  <c r="Q505" i="18"/>
  <c r="R505" i="18"/>
  <c r="Q506" i="18"/>
  <c r="R506" i="18"/>
  <c r="Q507" i="18"/>
  <c r="R507" i="18"/>
  <c r="Q508" i="18"/>
  <c r="R508" i="18"/>
  <c r="Q509" i="18"/>
  <c r="R509" i="18"/>
  <c r="Q510" i="18"/>
  <c r="R510" i="18"/>
  <c r="Q511" i="18"/>
  <c r="R511" i="18"/>
  <c r="Q512" i="18"/>
  <c r="R512" i="18"/>
  <c r="Q513" i="18"/>
  <c r="R513" i="18"/>
  <c r="Q514" i="18"/>
  <c r="R514" i="18"/>
  <c r="Q515" i="18"/>
  <c r="R515" i="18"/>
  <c r="Q516" i="18"/>
  <c r="R516" i="18"/>
  <c r="Q517" i="18"/>
  <c r="R517" i="18"/>
  <c r="Q518" i="18"/>
  <c r="R518" i="18"/>
  <c r="Q519" i="18"/>
  <c r="R519" i="18"/>
  <c r="Q520" i="18"/>
  <c r="R520" i="18"/>
  <c r="Q521" i="18"/>
  <c r="R521" i="18"/>
  <c r="Q522" i="18"/>
  <c r="R522" i="18"/>
  <c r="Q523" i="18"/>
  <c r="R523" i="18"/>
  <c r="Q524" i="18"/>
  <c r="R524" i="18"/>
  <c r="Q525" i="18"/>
  <c r="R525" i="18"/>
  <c r="Q526" i="18"/>
  <c r="R526" i="18"/>
  <c r="Q527" i="18"/>
  <c r="R527" i="18"/>
  <c r="Q528" i="18"/>
  <c r="R528" i="18"/>
  <c r="Q529" i="18"/>
  <c r="R529" i="18"/>
  <c r="Q530" i="18"/>
  <c r="R530" i="18"/>
  <c r="Q531" i="18"/>
  <c r="R531" i="18"/>
  <c r="Q532" i="18"/>
  <c r="R532" i="18"/>
  <c r="Q533" i="18"/>
  <c r="R533" i="18"/>
  <c r="Q534" i="18"/>
  <c r="R534" i="18"/>
  <c r="Q535" i="18"/>
  <c r="R535" i="18"/>
  <c r="Q536" i="18"/>
  <c r="R536" i="18"/>
  <c r="Q537" i="18"/>
  <c r="R537" i="18"/>
  <c r="Q538" i="18"/>
  <c r="R538" i="18"/>
  <c r="Q539" i="18"/>
  <c r="R539" i="18"/>
  <c r="Q540" i="18"/>
  <c r="R540" i="18"/>
  <c r="Q541" i="18"/>
  <c r="R541" i="18"/>
  <c r="Q542" i="18"/>
  <c r="R542" i="18"/>
  <c r="Q543" i="18"/>
  <c r="R543" i="18"/>
  <c r="Q544" i="18"/>
  <c r="R544" i="18"/>
  <c r="Q545" i="18"/>
  <c r="R545" i="18"/>
  <c r="Q546" i="18"/>
  <c r="R546" i="18"/>
  <c r="Q547" i="18"/>
  <c r="R547" i="18"/>
  <c r="Q548" i="18"/>
  <c r="R548" i="18"/>
  <c r="Q549" i="18"/>
  <c r="R549" i="18"/>
  <c r="Q550" i="18"/>
  <c r="R550" i="18"/>
  <c r="Q551" i="18"/>
  <c r="R551" i="18"/>
  <c r="Q552" i="18"/>
  <c r="R552" i="18"/>
  <c r="Q553" i="18"/>
  <c r="R553" i="18"/>
  <c r="Q554" i="18"/>
  <c r="R554" i="18"/>
  <c r="Q555" i="18"/>
  <c r="R555" i="18"/>
  <c r="Q556" i="18"/>
  <c r="R556" i="18"/>
  <c r="Q557" i="18"/>
  <c r="R557" i="18"/>
  <c r="Q558" i="18"/>
  <c r="R558" i="18"/>
  <c r="Q559" i="18"/>
  <c r="R559" i="18"/>
  <c r="Q560" i="18"/>
  <c r="R560" i="18"/>
  <c r="Q561" i="18"/>
  <c r="R561" i="18"/>
  <c r="Q562" i="18"/>
  <c r="R562" i="18"/>
  <c r="Q563" i="18"/>
  <c r="R563" i="18"/>
  <c r="Q564" i="18"/>
  <c r="R564" i="18"/>
  <c r="Q565" i="18"/>
  <c r="R565" i="18"/>
  <c r="Q566" i="18"/>
  <c r="R566" i="18"/>
  <c r="Q567" i="18"/>
  <c r="R567" i="18"/>
  <c r="Q568" i="18"/>
  <c r="R568" i="18"/>
  <c r="Q569" i="18"/>
  <c r="R569" i="18"/>
  <c r="Q570" i="18"/>
  <c r="R570" i="18"/>
  <c r="Q571" i="18"/>
  <c r="R571" i="18"/>
  <c r="Q572" i="18"/>
  <c r="R572" i="18"/>
  <c r="Q573" i="18"/>
  <c r="R573" i="18"/>
  <c r="Q574" i="18"/>
  <c r="R574" i="18"/>
  <c r="Q575" i="18"/>
  <c r="R575" i="18"/>
  <c r="Q576" i="18"/>
  <c r="R576" i="18"/>
  <c r="Q577" i="18"/>
  <c r="R577" i="18"/>
  <c r="Q578" i="18"/>
  <c r="R578" i="18"/>
  <c r="Q579" i="18"/>
  <c r="R579" i="18"/>
  <c r="Q580" i="18"/>
  <c r="R580" i="18"/>
  <c r="Q581" i="18"/>
  <c r="R581" i="18"/>
  <c r="Q582" i="18"/>
  <c r="R582" i="18"/>
  <c r="Q583" i="18"/>
  <c r="R583" i="18"/>
  <c r="Q584" i="18"/>
  <c r="R584" i="18"/>
  <c r="Q585" i="18"/>
  <c r="R585" i="18"/>
  <c r="Q586" i="18"/>
  <c r="R586" i="18"/>
  <c r="Q587" i="18"/>
  <c r="R587" i="18"/>
  <c r="Q588" i="18"/>
  <c r="R588" i="18"/>
  <c r="Q589" i="18"/>
  <c r="R589" i="18"/>
  <c r="Q590" i="18"/>
  <c r="R590" i="18"/>
  <c r="Q591" i="18"/>
  <c r="R591" i="18"/>
  <c r="Q592" i="18"/>
  <c r="R592" i="18"/>
  <c r="Q593" i="18"/>
  <c r="R593" i="18"/>
  <c r="Q594" i="18"/>
  <c r="R594" i="18"/>
  <c r="Q595" i="18"/>
  <c r="R595" i="18"/>
  <c r="Q596" i="18"/>
  <c r="R596" i="18"/>
  <c r="Q597" i="18"/>
  <c r="R597" i="18"/>
  <c r="Q598" i="18"/>
  <c r="R598" i="18"/>
  <c r="Q599" i="18"/>
  <c r="R599" i="18"/>
  <c r="Q600" i="18"/>
  <c r="R600" i="18"/>
  <c r="Q601" i="18"/>
  <c r="R601" i="18"/>
  <c r="Q602" i="18"/>
  <c r="R602" i="18"/>
  <c r="Q603" i="18"/>
  <c r="R603" i="18"/>
  <c r="Q604" i="18"/>
  <c r="R604" i="18"/>
  <c r="Q605" i="18"/>
  <c r="R605" i="18"/>
  <c r="Q606" i="18"/>
  <c r="R606" i="18"/>
  <c r="Q607" i="18"/>
  <c r="R607" i="18"/>
  <c r="Q608" i="18"/>
  <c r="R608" i="18"/>
  <c r="Q609" i="18"/>
  <c r="R609" i="18"/>
  <c r="Q610" i="18"/>
  <c r="R610" i="18"/>
  <c r="Q611" i="18"/>
  <c r="R611" i="18"/>
  <c r="Q612" i="18"/>
  <c r="R612" i="18"/>
  <c r="Q613" i="18"/>
  <c r="R613" i="18"/>
  <c r="Q614" i="18"/>
  <c r="R614" i="18"/>
  <c r="Q615" i="18"/>
  <c r="R615" i="18"/>
  <c r="Q616" i="18"/>
  <c r="R616" i="18"/>
  <c r="Q617" i="18"/>
  <c r="R617" i="18"/>
  <c r="Q618" i="18"/>
  <c r="R618" i="18"/>
  <c r="Q619" i="18"/>
  <c r="R619" i="18"/>
  <c r="Q620" i="18"/>
  <c r="R620" i="18"/>
  <c r="Q621" i="18"/>
  <c r="R621" i="18"/>
  <c r="Q622" i="18"/>
  <c r="R622" i="18"/>
  <c r="Q623" i="18"/>
  <c r="R623" i="18"/>
  <c r="Q624" i="18"/>
  <c r="R624" i="18"/>
  <c r="Q625" i="18"/>
  <c r="R625" i="18"/>
  <c r="Q626" i="18"/>
  <c r="R626" i="18"/>
  <c r="Q627" i="18"/>
  <c r="R627" i="18"/>
  <c r="Q628" i="18"/>
  <c r="R628" i="18"/>
  <c r="Q629" i="18"/>
  <c r="R629" i="18"/>
  <c r="Q630" i="18"/>
  <c r="R630" i="18"/>
  <c r="Q631" i="18"/>
  <c r="R631" i="18"/>
  <c r="Q632" i="18"/>
  <c r="R632" i="18"/>
  <c r="Q633" i="18"/>
  <c r="R633" i="18"/>
  <c r="Q634" i="18"/>
  <c r="R634" i="18"/>
  <c r="Q635" i="18"/>
  <c r="R635" i="18"/>
  <c r="Q636" i="18"/>
  <c r="R636" i="18"/>
  <c r="Q637" i="18"/>
  <c r="R637" i="18"/>
  <c r="Q638" i="18"/>
  <c r="R638" i="18"/>
  <c r="Q639" i="18"/>
  <c r="R639" i="18"/>
  <c r="Q640" i="18"/>
  <c r="R640" i="18"/>
  <c r="Q641" i="18"/>
  <c r="R641" i="18"/>
  <c r="Q642" i="18"/>
  <c r="R642" i="18"/>
  <c r="Q643" i="18"/>
  <c r="R643" i="18"/>
  <c r="Q644" i="18"/>
  <c r="R644" i="18"/>
  <c r="Q645" i="18"/>
  <c r="R645" i="18"/>
  <c r="Q646" i="18"/>
  <c r="R646" i="18"/>
  <c r="Q647" i="18"/>
  <c r="R647" i="18"/>
  <c r="Q648" i="18"/>
  <c r="R648" i="18"/>
  <c r="Q649" i="18"/>
  <c r="R649" i="18"/>
  <c r="Q650" i="18"/>
  <c r="R650" i="18"/>
  <c r="Q651" i="18"/>
  <c r="R651" i="18"/>
  <c r="Q652" i="18"/>
  <c r="R652" i="18"/>
  <c r="Q653" i="18"/>
  <c r="R653" i="18"/>
  <c r="Q654" i="18"/>
  <c r="R654" i="18"/>
  <c r="Q655" i="18"/>
  <c r="R655" i="18"/>
  <c r="Q656" i="18"/>
  <c r="R656" i="18"/>
  <c r="Q657" i="18"/>
  <c r="R657" i="18"/>
  <c r="Q658" i="18"/>
  <c r="R658" i="18"/>
  <c r="Q659" i="18"/>
  <c r="R659" i="18"/>
  <c r="Q660" i="18"/>
  <c r="R660" i="18"/>
  <c r="Q661" i="18"/>
  <c r="R661" i="18"/>
  <c r="Q662" i="18"/>
  <c r="R662" i="18"/>
  <c r="Q663" i="18"/>
  <c r="R663" i="18"/>
  <c r="Q664" i="18"/>
  <c r="R664" i="18"/>
  <c r="Q665" i="18"/>
  <c r="R665" i="18"/>
  <c r="Q666" i="18"/>
  <c r="R666" i="18"/>
  <c r="Q667" i="18"/>
  <c r="R667" i="18"/>
  <c r="Q668" i="18"/>
  <c r="R668" i="18"/>
  <c r="Q669" i="18"/>
  <c r="R669" i="18"/>
  <c r="Q670" i="18"/>
  <c r="R670" i="18"/>
  <c r="Q671" i="18"/>
  <c r="R671" i="18"/>
  <c r="Q672" i="18"/>
  <c r="R672" i="18"/>
  <c r="Q673" i="18"/>
  <c r="R673" i="18"/>
  <c r="Q674" i="18"/>
  <c r="R674" i="18"/>
  <c r="Q675" i="18"/>
  <c r="R675" i="18"/>
  <c r="Q676" i="18"/>
  <c r="R676" i="18"/>
  <c r="Q677" i="18"/>
  <c r="R677" i="18"/>
  <c r="Q678" i="18"/>
  <c r="R678" i="18"/>
  <c r="Q679" i="18"/>
  <c r="R679" i="18"/>
  <c r="Q680" i="18"/>
  <c r="R680" i="18"/>
  <c r="Q681" i="18"/>
  <c r="R681" i="18"/>
  <c r="Q682" i="18"/>
  <c r="R682" i="18"/>
  <c r="Q683" i="18"/>
  <c r="R683" i="18"/>
  <c r="Q684" i="18"/>
  <c r="R684" i="18"/>
  <c r="Q685" i="18"/>
  <c r="R685" i="18"/>
  <c r="Q686" i="18"/>
  <c r="R686" i="18"/>
  <c r="Q687" i="18"/>
  <c r="R687" i="18"/>
  <c r="Q688" i="18"/>
  <c r="R688" i="18"/>
  <c r="Q689" i="18"/>
  <c r="R689" i="18"/>
  <c r="Q690" i="18"/>
  <c r="R690" i="18"/>
  <c r="Q691" i="18"/>
  <c r="R691" i="18"/>
  <c r="Q692" i="18"/>
  <c r="R692" i="18"/>
  <c r="Q693" i="18"/>
  <c r="R693" i="18"/>
  <c r="Q694" i="18"/>
  <c r="R694" i="18"/>
  <c r="Q695" i="18"/>
  <c r="R695" i="18"/>
  <c r="Q696" i="18"/>
  <c r="R696" i="18"/>
  <c r="Q697" i="18"/>
  <c r="R697" i="18"/>
  <c r="Q698" i="18"/>
  <c r="R698" i="18"/>
  <c r="Q699" i="18"/>
  <c r="R699" i="18"/>
  <c r="Q700" i="18"/>
  <c r="R700" i="18"/>
  <c r="Q701" i="18"/>
  <c r="R701" i="18"/>
  <c r="Q702" i="18"/>
  <c r="R702" i="18"/>
  <c r="Q703" i="18"/>
  <c r="R703" i="18"/>
  <c r="Q704" i="18"/>
  <c r="R704" i="18"/>
  <c r="Q705" i="18"/>
  <c r="R705" i="18"/>
  <c r="Q706" i="18"/>
  <c r="R706" i="18"/>
  <c r="Q707" i="18"/>
  <c r="R707" i="18"/>
  <c r="Q708" i="18"/>
  <c r="R708" i="18"/>
  <c r="Q709" i="18"/>
  <c r="R709" i="18"/>
  <c r="Q710" i="18"/>
  <c r="R710" i="18"/>
  <c r="Q711" i="18"/>
  <c r="R711" i="18"/>
  <c r="Q712" i="18"/>
  <c r="R712" i="18"/>
  <c r="Q713" i="18"/>
  <c r="R713" i="18"/>
  <c r="Q714" i="18"/>
  <c r="R714" i="18"/>
  <c r="Q715" i="18"/>
  <c r="R715" i="18"/>
  <c r="Q716" i="18"/>
  <c r="R716" i="18"/>
  <c r="Q717" i="18"/>
  <c r="R717" i="18"/>
  <c r="Q718" i="18"/>
  <c r="R718" i="18"/>
  <c r="Q719" i="18"/>
  <c r="R719" i="18"/>
  <c r="Q720" i="18"/>
  <c r="R720" i="18"/>
  <c r="Q721" i="18"/>
  <c r="R721" i="18"/>
  <c r="Q722" i="18"/>
  <c r="R722" i="18"/>
  <c r="Q723" i="18"/>
  <c r="R723" i="18"/>
  <c r="Q724" i="18"/>
  <c r="R724" i="18"/>
  <c r="Q725" i="18"/>
  <c r="R725" i="18"/>
  <c r="Q726" i="18"/>
  <c r="R726" i="18"/>
  <c r="Q727" i="18"/>
  <c r="R727" i="18"/>
  <c r="Q728" i="18"/>
  <c r="R728" i="18"/>
  <c r="Q729" i="18"/>
  <c r="R729" i="18"/>
  <c r="Q730" i="18"/>
  <c r="R730" i="18"/>
  <c r="Q731" i="18"/>
  <c r="R731" i="18"/>
  <c r="Q732" i="18"/>
  <c r="R732" i="18"/>
  <c r="Q733" i="18"/>
  <c r="R733" i="18"/>
  <c r="Q734" i="18"/>
  <c r="R734" i="18"/>
  <c r="Q735" i="18"/>
  <c r="R735" i="18"/>
  <c r="Q736" i="18"/>
  <c r="R736" i="18"/>
  <c r="Q737" i="18"/>
  <c r="R737" i="18"/>
  <c r="Q738" i="18"/>
  <c r="R738" i="18"/>
  <c r="Q739" i="18"/>
  <c r="R739" i="18"/>
  <c r="Q740" i="18"/>
  <c r="R740" i="18"/>
  <c r="Q741" i="18"/>
  <c r="R741" i="18"/>
  <c r="Q742" i="18"/>
  <c r="R742" i="18"/>
  <c r="Q743" i="18"/>
  <c r="R743" i="18"/>
  <c r="Q744" i="18"/>
  <c r="R744" i="18"/>
  <c r="Q745" i="18"/>
  <c r="R745" i="18"/>
  <c r="Q746" i="18"/>
  <c r="R746" i="18"/>
  <c r="Q747" i="18"/>
  <c r="R747" i="18"/>
  <c r="Q748" i="18"/>
  <c r="R748" i="18"/>
  <c r="Q749" i="18"/>
  <c r="R749" i="18"/>
  <c r="Q750" i="18"/>
  <c r="R750" i="18"/>
  <c r="Q751" i="18"/>
  <c r="R751" i="18"/>
  <c r="Q752" i="18"/>
  <c r="R752" i="18"/>
  <c r="Q753" i="18"/>
  <c r="R753" i="18"/>
  <c r="Q754" i="18"/>
  <c r="R754" i="18"/>
  <c r="Q755" i="18"/>
  <c r="R755" i="18"/>
  <c r="Q756" i="18"/>
  <c r="R756" i="18"/>
  <c r="Q757" i="18"/>
  <c r="R757" i="18"/>
  <c r="Q758" i="18"/>
  <c r="R758" i="18"/>
  <c r="Q759" i="18"/>
  <c r="R759" i="18"/>
  <c r="Q760" i="18"/>
  <c r="R760" i="18"/>
  <c r="Q761" i="18"/>
  <c r="R761" i="18"/>
  <c r="Q762" i="18"/>
  <c r="R762" i="18"/>
  <c r="Q763" i="18"/>
  <c r="R763" i="18"/>
  <c r="Q764" i="18"/>
  <c r="R764" i="18"/>
  <c r="Q765" i="18"/>
  <c r="R765" i="18"/>
  <c r="Q766" i="18"/>
  <c r="R766" i="18"/>
  <c r="Q767" i="18"/>
  <c r="R767" i="18"/>
  <c r="Q768" i="18"/>
  <c r="R768" i="18"/>
  <c r="Q769" i="18"/>
  <c r="R769" i="18"/>
  <c r="Q770" i="18"/>
  <c r="R770" i="18"/>
  <c r="Q771" i="18"/>
  <c r="R771" i="18"/>
  <c r="Q772" i="18"/>
  <c r="R772" i="18"/>
  <c r="Q773" i="18"/>
  <c r="R773" i="18"/>
  <c r="Q774" i="18"/>
  <c r="R774" i="18"/>
  <c r="Q775" i="18"/>
  <c r="R775" i="18"/>
  <c r="Q776" i="18"/>
  <c r="R776" i="18"/>
  <c r="Q777" i="18"/>
  <c r="R777" i="18"/>
  <c r="Q778" i="18"/>
  <c r="R778" i="18"/>
  <c r="Q779" i="18"/>
  <c r="R779" i="18"/>
  <c r="Q780" i="18"/>
  <c r="R780" i="18"/>
  <c r="Q781" i="18"/>
  <c r="R781" i="18"/>
  <c r="Q782" i="18"/>
  <c r="R782" i="18"/>
  <c r="Q783" i="18"/>
  <c r="R783" i="18"/>
  <c r="Q784" i="18"/>
  <c r="R784" i="18"/>
  <c r="Q785" i="18"/>
  <c r="R785" i="18"/>
  <c r="Q786" i="18"/>
  <c r="R786" i="18"/>
  <c r="Q787" i="18"/>
  <c r="R787" i="18"/>
  <c r="Q788" i="18"/>
  <c r="R788" i="18"/>
  <c r="Q789" i="18"/>
  <c r="R789" i="18"/>
  <c r="Q790" i="18"/>
  <c r="R790" i="18"/>
  <c r="Q791" i="18"/>
  <c r="R791" i="18"/>
  <c r="Q792" i="18"/>
  <c r="R792" i="18"/>
  <c r="Q793" i="18"/>
  <c r="R793" i="18"/>
  <c r="Q794" i="18"/>
  <c r="R794" i="18"/>
  <c r="Q795" i="18"/>
  <c r="R795" i="18"/>
  <c r="Q796" i="18"/>
  <c r="R796" i="18"/>
  <c r="Q797" i="18"/>
  <c r="R797" i="18"/>
  <c r="Q798" i="18"/>
  <c r="R798" i="18"/>
  <c r="Q799" i="18"/>
  <c r="R799" i="18"/>
  <c r="Q800" i="18"/>
  <c r="R800" i="18"/>
  <c r="Q801" i="18"/>
  <c r="R801" i="18"/>
  <c r="Q802" i="18"/>
  <c r="R802" i="18"/>
  <c r="Q803" i="18"/>
  <c r="R803" i="18"/>
  <c r="Q804" i="18"/>
  <c r="R804" i="18"/>
  <c r="Q805" i="18"/>
  <c r="R805" i="18"/>
  <c r="Q806" i="18"/>
  <c r="R806" i="18"/>
  <c r="Q807" i="18"/>
  <c r="R807" i="18"/>
  <c r="Q808" i="18"/>
  <c r="R808" i="18"/>
  <c r="Q809" i="18"/>
  <c r="R809" i="18"/>
  <c r="Q810" i="18"/>
  <c r="R810" i="18"/>
  <c r="Q811" i="18"/>
  <c r="R811" i="18"/>
  <c r="Q812" i="18"/>
  <c r="R812" i="18"/>
  <c r="Q813" i="18"/>
  <c r="R813" i="18"/>
  <c r="Q814" i="18"/>
  <c r="R814" i="18"/>
  <c r="Q815" i="18"/>
  <c r="R815" i="18"/>
  <c r="Q816" i="18"/>
  <c r="R816" i="18"/>
  <c r="Q817" i="18"/>
  <c r="R817" i="18"/>
  <c r="Q818" i="18"/>
  <c r="R818" i="18"/>
  <c r="Q819" i="18"/>
  <c r="R819" i="18"/>
  <c r="Q820" i="18"/>
  <c r="R820" i="18"/>
  <c r="Q821" i="18"/>
  <c r="R821" i="18"/>
  <c r="Q822" i="18"/>
  <c r="R822" i="18"/>
  <c r="Q823" i="18"/>
  <c r="R823" i="18"/>
  <c r="Q824" i="18"/>
  <c r="R824" i="18"/>
  <c r="Q825" i="18"/>
  <c r="R825" i="18"/>
  <c r="Q826" i="18"/>
  <c r="R826" i="18"/>
  <c r="Q827" i="18"/>
  <c r="R827" i="18"/>
  <c r="Q828" i="18"/>
  <c r="R828" i="18"/>
  <c r="Q829" i="18"/>
  <c r="R829" i="18"/>
  <c r="Q830" i="18"/>
  <c r="R830" i="18"/>
  <c r="Q831" i="18"/>
  <c r="R831" i="18"/>
  <c r="Q832" i="18"/>
  <c r="R832" i="18"/>
  <c r="Q833" i="18"/>
  <c r="R833" i="18"/>
  <c r="Q834" i="18"/>
  <c r="R834" i="18"/>
  <c r="Q835" i="18"/>
  <c r="R835" i="18"/>
  <c r="Q836" i="18"/>
  <c r="R836" i="18"/>
  <c r="Q837" i="18"/>
  <c r="R837" i="18"/>
  <c r="Q838" i="18"/>
  <c r="R838" i="18"/>
  <c r="Q839" i="18"/>
  <c r="R839" i="18"/>
  <c r="Q840" i="18"/>
  <c r="R840" i="18"/>
  <c r="Q841" i="18"/>
  <c r="R841" i="18"/>
  <c r="Q842" i="18"/>
  <c r="R842" i="18"/>
  <c r="Q843" i="18"/>
  <c r="R843" i="18"/>
  <c r="Q844" i="18"/>
  <c r="R844" i="18"/>
  <c r="Q845" i="18"/>
  <c r="R845" i="18"/>
  <c r="Q846" i="18"/>
  <c r="R846" i="18"/>
  <c r="Q847" i="18"/>
  <c r="R847" i="18"/>
  <c r="Q848" i="18"/>
  <c r="R848" i="18"/>
  <c r="Q849" i="18"/>
  <c r="R849" i="18"/>
  <c r="Q850" i="18"/>
  <c r="R850" i="18"/>
  <c r="Q851" i="18"/>
  <c r="R851" i="18"/>
  <c r="Q852" i="18"/>
  <c r="R852" i="18"/>
  <c r="Q853" i="18"/>
  <c r="R853" i="18"/>
  <c r="Q854" i="18"/>
  <c r="R854" i="18"/>
  <c r="Q855" i="18"/>
  <c r="R855" i="18"/>
  <c r="Q856" i="18"/>
  <c r="R856" i="18"/>
  <c r="Q857" i="18"/>
  <c r="R857" i="18"/>
  <c r="Q858" i="18"/>
  <c r="R858" i="18"/>
  <c r="Q859" i="18"/>
  <c r="R859" i="18"/>
  <c r="Q860" i="18"/>
  <c r="R860" i="18"/>
  <c r="Q861" i="18"/>
  <c r="R861" i="18"/>
  <c r="Q862" i="18"/>
  <c r="R862" i="18"/>
  <c r="Q863" i="18"/>
  <c r="R863" i="18"/>
  <c r="Q864" i="18"/>
  <c r="R864" i="18"/>
  <c r="Q865" i="18"/>
  <c r="R865" i="18"/>
  <c r="Q866" i="18"/>
  <c r="R866" i="18"/>
  <c r="Q867" i="18"/>
  <c r="R867" i="18"/>
  <c r="Q868" i="18"/>
  <c r="R868" i="18"/>
  <c r="Q869" i="18"/>
  <c r="R869" i="18"/>
  <c r="Q870" i="18"/>
  <c r="R870" i="18"/>
  <c r="Q871" i="18"/>
  <c r="R871" i="18"/>
  <c r="Q872" i="18"/>
  <c r="R872" i="18"/>
  <c r="Q873" i="18"/>
  <c r="R873" i="18"/>
  <c r="Q874" i="18"/>
  <c r="R874" i="18"/>
  <c r="Q875" i="18"/>
  <c r="R875" i="18"/>
  <c r="Q876" i="18"/>
  <c r="R876" i="18"/>
  <c r="Q877" i="18"/>
  <c r="R877" i="18"/>
  <c r="Q878" i="18"/>
  <c r="R878" i="18"/>
  <c r="Q879" i="18"/>
  <c r="R879" i="18"/>
  <c r="Q880" i="18"/>
  <c r="R880" i="18"/>
  <c r="Q881" i="18"/>
  <c r="R881" i="18"/>
  <c r="Q882" i="18"/>
  <c r="R882" i="18"/>
  <c r="Q883" i="18"/>
  <c r="R883" i="18"/>
  <c r="Q884" i="18"/>
  <c r="R884" i="18"/>
  <c r="Q885" i="18"/>
  <c r="R885" i="18"/>
  <c r="Q886" i="18"/>
  <c r="R886" i="18"/>
  <c r="Q887" i="18"/>
  <c r="R887" i="18"/>
  <c r="Q888" i="18"/>
  <c r="R888" i="18"/>
  <c r="Q889" i="18"/>
  <c r="R889" i="18"/>
  <c r="Q890" i="18"/>
  <c r="R890" i="18"/>
  <c r="Q891" i="18"/>
  <c r="R891" i="18"/>
  <c r="Q892" i="18"/>
  <c r="R892" i="18"/>
  <c r="Q893" i="18"/>
  <c r="R893" i="18"/>
  <c r="Q894" i="18"/>
  <c r="R894" i="18"/>
  <c r="Q895" i="18"/>
  <c r="R895" i="18"/>
  <c r="Q896" i="18"/>
  <c r="R896" i="18"/>
  <c r="Q897" i="18"/>
  <c r="R897" i="18"/>
  <c r="Q898" i="18"/>
  <c r="R898" i="18"/>
  <c r="Q899" i="18"/>
  <c r="R899" i="18"/>
  <c r="Q900" i="18"/>
  <c r="R900" i="18"/>
  <c r="Q901" i="18"/>
  <c r="R901" i="18"/>
  <c r="Q902" i="18"/>
  <c r="R902" i="18"/>
  <c r="Q903" i="18"/>
  <c r="R903" i="18"/>
  <c r="Q904" i="18"/>
  <c r="R904" i="18"/>
  <c r="Q905" i="18"/>
  <c r="R905" i="18"/>
  <c r="Q906" i="18"/>
  <c r="R906" i="18"/>
  <c r="Q907" i="18"/>
  <c r="R907" i="18"/>
  <c r="Q908" i="18"/>
  <c r="R908" i="18"/>
  <c r="Q909" i="18"/>
  <c r="R909" i="18"/>
  <c r="Q910" i="18"/>
  <c r="R910" i="18"/>
  <c r="Q911" i="18"/>
  <c r="R911" i="18"/>
  <c r="Q912" i="18"/>
  <c r="R912" i="18"/>
  <c r="Q913" i="18"/>
  <c r="R913" i="18"/>
  <c r="Q914" i="18"/>
  <c r="R914" i="18"/>
  <c r="Q915" i="18"/>
  <c r="R915" i="18"/>
  <c r="Q916" i="18"/>
  <c r="R916" i="18"/>
  <c r="Q917" i="18"/>
  <c r="R917" i="18"/>
  <c r="Q918" i="18"/>
  <c r="R918" i="18"/>
  <c r="Q919" i="18"/>
  <c r="R919" i="18"/>
  <c r="Q920" i="18"/>
  <c r="R920" i="18"/>
  <c r="Q921" i="18"/>
  <c r="R921" i="18"/>
  <c r="Q922" i="18"/>
  <c r="R922" i="18"/>
  <c r="Q923" i="18"/>
  <c r="R923" i="18"/>
  <c r="Q924" i="18"/>
  <c r="R924" i="18"/>
  <c r="Q925" i="18"/>
  <c r="R925" i="18"/>
  <c r="Q926" i="18"/>
  <c r="R926" i="18"/>
  <c r="Q927" i="18"/>
  <c r="R927" i="18"/>
  <c r="Q928" i="18"/>
  <c r="R928" i="18"/>
  <c r="Q929" i="18"/>
  <c r="R929" i="18"/>
  <c r="Q930" i="18"/>
  <c r="R930" i="18"/>
  <c r="Q931" i="18"/>
  <c r="R931" i="18"/>
  <c r="Q932" i="18"/>
  <c r="R932" i="18"/>
  <c r="Q933" i="18"/>
  <c r="R933" i="18"/>
  <c r="Q934" i="18"/>
  <c r="R934" i="18"/>
  <c r="Q935" i="18"/>
  <c r="R935" i="18"/>
  <c r="Q936" i="18"/>
  <c r="R936" i="18"/>
  <c r="Q937" i="18"/>
  <c r="R937" i="18"/>
  <c r="Q938" i="18"/>
  <c r="R938" i="18"/>
  <c r="Q939" i="18"/>
  <c r="R939" i="18"/>
  <c r="Q940" i="18"/>
  <c r="R940" i="18"/>
  <c r="Q941" i="18"/>
  <c r="R941" i="18"/>
  <c r="Q942" i="18"/>
  <c r="R942" i="18"/>
  <c r="Q943" i="18"/>
  <c r="R943" i="18"/>
  <c r="Q944" i="18"/>
  <c r="R944" i="18"/>
  <c r="Q945" i="18"/>
  <c r="R945" i="18"/>
  <c r="Q946" i="18"/>
  <c r="R946" i="18"/>
  <c r="Q947" i="18"/>
  <c r="R947" i="18"/>
  <c r="Q948" i="18"/>
  <c r="R948" i="18"/>
  <c r="Q949" i="18"/>
  <c r="R949" i="18"/>
  <c r="Q950" i="18"/>
  <c r="R950" i="18"/>
  <c r="Q951" i="18"/>
  <c r="R951" i="18"/>
  <c r="Q952" i="18"/>
  <c r="R952" i="18"/>
  <c r="Q953" i="18"/>
  <c r="R953" i="18"/>
  <c r="Q954" i="18"/>
  <c r="R954" i="18"/>
  <c r="Q955" i="18"/>
  <c r="R955" i="18"/>
  <c r="Q956" i="18"/>
  <c r="R956" i="18"/>
  <c r="Q957" i="18"/>
  <c r="R957" i="18"/>
  <c r="Q958" i="18"/>
  <c r="R958" i="18"/>
  <c r="Q959" i="18"/>
  <c r="R959" i="18"/>
  <c r="Q960" i="18"/>
  <c r="R960" i="18"/>
  <c r="Q961" i="18"/>
  <c r="R961" i="18"/>
  <c r="Q962" i="18"/>
  <c r="R962" i="18"/>
  <c r="Q963" i="18"/>
  <c r="R963" i="18"/>
  <c r="Q964" i="18"/>
  <c r="R964" i="18"/>
  <c r="Q965" i="18"/>
  <c r="R965" i="18"/>
  <c r="Q966" i="18"/>
  <c r="R966" i="18"/>
  <c r="Q967" i="18"/>
  <c r="R967" i="18"/>
  <c r="Q968" i="18"/>
  <c r="R968" i="18"/>
  <c r="Q969" i="18"/>
  <c r="R969" i="18"/>
  <c r="Q970" i="18"/>
  <c r="R970" i="18"/>
  <c r="Q971" i="18"/>
  <c r="R971" i="18"/>
  <c r="Q972" i="18"/>
  <c r="R972" i="18"/>
  <c r="Q973" i="18"/>
  <c r="R973" i="18"/>
  <c r="Q974" i="18"/>
  <c r="R974" i="18"/>
  <c r="Q975" i="18"/>
  <c r="R975" i="18"/>
  <c r="Q976" i="18"/>
  <c r="R976" i="18"/>
  <c r="Q977" i="18"/>
  <c r="R977" i="18"/>
  <c r="Q978" i="18"/>
  <c r="R978" i="18"/>
  <c r="Q979" i="18"/>
  <c r="R979" i="18"/>
  <c r="Q980" i="18"/>
  <c r="R980" i="18"/>
  <c r="Q981" i="18"/>
  <c r="R981" i="18"/>
  <c r="Q982" i="18"/>
  <c r="R982" i="18"/>
  <c r="Q983" i="18"/>
  <c r="R983" i="18"/>
  <c r="Q984" i="18"/>
  <c r="R984" i="18"/>
  <c r="Q985" i="18"/>
  <c r="R985" i="18"/>
  <c r="Q986" i="18"/>
  <c r="R986" i="18"/>
  <c r="Q987" i="18"/>
  <c r="R987" i="18"/>
  <c r="Q988" i="18"/>
  <c r="R988" i="18"/>
  <c r="Q989" i="18"/>
  <c r="R989" i="18"/>
  <c r="Q990" i="18"/>
  <c r="R990" i="18"/>
  <c r="Q991" i="18"/>
  <c r="R991" i="18"/>
  <c r="Q992" i="18"/>
  <c r="R992" i="18"/>
  <c r="Q993" i="18"/>
  <c r="R993" i="18"/>
  <c r="Q994" i="18"/>
  <c r="R994" i="18"/>
  <c r="Q995" i="18"/>
  <c r="R995" i="18"/>
  <c r="Q996" i="18"/>
  <c r="R996" i="18"/>
  <c r="Q997" i="18"/>
  <c r="R997" i="18"/>
  <c r="Q998" i="18"/>
  <c r="R998" i="18"/>
  <c r="Q999" i="18"/>
  <c r="R999" i="18"/>
  <c r="Q1000" i="18"/>
  <c r="R1000" i="18"/>
  <c r="Q1001" i="18"/>
  <c r="R1001" i="18"/>
  <c r="Q1002" i="18"/>
  <c r="R1002" i="18"/>
  <c r="Q1003" i="18"/>
  <c r="R1003" i="18"/>
  <c r="Q1004" i="18"/>
  <c r="R1004" i="18"/>
  <c r="Q1005" i="18"/>
  <c r="R1005" i="18"/>
  <c r="Q1006" i="18"/>
  <c r="R1006" i="18"/>
  <c r="Q1007" i="18"/>
  <c r="R1007" i="18"/>
  <c r="Q1008" i="18"/>
  <c r="R1008" i="18"/>
  <c r="Q1009" i="18"/>
  <c r="R1009" i="18"/>
  <c r="Q1010" i="18"/>
  <c r="R1010" i="18"/>
  <c r="Q1011" i="18"/>
  <c r="R1011" i="18"/>
  <c r="Q1012" i="18"/>
  <c r="R1012" i="18"/>
  <c r="Q1013" i="18"/>
  <c r="R1013" i="18"/>
  <c r="Q1014" i="18"/>
  <c r="R1014" i="18"/>
  <c r="Q1015" i="18"/>
  <c r="R1015" i="18"/>
  <c r="Q1016" i="18"/>
  <c r="R1016" i="18"/>
  <c r="Q1017" i="18"/>
  <c r="R1017" i="18"/>
  <c r="Q1018" i="18"/>
  <c r="R1018" i="18"/>
  <c r="Q1019" i="18"/>
  <c r="R1019" i="18"/>
  <c r="Q1020" i="18"/>
  <c r="R1020" i="18"/>
  <c r="Q1021" i="18"/>
  <c r="R1021" i="18"/>
  <c r="Q1022" i="18"/>
  <c r="R1022" i="18"/>
  <c r="Q1023" i="18"/>
  <c r="R1023" i="18"/>
  <c r="Q1024" i="18"/>
  <c r="R1024" i="18"/>
  <c r="Q1025" i="18"/>
  <c r="R1025" i="18"/>
  <c r="Q1026" i="18"/>
  <c r="R1026" i="18"/>
  <c r="Q1027" i="18"/>
  <c r="R1027" i="18"/>
  <c r="Q1028" i="18"/>
  <c r="R1028" i="18"/>
  <c r="Q1029" i="18"/>
  <c r="R1029" i="18"/>
  <c r="Q1030" i="18"/>
  <c r="R1030" i="18"/>
  <c r="Q1031" i="18"/>
  <c r="R1031" i="18"/>
  <c r="Q1032" i="18"/>
  <c r="R1032" i="18"/>
  <c r="Q1033" i="18"/>
  <c r="R1033" i="18"/>
  <c r="Q1034" i="18"/>
  <c r="R1034" i="18"/>
  <c r="Q1035" i="18"/>
  <c r="R1035" i="18"/>
  <c r="Q1036" i="18"/>
  <c r="R1036" i="18"/>
  <c r="Q1037" i="18"/>
  <c r="R1037" i="18"/>
  <c r="Q1038" i="18"/>
  <c r="R1038" i="18"/>
  <c r="Q1039" i="18"/>
  <c r="R1039" i="18"/>
  <c r="Q1040" i="18"/>
  <c r="R1040" i="18"/>
  <c r="Q1041" i="18"/>
  <c r="R1041" i="18"/>
  <c r="Q1042" i="18"/>
  <c r="R1042" i="18"/>
  <c r="Q1043" i="18"/>
  <c r="R1043" i="18"/>
  <c r="Q1044" i="18"/>
  <c r="R1044" i="18"/>
  <c r="Q1045" i="18"/>
  <c r="R1045" i="18"/>
  <c r="Q1046" i="18"/>
  <c r="R1046" i="18"/>
  <c r="Q1047" i="18"/>
  <c r="R1047" i="18"/>
  <c r="Q1048" i="18"/>
  <c r="R1048" i="18"/>
  <c r="Q1049" i="18"/>
  <c r="R1049" i="18"/>
  <c r="Q1050" i="18"/>
  <c r="R1050" i="18"/>
  <c r="Q1051" i="18"/>
  <c r="R1051" i="18"/>
  <c r="Q1052" i="18"/>
  <c r="R1052" i="18"/>
  <c r="Q1053" i="18"/>
  <c r="R1053" i="18"/>
  <c r="Q1054" i="18"/>
  <c r="R1054" i="18"/>
  <c r="Q1055" i="18"/>
  <c r="R1055" i="18"/>
  <c r="Q1056" i="18"/>
  <c r="R1056" i="18"/>
  <c r="Q1057" i="18"/>
  <c r="R1057" i="18"/>
  <c r="Q1058" i="18"/>
  <c r="R1058" i="18"/>
  <c r="Q1059" i="18"/>
  <c r="R1059" i="18"/>
  <c r="Q1060" i="18"/>
  <c r="R1060" i="18"/>
  <c r="Q1061" i="18"/>
  <c r="R1061" i="18"/>
  <c r="Q1062" i="18"/>
  <c r="R1062" i="18"/>
  <c r="Q1063" i="18"/>
  <c r="R1063" i="18"/>
  <c r="Q1064" i="18"/>
  <c r="R1064" i="18"/>
  <c r="Q1065" i="18"/>
  <c r="R1065" i="18"/>
  <c r="Q1066" i="18"/>
  <c r="R1066" i="18"/>
  <c r="Q1067" i="18"/>
  <c r="R1067" i="18"/>
  <c r="Q1068" i="18"/>
  <c r="R1068" i="18"/>
  <c r="Q1069" i="18"/>
  <c r="R1069" i="18"/>
  <c r="Q1070" i="18"/>
  <c r="R1070" i="18"/>
  <c r="Q1071" i="18"/>
  <c r="R1071" i="18"/>
  <c r="Q1072" i="18"/>
  <c r="R1072" i="18"/>
  <c r="Q1073" i="18"/>
  <c r="R1073" i="18"/>
  <c r="Q1074" i="18"/>
  <c r="R1074" i="18"/>
  <c r="Q1075" i="18"/>
  <c r="R1075" i="18"/>
  <c r="Q1076" i="18"/>
  <c r="R1076" i="18"/>
  <c r="Q1077" i="18"/>
  <c r="R1077" i="18"/>
  <c r="Q1078" i="18"/>
  <c r="R1078" i="18"/>
  <c r="Q1079" i="18"/>
  <c r="R1079" i="18"/>
  <c r="Q1080" i="18"/>
  <c r="R1080" i="18"/>
  <c r="Q1081" i="18"/>
  <c r="R1081" i="18"/>
  <c r="Q1082" i="18"/>
  <c r="R1082" i="18"/>
  <c r="Q1083" i="18"/>
  <c r="R1083" i="18"/>
  <c r="Q1084" i="18"/>
  <c r="R1084" i="18"/>
  <c r="Q1085" i="18"/>
  <c r="R1085" i="18"/>
  <c r="Q1086" i="18"/>
  <c r="R1086" i="18"/>
  <c r="Q1087" i="18"/>
  <c r="R1087" i="18"/>
  <c r="Q1088" i="18"/>
  <c r="R1088" i="18"/>
  <c r="Q1089" i="18"/>
  <c r="R1089" i="18"/>
  <c r="Q1090" i="18"/>
  <c r="R1090" i="18"/>
  <c r="Q1091" i="18"/>
  <c r="R1091" i="18"/>
  <c r="Q1092" i="18"/>
  <c r="R1092" i="18"/>
  <c r="Q1093" i="18"/>
  <c r="R1093" i="18"/>
  <c r="Q1094" i="18"/>
  <c r="R1094" i="18"/>
  <c r="Q1095" i="18"/>
  <c r="R1095" i="18"/>
  <c r="Q1096" i="18"/>
  <c r="R1096" i="18"/>
  <c r="Q1097" i="18"/>
  <c r="R1097" i="18"/>
  <c r="Q1098" i="18"/>
  <c r="R1098" i="18"/>
  <c r="Q1099" i="18"/>
  <c r="R1099" i="18"/>
  <c r="Q1100" i="18"/>
  <c r="R1100" i="18"/>
  <c r="Q1101" i="18"/>
  <c r="R1101" i="18"/>
  <c r="Q1102" i="18"/>
  <c r="R1102" i="18"/>
  <c r="Q1103" i="18"/>
  <c r="R1103" i="18"/>
  <c r="Q1104" i="18"/>
  <c r="R1104" i="18"/>
  <c r="Q1105" i="18"/>
  <c r="R1105" i="18"/>
  <c r="Q1106" i="18"/>
  <c r="R1106" i="18"/>
  <c r="Q1107" i="18"/>
  <c r="R1107" i="18"/>
  <c r="Q1108" i="18"/>
  <c r="R1108" i="18"/>
  <c r="Q1109" i="18"/>
  <c r="R1109" i="18"/>
  <c r="Q1110" i="18"/>
  <c r="R1110" i="18"/>
  <c r="Q1111" i="18"/>
  <c r="R1111" i="18"/>
  <c r="Q1112" i="18"/>
  <c r="R1112" i="18"/>
  <c r="Q1113" i="18"/>
  <c r="R1113" i="18"/>
  <c r="Q1114" i="18"/>
  <c r="R1114" i="18"/>
  <c r="Q1115" i="18"/>
  <c r="R1115" i="18"/>
  <c r="Q1116" i="18"/>
  <c r="R1116" i="18"/>
  <c r="Q1117" i="18"/>
  <c r="R1117" i="18"/>
  <c r="Q1118" i="18"/>
  <c r="R1118" i="18"/>
  <c r="Q1119" i="18"/>
  <c r="R1119" i="18"/>
  <c r="Q1120" i="18"/>
  <c r="R1120" i="18"/>
  <c r="Q1121" i="18"/>
  <c r="R1121" i="18"/>
  <c r="Q1122" i="18"/>
  <c r="R1122" i="18"/>
  <c r="Q1123" i="18"/>
  <c r="R1123" i="18"/>
  <c r="Q1124" i="18"/>
  <c r="R1124" i="18"/>
  <c r="Q1125" i="18"/>
  <c r="R1125" i="18"/>
  <c r="Q1126" i="18"/>
  <c r="R1126" i="18"/>
  <c r="Q1127" i="18"/>
  <c r="R1127" i="18"/>
  <c r="Q1128" i="18"/>
  <c r="R1128" i="18"/>
  <c r="Q1129" i="18"/>
  <c r="R1129" i="18"/>
  <c r="Q1130" i="18"/>
  <c r="R1130" i="18"/>
  <c r="Q1131" i="18"/>
  <c r="R1131" i="18"/>
  <c r="Q1132" i="18"/>
  <c r="R1132" i="18"/>
  <c r="Q1133" i="18"/>
  <c r="R1133" i="18"/>
  <c r="Q1134" i="18"/>
  <c r="R1134" i="18"/>
  <c r="Q1135" i="18"/>
  <c r="R1135" i="18"/>
  <c r="Q1136" i="18"/>
  <c r="R1136" i="18"/>
  <c r="Q1137" i="18"/>
  <c r="R1137" i="18"/>
  <c r="Q1138" i="18"/>
  <c r="R1138" i="18"/>
  <c r="Q1139" i="18"/>
  <c r="R1139" i="18"/>
  <c r="Q1140" i="18"/>
  <c r="R1140" i="18"/>
  <c r="Q1141" i="18"/>
  <c r="R1141" i="18"/>
  <c r="Q1142" i="18"/>
  <c r="R1142" i="18"/>
  <c r="Q1143" i="18"/>
  <c r="R1143" i="18"/>
  <c r="Q1144" i="18"/>
  <c r="R1144" i="18"/>
  <c r="Q1145" i="18"/>
  <c r="R1145" i="18"/>
  <c r="Q1146" i="18"/>
  <c r="R1146" i="18"/>
  <c r="Q1147" i="18"/>
  <c r="R1147" i="18"/>
  <c r="Q1148" i="18"/>
  <c r="R1148" i="18"/>
  <c r="Q1149" i="18"/>
  <c r="R1149" i="18"/>
  <c r="Q1150" i="18"/>
  <c r="R1150" i="18"/>
  <c r="Q1151" i="18"/>
  <c r="R1151" i="18"/>
  <c r="Q1152" i="18"/>
  <c r="R1152" i="18"/>
  <c r="Q1153" i="18"/>
  <c r="R1153" i="18"/>
  <c r="Q1154" i="18"/>
  <c r="R1154" i="18"/>
  <c r="Q1155" i="18"/>
  <c r="R1155" i="18"/>
  <c r="Q1156" i="18"/>
  <c r="R1156" i="18"/>
  <c r="Q1157" i="18"/>
  <c r="R1157" i="18"/>
  <c r="Q1158" i="18"/>
  <c r="R1158" i="18"/>
  <c r="Q1159" i="18"/>
  <c r="R1159" i="18"/>
  <c r="Q1160" i="18"/>
  <c r="R1160" i="18"/>
  <c r="Q1161" i="18"/>
  <c r="R1161" i="18"/>
  <c r="Q1162" i="18"/>
  <c r="R1162" i="18"/>
  <c r="Q1163" i="18"/>
  <c r="R1163" i="18"/>
  <c r="Q1164" i="18"/>
  <c r="R1164" i="18"/>
  <c r="Q1165" i="18"/>
  <c r="R1165" i="18"/>
  <c r="Q1166" i="18"/>
  <c r="R1166" i="18"/>
  <c r="Q1167" i="18"/>
  <c r="R1167" i="18"/>
  <c r="Q1168" i="18"/>
  <c r="R1168" i="18"/>
  <c r="Q1169" i="18"/>
  <c r="R1169" i="18"/>
  <c r="Q1170" i="18"/>
  <c r="R1170" i="18"/>
  <c r="Q1171" i="18"/>
  <c r="R1171" i="18"/>
  <c r="Q1172" i="18"/>
  <c r="R1172" i="18"/>
  <c r="Q1173" i="18"/>
  <c r="R1173" i="18"/>
  <c r="Q1174" i="18"/>
  <c r="R1174" i="18"/>
  <c r="Q1175" i="18"/>
  <c r="R1175" i="18"/>
  <c r="Q1176" i="18"/>
  <c r="R1176" i="18"/>
  <c r="Q1177" i="18"/>
  <c r="R1177" i="18"/>
  <c r="Q1178" i="18"/>
  <c r="R1178" i="18"/>
  <c r="Q1179" i="18"/>
  <c r="R1179" i="18"/>
  <c r="Q1180" i="18"/>
  <c r="R1180" i="18"/>
  <c r="Q1181" i="18"/>
  <c r="R1181" i="18"/>
  <c r="Q1182" i="18"/>
  <c r="R1182" i="18"/>
  <c r="Q1183" i="18"/>
  <c r="R1183" i="18"/>
  <c r="Q1184" i="18"/>
  <c r="R1184" i="18"/>
  <c r="Q1185" i="18"/>
  <c r="R1185" i="18"/>
  <c r="Q1186" i="18"/>
  <c r="R1186" i="18"/>
  <c r="Q1187" i="18"/>
  <c r="R1187" i="18"/>
  <c r="Q1188" i="18"/>
  <c r="R1188" i="18"/>
  <c r="Q1189" i="18"/>
  <c r="R1189" i="18"/>
  <c r="Q1190" i="18"/>
  <c r="R1190" i="18"/>
  <c r="Q1191" i="18"/>
  <c r="R1191" i="18"/>
  <c r="Q1192" i="18"/>
  <c r="R1192" i="18"/>
  <c r="Q1193" i="18"/>
  <c r="R1193" i="18"/>
  <c r="Q1194" i="18"/>
  <c r="R1194" i="18"/>
  <c r="Q1195" i="18"/>
  <c r="R1195" i="18"/>
  <c r="Q1196" i="18"/>
  <c r="R1196" i="18"/>
  <c r="Q1197" i="18"/>
  <c r="R1197" i="18"/>
  <c r="Q1198" i="18"/>
  <c r="R1198" i="18"/>
  <c r="Q1199" i="18"/>
  <c r="R1199" i="18"/>
  <c r="Q1200" i="18"/>
  <c r="R1200" i="18"/>
  <c r="Q1201" i="18"/>
  <c r="R1201" i="18"/>
  <c r="Q1202" i="18"/>
  <c r="R1202" i="18"/>
  <c r="Q1203" i="18"/>
  <c r="R1203" i="18"/>
  <c r="Q1204" i="18"/>
  <c r="R1204" i="18"/>
  <c r="Q1205" i="18"/>
  <c r="R1205" i="18"/>
  <c r="Q1206" i="18"/>
  <c r="R1206" i="18"/>
  <c r="Q1207" i="18"/>
  <c r="R1207" i="18"/>
  <c r="Q1208" i="18"/>
  <c r="R1208" i="18"/>
  <c r="Q1209" i="18"/>
  <c r="R1209" i="18"/>
  <c r="Q1210" i="18"/>
  <c r="R1210" i="18"/>
  <c r="Q1211" i="18"/>
  <c r="R1211" i="18"/>
  <c r="Q1212" i="18"/>
  <c r="R1212" i="18"/>
  <c r="Q1213" i="18"/>
  <c r="R1213" i="18"/>
  <c r="Q1214" i="18"/>
  <c r="R1214" i="18"/>
  <c r="Q1215" i="18"/>
  <c r="R1215" i="18"/>
  <c r="Q1216" i="18"/>
  <c r="R1216" i="18"/>
  <c r="Q1217" i="18"/>
  <c r="R1217" i="18"/>
  <c r="Q1218" i="18"/>
  <c r="R1218" i="18"/>
  <c r="Q1219" i="18"/>
  <c r="R1219" i="18"/>
  <c r="Q1220" i="18"/>
  <c r="R1220" i="18"/>
  <c r="Q1221" i="18"/>
  <c r="R1221" i="18"/>
  <c r="Q1222" i="18"/>
  <c r="R1222" i="18"/>
  <c r="Q1223" i="18"/>
  <c r="R1223" i="18"/>
  <c r="Q1224" i="18"/>
  <c r="R1224" i="18"/>
  <c r="Q1225" i="18"/>
  <c r="R1225" i="18"/>
  <c r="Q1226" i="18"/>
  <c r="R1226" i="18"/>
  <c r="Q1227" i="18"/>
  <c r="R1227" i="18"/>
  <c r="Q1228" i="18"/>
  <c r="R1228" i="18"/>
  <c r="Q1229" i="18"/>
  <c r="R1229" i="18"/>
  <c r="Q1230" i="18"/>
  <c r="R1230" i="18"/>
  <c r="Q1231" i="18"/>
  <c r="R1231" i="18"/>
  <c r="Q1232" i="18"/>
  <c r="R1232" i="18"/>
  <c r="Q1233" i="18"/>
  <c r="R1233" i="18"/>
  <c r="Q1234" i="18"/>
  <c r="R1234" i="18"/>
  <c r="Q1235" i="18"/>
  <c r="R1235" i="18"/>
  <c r="Q1236" i="18"/>
  <c r="R1236" i="18"/>
  <c r="Q1237" i="18"/>
  <c r="R1237" i="18"/>
  <c r="Q1238" i="18"/>
  <c r="R1238" i="18"/>
  <c r="Q1239" i="18"/>
  <c r="R1239" i="18"/>
  <c r="Q1240" i="18"/>
  <c r="R1240" i="18"/>
  <c r="Q1241" i="18"/>
  <c r="R1241" i="18"/>
  <c r="Q1242" i="18"/>
  <c r="R1242" i="18"/>
  <c r="Q1243" i="18"/>
  <c r="R1243" i="18"/>
  <c r="Q1244" i="18"/>
  <c r="R1244" i="18"/>
  <c r="Q1245" i="18"/>
  <c r="R1245" i="18"/>
  <c r="Q1246" i="18"/>
  <c r="R1246" i="18"/>
  <c r="Q1247" i="18"/>
  <c r="R1247" i="18"/>
  <c r="Q1248" i="18"/>
  <c r="R1248" i="18"/>
  <c r="Q1249" i="18"/>
  <c r="R1249" i="18"/>
  <c r="Q1250" i="18"/>
  <c r="R1250" i="18"/>
  <c r="Q1251" i="18"/>
  <c r="R1251" i="18"/>
  <c r="Q1252" i="18"/>
  <c r="R1252" i="18"/>
  <c r="Q1253" i="18"/>
  <c r="R1253" i="18"/>
  <c r="Q1254" i="18"/>
  <c r="R1254" i="18"/>
  <c r="Q1255" i="18"/>
  <c r="R1255" i="18"/>
  <c r="Q1256" i="18"/>
  <c r="R1256" i="18"/>
  <c r="Q1257" i="18"/>
  <c r="R1257" i="18"/>
  <c r="Q1258" i="18"/>
  <c r="R1258" i="18"/>
  <c r="Q1259" i="18"/>
  <c r="R1259" i="18"/>
  <c r="Q1260" i="18"/>
  <c r="R1260" i="18"/>
  <c r="Q1261" i="18"/>
  <c r="R1261" i="18"/>
  <c r="Q1262" i="18"/>
  <c r="R1262" i="18"/>
  <c r="Q1263" i="18"/>
  <c r="R1263" i="18"/>
  <c r="Q1264" i="18"/>
  <c r="R1264" i="18"/>
  <c r="Q1265" i="18"/>
  <c r="R1265" i="18"/>
  <c r="Q1266" i="18"/>
  <c r="R1266" i="18"/>
  <c r="Q1267" i="18"/>
  <c r="R1267" i="18"/>
  <c r="Q1268" i="18"/>
  <c r="R1268" i="18"/>
  <c r="Q1269" i="18"/>
  <c r="R1269" i="18"/>
  <c r="Q1270" i="18"/>
  <c r="R1270" i="18"/>
  <c r="Q1271" i="18"/>
  <c r="R1271" i="18"/>
  <c r="Q1272" i="18"/>
  <c r="R1272" i="18"/>
  <c r="Q1273" i="18"/>
  <c r="R1273" i="18"/>
  <c r="Q1274" i="18"/>
  <c r="R1274" i="18"/>
  <c r="Q1275" i="18"/>
  <c r="R1275" i="18"/>
  <c r="Q1276" i="18"/>
  <c r="R1276" i="18"/>
  <c r="Q1277" i="18"/>
  <c r="R1277" i="18"/>
  <c r="Q1278" i="18"/>
  <c r="R1278" i="18"/>
  <c r="Q1279" i="18"/>
  <c r="R1279" i="18"/>
  <c r="Q1280" i="18"/>
  <c r="R1280" i="18"/>
  <c r="Q1281" i="18"/>
  <c r="R1281" i="18"/>
  <c r="Q1282" i="18"/>
  <c r="R1282" i="18"/>
  <c r="Q1283" i="18"/>
  <c r="R1283" i="18"/>
  <c r="Q1284" i="18"/>
  <c r="R1284" i="18"/>
  <c r="Q1285" i="18"/>
  <c r="R1285" i="18"/>
  <c r="Q1286" i="18"/>
  <c r="R1286" i="18"/>
  <c r="Q1287" i="18"/>
  <c r="R1287" i="18"/>
  <c r="Q1288" i="18"/>
  <c r="R1288" i="18"/>
  <c r="Q1289" i="18"/>
  <c r="R1289" i="18"/>
  <c r="Q1290" i="18"/>
  <c r="R1290" i="18"/>
  <c r="Q1291" i="18"/>
  <c r="R1291" i="18"/>
  <c r="Q1292" i="18"/>
  <c r="R1292" i="18"/>
  <c r="Q1293" i="18"/>
  <c r="R1293" i="18"/>
  <c r="Q1294" i="18"/>
  <c r="R1294" i="18"/>
  <c r="Q1295" i="18"/>
  <c r="R1295" i="18"/>
  <c r="Q1296" i="18"/>
  <c r="R1296" i="18"/>
  <c r="Q1297" i="18"/>
  <c r="R1297" i="18"/>
  <c r="Q1298" i="18"/>
  <c r="R1298" i="18"/>
  <c r="Q1299" i="18"/>
  <c r="R1299" i="18"/>
  <c r="Q1300" i="18"/>
  <c r="R1300" i="18"/>
  <c r="Q1301" i="18"/>
  <c r="R1301" i="18"/>
  <c r="Q1302" i="18"/>
  <c r="R1302" i="18"/>
  <c r="Q1303" i="18"/>
  <c r="R1303" i="18"/>
  <c r="Q1304" i="18"/>
  <c r="R1304" i="18"/>
  <c r="Q1305" i="18"/>
  <c r="R1305" i="18"/>
  <c r="Q1306" i="18"/>
  <c r="R1306" i="18"/>
  <c r="Q1307" i="18"/>
  <c r="R1307" i="18"/>
  <c r="Q1308" i="18"/>
  <c r="R1308" i="18"/>
  <c r="Q1309" i="18"/>
  <c r="R1309" i="18"/>
  <c r="Q1310" i="18"/>
  <c r="R1310" i="18"/>
  <c r="Q1311" i="18"/>
  <c r="R1311" i="18"/>
  <c r="Q1312" i="18"/>
  <c r="R1312" i="18"/>
  <c r="Q1313" i="18"/>
  <c r="R1313" i="18"/>
  <c r="Q1314" i="18"/>
  <c r="R1314" i="18"/>
  <c r="Q1315" i="18"/>
  <c r="R1315" i="18"/>
  <c r="Q1316" i="18"/>
  <c r="R1316" i="18"/>
  <c r="Q1317" i="18"/>
  <c r="R1317" i="18"/>
  <c r="Q1318" i="18"/>
  <c r="R1318" i="18"/>
  <c r="Q1319" i="18"/>
  <c r="R1319" i="18"/>
  <c r="Q1320" i="18"/>
  <c r="R1320" i="18"/>
  <c r="Q1321" i="18"/>
  <c r="R1321" i="18"/>
  <c r="Q1322" i="18"/>
  <c r="R1322" i="18"/>
  <c r="Q1323" i="18"/>
  <c r="R1323" i="18"/>
  <c r="Q1324" i="18"/>
  <c r="R1324" i="18"/>
  <c r="Q1325" i="18"/>
  <c r="R1325" i="18"/>
  <c r="Q1326" i="18"/>
  <c r="R1326" i="18"/>
  <c r="Q1327" i="18"/>
  <c r="R1327" i="18"/>
  <c r="Q1328" i="18"/>
  <c r="R1328" i="18"/>
  <c r="Q1329" i="18"/>
  <c r="R1329" i="18"/>
  <c r="Q1330" i="18"/>
  <c r="R1330" i="18"/>
  <c r="Q1331" i="18"/>
  <c r="R1331" i="18"/>
  <c r="Q1332" i="18"/>
  <c r="R1332" i="18"/>
  <c r="Q1333" i="18"/>
  <c r="R1333" i="18"/>
  <c r="Q1334" i="18"/>
  <c r="R1334" i="18"/>
  <c r="Q1335" i="18"/>
  <c r="R1335" i="18"/>
  <c r="Q1336" i="18"/>
  <c r="R1336" i="18"/>
  <c r="Q1337" i="18"/>
  <c r="R1337" i="18"/>
  <c r="Q1338" i="18"/>
  <c r="R1338" i="18"/>
  <c r="Q1339" i="18"/>
  <c r="R1339" i="18"/>
  <c r="Q1340" i="18"/>
  <c r="R1340" i="18"/>
  <c r="Q1341" i="18"/>
  <c r="R1341" i="18"/>
  <c r="Q1342" i="18"/>
  <c r="R1342" i="18"/>
  <c r="Q1343" i="18"/>
  <c r="R1343" i="18"/>
  <c r="Q1344" i="18"/>
  <c r="R1344" i="18"/>
  <c r="Q1345" i="18"/>
  <c r="R1345" i="18"/>
  <c r="Q1346" i="18"/>
  <c r="R1346" i="18"/>
  <c r="Q1347" i="18"/>
  <c r="R1347" i="18"/>
  <c r="Q1348" i="18"/>
  <c r="R1348" i="18"/>
  <c r="Q1349" i="18"/>
  <c r="R1349" i="18"/>
  <c r="Q1350" i="18"/>
  <c r="R1350" i="18"/>
  <c r="Q1351" i="18"/>
  <c r="R1351" i="18"/>
  <c r="Q1352" i="18"/>
  <c r="R1352" i="18"/>
  <c r="Q1353" i="18"/>
  <c r="R1353" i="18"/>
  <c r="Q1354" i="18"/>
  <c r="R1354" i="18"/>
  <c r="Q1355" i="18"/>
  <c r="R1355" i="18"/>
  <c r="Q1356" i="18"/>
  <c r="R1356" i="18"/>
  <c r="Q1357" i="18"/>
  <c r="R1357" i="18"/>
  <c r="Q1358" i="18"/>
  <c r="R1358" i="18"/>
  <c r="Q1359" i="18"/>
  <c r="R1359" i="18"/>
  <c r="Q1360" i="18"/>
  <c r="R1360" i="18"/>
  <c r="Q1361" i="18"/>
  <c r="R1361" i="18"/>
  <c r="Q1362" i="18"/>
  <c r="R1362" i="18"/>
  <c r="Q1363" i="18"/>
  <c r="R1363" i="18"/>
  <c r="Q1364" i="18"/>
  <c r="R1364" i="18"/>
  <c r="Q1365" i="18"/>
  <c r="R1365" i="18"/>
  <c r="Q1366" i="18"/>
  <c r="R1366" i="18"/>
  <c r="Q1367" i="18"/>
  <c r="R1367" i="18"/>
  <c r="Q1368" i="18"/>
  <c r="R1368" i="18"/>
  <c r="Q1369" i="18"/>
  <c r="R1369" i="18"/>
  <c r="Q1370" i="18"/>
  <c r="R1370" i="18"/>
  <c r="Q1371" i="18"/>
  <c r="R1371" i="18"/>
  <c r="Q1372" i="18"/>
  <c r="R1372" i="18"/>
  <c r="Q1373" i="18"/>
  <c r="R1373" i="18"/>
  <c r="Q1374" i="18"/>
  <c r="R1374" i="18"/>
  <c r="Q1375" i="18"/>
  <c r="R1375" i="18"/>
  <c r="Q1376" i="18"/>
  <c r="R1376" i="18"/>
  <c r="Q1377" i="18"/>
  <c r="R1377" i="18"/>
  <c r="Q1378" i="18"/>
  <c r="R1378" i="18"/>
  <c r="Q1379" i="18"/>
  <c r="R1379" i="18"/>
  <c r="Q1380" i="18"/>
  <c r="R1380" i="18"/>
  <c r="Q1381" i="18"/>
  <c r="R1381" i="18"/>
  <c r="Q1382" i="18"/>
  <c r="R1382" i="18"/>
  <c r="Q1383" i="18"/>
  <c r="R1383" i="18"/>
  <c r="Q1384" i="18"/>
  <c r="R1384" i="18"/>
  <c r="Q1385" i="18"/>
  <c r="R1385" i="18"/>
  <c r="Q1386" i="18"/>
  <c r="R1386" i="18"/>
  <c r="Q1387" i="18"/>
  <c r="R1387" i="18"/>
  <c r="Q1388" i="18"/>
  <c r="R1388" i="18"/>
  <c r="Q1389" i="18"/>
  <c r="R1389" i="18"/>
  <c r="Q1390" i="18"/>
  <c r="R1390" i="18"/>
  <c r="Q1391" i="18"/>
  <c r="R1391" i="18"/>
  <c r="Q1392" i="18"/>
  <c r="R1392" i="18"/>
  <c r="Q1393" i="18"/>
  <c r="R1393" i="18"/>
  <c r="Q1394" i="18"/>
  <c r="R1394" i="18"/>
  <c r="Q1395" i="18"/>
  <c r="R1395" i="18"/>
  <c r="Q1396" i="18"/>
  <c r="R1396" i="18"/>
  <c r="Q1397" i="18"/>
  <c r="R1397" i="18"/>
  <c r="Q1398" i="18"/>
  <c r="R1398" i="18"/>
  <c r="Q1399" i="18"/>
  <c r="R1399" i="18"/>
  <c r="Q1400" i="18"/>
  <c r="R1400" i="18"/>
  <c r="Q1401" i="18"/>
  <c r="R1401" i="18"/>
  <c r="Q1402" i="18"/>
  <c r="R1402" i="18"/>
  <c r="Q1403" i="18"/>
  <c r="R1403" i="18"/>
  <c r="Q1404" i="18"/>
  <c r="R1404" i="18"/>
  <c r="Q1405" i="18"/>
  <c r="R1405" i="18"/>
  <c r="Q1406" i="18"/>
  <c r="R1406" i="18"/>
  <c r="Q1407" i="18"/>
  <c r="R1407" i="18"/>
  <c r="Q1408" i="18"/>
  <c r="R1408" i="18"/>
  <c r="Q1409" i="18"/>
  <c r="R1409" i="18"/>
  <c r="Q1410" i="18"/>
  <c r="R1410" i="18"/>
  <c r="Q1411" i="18"/>
  <c r="R1411" i="18"/>
  <c r="Q1412" i="18"/>
  <c r="R1412" i="18"/>
  <c r="Q1413" i="18"/>
  <c r="R1413" i="18"/>
  <c r="Q1414" i="18"/>
  <c r="R1414" i="18"/>
  <c r="Q1415" i="18"/>
  <c r="R1415" i="18"/>
  <c r="Q1416" i="18"/>
  <c r="R1416" i="18"/>
  <c r="Q1417" i="18"/>
  <c r="R1417" i="18"/>
  <c r="Q1418" i="18"/>
  <c r="R1418" i="18"/>
  <c r="Q1419" i="18"/>
  <c r="R1419" i="18"/>
  <c r="Q1420" i="18"/>
  <c r="R1420" i="18"/>
  <c r="Q1421" i="18"/>
  <c r="R1421" i="18"/>
  <c r="Q1422" i="18"/>
  <c r="R1422" i="18"/>
  <c r="Q1423" i="18"/>
  <c r="R1423" i="18"/>
  <c r="Q1424" i="18"/>
  <c r="R1424" i="18"/>
  <c r="Q1425" i="18"/>
  <c r="R1425" i="18"/>
  <c r="Q1426" i="18"/>
  <c r="R1426" i="18"/>
  <c r="Q1427" i="18"/>
  <c r="R1427" i="18"/>
  <c r="Q1428" i="18"/>
  <c r="R1428" i="18"/>
  <c r="Q1429" i="18"/>
  <c r="R1429" i="18"/>
  <c r="Q1430" i="18"/>
  <c r="R1430" i="18"/>
  <c r="Q1431" i="18"/>
  <c r="R1431" i="18"/>
  <c r="Q1432" i="18"/>
  <c r="R1432" i="18"/>
  <c r="Q1433" i="18"/>
  <c r="R1433" i="18"/>
  <c r="Q1434" i="18"/>
  <c r="R1434" i="18"/>
  <c r="Q1435" i="18"/>
  <c r="R1435" i="18"/>
  <c r="Q1436" i="18"/>
  <c r="R1436" i="18"/>
  <c r="Q1437" i="18"/>
  <c r="R1437" i="18"/>
  <c r="Q1438" i="18"/>
  <c r="R1438" i="18"/>
  <c r="Q1439" i="18"/>
  <c r="R1439" i="18"/>
  <c r="Q1440" i="18"/>
  <c r="R1440" i="18"/>
  <c r="Q1441" i="18"/>
  <c r="R1441" i="18"/>
  <c r="Q1442" i="18"/>
  <c r="R1442" i="18"/>
  <c r="Q1443" i="18"/>
  <c r="R1443" i="18"/>
  <c r="Q1444" i="18"/>
  <c r="R1444" i="18"/>
  <c r="Q1445" i="18"/>
  <c r="R1445" i="18"/>
  <c r="Q1446" i="18"/>
  <c r="R1446" i="18"/>
  <c r="Q1447" i="18"/>
  <c r="R1447" i="18"/>
  <c r="Q1448" i="18"/>
  <c r="R1448" i="18"/>
  <c r="Q1449" i="18"/>
  <c r="R1449" i="18"/>
  <c r="Q1450" i="18"/>
  <c r="R1450" i="18"/>
  <c r="Q1451" i="18"/>
  <c r="R1451" i="18"/>
  <c r="Q1452" i="18"/>
  <c r="R1452" i="18"/>
  <c r="Q1453" i="18"/>
  <c r="R1453" i="18"/>
  <c r="Q1454" i="18"/>
  <c r="R1454" i="18"/>
  <c r="Q1455" i="18"/>
  <c r="R1455" i="18"/>
  <c r="Q1456" i="18"/>
  <c r="R1456" i="18"/>
  <c r="Q1457" i="18"/>
  <c r="R1457" i="18"/>
  <c r="Q1458" i="18"/>
  <c r="R1458" i="18"/>
  <c r="Q1459" i="18"/>
  <c r="R1459" i="18"/>
  <c r="Q1460" i="18"/>
  <c r="R1460" i="18"/>
  <c r="Q1461" i="18"/>
  <c r="R1461" i="18"/>
  <c r="Q1462" i="18"/>
  <c r="R1462" i="18"/>
  <c r="Q1463" i="18"/>
  <c r="R1463" i="18"/>
  <c r="Q1464" i="18"/>
  <c r="R1464" i="18"/>
  <c r="Q1465" i="18"/>
  <c r="R1465" i="18"/>
  <c r="Q1466" i="18"/>
  <c r="R1466" i="18"/>
  <c r="Q1467" i="18"/>
  <c r="R1467" i="18"/>
  <c r="Q1468" i="18"/>
  <c r="R1468" i="18"/>
  <c r="Q1469" i="18"/>
  <c r="R1469" i="18"/>
  <c r="Q1470" i="18"/>
  <c r="R1470" i="18"/>
  <c r="Q1471" i="18"/>
  <c r="R1471" i="18"/>
  <c r="Q1472" i="18"/>
  <c r="R1472" i="18"/>
  <c r="Q1473" i="18"/>
  <c r="R1473" i="18"/>
  <c r="Q1474" i="18"/>
  <c r="R1474" i="18"/>
  <c r="Q1475" i="18"/>
  <c r="R1475" i="18"/>
  <c r="Q1476" i="18"/>
  <c r="R1476" i="18"/>
  <c r="Q1477" i="18"/>
  <c r="R1477" i="18"/>
  <c r="Q1478" i="18"/>
  <c r="R1478" i="18"/>
  <c r="Q1479" i="18"/>
  <c r="R1479" i="18"/>
  <c r="Q1480" i="18"/>
  <c r="R1480" i="18"/>
  <c r="Q1481" i="18"/>
  <c r="R1481" i="18"/>
  <c r="Q1482" i="18"/>
  <c r="R1482" i="18"/>
  <c r="Q1483" i="18"/>
  <c r="R1483" i="18"/>
  <c r="Q1484" i="18"/>
  <c r="R1484" i="18"/>
  <c r="Q1485" i="18"/>
  <c r="R1485" i="18"/>
  <c r="Q1486" i="18"/>
  <c r="R1486" i="18"/>
  <c r="Q1487" i="18"/>
  <c r="R1487" i="18"/>
  <c r="Q1488" i="18"/>
  <c r="R1488" i="18"/>
  <c r="Q1489" i="18"/>
  <c r="R1489" i="18"/>
  <c r="Q1490" i="18"/>
  <c r="R1490" i="18"/>
  <c r="Q1491" i="18"/>
  <c r="R1491" i="18"/>
  <c r="Q1492" i="18"/>
  <c r="R1492" i="18"/>
  <c r="Q1493" i="18"/>
  <c r="R1493" i="18"/>
  <c r="Q1494" i="18"/>
  <c r="R1494" i="18"/>
  <c r="Q1495" i="18"/>
  <c r="R1495" i="18"/>
  <c r="Q1496" i="18"/>
  <c r="R1496" i="18"/>
  <c r="Q1497" i="18"/>
  <c r="R1497" i="18"/>
  <c r="Q1498" i="18"/>
  <c r="R1498" i="18"/>
  <c r="Q1499" i="18"/>
  <c r="R1499" i="18"/>
  <c r="Q1500" i="18"/>
  <c r="R1500" i="18"/>
  <c r="Q1501" i="18"/>
  <c r="R1501" i="18"/>
  <c r="Q1502" i="18"/>
  <c r="R1502" i="18"/>
  <c r="Q1503" i="18"/>
  <c r="R1503" i="18"/>
  <c r="Q1504" i="18"/>
  <c r="R1504" i="18"/>
  <c r="Q1505" i="18"/>
  <c r="R1505" i="18"/>
  <c r="Q1506" i="18"/>
  <c r="R1506" i="18"/>
  <c r="Q1507" i="18"/>
  <c r="R1507" i="18"/>
  <c r="Q1508" i="18"/>
  <c r="R1508" i="18"/>
  <c r="Q1509" i="18"/>
  <c r="R1509" i="18"/>
  <c r="Q1510" i="18"/>
  <c r="R1510" i="18"/>
  <c r="Q1511" i="18"/>
  <c r="R1511" i="18"/>
  <c r="Q1512" i="18"/>
  <c r="R1512" i="18"/>
  <c r="Q1513" i="18"/>
  <c r="R1513" i="18"/>
  <c r="Q1514" i="18"/>
  <c r="R1514" i="18"/>
  <c r="Q1515" i="18"/>
  <c r="R1515" i="18"/>
  <c r="Q1516" i="18"/>
  <c r="R1516" i="18"/>
  <c r="Q1517" i="18"/>
  <c r="R1517" i="18"/>
  <c r="Q1518" i="18"/>
  <c r="R1518" i="18"/>
  <c r="Q1519" i="18"/>
  <c r="R1519" i="18"/>
  <c r="Q1520" i="18"/>
  <c r="R1520" i="18"/>
  <c r="Q1521" i="18"/>
  <c r="R1521" i="18"/>
  <c r="Q1522" i="18"/>
  <c r="R1522" i="18"/>
  <c r="Q1523" i="18"/>
  <c r="R1523" i="18"/>
  <c r="Q1524" i="18"/>
  <c r="R1524" i="18"/>
  <c r="Q1525" i="18"/>
  <c r="R1525" i="18"/>
  <c r="Q1526" i="18"/>
  <c r="R1526" i="18"/>
  <c r="Q1527" i="18"/>
  <c r="R1527" i="18"/>
  <c r="Q1528" i="18"/>
  <c r="R1528" i="18"/>
  <c r="Q1529" i="18"/>
  <c r="R1529" i="18"/>
  <c r="Q1530" i="18"/>
  <c r="R1530" i="18"/>
  <c r="Q1531" i="18"/>
  <c r="R1531" i="18"/>
  <c r="Q1532" i="18"/>
  <c r="R1532" i="18"/>
  <c r="Q1533" i="18"/>
  <c r="R1533" i="18"/>
  <c r="Q1534" i="18"/>
  <c r="R1534" i="18"/>
  <c r="Q1535" i="18"/>
  <c r="R1535" i="18"/>
  <c r="Q1536" i="18"/>
  <c r="R1536" i="18"/>
  <c r="Q1537" i="18"/>
  <c r="R1537" i="18"/>
  <c r="Q1538" i="18"/>
  <c r="R1538" i="18"/>
  <c r="Q1539" i="18"/>
  <c r="R1539" i="18"/>
  <c r="Q1540" i="18"/>
  <c r="R1540" i="18"/>
  <c r="Q1541" i="18"/>
  <c r="R1541" i="18"/>
  <c r="Q1542" i="18"/>
  <c r="R1542" i="18"/>
  <c r="Q1543" i="18"/>
  <c r="R1543" i="18"/>
  <c r="Q1544" i="18"/>
  <c r="R1544" i="18"/>
  <c r="Q1545" i="18"/>
  <c r="R1545" i="18"/>
  <c r="Q1546" i="18"/>
  <c r="R1546" i="18"/>
  <c r="Q1547" i="18"/>
  <c r="R1547" i="18"/>
  <c r="Q1548" i="18"/>
  <c r="R1548" i="18"/>
  <c r="Q1549" i="18"/>
  <c r="R1549" i="18"/>
  <c r="Q1550" i="18"/>
  <c r="R1550" i="18"/>
  <c r="Q1551" i="18"/>
  <c r="R1551" i="18"/>
  <c r="Q1552" i="18"/>
  <c r="R1552" i="18"/>
  <c r="Q1553" i="18"/>
  <c r="R1553" i="18"/>
  <c r="Q1554" i="18"/>
  <c r="R1554" i="18"/>
  <c r="Q1555" i="18"/>
  <c r="R1555" i="18"/>
  <c r="Q1556" i="18"/>
  <c r="R1556" i="18"/>
  <c r="Q1557" i="18"/>
  <c r="R1557" i="18"/>
  <c r="Q1558" i="18"/>
  <c r="R1558" i="18"/>
  <c r="Q1559" i="18"/>
  <c r="R1559" i="18"/>
  <c r="Q1560" i="18"/>
  <c r="R1560" i="18"/>
  <c r="Q1561" i="18"/>
  <c r="R1561" i="18"/>
  <c r="Q1562" i="18"/>
  <c r="R1562" i="18"/>
  <c r="Q1563" i="18"/>
  <c r="R1563" i="18"/>
  <c r="Q1564" i="18"/>
  <c r="R1564" i="18"/>
  <c r="Q1565" i="18"/>
  <c r="R1565" i="18"/>
  <c r="Q1566" i="18"/>
  <c r="R1566" i="18"/>
  <c r="Q1567" i="18"/>
  <c r="R1567" i="18"/>
  <c r="Q1568" i="18"/>
  <c r="R1568" i="18"/>
  <c r="Q1569" i="18"/>
  <c r="R1569" i="18"/>
  <c r="Q1570" i="18"/>
  <c r="R1570" i="18"/>
  <c r="Q1571" i="18"/>
  <c r="R1571" i="18"/>
  <c r="Q1572" i="18"/>
  <c r="R1572" i="18"/>
  <c r="Q1573" i="18"/>
  <c r="R1573" i="18"/>
  <c r="Q1574" i="18"/>
  <c r="R1574" i="18"/>
  <c r="Q1575" i="18"/>
  <c r="R1575" i="18"/>
  <c r="Q1576" i="18"/>
  <c r="R1576" i="18"/>
  <c r="Q1577" i="18"/>
  <c r="R1577" i="18"/>
  <c r="Q1578" i="18"/>
  <c r="R1578" i="18"/>
  <c r="Q1579" i="18"/>
  <c r="R1579" i="18"/>
  <c r="Q1580" i="18"/>
  <c r="R1580" i="18"/>
  <c r="Q1581" i="18"/>
  <c r="R1581" i="18"/>
  <c r="Q1582" i="18"/>
  <c r="R1582" i="18"/>
  <c r="Q1583" i="18"/>
  <c r="R1583" i="18"/>
  <c r="Q1584" i="18"/>
  <c r="R1584" i="18"/>
  <c r="Q1585" i="18"/>
  <c r="R1585" i="18"/>
  <c r="Q1586" i="18"/>
  <c r="R1586" i="18"/>
  <c r="Q1587" i="18"/>
  <c r="R1587" i="18"/>
  <c r="Q1588" i="18"/>
  <c r="R1588" i="18"/>
  <c r="Q1589" i="18"/>
  <c r="R1589" i="18"/>
  <c r="Q1590" i="18"/>
  <c r="R1590" i="18"/>
  <c r="Q1591" i="18"/>
  <c r="R1591" i="18"/>
  <c r="Q1592" i="18"/>
  <c r="R1592" i="18"/>
  <c r="Q1593" i="18"/>
  <c r="R1593" i="18"/>
  <c r="Q1594" i="18"/>
  <c r="R1594" i="18"/>
  <c r="Q1595" i="18"/>
  <c r="R1595" i="18"/>
  <c r="Q1596" i="18"/>
  <c r="R1596" i="18"/>
  <c r="Q1597" i="18"/>
  <c r="R1597" i="18"/>
  <c r="Q1598" i="18"/>
  <c r="R1598" i="18"/>
  <c r="Q1599" i="18"/>
  <c r="R1599" i="18"/>
  <c r="Q1600" i="18"/>
  <c r="R1600" i="18"/>
  <c r="Q1601" i="18"/>
  <c r="R1601" i="18"/>
  <c r="Q1602" i="18"/>
  <c r="R1602" i="18"/>
  <c r="Q1603" i="18"/>
  <c r="R1603" i="18"/>
  <c r="Q1604" i="18"/>
  <c r="R1604" i="18"/>
  <c r="Q1605" i="18"/>
  <c r="R1605" i="18"/>
  <c r="Q1606" i="18"/>
  <c r="R1606" i="18"/>
  <c r="Q1607" i="18"/>
  <c r="R1607" i="18"/>
  <c r="Q1608" i="18"/>
  <c r="R1608" i="18"/>
  <c r="Q1609" i="18"/>
  <c r="R1609" i="18"/>
  <c r="Q1610" i="18"/>
  <c r="R1610" i="18"/>
  <c r="Q1611" i="18"/>
  <c r="R1611" i="18"/>
  <c r="Q1612" i="18"/>
  <c r="R1612" i="18"/>
  <c r="Q1613" i="18"/>
  <c r="R1613" i="18"/>
  <c r="Q1614" i="18"/>
  <c r="R1614" i="18"/>
  <c r="Q1615" i="18"/>
  <c r="R1615" i="18"/>
  <c r="Q1616" i="18"/>
  <c r="R1616" i="18"/>
  <c r="Q1617" i="18"/>
  <c r="R1617" i="18"/>
  <c r="Q1618" i="18"/>
  <c r="R1618" i="18"/>
  <c r="Q1619" i="18"/>
  <c r="R1619" i="18"/>
  <c r="Q1620" i="18"/>
  <c r="R1620" i="18"/>
  <c r="Q1621" i="18"/>
  <c r="R1621" i="18"/>
  <c r="Q1622" i="18"/>
  <c r="R1622" i="18"/>
  <c r="Q1623" i="18"/>
  <c r="R1623" i="18"/>
  <c r="Q1624" i="18"/>
  <c r="R1624" i="18"/>
  <c r="Q1625" i="18"/>
  <c r="R1625" i="18"/>
  <c r="Q1626" i="18"/>
  <c r="R1626" i="18"/>
  <c r="Q1627" i="18"/>
  <c r="R1627" i="18"/>
  <c r="Q1628" i="18"/>
  <c r="R1628" i="18"/>
  <c r="Q1629" i="18"/>
  <c r="R1629" i="18"/>
  <c r="Q1630" i="18"/>
  <c r="R1630" i="18"/>
  <c r="Q1631" i="18"/>
  <c r="R1631" i="18"/>
  <c r="Q1632" i="18"/>
  <c r="R1632" i="18"/>
  <c r="Q1633" i="18"/>
  <c r="R1633" i="18"/>
  <c r="Q1634" i="18"/>
  <c r="R1634" i="18"/>
  <c r="Q1635" i="18"/>
  <c r="R1635" i="18"/>
  <c r="Q1636" i="18"/>
  <c r="R1636" i="18"/>
  <c r="Q1637" i="18"/>
  <c r="R1637" i="18"/>
  <c r="Q1638" i="18"/>
  <c r="R1638" i="18"/>
  <c r="Q1639" i="18"/>
  <c r="R1639" i="18"/>
  <c r="Q1640" i="18"/>
  <c r="R1640" i="18"/>
  <c r="Q1641" i="18"/>
  <c r="R1641" i="18"/>
  <c r="Q1642" i="18"/>
  <c r="R1642" i="18"/>
  <c r="Q1643" i="18"/>
  <c r="R1643" i="18"/>
  <c r="Q1644" i="18"/>
  <c r="R1644" i="18"/>
  <c r="Q1645" i="18"/>
  <c r="R1645" i="18"/>
  <c r="Q1646" i="18"/>
  <c r="R1646" i="18"/>
  <c r="Q1647" i="18"/>
  <c r="R1647" i="18"/>
  <c r="Q1648" i="18"/>
  <c r="R1648" i="18"/>
  <c r="Q1649" i="18"/>
  <c r="R1649" i="18"/>
  <c r="Q1650" i="18"/>
  <c r="R1650" i="18"/>
  <c r="Q1651" i="18"/>
  <c r="R1651" i="18"/>
  <c r="Q1652" i="18"/>
  <c r="R1652" i="18"/>
  <c r="Q1653" i="18"/>
  <c r="R1653" i="18"/>
  <c r="Q1654" i="18"/>
  <c r="R1654" i="18"/>
  <c r="Q1655" i="18"/>
  <c r="R1655" i="18"/>
  <c r="Q1656" i="18"/>
  <c r="R1656" i="18"/>
  <c r="Q1657" i="18"/>
  <c r="R1657" i="18"/>
  <c r="Q1658" i="18"/>
  <c r="R1658" i="18"/>
  <c r="Q1659" i="18"/>
  <c r="R1659" i="18"/>
  <c r="Q1660" i="18"/>
  <c r="R1660" i="18"/>
  <c r="Q1661" i="18"/>
  <c r="R1661" i="18"/>
  <c r="Q1662" i="18"/>
  <c r="R1662" i="18"/>
  <c r="Q1663" i="18"/>
  <c r="R1663" i="18"/>
  <c r="Q1664" i="18"/>
  <c r="R1664" i="18"/>
  <c r="Q1665" i="18"/>
  <c r="R1665" i="18"/>
  <c r="Q1666" i="18"/>
  <c r="R1666" i="18"/>
  <c r="Q1667" i="18"/>
  <c r="R1667" i="18"/>
  <c r="Q1668" i="18"/>
  <c r="R1668" i="18"/>
  <c r="Q1669" i="18"/>
  <c r="R1669" i="18"/>
  <c r="Q1670" i="18"/>
  <c r="R1670" i="18"/>
  <c r="Q1671" i="18"/>
  <c r="R1671" i="18"/>
  <c r="Q1672" i="18"/>
  <c r="R1672" i="18"/>
  <c r="Q1673" i="18"/>
  <c r="R1673" i="18"/>
  <c r="Q1674" i="18"/>
  <c r="R1674" i="18"/>
  <c r="Q1675" i="18"/>
  <c r="R1675" i="18"/>
  <c r="Q1676" i="18"/>
  <c r="R1676" i="18"/>
  <c r="Q1677" i="18"/>
  <c r="R1677" i="18"/>
  <c r="Q1678" i="18"/>
  <c r="R1678" i="18"/>
  <c r="Q1679" i="18"/>
  <c r="R1679" i="18"/>
  <c r="Q1680" i="18"/>
  <c r="R1680" i="18"/>
  <c r="Q1681" i="18"/>
  <c r="R1681" i="18"/>
  <c r="Q1682" i="18"/>
  <c r="R1682" i="18"/>
  <c r="Q1683" i="18"/>
  <c r="R1683" i="18"/>
  <c r="Q1684" i="18"/>
  <c r="R1684" i="18"/>
  <c r="Q1685" i="18"/>
  <c r="R1685" i="18"/>
  <c r="Q1686" i="18"/>
  <c r="R1686" i="18"/>
  <c r="Q1687" i="18"/>
  <c r="R1687" i="18"/>
  <c r="Q1688" i="18"/>
  <c r="R1688" i="18"/>
  <c r="Q1689" i="18"/>
  <c r="R1689" i="18"/>
  <c r="Q1690" i="18"/>
  <c r="R1690" i="18"/>
  <c r="Q1691" i="18"/>
  <c r="R1691" i="18"/>
  <c r="Q1692" i="18"/>
  <c r="R1692" i="18"/>
  <c r="Q1693" i="18"/>
  <c r="R1693" i="18"/>
  <c r="Q1694" i="18"/>
  <c r="R1694" i="18"/>
  <c r="Q1695" i="18"/>
  <c r="R1695" i="18"/>
  <c r="Q1696" i="18"/>
  <c r="R1696" i="18"/>
  <c r="Q1697" i="18"/>
  <c r="R1697" i="18"/>
  <c r="Q1698" i="18"/>
  <c r="R1698" i="18"/>
  <c r="Q1699" i="18"/>
  <c r="R1699" i="18"/>
  <c r="Q1700" i="18"/>
  <c r="R1700" i="18"/>
  <c r="Q1701" i="18"/>
  <c r="R1701" i="18"/>
  <c r="Q1702" i="18"/>
  <c r="R1702" i="18"/>
  <c r="Q1703" i="18"/>
  <c r="R1703" i="18"/>
  <c r="Q1704" i="18"/>
  <c r="R1704" i="18"/>
  <c r="Q1705" i="18"/>
  <c r="R1705" i="18"/>
  <c r="Q1706" i="18"/>
  <c r="R1706" i="18"/>
  <c r="Q1707" i="18"/>
  <c r="R1707" i="18"/>
  <c r="Q1708" i="18"/>
  <c r="R1708" i="18"/>
  <c r="Q1709" i="18"/>
  <c r="R1709" i="18"/>
  <c r="Q1710" i="18"/>
  <c r="R1710" i="18"/>
  <c r="Q1711" i="18"/>
  <c r="R1711" i="18"/>
  <c r="Q1712" i="18"/>
  <c r="R1712" i="18"/>
  <c r="Q1713" i="18"/>
  <c r="R1713" i="18"/>
  <c r="Q1714" i="18"/>
  <c r="R1714" i="18"/>
  <c r="Q1715" i="18"/>
  <c r="R1715" i="18"/>
  <c r="Q1716" i="18"/>
  <c r="R1716" i="18"/>
  <c r="Q1717" i="18"/>
  <c r="R1717" i="18"/>
  <c r="Q1718" i="18"/>
  <c r="R1718" i="18"/>
  <c r="Q1719" i="18"/>
  <c r="R1719" i="18"/>
  <c r="Q1720" i="18"/>
  <c r="R1720" i="18"/>
  <c r="Q1721" i="18"/>
  <c r="R1721" i="18"/>
  <c r="Q1722" i="18"/>
  <c r="R1722" i="18"/>
  <c r="Q1723" i="18"/>
  <c r="R1723" i="18"/>
  <c r="Q1724" i="18"/>
  <c r="R1724" i="18"/>
  <c r="Q1725" i="18"/>
  <c r="R1725" i="18"/>
  <c r="Q1726" i="18"/>
  <c r="R1726" i="18"/>
  <c r="Q1727" i="18"/>
  <c r="R1727" i="18"/>
  <c r="Q1728" i="18"/>
  <c r="R1728" i="18"/>
  <c r="Q1729" i="18"/>
  <c r="R1729" i="18"/>
  <c r="Q1730" i="18"/>
  <c r="R1730" i="18"/>
  <c r="Q1731" i="18"/>
  <c r="R1731" i="18"/>
  <c r="Q1732" i="18"/>
  <c r="R1732" i="18"/>
  <c r="Q1733" i="18"/>
  <c r="R1733" i="18"/>
  <c r="Q1734" i="18"/>
  <c r="R1734" i="18"/>
  <c r="Q1735" i="18"/>
  <c r="R1735" i="18"/>
  <c r="Q1736" i="18"/>
  <c r="R1736" i="18"/>
  <c r="Q1737" i="18"/>
  <c r="R1737" i="18"/>
  <c r="Q1738" i="18"/>
  <c r="R1738" i="18"/>
  <c r="Q1739" i="18"/>
  <c r="R1739" i="18"/>
  <c r="Q1740" i="18"/>
  <c r="R1740" i="18"/>
  <c r="Q1741" i="18"/>
  <c r="R1741" i="18"/>
  <c r="Q1742" i="18"/>
  <c r="R1742" i="18"/>
  <c r="Q1743" i="18"/>
  <c r="R1743" i="18"/>
  <c r="Q1744" i="18"/>
  <c r="R1744" i="18"/>
  <c r="Q1745" i="18"/>
  <c r="R1745" i="18"/>
  <c r="Q1746" i="18"/>
  <c r="R1746" i="18"/>
  <c r="Q1747" i="18"/>
  <c r="R1747" i="18"/>
  <c r="Q1748" i="18"/>
  <c r="R1748" i="18"/>
  <c r="Q1749" i="18"/>
  <c r="R1749" i="18"/>
  <c r="Q1750" i="18"/>
  <c r="R1750" i="18"/>
  <c r="Q1751" i="18"/>
  <c r="R1751" i="18"/>
  <c r="Q1752" i="18"/>
  <c r="R1752" i="18"/>
  <c r="Q1753" i="18"/>
  <c r="R1753" i="18"/>
  <c r="Q1754" i="18"/>
  <c r="R1754" i="18"/>
  <c r="Q1755" i="18"/>
  <c r="R1755" i="18"/>
  <c r="Q1756" i="18"/>
  <c r="R1756" i="18"/>
  <c r="Q1757" i="18"/>
  <c r="R1757" i="18"/>
  <c r="Q1758" i="18"/>
  <c r="R1758" i="18"/>
  <c r="Q1759" i="18"/>
  <c r="R1759" i="18"/>
  <c r="Q1760" i="18"/>
  <c r="R1760" i="18"/>
  <c r="Q3" i="18"/>
  <c r="R3" i="18"/>
  <c r="Q4" i="18"/>
  <c r="R4" i="18"/>
  <c r="Q5" i="18"/>
  <c r="R5" i="18"/>
  <c r="Q6" i="18"/>
  <c r="R6" i="18"/>
  <c r="Q7" i="18"/>
  <c r="R7" i="18"/>
  <c r="Q8" i="18"/>
  <c r="R8" i="18"/>
  <c r="Q9" i="18"/>
  <c r="R9" i="18"/>
  <c r="Q10" i="18"/>
  <c r="R10" i="18"/>
  <c r="Q11" i="18"/>
  <c r="R11" i="18"/>
  <c r="Q12" i="18"/>
  <c r="R12" i="18"/>
  <c r="Q13" i="18"/>
  <c r="R13" i="18"/>
  <c r="Q14" i="18"/>
  <c r="R14" i="18"/>
  <c r="Q15" i="18"/>
  <c r="R15" i="18"/>
  <c r="Q16" i="18"/>
  <c r="R16" i="18"/>
  <c r="Q17" i="18"/>
  <c r="R17" i="18"/>
  <c r="Q18" i="18"/>
  <c r="R18" i="18"/>
  <c r="Q19" i="18"/>
  <c r="R19" i="18"/>
  <c r="Q20" i="18"/>
  <c r="R20" i="18"/>
  <c r="Q21" i="18"/>
  <c r="R21" i="18"/>
  <c r="Q22" i="18"/>
  <c r="R22" i="18"/>
  <c r="Q23" i="18"/>
  <c r="R23" i="18"/>
  <c r="Q24" i="18"/>
  <c r="R24" i="18"/>
  <c r="Q25" i="18"/>
  <c r="R25" i="18"/>
  <c r="Q26" i="18"/>
  <c r="R26" i="18"/>
  <c r="Q27" i="18"/>
  <c r="R27" i="18"/>
  <c r="Q28" i="18"/>
  <c r="R28" i="18"/>
  <c r="R2" i="18"/>
  <c r="Q2" i="18"/>
  <c r="P22" i="18"/>
  <c r="P23" i="18"/>
  <c r="P24" i="18"/>
  <c r="P25" i="18"/>
  <c r="P26" i="18"/>
  <c r="P27" i="18"/>
  <c r="P28" i="18"/>
  <c r="P29" i="18"/>
  <c r="P30" i="18"/>
  <c r="P31" i="18"/>
  <c r="P32" i="18"/>
  <c r="P33" i="18"/>
  <c r="P34" i="18"/>
  <c r="P35" i="18"/>
  <c r="P36" i="18"/>
  <c r="P37" i="18"/>
  <c r="P38" i="18"/>
  <c r="P39" i="18"/>
  <c r="P40" i="18"/>
  <c r="P41" i="18"/>
  <c r="P42" i="18"/>
  <c r="P43" i="18"/>
  <c r="P44" i="18"/>
  <c r="P45" i="18"/>
  <c r="P46" i="18"/>
  <c r="P47" i="18"/>
  <c r="P48" i="18"/>
  <c r="P49" i="18"/>
  <c r="P50" i="18"/>
  <c r="P51" i="18"/>
  <c r="P52" i="18"/>
  <c r="P53" i="18"/>
  <c r="P54" i="18"/>
  <c r="P55" i="18"/>
  <c r="P56" i="18"/>
  <c r="P57" i="18"/>
  <c r="P58" i="18"/>
  <c r="P59" i="18"/>
  <c r="P60" i="18"/>
  <c r="P61" i="18"/>
  <c r="P62" i="18"/>
  <c r="P63" i="18"/>
  <c r="P64" i="18"/>
  <c r="P65" i="18"/>
  <c r="P66" i="18"/>
  <c r="P67" i="18"/>
  <c r="P68" i="18"/>
  <c r="P69" i="18"/>
  <c r="P70" i="18"/>
  <c r="P71" i="18"/>
  <c r="P72" i="18"/>
  <c r="P73" i="18"/>
  <c r="P74" i="18"/>
  <c r="P75" i="18"/>
  <c r="P76" i="18"/>
  <c r="P77" i="18"/>
  <c r="P78" i="18"/>
  <c r="P79" i="18"/>
  <c r="P80" i="18"/>
  <c r="P81" i="18"/>
  <c r="P82" i="18"/>
  <c r="P83" i="18"/>
  <c r="P84" i="18"/>
  <c r="P85" i="18"/>
  <c r="P86" i="18"/>
  <c r="P87" i="18"/>
  <c r="P88" i="18"/>
  <c r="P89" i="18"/>
  <c r="P90" i="18"/>
  <c r="P91" i="18"/>
  <c r="P92" i="18"/>
  <c r="P93" i="18"/>
  <c r="P94" i="18"/>
  <c r="P95" i="18"/>
  <c r="P96" i="18"/>
  <c r="P97" i="18"/>
  <c r="P98" i="18"/>
  <c r="P99" i="18"/>
  <c r="P100" i="18"/>
  <c r="P101" i="18"/>
  <c r="P102" i="18"/>
  <c r="P103" i="18"/>
  <c r="P104" i="18"/>
  <c r="P105" i="18"/>
  <c r="P106" i="18"/>
  <c r="P107" i="18"/>
  <c r="P108" i="18"/>
  <c r="P109" i="18"/>
  <c r="P110" i="18"/>
  <c r="P111" i="18"/>
  <c r="P112" i="18"/>
  <c r="P113" i="18"/>
  <c r="P114" i="18"/>
  <c r="P115" i="18"/>
  <c r="P116" i="18"/>
  <c r="P117" i="18"/>
  <c r="P118" i="18"/>
  <c r="P119" i="18"/>
  <c r="P120" i="18"/>
  <c r="P121" i="18"/>
  <c r="P122" i="18"/>
  <c r="P123" i="18"/>
  <c r="P124" i="18"/>
  <c r="P125" i="18"/>
  <c r="P126" i="18"/>
  <c r="P127" i="18"/>
  <c r="P128" i="18"/>
  <c r="P129" i="18"/>
  <c r="P130" i="18"/>
  <c r="P131" i="18"/>
  <c r="P132" i="18"/>
  <c r="P133" i="18"/>
  <c r="P134" i="18"/>
  <c r="P135" i="18"/>
  <c r="P136" i="18"/>
  <c r="P137" i="18"/>
  <c r="P138" i="18"/>
  <c r="P139" i="18"/>
  <c r="P140" i="18"/>
  <c r="P141" i="18"/>
  <c r="P142" i="18"/>
  <c r="P143" i="18"/>
  <c r="P144" i="18"/>
  <c r="P145" i="18"/>
  <c r="P146" i="18"/>
  <c r="P147" i="18"/>
  <c r="P148" i="18"/>
  <c r="P149" i="18"/>
  <c r="P150" i="18"/>
  <c r="P151" i="18"/>
  <c r="P152" i="18"/>
  <c r="P153" i="18"/>
  <c r="P154" i="18"/>
  <c r="P155" i="18"/>
  <c r="P156" i="18"/>
  <c r="P157" i="18"/>
  <c r="P158" i="18"/>
  <c r="P159" i="18"/>
  <c r="P160" i="18"/>
  <c r="P161" i="18"/>
  <c r="P162" i="18"/>
  <c r="P163" i="18"/>
  <c r="P164" i="18"/>
  <c r="P165" i="18"/>
  <c r="P166" i="18"/>
  <c r="P167" i="18"/>
  <c r="P168" i="18"/>
  <c r="P169" i="18"/>
  <c r="P170" i="18"/>
  <c r="P171" i="18"/>
  <c r="P172" i="18"/>
  <c r="P173" i="18"/>
  <c r="P174" i="18"/>
  <c r="P175" i="18"/>
  <c r="P176" i="18"/>
  <c r="P177" i="18"/>
  <c r="P178" i="18"/>
  <c r="P179" i="18"/>
  <c r="P180" i="18"/>
  <c r="P181" i="18"/>
  <c r="P182" i="18"/>
  <c r="P183" i="18"/>
  <c r="P184" i="18"/>
  <c r="P185" i="18"/>
  <c r="P186" i="18"/>
  <c r="P187" i="18"/>
  <c r="P188" i="18"/>
  <c r="P189" i="18"/>
  <c r="P190" i="18"/>
  <c r="P191" i="18"/>
  <c r="P192" i="18"/>
  <c r="P193" i="18"/>
  <c r="P194" i="18"/>
  <c r="P195" i="18"/>
  <c r="P196" i="18"/>
  <c r="P197" i="18"/>
  <c r="P198" i="18"/>
  <c r="P199" i="18"/>
  <c r="P200" i="18"/>
  <c r="P201" i="18"/>
  <c r="P202" i="18"/>
  <c r="P203" i="18"/>
  <c r="P204" i="18"/>
  <c r="P205" i="18"/>
  <c r="P206" i="18"/>
  <c r="P207" i="18"/>
  <c r="P208" i="18"/>
  <c r="P209" i="18"/>
  <c r="P210" i="18"/>
  <c r="P211" i="18"/>
  <c r="P212" i="18"/>
  <c r="P213" i="18"/>
  <c r="P214" i="18"/>
  <c r="P215" i="18"/>
  <c r="P216" i="18"/>
  <c r="P217" i="18"/>
  <c r="P218" i="18"/>
  <c r="P219" i="18"/>
  <c r="P220" i="18"/>
  <c r="P221" i="18"/>
  <c r="P222" i="18"/>
  <c r="P223" i="18"/>
  <c r="P224" i="18"/>
  <c r="P225" i="18"/>
  <c r="P226" i="18"/>
  <c r="P227" i="18"/>
  <c r="P228" i="18"/>
  <c r="P229" i="18"/>
  <c r="P230" i="18"/>
  <c r="P231" i="18"/>
  <c r="P232" i="18"/>
  <c r="P233" i="18"/>
  <c r="P234" i="18"/>
  <c r="P235" i="18"/>
  <c r="P236" i="18"/>
  <c r="P237" i="18"/>
  <c r="P238" i="18"/>
  <c r="P239" i="18"/>
  <c r="P240" i="18"/>
  <c r="P241" i="18"/>
  <c r="P242" i="18"/>
  <c r="P243" i="18"/>
  <c r="P244" i="18"/>
  <c r="P245" i="18"/>
  <c r="P246" i="18"/>
  <c r="P247" i="18"/>
  <c r="P248" i="18"/>
  <c r="P249" i="18"/>
  <c r="P250" i="18"/>
  <c r="P251" i="18"/>
  <c r="P252" i="18"/>
  <c r="P253" i="18"/>
  <c r="P254" i="18"/>
  <c r="P255" i="18"/>
  <c r="P256" i="18"/>
  <c r="P257" i="18"/>
  <c r="P258" i="18"/>
  <c r="P259" i="18"/>
  <c r="P260" i="18"/>
  <c r="P261" i="18"/>
  <c r="P262" i="18"/>
  <c r="P263" i="18"/>
  <c r="P264" i="18"/>
  <c r="P265" i="18"/>
  <c r="P266" i="18"/>
  <c r="P267" i="18"/>
  <c r="P268" i="18"/>
  <c r="P269" i="18"/>
  <c r="P270" i="18"/>
  <c r="P271" i="18"/>
  <c r="P272" i="18"/>
  <c r="P273" i="18"/>
  <c r="P274" i="18"/>
  <c r="P275" i="18"/>
  <c r="P276" i="18"/>
  <c r="P277" i="18"/>
  <c r="P278" i="18"/>
  <c r="P279" i="18"/>
  <c r="P280" i="18"/>
  <c r="P281" i="18"/>
  <c r="P282" i="18"/>
  <c r="P283" i="18"/>
  <c r="P284" i="18"/>
  <c r="P285" i="18"/>
  <c r="P286" i="18"/>
  <c r="P287" i="18"/>
  <c r="P288" i="18"/>
  <c r="P289" i="18"/>
  <c r="P290" i="18"/>
  <c r="P291" i="18"/>
  <c r="P292" i="18"/>
  <c r="P293" i="18"/>
  <c r="P294" i="18"/>
  <c r="P295" i="18"/>
  <c r="P296" i="18"/>
  <c r="P297" i="18"/>
  <c r="P298" i="18"/>
  <c r="P299" i="18"/>
  <c r="P300" i="18"/>
  <c r="P301" i="18"/>
  <c r="P302" i="18"/>
  <c r="P303" i="18"/>
  <c r="P304" i="18"/>
  <c r="P305" i="18"/>
  <c r="P306" i="18"/>
  <c r="P307" i="18"/>
  <c r="P308" i="18"/>
  <c r="P309" i="18"/>
  <c r="P310" i="18"/>
  <c r="P311" i="18"/>
  <c r="P312" i="18"/>
  <c r="P313" i="18"/>
  <c r="P314" i="18"/>
  <c r="P315" i="18"/>
  <c r="P316" i="18"/>
  <c r="P317" i="18"/>
  <c r="P318" i="18"/>
  <c r="P319" i="18"/>
  <c r="P320" i="18"/>
  <c r="P321" i="18"/>
  <c r="P322" i="18"/>
  <c r="P323" i="18"/>
  <c r="P324" i="18"/>
  <c r="P325" i="18"/>
  <c r="P326" i="18"/>
  <c r="P327" i="18"/>
  <c r="P328" i="18"/>
  <c r="P329" i="18"/>
  <c r="P330" i="18"/>
  <c r="P331" i="18"/>
  <c r="P332" i="18"/>
  <c r="P333" i="18"/>
  <c r="P334" i="18"/>
  <c r="P335" i="18"/>
  <c r="P336" i="18"/>
  <c r="P337" i="18"/>
  <c r="P338" i="18"/>
  <c r="P339" i="18"/>
  <c r="P340" i="18"/>
  <c r="P341" i="18"/>
  <c r="P342" i="18"/>
  <c r="P343" i="18"/>
  <c r="P344" i="18"/>
  <c r="P345" i="18"/>
  <c r="P346" i="18"/>
  <c r="P347" i="18"/>
  <c r="P348" i="18"/>
  <c r="P349" i="18"/>
  <c r="P350" i="18"/>
  <c r="P351" i="18"/>
  <c r="P352" i="18"/>
  <c r="P353" i="18"/>
  <c r="P354" i="18"/>
  <c r="P355" i="18"/>
  <c r="P356" i="18"/>
  <c r="P357" i="18"/>
  <c r="P358" i="18"/>
  <c r="P359" i="18"/>
  <c r="P360" i="18"/>
  <c r="P361" i="18"/>
  <c r="P362" i="18"/>
  <c r="P363" i="18"/>
  <c r="P364" i="18"/>
  <c r="P365" i="18"/>
  <c r="P366" i="18"/>
  <c r="P367" i="18"/>
  <c r="P368" i="18"/>
  <c r="P369" i="18"/>
  <c r="P370" i="18"/>
  <c r="P371" i="18"/>
  <c r="P372" i="18"/>
  <c r="P373" i="18"/>
  <c r="P374" i="18"/>
  <c r="P375" i="18"/>
  <c r="P376" i="18"/>
  <c r="P377" i="18"/>
  <c r="P378" i="18"/>
  <c r="P379" i="18"/>
  <c r="P380" i="18"/>
  <c r="P381" i="18"/>
  <c r="P382" i="18"/>
  <c r="P383" i="18"/>
  <c r="P384" i="18"/>
  <c r="P385" i="18"/>
  <c r="P386" i="18"/>
  <c r="P387" i="18"/>
  <c r="P388" i="18"/>
  <c r="P389" i="18"/>
  <c r="P390" i="18"/>
  <c r="P391" i="18"/>
  <c r="P392" i="18"/>
  <c r="P393" i="18"/>
  <c r="P394" i="18"/>
  <c r="P395" i="18"/>
  <c r="P396" i="18"/>
  <c r="P397" i="18"/>
  <c r="P398" i="18"/>
  <c r="P399" i="18"/>
  <c r="P400" i="18"/>
  <c r="P401" i="18"/>
  <c r="P402" i="18"/>
  <c r="P403" i="18"/>
  <c r="P404" i="18"/>
  <c r="P405" i="18"/>
  <c r="P406" i="18"/>
  <c r="P407" i="18"/>
  <c r="P408" i="18"/>
  <c r="P409" i="18"/>
  <c r="P410" i="18"/>
  <c r="P411" i="18"/>
  <c r="P412" i="18"/>
  <c r="P413" i="18"/>
  <c r="P414" i="18"/>
  <c r="P415" i="18"/>
  <c r="P416" i="18"/>
  <c r="P417" i="18"/>
  <c r="P418" i="18"/>
  <c r="P419" i="18"/>
  <c r="P420" i="18"/>
  <c r="P421" i="18"/>
  <c r="P422" i="18"/>
  <c r="P423" i="18"/>
  <c r="P424" i="18"/>
  <c r="P425" i="18"/>
  <c r="P426" i="18"/>
  <c r="P427" i="18"/>
  <c r="P428" i="18"/>
  <c r="P429" i="18"/>
  <c r="P430" i="18"/>
  <c r="P431" i="18"/>
  <c r="P432" i="18"/>
  <c r="P433" i="18"/>
  <c r="P434" i="18"/>
  <c r="P435" i="18"/>
  <c r="P436" i="18"/>
  <c r="P437" i="18"/>
  <c r="P438" i="18"/>
  <c r="P439" i="18"/>
  <c r="P440" i="18"/>
  <c r="P441" i="18"/>
  <c r="P442" i="18"/>
  <c r="P443" i="18"/>
  <c r="P444" i="18"/>
  <c r="P445" i="18"/>
  <c r="P446" i="18"/>
  <c r="P447" i="18"/>
  <c r="P448" i="18"/>
  <c r="P449" i="18"/>
  <c r="P450" i="18"/>
  <c r="P451" i="18"/>
  <c r="P452" i="18"/>
  <c r="P453" i="18"/>
  <c r="P454" i="18"/>
  <c r="P455" i="18"/>
  <c r="P456" i="18"/>
  <c r="P457" i="18"/>
  <c r="P458" i="18"/>
  <c r="P459" i="18"/>
  <c r="P460" i="18"/>
  <c r="P461" i="18"/>
  <c r="P462" i="18"/>
  <c r="P463" i="18"/>
  <c r="P464" i="18"/>
  <c r="P465" i="18"/>
  <c r="P466" i="18"/>
  <c r="P467" i="18"/>
  <c r="P468" i="18"/>
  <c r="P469" i="18"/>
  <c r="P470" i="18"/>
  <c r="P471" i="18"/>
  <c r="P472" i="18"/>
  <c r="P473" i="18"/>
  <c r="P474" i="18"/>
  <c r="P475" i="18"/>
  <c r="P476" i="18"/>
  <c r="P477" i="18"/>
  <c r="P478" i="18"/>
  <c r="P479" i="18"/>
  <c r="P480" i="18"/>
  <c r="P481" i="18"/>
  <c r="P482" i="18"/>
  <c r="P483" i="18"/>
  <c r="P484" i="18"/>
  <c r="P485" i="18"/>
  <c r="P486" i="18"/>
  <c r="P487" i="18"/>
  <c r="P488" i="18"/>
  <c r="P489" i="18"/>
  <c r="P490" i="18"/>
  <c r="P491" i="18"/>
  <c r="P492" i="18"/>
  <c r="P493" i="18"/>
  <c r="P494" i="18"/>
  <c r="P495" i="18"/>
  <c r="P496" i="18"/>
  <c r="P497" i="18"/>
  <c r="P498" i="18"/>
  <c r="P499" i="18"/>
  <c r="P500" i="18"/>
  <c r="P501" i="18"/>
  <c r="P502" i="18"/>
  <c r="P503" i="18"/>
  <c r="P504" i="18"/>
  <c r="P505" i="18"/>
  <c r="P506" i="18"/>
  <c r="P507" i="18"/>
  <c r="P508" i="18"/>
  <c r="P509" i="18"/>
  <c r="P510" i="18"/>
  <c r="P511" i="18"/>
  <c r="P512" i="18"/>
  <c r="P513" i="18"/>
  <c r="P514" i="18"/>
  <c r="P515" i="18"/>
  <c r="P516" i="18"/>
  <c r="P517" i="18"/>
  <c r="P518" i="18"/>
  <c r="P519" i="18"/>
  <c r="P520" i="18"/>
  <c r="P521" i="18"/>
  <c r="P522" i="18"/>
  <c r="P523" i="18"/>
  <c r="P524" i="18"/>
  <c r="P525" i="18"/>
  <c r="P526" i="18"/>
  <c r="P527" i="18"/>
  <c r="P528" i="18"/>
  <c r="P529" i="18"/>
  <c r="P530" i="18"/>
  <c r="P531" i="18"/>
  <c r="P532" i="18"/>
  <c r="P533" i="18"/>
  <c r="P534" i="18"/>
  <c r="P535" i="18"/>
  <c r="P536" i="18"/>
  <c r="P537" i="18"/>
  <c r="P538" i="18"/>
  <c r="P539" i="18"/>
  <c r="P540" i="18"/>
  <c r="P541" i="18"/>
  <c r="P542" i="18"/>
  <c r="P543" i="18"/>
  <c r="P544" i="18"/>
  <c r="P545" i="18"/>
  <c r="P546" i="18"/>
  <c r="P547" i="18"/>
  <c r="P548" i="18"/>
  <c r="P549" i="18"/>
  <c r="P550" i="18"/>
  <c r="P551" i="18"/>
  <c r="P552" i="18"/>
  <c r="P553" i="18"/>
  <c r="P554" i="18"/>
  <c r="P555" i="18"/>
  <c r="P556" i="18"/>
  <c r="P557" i="18"/>
  <c r="P558" i="18"/>
  <c r="P559" i="18"/>
  <c r="P560" i="18"/>
  <c r="P561" i="18"/>
  <c r="P562" i="18"/>
  <c r="P563" i="18"/>
  <c r="P564" i="18"/>
  <c r="P565" i="18"/>
  <c r="P566" i="18"/>
  <c r="P567" i="18"/>
  <c r="P568" i="18"/>
  <c r="P569" i="18"/>
  <c r="P570" i="18"/>
  <c r="P571" i="18"/>
  <c r="P572" i="18"/>
  <c r="P573" i="18"/>
  <c r="P574" i="18"/>
  <c r="P575" i="18"/>
  <c r="P576" i="18"/>
  <c r="P577" i="18"/>
  <c r="P578" i="18"/>
  <c r="P579" i="18"/>
  <c r="P580" i="18"/>
  <c r="P581" i="18"/>
  <c r="P582" i="18"/>
  <c r="P583" i="18"/>
  <c r="P584" i="18"/>
  <c r="P585" i="18"/>
  <c r="P586" i="18"/>
  <c r="P587" i="18"/>
  <c r="P588" i="18"/>
  <c r="P589" i="18"/>
  <c r="P590" i="18"/>
  <c r="P591" i="18"/>
  <c r="P592" i="18"/>
  <c r="P593" i="18"/>
  <c r="P594" i="18"/>
  <c r="P595" i="18"/>
  <c r="P596" i="18"/>
  <c r="P597" i="18"/>
  <c r="P598" i="18"/>
  <c r="P599" i="18"/>
  <c r="P600" i="18"/>
  <c r="P601" i="18"/>
  <c r="P602" i="18"/>
  <c r="P603" i="18"/>
  <c r="P604" i="18"/>
  <c r="P605" i="18"/>
  <c r="P606" i="18"/>
  <c r="P607" i="18"/>
  <c r="P608" i="18"/>
  <c r="P609" i="18"/>
  <c r="P610" i="18"/>
  <c r="P611" i="18"/>
  <c r="P612" i="18"/>
  <c r="P613" i="18"/>
  <c r="P614" i="18"/>
  <c r="P615" i="18"/>
  <c r="P616" i="18"/>
  <c r="P617" i="18"/>
  <c r="P618" i="18"/>
  <c r="P619" i="18"/>
  <c r="P620" i="18"/>
  <c r="P621" i="18"/>
  <c r="P622" i="18"/>
  <c r="P623" i="18"/>
  <c r="P624" i="18"/>
  <c r="P625" i="18"/>
  <c r="P626" i="18"/>
  <c r="P627" i="18"/>
  <c r="P628" i="18"/>
  <c r="P629" i="18"/>
  <c r="P630" i="18"/>
  <c r="P631" i="18"/>
  <c r="P632" i="18"/>
  <c r="P633" i="18"/>
  <c r="P634" i="18"/>
  <c r="P635" i="18"/>
  <c r="P636" i="18"/>
  <c r="P637" i="18"/>
  <c r="P638" i="18"/>
  <c r="P639" i="18"/>
  <c r="P640" i="18"/>
  <c r="P641" i="18"/>
  <c r="P642" i="18"/>
  <c r="P643" i="18"/>
  <c r="P644" i="18"/>
  <c r="P645" i="18"/>
  <c r="P646" i="18"/>
  <c r="P647" i="18"/>
  <c r="P648" i="18"/>
  <c r="P649" i="18"/>
  <c r="P650" i="18"/>
  <c r="P651" i="18"/>
  <c r="P652" i="18"/>
  <c r="P653" i="18"/>
  <c r="P654" i="18"/>
  <c r="P655" i="18"/>
  <c r="P656" i="18"/>
  <c r="P657" i="18"/>
  <c r="P658" i="18"/>
  <c r="P659" i="18"/>
  <c r="P660" i="18"/>
  <c r="P661" i="18"/>
  <c r="P662" i="18"/>
  <c r="P663" i="18"/>
  <c r="P664" i="18"/>
  <c r="P665" i="18"/>
  <c r="P666" i="18"/>
  <c r="P667" i="18"/>
  <c r="P668" i="18"/>
  <c r="P669" i="18"/>
  <c r="P670" i="18"/>
  <c r="P671" i="18"/>
  <c r="P672" i="18"/>
  <c r="P673" i="18"/>
  <c r="P674" i="18"/>
  <c r="P675" i="18"/>
  <c r="P676" i="18"/>
  <c r="P677" i="18"/>
  <c r="P678" i="18"/>
  <c r="P679" i="18"/>
  <c r="P680" i="18"/>
  <c r="P681" i="18"/>
  <c r="P682" i="18"/>
  <c r="P683" i="18"/>
  <c r="P684" i="18"/>
  <c r="P685" i="18"/>
  <c r="P686" i="18"/>
  <c r="P687" i="18"/>
  <c r="P688" i="18"/>
  <c r="P689" i="18"/>
  <c r="P690" i="18"/>
  <c r="P691" i="18"/>
  <c r="P692" i="18"/>
  <c r="P693" i="18"/>
  <c r="P694" i="18"/>
  <c r="P695" i="18"/>
  <c r="P696" i="18"/>
  <c r="P697" i="18"/>
  <c r="P698" i="18"/>
  <c r="P699" i="18"/>
  <c r="P700" i="18"/>
  <c r="P701" i="18"/>
  <c r="P702" i="18"/>
  <c r="P703" i="18"/>
  <c r="P704" i="18"/>
  <c r="P705" i="18"/>
  <c r="P706" i="18"/>
  <c r="P707" i="18"/>
  <c r="P708" i="18"/>
  <c r="P709" i="18"/>
  <c r="P710" i="18"/>
  <c r="P711" i="18"/>
  <c r="P712" i="18"/>
  <c r="P713" i="18"/>
  <c r="P714" i="18"/>
  <c r="P715" i="18"/>
  <c r="P716" i="18"/>
  <c r="P717" i="18"/>
  <c r="P718" i="18"/>
  <c r="P719" i="18"/>
  <c r="P720" i="18"/>
  <c r="P721" i="18"/>
  <c r="P722" i="18"/>
  <c r="P723" i="18"/>
  <c r="P724" i="18"/>
  <c r="P725" i="18"/>
  <c r="P726" i="18"/>
  <c r="P727" i="18"/>
  <c r="P728" i="18"/>
  <c r="P729" i="18"/>
  <c r="P730" i="18"/>
  <c r="P731" i="18"/>
  <c r="P732" i="18"/>
  <c r="P733" i="18"/>
  <c r="P734" i="18"/>
  <c r="P735" i="18"/>
  <c r="P736" i="18"/>
  <c r="P737" i="18"/>
  <c r="P738" i="18"/>
  <c r="P739" i="18"/>
  <c r="P740" i="18"/>
  <c r="P741" i="18"/>
  <c r="P742" i="18"/>
  <c r="P743" i="18"/>
  <c r="P744" i="18"/>
  <c r="P745" i="18"/>
  <c r="P746" i="18"/>
  <c r="P747" i="18"/>
  <c r="P748" i="18"/>
  <c r="P749" i="18"/>
  <c r="P750" i="18"/>
  <c r="P751" i="18"/>
  <c r="P752" i="18"/>
  <c r="P753" i="18"/>
  <c r="P754" i="18"/>
  <c r="P755" i="18"/>
  <c r="P756" i="18"/>
  <c r="P757" i="18"/>
  <c r="P758" i="18"/>
  <c r="P759" i="18"/>
  <c r="P760" i="18"/>
  <c r="P761" i="18"/>
  <c r="P762" i="18"/>
  <c r="P763" i="18"/>
  <c r="P764" i="18"/>
  <c r="P765" i="18"/>
  <c r="P766" i="18"/>
  <c r="P767" i="18"/>
  <c r="P768" i="18"/>
  <c r="P769" i="18"/>
  <c r="P770" i="18"/>
  <c r="P771" i="18"/>
  <c r="P772" i="18"/>
  <c r="P773" i="18"/>
  <c r="P774" i="18"/>
  <c r="P775" i="18"/>
  <c r="P776" i="18"/>
  <c r="P777" i="18"/>
  <c r="P778" i="18"/>
  <c r="P779" i="18"/>
  <c r="P780" i="18"/>
  <c r="P781" i="18"/>
  <c r="P782" i="18"/>
  <c r="P783" i="18"/>
  <c r="P784" i="18"/>
  <c r="P785" i="18"/>
  <c r="P786" i="18"/>
  <c r="P787" i="18"/>
  <c r="P788" i="18"/>
  <c r="P789" i="18"/>
  <c r="P790" i="18"/>
  <c r="P791" i="18"/>
  <c r="P792" i="18"/>
  <c r="P793" i="18"/>
  <c r="P794" i="18"/>
  <c r="P795" i="18"/>
  <c r="P796" i="18"/>
  <c r="P797" i="18"/>
  <c r="P798" i="18"/>
  <c r="P799" i="18"/>
  <c r="P800" i="18"/>
  <c r="P801" i="18"/>
  <c r="P802" i="18"/>
  <c r="P803" i="18"/>
  <c r="P804" i="18"/>
  <c r="P805" i="18"/>
  <c r="P806" i="18"/>
  <c r="P807" i="18"/>
  <c r="P808" i="18"/>
  <c r="P809" i="18"/>
  <c r="P810" i="18"/>
  <c r="P811" i="18"/>
  <c r="P812" i="18"/>
  <c r="P813" i="18"/>
  <c r="P814" i="18"/>
  <c r="P815" i="18"/>
  <c r="P816" i="18"/>
  <c r="P817" i="18"/>
  <c r="P818" i="18"/>
  <c r="P819" i="18"/>
  <c r="P820" i="18"/>
  <c r="P821" i="18"/>
  <c r="P822" i="18"/>
  <c r="P823" i="18"/>
  <c r="P824" i="18"/>
  <c r="P825" i="18"/>
  <c r="P826" i="18"/>
  <c r="P827" i="18"/>
  <c r="P828" i="18"/>
  <c r="P829" i="18"/>
  <c r="P830" i="18"/>
  <c r="P831" i="18"/>
  <c r="P832" i="18"/>
  <c r="P833" i="18"/>
  <c r="P834" i="18"/>
  <c r="P835" i="18"/>
  <c r="P836" i="18"/>
  <c r="P837" i="18"/>
  <c r="P838" i="18"/>
  <c r="P839" i="18"/>
  <c r="P840" i="18"/>
  <c r="P841" i="18"/>
  <c r="P842" i="18"/>
  <c r="P843" i="18"/>
  <c r="P844" i="18"/>
  <c r="P845" i="18"/>
  <c r="P846" i="18"/>
  <c r="P847" i="18"/>
  <c r="P848" i="18"/>
  <c r="P849" i="18"/>
  <c r="P850" i="18"/>
  <c r="P851" i="18"/>
  <c r="P852" i="18"/>
  <c r="P853" i="18"/>
  <c r="P854" i="18"/>
  <c r="P855" i="18"/>
  <c r="P856" i="18"/>
  <c r="P857" i="18"/>
  <c r="P858" i="18"/>
  <c r="P859" i="18"/>
  <c r="P860" i="18"/>
  <c r="P861" i="18"/>
  <c r="P862" i="18"/>
  <c r="P863" i="18"/>
  <c r="P864" i="18"/>
  <c r="P865" i="18"/>
  <c r="P866" i="18"/>
  <c r="P867" i="18"/>
  <c r="P868" i="18"/>
  <c r="P869" i="18"/>
  <c r="P870" i="18"/>
  <c r="P871" i="18"/>
  <c r="P872" i="18"/>
  <c r="P873" i="18"/>
  <c r="P874" i="18"/>
  <c r="P875" i="18"/>
  <c r="P876" i="18"/>
  <c r="P877" i="18"/>
  <c r="P878" i="18"/>
  <c r="P879" i="18"/>
  <c r="P880" i="18"/>
  <c r="P881" i="18"/>
  <c r="P882" i="18"/>
  <c r="P883" i="18"/>
  <c r="P884" i="18"/>
  <c r="P885" i="18"/>
  <c r="P886" i="18"/>
  <c r="P887" i="18"/>
  <c r="P888" i="18"/>
  <c r="P889" i="18"/>
  <c r="P890" i="18"/>
  <c r="P891" i="18"/>
  <c r="P892" i="18"/>
  <c r="P893" i="18"/>
  <c r="P894" i="18"/>
  <c r="P895" i="18"/>
  <c r="P896" i="18"/>
  <c r="P897" i="18"/>
  <c r="P898" i="18"/>
  <c r="P899" i="18"/>
  <c r="P900" i="18"/>
  <c r="P901" i="18"/>
  <c r="P902" i="18"/>
  <c r="P903" i="18"/>
  <c r="P904" i="18"/>
  <c r="P905" i="18"/>
  <c r="P906" i="18"/>
  <c r="P907" i="18"/>
  <c r="P908" i="18"/>
  <c r="P909" i="18"/>
  <c r="P910" i="18"/>
  <c r="P911" i="18"/>
  <c r="P912" i="18"/>
  <c r="P913" i="18"/>
  <c r="P914" i="18"/>
  <c r="P915" i="18"/>
  <c r="P916" i="18"/>
  <c r="P917" i="18"/>
  <c r="P918" i="18"/>
  <c r="P919" i="18"/>
  <c r="P920" i="18"/>
  <c r="P921" i="18"/>
  <c r="P922" i="18"/>
  <c r="P923" i="18"/>
  <c r="P924" i="18"/>
  <c r="P925" i="18"/>
  <c r="P926" i="18"/>
  <c r="P927" i="18"/>
  <c r="P928" i="18"/>
  <c r="P929" i="18"/>
  <c r="P930" i="18"/>
  <c r="P931" i="18"/>
  <c r="P932" i="18"/>
  <c r="P933" i="18"/>
  <c r="P934" i="18"/>
  <c r="P935" i="18"/>
  <c r="P936" i="18"/>
  <c r="P937" i="18"/>
  <c r="P938" i="18"/>
  <c r="P939" i="18"/>
  <c r="P940" i="18"/>
  <c r="P941" i="18"/>
  <c r="P942" i="18"/>
  <c r="P943" i="18"/>
  <c r="P944" i="18"/>
  <c r="P945" i="18"/>
  <c r="P946" i="18"/>
  <c r="P947" i="18"/>
  <c r="P948" i="18"/>
  <c r="P949" i="18"/>
  <c r="P950" i="18"/>
  <c r="P951" i="18"/>
  <c r="P952" i="18"/>
  <c r="P953" i="18"/>
  <c r="P954" i="18"/>
  <c r="P955" i="18"/>
  <c r="P956" i="18"/>
  <c r="P957" i="18"/>
  <c r="P958" i="18"/>
  <c r="P959" i="18"/>
  <c r="P960" i="18"/>
  <c r="P961" i="18"/>
  <c r="P962" i="18"/>
  <c r="P963" i="18"/>
  <c r="P964" i="18"/>
  <c r="P965" i="18"/>
  <c r="P966" i="18"/>
  <c r="P967" i="18"/>
  <c r="P968" i="18"/>
  <c r="P969" i="18"/>
  <c r="P970" i="18"/>
  <c r="P971" i="18"/>
  <c r="P972" i="18"/>
  <c r="P973" i="18"/>
  <c r="P974" i="18"/>
  <c r="P975" i="18"/>
  <c r="P976" i="18"/>
  <c r="P977" i="18"/>
  <c r="P978" i="18"/>
  <c r="P979" i="18"/>
  <c r="P980" i="18"/>
  <c r="P981" i="18"/>
  <c r="P982" i="18"/>
  <c r="P983" i="18"/>
  <c r="P984" i="18"/>
  <c r="P985" i="18"/>
  <c r="P986" i="18"/>
  <c r="P987" i="18"/>
  <c r="P988" i="18"/>
  <c r="P989" i="18"/>
  <c r="P990" i="18"/>
  <c r="P991" i="18"/>
  <c r="P992" i="18"/>
  <c r="P993" i="18"/>
  <c r="P994" i="18"/>
  <c r="P995" i="18"/>
  <c r="P996" i="18"/>
  <c r="P997" i="18"/>
  <c r="P998" i="18"/>
  <c r="P999" i="18"/>
  <c r="P1000" i="18"/>
  <c r="P1001" i="18"/>
  <c r="P1002" i="18"/>
  <c r="P1003" i="18"/>
  <c r="P1004" i="18"/>
  <c r="P1005" i="18"/>
  <c r="P1006" i="18"/>
  <c r="P1007" i="18"/>
  <c r="P1008" i="18"/>
  <c r="P1009" i="18"/>
  <c r="P1010" i="18"/>
  <c r="P1011" i="18"/>
  <c r="P1012" i="18"/>
  <c r="P1013" i="18"/>
  <c r="P1014" i="18"/>
  <c r="P1015" i="18"/>
  <c r="P1016" i="18"/>
  <c r="P1017" i="18"/>
  <c r="P1018" i="18"/>
  <c r="P1019" i="18"/>
  <c r="P1020" i="18"/>
  <c r="P1021" i="18"/>
  <c r="P1022" i="18"/>
  <c r="P1023" i="18"/>
  <c r="P1024" i="18"/>
  <c r="P1025" i="18"/>
  <c r="P1026" i="18"/>
  <c r="P1027" i="18"/>
  <c r="P1028" i="18"/>
  <c r="P1029" i="18"/>
  <c r="P1030" i="18"/>
  <c r="P1031" i="18"/>
  <c r="P1032" i="18"/>
  <c r="P1033" i="18"/>
  <c r="P1034" i="18"/>
  <c r="P1035" i="18"/>
  <c r="P1036" i="18"/>
  <c r="P1037" i="18"/>
  <c r="P1038" i="18"/>
  <c r="P1039" i="18"/>
  <c r="P1040" i="18"/>
  <c r="P1041" i="18"/>
  <c r="P1042" i="18"/>
  <c r="P1043" i="18"/>
  <c r="P1044" i="18"/>
  <c r="P1045" i="18"/>
  <c r="P1046" i="18"/>
  <c r="P1047" i="18"/>
  <c r="P1048" i="18"/>
  <c r="P1049" i="18"/>
  <c r="P1050" i="18"/>
  <c r="P1051" i="18"/>
  <c r="P1052" i="18"/>
  <c r="P1053" i="18"/>
  <c r="P1054" i="18"/>
  <c r="P1055" i="18"/>
  <c r="P1056" i="18"/>
  <c r="P1057" i="18"/>
  <c r="P1058" i="18"/>
  <c r="P1059" i="18"/>
  <c r="P1060" i="18"/>
  <c r="P1061" i="18"/>
  <c r="P1062" i="18"/>
  <c r="P1063" i="18"/>
  <c r="P1064" i="18"/>
  <c r="P1065" i="18"/>
  <c r="P1066" i="18"/>
  <c r="P1067" i="18"/>
  <c r="P1068" i="18"/>
  <c r="P1069" i="18"/>
  <c r="P1070" i="18"/>
  <c r="P1071" i="18"/>
  <c r="P1072" i="18"/>
  <c r="P1073" i="18"/>
  <c r="P1074" i="18"/>
  <c r="P1075" i="18"/>
  <c r="P1076" i="18"/>
  <c r="P1077" i="18"/>
  <c r="P1078" i="18"/>
  <c r="P1079" i="18"/>
  <c r="P1080" i="18"/>
  <c r="P1081" i="18"/>
  <c r="P1082" i="18"/>
  <c r="P1083" i="18"/>
  <c r="P1084" i="18"/>
  <c r="P1085" i="18"/>
  <c r="P1086" i="18"/>
  <c r="P1087" i="18"/>
  <c r="P1088" i="18"/>
  <c r="P1089" i="18"/>
  <c r="P1090" i="18"/>
  <c r="P1091" i="18"/>
  <c r="P1092" i="18"/>
  <c r="P1093" i="18"/>
  <c r="P1094" i="18"/>
  <c r="P1095" i="18"/>
  <c r="P1096" i="18"/>
  <c r="P1097" i="18"/>
  <c r="P1098" i="18"/>
  <c r="P1099" i="18"/>
  <c r="P1100" i="18"/>
  <c r="P1101" i="18"/>
  <c r="P1102" i="18"/>
  <c r="P1103" i="18"/>
  <c r="P1104" i="18"/>
  <c r="P1105" i="18"/>
  <c r="P1106" i="18"/>
  <c r="P1107" i="18"/>
  <c r="P1108" i="18"/>
  <c r="P1109" i="18"/>
  <c r="P1110" i="18"/>
  <c r="P1111" i="18"/>
  <c r="P1112" i="18"/>
  <c r="P1113" i="18"/>
  <c r="P1114" i="18"/>
  <c r="P1115" i="18"/>
  <c r="P1116" i="18"/>
  <c r="P1117" i="18"/>
  <c r="P1118" i="18"/>
  <c r="P1119" i="18"/>
  <c r="P1120" i="18"/>
  <c r="P1121" i="18"/>
  <c r="P1122" i="18"/>
  <c r="P1123" i="18"/>
  <c r="P1124" i="18"/>
  <c r="P1125" i="18"/>
  <c r="P1126" i="18"/>
  <c r="P1127" i="18"/>
  <c r="P1128" i="18"/>
  <c r="P1129" i="18"/>
  <c r="P1130" i="18"/>
  <c r="P1131" i="18"/>
  <c r="P1132" i="18"/>
  <c r="P1133" i="18"/>
  <c r="P1134" i="18"/>
  <c r="P1135" i="18"/>
  <c r="P1136" i="18"/>
  <c r="P1137" i="18"/>
  <c r="P1138" i="18"/>
  <c r="P1139" i="18"/>
  <c r="P1140" i="18"/>
  <c r="P1141" i="18"/>
  <c r="P1142" i="18"/>
  <c r="P1143" i="18"/>
  <c r="P1144" i="18"/>
  <c r="P1145" i="18"/>
  <c r="P1146" i="18"/>
  <c r="P1147" i="18"/>
  <c r="P1148" i="18"/>
  <c r="P1149" i="18"/>
  <c r="P1150" i="18"/>
  <c r="P1151" i="18"/>
  <c r="P1152" i="18"/>
  <c r="P1153" i="18"/>
  <c r="P1154" i="18"/>
  <c r="P1155" i="18"/>
  <c r="P1156" i="18"/>
  <c r="P1157" i="18"/>
  <c r="P1158" i="18"/>
  <c r="P1159" i="18"/>
  <c r="P1160" i="18"/>
  <c r="P1161" i="18"/>
  <c r="P1162" i="18"/>
  <c r="P1163" i="18"/>
  <c r="P1164" i="18"/>
  <c r="P1165" i="18"/>
  <c r="P1166" i="18"/>
  <c r="P1167" i="18"/>
  <c r="P1168" i="18"/>
  <c r="P1169" i="18"/>
  <c r="P1170" i="18"/>
  <c r="P1171" i="18"/>
  <c r="P1172" i="18"/>
  <c r="P1173" i="18"/>
  <c r="P1174" i="18"/>
  <c r="P1175" i="18"/>
  <c r="P1176" i="18"/>
  <c r="P1177" i="18"/>
  <c r="P1178" i="18"/>
  <c r="P1179" i="18"/>
  <c r="P1180" i="18"/>
  <c r="P1181" i="18"/>
  <c r="P1182" i="18"/>
  <c r="P1183" i="18"/>
  <c r="P1184" i="18"/>
  <c r="P1185" i="18"/>
  <c r="P1186" i="18"/>
  <c r="P1187" i="18"/>
  <c r="P1188" i="18"/>
  <c r="P1189" i="18"/>
  <c r="P1190" i="18"/>
  <c r="P1191" i="18"/>
  <c r="P1192" i="18"/>
  <c r="P1193" i="18"/>
  <c r="P1194" i="18"/>
  <c r="P1195" i="18"/>
  <c r="P1196" i="18"/>
  <c r="P1197" i="18"/>
  <c r="P1198" i="18"/>
  <c r="P1199" i="18"/>
  <c r="P1200" i="18"/>
  <c r="P1201" i="18"/>
  <c r="P1202" i="18"/>
  <c r="P1203" i="18"/>
  <c r="P1204" i="18"/>
  <c r="P1205" i="18"/>
  <c r="P1206" i="18"/>
  <c r="P1207" i="18"/>
  <c r="P1208" i="18"/>
  <c r="P1209" i="18"/>
  <c r="P1210" i="18"/>
  <c r="P1211" i="18"/>
  <c r="P1212" i="18"/>
  <c r="P1213" i="18"/>
  <c r="P1214" i="18"/>
  <c r="P1215" i="18"/>
  <c r="P1216" i="18"/>
  <c r="P1217" i="18"/>
  <c r="P1218" i="18"/>
  <c r="P1219" i="18"/>
  <c r="P1220" i="18"/>
  <c r="P1221" i="18"/>
  <c r="P1222" i="18"/>
  <c r="P1223" i="18"/>
  <c r="P1224" i="18"/>
  <c r="P1225" i="18"/>
  <c r="P1226" i="18"/>
  <c r="P1227" i="18"/>
  <c r="P1228" i="18"/>
  <c r="P1229" i="18"/>
  <c r="P1230" i="18"/>
  <c r="P1231" i="18"/>
  <c r="P1232" i="18"/>
  <c r="P1233" i="18"/>
  <c r="P1234" i="18"/>
  <c r="P1235" i="18"/>
  <c r="P1236" i="18"/>
  <c r="P1237" i="18"/>
  <c r="P1238" i="18"/>
  <c r="P1239" i="18"/>
  <c r="P1240" i="18"/>
  <c r="P1241" i="18"/>
  <c r="P1242" i="18"/>
  <c r="P1243" i="18"/>
  <c r="P1244" i="18"/>
  <c r="P1245" i="18"/>
  <c r="P1246" i="18"/>
  <c r="P1247" i="18"/>
  <c r="P1248" i="18"/>
  <c r="P1249" i="18"/>
  <c r="P1250" i="18"/>
  <c r="P1251" i="18"/>
  <c r="P1252" i="18"/>
  <c r="P1253" i="18"/>
  <c r="P1254" i="18"/>
  <c r="P1255" i="18"/>
  <c r="P1256" i="18"/>
  <c r="P1257" i="18"/>
  <c r="P1258" i="18"/>
  <c r="P1259" i="18"/>
  <c r="P1260" i="18"/>
  <c r="P1261" i="18"/>
  <c r="P1262" i="18"/>
  <c r="P1263" i="18"/>
  <c r="P1264" i="18"/>
  <c r="P1265" i="18"/>
  <c r="P1266" i="18"/>
  <c r="P1267" i="18"/>
  <c r="P1268" i="18"/>
  <c r="P1269" i="18"/>
  <c r="P1270" i="18"/>
  <c r="P1271" i="18"/>
  <c r="P1272" i="18"/>
  <c r="P1273" i="18"/>
  <c r="P1274" i="18"/>
  <c r="P1275" i="18"/>
  <c r="P1276" i="18"/>
  <c r="P1277" i="18"/>
  <c r="P1278" i="18"/>
  <c r="P1279" i="18"/>
  <c r="P1280" i="18"/>
  <c r="P1281" i="18"/>
  <c r="P1282" i="18"/>
  <c r="P1283" i="18"/>
  <c r="P1284" i="18"/>
  <c r="P1285" i="18"/>
  <c r="P1286" i="18"/>
  <c r="P1287" i="18"/>
  <c r="P1288" i="18"/>
  <c r="P1289" i="18"/>
  <c r="P1290" i="18"/>
  <c r="P1291" i="18"/>
  <c r="P1292" i="18"/>
  <c r="P1293" i="18"/>
  <c r="P1294" i="18"/>
  <c r="P1295" i="18"/>
  <c r="P1296" i="18"/>
  <c r="P1297" i="18"/>
  <c r="P1298" i="18"/>
  <c r="P1299" i="18"/>
  <c r="P1300" i="18"/>
  <c r="P1301" i="18"/>
  <c r="P1302" i="18"/>
  <c r="P1303" i="18"/>
  <c r="P1304" i="18"/>
  <c r="P1305" i="18"/>
  <c r="P1306" i="18"/>
  <c r="P1307" i="18"/>
  <c r="P1308" i="18"/>
  <c r="P1309" i="18"/>
  <c r="P1310" i="18"/>
  <c r="P1311" i="18"/>
  <c r="P1312" i="18"/>
  <c r="P1313" i="18"/>
  <c r="P1314" i="18"/>
  <c r="P1315" i="18"/>
  <c r="P1316" i="18"/>
  <c r="P1317" i="18"/>
  <c r="P1318" i="18"/>
  <c r="P1319" i="18"/>
  <c r="P1320" i="18"/>
  <c r="P1321" i="18"/>
  <c r="P1322" i="18"/>
  <c r="P1323" i="18"/>
  <c r="P1324" i="18"/>
  <c r="P1325" i="18"/>
  <c r="P1326" i="18"/>
  <c r="P1327" i="18"/>
  <c r="P1328" i="18"/>
  <c r="P1329" i="18"/>
  <c r="P1330" i="18"/>
  <c r="P1331" i="18"/>
  <c r="P1332" i="18"/>
  <c r="P1333" i="18"/>
  <c r="P1334" i="18"/>
  <c r="P1335" i="18"/>
  <c r="P1336" i="18"/>
  <c r="P1337" i="18"/>
  <c r="P1338" i="18"/>
  <c r="P1339" i="18"/>
  <c r="P1340" i="18"/>
  <c r="P1341" i="18"/>
  <c r="P1342" i="18"/>
  <c r="P1343" i="18"/>
  <c r="P1344" i="18"/>
  <c r="P1345" i="18"/>
  <c r="P1346" i="18"/>
  <c r="P1347" i="18"/>
  <c r="P1348" i="18"/>
  <c r="P1349" i="18"/>
  <c r="P1350" i="18"/>
  <c r="P1351" i="18"/>
  <c r="P1352" i="18"/>
  <c r="P1353" i="18"/>
  <c r="P1354" i="18"/>
  <c r="P1355" i="18"/>
  <c r="P1356" i="18"/>
  <c r="P1357" i="18"/>
  <c r="P1358" i="18"/>
  <c r="P1359" i="18"/>
  <c r="P1360" i="18"/>
  <c r="P1361" i="18"/>
  <c r="P1362" i="18"/>
  <c r="P1363" i="18"/>
  <c r="P1364" i="18"/>
  <c r="P1365" i="18"/>
  <c r="P1366" i="18"/>
  <c r="P1367" i="18"/>
  <c r="P1368" i="18"/>
  <c r="P1369" i="18"/>
  <c r="P1370" i="18"/>
  <c r="P1371" i="18"/>
  <c r="P1372" i="18"/>
  <c r="P1373" i="18"/>
  <c r="P1374" i="18"/>
  <c r="P1375" i="18"/>
  <c r="P1376" i="18"/>
  <c r="P1377" i="18"/>
  <c r="P1378" i="18"/>
  <c r="P1379" i="18"/>
  <c r="P1380" i="18"/>
  <c r="P1381" i="18"/>
  <c r="P1382" i="18"/>
  <c r="P1383" i="18"/>
  <c r="P1384" i="18"/>
  <c r="P1385" i="18"/>
  <c r="P1386" i="18"/>
  <c r="P1387" i="18"/>
  <c r="P1388" i="18"/>
  <c r="P1389" i="18"/>
  <c r="P1390" i="18"/>
  <c r="P1391" i="18"/>
  <c r="P1392" i="18"/>
  <c r="P1393" i="18"/>
  <c r="P1394" i="18"/>
  <c r="P1395" i="18"/>
  <c r="P1396" i="18"/>
  <c r="P1397" i="18"/>
  <c r="P1398" i="18"/>
  <c r="P1399" i="18"/>
  <c r="P1400" i="18"/>
  <c r="P1401" i="18"/>
  <c r="P1402" i="18"/>
  <c r="P1403" i="18"/>
  <c r="P1404" i="18"/>
  <c r="P1405" i="18"/>
  <c r="P1406" i="18"/>
  <c r="P1407" i="18"/>
  <c r="P1408" i="18"/>
  <c r="P1409" i="18"/>
  <c r="P1410" i="18"/>
  <c r="P1411" i="18"/>
  <c r="P1412" i="18"/>
  <c r="P1413" i="18"/>
  <c r="P1414" i="18"/>
  <c r="P1415" i="18"/>
  <c r="P1416" i="18"/>
  <c r="P1417" i="18"/>
  <c r="P1418" i="18"/>
  <c r="P1419" i="18"/>
  <c r="P1420" i="18"/>
  <c r="P1421" i="18"/>
  <c r="P1422" i="18"/>
  <c r="P1423" i="18"/>
  <c r="P1424" i="18"/>
  <c r="P1425" i="18"/>
  <c r="P1426" i="18"/>
  <c r="P1427" i="18"/>
  <c r="P1428" i="18"/>
  <c r="P1429" i="18"/>
  <c r="P1430" i="18"/>
  <c r="P1431" i="18"/>
  <c r="P1432" i="18"/>
  <c r="P1433" i="18"/>
  <c r="P1434" i="18"/>
  <c r="P1435" i="18"/>
  <c r="P1436" i="18"/>
  <c r="P1437" i="18"/>
  <c r="P1438" i="18"/>
  <c r="P1439" i="18"/>
  <c r="P1440" i="18"/>
  <c r="P1441" i="18"/>
  <c r="P1442" i="18"/>
  <c r="P1443" i="18"/>
  <c r="P1444" i="18"/>
  <c r="P1445" i="18"/>
  <c r="P1446" i="18"/>
  <c r="P1447" i="18"/>
  <c r="P1448" i="18"/>
  <c r="P1449" i="18"/>
  <c r="P1450" i="18"/>
  <c r="P1451" i="18"/>
  <c r="P1452" i="18"/>
  <c r="P1453" i="18"/>
  <c r="P1454" i="18"/>
  <c r="P1455" i="18"/>
  <c r="P1456" i="18"/>
  <c r="P1457" i="18"/>
  <c r="P1458" i="18"/>
  <c r="P1459" i="18"/>
  <c r="P1460" i="18"/>
  <c r="P1461" i="18"/>
  <c r="P1462" i="18"/>
  <c r="P1463" i="18"/>
  <c r="P1464" i="18"/>
  <c r="P1465" i="18"/>
  <c r="P1466" i="18"/>
  <c r="P1467" i="18"/>
  <c r="P1468" i="18"/>
  <c r="P1469" i="18"/>
  <c r="P1470" i="18"/>
  <c r="P1471" i="18"/>
  <c r="P1472" i="18"/>
  <c r="P1473" i="18"/>
  <c r="P1474" i="18"/>
  <c r="P1475" i="18"/>
  <c r="P1476" i="18"/>
  <c r="P1477" i="18"/>
  <c r="P1478" i="18"/>
  <c r="P1479" i="18"/>
  <c r="P1480" i="18"/>
  <c r="P1481" i="18"/>
  <c r="P1482" i="18"/>
  <c r="P1483" i="18"/>
  <c r="P1484" i="18"/>
  <c r="P1485" i="18"/>
  <c r="P1486" i="18"/>
  <c r="P1487" i="18"/>
  <c r="P1488" i="18"/>
  <c r="P1489" i="18"/>
  <c r="P1490" i="18"/>
  <c r="P1491" i="18"/>
  <c r="P1492" i="18"/>
  <c r="P1493" i="18"/>
  <c r="P1494" i="18"/>
  <c r="P1495" i="18"/>
  <c r="P1496" i="18"/>
  <c r="P1497" i="18"/>
  <c r="P1498" i="18"/>
  <c r="P1499" i="18"/>
  <c r="P1500" i="18"/>
  <c r="P1501" i="18"/>
  <c r="P1502" i="18"/>
  <c r="P1503" i="18"/>
  <c r="P1504" i="18"/>
  <c r="P1505" i="18"/>
  <c r="P1506" i="18"/>
  <c r="P1507" i="18"/>
  <c r="P1508" i="18"/>
  <c r="P1509" i="18"/>
  <c r="P1510" i="18"/>
  <c r="P1511" i="18"/>
  <c r="P1512" i="18"/>
  <c r="P1513" i="18"/>
  <c r="P1514" i="18"/>
  <c r="P1515" i="18"/>
  <c r="P1516" i="18"/>
  <c r="P1517" i="18"/>
  <c r="P1518" i="18"/>
  <c r="P1519" i="18"/>
  <c r="P1520" i="18"/>
  <c r="P1521" i="18"/>
  <c r="P1522" i="18"/>
  <c r="P1523" i="18"/>
  <c r="P1524" i="18"/>
  <c r="P1525" i="18"/>
  <c r="P1526" i="18"/>
  <c r="P1527" i="18"/>
  <c r="P1528" i="18"/>
  <c r="P1529" i="18"/>
  <c r="P1530" i="18"/>
  <c r="P1531" i="18"/>
  <c r="P1532" i="18"/>
  <c r="P1533" i="18"/>
  <c r="P1534" i="18"/>
  <c r="P1535" i="18"/>
  <c r="P1536" i="18"/>
  <c r="P1537" i="18"/>
  <c r="P1538" i="18"/>
  <c r="P1539" i="18"/>
  <c r="P1540" i="18"/>
  <c r="P1541" i="18"/>
  <c r="P1542" i="18"/>
  <c r="P1543" i="18"/>
  <c r="P1544" i="18"/>
  <c r="P1545" i="18"/>
  <c r="P1546" i="18"/>
  <c r="P1547" i="18"/>
  <c r="P1548" i="18"/>
  <c r="P1549" i="18"/>
  <c r="P1550" i="18"/>
  <c r="P1551" i="18"/>
  <c r="P1552" i="18"/>
  <c r="P1553" i="18"/>
  <c r="P1554" i="18"/>
  <c r="P1555" i="18"/>
  <c r="P1556" i="18"/>
  <c r="P1557" i="18"/>
  <c r="P1558" i="18"/>
  <c r="P1559" i="18"/>
  <c r="P1560" i="18"/>
  <c r="P1561" i="18"/>
  <c r="P1562" i="18"/>
  <c r="P1563" i="18"/>
  <c r="P1564" i="18"/>
  <c r="P1565" i="18"/>
  <c r="P1566" i="18"/>
  <c r="P1567" i="18"/>
  <c r="P1568" i="18"/>
  <c r="P1569" i="18"/>
  <c r="P1570" i="18"/>
  <c r="P1571" i="18"/>
  <c r="P1572" i="18"/>
  <c r="P1573" i="18"/>
  <c r="P1574" i="18"/>
  <c r="P1575" i="18"/>
  <c r="P1576" i="18"/>
  <c r="P1577" i="18"/>
  <c r="P1578" i="18"/>
  <c r="P1579" i="18"/>
  <c r="P1580" i="18"/>
  <c r="P1581" i="18"/>
  <c r="P1582" i="18"/>
  <c r="P1583" i="18"/>
  <c r="P1584" i="18"/>
  <c r="P1585" i="18"/>
  <c r="P1586" i="18"/>
  <c r="P1587" i="18"/>
  <c r="P1588" i="18"/>
  <c r="P1589" i="18"/>
  <c r="P1590" i="18"/>
  <c r="P1591" i="18"/>
  <c r="P1592" i="18"/>
  <c r="P1593" i="18"/>
  <c r="P1594" i="18"/>
  <c r="P1595" i="18"/>
  <c r="P1596" i="18"/>
  <c r="P1597" i="18"/>
  <c r="P1598" i="18"/>
  <c r="P1599" i="18"/>
  <c r="P1600" i="18"/>
  <c r="P1601" i="18"/>
  <c r="P1602" i="18"/>
  <c r="P1603" i="18"/>
  <c r="P1604" i="18"/>
  <c r="P1605" i="18"/>
  <c r="P1606" i="18"/>
  <c r="P1607" i="18"/>
  <c r="P1608" i="18"/>
  <c r="P1609" i="18"/>
  <c r="P1610" i="18"/>
  <c r="P1611" i="18"/>
  <c r="P1612" i="18"/>
  <c r="P1613" i="18"/>
  <c r="P1614" i="18"/>
  <c r="P1615" i="18"/>
  <c r="P1616" i="18"/>
  <c r="P1617" i="18"/>
  <c r="P1618" i="18"/>
  <c r="P1619" i="18"/>
  <c r="P1620" i="18"/>
  <c r="P1621" i="18"/>
  <c r="P1622" i="18"/>
  <c r="P1623" i="18"/>
  <c r="P1624" i="18"/>
  <c r="P1625" i="18"/>
  <c r="P1626" i="18"/>
  <c r="P1627" i="18"/>
  <c r="P1628" i="18"/>
  <c r="P1629" i="18"/>
  <c r="P1630" i="18"/>
  <c r="P1631" i="18"/>
  <c r="P1632" i="18"/>
  <c r="P1633" i="18"/>
  <c r="P1634" i="18"/>
  <c r="P1635" i="18"/>
  <c r="P1636" i="18"/>
  <c r="P1637" i="18"/>
  <c r="P1638" i="18"/>
  <c r="P1639" i="18"/>
  <c r="P1640" i="18"/>
  <c r="P1641" i="18"/>
  <c r="P1642" i="18"/>
  <c r="P1643" i="18"/>
  <c r="P1644" i="18"/>
  <c r="P1645" i="18"/>
  <c r="P1646" i="18"/>
  <c r="P1647" i="18"/>
  <c r="P1648" i="18"/>
  <c r="P1649" i="18"/>
  <c r="P1650" i="18"/>
  <c r="P1651" i="18"/>
  <c r="P1652" i="18"/>
  <c r="P1653" i="18"/>
  <c r="P1654" i="18"/>
  <c r="P1655" i="18"/>
  <c r="P1656" i="18"/>
  <c r="P1657" i="18"/>
  <c r="P1658" i="18"/>
  <c r="P1659" i="18"/>
  <c r="P1660" i="18"/>
  <c r="P1661" i="18"/>
  <c r="P1662" i="18"/>
  <c r="P1663" i="18"/>
  <c r="P1664" i="18"/>
  <c r="P1665" i="18"/>
  <c r="P1666" i="18"/>
  <c r="P1667" i="18"/>
  <c r="P1668" i="18"/>
  <c r="P1669" i="18"/>
  <c r="P1670" i="18"/>
  <c r="P1671" i="18"/>
  <c r="P1672" i="18"/>
  <c r="P1673" i="18"/>
  <c r="P1674" i="18"/>
  <c r="P1675" i="18"/>
  <c r="P1676" i="18"/>
  <c r="P1677" i="18"/>
  <c r="P1678" i="18"/>
  <c r="P1679" i="18"/>
  <c r="P1680" i="18"/>
  <c r="P1681" i="18"/>
  <c r="P1682" i="18"/>
  <c r="P1683" i="18"/>
  <c r="P1684" i="18"/>
  <c r="P1685" i="18"/>
  <c r="P1686" i="18"/>
  <c r="P1687" i="18"/>
  <c r="P1688" i="18"/>
  <c r="P1689" i="18"/>
  <c r="P1690" i="18"/>
  <c r="P1691" i="18"/>
  <c r="P1692" i="18"/>
  <c r="P1693" i="18"/>
  <c r="P1694" i="18"/>
  <c r="P1695" i="18"/>
  <c r="P1696" i="18"/>
  <c r="P1697" i="18"/>
  <c r="P1698" i="18"/>
  <c r="P1699" i="18"/>
  <c r="P1700" i="18"/>
  <c r="P1701" i="18"/>
  <c r="P1702" i="18"/>
  <c r="P1703" i="18"/>
  <c r="P1704" i="18"/>
  <c r="P1705" i="18"/>
  <c r="P1706" i="18"/>
  <c r="P1707" i="18"/>
  <c r="P1708" i="18"/>
  <c r="P1709" i="18"/>
  <c r="P1710" i="18"/>
  <c r="P1711" i="18"/>
  <c r="P1712" i="18"/>
  <c r="P1713" i="18"/>
  <c r="P1714" i="18"/>
  <c r="P1715" i="18"/>
  <c r="P1716" i="18"/>
  <c r="P1717" i="18"/>
  <c r="P1718" i="18"/>
  <c r="P1719" i="18"/>
  <c r="P1720" i="18"/>
  <c r="P1721" i="18"/>
  <c r="P1722" i="18"/>
  <c r="P1723" i="18"/>
  <c r="P1724" i="18"/>
  <c r="P1725" i="18"/>
  <c r="P1726" i="18"/>
  <c r="P1727" i="18"/>
  <c r="P1728" i="18"/>
  <c r="P1729" i="18"/>
  <c r="P1730" i="18"/>
  <c r="P1731" i="18"/>
  <c r="P1732" i="18"/>
  <c r="P1733" i="18"/>
  <c r="P1734" i="18"/>
  <c r="P1735" i="18"/>
  <c r="P1736" i="18"/>
  <c r="P1737" i="18"/>
  <c r="P1738" i="18"/>
  <c r="P1739" i="18"/>
  <c r="P1740" i="18"/>
  <c r="P1741" i="18"/>
  <c r="P1742" i="18"/>
  <c r="P1743" i="18"/>
  <c r="P1744" i="18"/>
  <c r="P1745" i="18"/>
  <c r="P1746" i="18"/>
  <c r="P1747" i="18"/>
  <c r="P1748" i="18"/>
  <c r="P1749" i="18"/>
  <c r="P1750" i="18"/>
  <c r="P1751" i="18"/>
  <c r="P1752" i="18"/>
  <c r="P1753" i="18"/>
  <c r="P1754" i="18"/>
  <c r="P1755" i="18"/>
  <c r="P1756" i="18"/>
  <c r="P1757" i="18"/>
  <c r="P1758" i="18"/>
  <c r="P1759" i="18"/>
  <c r="P1760" i="18"/>
  <c r="P21" i="18"/>
  <c r="P20" i="18"/>
  <c r="P19" i="18"/>
  <c r="P18" i="18"/>
  <c r="P17" i="18"/>
  <c r="P16" i="18"/>
  <c r="P15" i="18"/>
  <c r="P14" i="18"/>
  <c r="P13" i="18"/>
  <c r="P12" i="18"/>
  <c r="P11" i="18"/>
  <c r="P10" i="18"/>
  <c r="P9" i="18"/>
  <c r="P8" i="18"/>
  <c r="P7" i="18"/>
  <c r="P6" i="18"/>
  <c r="P5" i="18"/>
  <c r="P4" i="18"/>
  <c r="P3" i="18"/>
  <c r="Y2" i="20" l="1"/>
  <c r="Y3" i="20"/>
  <c r="V15" i="18"/>
  <c r="V14" i="18"/>
  <c r="V13" i="18"/>
  <c r="V11" i="18"/>
  <c r="V10" i="18"/>
  <c r="V9" i="18"/>
  <c r="U5" i="18"/>
  <c r="U4" i="18"/>
  <c r="U3" i="18"/>
  <c r="F1182" i="2"/>
  <c r="F3" i="2"/>
  <c r="F4" i="2"/>
  <c r="F5" i="2"/>
  <c r="F6" i="2"/>
  <c r="F7" i="2"/>
  <c r="F8" i="2"/>
  <c r="F9" i="2"/>
  <c r="F10" i="2"/>
  <c r="F11" i="2"/>
  <c r="F12" i="2"/>
  <c r="F13" i="2"/>
  <c r="F14" i="2"/>
  <c r="F15" i="2"/>
  <c r="F16" i="2"/>
  <c r="F17" i="2"/>
  <c r="F18" i="2"/>
  <c r="F19" i="2"/>
  <c r="F20" i="2"/>
  <c r="F21" i="2"/>
  <c r="F22" i="2"/>
  <c r="F23" i="2"/>
  <c r="F24" i="2"/>
  <c r="F25" i="2"/>
  <c r="F26" i="2"/>
  <c r="F27" i="2"/>
  <c r="F28" i="2"/>
  <c r="F29" i="2"/>
  <c r="F30" i="2"/>
  <c r="F31" i="2"/>
  <c r="F32" i="2"/>
  <c r="F33" i="2"/>
  <c r="F34" i="2"/>
  <c r="F35" i="2"/>
  <c r="F36" i="2"/>
  <c r="F37" i="2"/>
  <c r="F38" i="2"/>
  <c r="F39" i="2"/>
  <c r="F40" i="2"/>
  <c r="F41" i="2"/>
  <c r="F42" i="2"/>
  <c r="F43" i="2"/>
  <c r="F44" i="2"/>
  <c r="F45" i="2"/>
  <c r="F46" i="2"/>
  <c r="F47" i="2"/>
  <c r="F48" i="2"/>
  <c r="F49" i="2"/>
  <c r="F50" i="2"/>
  <c r="F51" i="2"/>
  <c r="F52" i="2"/>
  <c r="F53" i="2"/>
  <c r="F54" i="2"/>
  <c r="F55" i="2"/>
  <c r="F56" i="2"/>
  <c r="F57" i="2"/>
  <c r="F58" i="2"/>
  <c r="F59" i="2"/>
  <c r="F60" i="2"/>
  <c r="F61" i="2"/>
  <c r="F62" i="2"/>
  <c r="F63" i="2"/>
  <c r="F64" i="2"/>
  <c r="F65" i="2"/>
  <c r="F66" i="2"/>
  <c r="F67" i="2"/>
  <c r="F68" i="2"/>
  <c r="F69" i="2"/>
  <c r="F70" i="2"/>
  <c r="F71" i="2"/>
  <c r="F72" i="2"/>
  <c r="F73" i="2"/>
  <c r="F74" i="2"/>
  <c r="F75" i="2"/>
  <c r="F76" i="2"/>
  <c r="F77" i="2"/>
  <c r="F78" i="2"/>
  <c r="F79" i="2"/>
  <c r="F80" i="2"/>
  <c r="F81" i="2"/>
  <c r="F82" i="2"/>
  <c r="F83" i="2"/>
  <c r="F84" i="2"/>
  <c r="F85" i="2"/>
  <c r="F86" i="2"/>
  <c r="F87" i="2"/>
  <c r="F88" i="2"/>
  <c r="F89" i="2"/>
  <c r="F90" i="2"/>
  <c r="F91" i="2"/>
  <c r="F92" i="2"/>
  <c r="F93" i="2"/>
  <c r="F94" i="2"/>
  <c r="F95" i="2"/>
  <c r="F96" i="2"/>
  <c r="F97" i="2"/>
  <c r="F98" i="2"/>
  <c r="F99" i="2"/>
  <c r="F100" i="2"/>
  <c r="F101" i="2"/>
  <c r="F102" i="2"/>
  <c r="F103" i="2"/>
  <c r="F104" i="2"/>
  <c r="F105" i="2"/>
  <c r="F106" i="2"/>
  <c r="F107" i="2"/>
  <c r="F108" i="2"/>
  <c r="F109" i="2"/>
  <c r="F110" i="2"/>
  <c r="F111" i="2"/>
  <c r="F112" i="2"/>
  <c r="F113" i="2"/>
  <c r="F114" i="2"/>
  <c r="F115" i="2"/>
  <c r="F116" i="2"/>
  <c r="F117" i="2"/>
  <c r="F118" i="2"/>
  <c r="F119" i="2"/>
  <c r="F120" i="2"/>
  <c r="F121" i="2"/>
  <c r="F122" i="2"/>
  <c r="F123" i="2"/>
  <c r="F124" i="2"/>
  <c r="F125" i="2"/>
  <c r="F126" i="2"/>
  <c r="F127" i="2"/>
  <c r="F128" i="2"/>
  <c r="F129" i="2"/>
  <c r="F130" i="2"/>
  <c r="F131" i="2"/>
  <c r="F132" i="2"/>
  <c r="F133" i="2"/>
  <c r="F134" i="2"/>
  <c r="F135" i="2"/>
  <c r="F136" i="2"/>
  <c r="F137" i="2"/>
  <c r="F138" i="2"/>
  <c r="F139" i="2"/>
  <c r="F140" i="2"/>
  <c r="F141" i="2"/>
  <c r="F142" i="2"/>
  <c r="F143" i="2"/>
  <c r="F144" i="2"/>
  <c r="F145" i="2"/>
  <c r="F146" i="2"/>
  <c r="F147" i="2"/>
  <c r="F148" i="2"/>
  <c r="F149" i="2"/>
  <c r="F150" i="2"/>
  <c r="F151" i="2"/>
  <c r="F152" i="2"/>
  <c r="F153" i="2"/>
  <c r="F154" i="2"/>
  <c r="F155" i="2"/>
  <c r="F156" i="2"/>
  <c r="F157" i="2"/>
  <c r="F158" i="2"/>
  <c r="F159" i="2"/>
  <c r="F160" i="2"/>
  <c r="F161" i="2"/>
  <c r="F162" i="2"/>
  <c r="F163" i="2"/>
  <c r="F164" i="2"/>
  <c r="F165" i="2"/>
  <c r="F166" i="2"/>
  <c r="F167" i="2"/>
  <c r="F168" i="2"/>
  <c r="F169" i="2"/>
  <c r="F170" i="2"/>
  <c r="F171" i="2"/>
  <c r="F172" i="2"/>
  <c r="F173" i="2"/>
  <c r="F174" i="2"/>
  <c r="F175" i="2"/>
  <c r="F176" i="2"/>
  <c r="F177" i="2"/>
  <c r="F178" i="2"/>
  <c r="F179" i="2"/>
  <c r="F180" i="2"/>
  <c r="F181" i="2"/>
  <c r="F182" i="2"/>
  <c r="F183" i="2"/>
  <c r="F184" i="2"/>
  <c r="F185" i="2"/>
  <c r="F186" i="2"/>
  <c r="F187" i="2"/>
  <c r="F188" i="2"/>
  <c r="F189" i="2"/>
  <c r="F190" i="2"/>
  <c r="F191" i="2"/>
  <c r="F192" i="2"/>
  <c r="F193" i="2"/>
  <c r="F194" i="2"/>
  <c r="F195" i="2"/>
  <c r="F196" i="2"/>
  <c r="F197" i="2"/>
  <c r="F198" i="2"/>
  <c r="F199" i="2"/>
  <c r="F200" i="2"/>
  <c r="F201" i="2"/>
  <c r="F202" i="2"/>
  <c r="F203" i="2"/>
  <c r="F204" i="2"/>
  <c r="F205" i="2"/>
  <c r="F206" i="2"/>
  <c r="F207" i="2"/>
  <c r="F208" i="2"/>
  <c r="F209" i="2"/>
  <c r="F210" i="2"/>
  <c r="F211" i="2"/>
  <c r="F212" i="2"/>
  <c r="F213" i="2"/>
  <c r="F214" i="2"/>
  <c r="F215" i="2"/>
  <c r="F216" i="2"/>
  <c r="F217" i="2"/>
  <c r="F218" i="2"/>
  <c r="F219" i="2"/>
  <c r="F220" i="2"/>
  <c r="F221" i="2"/>
  <c r="F222" i="2"/>
  <c r="F223" i="2"/>
  <c r="F224" i="2"/>
  <c r="F225" i="2"/>
  <c r="F226" i="2"/>
  <c r="F227" i="2"/>
  <c r="F228" i="2"/>
  <c r="F229" i="2"/>
  <c r="F230" i="2"/>
  <c r="F231" i="2"/>
  <c r="F232" i="2"/>
  <c r="F233" i="2"/>
  <c r="F234" i="2"/>
  <c r="F235" i="2"/>
  <c r="F236" i="2"/>
  <c r="F237" i="2"/>
  <c r="F238" i="2"/>
  <c r="F239" i="2"/>
  <c r="F240" i="2"/>
  <c r="F241" i="2"/>
  <c r="F242" i="2"/>
  <c r="F243" i="2"/>
  <c r="F244" i="2"/>
  <c r="F245" i="2"/>
  <c r="F246" i="2"/>
  <c r="F247" i="2"/>
  <c r="F248" i="2"/>
  <c r="F249" i="2"/>
  <c r="F250" i="2"/>
  <c r="F251" i="2"/>
  <c r="F252" i="2"/>
  <c r="F253" i="2"/>
  <c r="F254" i="2"/>
  <c r="F255" i="2"/>
  <c r="F256" i="2"/>
  <c r="F257" i="2"/>
  <c r="F258" i="2"/>
  <c r="F259" i="2"/>
  <c r="F260" i="2"/>
  <c r="F261" i="2"/>
  <c r="F262" i="2"/>
  <c r="F263" i="2"/>
  <c r="F264" i="2"/>
  <c r="F265" i="2"/>
  <c r="F266" i="2"/>
  <c r="F267" i="2"/>
  <c r="F268" i="2"/>
  <c r="F269" i="2"/>
  <c r="F270" i="2"/>
  <c r="F271" i="2"/>
  <c r="F272" i="2"/>
  <c r="F273" i="2"/>
  <c r="F274" i="2"/>
  <c r="F275" i="2"/>
  <c r="F276" i="2"/>
  <c r="F277" i="2"/>
  <c r="F278" i="2"/>
  <c r="F279" i="2"/>
  <c r="F280" i="2"/>
  <c r="F281" i="2"/>
  <c r="F282" i="2"/>
  <c r="F283" i="2"/>
  <c r="F284" i="2"/>
  <c r="F285" i="2"/>
  <c r="F286" i="2"/>
  <c r="F287" i="2"/>
  <c r="F288" i="2"/>
  <c r="F289" i="2"/>
  <c r="F290" i="2"/>
  <c r="F291" i="2"/>
  <c r="F292" i="2"/>
  <c r="F293" i="2"/>
  <c r="F294" i="2"/>
  <c r="F295" i="2"/>
  <c r="F296" i="2"/>
  <c r="F297" i="2"/>
  <c r="F298" i="2"/>
  <c r="F299" i="2"/>
  <c r="F300" i="2"/>
  <c r="F301" i="2"/>
  <c r="F302" i="2"/>
  <c r="F303" i="2"/>
  <c r="F304" i="2"/>
  <c r="F305" i="2"/>
  <c r="F306" i="2"/>
  <c r="F307" i="2"/>
  <c r="F308" i="2"/>
  <c r="F309" i="2"/>
  <c r="F310" i="2"/>
  <c r="F311" i="2"/>
  <c r="F312" i="2"/>
  <c r="F313" i="2"/>
  <c r="F314" i="2"/>
  <c r="F315" i="2"/>
  <c r="F316" i="2"/>
  <c r="F317" i="2"/>
  <c r="F318" i="2"/>
  <c r="F319" i="2"/>
  <c r="F320" i="2"/>
  <c r="F321" i="2"/>
  <c r="F322" i="2"/>
  <c r="F323" i="2"/>
  <c r="F324" i="2"/>
  <c r="F325" i="2"/>
  <c r="F326" i="2"/>
  <c r="F327" i="2"/>
  <c r="F328" i="2"/>
  <c r="F329" i="2"/>
  <c r="F330" i="2"/>
  <c r="F331" i="2"/>
  <c r="F332" i="2"/>
  <c r="F333" i="2"/>
  <c r="F334" i="2"/>
  <c r="F335" i="2"/>
  <c r="F336" i="2"/>
  <c r="F337" i="2"/>
  <c r="F338" i="2"/>
  <c r="F339" i="2"/>
  <c r="F340" i="2"/>
  <c r="F341" i="2"/>
  <c r="F342" i="2"/>
  <c r="F343" i="2"/>
  <c r="F344" i="2"/>
  <c r="F345" i="2"/>
  <c r="F346" i="2"/>
  <c r="F347" i="2"/>
  <c r="F348" i="2"/>
  <c r="F349" i="2"/>
  <c r="F350" i="2"/>
  <c r="F351" i="2"/>
  <c r="F352" i="2"/>
  <c r="F353" i="2"/>
  <c r="F354" i="2"/>
  <c r="F355" i="2"/>
  <c r="F356" i="2"/>
  <c r="F357" i="2"/>
  <c r="F358" i="2"/>
  <c r="F359" i="2"/>
  <c r="F360" i="2"/>
  <c r="F361" i="2"/>
  <c r="F362" i="2"/>
  <c r="F363" i="2"/>
  <c r="F364" i="2"/>
  <c r="F365" i="2"/>
  <c r="F366" i="2"/>
  <c r="F367" i="2"/>
  <c r="F368" i="2"/>
  <c r="F369" i="2"/>
  <c r="F370" i="2"/>
  <c r="F371" i="2"/>
  <c r="F372" i="2"/>
  <c r="F373" i="2"/>
  <c r="F374" i="2"/>
  <c r="F375" i="2"/>
  <c r="F376" i="2"/>
  <c r="F377" i="2"/>
  <c r="F378" i="2"/>
  <c r="F379" i="2"/>
  <c r="F380" i="2"/>
  <c r="F381" i="2"/>
  <c r="F382" i="2"/>
  <c r="F383" i="2"/>
  <c r="F384" i="2"/>
  <c r="F385" i="2"/>
  <c r="F386" i="2"/>
  <c r="F387" i="2"/>
  <c r="F388" i="2"/>
  <c r="F389" i="2"/>
  <c r="F390" i="2"/>
  <c r="F391" i="2"/>
  <c r="F392" i="2"/>
  <c r="F393" i="2"/>
  <c r="F394" i="2"/>
  <c r="F395" i="2"/>
  <c r="F396" i="2"/>
  <c r="F397" i="2"/>
  <c r="F398" i="2"/>
  <c r="F399" i="2"/>
  <c r="F400" i="2"/>
  <c r="F401" i="2"/>
  <c r="F402" i="2"/>
  <c r="F403" i="2"/>
  <c r="F404" i="2"/>
  <c r="F405" i="2"/>
  <c r="F406" i="2"/>
  <c r="F407" i="2"/>
  <c r="F408" i="2"/>
  <c r="F409" i="2"/>
  <c r="F410" i="2"/>
  <c r="F411" i="2"/>
  <c r="F412" i="2"/>
  <c r="F413" i="2"/>
  <c r="F414" i="2"/>
  <c r="F415" i="2"/>
  <c r="F416" i="2"/>
  <c r="F417" i="2"/>
  <c r="F418" i="2"/>
  <c r="F419" i="2"/>
  <c r="F420" i="2"/>
  <c r="F421" i="2"/>
  <c r="F422" i="2"/>
  <c r="F423" i="2"/>
  <c r="F424" i="2"/>
  <c r="F425" i="2"/>
  <c r="F426" i="2"/>
  <c r="F427" i="2"/>
  <c r="F428" i="2"/>
  <c r="F429" i="2"/>
  <c r="F430" i="2"/>
  <c r="F431" i="2"/>
  <c r="F432" i="2"/>
  <c r="F433" i="2"/>
  <c r="F434" i="2"/>
  <c r="F435" i="2"/>
  <c r="F436" i="2"/>
  <c r="F437" i="2"/>
  <c r="F438" i="2"/>
  <c r="F439" i="2"/>
  <c r="F440" i="2"/>
  <c r="F441" i="2"/>
  <c r="F442" i="2"/>
  <c r="F443" i="2"/>
  <c r="F444" i="2"/>
  <c r="F445" i="2"/>
  <c r="F446" i="2"/>
  <c r="F447" i="2"/>
  <c r="F448" i="2"/>
  <c r="F449" i="2"/>
  <c r="F450" i="2"/>
  <c r="F451" i="2"/>
  <c r="F452" i="2"/>
  <c r="F453" i="2"/>
  <c r="F454" i="2"/>
  <c r="F455" i="2"/>
  <c r="F456" i="2"/>
  <c r="F457" i="2"/>
  <c r="F458" i="2"/>
  <c r="F459" i="2"/>
  <c r="F460" i="2"/>
  <c r="F461" i="2"/>
  <c r="F462" i="2"/>
  <c r="F463" i="2"/>
  <c r="F464" i="2"/>
  <c r="F465" i="2"/>
  <c r="F466" i="2"/>
  <c r="F467" i="2"/>
  <c r="F468" i="2"/>
  <c r="F469" i="2"/>
  <c r="F470" i="2"/>
  <c r="F471" i="2"/>
  <c r="F472" i="2"/>
  <c r="F473" i="2"/>
  <c r="F474" i="2"/>
  <c r="F475" i="2"/>
  <c r="F476" i="2"/>
  <c r="F477" i="2"/>
  <c r="F478" i="2"/>
  <c r="F479" i="2"/>
  <c r="F480" i="2"/>
  <c r="F481" i="2"/>
  <c r="F482" i="2"/>
  <c r="F483" i="2"/>
  <c r="F484" i="2"/>
  <c r="F485" i="2"/>
  <c r="F486" i="2"/>
  <c r="F487" i="2"/>
  <c r="F488" i="2"/>
  <c r="F489" i="2"/>
  <c r="F490" i="2"/>
  <c r="F491" i="2"/>
  <c r="F492" i="2"/>
  <c r="F493" i="2"/>
  <c r="F494" i="2"/>
  <c r="F495" i="2"/>
  <c r="F496" i="2"/>
  <c r="F497" i="2"/>
  <c r="F498" i="2"/>
  <c r="F499" i="2"/>
  <c r="F500" i="2"/>
  <c r="F501" i="2"/>
  <c r="F502" i="2"/>
  <c r="F503" i="2"/>
  <c r="F504" i="2"/>
  <c r="F505" i="2"/>
  <c r="F506" i="2"/>
  <c r="F507" i="2"/>
  <c r="F508" i="2"/>
  <c r="F509" i="2"/>
  <c r="F510" i="2"/>
  <c r="F511" i="2"/>
  <c r="F512" i="2"/>
  <c r="F513" i="2"/>
  <c r="F514" i="2"/>
  <c r="F515" i="2"/>
  <c r="F516" i="2"/>
  <c r="F517" i="2"/>
  <c r="F518" i="2"/>
  <c r="F519" i="2"/>
  <c r="F520" i="2"/>
  <c r="F521" i="2"/>
  <c r="F522" i="2"/>
  <c r="F523" i="2"/>
  <c r="F524" i="2"/>
  <c r="F525" i="2"/>
  <c r="F526" i="2"/>
  <c r="F527" i="2"/>
  <c r="F528" i="2"/>
  <c r="F529" i="2"/>
  <c r="F530" i="2"/>
  <c r="F531" i="2"/>
  <c r="F532" i="2"/>
  <c r="F533" i="2"/>
  <c r="F534" i="2"/>
  <c r="F535" i="2"/>
  <c r="F536" i="2"/>
  <c r="F537" i="2"/>
  <c r="F538" i="2"/>
  <c r="F539" i="2"/>
  <c r="F540" i="2"/>
  <c r="F541" i="2"/>
  <c r="F542" i="2"/>
  <c r="F543" i="2"/>
  <c r="F544" i="2"/>
  <c r="F545" i="2"/>
  <c r="F546" i="2"/>
  <c r="F547" i="2"/>
  <c r="F548" i="2"/>
  <c r="F549" i="2"/>
  <c r="F550" i="2"/>
  <c r="F551" i="2"/>
  <c r="F552" i="2"/>
  <c r="F553" i="2"/>
  <c r="F554" i="2"/>
  <c r="F555" i="2"/>
  <c r="F556" i="2"/>
  <c r="F557" i="2"/>
  <c r="F558" i="2"/>
  <c r="F559" i="2"/>
  <c r="F560" i="2"/>
  <c r="F561" i="2"/>
  <c r="F562" i="2"/>
  <c r="F563" i="2"/>
  <c r="F564" i="2"/>
  <c r="F565" i="2"/>
  <c r="F566" i="2"/>
  <c r="F567" i="2"/>
  <c r="F568" i="2"/>
  <c r="F569" i="2"/>
  <c r="F570" i="2"/>
  <c r="F571" i="2"/>
  <c r="F572" i="2"/>
  <c r="F573" i="2"/>
  <c r="F574" i="2"/>
  <c r="F575" i="2"/>
  <c r="F576" i="2"/>
  <c r="F577" i="2"/>
  <c r="F578" i="2"/>
  <c r="F579" i="2"/>
  <c r="F580" i="2"/>
  <c r="F581" i="2"/>
  <c r="F582" i="2"/>
  <c r="F583" i="2"/>
  <c r="F584" i="2"/>
  <c r="F585" i="2"/>
  <c r="F586" i="2"/>
  <c r="F587" i="2"/>
  <c r="F588" i="2"/>
  <c r="F589" i="2"/>
  <c r="F590" i="2"/>
  <c r="F591" i="2"/>
  <c r="F592" i="2"/>
  <c r="F593" i="2"/>
  <c r="F594" i="2"/>
  <c r="F595" i="2"/>
  <c r="F596" i="2"/>
  <c r="F597" i="2"/>
  <c r="F598" i="2"/>
  <c r="F599" i="2"/>
  <c r="F600" i="2"/>
  <c r="F601" i="2"/>
  <c r="F602" i="2"/>
  <c r="F603" i="2"/>
  <c r="F604" i="2"/>
  <c r="F605" i="2"/>
  <c r="F606" i="2"/>
  <c r="F607" i="2"/>
  <c r="F608" i="2"/>
  <c r="F609" i="2"/>
  <c r="F610" i="2"/>
  <c r="F611" i="2"/>
  <c r="F612" i="2"/>
  <c r="F613" i="2"/>
  <c r="F614" i="2"/>
  <c r="F615" i="2"/>
  <c r="F616" i="2"/>
  <c r="F617" i="2"/>
  <c r="F618" i="2"/>
  <c r="F619" i="2"/>
  <c r="F620" i="2"/>
  <c r="F621" i="2"/>
  <c r="F622" i="2"/>
  <c r="F623" i="2"/>
  <c r="F624" i="2"/>
  <c r="F625" i="2"/>
  <c r="F626" i="2"/>
  <c r="F627" i="2"/>
  <c r="F628" i="2"/>
  <c r="F629" i="2"/>
  <c r="F630" i="2"/>
  <c r="F631" i="2"/>
  <c r="F632" i="2"/>
  <c r="F633" i="2"/>
  <c r="F634" i="2"/>
  <c r="F635" i="2"/>
  <c r="F636" i="2"/>
  <c r="F637" i="2"/>
  <c r="F638" i="2"/>
  <c r="F639" i="2"/>
  <c r="F640" i="2"/>
  <c r="F641" i="2"/>
  <c r="F642" i="2"/>
  <c r="F643" i="2"/>
  <c r="F644" i="2"/>
  <c r="F645" i="2"/>
  <c r="F646" i="2"/>
  <c r="F647" i="2"/>
  <c r="F648" i="2"/>
  <c r="F649" i="2"/>
  <c r="F650" i="2"/>
  <c r="F651" i="2"/>
  <c r="F652" i="2"/>
  <c r="F653" i="2"/>
  <c r="F654" i="2"/>
  <c r="F655" i="2"/>
  <c r="F656" i="2"/>
  <c r="F657" i="2"/>
  <c r="F658" i="2"/>
  <c r="F659" i="2"/>
  <c r="F660" i="2"/>
  <c r="F661" i="2"/>
  <c r="F662" i="2"/>
  <c r="F663" i="2"/>
  <c r="F664" i="2"/>
  <c r="F665" i="2"/>
  <c r="F666" i="2"/>
  <c r="F667" i="2"/>
  <c r="F668" i="2"/>
  <c r="F669" i="2"/>
  <c r="F670" i="2"/>
  <c r="F671" i="2"/>
  <c r="F672" i="2"/>
  <c r="F673" i="2"/>
  <c r="F674" i="2"/>
  <c r="F675" i="2"/>
  <c r="F676" i="2"/>
  <c r="F677" i="2"/>
  <c r="F678" i="2"/>
  <c r="F679" i="2"/>
  <c r="F680" i="2"/>
  <c r="F681" i="2"/>
  <c r="F682" i="2"/>
  <c r="F683" i="2"/>
  <c r="F684" i="2"/>
  <c r="F685" i="2"/>
  <c r="F686" i="2"/>
  <c r="F687" i="2"/>
  <c r="F688" i="2"/>
  <c r="F689" i="2"/>
  <c r="F690" i="2"/>
  <c r="F691" i="2"/>
  <c r="F692" i="2"/>
  <c r="F693" i="2"/>
  <c r="F694" i="2"/>
  <c r="F695" i="2"/>
  <c r="F696" i="2"/>
  <c r="F697" i="2"/>
  <c r="F698" i="2"/>
  <c r="F699" i="2"/>
  <c r="F700" i="2"/>
  <c r="F701" i="2"/>
  <c r="F702" i="2"/>
  <c r="F703" i="2"/>
  <c r="F704" i="2"/>
  <c r="F705" i="2"/>
  <c r="F706" i="2"/>
  <c r="F707" i="2"/>
  <c r="F708" i="2"/>
  <c r="F709" i="2"/>
  <c r="F710" i="2"/>
  <c r="F711" i="2"/>
  <c r="F712" i="2"/>
  <c r="F713" i="2"/>
  <c r="F714" i="2"/>
  <c r="F715" i="2"/>
  <c r="F716" i="2"/>
  <c r="F717" i="2"/>
  <c r="F718" i="2"/>
  <c r="F719" i="2"/>
  <c r="F720" i="2"/>
  <c r="F721" i="2"/>
  <c r="F722" i="2"/>
  <c r="F723" i="2"/>
  <c r="F724" i="2"/>
  <c r="F725" i="2"/>
  <c r="F726" i="2"/>
  <c r="F727" i="2"/>
  <c r="F728" i="2"/>
  <c r="F729" i="2"/>
  <c r="F730" i="2"/>
  <c r="F731" i="2"/>
  <c r="F732" i="2"/>
  <c r="F733" i="2"/>
  <c r="F734" i="2"/>
  <c r="F735" i="2"/>
  <c r="F736" i="2"/>
  <c r="F737" i="2"/>
  <c r="F738" i="2"/>
  <c r="F739" i="2"/>
  <c r="F740" i="2"/>
  <c r="F741" i="2"/>
  <c r="F742" i="2"/>
  <c r="F743" i="2"/>
  <c r="F744" i="2"/>
  <c r="F745" i="2"/>
  <c r="F746" i="2"/>
  <c r="F747" i="2"/>
  <c r="F748" i="2"/>
  <c r="F749" i="2"/>
  <c r="F750" i="2"/>
  <c r="F751" i="2"/>
  <c r="F752" i="2"/>
  <c r="F753" i="2"/>
  <c r="F754" i="2"/>
  <c r="F755" i="2"/>
  <c r="F756" i="2"/>
  <c r="F757" i="2"/>
  <c r="F758" i="2"/>
  <c r="F759" i="2"/>
  <c r="F760" i="2"/>
  <c r="F761" i="2"/>
  <c r="F762" i="2"/>
  <c r="F763" i="2"/>
  <c r="F764" i="2"/>
  <c r="F765" i="2"/>
  <c r="F766" i="2"/>
  <c r="F767" i="2"/>
  <c r="F768" i="2"/>
  <c r="F769" i="2"/>
  <c r="F770" i="2"/>
  <c r="F771" i="2"/>
  <c r="F772" i="2"/>
  <c r="F773" i="2"/>
  <c r="F774" i="2"/>
  <c r="F775" i="2"/>
  <c r="F776" i="2"/>
  <c r="F777" i="2"/>
  <c r="F778" i="2"/>
  <c r="F779" i="2"/>
  <c r="F780" i="2"/>
  <c r="F781" i="2"/>
  <c r="F782" i="2"/>
  <c r="F783" i="2"/>
  <c r="F784" i="2"/>
  <c r="F785" i="2"/>
  <c r="F786" i="2"/>
  <c r="F787" i="2"/>
  <c r="F788" i="2"/>
  <c r="F789" i="2"/>
  <c r="F790" i="2"/>
  <c r="F791" i="2"/>
  <c r="F792" i="2"/>
  <c r="F793" i="2"/>
  <c r="F794" i="2"/>
  <c r="F795" i="2"/>
  <c r="F796" i="2"/>
  <c r="F797" i="2"/>
  <c r="F798" i="2"/>
  <c r="F799" i="2"/>
  <c r="F800" i="2"/>
  <c r="F801" i="2"/>
  <c r="F802" i="2"/>
  <c r="F803" i="2"/>
  <c r="F804" i="2"/>
  <c r="F805" i="2"/>
  <c r="F806" i="2"/>
  <c r="F807" i="2"/>
  <c r="F808" i="2"/>
  <c r="F809" i="2"/>
  <c r="F810" i="2"/>
  <c r="F811" i="2"/>
  <c r="F812" i="2"/>
  <c r="F813" i="2"/>
  <c r="F814" i="2"/>
  <c r="F815" i="2"/>
  <c r="F816" i="2"/>
  <c r="F817" i="2"/>
  <c r="F818" i="2"/>
  <c r="F819" i="2"/>
  <c r="F820" i="2"/>
  <c r="F821" i="2"/>
  <c r="F822" i="2"/>
  <c r="F823" i="2"/>
  <c r="F824" i="2"/>
  <c r="F825" i="2"/>
  <c r="F826" i="2"/>
  <c r="F827" i="2"/>
  <c r="F828" i="2"/>
  <c r="F829" i="2"/>
  <c r="F830" i="2"/>
  <c r="F831" i="2"/>
  <c r="F832" i="2"/>
  <c r="F833" i="2"/>
  <c r="F834" i="2"/>
  <c r="F835" i="2"/>
  <c r="F836" i="2"/>
  <c r="F837" i="2"/>
  <c r="F838" i="2"/>
  <c r="F839" i="2"/>
  <c r="F840" i="2"/>
  <c r="F841" i="2"/>
  <c r="F842" i="2"/>
  <c r="F843" i="2"/>
  <c r="F844" i="2"/>
  <c r="F845" i="2"/>
  <c r="F846" i="2"/>
  <c r="F847" i="2"/>
  <c r="F848" i="2"/>
  <c r="F849" i="2"/>
  <c r="F850" i="2"/>
  <c r="F851" i="2"/>
  <c r="F852" i="2"/>
  <c r="F853" i="2"/>
  <c r="F854" i="2"/>
  <c r="F855" i="2"/>
  <c r="F856" i="2"/>
  <c r="F857" i="2"/>
  <c r="F858" i="2"/>
  <c r="F859" i="2"/>
  <c r="F860" i="2"/>
  <c r="F861" i="2"/>
  <c r="F862" i="2"/>
  <c r="F863" i="2"/>
  <c r="F864" i="2"/>
  <c r="F865" i="2"/>
  <c r="F866" i="2"/>
  <c r="F867" i="2"/>
  <c r="F868" i="2"/>
  <c r="F869" i="2"/>
  <c r="F870" i="2"/>
  <c r="F871" i="2"/>
  <c r="F872" i="2"/>
  <c r="F873" i="2"/>
  <c r="F874" i="2"/>
  <c r="F875" i="2"/>
  <c r="F876" i="2"/>
  <c r="F877" i="2"/>
  <c r="F878" i="2"/>
  <c r="F879" i="2"/>
  <c r="F880" i="2"/>
  <c r="F881" i="2"/>
  <c r="F882" i="2"/>
  <c r="F883" i="2"/>
  <c r="F884" i="2"/>
  <c r="F885" i="2"/>
  <c r="F886" i="2"/>
  <c r="F887" i="2"/>
  <c r="F888" i="2"/>
  <c r="F889" i="2"/>
  <c r="F890" i="2"/>
  <c r="F891" i="2"/>
  <c r="F892" i="2"/>
  <c r="F893" i="2"/>
  <c r="F894" i="2"/>
  <c r="F895" i="2"/>
  <c r="F896" i="2"/>
  <c r="F897" i="2"/>
  <c r="F898" i="2"/>
  <c r="F899" i="2"/>
  <c r="F900" i="2"/>
  <c r="F901" i="2"/>
  <c r="F902" i="2"/>
  <c r="F903" i="2"/>
  <c r="F904" i="2"/>
  <c r="F905" i="2"/>
  <c r="F906" i="2"/>
  <c r="F907" i="2"/>
  <c r="F908" i="2"/>
  <c r="F909" i="2"/>
  <c r="F910" i="2"/>
  <c r="F911" i="2"/>
  <c r="F912" i="2"/>
  <c r="F913" i="2"/>
  <c r="F914" i="2"/>
  <c r="F915" i="2"/>
  <c r="F916" i="2"/>
  <c r="F917" i="2"/>
  <c r="F918" i="2"/>
  <c r="F919" i="2"/>
  <c r="F920" i="2"/>
  <c r="F921" i="2"/>
  <c r="F922" i="2"/>
  <c r="F923" i="2"/>
  <c r="F924" i="2"/>
  <c r="F925" i="2"/>
  <c r="F926" i="2"/>
  <c r="F927" i="2"/>
  <c r="F928" i="2"/>
  <c r="F929" i="2"/>
  <c r="F930" i="2"/>
  <c r="F931" i="2"/>
  <c r="F932" i="2"/>
  <c r="F933" i="2"/>
  <c r="F934" i="2"/>
  <c r="F935" i="2"/>
  <c r="F936" i="2"/>
  <c r="F937" i="2"/>
  <c r="F938" i="2"/>
  <c r="F939" i="2"/>
  <c r="F940" i="2"/>
  <c r="F941" i="2"/>
  <c r="F942" i="2"/>
  <c r="F943" i="2"/>
  <c r="F944" i="2"/>
  <c r="F945" i="2"/>
  <c r="F946" i="2"/>
  <c r="F947" i="2"/>
  <c r="F948" i="2"/>
  <c r="F949" i="2"/>
  <c r="F950" i="2"/>
  <c r="F951" i="2"/>
  <c r="F952" i="2"/>
  <c r="F953" i="2"/>
  <c r="F954" i="2"/>
  <c r="F955" i="2"/>
  <c r="F956" i="2"/>
  <c r="F957" i="2"/>
  <c r="F958" i="2"/>
  <c r="F959" i="2"/>
  <c r="F960" i="2"/>
  <c r="F961" i="2"/>
  <c r="F962" i="2"/>
  <c r="F963" i="2"/>
  <c r="F964" i="2"/>
  <c r="F965" i="2"/>
  <c r="F966" i="2"/>
  <c r="F967" i="2"/>
  <c r="F968" i="2"/>
  <c r="F969" i="2"/>
  <c r="F970" i="2"/>
  <c r="F971" i="2"/>
  <c r="F972" i="2"/>
  <c r="F973" i="2"/>
  <c r="F974" i="2"/>
  <c r="F975" i="2"/>
  <c r="F976" i="2"/>
  <c r="F977" i="2"/>
  <c r="F978" i="2"/>
  <c r="F979" i="2"/>
  <c r="F980" i="2"/>
  <c r="F981" i="2"/>
  <c r="F982" i="2"/>
  <c r="F983" i="2"/>
  <c r="F984" i="2"/>
  <c r="F985" i="2"/>
  <c r="F986" i="2"/>
  <c r="F987" i="2"/>
  <c r="F988" i="2"/>
  <c r="F989" i="2"/>
  <c r="F990" i="2"/>
  <c r="F991" i="2"/>
  <c r="F992" i="2"/>
  <c r="F993" i="2"/>
  <c r="F994" i="2"/>
  <c r="F995" i="2"/>
  <c r="F996" i="2"/>
  <c r="F997" i="2"/>
  <c r="F998" i="2"/>
  <c r="F999" i="2"/>
  <c r="F1000" i="2"/>
  <c r="F1001" i="2"/>
  <c r="F1002" i="2"/>
  <c r="F1003" i="2"/>
  <c r="F1004" i="2"/>
  <c r="F1005" i="2"/>
  <c r="F1006" i="2"/>
  <c r="F1007" i="2"/>
  <c r="F1008" i="2"/>
  <c r="F1009" i="2"/>
  <c r="F1010" i="2"/>
  <c r="F1011" i="2"/>
  <c r="F1012" i="2"/>
  <c r="F1013" i="2"/>
  <c r="F1014" i="2"/>
  <c r="F1015" i="2"/>
  <c r="F1016" i="2"/>
  <c r="F1017" i="2"/>
  <c r="F1018" i="2"/>
  <c r="F1019" i="2"/>
  <c r="F1020" i="2"/>
  <c r="F1021" i="2"/>
  <c r="F1022" i="2"/>
  <c r="F1023" i="2"/>
  <c r="F1024" i="2"/>
  <c r="F1025" i="2"/>
  <c r="F1026" i="2"/>
  <c r="F1027" i="2"/>
  <c r="F1028" i="2"/>
  <c r="F1029" i="2"/>
  <c r="F1030" i="2"/>
  <c r="F1031" i="2"/>
  <c r="F1032" i="2"/>
  <c r="F1033" i="2"/>
  <c r="F1034" i="2"/>
  <c r="F1035" i="2"/>
  <c r="F1036" i="2"/>
  <c r="F1037" i="2"/>
  <c r="F1038" i="2"/>
  <c r="F1039" i="2"/>
  <c r="F1040" i="2"/>
  <c r="F1041" i="2"/>
  <c r="F1042" i="2"/>
  <c r="F1043" i="2"/>
  <c r="F1044" i="2"/>
  <c r="F1045" i="2"/>
  <c r="F1046" i="2"/>
  <c r="F1047" i="2"/>
  <c r="F1048" i="2"/>
  <c r="F1049" i="2"/>
  <c r="F1050" i="2"/>
  <c r="F1051" i="2"/>
  <c r="F1052" i="2"/>
  <c r="F1053" i="2"/>
  <c r="F1054" i="2"/>
  <c r="F1055" i="2"/>
  <c r="F1056" i="2"/>
  <c r="F1057" i="2"/>
  <c r="F1058" i="2"/>
  <c r="F1059" i="2"/>
  <c r="F1060" i="2"/>
  <c r="F1061" i="2"/>
  <c r="F1062" i="2"/>
  <c r="F1063" i="2"/>
  <c r="F1064" i="2"/>
  <c r="F1065" i="2"/>
  <c r="F1066" i="2"/>
  <c r="F1067" i="2"/>
  <c r="F1068" i="2"/>
  <c r="F1069" i="2"/>
  <c r="F1070" i="2"/>
  <c r="F1071" i="2"/>
  <c r="F1072" i="2"/>
  <c r="F1073" i="2"/>
  <c r="F1074" i="2"/>
  <c r="F1075" i="2"/>
  <c r="F1076" i="2"/>
  <c r="F1077" i="2"/>
  <c r="F1078" i="2"/>
  <c r="F1079" i="2"/>
  <c r="F1080" i="2"/>
  <c r="F1081" i="2"/>
  <c r="F1082" i="2"/>
  <c r="F1083" i="2"/>
  <c r="F1084" i="2"/>
  <c r="F1085" i="2"/>
  <c r="F1086" i="2"/>
  <c r="F1087" i="2"/>
  <c r="F1088" i="2"/>
  <c r="F1089" i="2"/>
  <c r="F1090" i="2"/>
  <c r="F1091" i="2"/>
  <c r="F1092" i="2"/>
  <c r="F1093" i="2"/>
  <c r="F1094" i="2"/>
  <c r="F1095" i="2"/>
  <c r="F1096" i="2"/>
  <c r="F1097" i="2"/>
  <c r="F1098" i="2"/>
  <c r="F1099" i="2"/>
  <c r="F1100" i="2"/>
  <c r="F1101" i="2"/>
  <c r="F1102" i="2"/>
  <c r="F1103" i="2"/>
  <c r="F1104" i="2"/>
  <c r="F1105" i="2"/>
  <c r="F1106" i="2"/>
  <c r="F1107" i="2"/>
  <c r="F1108" i="2"/>
  <c r="F1109" i="2"/>
  <c r="F1110" i="2"/>
  <c r="F1111" i="2"/>
  <c r="F1112" i="2"/>
  <c r="F1113" i="2"/>
  <c r="F1114" i="2"/>
  <c r="F1115" i="2"/>
  <c r="F1116" i="2"/>
  <c r="F1117" i="2"/>
  <c r="F1118" i="2"/>
  <c r="F1119" i="2"/>
  <c r="F1120" i="2"/>
  <c r="F1121" i="2"/>
  <c r="F1122" i="2"/>
  <c r="F1123" i="2"/>
  <c r="F1124" i="2"/>
  <c r="F1125" i="2"/>
  <c r="F1126" i="2"/>
  <c r="F1127" i="2"/>
  <c r="F1128" i="2"/>
  <c r="F1129" i="2"/>
  <c r="F1130" i="2"/>
  <c r="F1131" i="2"/>
  <c r="F1132" i="2"/>
  <c r="F1133" i="2"/>
  <c r="F1134" i="2"/>
  <c r="F1135" i="2"/>
  <c r="F1136" i="2"/>
  <c r="F1137" i="2"/>
  <c r="F1138" i="2"/>
  <c r="F1139" i="2"/>
  <c r="F1140" i="2"/>
  <c r="F1141" i="2"/>
  <c r="F1142" i="2"/>
  <c r="F1143" i="2"/>
  <c r="F1144" i="2"/>
  <c r="F1145" i="2"/>
  <c r="F1146" i="2"/>
  <c r="F1147" i="2"/>
  <c r="F1148" i="2"/>
  <c r="F1149" i="2"/>
  <c r="F1150" i="2"/>
  <c r="F1151" i="2"/>
  <c r="F1152" i="2"/>
  <c r="F1153" i="2"/>
  <c r="F1154" i="2"/>
  <c r="F1155" i="2"/>
  <c r="F1156" i="2"/>
  <c r="F1157" i="2"/>
  <c r="F1158" i="2"/>
  <c r="F1159" i="2"/>
  <c r="F1160" i="2"/>
  <c r="F1161" i="2"/>
  <c r="F1162" i="2"/>
  <c r="F1163" i="2"/>
  <c r="F1164" i="2"/>
  <c r="F1165" i="2"/>
  <c r="F1166" i="2"/>
  <c r="F1167" i="2"/>
  <c r="F1168" i="2"/>
  <c r="F1169" i="2"/>
  <c r="F1170" i="2"/>
  <c r="F1171" i="2"/>
  <c r="F1172" i="2"/>
  <c r="F1173" i="2"/>
  <c r="F1174" i="2"/>
  <c r="F1175" i="2"/>
  <c r="F1176" i="2"/>
  <c r="F1177" i="2"/>
  <c r="F1178" i="2"/>
  <c r="F1179" i="2"/>
  <c r="F1180" i="2"/>
  <c r="F1181" i="2"/>
  <c r="F1183" i="2"/>
  <c r="F1184" i="2"/>
  <c r="F1185" i="2"/>
  <c r="F1186" i="2"/>
  <c r="F1187" i="2"/>
  <c r="F1188" i="2"/>
  <c r="F1189" i="2"/>
  <c r="F1190" i="2"/>
  <c r="F1191" i="2"/>
  <c r="F1192" i="2"/>
  <c r="F1193" i="2"/>
  <c r="F1194" i="2"/>
  <c r="F1195" i="2"/>
  <c r="F1196" i="2"/>
  <c r="F1197" i="2"/>
  <c r="F1198" i="2"/>
  <c r="F1199" i="2"/>
  <c r="F1200" i="2"/>
  <c r="F1201" i="2"/>
  <c r="F1202" i="2"/>
  <c r="F1203" i="2"/>
  <c r="F1204" i="2"/>
  <c r="F1205" i="2"/>
  <c r="F1206" i="2"/>
  <c r="F1207" i="2"/>
  <c r="F1208" i="2"/>
  <c r="F1209" i="2"/>
  <c r="F1210" i="2"/>
  <c r="F1211" i="2"/>
  <c r="F1212" i="2"/>
  <c r="F1213" i="2"/>
  <c r="F1214" i="2"/>
  <c r="F1215" i="2"/>
  <c r="F1216" i="2"/>
  <c r="F1217" i="2"/>
  <c r="F1218" i="2"/>
  <c r="F1219" i="2"/>
  <c r="F1220" i="2"/>
  <c r="F1221" i="2"/>
  <c r="F1222" i="2"/>
  <c r="F1223" i="2"/>
  <c r="F1224" i="2"/>
  <c r="F1225" i="2"/>
  <c r="F1226" i="2"/>
  <c r="F1227" i="2"/>
  <c r="F1228" i="2"/>
  <c r="F1229" i="2"/>
  <c r="F1230" i="2"/>
  <c r="F1231" i="2"/>
  <c r="F1232" i="2"/>
  <c r="F1233" i="2"/>
  <c r="F1234" i="2"/>
  <c r="F1235" i="2"/>
  <c r="F1236" i="2"/>
  <c r="F1237" i="2"/>
  <c r="F1238" i="2"/>
  <c r="F1239" i="2"/>
  <c r="F1240" i="2"/>
  <c r="F1241" i="2"/>
  <c r="F1242" i="2"/>
  <c r="F1243" i="2"/>
  <c r="F1244" i="2"/>
  <c r="F1245" i="2"/>
  <c r="F1246" i="2"/>
  <c r="F1247" i="2"/>
  <c r="F1248" i="2"/>
  <c r="F1249" i="2"/>
  <c r="F1250" i="2"/>
  <c r="F1251" i="2"/>
  <c r="F1252" i="2"/>
  <c r="F1253" i="2"/>
  <c r="F1254" i="2"/>
  <c r="F1255" i="2"/>
  <c r="F1256" i="2"/>
  <c r="F1257" i="2"/>
  <c r="F1258" i="2"/>
  <c r="F1259" i="2"/>
  <c r="F1260" i="2"/>
  <c r="F1261" i="2"/>
  <c r="F1262" i="2"/>
  <c r="F1263" i="2"/>
  <c r="F1264" i="2"/>
  <c r="F1265" i="2"/>
  <c r="F1266" i="2"/>
  <c r="F1267" i="2"/>
  <c r="F1268" i="2"/>
  <c r="F1269" i="2"/>
  <c r="F1270" i="2"/>
  <c r="F1271" i="2"/>
  <c r="F1272" i="2"/>
  <c r="F1273" i="2"/>
  <c r="F1274" i="2"/>
  <c r="F1275" i="2"/>
  <c r="F1276" i="2"/>
  <c r="F1277" i="2"/>
  <c r="F1278" i="2"/>
  <c r="F1279" i="2"/>
  <c r="F1280" i="2"/>
  <c r="F1281" i="2"/>
  <c r="F1282" i="2"/>
  <c r="F1283" i="2"/>
  <c r="F1284" i="2"/>
  <c r="F1285" i="2"/>
  <c r="F1286" i="2"/>
  <c r="F1287" i="2"/>
  <c r="F1288" i="2"/>
  <c r="F1289" i="2"/>
  <c r="F1290" i="2"/>
  <c r="F1291" i="2"/>
  <c r="F1292" i="2"/>
  <c r="F1293" i="2"/>
  <c r="F1294" i="2"/>
  <c r="F1295" i="2"/>
  <c r="F1296" i="2"/>
  <c r="F1297" i="2"/>
  <c r="F1298" i="2"/>
  <c r="F1299" i="2"/>
  <c r="F1300" i="2"/>
  <c r="F1301" i="2"/>
  <c r="F1302" i="2"/>
  <c r="F1303" i="2"/>
  <c r="F1304" i="2"/>
  <c r="F1305" i="2"/>
  <c r="F1306" i="2"/>
  <c r="F1307" i="2"/>
  <c r="F1308" i="2"/>
  <c r="F1309" i="2"/>
  <c r="F1310" i="2"/>
  <c r="F1311" i="2"/>
  <c r="F1312" i="2"/>
  <c r="F1313" i="2"/>
  <c r="F1314" i="2"/>
  <c r="F1315" i="2"/>
  <c r="F1316" i="2"/>
  <c r="F1317" i="2"/>
  <c r="F1318" i="2"/>
  <c r="F1319" i="2"/>
  <c r="F1320" i="2"/>
  <c r="F1321" i="2"/>
  <c r="F1322" i="2"/>
  <c r="F1323" i="2"/>
  <c r="F1324" i="2"/>
  <c r="F1325" i="2"/>
  <c r="F1326" i="2"/>
  <c r="F1327" i="2"/>
  <c r="F1328" i="2"/>
  <c r="F1329" i="2"/>
  <c r="F1330" i="2"/>
  <c r="F1331" i="2"/>
  <c r="F1332" i="2"/>
  <c r="F1333" i="2"/>
  <c r="F1334" i="2"/>
  <c r="F1335" i="2"/>
  <c r="F1336" i="2"/>
  <c r="F1337" i="2"/>
  <c r="F1338" i="2"/>
  <c r="F1339" i="2"/>
  <c r="F1340" i="2"/>
  <c r="F1341" i="2"/>
  <c r="F1342" i="2"/>
  <c r="F1343" i="2"/>
  <c r="F1344" i="2"/>
  <c r="F1345" i="2"/>
  <c r="F1346" i="2"/>
  <c r="F1347" i="2"/>
  <c r="F1348" i="2"/>
  <c r="F1349" i="2"/>
  <c r="F1350" i="2"/>
  <c r="F1351" i="2"/>
  <c r="F1352" i="2"/>
  <c r="F1353" i="2"/>
  <c r="F1354" i="2"/>
  <c r="F1355" i="2"/>
  <c r="F1356" i="2"/>
  <c r="F1357" i="2"/>
  <c r="F1358" i="2"/>
  <c r="F1359" i="2"/>
  <c r="F1360" i="2"/>
  <c r="F1361" i="2"/>
  <c r="F1362" i="2"/>
  <c r="F1363" i="2"/>
  <c r="F1364" i="2"/>
  <c r="F1365" i="2"/>
  <c r="F1366" i="2"/>
  <c r="F1367" i="2"/>
  <c r="F1368" i="2"/>
  <c r="F1369" i="2"/>
  <c r="F1370" i="2"/>
  <c r="F1371" i="2"/>
  <c r="F1372" i="2"/>
  <c r="F1373" i="2"/>
  <c r="F1374" i="2"/>
  <c r="F1375" i="2"/>
  <c r="F1376" i="2"/>
  <c r="F1377" i="2"/>
  <c r="F1378" i="2"/>
  <c r="F1379" i="2"/>
  <c r="F1380" i="2"/>
  <c r="F1381" i="2"/>
  <c r="F1382" i="2"/>
  <c r="F1383" i="2"/>
  <c r="F1384" i="2"/>
  <c r="F1385" i="2"/>
  <c r="F1386" i="2"/>
  <c r="F1387" i="2"/>
  <c r="F1388" i="2"/>
  <c r="F1389" i="2"/>
  <c r="F1390" i="2"/>
  <c r="F1391" i="2"/>
  <c r="F1392" i="2"/>
  <c r="F1393" i="2"/>
  <c r="F1394" i="2"/>
  <c r="F1395" i="2"/>
  <c r="F1396" i="2"/>
  <c r="F1397" i="2"/>
  <c r="F1398" i="2"/>
  <c r="F1399" i="2"/>
  <c r="F1400" i="2"/>
  <c r="F1401" i="2"/>
  <c r="F1402" i="2"/>
  <c r="F1403" i="2"/>
  <c r="F1404" i="2"/>
  <c r="F1405" i="2"/>
  <c r="F1406" i="2"/>
  <c r="F1407" i="2"/>
  <c r="F1408" i="2"/>
  <c r="F1409" i="2"/>
  <c r="F1410" i="2"/>
  <c r="F1411" i="2"/>
  <c r="F1412" i="2"/>
  <c r="F1413" i="2"/>
  <c r="F1414" i="2"/>
  <c r="F1415" i="2"/>
  <c r="F1416" i="2"/>
  <c r="F1417" i="2"/>
  <c r="F1418" i="2"/>
  <c r="F1419" i="2"/>
  <c r="F1420" i="2"/>
  <c r="F1421" i="2"/>
  <c r="F1422" i="2"/>
  <c r="F1423" i="2"/>
  <c r="F1424" i="2"/>
  <c r="F1425" i="2"/>
  <c r="F1426" i="2"/>
  <c r="F1427" i="2"/>
  <c r="F1428" i="2"/>
  <c r="F1429" i="2"/>
  <c r="F1430" i="2"/>
  <c r="F1431" i="2"/>
  <c r="F1432" i="2"/>
  <c r="F1433" i="2"/>
  <c r="F1434" i="2"/>
  <c r="F1435" i="2"/>
  <c r="F1436" i="2"/>
  <c r="F1437" i="2"/>
  <c r="F1438" i="2"/>
  <c r="F1439" i="2"/>
  <c r="F1440" i="2"/>
  <c r="F1441" i="2"/>
  <c r="F1442" i="2"/>
  <c r="F1443" i="2"/>
  <c r="F1444" i="2"/>
  <c r="F1445" i="2"/>
  <c r="F1446" i="2"/>
  <c r="F1447" i="2"/>
  <c r="F1448" i="2"/>
  <c r="F1449" i="2"/>
  <c r="F1450" i="2"/>
  <c r="F1451" i="2"/>
  <c r="F1452" i="2"/>
  <c r="F1453" i="2"/>
  <c r="F1454" i="2"/>
  <c r="F1455" i="2"/>
  <c r="F1456" i="2"/>
  <c r="F1457" i="2"/>
  <c r="F1458" i="2"/>
  <c r="F1459" i="2"/>
  <c r="F1460" i="2"/>
  <c r="F1461" i="2"/>
  <c r="F1462" i="2"/>
  <c r="F1463" i="2"/>
  <c r="F1464" i="2"/>
  <c r="F1465" i="2"/>
  <c r="F1466" i="2"/>
  <c r="F1467" i="2"/>
  <c r="F1468" i="2"/>
  <c r="F1469" i="2"/>
  <c r="F1470" i="2"/>
  <c r="F1471" i="2"/>
  <c r="F1472" i="2"/>
  <c r="F1473" i="2"/>
  <c r="F1474" i="2"/>
  <c r="F1475" i="2"/>
  <c r="F1476" i="2"/>
  <c r="F1477" i="2"/>
  <c r="F1478" i="2"/>
  <c r="F1479" i="2"/>
  <c r="F1480" i="2"/>
  <c r="F1481" i="2"/>
  <c r="F1482" i="2"/>
  <c r="F1483" i="2"/>
  <c r="F1484" i="2"/>
  <c r="F1485" i="2"/>
  <c r="F1486" i="2"/>
  <c r="F1487" i="2"/>
  <c r="F1488" i="2"/>
  <c r="F1489" i="2"/>
  <c r="F1490" i="2"/>
  <c r="F1491" i="2"/>
  <c r="F1492" i="2"/>
  <c r="F1493" i="2"/>
  <c r="F1494" i="2"/>
  <c r="F1495" i="2"/>
  <c r="F1496" i="2"/>
  <c r="F1497" i="2"/>
  <c r="F1498" i="2"/>
  <c r="F1499" i="2"/>
  <c r="F1500" i="2"/>
  <c r="F1501" i="2"/>
  <c r="F1502" i="2"/>
  <c r="F1503" i="2"/>
  <c r="F1504" i="2"/>
  <c r="F1505" i="2"/>
  <c r="F1506" i="2"/>
  <c r="F1507" i="2"/>
  <c r="F1508" i="2"/>
  <c r="F1509" i="2"/>
  <c r="F1510" i="2"/>
  <c r="F1511" i="2"/>
  <c r="F1512" i="2"/>
  <c r="F1513" i="2"/>
  <c r="F1514" i="2"/>
  <c r="F1515" i="2"/>
  <c r="F1516" i="2"/>
  <c r="F1517" i="2"/>
  <c r="F1518" i="2"/>
  <c r="F1519" i="2"/>
  <c r="F1520" i="2"/>
  <c r="F1521" i="2"/>
  <c r="F1522" i="2"/>
  <c r="F1523" i="2"/>
  <c r="F1524" i="2"/>
  <c r="F1525" i="2"/>
  <c r="F1526" i="2"/>
  <c r="F1527" i="2"/>
  <c r="F1528" i="2"/>
  <c r="F1529" i="2"/>
  <c r="F1530" i="2"/>
  <c r="F1531" i="2"/>
  <c r="F1532" i="2"/>
  <c r="F1533" i="2"/>
  <c r="F1534" i="2"/>
  <c r="F1535" i="2"/>
  <c r="F1536" i="2"/>
  <c r="F1537" i="2"/>
  <c r="F1538" i="2"/>
  <c r="F1539" i="2"/>
  <c r="F1540" i="2"/>
  <c r="F1541" i="2"/>
  <c r="F1542" i="2"/>
  <c r="F1543" i="2"/>
  <c r="F1544" i="2"/>
  <c r="F1545" i="2"/>
  <c r="F1546" i="2"/>
  <c r="F1547" i="2"/>
  <c r="F1548" i="2"/>
  <c r="F1549" i="2"/>
  <c r="F1550" i="2"/>
  <c r="F1551" i="2"/>
  <c r="F1552" i="2"/>
  <c r="F1553" i="2"/>
  <c r="F1554" i="2"/>
  <c r="F1555" i="2"/>
  <c r="F1556" i="2"/>
  <c r="F1557" i="2"/>
  <c r="F1558" i="2"/>
  <c r="F1559" i="2"/>
  <c r="F1560" i="2"/>
  <c r="F1561" i="2"/>
  <c r="F1562" i="2"/>
  <c r="F1563" i="2"/>
  <c r="F1564" i="2"/>
  <c r="F1565" i="2"/>
  <c r="F1566" i="2"/>
  <c r="F1567" i="2"/>
  <c r="F1568" i="2"/>
  <c r="F1569" i="2"/>
  <c r="F1570" i="2"/>
  <c r="F1571" i="2"/>
  <c r="F1572" i="2"/>
  <c r="F1573" i="2"/>
  <c r="F1574" i="2"/>
  <c r="F1575" i="2"/>
  <c r="F1576" i="2"/>
  <c r="F1577" i="2"/>
  <c r="F1578" i="2"/>
  <c r="F1579" i="2"/>
  <c r="F1580" i="2"/>
  <c r="F1581" i="2"/>
  <c r="F1582" i="2"/>
  <c r="F1583" i="2"/>
  <c r="F1584" i="2"/>
  <c r="F1585" i="2"/>
  <c r="F1586" i="2"/>
  <c r="F1587" i="2"/>
  <c r="F1588" i="2"/>
  <c r="F1589" i="2"/>
  <c r="F1590" i="2"/>
  <c r="F1591" i="2"/>
  <c r="F1592" i="2"/>
  <c r="F1593" i="2"/>
  <c r="F1594" i="2"/>
  <c r="F1595" i="2"/>
  <c r="F1596" i="2"/>
  <c r="F1597" i="2"/>
  <c r="F1598" i="2"/>
  <c r="F1599" i="2"/>
  <c r="F1600" i="2"/>
  <c r="F1601" i="2"/>
  <c r="F1602" i="2"/>
  <c r="F1603" i="2"/>
  <c r="F1604" i="2"/>
  <c r="F1605" i="2"/>
  <c r="F1606" i="2"/>
  <c r="F1607" i="2"/>
  <c r="F1608" i="2"/>
  <c r="F1609" i="2"/>
  <c r="F1610" i="2"/>
  <c r="F1611" i="2"/>
  <c r="F1612" i="2"/>
  <c r="F1613" i="2"/>
  <c r="F1614" i="2"/>
  <c r="F1615" i="2"/>
  <c r="F1616" i="2"/>
  <c r="F1617" i="2"/>
  <c r="F1618" i="2"/>
  <c r="F1619" i="2"/>
  <c r="F1620" i="2"/>
  <c r="F1621" i="2"/>
  <c r="F1622" i="2"/>
  <c r="F1623" i="2"/>
  <c r="F1624" i="2"/>
  <c r="F1625" i="2"/>
  <c r="F1626" i="2"/>
  <c r="F1627" i="2"/>
  <c r="F1628" i="2"/>
  <c r="F1629" i="2"/>
  <c r="F1630" i="2"/>
  <c r="F1631" i="2"/>
  <c r="F1632" i="2"/>
  <c r="F1633" i="2"/>
  <c r="F1634" i="2"/>
  <c r="F1635" i="2"/>
  <c r="F1636" i="2"/>
  <c r="F1637" i="2"/>
  <c r="F1638" i="2"/>
  <c r="F1639" i="2"/>
  <c r="F1640" i="2"/>
  <c r="F1641" i="2"/>
  <c r="F1642" i="2"/>
  <c r="F1643" i="2"/>
  <c r="F1644" i="2"/>
  <c r="F1645" i="2"/>
  <c r="F1646" i="2"/>
  <c r="F1647" i="2"/>
  <c r="F1648" i="2"/>
  <c r="F1649" i="2"/>
  <c r="F1650" i="2"/>
  <c r="F1651" i="2"/>
  <c r="F1652" i="2"/>
  <c r="F1653" i="2"/>
  <c r="F1654" i="2"/>
  <c r="F1655" i="2"/>
  <c r="F1656" i="2"/>
  <c r="F1657" i="2"/>
  <c r="F1658" i="2"/>
  <c r="F1659" i="2"/>
  <c r="F1660" i="2"/>
  <c r="F1661" i="2"/>
  <c r="F1662" i="2"/>
  <c r="F1663" i="2"/>
  <c r="F1664" i="2"/>
  <c r="F1665" i="2"/>
  <c r="F1666" i="2"/>
  <c r="F1667" i="2"/>
  <c r="F1668" i="2"/>
  <c r="F1669" i="2"/>
  <c r="F1670" i="2"/>
  <c r="F1671" i="2"/>
  <c r="F1672" i="2"/>
  <c r="F1673" i="2"/>
  <c r="F1674" i="2"/>
  <c r="F1675" i="2"/>
  <c r="F1676" i="2"/>
  <c r="F1677" i="2"/>
  <c r="F1678" i="2"/>
  <c r="F1679" i="2"/>
  <c r="F1680" i="2"/>
  <c r="F1681" i="2"/>
  <c r="F1682" i="2"/>
  <c r="F1683" i="2"/>
  <c r="F1684" i="2"/>
  <c r="F1685" i="2"/>
  <c r="F1686" i="2"/>
  <c r="F1687" i="2"/>
  <c r="F1688" i="2"/>
  <c r="F1689" i="2"/>
  <c r="F1690" i="2"/>
  <c r="F1691" i="2"/>
  <c r="F1692" i="2"/>
  <c r="F1693" i="2"/>
  <c r="F1694" i="2"/>
  <c r="F1695" i="2"/>
  <c r="F1696" i="2"/>
  <c r="F1697" i="2"/>
  <c r="F1698" i="2"/>
  <c r="F1699" i="2"/>
  <c r="F1700" i="2"/>
  <c r="F1701" i="2"/>
  <c r="F1702" i="2"/>
  <c r="F1703" i="2"/>
  <c r="F1704" i="2"/>
  <c r="F1705" i="2"/>
  <c r="F1706" i="2"/>
  <c r="F1707" i="2"/>
  <c r="F1708" i="2"/>
  <c r="F1709" i="2"/>
  <c r="F1710" i="2"/>
  <c r="F1711" i="2"/>
  <c r="F1712" i="2"/>
  <c r="F1713" i="2"/>
  <c r="F1714" i="2"/>
  <c r="F1715" i="2"/>
  <c r="F1716" i="2"/>
  <c r="F1717" i="2"/>
  <c r="F1718" i="2"/>
  <c r="F1719" i="2"/>
  <c r="F1720" i="2"/>
  <c r="F1721" i="2"/>
  <c r="F1722" i="2"/>
  <c r="F1723" i="2"/>
  <c r="F1724" i="2"/>
  <c r="F1725" i="2"/>
  <c r="F1726" i="2"/>
  <c r="F1727" i="2"/>
  <c r="F1728" i="2"/>
  <c r="F1729" i="2"/>
  <c r="F1730" i="2"/>
  <c r="F1731" i="2"/>
  <c r="F1732" i="2"/>
  <c r="F1733" i="2"/>
  <c r="F1734" i="2"/>
  <c r="F1735" i="2"/>
  <c r="F1736" i="2"/>
  <c r="F1737" i="2"/>
  <c r="F1738" i="2"/>
  <c r="F1739" i="2"/>
  <c r="F1740" i="2"/>
  <c r="F1741" i="2"/>
  <c r="F1742" i="2"/>
  <c r="F1743" i="2"/>
  <c r="F1744" i="2"/>
  <c r="F1745" i="2"/>
  <c r="F1746" i="2"/>
  <c r="F1747" i="2"/>
  <c r="F1748" i="2"/>
  <c r="F1749" i="2"/>
  <c r="F1750" i="2"/>
  <c r="F1751" i="2"/>
  <c r="F1752" i="2"/>
  <c r="F1753" i="2"/>
  <c r="F1754" i="2"/>
  <c r="F1755" i="2"/>
  <c r="F1756" i="2"/>
  <c r="F1757" i="2"/>
  <c r="F1758" i="2"/>
  <c r="F1759" i="2"/>
  <c r="F1760" i="2"/>
  <c r="F1761" i="2"/>
  <c r="F1762" i="2"/>
  <c r="F1763" i="2"/>
  <c r="F1764" i="2"/>
  <c r="F1765" i="2"/>
  <c r="F1766" i="2"/>
  <c r="F1767" i="2"/>
  <c r="F1768" i="2"/>
  <c r="F1769" i="2"/>
  <c r="F1770" i="2"/>
  <c r="F1771" i="2"/>
  <c r="F1772" i="2"/>
  <c r="F1773" i="2"/>
  <c r="F1774" i="2"/>
  <c r="F1775" i="2"/>
  <c r="F1776" i="2"/>
  <c r="F1777" i="2"/>
  <c r="F1778" i="2"/>
  <c r="F1779" i="2"/>
  <c r="F1780" i="2"/>
  <c r="F1781" i="2"/>
  <c r="F1782" i="2"/>
  <c r="F1783" i="2"/>
  <c r="F1784" i="2"/>
  <c r="F1785" i="2"/>
  <c r="F1786" i="2"/>
  <c r="F1787" i="2"/>
  <c r="F1788" i="2"/>
  <c r="F1789" i="2"/>
  <c r="F1790" i="2"/>
  <c r="F1791" i="2"/>
  <c r="F1792" i="2"/>
  <c r="F1793" i="2"/>
  <c r="F1794" i="2"/>
  <c r="F1795" i="2"/>
  <c r="F1796" i="2"/>
  <c r="F1797" i="2"/>
  <c r="F1798" i="2"/>
  <c r="F1799" i="2"/>
  <c r="G3" i="2"/>
  <c r="G4" i="2"/>
  <c r="G5" i="2"/>
  <c r="G6" i="2"/>
  <c r="G7" i="2"/>
  <c r="G8" i="2"/>
  <c r="G9" i="2"/>
  <c r="G10" i="2"/>
  <c r="G11" i="2"/>
  <c r="G12" i="2"/>
  <c r="G13" i="2"/>
  <c r="G14" i="2"/>
  <c r="G15" i="2"/>
  <c r="G16" i="2"/>
  <c r="G17" i="2"/>
  <c r="G18" i="2"/>
  <c r="G19" i="2"/>
  <c r="G20" i="2"/>
  <c r="G21" i="2"/>
  <c r="G22" i="2"/>
  <c r="G23" i="2"/>
  <c r="G24" i="2"/>
  <c r="G25" i="2"/>
  <c r="G26" i="2"/>
  <c r="G27" i="2"/>
  <c r="G28" i="2"/>
  <c r="G29" i="2"/>
  <c r="G30" i="2"/>
  <c r="G31" i="2"/>
  <c r="G32" i="2"/>
  <c r="G33" i="2"/>
  <c r="G34" i="2"/>
  <c r="G35" i="2"/>
  <c r="G36" i="2"/>
  <c r="G37" i="2"/>
  <c r="G38" i="2"/>
  <c r="G39" i="2"/>
  <c r="G40" i="2"/>
  <c r="G41" i="2"/>
  <c r="G42" i="2"/>
  <c r="G43" i="2"/>
  <c r="G44" i="2"/>
  <c r="G45" i="2"/>
  <c r="G46" i="2"/>
  <c r="G47" i="2"/>
  <c r="G48" i="2"/>
  <c r="G49" i="2"/>
  <c r="G50" i="2"/>
  <c r="G51" i="2"/>
  <c r="G52" i="2"/>
  <c r="G53" i="2"/>
  <c r="G54" i="2"/>
  <c r="G55" i="2"/>
  <c r="G56" i="2"/>
  <c r="G57" i="2"/>
  <c r="G58" i="2"/>
  <c r="G59" i="2"/>
  <c r="G60" i="2"/>
  <c r="G61" i="2"/>
  <c r="G62" i="2"/>
  <c r="G63" i="2"/>
  <c r="G64" i="2"/>
  <c r="G65" i="2"/>
  <c r="G66" i="2"/>
  <c r="G67" i="2"/>
  <c r="G68" i="2"/>
  <c r="G69" i="2"/>
  <c r="G70" i="2"/>
  <c r="G71" i="2"/>
  <c r="G72" i="2"/>
  <c r="G73" i="2"/>
  <c r="G74" i="2"/>
  <c r="G75" i="2"/>
  <c r="G76" i="2"/>
  <c r="G77" i="2"/>
  <c r="G78" i="2"/>
  <c r="G79" i="2"/>
  <c r="G80" i="2"/>
  <c r="G81" i="2"/>
  <c r="G82" i="2"/>
  <c r="G83" i="2"/>
  <c r="G84" i="2"/>
  <c r="G85" i="2"/>
  <c r="G86" i="2"/>
  <c r="G87" i="2"/>
  <c r="G88" i="2"/>
  <c r="G89" i="2"/>
  <c r="G90" i="2"/>
  <c r="G91" i="2"/>
  <c r="G92" i="2"/>
  <c r="G93" i="2"/>
  <c r="G94" i="2"/>
  <c r="G95" i="2"/>
  <c r="G96" i="2"/>
  <c r="G97" i="2"/>
  <c r="G98" i="2"/>
  <c r="G99" i="2"/>
  <c r="G100" i="2"/>
  <c r="G101" i="2"/>
  <c r="G102" i="2"/>
  <c r="G103" i="2"/>
  <c r="G104" i="2"/>
  <c r="G105" i="2"/>
  <c r="G106" i="2"/>
  <c r="G107" i="2"/>
  <c r="G108" i="2"/>
  <c r="G109" i="2"/>
  <c r="G110" i="2"/>
  <c r="G111" i="2"/>
  <c r="G112" i="2"/>
  <c r="G113" i="2"/>
  <c r="G114" i="2"/>
  <c r="G115" i="2"/>
  <c r="G116" i="2"/>
  <c r="G117" i="2"/>
  <c r="G118" i="2"/>
  <c r="G119" i="2"/>
  <c r="G120" i="2"/>
  <c r="G121" i="2"/>
  <c r="G122" i="2"/>
  <c r="G123" i="2"/>
  <c r="G124" i="2"/>
  <c r="G125" i="2"/>
  <c r="G126" i="2"/>
  <c r="G127" i="2"/>
  <c r="G128" i="2"/>
  <c r="G129" i="2"/>
  <c r="G130" i="2"/>
  <c r="G131" i="2"/>
  <c r="G132" i="2"/>
  <c r="G133" i="2"/>
  <c r="G134" i="2"/>
  <c r="G135" i="2"/>
  <c r="G136" i="2"/>
  <c r="G137" i="2"/>
  <c r="G138" i="2"/>
  <c r="G139" i="2"/>
  <c r="G140" i="2"/>
  <c r="G141" i="2"/>
  <c r="G142" i="2"/>
  <c r="G143" i="2"/>
  <c r="G144" i="2"/>
  <c r="G145" i="2"/>
  <c r="G146" i="2"/>
  <c r="G147" i="2"/>
  <c r="G148" i="2"/>
  <c r="G149" i="2"/>
  <c r="G150" i="2"/>
  <c r="G151" i="2"/>
  <c r="G152" i="2"/>
  <c r="G153" i="2"/>
  <c r="G154" i="2"/>
  <c r="G155" i="2"/>
  <c r="G156" i="2"/>
  <c r="G157" i="2"/>
  <c r="G158" i="2"/>
  <c r="G159" i="2"/>
  <c r="G160" i="2"/>
  <c r="G161" i="2"/>
  <c r="G162" i="2"/>
  <c r="G163" i="2"/>
  <c r="G164" i="2"/>
  <c r="G165" i="2"/>
  <c r="G166" i="2"/>
  <c r="G167" i="2"/>
  <c r="G168" i="2"/>
  <c r="G169" i="2"/>
  <c r="G170" i="2"/>
  <c r="G171" i="2"/>
  <c r="G172" i="2"/>
  <c r="G173" i="2"/>
  <c r="G174" i="2"/>
  <c r="G175" i="2"/>
  <c r="G176" i="2"/>
  <c r="G177" i="2"/>
  <c r="G178" i="2"/>
  <c r="G179" i="2"/>
  <c r="G180" i="2"/>
  <c r="G181" i="2"/>
  <c r="G182" i="2"/>
  <c r="G183" i="2"/>
  <c r="G184" i="2"/>
  <c r="G185" i="2"/>
  <c r="G186" i="2"/>
  <c r="G187" i="2"/>
  <c r="G188" i="2"/>
  <c r="G189" i="2"/>
  <c r="G190" i="2"/>
  <c r="G191" i="2"/>
  <c r="G192" i="2"/>
  <c r="G193" i="2"/>
  <c r="G194" i="2"/>
  <c r="G195" i="2"/>
  <c r="G196" i="2"/>
  <c r="G197" i="2"/>
  <c r="G198" i="2"/>
  <c r="G199" i="2"/>
  <c r="G200" i="2"/>
  <c r="G201" i="2"/>
  <c r="G202" i="2"/>
  <c r="G203" i="2"/>
  <c r="G204" i="2"/>
  <c r="G205" i="2"/>
  <c r="G206" i="2"/>
  <c r="G207" i="2"/>
  <c r="G208" i="2"/>
  <c r="G209" i="2"/>
  <c r="G210" i="2"/>
  <c r="G211" i="2"/>
  <c r="G212" i="2"/>
  <c r="G213" i="2"/>
  <c r="G214" i="2"/>
  <c r="G215" i="2"/>
  <c r="G216" i="2"/>
  <c r="G217" i="2"/>
  <c r="G218" i="2"/>
  <c r="G219" i="2"/>
  <c r="G220" i="2"/>
  <c r="G221" i="2"/>
  <c r="G222" i="2"/>
  <c r="G223" i="2"/>
  <c r="G224" i="2"/>
  <c r="G225" i="2"/>
  <c r="G226" i="2"/>
  <c r="G227" i="2"/>
  <c r="G228" i="2"/>
  <c r="G229" i="2"/>
  <c r="G230" i="2"/>
  <c r="G231" i="2"/>
  <c r="G232" i="2"/>
  <c r="G233" i="2"/>
  <c r="G234" i="2"/>
  <c r="G235" i="2"/>
  <c r="G236" i="2"/>
  <c r="G237" i="2"/>
  <c r="G238" i="2"/>
  <c r="G239" i="2"/>
  <c r="G240" i="2"/>
  <c r="G241" i="2"/>
  <c r="G242" i="2"/>
  <c r="G243" i="2"/>
  <c r="G244" i="2"/>
  <c r="G245" i="2"/>
  <c r="G246" i="2"/>
  <c r="G247" i="2"/>
  <c r="G248" i="2"/>
  <c r="G249" i="2"/>
  <c r="G250" i="2"/>
  <c r="G251" i="2"/>
  <c r="G252" i="2"/>
  <c r="G253" i="2"/>
  <c r="G254" i="2"/>
  <c r="G255" i="2"/>
  <c r="G256" i="2"/>
  <c r="G257" i="2"/>
  <c r="G258" i="2"/>
  <c r="G259" i="2"/>
  <c r="G260" i="2"/>
  <c r="G261" i="2"/>
  <c r="G262" i="2"/>
  <c r="G263" i="2"/>
  <c r="G264" i="2"/>
  <c r="G265" i="2"/>
  <c r="G266" i="2"/>
  <c r="G267" i="2"/>
  <c r="G268" i="2"/>
  <c r="G269" i="2"/>
  <c r="G270" i="2"/>
  <c r="G271" i="2"/>
  <c r="G272" i="2"/>
  <c r="G273" i="2"/>
  <c r="G274" i="2"/>
  <c r="G275" i="2"/>
  <c r="G276" i="2"/>
  <c r="G277" i="2"/>
  <c r="G278" i="2"/>
  <c r="G279" i="2"/>
  <c r="G280" i="2"/>
  <c r="G281" i="2"/>
  <c r="G282" i="2"/>
  <c r="G283" i="2"/>
  <c r="G284" i="2"/>
  <c r="G285" i="2"/>
  <c r="G286" i="2"/>
  <c r="G287" i="2"/>
  <c r="G288" i="2"/>
  <c r="G289" i="2"/>
  <c r="G290" i="2"/>
  <c r="G291" i="2"/>
  <c r="G292" i="2"/>
  <c r="G293" i="2"/>
  <c r="G294" i="2"/>
  <c r="G295" i="2"/>
  <c r="G296" i="2"/>
  <c r="G297" i="2"/>
  <c r="G298" i="2"/>
  <c r="G299" i="2"/>
  <c r="G300" i="2"/>
  <c r="G301" i="2"/>
  <c r="G302" i="2"/>
  <c r="G303" i="2"/>
  <c r="G304" i="2"/>
  <c r="G305" i="2"/>
  <c r="G306" i="2"/>
  <c r="G307" i="2"/>
  <c r="G308" i="2"/>
  <c r="G309" i="2"/>
  <c r="G310" i="2"/>
  <c r="G311" i="2"/>
  <c r="G312" i="2"/>
  <c r="G313" i="2"/>
  <c r="G314" i="2"/>
  <c r="G315" i="2"/>
  <c r="G316" i="2"/>
  <c r="G317" i="2"/>
  <c r="G318" i="2"/>
  <c r="G319" i="2"/>
  <c r="G320" i="2"/>
  <c r="G321" i="2"/>
  <c r="G322" i="2"/>
  <c r="G323" i="2"/>
  <c r="G324" i="2"/>
  <c r="G325" i="2"/>
  <c r="G326" i="2"/>
  <c r="G327" i="2"/>
  <c r="G328" i="2"/>
  <c r="G329" i="2"/>
  <c r="G330" i="2"/>
  <c r="G331" i="2"/>
  <c r="G332" i="2"/>
  <c r="G333" i="2"/>
  <c r="G334" i="2"/>
  <c r="G335" i="2"/>
  <c r="G336" i="2"/>
  <c r="G337" i="2"/>
  <c r="G338" i="2"/>
  <c r="G339" i="2"/>
  <c r="G340" i="2"/>
  <c r="G341" i="2"/>
  <c r="G342" i="2"/>
  <c r="G343" i="2"/>
  <c r="G344" i="2"/>
  <c r="G345" i="2"/>
  <c r="G346" i="2"/>
  <c r="G347" i="2"/>
  <c r="G348" i="2"/>
  <c r="G349" i="2"/>
  <c r="G350" i="2"/>
  <c r="G351" i="2"/>
  <c r="G352" i="2"/>
  <c r="G353" i="2"/>
  <c r="G354" i="2"/>
  <c r="G355" i="2"/>
  <c r="G356" i="2"/>
  <c r="G357" i="2"/>
  <c r="G358" i="2"/>
  <c r="G359" i="2"/>
  <c r="G360" i="2"/>
  <c r="G361" i="2"/>
  <c r="G362" i="2"/>
  <c r="G363" i="2"/>
  <c r="G364" i="2"/>
  <c r="G365" i="2"/>
  <c r="G366" i="2"/>
  <c r="G367" i="2"/>
  <c r="G368" i="2"/>
  <c r="G369" i="2"/>
  <c r="G370" i="2"/>
  <c r="G371" i="2"/>
  <c r="G372" i="2"/>
  <c r="G373" i="2"/>
  <c r="G374" i="2"/>
  <c r="G375" i="2"/>
  <c r="G376" i="2"/>
  <c r="G377" i="2"/>
  <c r="G378" i="2"/>
  <c r="G379" i="2"/>
  <c r="G380" i="2"/>
  <c r="G381" i="2"/>
  <c r="G382" i="2"/>
  <c r="G383" i="2"/>
  <c r="G384" i="2"/>
  <c r="G385" i="2"/>
  <c r="G386" i="2"/>
  <c r="G387" i="2"/>
  <c r="G388" i="2"/>
  <c r="G389" i="2"/>
  <c r="G390" i="2"/>
  <c r="G391" i="2"/>
  <c r="G392" i="2"/>
  <c r="G393" i="2"/>
  <c r="G394" i="2"/>
  <c r="G395" i="2"/>
  <c r="G396" i="2"/>
  <c r="G397" i="2"/>
  <c r="G398" i="2"/>
  <c r="G399" i="2"/>
  <c r="G400" i="2"/>
  <c r="G401" i="2"/>
  <c r="G402" i="2"/>
  <c r="G403" i="2"/>
  <c r="G404" i="2"/>
  <c r="G405" i="2"/>
  <c r="G406" i="2"/>
  <c r="G407" i="2"/>
  <c r="G408" i="2"/>
  <c r="G409" i="2"/>
  <c r="G410" i="2"/>
  <c r="G411" i="2"/>
  <c r="G412" i="2"/>
  <c r="G413" i="2"/>
  <c r="G414" i="2"/>
  <c r="G415" i="2"/>
  <c r="G416" i="2"/>
  <c r="G417" i="2"/>
  <c r="G418" i="2"/>
  <c r="G419" i="2"/>
  <c r="G420" i="2"/>
  <c r="G421" i="2"/>
  <c r="G422" i="2"/>
  <c r="G423" i="2"/>
  <c r="G424" i="2"/>
  <c r="G425" i="2"/>
  <c r="G426" i="2"/>
  <c r="G427" i="2"/>
  <c r="G428" i="2"/>
  <c r="G429" i="2"/>
  <c r="G430" i="2"/>
  <c r="G431" i="2"/>
  <c r="G432" i="2"/>
  <c r="G433" i="2"/>
  <c r="G434" i="2"/>
  <c r="G435" i="2"/>
  <c r="G436" i="2"/>
  <c r="G437" i="2"/>
  <c r="G438" i="2"/>
  <c r="G439" i="2"/>
  <c r="G440" i="2"/>
  <c r="G441" i="2"/>
  <c r="G442" i="2"/>
  <c r="G443" i="2"/>
  <c r="G444" i="2"/>
  <c r="G445" i="2"/>
  <c r="G446" i="2"/>
  <c r="G447" i="2"/>
  <c r="G448" i="2"/>
  <c r="G449" i="2"/>
  <c r="G450" i="2"/>
  <c r="G451" i="2"/>
  <c r="G452" i="2"/>
  <c r="G453" i="2"/>
  <c r="G454" i="2"/>
  <c r="G455" i="2"/>
  <c r="G456" i="2"/>
  <c r="G457" i="2"/>
  <c r="G458" i="2"/>
  <c r="G459" i="2"/>
  <c r="G460" i="2"/>
  <c r="G461" i="2"/>
  <c r="G462" i="2"/>
  <c r="G463" i="2"/>
  <c r="G464" i="2"/>
  <c r="G465" i="2"/>
  <c r="G466" i="2"/>
  <c r="G467" i="2"/>
  <c r="G468" i="2"/>
  <c r="G469" i="2"/>
  <c r="G470" i="2"/>
  <c r="G471" i="2"/>
  <c r="G472" i="2"/>
  <c r="G473" i="2"/>
  <c r="G474" i="2"/>
  <c r="G475" i="2"/>
  <c r="G476" i="2"/>
  <c r="G477" i="2"/>
  <c r="G478" i="2"/>
  <c r="G479" i="2"/>
  <c r="G480" i="2"/>
  <c r="G481" i="2"/>
  <c r="G482" i="2"/>
  <c r="G483" i="2"/>
  <c r="G484" i="2"/>
  <c r="G485" i="2"/>
  <c r="G486" i="2"/>
  <c r="G487" i="2"/>
  <c r="G488" i="2"/>
  <c r="G489" i="2"/>
  <c r="G490" i="2"/>
  <c r="G491" i="2"/>
  <c r="G492" i="2"/>
  <c r="G493" i="2"/>
  <c r="G494" i="2"/>
  <c r="G495" i="2"/>
  <c r="G496" i="2"/>
  <c r="G497" i="2"/>
  <c r="G498" i="2"/>
  <c r="G499" i="2"/>
  <c r="G500" i="2"/>
  <c r="G501" i="2"/>
  <c r="G502" i="2"/>
  <c r="G503" i="2"/>
  <c r="G504" i="2"/>
  <c r="G505" i="2"/>
  <c r="G506" i="2"/>
  <c r="G507" i="2"/>
  <c r="G508" i="2"/>
  <c r="G509" i="2"/>
  <c r="G510" i="2"/>
  <c r="G511" i="2"/>
  <c r="G512" i="2"/>
  <c r="G513" i="2"/>
  <c r="G514" i="2"/>
  <c r="G515" i="2"/>
  <c r="G516" i="2"/>
  <c r="G517" i="2"/>
  <c r="G518" i="2"/>
  <c r="G519" i="2"/>
  <c r="G520" i="2"/>
  <c r="G521" i="2"/>
  <c r="G522" i="2"/>
  <c r="G523" i="2"/>
  <c r="G524" i="2"/>
  <c r="G525" i="2"/>
  <c r="G526" i="2"/>
  <c r="G527" i="2"/>
  <c r="G528" i="2"/>
  <c r="G529" i="2"/>
  <c r="G530" i="2"/>
  <c r="G531" i="2"/>
  <c r="G532" i="2"/>
  <c r="G533" i="2"/>
  <c r="G534" i="2"/>
  <c r="G535" i="2"/>
  <c r="G536" i="2"/>
  <c r="G537" i="2"/>
  <c r="G538" i="2"/>
  <c r="G539" i="2"/>
  <c r="G540" i="2"/>
  <c r="G541" i="2"/>
  <c r="G542" i="2"/>
  <c r="G543" i="2"/>
  <c r="G544" i="2"/>
  <c r="G545" i="2"/>
  <c r="G546" i="2"/>
  <c r="G547" i="2"/>
  <c r="G548" i="2"/>
  <c r="G549" i="2"/>
  <c r="G550" i="2"/>
  <c r="G551" i="2"/>
  <c r="G552" i="2"/>
  <c r="G553" i="2"/>
  <c r="G554" i="2"/>
  <c r="G555" i="2"/>
  <c r="G556" i="2"/>
  <c r="G557" i="2"/>
  <c r="G558" i="2"/>
  <c r="G559" i="2"/>
  <c r="G560" i="2"/>
  <c r="G561" i="2"/>
  <c r="G562" i="2"/>
  <c r="G563" i="2"/>
  <c r="G564" i="2"/>
  <c r="G565" i="2"/>
  <c r="G566" i="2"/>
  <c r="G567" i="2"/>
  <c r="G568" i="2"/>
  <c r="G569" i="2"/>
  <c r="G570" i="2"/>
  <c r="G571" i="2"/>
  <c r="G572" i="2"/>
  <c r="G573" i="2"/>
  <c r="G574" i="2"/>
  <c r="G575" i="2"/>
  <c r="G576" i="2"/>
  <c r="G577" i="2"/>
  <c r="G578" i="2"/>
  <c r="G579" i="2"/>
  <c r="G580" i="2"/>
  <c r="G581" i="2"/>
  <c r="G582" i="2"/>
  <c r="G583" i="2"/>
  <c r="G584" i="2"/>
  <c r="G585" i="2"/>
  <c r="G586" i="2"/>
  <c r="G587" i="2"/>
  <c r="G588" i="2"/>
  <c r="G589" i="2"/>
  <c r="G590" i="2"/>
  <c r="G591" i="2"/>
  <c r="G592" i="2"/>
  <c r="G593" i="2"/>
  <c r="G594" i="2"/>
  <c r="G595" i="2"/>
  <c r="G596" i="2"/>
  <c r="G597" i="2"/>
  <c r="G598" i="2"/>
  <c r="G599" i="2"/>
  <c r="G600" i="2"/>
  <c r="G601" i="2"/>
  <c r="G602" i="2"/>
  <c r="G603" i="2"/>
  <c r="G604" i="2"/>
  <c r="G605" i="2"/>
  <c r="G606" i="2"/>
  <c r="G607" i="2"/>
  <c r="G608" i="2"/>
  <c r="G609" i="2"/>
  <c r="G610" i="2"/>
  <c r="G611" i="2"/>
  <c r="G612" i="2"/>
  <c r="G613" i="2"/>
  <c r="G614" i="2"/>
  <c r="G615" i="2"/>
  <c r="G616" i="2"/>
  <c r="G617" i="2"/>
  <c r="G618" i="2"/>
  <c r="G619" i="2"/>
  <c r="G620" i="2"/>
  <c r="G621" i="2"/>
  <c r="G622" i="2"/>
  <c r="G623" i="2"/>
  <c r="G624" i="2"/>
  <c r="G625" i="2"/>
  <c r="G626" i="2"/>
  <c r="G627" i="2"/>
  <c r="G628" i="2"/>
  <c r="G629" i="2"/>
  <c r="G630" i="2"/>
  <c r="G631" i="2"/>
  <c r="G632" i="2"/>
  <c r="G633" i="2"/>
  <c r="G634" i="2"/>
  <c r="G635" i="2"/>
  <c r="G636" i="2"/>
  <c r="G637" i="2"/>
  <c r="G638" i="2"/>
  <c r="G639" i="2"/>
  <c r="G640" i="2"/>
  <c r="G641" i="2"/>
  <c r="G642" i="2"/>
  <c r="G643" i="2"/>
  <c r="G644" i="2"/>
  <c r="G645" i="2"/>
  <c r="G646" i="2"/>
  <c r="G647" i="2"/>
  <c r="G648" i="2"/>
  <c r="G649" i="2"/>
  <c r="G650" i="2"/>
  <c r="G651" i="2"/>
  <c r="G652" i="2"/>
  <c r="G653" i="2"/>
  <c r="G654" i="2"/>
  <c r="G655" i="2"/>
  <c r="G656" i="2"/>
  <c r="G657" i="2"/>
  <c r="G658" i="2"/>
  <c r="G659" i="2"/>
  <c r="G660" i="2"/>
  <c r="G661" i="2"/>
  <c r="G662" i="2"/>
  <c r="G663" i="2"/>
  <c r="G664" i="2"/>
  <c r="G665" i="2"/>
  <c r="G666" i="2"/>
  <c r="G667" i="2"/>
  <c r="G668" i="2"/>
  <c r="G669" i="2"/>
  <c r="G670" i="2"/>
  <c r="G671" i="2"/>
  <c r="G672" i="2"/>
  <c r="G673" i="2"/>
  <c r="G674" i="2"/>
  <c r="G675" i="2"/>
  <c r="G676" i="2"/>
  <c r="G677" i="2"/>
  <c r="G678" i="2"/>
  <c r="G679" i="2"/>
  <c r="G680" i="2"/>
  <c r="G681" i="2"/>
  <c r="G682" i="2"/>
  <c r="G683" i="2"/>
  <c r="G684" i="2"/>
  <c r="G685" i="2"/>
  <c r="G686" i="2"/>
  <c r="G687" i="2"/>
  <c r="G688" i="2"/>
  <c r="G689" i="2"/>
  <c r="G690" i="2"/>
  <c r="G691" i="2"/>
  <c r="G692" i="2"/>
  <c r="G693" i="2"/>
  <c r="G694" i="2"/>
  <c r="G695" i="2"/>
  <c r="G696" i="2"/>
  <c r="G697" i="2"/>
  <c r="G698" i="2"/>
  <c r="G699" i="2"/>
  <c r="G700" i="2"/>
  <c r="G701" i="2"/>
  <c r="G702" i="2"/>
  <c r="G703" i="2"/>
  <c r="G704" i="2"/>
  <c r="G705" i="2"/>
  <c r="G706" i="2"/>
  <c r="G707" i="2"/>
  <c r="G708" i="2"/>
  <c r="G709" i="2"/>
  <c r="G710" i="2"/>
  <c r="G711" i="2"/>
  <c r="G712" i="2"/>
  <c r="G713" i="2"/>
  <c r="G714" i="2"/>
  <c r="G715" i="2"/>
  <c r="G716" i="2"/>
  <c r="G717" i="2"/>
  <c r="G718" i="2"/>
  <c r="G719" i="2"/>
  <c r="G720" i="2"/>
  <c r="G721" i="2"/>
  <c r="G722" i="2"/>
  <c r="G723" i="2"/>
  <c r="G724" i="2"/>
  <c r="G725" i="2"/>
  <c r="G726" i="2"/>
  <c r="G727" i="2"/>
  <c r="G728" i="2"/>
  <c r="G729" i="2"/>
  <c r="G730" i="2"/>
  <c r="G731" i="2"/>
  <c r="G732" i="2"/>
  <c r="G733" i="2"/>
  <c r="G734" i="2"/>
  <c r="G735" i="2"/>
  <c r="G736" i="2"/>
  <c r="G737" i="2"/>
  <c r="G738" i="2"/>
  <c r="G739" i="2"/>
  <c r="G740" i="2"/>
  <c r="G741" i="2"/>
  <c r="G742" i="2"/>
  <c r="G743" i="2"/>
  <c r="G744" i="2"/>
  <c r="G745" i="2"/>
  <c r="G746" i="2"/>
  <c r="G747" i="2"/>
  <c r="G748" i="2"/>
  <c r="G749" i="2"/>
  <c r="G750" i="2"/>
  <c r="G751" i="2"/>
  <c r="G752" i="2"/>
  <c r="G753" i="2"/>
  <c r="G754" i="2"/>
  <c r="G755" i="2"/>
  <c r="G756" i="2"/>
  <c r="G757" i="2"/>
  <c r="G758" i="2"/>
  <c r="G759" i="2"/>
  <c r="G760" i="2"/>
  <c r="G761" i="2"/>
  <c r="G762" i="2"/>
  <c r="G763" i="2"/>
  <c r="G764" i="2"/>
  <c r="G765" i="2"/>
  <c r="G766" i="2"/>
  <c r="G767" i="2"/>
  <c r="G768" i="2"/>
  <c r="G769" i="2"/>
  <c r="G770" i="2"/>
  <c r="G771" i="2"/>
  <c r="G772" i="2"/>
  <c r="G773" i="2"/>
  <c r="G774" i="2"/>
  <c r="G775" i="2"/>
  <c r="G776" i="2"/>
  <c r="G777" i="2"/>
  <c r="G778" i="2"/>
  <c r="G779" i="2"/>
  <c r="G780" i="2"/>
  <c r="G781" i="2"/>
  <c r="G782" i="2"/>
  <c r="G783" i="2"/>
  <c r="G784" i="2"/>
  <c r="G785" i="2"/>
  <c r="G786" i="2"/>
  <c r="G787" i="2"/>
  <c r="G788" i="2"/>
  <c r="G789" i="2"/>
  <c r="G790" i="2"/>
  <c r="G791" i="2"/>
  <c r="G792" i="2"/>
  <c r="G793" i="2"/>
  <c r="G794" i="2"/>
  <c r="G795" i="2"/>
  <c r="G796" i="2"/>
  <c r="G797" i="2"/>
  <c r="G798" i="2"/>
  <c r="G799" i="2"/>
  <c r="G800" i="2"/>
  <c r="G801" i="2"/>
  <c r="G802" i="2"/>
  <c r="G803" i="2"/>
  <c r="G804" i="2"/>
  <c r="G805" i="2"/>
  <c r="G806" i="2"/>
  <c r="G807" i="2"/>
  <c r="G808" i="2"/>
  <c r="G809" i="2"/>
  <c r="G810" i="2"/>
  <c r="G811" i="2"/>
  <c r="G812" i="2"/>
  <c r="G813" i="2"/>
  <c r="G814" i="2"/>
  <c r="G815" i="2"/>
  <c r="G816" i="2"/>
  <c r="G817" i="2"/>
  <c r="G818" i="2"/>
  <c r="G819" i="2"/>
  <c r="G820" i="2"/>
  <c r="G821" i="2"/>
  <c r="G822" i="2"/>
  <c r="G823" i="2"/>
  <c r="G824" i="2"/>
  <c r="G825" i="2"/>
  <c r="G826" i="2"/>
  <c r="G827" i="2"/>
  <c r="G828" i="2"/>
  <c r="G829" i="2"/>
  <c r="G830" i="2"/>
  <c r="G831" i="2"/>
  <c r="G832" i="2"/>
  <c r="G833" i="2"/>
  <c r="G834" i="2"/>
  <c r="G835" i="2"/>
  <c r="G836" i="2"/>
  <c r="G837" i="2"/>
  <c r="G838" i="2"/>
  <c r="G839" i="2"/>
  <c r="G840" i="2"/>
  <c r="G841" i="2"/>
  <c r="G842" i="2"/>
  <c r="G843" i="2"/>
  <c r="G844" i="2"/>
  <c r="G845" i="2"/>
  <c r="G846" i="2"/>
  <c r="G847" i="2"/>
  <c r="G848" i="2"/>
  <c r="G849" i="2"/>
  <c r="G850" i="2"/>
  <c r="G851" i="2"/>
  <c r="G852" i="2"/>
  <c r="G853" i="2"/>
  <c r="G854" i="2"/>
  <c r="G855" i="2"/>
  <c r="G856" i="2"/>
  <c r="G857" i="2"/>
  <c r="G858" i="2"/>
  <c r="G859" i="2"/>
  <c r="G860" i="2"/>
  <c r="G861" i="2"/>
  <c r="G862" i="2"/>
  <c r="G863" i="2"/>
  <c r="G864" i="2"/>
  <c r="G865" i="2"/>
  <c r="G866" i="2"/>
  <c r="G867" i="2"/>
  <c r="G868" i="2"/>
  <c r="G869" i="2"/>
  <c r="G870" i="2"/>
  <c r="G871" i="2"/>
  <c r="G872" i="2"/>
  <c r="G873" i="2"/>
  <c r="G874" i="2"/>
  <c r="G875" i="2"/>
  <c r="G876" i="2"/>
  <c r="G877" i="2"/>
  <c r="G878" i="2"/>
  <c r="G879" i="2"/>
  <c r="G880" i="2"/>
  <c r="G881" i="2"/>
  <c r="G882" i="2"/>
  <c r="G883" i="2"/>
  <c r="G884" i="2"/>
  <c r="G885" i="2"/>
  <c r="G886" i="2"/>
  <c r="G887" i="2"/>
  <c r="G888" i="2"/>
  <c r="G889" i="2"/>
  <c r="G890" i="2"/>
  <c r="G891" i="2"/>
  <c r="G892" i="2"/>
  <c r="G893" i="2"/>
  <c r="G894" i="2"/>
  <c r="G895" i="2"/>
  <c r="G896" i="2"/>
  <c r="G897" i="2"/>
  <c r="G898" i="2"/>
  <c r="G899" i="2"/>
  <c r="G900" i="2"/>
  <c r="G901" i="2"/>
  <c r="G902" i="2"/>
  <c r="G903" i="2"/>
  <c r="G904" i="2"/>
  <c r="G905" i="2"/>
  <c r="G906" i="2"/>
  <c r="G907" i="2"/>
  <c r="G908" i="2"/>
  <c r="G909" i="2"/>
  <c r="G910" i="2"/>
  <c r="G911" i="2"/>
  <c r="G912" i="2"/>
  <c r="G913" i="2"/>
  <c r="G914" i="2"/>
  <c r="G915" i="2"/>
  <c r="G916" i="2"/>
  <c r="G917" i="2"/>
  <c r="G918" i="2"/>
  <c r="G919" i="2"/>
  <c r="G920" i="2"/>
  <c r="G921" i="2"/>
  <c r="G922" i="2"/>
  <c r="G923" i="2"/>
  <c r="G924" i="2"/>
  <c r="G925" i="2"/>
  <c r="G926" i="2"/>
  <c r="G927" i="2"/>
  <c r="G928" i="2"/>
  <c r="G929" i="2"/>
  <c r="G930" i="2"/>
  <c r="G931" i="2"/>
  <c r="G932" i="2"/>
  <c r="G933" i="2"/>
  <c r="G934" i="2"/>
  <c r="G935" i="2"/>
  <c r="G936" i="2"/>
  <c r="G937" i="2"/>
  <c r="G938" i="2"/>
  <c r="G939" i="2"/>
  <c r="G940" i="2"/>
  <c r="G941" i="2"/>
  <c r="G942" i="2"/>
  <c r="G943" i="2"/>
  <c r="G944" i="2"/>
  <c r="G945" i="2"/>
  <c r="G946" i="2"/>
  <c r="G947" i="2"/>
  <c r="G948" i="2"/>
  <c r="G949" i="2"/>
  <c r="G950" i="2"/>
  <c r="G951" i="2"/>
  <c r="G952" i="2"/>
  <c r="G953" i="2"/>
  <c r="G954" i="2"/>
  <c r="G955" i="2"/>
  <c r="G956" i="2"/>
  <c r="G957" i="2"/>
  <c r="G958" i="2"/>
  <c r="G959" i="2"/>
  <c r="G960" i="2"/>
  <c r="G961" i="2"/>
  <c r="G962" i="2"/>
  <c r="G963" i="2"/>
  <c r="G964" i="2"/>
  <c r="G965" i="2"/>
  <c r="G966" i="2"/>
  <c r="G967" i="2"/>
  <c r="G968" i="2"/>
  <c r="G969" i="2"/>
  <c r="G970" i="2"/>
  <c r="G971" i="2"/>
  <c r="G972" i="2"/>
  <c r="G973" i="2"/>
  <c r="G974" i="2"/>
  <c r="G975" i="2"/>
  <c r="G976" i="2"/>
  <c r="G977" i="2"/>
  <c r="G978" i="2"/>
  <c r="G979" i="2"/>
  <c r="G980" i="2"/>
  <c r="G981" i="2"/>
  <c r="G982" i="2"/>
  <c r="G983" i="2"/>
  <c r="G984" i="2"/>
  <c r="G985" i="2"/>
  <c r="G986" i="2"/>
  <c r="G987" i="2"/>
  <c r="G988" i="2"/>
  <c r="G989" i="2"/>
  <c r="G990" i="2"/>
  <c r="G991" i="2"/>
  <c r="G992" i="2"/>
  <c r="G993" i="2"/>
  <c r="G994" i="2"/>
  <c r="G995" i="2"/>
  <c r="G996" i="2"/>
  <c r="G997" i="2"/>
  <c r="G998" i="2"/>
  <c r="G999" i="2"/>
  <c r="G1000" i="2"/>
  <c r="G1001" i="2"/>
  <c r="G1002" i="2"/>
  <c r="G1003" i="2"/>
  <c r="G1004" i="2"/>
  <c r="G1005" i="2"/>
  <c r="G1006" i="2"/>
  <c r="G1007" i="2"/>
  <c r="G1008" i="2"/>
  <c r="G1009" i="2"/>
  <c r="G1010" i="2"/>
  <c r="G1011" i="2"/>
  <c r="G1012" i="2"/>
  <c r="G1013" i="2"/>
  <c r="G1014" i="2"/>
  <c r="G1015" i="2"/>
  <c r="G1016" i="2"/>
  <c r="G1017" i="2"/>
  <c r="G1018" i="2"/>
  <c r="G1019" i="2"/>
  <c r="G1020" i="2"/>
  <c r="G1021" i="2"/>
  <c r="G1022" i="2"/>
  <c r="G1023" i="2"/>
  <c r="G1024" i="2"/>
  <c r="G1025" i="2"/>
  <c r="G1026" i="2"/>
  <c r="G1027" i="2"/>
  <c r="G1028" i="2"/>
  <c r="G1029" i="2"/>
  <c r="G1030" i="2"/>
  <c r="G1031" i="2"/>
  <c r="G1032" i="2"/>
  <c r="G1033" i="2"/>
  <c r="G1034" i="2"/>
  <c r="G1035" i="2"/>
  <c r="G1036" i="2"/>
  <c r="G1037" i="2"/>
  <c r="G1038" i="2"/>
  <c r="G1039" i="2"/>
  <c r="G1040" i="2"/>
  <c r="G1041" i="2"/>
  <c r="G1042" i="2"/>
  <c r="G1043" i="2"/>
  <c r="G1044" i="2"/>
  <c r="G1045" i="2"/>
  <c r="G1046" i="2"/>
  <c r="G1047" i="2"/>
  <c r="G1048" i="2"/>
  <c r="G1049" i="2"/>
  <c r="G1050" i="2"/>
  <c r="G1051" i="2"/>
  <c r="G1052" i="2"/>
  <c r="G1053" i="2"/>
  <c r="G1054" i="2"/>
  <c r="G1055" i="2"/>
  <c r="G1056" i="2"/>
  <c r="G1057" i="2"/>
  <c r="G1058" i="2"/>
  <c r="G1059" i="2"/>
  <c r="G1060" i="2"/>
  <c r="G1061" i="2"/>
  <c r="G1062" i="2"/>
  <c r="G1063" i="2"/>
  <c r="G1064" i="2"/>
  <c r="G1065" i="2"/>
  <c r="G1066" i="2"/>
  <c r="G1067" i="2"/>
  <c r="G1068" i="2"/>
  <c r="G1069" i="2"/>
  <c r="G1070" i="2"/>
  <c r="G1071" i="2"/>
  <c r="G1072" i="2"/>
  <c r="G1073" i="2"/>
  <c r="G1074" i="2"/>
  <c r="G1075" i="2"/>
  <c r="G1076" i="2"/>
  <c r="G1077" i="2"/>
  <c r="G1078" i="2"/>
  <c r="G1079" i="2"/>
  <c r="G1080" i="2"/>
  <c r="G1081" i="2"/>
  <c r="G1082" i="2"/>
  <c r="G1083" i="2"/>
  <c r="G1084" i="2"/>
  <c r="G1085" i="2"/>
  <c r="G1086" i="2"/>
  <c r="G1087" i="2"/>
  <c r="G1088" i="2"/>
  <c r="G1089" i="2"/>
  <c r="G1090" i="2"/>
  <c r="G1091" i="2"/>
  <c r="G1092" i="2"/>
  <c r="G1093" i="2"/>
  <c r="G1094" i="2"/>
  <c r="G1095" i="2"/>
  <c r="G1096" i="2"/>
  <c r="G1097" i="2"/>
  <c r="G1098" i="2"/>
  <c r="G1099" i="2"/>
  <c r="G1100" i="2"/>
  <c r="G1101" i="2"/>
  <c r="G1102" i="2"/>
  <c r="G1103" i="2"/>
  <c r="G1104" i="2"/>
  <c r="G1105" i="2"/>
  <c r="G1106" i="2"/>
  <c r="G1107" i="2"/>
  <c r="G1108" i="2"/>
  <c r="G1109" i="2"/>
  <c r="G1110" i="2"/>
  <c r="G1111" i="2"/>
  <c r="G1112" i="2"/>
  <c r="G1113" i="2"/>
  <c r="G1114" i="2"/>
  <c r="G1115" i="2"/>
  <c r="G1116" i="2"/>
  <c r="G1117" i="2"/>
  <c r="G1118" i="2"/>
  <c r="G1119" i="2"/>
  <c r="G1120" i="2"/>
  <c r="G1121" i="2"/>
  <c r="G1122" i="2"/>
  <c r="G1123" i="2"/>
  <c r="G1124" i="2"/>
  <c r="G1125" i="2"/>
  <c r="G1126" i="2"/>
  <c r="G1127" i="2"/>
  <c r="G1128" i="2"/>
  <c r="G1129" i="2"/>
  <c r="G1130" i="2"/>
  <c r="G1131" i="2"/>
  <c r="G1132" i="2"/>
  <c r="G1133" i="2"/>
  <c r="G1134" i="2"/>
  <c r="G1135" i="2"/>
  <c r="G1136" i="2"/>
  <c r="G1137" i="2"/>
  <c r="G1138" i="2"/>
  <c r="G1139" i="2"/>
  <c r="G1140" i="2"/>
  <c r="G1141" i="2"/>
  <c r="G1142" i="2"/>
  <c r="G1143" i="2"/>
  <c r="G1144" i="2"/>
  <c r="G1145" i="2"/>
  <c r="G1146" i="2"/>
  <c r="G1147" i="2"/>
  <c r="G1148" i="2"/>
  <c r="G1149" i="2"/>
  <c r="G1150" i="2"/>
  <c r="G1151" i="2"/>
  <c r="G1152" i="2"/>
  <c r="G1153" i="2"/>
  <c r="G1154" i="2"/>
  <c r="G1155" i="2"/>
  <c r="G1156" i="2"/>
  <c r="G1157" i="2"/>
  <c r="G1158" i="2"/>
  <c r="G1159" i="2"/>
  <c r="G1160" i="2"/>
  <c r="G1161" i="2"/>
  <c r="G1162" i="2"/>
  <c r="G1163" i="2"/>
  <c r="G1164" i="2"/>
  <c r="G1165" i="2"/>
  <c r="G1166" i="2"/>
  <c r="G1167" i="2"/>
  <c r="G1168" i="2"/>
  <c r="G1169" i="2"/>
  <c r="G1170" i="2"/>
  <c r="G1171" i="2"/>
  <c r="G1172" i="2"/>
  <c r="G1173" i="2"/>
  <c r="G1174" i="2"/>
  <c r="G1175" i="2"/>
  <c r="G1176" i="2"/>
  <c r="G1177" i="2"/>
  <c r="G1178" i="2"/>
  <c r="G1179" i="2"/>
  <c r="G1180" i="2"/>
  <c r="G1181" i="2"/>
  <c r="G1182" i="2"/>
  <c r="G1183" i="2"/>
  <c r="G1184" i="2"/>
  <c r="G1185" i="2"/>
  <c r="G1186" i="2"/>
  <c r="G1187" i="2"/>
  <c r="G1188" i="2"/>
  <c r="G1189" i="2"/>
  <c r="G1190" i="2"/>
  <c r="G1191" i="2"/>
  <c r="G1192" i="2"/>
  <c r="G1193" i="2"/>
  <c r="G1194" i="2"/>
  <c r="G1195" i="2"/>
  <c r="G1196" i="2"/>
  <c r="G1197" i="2"/>
  <c r="G1198" i="2"/>
  <c r="G1199" i="2"/>
  <c r="G1200" i="2"/>
  <c r="G1201" i="2"/>
  <c r="G1202" i="2"/>
  <c r="G1203" i="2"/>
  <c r="G1204" i="2"/>
  <c r="G1205" i="2"/>
  <c r="G1206" i="2"/>
  <c r="G1207" i="2"/>
  <c r="G1208" i="2"/>
  <c r="G1209" i="2"/>
  <c r="G1210" i="2"/>
  <c r="G1211" i="2"/>
  <c r="G1212" i="2"/>
  <c r="G1213" i="2"/>
  <c r="G1214" i="2"/>
  <c r="G1215" i="2"/>
  <c r="G1216" i="2"/>
  <c r="G1217" i="2"/>
  <c r="G1218" i="2"/>
  <c r="G1219" i="2"/>
  <c r="G1220" i="2"/>
  <c r="G1221" i="2"/>
  <c r="G1222" i="2"/>
  <c r="G1223" i="2"/>
  <c r="G1224" i="2"/>
  <c r="G1225" i="2"/>
  <c r="G1226" i="2"/>
  <c r="G1227" i="2"/>
  <c r="G1228" i="2"/>
  <c r="G1229" i="2"/>
  <c r="G1230" i="2"/>
  <c r="G1231" i="2"/>
  <c r="G1232" i="2"/>
  <c r="G1233" i="2"/>
  <c r="G1234" i="2"/>
  <c r="G1235" i="2"/>
  <c r="G1236" i="2"/>
  <c r="G1237" i="2"/>
  <c r="G1238" i="2"/>
  <c r="G1239" i="2"/>
  <c r="G1240" i="2"/>
  <c r="G1241" i="2"/>
  <c r="G1242" i="2"/>
  <c r="G1243" i="2"/>
  <c r="G1244" i="2"/>
  <c r="G1245" i="2"/>
  <c r="G1246" i="2"/>
  <c r="G1247" i="2"/>
  <c r="G1248" i="2"/>
  <c r="G1249" i="2"/>
  <c r="G1250" i="2"/>
  <c r="G1251" i="2"/>
  <c r="G1252" i="2"/>
  <c r="G1253" i="2"/>
  <c r="G1254" i="2"/>
  <c r="G1255" i="2"/>
  <c r="G1256" i="2"/>
  <c r="G1257" i="2"/>
  <c r="G1258" i="2"/>
  <c r="G1259" i="2"/>
  <c r="G1260" i="2"/>
  <c r="G1261" i="2"/>
  <c r="G1262" i="2"/>
  <c r="G1263" i="2"/>
  <c r="G1264" i="2"/>
  <c r="G1265" i="2"/>
  <c r="G1266" i="2"/>
  <c r="G1267" i="2"/>
  <c r="G1268" i="2"/>
  <c r="G1269" i="2"/>
  <c r="G1270" i="2"/>
  <c r="G1271" i="2"/>
  <c r="G1272" i="2"/>
  <c r="G1273" i="2"/>
  <c r="G1274" i="2"/>
  <c r="G1275" i="2"/>
  <c r="G1276" i="2"/>
  <c r="G1277" i="2"/>
  <c r="G1278" i="2"/>
  <c r="G1279" i="2"/>
  <c r="G1280" i="2"/>
  <c r="G1281" i="2"/>
  <c r="G1282" i="2"/>
  <c r="G1283" i="2"/>
  <c r="G1284" i="2"/>
  <c r="G1285" i="2"/>
  <c r="G1286" i="2"/>
  <c r="G1287" i="2"/>
  <c r="G1288" i="2"/>
  <c r="G1289" i="2"/>
  <c r="G1290" i="2"/>
  <c r="G1291" i="2"/>
  <c r="G1292" i="2"/>
  <c r="G1293" i="2"/>
  <c r="G1294" i="2"/>
  <c r="G1295" i="2"/>
  <c r="G1296" i="2"/>
  <c r="G1297" i="2"/>
  <c r="G1298" i="2"/>
  <c r="G1299" i="2"/>
  <c r="G1300" i="2"/>
  <c r="G1301" i="2"/>
  <c r="G1302" i="2"/>
  <c r="G1303" i="2"/>
  <c r="G1304" i="2"/>
  <c r="G1305" i="2"/>
  <c r="G1306" i="2"/>
  <c r="G1307" i="2"/>
  <c r="G1308" i="2"/>
  <c r="G1309" i="2"/>
  <c r="G1310" i="2"/>
  <c r="G1311" i="2"/>
  <c r="G1312" i="2"/>
  <c r="G1313" i="2"/>
  <c r="G1314" i="2"/>
  <c r="G1315" i="2"/>
  <c r="G1316" i="2"/>
  <c r="G1317" i="2"/>
  <c r="G1318" i="2"/>
  <c r="G1319" i="2"/>
  <c r="G1320" i="2"/>
  <c r="G1321" i="2"/>
  <c r="G1322" i="2"/>
  <c r="G1323" i="2"/>
  <c r="G1324" i="2"/>
  <c r="G1325" i="2"/>
  <c r="G1326" i="2"/>
  <c r="G1327" i="2"/>
  <c r="G1328" i="2"/>
  <c r="G1329" i="2"/>
  <c r="G1330" i="2"/>
  <c r="G1331" i="2"/>
  <c r="G1332" i="2"/>
  <c r="G1333" i="2"/>
  <c r="G1334" i="2"/>
  <c r="G1335" i="2"/>
  <c r="G1336" i="2"/>
  <c r="G1337" i="2"/>
  <c r="G1338" i="2"/>
  <c r="G1339" i="2"/>
  <c r="G1340" i="2"/>
  <c r="G1341" i="2"/>
  <c r="G1342" i="2"/>
  <c r="G1343" i="2"/>
  <c r="G1344" i="2"/>
  <c r="G1345" i="2"/>
  <c r="G1346" i="2"/>
  <c r="G1347" i="2"/>
  <c r="G1348" i="2"/>
  <c r="G1349" i="2"/>
  <c r="G1350" i="2"/>
  <c r="G1351" i="2"/>
  <c r="G1352" i="2"/>
  <c r="G1353" i="2"/>
  <c r="G1354" i="2"/>
  <c r="G1355" i="2"/>
  <c r="G1356" i="2"/>
  <c r="G1357" i="2"/>
  <c r="G1358" i="2"/>
  <c r="G1359" i="2"/>
  <c r="G1360" i="2"/>
  <c r="G1361" i="2"/>
  <c r="G1362" i="2"/>
  <c r="G1363" i="2"/>
  <c r="G1364" i="2"/>
  <c r="G1365" i="2"/>
  <c r="G1366" i="2"/>
  <c r="G1367" i="2"/>
  <c r="G1368" i="2"/>
  <c r="G1369" i="2"/>
  <c r="G1370" i="2"/>
  <c r="G1371" i="2"/>
  <c r="G1372" i="2"/>
  <c r="G1373" i="2"/>
  <c r="G1374" i="2"/>
  <c r="G1375" i="2"/>
  <c r="G1376" i="2"/>
  <c r="G1377" i="2"/>
  <c r="G1378" i="2"/>
  <c r="G1379" i="2"/>
  <c r="G1380" i="2"/>
  <c r="G1381" i="2"/>
  <c r="G1382" i="2"/>
  <c r="G1383" i="2"/>
  <c r="G1384" i="2"/>
  <c r="G1385" i="2"/>
  <c r="G1386" i="2"/>
  <c r="G1387" i="2"/>
  <c r="G1388" i="2"/>
  <c r="G1389" i="2"/>
  <c r="G1390" i="2"/>
  <c r="G1391" i="2"/>
  <c r="G1392" i="2"/>
  <c r="G1393" i="2"/>
  <c r="G1394" i="2"/>
  <c r="G1395" i="2"/>
  <c r="G1396" i="2"/>
  <c r="G1397" i="2"/>
  <c r="G1398" i="2"/>
  <c r="G1399" i="2"/>
  <c r="G1400" i="2"/>
  <c r="G1401" i="2"/>
  <c r="G1402" i="2"/>
  <c r="G1403" i="2"/>
  <c r="G1404" i="2"/>
  <c r="G1405" i="2"/>
  <c r="G1406" i="2"/>
  <c r="G1407" i="2"/>
  <c r="G1408" i="2"/>
  <c r="G1409" i="2"/>
  <c r="G1410" i="2"/>
  <c r="G1411" i="2"/>
  <c r="G1412" i="2"/>
  <c r="G1413" i="2"/>
  <c r="G1414" i="2"/>
  <c r="G1415" i="2"/>
  <c r="G1416" i="2"/>
  <c r="G1417" i="2"/>
  <c r="G1418" i="2"/>
  <c r="G1419" i="2"/>
  <c r="G1420" i="2"/>
  <c r="G1421" i="2"/>
  <c r="G1422" i="2"/>
  <c r="G1423" i="2"/>
  <c r="G1424" i="2"/>
  <c r="G1425" i="2"/>
  <c r="G1426" i="2"/>
  <c r="G1427" i="2"/>
  <c r="G1428" i="2"/>
  <c r="G1429" i="2"/>
  <c r="G1430" i="2"/>
  <c r="G1431" i="2"/>
  <c r="G1432" i="2"/>
  <c r="G1433" i="2"/>
  <c r="G1434" i="2"/>
  <c r="G1435" i="2"/>
  <c r="G1436" i="2"/>
  <c r="G1437" i="2"/>
  <c r="G1438" i="2"/>
  <c r="G1439" i="2"/>
  <c r="G1440" i="2"/>
  <c r="G1441" i="2"/>
  <c r="G1442" i="2"/>
  <c r="G1443" i="2"/>
  <c r="G1444" i="2"/>
  <c r="G1445" i="2"/>
  <c r="G1446" i="2"/>
  <c r="G1447" i="2"/>
  <c r="G1448" i="2"/>
  <c r="G1449" i="2"/>
  <c r="G1450" i="2"/>
  <c r="G1451" i="2"/>
  <c r="G1452" i="2"/>
  <c r="G1453" i="2"/>
  <c r="G1454" i="2"/>
  <c r="G1455" i="2"/>
  <c r="G1456" i="2"/>
  <c r="G1457" i="2"/>
  <c r="G1458" i="2"/>
  <c r="G1459" i="2"/>
  <c r="G1460" i="2"/>
  <c r="G1461" i="2"/>
  <c r="G1462" i="2"/>
  <c r="G1463" i="2"/>
  <c r="G1464" i="2"/>
  <c r="G1465" i="2"/>
  <c r="G1466" i="2"/>
  <c r="G1467" i="2"/>
  <c r="G1468" i="2"/>
  <c r="G1469" i="2"/>
  <c r="G1470" i="2"/>
  <c r="G1471" i="2"/>
  <c r="G1472" i="2"/>
  <c r="G1473" i="2"/>
  <c r="G1474" i="2"/>
  <c r="G1475" i="2"/>
  <c r="G1476" i="2"/>
  <c r="G1477" i="2"/>
  <c r="G1478" i="2"/>
  <c r="G1479" i="2"/>
  <c r="G1480" i="2"/>
  <c r="G1481" i="2"/>
  <c r="G1482" i="2"/>
  <c r="G1483" i="2"/>
  <c r="G1484" i="2"/>
  <c r="G1485" i="2"/>
  <c r="G1486" i="2"/>
  <c r="G1487" i="2"/>
  <c r="G1488" i="2"/>
  <c r="G1489" i="2"/>
  <c r="G1490" i="2"/>
  <c r="G1491" i="2"/>
  <c r="G1492" i="2"/>
  <c r="G1493" i="2"/>
  <c r="G1494" i="2"/>
  <c r="G1495" i="2"/>
  <c r="G1496" i="2"/>
  <c r="G1497" i="2"/>
  <c r="G1498" i="2"/>
  <c r="G1499" i="2"/>
  <c r="G1500" i="2"/>
  <c r="G1501" i="2"/>
  <c r="G1502" i="2"/>
  <c r="G1503" i="2"/>
  <c r="G1504" i="2"/>
  <c r="G1505" i="2"/>
  <c r="G1506" i="2"/>
  <c r="G1507" i="2"/>
  <c r="G1508" i="2"/>
  <c r="G1509" i="2"/>
  <c r="G1510" i="2"/>
  <c r="G1511" i="2"/>
  <c r="G1512" i="2"/>
  <c r="G1513" i="2"/>
  <c r="G1514" i="2"/>
  <c r="G1515" i="2"/>
  <c r="G1516" i="2"/>
  <c r="G1517" i="2"/>
  <c r="G1518" i="2"/>
  <c r="G1519" i="2"/>
  <c r="G1520" i="2"/>
  <c r="G1521" i="2"/>
  <c r="G1522" i="2"/>
  <c r="G1523" i="2"/>
  <c r="G1524" i="2"/>
  <c r="G1525" i="2"/>
  <c r="G1526" i="2"/>
  <c r="G1527" i="2"/>
  <c r="G1528" i="2"/>
  <c r="G1529" i="2"/>
  <c r="G1530" i="2"/>
  <c r="G1531" i="2"/>
  <c r="G1532" i="2"/>
  <c r="G1533" i="2"/>
  <c r="G1534" i="2"/>
  <c r="G1535" i="2"/>
  <c r="G1536" i="2"/>
  <c r="G1537" i="2"/>
  <c r="G1538" i="2"/>
  <c r="G1539" i="2"/>
  <c r="G1540" i="2"/>
  <c r="G1541" i="2"/>
  <c r="G1542" i="2"/>
  <c r="G1543" i="2"/>
  <c r="G1544" i="2"/>
  <c r="G1545" i="2"/>
  <c r="G1546" i="2"/>
  <c r="G1547" i="2"/>
  <c r="G1548" i="2"/>
  <c r="G1549" i="2"/>
  <c r="G1550" i="2"/>
  <c r="G1551" i="2"/>
  <c r="G1552" i="2"/>
  <c r="G1553" i="2"/>
  <c r="G1554" i="2"/>
  <c r="G1555" i="2"/>
  <c r="G1556" i="2"/>
  <c r="G1557" i="2"/>
  <c r="G1558" i="2"/>
  <c r="G1559" i="2"/>
  <c r="G1560" i="2"/>
  <c r="G1561" i="2"/>
  <c r="G1562" i="2"/>
  <c r="G1563" i="2"/>
  <c r="G1564" i="2"/>
  <c r="G1565" i="2"/>
  <c r="G1566" i="2"/>
  <c r="G1567" i="2"/>
  <c r="G1568" i="2"/>
  <c r="G1569" i="2"/>
  <c r="G1570" i="2"/>
  <c r="G1571" i="2"/>
  <c r="G1572" i="2"/>
  <c r="G1573" i="2"/>
  <c r="G1574" i="2"/>
  <c r="G1575" i="2"/>
  <c r="G1576" i="2"/>
  <c r="G1577" i="2"/>
  <c r="G1578" i="2"/>
  <c r="G1579" i="2"/>
  <c r="G1580" i="2"/>
  <c r="G1581" i="2"/>
  <c r="G1582" i="2"/>
  <c r="G1583" i="2"/>
  <c r="G1584" i="2"/>
  <c r="G1585" i="2"/>
  <c r="G1586" i="2"/>
  <c r="G1587" i="2"/>
  <c r="G1588" i="2"/>
  <c r="G1589" i="2"/>
  <c r="G1590" i="2"/>
  <c r="G1591" i="2"/>
  <c r="G1592" i="2"/>
  <c r="G1593" i="2"/>
  <c r="G1594" i="2"/>
  <c r="G1595" i="2"/>
  <c r="G1596" i="2"/>
  <c r="G1597" i="2"/>
  <c r="G1598" i="2"/>
  <c r="G1599" i="2"/>
  <c r="G1600" i="2"/>
  <c r="G1601" i="2"/>
  <c r="G1602" i="2"/>
  <c r="G1603" i="2"/>
  <c r="G1604" i="2"/>
  <c r="G1605" i="2"/>
  <c r="G1606" i="2"/>
  <c r="G1607" i="2"/>
  <c r="G1608" i="2"/>
  <c r="G1609" i="2"/>
  <c r="G1610" i="2"/>
  <c r="G1611" i="2"/>
  <c r="G1612" i="2"/>
  <c r="G1613" i="2"/>
  <c r="G1614" i="2"/>
  <c r="G1615" i="2"/>
  <c r="G1616" i="2"/>
  <c r="G1617" i="2"/>
  <c r="G1618" i="2"/>
  <c r="G1619" i="2"/>
  <c r="G1620" i="2"/>
  <c r="G1621" i="2"/>
  <c r="G1622" i="2"/>
  <c r="G1623" i="2"/>
  <c r="G1624" i="2"/>
  <c r="G1625" i="2"/>
  <c r="G1626" i="2"/>
  <c r="G1627" i="2"/>
  <c r="G1628" i="2"/>
  <c r="G1629" i="2"/>
  <c r="G1630" i="2"/>
  <c r="G1631" i="2"/>
  <c r="G1632" i="2"/>
  <c r="G1633" i="2"/>
  <c r="G1634" i="2"/>
  <c r="G1635" i="2"/>
  <c r="G1636" i="2"/>
  <c r="G1637" i="2"/>
  <c r="G1638" i="2"/>
  <c r="G1639" i="2"/>
  <c r="G1640" i="2"/>
  <c r="G1641" i="2"/>
  <c r="G1642" i="2"/>
  <c r="G1643" i="2"/>
  <c r="G1644" i="2"/>
  <c r="G1645" i="2"/>
  <c r="G1646" i="2"/>
  <c r="G1647" i="2"/>
  <c r="G1648" i="2"/>
  <c r="G1649" i="2"/>
  <c r="G1650" i="2"/>
  <c r="G1651" i="2"/>
  <c r="G1652" i="2"/>
  <c r="G1653" i="2"/>
  <c r="G1654" i="2"/>
  <c r="G1655" i="2"/>
  <c r="G1656" i="2"/>
  <c r="G1657" i="2"/>
  <c r="G1658" i="2"/>
  <c r="G1659" i="2"/>
  <c r="G1660" i="2"/>
  <c r="G1661" i="2"/>
  <c r="G1662" i="2"/>
  <c r="G1663" i="2"/>
  <c r="G1664" i="2"/>
  <c r="G1665" i="2"/>
  <c r="G1666" i="2"/>
  <c r="G1667" i="2"/>
  <c r="G1668" i="2"/>
  <c r="G1669" i="2"/>
  <c r="G1670" i="2"/>
  <c r="G1671" i="2"/>
  <c r="G1672" i="2"/>
  <c r="G1673" i="2"/>
  <c r="G1674" i="2"/>
  <c r="G1675" i="2"/>
  <c r="G1676" i="2"/>
  <c r="G1677" i="2"/>
  <c r="G1678" i="2"/>
  <c r="G1679" i="2"/>
  <c r="G1680" i="2"/>
  <c r="G1681" i="2"/>
  <c r="G1682" i="2"/>
  <c r="G1683" i="2"/>
  <c r="G1684" i="2"/>
  <c r="G1685" i="2"/>
  <c r="G1686" i="2"/>
  <c r="G1687" i="2"/>
  <c r="G1688" i="2"/>
  <c r="G1689" i="2"/>
  <c r="G1690" i="2"/>
  <c r="G1691" i="2"/>
  <c r="G1692" i="2"/>
  <c r="G1693" i="2"/>
  <c r="G1694" i="2"/>
  <c r="G1695" i="2"/>
  <c r="G1696" i="2"/>
  <c r="G1697" i="2"/>
  <c r="G1698" i="2"/>
  <c r="G1699" i="2"/>
  <c r="G1700" i="2"/>
  <c r="G1701" i="2"/>
  <c r="G1702" i="2"/>
  <c r="G1703" i="2"/>
  <c r="G1704" i="2"/>
  <c r="G1705" i="2"/>
  <c r="G1706" i="2"/>
  <c r="G1707" i="2"/>
  <c r="G1708" i="2"/>
  <c r="G1709" i="2"/>
  <c r="G1710" i="2"/>
  <c r="G1711" i="2"/>
  <c r="G1712" i="2"/>
  <c r="G1713" i="2"/>
  <c r="G1714" i="2"/>
  <c r="G1715" i="2"/>
  <c r="G1716" i="2"/>
  <c r="G1717" i="2"/>
  <c r="G1718" i="2"/>
  <c r="G1719" i="2"/>
  <c r="G1720" i="2"/>
  <c r="G1721" i="2"/>
  <c r="G1722" i="2"/>
  <c r="G1723" i="2"/>
  <c r="G1724" i="2"/>
  <c r="G1725" i="2"/>
  <c r="G1726" i="2"/>
  <c r="G1727" i="2"/>
  <c r="G1728" i="2"/>
  <c r="G1729" i="2"/>
  <c r="G1730" i="2"/>
  <c r="G1731" i="2"/>
  <c r="G1732" i="2"/>
  <c r="G1733" i="2"/>
  <c r="G1734" i="2"/>
  <c r="G1735" i="2"/>
  <c r="G1736" i="2"/>
  <c r="G1737" i="2"/>
  <c r="G1738" i="2"/>
  <c r="G1739" i="2"/>
  <c r="G1740" i="2"/>
  <c r="G1741" i="2"/>
  <c r="G1742" i="2"/>
  <c r="G1743" i="2"/>
  <c r="G1744" i="2"/>
  <c r="G1745" i="2"/>
  <c r="G1746" i="2"/>
  <c r="G1747" i="2"/>
  <c r="G1748" i="2"/>
  <c r="G1749" i="2"/>
  <c r="G1750" i="2"/>
  <c r="G1751" i="2"/>
  <c r="G1752" i="2"/>
  <c r="G1753" i="2"/>
  <c r="G1754" i="2"/>
  <c r="G1755" i="2"/>
  <c r="G1756" i="2"/>
  <c r="G1757" i="2"/>
  <c r="G1758" i="2"/>
  <c r="G1759" i="2"/>
  <c r="G1760" i="2"/>
  <c r="G1761" i="2"/>
  <c r="G1762" i="2"/>
  <c r="G1763" i="2"/>
  <c r="G1764" i="2"/>
  <c r="G1765" i="2"/>
  <c r="G1766" i="2"/>
  <c r="G1767" i="2"/>
  <c r="G1768" i="2"/>
  <c r="G1769" i="2"/>
  <c r="G1770" i="2"/>
  <c r="G1771" i="2"/>
  <c r="G1772" i="2"/>
  <c r="G1773" i="2"/>
  <c r="G1774" i="2"/>
  <c r="G1775" i="2"/>
  <c r="G1776" i="2"/>
  <c r="G1777" i="2"/>
  <c r="G1778" i="2"/>
  <c r="G1779" i="2"/>
  <c r="G1780" i="2"/>
  <c r="G1781" i="2"/>
  <c r="G1782" i="2"/>
  <c r="G1783" i="2"/>
  <c r="G1784" i="2"/>
  <c r="G1785" i="2"/>
  <c r="G1786" i="2"/>
  <c r="G1787" i="2"/>
  <c r="G1788" i="2"/>
  <c r="G1789" i="2"/>
  <c r="G1790" i="2"/>
  <c r="G1791" i="2"/>
  <c r="G1792" i="2"/>
  <c r="G1793" i="2"/>
  <c r="G1794" i="2"/>
  <c r="G1795" i="2"/>
  <c r="G1796" i="2"/>
  <c r="G1797" i="2"/>
  <c r="G1798" i="2"/>
  <c r="G1799" i="2"/>
  <c r="V17" i="18" l="1"/>
  <c r="V21" i="18"/>
  <c r="V18" i="18"/>
  <c r="V22" i="18" s="1"/>
  <c r="V19" i="18"/>
  <c r="V23" i="18" s="1"/>
  <c r="V25" i="18"/>
  <c r="S6" i="2"/>
  <c r="S7" i="2"/>
  <c r="S4" i="2"/>
  <c r="S3" i="2"/>
  <c r="V27" i="18" l="1"/>
  <c r="V26" i="18"/>
  <c r="S5" i="2"/>
  <c r="S8" i="2"/>
  <c r="S10" i="2" s="1"/>
  <c r="S9" i="2" l="1"/>
  <c r="S11" i="2" s="1"/>
</calcChain>
</file>

<file path=xl/sharedStrings.xml><?xml version="1.0" encoding="utf-8"?>
<sst xmlns="http://purl.oclc.org/ooxml/spreadsheetml/main" count="78999" uniqueCount="3029">
  <si>
    <t>Job Title</t>
  </si>
  <si>
    <t>Job Info</t>
  </si>
  <si>
    <t>Position</t>
  </si>
  <si>
    <t>Employer</t>
  </si>
  <si>
    <t>City</t>
  </si>
  <si>
    <t>Province</t>
  </si>
  <si>
    <t>Skill</t>
  </si>
  <si>
    <t>Seniority</t>
  </si>
  <si>
    <t>Work Type</t>
  </si>
  <si>
    <t>Industry Type</t>
  </si>
  <si>
    <t>Min_Salary</t>
  </si>
  <si>
    <t>Max_Salary</t>
  </si>
  <si>
    <t>Avg_Salary</t>
  </si>
  <si>
    <t>Systems and Data Analysts</t>
  </si>
  <si>
    <t>Binance Accelerator Program - Data Analyst (Risk)</t>
  </si>
  <si>
    <t>Risk Analyst</t>
  </si>
  <si>
    <t>Binance</t>
  </si>
  <si>
    <t>Remote</t>
  </si>
  <si>
    <t>Undef</t>
  </si>
  <si>
    <t>Python, Sql</t>
  </si>
  <si>
    <t>ANY</t>
  </si>
  <si>
    <t>Others</t>
  </si>
  <si>
    <t>Business and Marketing Analysts</t>
  </si>
  <si>
    <t>Business Analyst</t>
  </si>
  <si>
    <t>Canadian Nuclear Laboratories</t>
  </si>
  <si>
    <t>Power Bi, Power BI, Excel</t>
  </si>
  <si>
    <t>Business and Technical Analysts</t>
  </si>
  <si>
    <t>Geophysicist/Data Analyst</t>
  </si>
  <si>
    <t>Data Analyst</t>
  </si>
  <si>
    <t>Sander Geophysics Limited</t>
  </si>
  <si>
    <t>Ottawa</t>
  </si>
  <si>
    <t>ON</t>
  </si>
  <si>
    <t>In-Person</t>
  </si>
  <si>
    <t>Technology</t>
  </si>
  <si>
    <t>Business Intelligence Data Engineer</t>
  </si>
  <si>
    <t>Data Engineer</t>
  </si>
  <si>
    <t>Maximus Services, LLC</t>
  </si>
  <si>
    <t>Toronto</t>
  </si>
  <si>
    <t>Fabric, Power BI, Sql, Machine Learning, Genesys, Python, R, Database</t>
  </si>
  <si>
    <t>Service</t>
  </si>
  <si>
    <t>BUSINESS INTELLIGENCE SPECIALIST, FT</t>
  </si>
  <si>
    <t>Data Specialist</t>
  </si>
  <si>
    <t>Niagara Health System</t>
  </si>
  <si>
    <t>Niagara</t>
  </si>
  <si>
    <t>Azure, Power BI, SQL, Aws</t>
  </si>
  <si>
    <t>Senior</t>
  </si>
  <si>
    <t>Healthcare</t>
  </si>
  <si>
    <t>130332.79999999999</t>
  </si>
  <si>
    <t>Senior Supply Chain Data Analysts</t>
  </si>
  <si>
    <t>Continuous Improvement Analyst</t>
  </si>
  <si>
    <t>Analyst</t>
  </si>
  <si>
    <t>IMP Group</t>
  </si>
  <si>
    <t>Abbotsford</t>
  </si>
  <si>
    <t>BC</t>
  </si>
  <si>
    <t>Excel</t>
  </si>
  <si>
    <t>Senior Business Intelligence Analysts</t>
  </si>
  <si>
    <t>IT Business Process Analyst</t>
  </si>
  <si>
    <t>Ground Effects</t>
  </si>
  <si>
    <t>Windsor</t>
  </si>
  <si>
    <t>C#, Javascript, Sql, Database</t>
  </si>
  <si>
    <t>Computer Programmer/Analyst</t>
  </si>
  <si>
    <t>Programmer</t>
  </si>
  <si>
    <t>The City of Vancouver</t>
  </si>
  <si>
    <t>Vancouver</t>
  </si>
  <si>
    <t>Database, Sql, Power Platform, Ssis, Azure, Ssrs, Git, .Net, Python, Javascript</t>
  </si>
  <si>
    <t>107702.40000000001</t>
  </si>
  <si>
    <t>Senior Developer, Business Intelligence</t>
  </si>
  <si>
    <t>Developer</t>
  </si>
  <si>
    <t>Ontario Health</t>
  </si>
  <si>
    <t>Power Bi, Power Platform, Ssis, Sql, Big Data, Sas, Ssrs, Azure, Python, R</t>
  </si>
  <si>
    <t>OPGT MOD √É¬¢√¢‚Äö¬¨√¢‚Ç¨≈ì ONE (1) BUSINESS ANALYST √É¬¢√¢‚Äö¬¨√¢‚Ç¨≈ì SENIOR</t>
  </si>
  <si>
    <t>Softline Technology</t>
  </si>
  <si>
    <t>Sql, Gap, Power BI</t>
  </si>
  <si>
    <t>Business Analyst/Quality Assurance Analyst</t>
  </si>
  <si>
    <t>DLL</t>
  </si>
  <si>
    <t>Burlington</t>
  </si>
  <si>
    <t>Jira, Excel, Reason, Database</t>
  </si>
  <si>
    <t>Capital &amp; Maintenance Program Analyst</t>
  </si>
  <si>
    <t>Toronto Hydro</t>
  </si>
  <si>
    <t>Gap, Vba, Excel, Sql</t>
  </si>
  <si>
    <t>99049.59999999999</t>
  </si>
  <si>
    <t>Senior Business Analysts</t>
  </si>
  <si>
    <t>Senior Policy Analyst</t>
  </si>
  <si>
    <t>Insurance Council of BC</t>
  </si>
  <si>
    <t>Insurance</t>
  </si>
  <si>
    <t>Business Operations Analyst (1 year Contract)</t>
  </si>
  <si>
    <t>TMX Group Limited</t>
  </si>
  <si>
    <t>Database</t>
  </si>
  <si>
    <t>Business Systems Analysts</t>
  </si>
  <si>
    <t>Senior Business Systems Analyst</t>
  </si>
  <si>
    <t>System Analyst</t>
  </si>
  <si>
    <t>Royal Bank of Canada</t>
  </si>
  <si>
    <t>Sql, Big Data, Gap, Jira, Database</t>
  </si>
  <si>
    <t>Finance</t>
  </si>
  <si>
    <t>Research Analyst - Translational Addiction Research Laboratory</t>
  </si>
  <si>
    <t>Centre for Addiction and Mental Health</t>
  </si>
  <si>
    <t>Financial and Operational Analysts</t>
  </si>
  <si>
    <t>Payroll Analyst</t>
  </si>
  <si>
    <t>Cenovus Energy</t>
  </si>
  <si>
    <t>Calgary</t>
  </si>
  <si>
    <t>AB</t>
  </si>
  <si>
    <t>Energy</t>
  </si>
  <si>
    <t>Lead Business Analyst</t>
  </si>
  <si>
    <t>Lead</t>
  </si>
  <si>
    <t>Gap, Jira, Sql</t>
  </si>
  <si>
    <t>Senior Data Analysts</t>
  </si>
  <si>
    <t>Toronto Transit Commission</t>
  </si>
  <si>
    <t>Sql, Tableau, Python, Database, Excel, Power Bi, R</t>
  </si>
  <si>
    <t>HR Technology Lead and Data Analyst</t>
  </si>
  <si>
    <t>City of Barrie</t>
  </si>
  <si>
    <t>Barrie</t>
  </si>
  <si>
    <t>Excel, Reason</t>
  </si>
  <si>
    <t>111268.14000000001</t>
  </si>
  <si>
    <t>Business Data Analyst</t>
  </si>
  <si>
    <t>Accencis Group</t>
  </si>
  <si>
    <t>Richmond Hill</t>
  </si>
  <si>
    <t>(Data-driven) Marketing Analyst</t>
  </si>
  <si>
    <t>Weyburn Credit Union</t>
  </si>
  <si>
    <t>Weyburn</t>
  </si>
  <si>
    <t>SK</t>
  </si>
  <si>
    <t>Html, Tableau, Sql, Css, Python, Javascript, R, Power BI</t>
  </si>
  <si>
    <t>Quality Analyst</t>
  </si>
  <si>
    <t>Closing the Gap Healthcare</t>
  </si>
  <si>
    <t>Mississauga</t>
  </si>
  <si>
    <t>Gap, Power BI, Excel</t>
  </si>
  <si>
    <t>Technology Risk Analyst</t>
  </si>
  <si>
    <t>BMO Financial Group</t>
  </si>
  <si>
    <t>Banff Caribou Properties Ltd.</t>
  </si>
  <si>
    <t>Banff</t>
  </si>
  <si>
    <t>Sql</t>
  </si>
  <si>
    <t>Automotive</t>
  </si>
  <si>
    <t xml:space="preserve">Technical Support Analyst </t>
  </si>
  <si>
    <t>Seequent</t>
  </si>
  <si>
    <t>Technical Support Analyst √É¬¢√¢‚Äö¬¨√¢‚Ç¨≈ì IT / Database Management</t>
  </si>
  <si>
    <t>Bioinformatics Systems Analyst</t>
  </si>
  <si>
    <t>University of Alberta</t>
  </si>
  <si>
    <t>Edmonton</t>
  </si>
  <si>
    <t>Machine Learning, Database, Database, Html, Git, Matlab, Javascript, Perl, Css, Java, Python, R</t>
  </si>
  <si>
    <t>Senior Systems Analyst</t>
  </si>
  <si>
    <t>Mackenzie Financial Corporation</t>
  </si>
  <si>
    <t>Greater Toronto Area</t>
  </si>
  <si>
    <t>CloudMD Software &amp; Services Inc - CAN</t>
  </si>
  <si>
    <t>Excel, Reason, Database</t>
  </si>
  <si>
    <t>Analyst, Business Procurement</t>
  </si>
  <si>
    <t>Banque Laurentienne</t>
  </si>
  <si>
    <t>Montr√É∆í√Ç¬©al</t>
  </si>
  <si>
    <t>QC</t>
  </si>
  <si>
    <t>Policy Analyst</t>
  </si>
  <si>
    <t>B.C. College of Nurses and Midwives</t>
  </si>
  <si>
    <t>C#, Forth, Excel</t>
  </si>
  <si>
    <t>Education</t>
  </si>
  <si>
    <t>Remote in Beauceville</t>
  </si>
  <si>
    <t>Bilingual Senior Analyst Corporate Investigations</t>
  </si>
  <si>
    <t>Canada Life Assurance Company</t>
  </si>
  <si>
    <t>London</t>
  </si>
  <si>
    <t>Power Bi, Excel</t>
  </si>
  <si>
    <t>Remote in Charlottetown</t>
  </si>
  <si>
    <t>PE</t>
  </si>
  <si>
    <t>Sustainability Analyst</t>
  </si>
  <si>
    <t>KeeWee</t>
  </si>
  <si>
    <t>Python, Excel</t>
  </si>
  <si>
    <t>Data Analyst - Informatics and Systems</t>
  </si>
  <si>
    <t>Snaplii</t>
  </si>
  <si>
    <t>Tableau, Machine Learning, Sql, Database, Excel, Sas, Power Bi, Javascript, Spss</t>
  </si>
  <si>
    <t>C-GE-916 √É¬¢√¢‚Äö¬¨√¢‚Ç¨≈ì Data Analyst</t>
  </si>
  <si>
    <t>CAE</t>
  </si>
  <si>
    <t>Saint-Laurent</t>
  </si>
  <si>
    <t>Power BI, Confluence</t>
  </si>
  <si>
    <t>Advanced Data Analyst - Frostbite</t>
  </si>
  <si>
    <t>Electronic Arts</t>
  </si>
  <si>
    <t>Sql, Aws, Databricks, Gap, Azure, Power Bi, Python</t>
  </si>
  <si>
    <t>Analyst, Human Resources Analytics</t>
  </si>
  <si>
    <t>Technical Data Analyst</t>
  </si>
  <si>
    <t>CNOOC International</t>
  </si>
  <si>
    <t>Database, Excel, Power Bi, Python, R, Database</t>
  </si>
  <si>
    <t>Data Analyst - Product</t>
  </si>
  <si>
    <t>Appcast</t>
  </si>
  <si>
    <t>Fredericton</t>
  </si>
  <si>
    <t>NB</t>
  </si>
  <si>
    <t>Tableau, Machine Learning, Sql, Excel, Python</t>
  </si>
  <si>
    <t>Data Business Analyst</t>
  </si>
  <si>
    <t>Bridgenext, Inc</t>
  </si>
  <si>
    <t>Azure, Sql, Python, Tableau, Excel, Databricks, Power Bi, Database</t>
  </si>
  <si>
    <t>Data Management Analyst</t>
  </si>
  <si>
    <t>Leonardo DRS</t>
  </si>
  <si>
    <t>Bedford</t>
  </si>
  <si>
    <t>NS</t>
  </si>
  <si>
    <t>Business Intelligence Analyst</t>
  </si>
  <si>
    <t>BI Analyst</t>
  </si>
  <si>
    <t>Autodesk</t>
  </si>
  <si>
    <t>Tableau, Sql, D3.Js, Power Bi, Python, R</t>
  </si>
  <si>
    <t>Research Analyst</t>
  </si>
  <si>
    <t>Insurance Bureau of Canada</t>
  </si>
  <si>
    <t>Excel, Excel</t>
  </si>
  <si>
    <t>Part-time Data Quality Analyst (Fraud Investigation)</t>
  </si>
  <si>
    <t>owl.co</t>
  </si>
  <si>
    <t>Remote in Toronto</t>
  </si>
  <si>
    <t>IT Cost Business Analyst</t>
  </si>
  <si>
    <t>Ingersoll Rand</t>
  </si>
  <si>
    <t>Analyst, Business Intelligence</t>
  </si>
  <si>
    <t>Bell</t>
  </si>
  <si>
    <t>Sql, Confluence, Sas, Jira, Teradata</t>
  </si>
  <si>
    <t>Senior Data Engineering Analyst</t>
  </si>
  <si>
    <t>Loblaw Companies Limited</t>
  </si>
  <si>
    <t>Brampton</t>
  </si>
  <si>
    <t>Sql, Python, Confluence, Excel, Java, Teradata, Jira</t>
  </si>
  <si>
    <t>Principal Services Operations Analyst</t>
  </si>
  <si>
    <t>Dayforce</t>
  </si>
  <si>
    <t>Power Bi, Excel, Database</t>
  </si>
  <si>
    <t>IG Wealth Management</t>
  </si>
  <si>
    <t>Treasury Data Analyst</t>
  </si>
  <si>
    <t>GFL Environmental</t>
  </si>
  <si>
    <t>Vaughan</t>
  </si>
  <si>
    <t>Sql, Database, Crystal, Excel</t>
  </si>
  <si>
    <t>business intelligence specialist</t>
  </si>
  <si>
    <t>Ramp Group</t>
  </si>
  <si>
    <t>Surrey</t>
  </si>
  <si>
    <t>Senior Business Analyst</t>
  </si>
  <si>
    <t>Evolution Mining</t>
  </si>
  <si>
    <t>Red Lake</t>
  </si>
  <si>
    <t>Associate IT Business Analyst</t>
  </si>
  <si>
    <t>Data Associate</t>
  </si>
  <si>
    <t>Manulife</t>
  </si>
  <si>
    <t>Mid</t>
  </si>
  <si>
    <t>Decision Support Analyst</t>
  </si>
  <si>
    <t>ErinoakKids Center for Treatment and Development</t>
  </si>
  <si>
    <t>Sql, Excel, Database</t>
  </si>
  <si>
    <t>Construction</t>
  </si>
  <si>
    <t>Analyst, Digital Advisory Federal Government</t>
  </si>
  <si>
    <t>MNP</t>
  </si>
  <si>
    <t>Data-driven Marketing Analyst</t>
  </si>
  <si>
    <t>FPSS Quality Coordination Analyst</t>
  </si>
  <si>
    <t>City of Winnipeg</t>
  </si>
  <si>
    <t>Winnipeg</t>
  </si>
  <si>
    <t>MB</t>
  </si>
  <si>
    <t>Crystal, Excel, Database</t>
  </si>
  <si>
    <t>analyst, business - computer systems</t>
  </si>
  <si>
    <t>TechVest Global Solutions Inc.</t>
  </si>
  <si>
    <t>Business Systems Analyst 10 yrs (SQL, big data, Credit Risk, Banking Loan Book, Python)</t>
  </si>
  <si>
    <t>Compest Solutions Inc</t>
  </si>
  <si>
    <t>Sql, Big Data, Hadoop, Python, Jupyter</t>
  </si>
  <si>
    <t>Consulting</t>
  </si>
  <si>
    <t>ADMN O 24R - Policy Analyst</t>
  </si>
  <si>
    <t>BC Public Service</t>
  </si>
  <si>
    <t>Eagle</t>
  </si>
  <si>
    <t>81364.82999999999</t>
  </si>
  <si>
    <t>Analyst, Business Performance, Bilingual or English</t>
  </si>
  <si>
    <t>Nordia</t>
  </si>
  <si>
    <t>Laval</t>
  </si>
  <si>
    <t>RAMP Technology Group Inc.</t>
  </si>
  <si>
    <t>Github, Aws, Sql</t>
  </si>
  <si>
    <t>Continuous Improvement/Business Analyst</t>
  </si>
  <si>
    <t>FleetOptics Inc</t>
  </si>
  <si>
    <t>University of Toronto</t>
  </si>
  <si>
    <t>Sas, Big Data, R</t>
  </si>
  <si>
    <t>Analyst, Transaction Management</t>
  </si>
  <si>
    <t>Groupe Optimum Inc.</t>
  </si>
  <si>
    <t>Business Systems Analyst (Computer Services Officer 3)</t>
  </si>
  <si>
    <t>Data Officer</t>
  </si>
  <si>
    <t>Province of Nova Scotia</t>
  </si>
  <si>
    <t>Halifax</t>
  </si>
  <si>
    <t>Power Platform</t>
  </si>
  <si>
    <t>Business Systems Analyst, Capital Markets Technology, Derivative Products</t>
  </si>
  <si>
    <t>Scotiabank</t>
  </si>
  <si>
    <t>Sql, Gap, Excel</t>
  </si>
  <si>
    <t>Business Analyst Manager</t>
  </si>
  <si>
    <t>Manager</t>
  </si>
  <si>
    <t>Midland Transport</t>
  </si>
  <si>
    <t>Dieppe</t>
  </si>
  <si>
    <t>Real Estate</t>
  </si>
  <si>
    <t>Senior Business Intelligence Specialist</t>
  </si>
  <si>
    <t>Tolko Industries Ltd.</t>
  </si>
  <si>
    <t>Vernon</t>
  </si>
  <si>
    <t>Fabric, Ssis, Sql, Databricks, Azure, Ssrs</t>
  </si>
  <si>
    <t>Analyst Sr, Strategy &amp; Business Dev.</t>
  </si>
  <si>
    <t>Bombardier</t>
  </si>
  <si>
    <t>Dorval</t>
  </si>
  <si>
    <t>Teknaform Senior Business Analyst</t>
  </si>
  <si>
    <t>Teknaform Inc.</t>
  </si>
  <si>
    <t>Bolton</t>
  </si>
  <si>
    <t>Ivey Business School Foundation</t>
  </si>
  <si>
    <t>Contact Center Business Analyst</t>
  </si>
  <si>
    <t>Global Excel Management</t>
  </si>
  <si>
    <t>Sherbrooke</t>
  </si>
  <si>
    <t>Genesys, Excel</t>
  </si>
  <si>
    <t>Investment Reporting Analyst</t>
  </si>
  <si>
    <t>OMERS</t>
  </si>
  <si>
    <t>Power Bi, Excel, SQL</t>
  </si>
  <si>
    <t>Analyst, Capital Gov &amp; Reporting</t>
  </si>
  <si>
    <t>EPCOR</t>
  </si>
  <si>
    <t>118372.79999999999</t>
  </si>
  <si>
    <t>Marketing Analyst</t>
  </si>
  <si>
    <t>OLIVER Agency - North America</t>
  </si>
  <si>
    <t>Tableau, Power Bi, Sql, Excel, Vba, Python, R</t>
  </si>
  <si>
    <t>analyst, marketing</t>
  </si>
  <si>
    <t>Wipro Comnet Inc.</t>
  </si>
  <si>
    <t>Project Analyst</t>
  </si>
  <si>
    <t>ARYZE Developments Inc.</t>
  </si>
  <si>
    <t>Victoria</t>
  </si>
  <si>
    <t>business systems analyst</t>
  </si>
  <si>
    <t>AIR TRAIN FREIGHT SYSTEMS INC</t>
  </si>
  <si>
    <t>Transportation</t>
  </si>
  <si>
    <t>Pricing &amp; Revenue Management Analyst</t>
  </si>
  <si>
    <t>Flair Airlines Ltd.</t>
  </si>
  <si>
    <t>Crystal</t>
  </si>
  <si>
    <t>TC Energie</t>
  </si>
  <si>
    <t>Power Bi, Power Platform</t>
  </si>
  <si>
    <t>Marketing Science Analyst</t>
  </si>
  <si>
    <t>Lululemon</t>
  </si>
  <si>
    <t>Python, Sql, Power BI, R</t>
  </si>
  <si>
    <t>STAR TECH INFOSYSTEMS LTD.</t>
  </si>
  <si>
    <t>C</t>
  </si>
  <si>
    <t>NDT Eddy Current Data Analyst - Project Manager</t>
  </si>
  <si>
    <t>Acuren Inspection, Inc.</t>
  </si>
  <si>
    <t>Accounting Analyst and Supervisor</t>
  </si>
  <si>
    <t>Maggas Medical Inc.</t>
  </si>
  <si>
    <t>North York</t>
  </si>
  <si>
    <t>Sr. Pricing Analyst</t>
  </si>
  <si>
    <t>Collins Aerospace</t>
  </si>
  <si>
    <t>Oakville</t>
  </si>
  <si>
    <t>Aerospace</t>
  </si>
  <si>
    <t>Business Systems Analyst</t>
  </si>
  <si>
    <t>PressReader</t>
  </si>
  <si>
    <t>Richmond</t>
  </si>
  <si>
    <t>Power Platform, Power Bi, Excel, Database</t>
  </si>
  <si>
    <t>Media</t>
  </si>
  <si>
    <t>'Senior Manager, Business Intelligence and Reporting, Enterprise Insider Risk Management</t>
  </si>
  <si>
    <t>TD Bank</t>
  </si>
  <si>
    <t>R, C</t>
  </si>
  <si>
    <t>'Senior Manager, Business Intelligence and Reporting, Enterprise Conduct Risk Management</t>
  </si>
  <si>
    <t>Lead Business Systems Analyst (SAP SuccessFactors)</t>
  </si>
  <si>
    <t>Magic Leap - Multiple Locations</t>
  </si>
  <si>
    <t>C#, Database</t>
  </si>
  <si>
    <t>Treasury Analyst</t>
  </si>
  <si>
    <t>City of Richmond BC</t>
  </si>
  <si>
    <t>90875.20000000001</t>
  </si>
  <si>
    <t>Total Rewards Analyst</t>
  </si>
  <si>
    <t>SAIT Polytechnic</t>
  </si>
  <si>
    <t>FCM - Data Quality Analyst- Remote, Canada</t>
  </si>
  <si>
    <t>FCM</t>
  </si>
  <si>
    <t>Power BI</t>
  </si>
  <si>
    <t>Data Analyst (Street Operations)</t>
  </si>
  <si>
    <t>Power Bi, Excel, Big Data, Sql</t>
  </si>
  <si>
    <t>RES O 21R - Data Analyst</t>
  </si>
  <si>
    <t>Burnaby</t>
  </si>
  <si>
    <t>Python, Sql, R</t>
  </si>
  <si>
    <t>Fraser Health</t>
  </si>
  <si>
    <t>Sql, Sas, R, Tableau, Vbscript, Power Bi, Python</t>
  </si>
  <si>
    <t>79289.59999999999</t>
  </si>
  <si>
    <t>96636.79999999999</t>
  </si>
  <si>
    <t>Data Centre Analyst</t>
  </si>
  <si>
    <t>TransLink</t>
  </si>
  <si>
    <t>Metro Vancouver Regional District</t>
  </si>
  <si>
    <t>Business Configuration Analyst</t>
  </si>
  <si>
    <t>Medavie Blue Cross</t>
  </si>
  <si>
    <t>Power BI, Sql</t>
  </si>
  <si>
    <t>Performance Data Analyst (Internal Only)</t>
  </si>
  <si>
    <t>Intern</t>
  </si>
  <si>
    <t>MacEwan University</t>
  </si>
  <si>
    <t>Database, Power Bi, Sql</t>
  </si>
  <si>
    <t>Business Intelligence Developer</t>
  </si>
  <si>
    <t>Novartis</t>
  </si>
  <si>
    <t>Power Bi, Sql, Alteryx, Snowflake, Database</t>
  </si>
  <si>
    <t>Intermediate Data Support Analyst (6-Month Contract)</t>
  </si>
  <si>
    <t>AGF Management Limited</t>
  </si>
  <si>
    <t>Eagle, Sql, Excel, Vba, Database</t>
  </si>
  <si>
    <t>Program Data Analyst</t>
  </si>
  <si>
    <t>Nova Scotia School Boards (NSSB)</t>
  </si>
  <si>
    <t>Berwick</t>
  </si>
  <si>
    <t>Quantitative Data Analyst</t>
  </si>
  <si>
    <t>Quantitative Analyst</t>
  </si>
  <si>
    <t>The Mustard Seed Society</t>
  </si>
  <si>
    <t>Tableau, Sql, Php, Excel, Power Bi, Python, Vba, R</t>
  </si>
  <si>
    <t>Methods Analyst I - Wellness Data Analyst</t>
  </si>
  <si>
    <t>City of Edmonton</t>
  </si>
  <si>
    <t>Junior</t>
  </si>
  <si>
    <t>Analyst, Local Sales Pricing</t>
  </si>
  <si>
    <t>SYSCO FOOD SERVICES</t>
  </si>
  <si>
    <t>Remote in Moncton</t>
  </si>
  <si>
    <t>Maple, Excel, Sql</t>
  </si>
  <si>
    <t>Jr. QA Analyst</t>
  </si>
  <si>
    <t>indikor.com</t>
  </si>
  <si>
    <t>Sql, Github, C#, Gitlab, Javascript</t>
  </si>
  <si>
    <t>Remote in Mount Pearl</t>
  </si>
  <si>
    <t>NL</t>
  </si>
  <si>
    <t>Remote in Milton</t>
  </si>
  <si>
    <t>Senior Analyst, Data Integration, Methods and Tools</t>
  </si>
  <si>
    <t>Canadian Institute for Health Information</t>
  </si>
  <si>
    <t>Python, R, Machine Learning</t>
  </si>
  <si>
    <t>Remote in Boucherville</t>
  </si>
  <si>
    <t>Business Data Analyst, Reporting &amp; Audit</t>
  </si>
  <si>
    <t>PartnerRe</t>
  </si>
  <si>
    <t>Vba, Sql, Power Bi, Alteryx</t>
  </si>
  <si>
    <t>Remote in Woodstock</t>
  </si>
  <si>
    <t>Business Systems Analyst (Technical)</t>
  </si>
  <si>
    <t>Database, Sql</t>
  </si>
  <si>
    <t>Remote in Ottawa</t>
  </si>
  <si>
    <t>Senior Business Analyst (Data)</t>
  </si>
  <si>
    <t>Healthcare of Ontario Pension Plan (HOOPP)</t>
  </si>
  <si>
    <t>Snowflake, Sql, Eagle</t>
  </si>
  <si>
    <t>Supply Chain &amp; Master Data Analyst</t>
  </si>
  <si>
    <t>Longo's</t>
  </si>
  <si>
    <t>Excel, Factor</t>
  </si>
  <si>
    <t>Business Analyst Student, Transportation Analytics (12 months) - Fall 2024</t>
  </si>
  <si>
    <t>Canadian Tire Corporation</t>
  </si>
  <si>
    <t>Power Bi, Tableau, Excel, Sql</t>
  </si>
  <si>
    <t>Remote in Kelowna</t>
  </si>
  <si>
    <t>Remote in Lakeside</t>
  </si>
  <si>
    <t>TC Energy</t>
  </si>
  <si>
    <t>Business Data Analyst, Retro Admin</t>
  </si>
  <si>
    <t>Vba, Sql, Alteryx</t>
  </si>
  <si>
    <t>Remote in Mississauga</t>
  </si>
  <si>
    <t>Blue Box Analyst</t>
  </si>
  <si>
    <t>Power Bi, Excel, Sql</t>
  </si>
  <si>
    <t>Business Analyst Student, Courier Operations (12 months) - Fall 2024</t>
  </si>
  <si>
    <t>Tableau, Sql, Excel, Power Bi, Python</t>
  </si>
  <si>
    <t>Remote in Winnipeg</t>
  </si>
  <si>
    <t>Analyst, Global Investment Banking, Global Diversified Industries</t>
  </si>
  <si>
    <t>CIBC</t>
  </si>
  <si>
    <t>Remote in Regina</t>
  </si>
  <si>
    <t>Business Intelligence Consulting Associate - Summer 2025</t>
  </si>
  <si>
    <t>RSM US LLP</t>
  </si>
  <si>
    <t>Sql, Database, Excel, SQL, Html, Database</t>
  </si>
  <si>
    <t>Remote in Victoria</t>
  </si>
  <si>
    <t>Database Analysts</t>
  </si>
  <si>
    <t>Programmer Analyst</t>
  </si>
  <si>
    <t>University of British Columbia</t>
  </si>
  <si>
    <t>Sql, Database, Tableau, Database, Power BI, Ssrs, C#, Qlikview, Excel</t>
  </si>
  <si>
    <t>Remote in Port Coquitlam</t>
  </si>
  <si>
    <t>Servicing Analyst</t>
  </si>
  <si>
    <t>Financial Data Analyst and Report Developer</t>
  </si>
  <si>
    <t>Stir Consulting Inc.</t>
  </si>
  <si>
    <t>Python, Vba, Sql</t>
  </si>
  <si>
    <t>Remote in Thunder Bay</t>
  </si>
  <si>
    <t>Senior QA Analyst</t>
  </si>
  <si>
    <t>Viv Technologies Inc.</t>
  </si>
  <si>
    <t>Principal Business Continuity Analyst</t>
  </si>
  <si>
    <t>Remote in Calgary</t>
  </si>
  <si>
    <t>IT Business Analyst - Regular Full-Time</t>
  </si>
  <si>
    <t>District of Squamish</t>
  </si>
  <si>
    <t>Squamish</t>
  </si>
  <si>
    <t>Business Systems Analyst, Capital Markets Technology, Hybrid</t>
  </si>
  <si>
    <t>Sql, Perl, Shell, Python, Html, Excel, Gap, Java</t>
  </si>
  <si>
    <t>Hybrid</t>
  </si>
  <si>
    <t>Remote in Edmonton</t>
  </si>
  <si>
    <t>Business Analyst, ServiceNow, Scotiabank</t>
  </si>
  <si>
    <t>Customs Compliance Analyst</t>
  </si>
  <si>
    <t>Panasonic Corporation</t>
  </si>
  <si>
    <t>Business Analyst- Captial Markets @ Toronto - Hybrid - Fulltime</t>
  </si>
  <si>
    <t>Atlantis IT group</t>
  </si>
  <si>
    <t>database analyst</t>
  </si>
  <si>
    <t>TEI Web Solutions</t>
  </si>
  <si>
    <t>North Vancouver</t>
  </si>
  <si>
    <t>Senor. Analyst, People Process &amp; Technology</t>
  </si>
  <si>
    <t>Asset Investment Analyst</t>
  </si>
  <si>
    <t>Database, Tableau, Sql, Alteryx, Python, R</t>
  </si>
  <si>
    <t>2024 Capital Markets, Global Credit, Fall Business Systems Analyst (4 Months)</t>
  </si>
  <si>
    <t>Senior Allocations Analyst</t>
  </si>
  <si>
    <t>Arc'teryx</t>
  </si>
  <si>
    <t>Functional Analyst</t>
  </si>
  <si>
    <t>Desjardins</t>
  </si>
  <si>
    <t>Sas</t>
  </si>
  <si>
    <t>Port of Vancouver</t>
  </si>
  <si>
    <t>Excel, Jira</t>
  </si>
  <si>
    <t>Senior Analyst, Health Indicators and Client Support</t>
  </si>
  <si>
    <t>Python, Vue, Sas, Python</t>
  </si>
  <si>
    <t>Technical Business Analyst, Capital Markets Technology with Credit Derivatives</t>
  </si>
  <si>
    <t>Senior Business Analyst, GFT</t>
  </si>
  <si>
    <t>Sql, Tableau, Excel, Gap, Snowflake, Teradata</t>
  </si>
  <si>
    <t>Senior Business Analyst - Supply Chain Optimization</t>
  </si>
  <si>
    <t>Vancouver Fraser Port Authority</t>
  </si>
  <si>
    <t>Loyalty Campaign &amp; Offer Analyst</t>
  </si>
  <si>
    <t>Parkland Corporation</t>
  </si>
  <si>
    <t>Database, Tableau, Power BI, Sql, Excel, Python</t>
  </si>
  <si>
    <t>Pricing &amp; Legal Project Management Analyst</t>
  </si>
  <si>
    <t>Gowling WLG</t>
  </si>
  <si>
    <t>Power Bi, Excel, Database, Sql</t>
  </si>
  <si>
    <t>Claims Compliance Analyst -</t>
  </si>
  <si>
    <t>Allstate</t>
  </si>
  <si>
    <t>Remote in South Dundas</t>
  </si>
  <si>
    <t>Tableau, Excel</t>
  </si>
  <si>
    <t>Government</t>
  </si>
  <si>
    <t>Hamilton</t>
  </si>
  <si>
    <t>Business Analyst 7735-0214</t>
  </si>
  <si>
    <t>Foilcon</t>
  </si>
  <si>
    <t>Senior Business Intelligence Engineer (GCS)</t>
  </si>
  <si>
    <t>Python, Sql, Tableau, Jira, Html, Github, Powershell, Javascript</t>
  </si>
  <si>
    <t>Waterloo</t>
  </si>
  <si>
    <t>Senior Actuarial Analyst</t>
  </si>
  <si>
    <t>Northbridge Financial Corporation</t>
  </si>
  <si>
    <t>Board and CEO Practice, Senior Business Analyst</t>
  </si>
  <si>
    <t>Egon Zehnder</t>
  </si>
  <si>
    <t>SAIT</t>
  </si>
  <si>
    <t>Senior Analyst, Revenue Growth Pricing</t>
  </si>
  <si>
    <t>Corby Spirit and Wine Limited</t>
  </si>
  <si>
    <t>Excel, Machine Learning, Power BI</t>
  </si>
  <si>
    <t>Senior Business Analyst Order to Cash</t>
  </si>
  <si>
    <t>Purolator</t>
  </si>
  <si>
    <t>Learning &amp; Development Analyst Student</t>
  </si>
  <si>
    <t>PCL Construction</t>
  </si>
  <si>
    <t>Power BI, Tableau, Excel</t>
  </si>
  <si>
    <t>Technical Business Analyst, Capital Markets Technology, eFX</t>
  </si>
  <si>
    <t>Senior Analyst Supply Chain Systems</t>
  </si>
  <si>
    <t>Data Analyst &amp; BI Specialist</t>
  </si>
  <si>
    <t>UniUni (Uni Express Inc.)</t>
  </si>
  <si>
    <t>Sql, Aws</t>
  </si>
  <si>
    <t>Data Analyst, Business Intelligence</t>
  </si>
  <si>
    <t>Sas, Sql, Teradata</t>
  </si>
  <si>
    <t>TripNinja</t>
  </si>
  <si>
    <t>Power BI, Aws, Sql</t>
  </si>
  <si>
    <t>Senior Data Analyst</t>
  </si>
  <si>
    <t>Scene+</t>
  </si>
  <si>
    <t>Sql, Python, Tableau, Machine Learning</t>
  </si>
  <si>
    <t>Power BI Developer | Data Analyst</t>
  </si>
  <si>
    <t>Silver Gold Bull Inc.</t>
  </si>
  <si>
    <t>Power Bi, Sql, Mysql, Excel, Zoho Analytics, Database</t>
  </si>
  <si>
    <t>Data and Business Intelligence Analyst</t>
  </si>
  <si>
    <t>Sql, Database, Excel, Power Bi, Python, Postgresql</t>
  </si>
  <si>
    <t>Data Analyst, BORN Ontario, Temporary Full-Time (1.0)</t>
  </si>
  <si>
    <t>CHEO</t>
  </si>
  <si>
    <t>Sas, Excel, Sql, Database</t>
  </si>
  <si>
    <t>Program Reporting Analyst</t>
  </si>
  <si>
    <t>Turner &amp; Townsend</t>
  </si>
  <si>
    <t>Program Management, Business Analyst (16 Month Contract)</t>
  </si>
  <si>
    <t>L3Harris Technologies</t>
  </si>
  <si>
    <t>Waterdown</t>
  </si>
  <si>
    <t>Sql, Excel</t>
  </si>
  <si>
    <t>Data Integrity Analyst</t>
  </si>
  <si>
    <t>Shared Health</t>
  </si>
  <si>
    <t>Teleperformance</t>
  </si>
  <si>
    <t>Excel, Sql</t>
  </si>
  <si>
    <t>Business Analyst, Sr</t>
  </si>
  <si>
    <t>Saskatchewan Blue Cross</t>
  </si>
  <si>
    <t>Saskatoon</t>
  </si>
  <si>
    <t>Field Data Capture Analyst</t>
  </si>
  <si>
    <t>i3 Energy Canada Ltd.</t>
  </si>
  <si>
    <t>Gap, Sql, Database</t>
  </si>
  <si>
    <t>Analyst, Business Systems</t>
  </si>
  <si>
    <t>Northwestel Inc.</t>
  </si>
  <si>
    <t>Whitehorse</t>
  </si>
  <si>
    <t>YT</t>
  </si>
  <si>
    <t>Html, Php, Perl, Powershell, Css, Python, Javascript</t>
  </si>
  <si>
    <t>Business Analyst -Pharmacy</t>
  </si>
  <si>
    <t>Banking Operations Analyst</t>
  </si>
  <si>
    <t>Relay Financial</t>
  </si>
  <si>
    <t>Looker</t>
  </si>
  <si>
    <t>Medical Information Analyst (Health Information Management Professional) (12 Month Term)</t>
  </si>
  <si>
    <t>Canadian Medical Protective Association</t>
  </si>
  <si>
    <t>Senior Data Analyst, Data Analysis Chapter</t>
  </si>
  <si>
    <t>EDC</t>
  </si>
  <si>
    <t>Sql, Azure, Power Bi, Python, R</t>
  </si>
  <si>
    <t>Town of Okotoks</t>
  </si>
  <si>
    <t>Okotoks</t>
  </si>
  <si>
    <t>Power Platform, Azure</t>
  </si>
  <si>
    <t>Inventory Analyst</t>
  </si>
  <si>
    <t>GraingerCanada</t>
  </si>
  <si>
    <t>Thornhill</t>
  </si>
  <si>
    <t>Business System Analyst -Data Engineer</t>
  </si>
  <si>
    <t>Zortech Solutions</t>
  </si>
  <si>
    <t>R.E. ROYAL TRADING INC.</t>
  </si>
  <si>
    <t>Concord</t>
  </si>
  <si>
    <t>Esolutions</t>
  </si>
  <si>
    <t>Analyst, Supply Chain Management</t>
  </si>
  <si>
    <t>Elk Valley Resources</t>
  </si>
  <si>
    <t>Sparwood</t>
  </si>
  <si>
    <t>Supply Chain Analyst</t>
  </si>
  <si>
    <t>Cardinal Health</t>
  </si>
  <si>
    <t>Senior Business Process Analyst</t>
  </si>
  <si>
    <t>BC Financial Services Authority</t>
  </si>
  <si>
    <t>Sustainable Investing Analyst (6-month Contract)</t>
  </si>
  <si>
    <t>HRIS Analyst - 8 to 12 Month Term</t>
  </si>
  <si>
    <t>Yellowknife</t>
  </si>
  <si>
    <t>NT</t>
  </si>
  <si>
    <t>Html, Excel, Sql, Database</t>
  </si>
  <si>
    <t>Power Market Analyst - 24321</t>
  </si>
  <si>
    <t>Enverus</t>
  </si>
  <si>
    <t>Business Analyst - Ottawa</t>
  </si>
  <si>
    <t>RealDecoy</t>
  </si>
  <si>
    <t>Html, Tableau, Power BI, Sql, Php, Css, Qlik Sense, Python, Javascript</t>
  </si>
  <si>
    <t>Research Analyst (Green Infrastructure)</t>
  </si>
  <si>
    <t>Toronto and Region Conservation Authority (TRCA)</t>
  </si>
  <si>
    <t>R, Python, C#, Excel, Julia, C</t>
  </si>
  <si>
    <t>FP&amp;A Business Analyst</t>
  </si>
  <si>
    <t>CGI</t>
  </si>
  <si>
    <t>Operations Analyst (Business Operations)</t>
  </si>
  <si>
    <t>Western University</t>
  </si>
  <si>
    <t>Excel, Database</t>
  </si>
  <si>
    <t>Senior Analyst, Fraud Strategy &amp; Analytics</t>
  </si>
  <si>
    <t>EQ Bank | Equitable Bank</t>
  </si>
  <si>
    <t>Tableau, Sql, Power Bi, Python, R</t>
  </si>
  <si>
    <t>Business Analyst Consultant, Savings &amp; Retirement (S&amp;R)</t>
  </si>
  <si>
    <t>Data Consultant</t>
  </si>
  <si>
    <t>Equitable CA</t>
  </si>
  <si>
    <t>R</t>
  </si>
  <si>
    <t>Rubinza Inc.</t>
  </si>
  <si>
    <t>Intern - CRM Analyst (Fall 2024)</t>
  </si>
  <si>
    <t>Senators Sports &amp; Entertainment</t>
  </si>
  <si>
    <t>Database, Excel</t>
  </si>
  <si>
    <t>business analyst - computer systems</t>
  </si>
  <si>
    <t>APITable Ltd.</t>
  </si>
  <si>
    <t>Markham</t>
  </si>
  <si>
    <t>Html, Github</t>
  </si>
  <si>
    <t>Industrial Process Analyst</t>
  </si>
  <si>
    <t>Spectra Aluminum Products</t>
  </si>
  <si>
    <t>Bradford</t>
  </si>
  <si>
    <t>Power Bi, Tableau, Qlikview</t>
  </si>
  <si>
    <t>Pricing Analyst</t>
  </si>
  <si>
    <t>Ventura Foods</t>
  </si>
  <si>
    <t>Etobicoke</t>
  </si>
  <si>
    <t>Gold Valley Daycare &amp; Osc</t>
  </si>
  <si>
    <t>Leduc</t>
  </si>
  <si>
    <t>98009.59999999999</t>
  </si>
  <si>
    <t>Analyst, Network-GIS-NS&amp;UC S</t>
  </si>
  <si>
    <t>Apotex Inc.</t>
  </si>
  <si>
    <t>Excel, R</t>
  </si>
  <si>
    <t>Sql, Html, Excel, Perl, Gap, Shell, Java, Python</t>
  </si>
  <si>
    <t>Jira, Sql, Confluence</t>
  </si>
  <si>
    <t>The Maples Group (Financial Services)</t>
  </si>
  <si>
    <t>Gap, Excel</t>
  </si>
  <si>
    <t>Strategic Sourcing Analyst</t>
  </si>
  <si>
    <t>SGS</t>
  </si>
  <si>
    <t>Business Systems Analyst (Network Services)</t>
  </si>
  <si>
    <t>City of London</t>
  </si>
  <si>
    <t>ECON 24R - Economic Analyst</t>
  </si>
  <si>
    <t>Power Bi, Tableau, R</t>
  </si>
  <si>
    <t>Pratts Food Service Alberta</t>
  </si>
  <si>
    <t>Rocky View County</t>
  </si>
  <si>
    <t>Senior Technical Business Analyst</t>
  </si>
  <si>
    <t>Canadian Cancer Society</t>
  </si>
  <si>
    <t>Sr. Analyst, Omni Channel</t>
  </si>
  <si>
    <t>Bigquery, Tableau, Power BI, Sql, Excel, Sas, Google Cloud Platform, Python, Looker, R</t>
  </si>
  <si>
    <t>Senior Procurement Analyst</t>
  </si>
  <si>
    <t>Senior Business Analyst, IT Business Solutions [OneIT]</t>
  </si>
  <si>
    <t>WSP</t>
  </si>
  <si>
    <t>Gap, Fabric, Power Platform, Excel</t>
  </si>
  <si>
    <t>Senior Actuarial Analyst -</t>
  </si>
  <si>
    <t>Remote in Markham</t>
  </si>
  <si>
    <t>C#, Python</t>
  </si>
  <si>
    <t>Information Analyst - Data Quality</t>
  </si>
  <si>
    <t>eHealth Saskatchewan</t>
  </si>
  <si>
    <t>Regina</t>
  </si>
  <si>
    <t>Power Bi, Sql, Database</t>
  </si>
  <si>
    <t>Sri Technosoft Solutions</t>
  </si>
  <si>
    <t>Power Bi, Tableau, Python, Sql</t>
  </si>
  <si>
    <t>Analyst, Data valorization</t>
  </si>
  <si>
    <t>business data analyst</t>
  </si>
  <si>
    <t>Tecqify Solutions Inc</t>
  </si>
  <si>
    <t>DATA QUALITY ANALYST, TFT</t>
  </si>
  <si>
    <t>St. Catharines</t>
  </si>
  <si>
    <t>83449.59999999999</t>
  </si>
  <si>
    <t>Analyst Technology Strategy</t>
  </si>
  <si>
    <t>Sobeys</t>
  </si>
  <si>
    <t>AG IT Consulting</t>
  </si>
  <si>
    <t>Database, Database</t>
  </si>
  <si>
    <t>Lead, Manufacturing Analyst</t>
  </si>
  <si>
    <t>Vista</t>
  </si>
  <si>
    <t>Lakeshore</t>
  </si>
  <si>
    <t>Tableau, Sql, Excel, Snowflake, Vba, Looker, R</t>
  </si>
  <si>
    <t>Analyst II, Backbook Risk</t>
  </si>
  <si>
    <t>Affirm</t>
  </si>
  <si>
    <t>Machine Learning, Python, Sql</t>
  </si>
  <si>
    <t>Legal</t>
  </si>
  <si>
    <t>Policy, Planning and Research Analyst</t>
  </si>
  <si>
    <t>Eastern Health Canada</t>
  </si>
  <si>
    <t>Tekshapers Inc</t>
  </si>
  <si>
    <t>Sql, Aws, Hadoop, Database</t>
  </si>
  <si>
    <t>Operations Technical Analyst</t>
  </si>
  <si>
    <t>Raymond James Financial, Inc.</t>
  </si>
  <si>
    <t>Power BI, Sql, Excel, Power BI, Vba</t>
  </si>
  <si>
    <t>Buckland</t>
  </si>
  <si>
    <t>St. Thomas</t>
  </si>
  <si>
    <t>Ssis, Sql, Ssrs, Power Bi, SQL, Git, Python, R</t>
  </si>
  <si>
    <t>Business Analyst Student, Fleet Services (12 months) - Fall 2024</t>
  </si>
  <si>
    <t>Growers First</t>
  </si>
  <si>
    <t>York</t>
  </si>
  <si>
    <t>Systems Analyst</t>
  </si>
  <si>
    <t>St. Paul Education</t>
  </si>
  <si>
    <t>St. Paul</t>
  </si>
  <si>
    <t>Senior Technology Risk Analyst</t>
  </si>
  <si>
    <t>Mastercard</t>
  </si>
  <si>
    <t>NRI Industrial Sales, LLC.</t>
  </si>
  <si>
    <t>Manufacturing</t>
  </si>
  <si>
    <t>Continuous Improvement Analyst - (12 Month Term Certain)</t>
  </si>
  <si>
    <t>Agriculture Financial Services Corporation</t>
  </si>
  <si>
    <t>Lacombe</t>
  </si>
  <si>
    <t>Gap</t>
  </si>
  <si>
    <t>Senior Analyst</t>
  </si>
  <si>
    <t>Python, Vue, Excel, Sas, R</t>
  </si>
  <si>
    <t>Senior Information Analyst</t>
  </si>
  <si>
    <t>Python, Tableau, Sql, Machine Learning, Power BI, Sas, Azure, Power Bi, R</t>
  </si>
  <si>
    <t>Analyst - Accounts Payable</t>
  </si>
  <si>
    <t>Kinross Gold Corporation</t>
  </si>
  <si>
    <t>Data Analyst II (Temporary √É¬¢√¢‚Äö¬¨√¢‚Ç¨≈ì 6 months) - (Google Analytics, Adobe Analytics)</t>
  </si>
  <si>
    <t>Intact</t>
  </si>
  <si>
    <t>Machine Learning, Sql, Excel, Power Bi, Power BI, Snowflake, Python</t>
  </si>
  <si>
    <t>Sonora Foods Ltd</t>
  </si>
  <si>
    <t>Oracle ERP Data Analyst √É¬¢√¢‚Äö¬¨√¢‚Ç¨≈ì Reconciliation Specialist</t>
  </si>
  <si>
    <t>AstraNorth</t>
  </si>
  <si>
    <t>Sql, Excel, Python, R, Tableau, Power Bi</t>
  </si>
  <si>
    <t>Analyst, Discretionary Reconciliation &amp; Systems</t>
  </si>
  <si>
    <t>Wellington-Altus Private Wealth Inc.</t>
  </si>
  <si>
    <t>Senior Analyst, Primary Health Care Strategy and Data Advancement</t>
  </si>
  <si>
    <t>Sas, Python, R, Machine Learning, C</t>
  </si>
  <si>
    <t>Marketing Data Analyst/Analyste des donn√É∆í√Ç¬©es Marketing</t>
  </si>
  <si>
    <t>Playground</t>
  </si>
  <si>
    <t>Kahnawake</t>
  </si>
  <si>
    <t>Sql, Database, Tableau, Excel, Python, R</t>
  </si>
  <si>
    <t>Inside Sales Rep &amp; Junior Business Analyst</t>
  </si>
  <si>
    <t>Amsterdam Brewery</t>
  </si>
  <si>
    <t>CFD Analyst</t>
  </si>
  <si>
    <t>Enerkem Inc.</t>
  </si>
  <si>
    <t>Senior Analyst, Operations, Controls and Governance</t>
  </si>
  <si>
    <t>Data Insights Analyst</t>
  </si>
  <si>
    <t>BAM Strategy</t>
  </si>
  <si>
    <t>Tableau, Sql, Excel, Power Bi, Power BI, Sas, Python, Looker, Database, Spss</t>
  </si>
  <si>
    <t>Sr Securities Data Analyst</t>
  </si>
  <si>
    <t>Sql, Visual Basic, Machine Learning, Big Data, Excel, Python, Vba, R</t>
  </si>
  <si>
    <t>Client Analyst- Surgical Instruments</t>
  </si>
  <si>
    <t>Clarivate</t>
  </si>
  <si>
    <t>Senior Business Analyst, Scheduling (10-month contract)</t>
  </si>
  <si>
    <t>The Salvation Army Canada and Bermuda</t>
  </si>
  <si>
    <t>Azure</t>
  </si>
  <si>
    <t>ASEBP</t>
  </si>
  <si>
    <t>Sql, Power Bi, Excel</t>
  </si>
  <si>
    <t>ABOMIS INNOVATIONS INC.</t>
  </si>
  <si>
    <t>Sql, Database, Database, C#, Python</t>
  </si>
  <si>
    <t>Business Systems Analyst, Liquidity Risk</t>
  </si>
  <si>
    <t>Big Data, Sql, Confluence, Gap, Python, Jira</t>
  </si>
  <si>
    <t>EDP (electronic data processing) systems analyst</t>
  </si>
  <si>
    <t>STAR CHOICE FINANCIAL GROUP INC.</t>
  </si>
  <si>
    <t>Database, Python, Sql, Mysql</t>
  </si>
  <si>
    <t>Avari Wireless Corporation</t>
  </si>
  <si>
    <t>Telecommunications</t>
  </si>
  <si>
    <t>Consultant, Senior Business Analyst</t>
  </si>
  <si>
    <t>Alimentiv</t>
  </si>
  <si>
    <t>Azure, Gap, Power Bi, Aws</t>
  </si>
  <si>
    <t>Ballad Consulting Group</t>
  </si>
  <si>
    <t>Measurement Services Business Analyst</t>
  </si>
  <si>
    <t>FortisBC</t>
  </si>
  <si>
    <t>Penticton</t>
  </si>
  <si>
    <t>C#, Sas</t>
  </si>
  <si>
    <t>Analyst, Valuation Advisory</t>
  </si>
  <si>
    <t>Altus Group</t>
  </si>
  <si>
    <t>Business Analyst Specialist- Fixed Income Application Support</t>
  </si>
  <si>
    <t>Sql, Confluence, Excel, Jira, Factor</t>
  </si>
  <si>
    <t>Senior Reinsurance Analyst</t>
  </si>
  <si>
    <t>RGA</t>
  </si>
  <si>
    <t>Accounting Research Analyst</t>
  </si>
  <si>
    <t>City of Calgary</t>
  </si>
  <si>
    <t>94702.40000000001</t>
  </si>
  <si>
    <t>Procurement Analyst</t>
  </si>
  <si>
    <t>Mckeil Marine Limited</t>
  </si>
  <si>
    <t>Investment Appraisal &amp; Portfolio Management Analyst</t>
  </si>
  <si>
    <t>business process analyst</t>
  </si>
  <si>
    <t>Global Variable Inc.</t>
  </si>
  <si>
    <t>Database, Jira</t>
  </si>
  <si>
    <t>Analyst, Supply Chain Replenishment</t>
  </si>
  <si>
    <t>Estimator/Procurement Analyst</t>
  </si>
  <si>
    <t>Biiibo Inc.</t>
  </si>
  <si>
    <t>Technical Solutions Analyst</t>
  </si>
  <si>
    <t>Sql, Power Bi, Gap, Power Bi, Database</t>
  </si>
  <si>
    <t>Sr. Analyst Compensation</t>
  </si>
  <si>
    <t>Vancouver City Savings Credit Union</t>
  </si>
  <si>
    <t>Senior Database Analyst - PostgreSQL Cloud DBA - Hybrid</t>
  </si>
  <si>
    <t>Database, Database, Postgresql, Azure, Aws, Github, Mysql, Sql, Mysql, SQL, Mariadb</t>
  </si>
  <si>
    <t>Career Re-Entry - Operations Training Reporting Analyst V</t>
  </si>
  <si>
    <t>Enbridge</t>
  </si>
  <si>
    <t>Power Bi, Power Bi, Sql</t>
  </si>
  <si>
    <t>Queen's University</t>
  </si>
  <si>
    <t>Kingston</t>
  </si>
  <si>
    <t>Sas, Power Bi, Sql, Power BI</t>
  </si>
  <si>
    <t>Bilingual Servicing Analyst</t>
  </si>
  <si>
    <t>Data Insight and Reporting Analyst</t>
  </si>
  <si>
    <t>HomeEquity Bank</t>
  </si>
  <si>
    <t>Shivansh Outsourcing</t>
  </si>
  <si>
    <t>Data Analyst with Python and ETL</t>
  </si>
  <si>
    <t>Java, Python, Sql, Elasticsearch, Apache Kafka, Jupyter</t>
  </si>
  <si>
    <t>Crime Analyst</t>
  </si>
  <si>
    <t>York Regional Police</t>
  </si>
  <si>
    <t>Aurora</t>
  </si>
  <si>
    <t>Reporting and Business Intelligence Analyst</t>
  </si>
  <si>
    <t>Radiant Canada</t>
  </si>
  <si>
    <t>Sql, Ssis, Ssrs, Power Bi, Database, Tableau, Excel, Python</t>
  </si>
  <si>
    <t>Data analyst intern</t>
  </si>
  <si>
    <t>American Iron and Metal</t>
  </si>
  <si>
    <t>Bayshore HealthCare</t>
  </si>
  <si>
    <t>Data Analyst ERP Project (3 Years Contract)</t>
  </si>
  <si>
    <t>Stellarton</t>
  </si>
  <si>
    <t>Technical Platform Analyst √É¬¢√¢‚Äö¬¨√¢‚Ç¨≈ì Data Visualization</t>
  </si>
  <si>
    <t>Power Bi, Tableau, Azure, Sql</t>
  </si>
  <si>
    <t>Senior Quantitative Equity Analyst √É¬¢√¢‚Äö¬¨√¢‚Ç¨≈ì Alternative Data</t>
  </si>
  <si>
    <t>Connor, Clark &amp; Lunn Financial Group</t>
  </si>
  <si>
    <t>Senior Data Solution Analyst</t>
  </si>
  <si>
    <t>Siga Home Comfort Inc.</t>
  </si>
  <si>
    <t>T&amp;T Supermarket</t>
  </si>
  <si>
    <t>Tableau, Sql, R, Sas, Azure, Power Bi, Stata, Spss</t>
  </si>
  <si>
    <t>Senior Fraud Data Analyst</t>
  </si>
  <si>
    <t>Sas, Power Bi, Python, Excel, Sql, Vba</t>
  </si>
  <si>
    <t>data analyst - informatics and systems</t>
  </si>
  <si>
    <t>Alberta Cash Register POS Systems Inc</t>
  </si>
  <si>
    <t>Analyst, Data Integrity and Key Controls</t>
  </si>
  <si>
    <t>Senior Analyst, Meter Data</t>
  </si>
  <si>
    <t>DM Lyons Consulting</t>
  </si>
  <si>
    <t>Marketing Database Analyst</t>
  </si>
  <si>
    <t>CAA Club Group</t>
  </si>
  <si>
    <t>Sas, Sql, Power Bi, Database, Database, Tableau</t>
  </si>
  <si>
    <t>Burnaby Digital Media Inc</t>
  </si>
  <si>
    <t>information technology (IT) data analyst</t>
  </si>
  <si>
    <t>Six side Logistics</t>
  </si>
  <si>
    <t>tomato e-commerce Inc</t>
  </si>
  <si>
    <t>Scarborough</t>
  </si>
  <si>
    <t>Retail</t>
  </si>
  <si>
    <t>Ministry of Agriculture, Food and Agribusiness</t>
  </si>
  <si>
    <t>Guelph</t>
  </si>
  <si>
    <t>Agriculture</t>
  </si>
  <si>
    <t>Analyst, Technology Investment Portfolio</t>
  </si>
  <si>
    <t>Compensation Analyst</t>
  </si>
  <si>
    <t>Longtrepreneur</t>
  </si>
  <si>
    <t>Infrastructure Data Analyst</t>
  </si>
  <si>
    <t>City of Markham</t>
  </si>
  <si>
    <t>Equisoft</t>
  </si>
  <si>
    <t>Quebec City</t>
  </si>
  <si>
    <t>Jira</t>
  </si>
  <si>
    <t>Media Analyst</t>
  </si>
  <si>
    <t>Babylist</t>
  </si>
  <si>
    <t>Project Coordinator and Business Analyst</t>
  </si>
  <si>
    <t>Coordinator</t>
  </si>
  <si>
    <t>Purple Maple Inc.</t>
  </si>
  <si>
    <t>Deal Desk and Channel Analyst</t>
  </si>
  <si>
    <t>Absolute Software</t>
  </si>
  <si>
    <t>Career Re-Entry Analyst TIS Cybersecurity</t>
  </si>
  <si>
    <t>Tableau, Power BI</t>
  </si>
  <si>
    <t>Sr. Data Analyst</t>
  </si>
  <si>
    <t>GalaxE.Solutions</t>
  </si>
  <si>
    <t>Machine Learning, Sql, Big Data, Databricks, Java, Hadoop, Python</t>
  </si>
  <si>
    <t>Senior Analyst, Intermodal Systems and Processes</t>
  </si>
  <si>
    <t>Canadian National Railway</t>
  </si>
  <si>
    <t>Power Bi, Tableau, Machine Learning</t>
  </si>
  <si>
    <t>artificial intelligence (AI) analyst</t>
  </si>
  <si>
    <t>JAAJ Consultancy Services Inc.</t>
  </si>
  <si>
    <t>Milton</t>
  </si>
  <si>
    <t>Machine Learning, Sql, Matlab, Scala, Excel, Java, Big Data, Hadoop, Python, R</t>
  </si>
  <si>
    <t>Analyst II, Expansion Credit</t>
  </si>
  <si>
    <t>Python, Machine Learning, Sql</t>
  </si>
  <si>
    <t>Procurement Data Analyst</t>
  </si>
  <si>
    <t>Mitsubishi Electric Sales Canada Inc.</t>
  </si>
  <si>
    <t>ED Tech Network Solutions Ltd.</t>
  </si>
  <si>
    <t>IT Business Analyst</t>
  </si>
  <si>
    <t>Roots</t>
  </si>
  <si>
    <t>Business Intelligence Engineer North America</t>
  </si>
  <si>
    <t>Bayer</t>
  </si>
  <si>
    <t>Azure, Tableau, Power Platform, Aws, Sql, SQL, Alteryx, Talend, Google Bigquery, Python</t>
  </si>
  <si>
    <t>Alliance Door Products</t>
  </si>
  <si>
    <t>Dental Investigative Analyst, Fraud Risk Management</t>
  </si>
  <si>
    <t>Sun Life</t>
  </si>
  <si>
    <t>Tableau, Html, Excel</t>
  </si>
  <si>
    <t>Accenture</t>
  </si>
  <si>
    <t>Jira, Excel, Database, Confluence</t>
  </si>
  <si>
    <t>Analyst, Data management - Trans-Canada Capital</t>
  </si>
  <si>
    <t>Air Canada</t>
  </si>
  <si>
    <t>C#, Sql, Eagle</t>
  </si>
  <si>
    <t>Infosys</t>
  </si>
  <si>
    <t>Tableau, Power BI, Sql, Excel, Jira</t>
  </si>
  <si>
    <t>INNTECH FUTURE INC.</t>
  </si>
  <si>
    <t>Beaumont</t>
  </si>
  <si>
    <t>Database, Sql, Mysql, Oracle Database, Python, R</t>
  </si>
  <si>
    <t>Altec Global Capital Inc.</t>
  </si>
  <si>
    <t>C#, Python, Java</t>
  </si>
  <si>
    <t>Murex Analyst</t>
  </si>
  <si>
    <t>Intermediate Analyst</t>
  </si>
  <si>
    <t>WestJet</t>
  </si>
  <si>
    <t>Miro, Azure, Powershell</t>
  </si>
  <si>
    <t>WA Health</t>
  </si>
  <si>
    <t>Business Analyst ll</t>
  </si>
  <si>
    <t>Portage Mutual Insurance</t>
  </si>
  <si>
    <t>Portage la Prairie</t>
  </si>
  <si>
    <t>Sql, Jira</t>
  </si>
  <si>
    <t>Birchwood</t>
  </si>
  <si>
    <t>Database, Tableau, Mysql, Excel, SQL, Power Bi, Postgresql</t>
  </si>
  <si>
    <t>Performance Media Analyst</t>
  </si>
  <si>
    <t>Dentsu Media</t>
  </si>
  <si>
    <t>Senior Business Insights Analyst</t>
  </si>
  <si>
    <t>Tableau, Machine Learning, Sql, Big Data, Excel, Bitbucket, Azure, Hadoop, Python, Jupyter</t>
  </si>
  <si>
    <t>NRIT Consulting</t>
  </si>
  <si>
    <t>Rish Consulting</t>
  </si>
  <si>
    <t>Tenaquip Limitee</t>
  </si>
  <si>
    <t>Remote in Senneville</t>
  </si>
  <si>
    <t>Tableau, Sql, Database</t>
  </si>
  <si>
    <t>Pension Data Integrity Analyst</t>
  </si>
  <si>
    <t>Financial Services Regulatory Authority of Ontario...</t>
  </si>
  <si>
    <t>Cargojet Airways LTD.</t>
  </si>
  <si>
    <t>Analyst, Data Integrity</t>
  </si>
  <si>
    <t>Allied</t>
  </si>
  <si>
    <t>Senior Analyst, Franchise Acceptance Performance</t>
  </si>
  <si>
    <t>Analyst/Administrative Assistant</t>
  </si>
  <si>
    <t>Vancouver Coastal Health</t>
  </si>
  <si>
    <t>60964.799999999996</t>
  </si>
  <si>
    <t>80017.59999999999</t>
  </si>
  <si>
    <t>C#, Azure, Sql</t>
  </si>
  <si>
    <t>Analyst, Flight Data</t>
  </si>
  <si>
    <t>Air Transat</t>
  </si>
  <si>
    <t>C#, Excel, Database</t>
  </si>
  <si>
    <t>97728.79999999999</t>
  </si>
  <si>
    <t>geographic information systems (gis) analyst</t>
  </si>
  <si>
    <t>Corporation of the City of Thunder Bay</t>
  </si>
  <si>
    <t>Thunder Bay</t>
  </si>
  <si>
    <t>Business System Analyst - Data Engineer</t>
  </si>
  <si>
    <t>Edgerise Consulting INC.</t>
  </si>
  <si>
    <t>Kitchener</t>
  </si>
  <si>
    <t>Senior Pricing Model Analyst</t>
  </si>
  <si>
    <t>Aviva</t>
  </si>
  <si>
    <t>Information Technology - Business Intelligence Analyst</t>
  </si>
  <si>
    <t>Organigram INC</t>
  </si>
  <si>
    <t>Power Bi, Tableau, Qlikview, Machine Learning, Sql, Azure, Database</t>
  </si>
  <si>
    <t>GLENTEL</t>
  </si>
  <si>
    <t>Sql, Power Bi, Power BI, Excel, Python, R</t>
  </si>
  <si>
    <t>analyst, database</t>
  </si>
  <si>
    <t>Aarorn Technologies Inc.</t>
  </si>
  <si>
    <t>Sql, Database, Mysql, Shell, Java, Python, Javascript, Database</t>
  </si>
  <si>
    <t>BI/ETL Developer</t>
  </si>
  <si>
    <t>Johnston Group</t>
  </si>
  <si>
    <t>Sql, Python, Database, Git, Excel, Power Bi</t>
  </si>
  <si>
    <t>Power BI Report Developer 7692-3015</t>
  </si>
  <si>
    <t>Power Platform, Power Bi, Python, Database</t>
  </si>
  <si>
    <t>Freight Analyst</t>
  </si>
  <si>
    <t>Nature Fresh Farms Inc</t>
  </si>
  <si>
    <t>Leamington</t>
  </si>
  <si>
    <t>Director Business Intelligence</t>
  </si>
  <si>
    <t>Director</t>
  </si>
  <si>
    <t>Geospatial Analyst</t>
  </si>
  <si>
    <t>Government of Alberta</t>
  </si>
  <si>
    <t>Swift, Python, R</t>
  </si>
  <si>
    <t>Business Strategy, Decision Support and Fiscal Planning Analyst</t>
  </si>
  <si>
    <t>Ministry of Education</t>
  </si>
  <si>
    <t>Market Research Analyst (Full Time) Windsor, ON</t>
  </si>
  <si>
    <t>Big Time Tickets Inc</t>
  </si>
  <si>
    <t>Data &amp; Insights Analyst/Analyste de donn√É∆í√Ç¬©es et perspectives</t>
  </si>
  <si>
    <t>World Anti-Doping Agency</t>
  </si>
  <si>
    <t>Senior Marketing Science Analyst</t>
  </si>
  <si>
    <t>Knix</t>
  </si>
  <si>
    <t>Python, Sql, Excel, R</t>
  </si>
  <si>
    <t>Risk &amp; Payments Data Analyst/Analyste de Donn√É∆í√Ç¬©es Risques &amp; Paiements</t>
  </si>
  <si>
    <t>Plusgrade</t>
  </si>
  <si>
    <t>Excel, Tableau, Sql, Alteryx, Python, Github, Snowflake, Database</t>
  </si>
  <si>
    <t>Credit Analyst - Business Banking</t>
  </si>
  <si>
    <t>Moerai Soultions</t>
  </si>
  <si>
    <t>Excel, Lucidchart</t>
  </si>
  <si>
    <t>Strategy Analyst, People &amp; Culture</t>
  </si>
  <si>
    <t>ATB Financial</t>
  </si>
  <si>
    <t>GIS Analyst</t>
  </si>
  <si>
    <t>County of Grande Prairie No. 1</t>
  </si>
  <si>
    <t>Clairmont</t>
  </si>
  <si>
    <t>Quality Assurance Analyst</t>
  </si>
  <si>
    <t>Mimigo Canada</t>
  </si>
  <si>
    <t>Python, Gitlab, Sql</t>
  </si>
  <si>
    <t>Windsor Essex Community Housing Corporation</t>
  </si>
  <si>
    <t>Sql, Power BI, Excel, Power Bi</t>
  </si>
  <si>
    <t>Digital Optimization Analyst</t>
  </si>
  <si>
    <t>Athabasca University</t>
  </si>
  <si>
    <t>Remote in Athabasca</t>
  </si>
  <si>
    <t>Tableau, Power BI, Looker</t>
  </si>
  <si>
    <t>Grid Operations Advisor (Business Analyst) | Ontario</t>
  </si>
  <si>
    <t>The Mosaic Company</t>
  </si>
  <si>
    <t>Senior Strategic Business Analyst</t>
  </si>
  <si>
    <t>Alberta Pensions Services Corporation (APS)</t>
  </si>
  <si>
    <t>Reason</t>
  </si>
  <si>
    <t>Senior Business Analyst (Halifax)</t>
  </si>
  <si>
    <t>Mariner Innovations</t>
  </si>
  <si>
    <t>Facility Asset Management Data Analyst</t>
  </si>
  <si>
    <t>Business intelligence analyst - Information technology (IT)</t>
  </si>
  <si>
    <t>Speerville Flour Mill Inc</t>
  </si>
  <si>
    <t>Speerville</t>
  </si>
  <si>
    <t>IT (information technology) business analyst</t>
  </si>
  <si>
    <t>ACCELARIS GROUP INC</t>
  </si>
  <si>
    <t>Analyst, Quality Assurance</t>
  </si>
  <si>
    <t>Scss</t>
  </si>
  <si>
    <t>MGK INFO TECH INC</t>
  </si>
  <si>
    <t>Temporary Senior Analyst - GIS Planning - JWS (35 hrs)</t>
  </si>
  <si>
    <t>Halton District School Board</t>
  </si>
  <si>
    <t>C#, Excel, R, Database</t>
  </si>
  <si>
    <t>Analyst/Administrative Assistant, Clinical Informatics</t>
  </si>
  <si>
    <t>LMR System Performance Analyst</t>
  </si>
  <si>
    <t>St. Albert</t>
  </si>
  <si>
    <t>Database, Sybase, SQL, Sql</t>
  </si>
  <si>
    <t>Reforestation Standard Analyst</t>
  </si>
  <si>
    <t>Workday Consultant &amp; Analyst</t>
  </si>
  <si>
    <t>EllisDon Corporation</t>
  </si>
  <si>
    <t>C#, Excel</t>
  </si>
  <si>
    <t>Sr. Business Analyst</t>
  </si>
  <si>
    <t>Transatlantic Business Consulting Inc.</t>
  </si>
  <si>
    <t>Senior Data System Analyst ( Snowflake, Hadoop, ETL , Informatica)</t>
  </si>
  <si>
    <t>Hadoop, Informatica, Snowflake, Postgresql, Aws, Sql, Qliksense, Scala, Big Data, Shell, Sas, Teradata, Python</t>
  </si>
  <si>
    <t>Sr Portfolio Analyst</t>
  </si>
  <si>
    <t>Rogers Communications</t>
  </si>
  <si>
    <t>Power BI, Jira, Excel</t>
  </si>
  <si>
    <t>Analyst Senior, Strategy &amp; Business Development</t>
  </si>
  <si>
    <t>Senior Analyst, Credit Risk - Digital Banking</t>
  </si>
  <si>
    <t>Questrade Financial Group</t>
  </si>
  <si>
    <t>Power Bi, Sql, Python, Machine Learning, Sas</t>
  </si>
  <si>
    <t>Investor Relations Analyst</t>
  </si>
  <si>
    <t>Clairvest</t>
  </si>
  <si>
    <t>Power BI, Excel</t>
  </si>
  <si>
    <t>BUSINESS ANALYST</t>
  </si>
  <si>
    <t>Business Technology Analyst</t>
  </si>
  <si>
    <t>Dawson Group</t>
  </si>
  <si>
    <t>Kamloops</t>
  </si>
  <si>
    <t>Tableau, Power Platform, Excel, Power Bi, C#, Python, Javascript</t>
  </si>
  <si>
    <t>Senior Business Analyst, Technology Architecture</t>
  </si>
  <si>
    <t>Data Architect</t>
  </si>
  <si>
    <t>Business Analyst, Commercial Services (Commercial Banking Analyst)</t>
  </si>
  <si>
    <t>FirstOntario Credit Union</t>
  </si>
  <si>
    <t>Engagement and Research Analyst</t>
  </si>
  <si>
    <t>85862.40000000001</t>
  </si>
  <si>
    <t>Software Engineer II - Speech Analyst</t>
  </si>
  <si>
    <t>West</t>
  </si>
  <si>
    <t>Jira, Confluence, Machine Learning</t>
  </si>
  <si>
    <t>MUFG Investor Services</t>
  </si>
  <si>
    <t>Analyste sp√É∆í√Ç¬©cialis√É∆í√Ç¬© en informatique/ Specialized Data Analyst 1000-846</t>
  </si>
  <si>
    <t>Ungava Tulattavik Health Center</t>
  </si>
  <si>
    <t>Notion</t>
  </si>
  <si>
    <t>Client Support Analyst</t>
  </si>
  <si>
    <t>Edgecom Energy</t>
  </si>
  <si>
    <t>Sr. Business Analyst √É¬¢√¢‚Äö¬¨√¢‚Ç¨≈ì Liquidity Reporting</t>
  </si>
  <si>
    <t>Institutional Analyst</t>
  </si>
  <si>
    <t>Senior Analyst, Clinical Administrative Databases</t>
  </si>
  <si>
    <t>Sas, Python, R, Database, Excel</t>
  </si>
  <si>
    <t>market research analyst</t>
  </si>
  <si>
    <t>Oppein Cabinetry</t>
  </si>
  <si>
    <t>Business Analyst 0149-3010</t>
  </si>
  <si>
    <t>Azure, Gap</t>
  </si>
  <si>
    <t>Logistics Analyst</t>
  </si>
  <si>
    <t>Logistic Analyst</t>
  </si>
  <si>
    <t>Chemtrade</t>
  </si>
  <si>
    <t>Research Analyst Student (RAS-0724-T)</t>
  </si>
  <si>
    <t>New Path Youth and Family Services</t>
  </si>
  <si>
    <t>Power BI, Spss, Database, Excel</t>
  </si>
  <si>
    <t>Senior Analyst, Global Compliance &amp; AML Reporting</t>
  </si>
  <si>
    <t>HSE Analyst</t>
  </si>
  <si>
    <t>Western Energy Services</t>
  </si>
  <si>
    <t>Excel, Database, Eagle</t>
  </si>
  <si>
    <t>Benefits HR Analyst</t>
  </si>
  <si>
    <t>City of Brampton</t>
  </si>
  <si>
    <t>Business Analyst, Budget &amp; Internal Reporting</t>
  </si>
  <si>
    <t>MEG Energy</t>
  </si>
  <si>
    <t>business intelligence analyst - Information technology (IT)</t>
  </si>
  <si>
    <t>Sql, Big Data, Machine Learning, Javascript</t>
  </si>
  <si>
    <t>Analyste sp√É∆í√Ç¬©cialis√É∆í√Ç¬© en informatique - Cybers√É∆í√Ç¬©curit√É∆í√Ç¬©/ Specialized Data Analyst</t>
  </si>
  <si>
    <t>Senior Pricing Analyst</t>
  </si>
  <si>
    <t>LifeWorks</t>
  </si>
  <si>
    <t>Pipe Integrity Analyst (Daytime Support)</t>
  </si>
  <si>
    <t>DarkVision</t>
  </si>
  <si>
    <t>Work Integrated Learning Systems Analyst</t>
  </si>
  <si>
    <t>Tableau, Power BI, Sql, Database</t>
  </si>
  <si>
    <t>Senior Front Office Business Analyst with Metals trading background</t>
  </si>
  <si>
    <t>Exadel Inc</t>
  </si>
  <si>
    <t>SAP Master Data Analyst</t>
  </si>
  <si>
    <t>Riverside Natural Foods Ltd.</t>
  </si>
  <si>
    <t>Pay and Benefits Analyst</t>
  </si>
  <si>
    <t>BC Assessment</t>
  </si>
  <si>
    <t>Senior Analyst - Superior Gas Liquids</t>
  </si>
  <si>
    <t>Superior Propane Careers</t>
  </si>
  <si>
    <t>Power Bi, Excel, Sql, Excel</t>
  </si>
  <si>
    <t>Business Analyst Staff</t>
  </si>
  <si>
    <t>NORSAT INTERNATIONAL INC</t>
  </si>
  <si>
    <t>Power Bi, Excel, Sql, Database</t>
  </si>
  <si>
    <t>S - Senior IT Business Analyst (Vancouver)</t>
  </si>
  <si>
    <t>Lantic Inc.</t>
  </si>
  <si>
    <t>Analyst Operational Assessments MTI</t>
  </si>
  <si>
    <t>Independent Electricity System Operator (IESO)</t>
  </si>
  <si>
    <t>Capital Planning Analyst (Contract)</t>
  </si>
  <si>
    <t>BGIS</t>
  </si>
  <si>
    <t>Fabric</t>
  </si>
  <si>
    <t>Accounting Analyst (Transportation)</t>
  </si>
  <si>
    <t>Pival</t>
  </si>
  <si>
    <t>Kirkland</t>
  </si>
  <si>
    <t>Systems Analyst II</t>
  </si>
  <si>
    <t>Azure, Database, Html, Crystal, Php, Mysql, SQL, Puppet, Powershell, Java, Asp, Javascript</t>
  </si>
  <si>
    <t>Senior Continuous Improvement Analyst (People and Culture) (Telework/Hybrid)</t>
  </si>
  <si>
    <t>CBC/Radio-Canada</t>
  </si>
  <si>
    <t>Analyst, Cloud Cost Management-Hybrid</t>
  </si>
  <si>
    <t>Alberta Energy Regulator</t>
  </si>
  <si>
    <t>Azure, Power BI, Database</t>
  </si>
  <si>
    <t>Business Analyst 7746-0215</t>
  </si>
  <si>
    <t>Senior IT Business Analyst</t>
  </si>
  <si>
    <t>Spark Power</t>
  </si>
  <si>
    <t>Oracle Cloud</t>
  </si>
  <si>
    <t>M365 Development &amp; Collaboration Solutions Business Analyst [OneIT]</t>
  </si>
  <si>
    <t>Wellbeing and Rewards Analyst</t>
  </si>
  <si>
    <t>Securian Canada</t>
  </si>
  <si>
    <t>Smartsheet, Excel</t>
  </si>
  <si>
    <t>Business Systems Analyst - Systems Trainer</t>
  </si>
  <si>
    <t>Trainer</t>
  </si>
  <si>
    <t>Planning Analyst and Performance Executive</t>
  </si>
  <si>
    <t>Executive</t>
  </si>
  <si>
    <t>OSL Retail Services Inc</t>
  </si>
  <si>
    <t>Blend Technologies Ltd.</t>
  </si>
  <si>
    <t>Systems Reliability Analyst (SRA)</t>
  </si>
  <si>
    <t>Power Bi, Big Data, Excel</t>
  </si>
  <si>
    <t>SAP S4/HANA Master Data Analyst (12-Month Contract)</t>
  </si>
  <si>
    <t>Excel, Tableau, Sql, Alteryx, Python, Github, C#, Snowflake, Database</t>
  </si>
  <si>
    <t>Senior Business Systems Analyst, GFT</t>
  </si>
  <si>
    <t>Sql, Database, Excel</t>
  </si>
  <si>
    <t>Program Admin Officer 4 (Senior Analyst)</t>
  </si>
  <si>
    <t>Supply Chain Replenishment Analyst</t>
  </si>
  <si>
    <t>Specialty Health Network Inc.</t>
  </si>
  <si>
    <t>Business Systems Analyst (Enterprise Applications)</t>
  </si>
  <si>
    <t>Html, Css, Power BI, Ssrs</t>
  </si>
  <si>
    <t>SCRUM MASTER BI</t>
  </si>
  <si>
    <t>Other</t>
  </si>
  <si>
    <t>Business Development Bank of Canada</t>
  </si>
  <si>
    <t>Mainframe Business Systems Analyst</t>
  </si>
  <si>
    <t>TV2 Consulting</t>
  </si>
  <si>
    <t>Saint John</t>
  </si>
  <si>
    <t>Sql, Big Data, Excel, Hadoop, Python, Jupyter</t>
  </si>
  <si>
    <t>Business Process Analyst - DC &amp; AI</t>
  </si>
  <si>
    <t>AltaLink</t>
  </si>
  <si>
    <t>C#, Excel, Azure, Database</t>
  </si>
  <si>
    <t>Intelligent Automation Analyst - MANDATORY BILINGUAL. Must speak French</t>
  </si>
  <si>
    <t>GoAutomate</t>
  </si>
  <si>
    <t>Javascript, Javascript</t>
  </si>
  <si>
    <t>Trade Marketing Analyst</t>
  </si>
  <si>
    <t>Cost Accounting Analyst</t>
  </si>
  <si>
    <t>Weir Group</t>
  </si>
  <si>
    <t>Physician Compensation Analyst</t>
  </si>
  <si>
    <t>Interior Health Authority</t>
  </si>
  <si>
    <t>Kelowna</t>
  </si>
  <si>
    <t>109470.40000000001</t>
  </si>
  <si>
    <t>IT Senior Business Analyst, Scheduling &amp; Distribution (T &amp; I) (Hybrid)</t>
  </si>
  <si>
    <t>Energy Systems Operation Analyst</t>
  </si>
  <si>
    <t>Renteknik Group Inc.</t>
  </si>
  <si>
    <t>Excel, C</t>
  </si>
  <si>
    <t>BILINGUAL POLICY ANALYST, EARLY LEARNING AND ELEMENTARY-SECONDARY EDUCATION</t>
  </si>
  <si>
    <t>CMEC Council Of Ministers of Education, Canada</t>
  </si>
  <si>
    <t>Peterborough Regional Health Centre</t>
  </si>
  <si>
    <t>Peterborough</t>
  </si>
  <si>
    <t>98092.79999999999</t>
  </si>
  <si>
    <t>88285.59999999999</t>
  </si>
  <si>
    <t>Analyste multidisciplinaire en m√É∆í√Ç¬©canique / Multi-Disciplinary Mechanical Analyst</t>
  </si>
  <si>
    <t>Pratt &amp; Whitney</t>
  </si>
  <si>
    <t>Longueuil</t>
  </si>
  <si>
    <t>C#, Matlab, Assembly</t>
  </si>
  <si>
    <t>Commercial Analyst</t>
  </si>
  <si>
    <t>Ebury</t>
  </si>
  <si>
    <t>Sr Analyst, Actuarial- Personal Insurance Pricing</t>
  </si>
  <si>
    <t>Definity Financial Corporation</t>
  </si>
  <si>
    <t>Sas, Vba, Excel, Database</t>
  </si>
  <si>
    <t>Web Infomatic Services Ltd</t>
  </si>
  <si>
    <t>Accounts Receivable Analyst</t>
  </si>
  <si>
    <t>Niche Bakers Corp</t>
  </si>
  <si>
    <t>Reckitt</t>
  </si>
  <si>
    <t>Senior Servicing Analyst</t>
  </si>
  <si>
    <t>D√É∆í√Ç¬©veloppeur-analyste Power BI</t>
  </si>
  <si>
    <t>Airmedic</t>
  </si>
  <si>
    <t>Power Bi, Sql, Azure, Power BI, Ssis, Sqlserver, .Net</t>
  </si>
  <si>
    <t>Registered Behaviour Analyst (RBA)</t>
  </si>
  <si>
    <t>Barrantes &amp; Associates Inc.</t>
  </si>
  <si>
    <t>Compensation Consulting Analyst - People Advisory Services, Rewards - Toronto</t>
  </si>
  <si>
    <t>EY</t>
  </si>
  <si>
    <t>Logistic &amp; Distribution Analyst</t>
  </si>
  <si>
    <t>CCM Hockey</t>
  </si>
  <si>
    <t>Operations Analyst, Business Lending - 2 Year Term Opportunity</t>
  </si>
  <si>
    <t>Saint-Jean-sur-Richelieu</t>
  </si>
  <si>
    <t>Actuarial Analyst, Commercial Insurance - Pricing</t>
  </si>
  <si>
    <t>Excel, Sas, Vba, C#, Python, R</t>
  </si>
  <si>
    <t>Business System Analyst - SAP FICO</t>
  </si>
  <si>
    <t>Senior Tax Analyst</t>
  </si>
  <si>
    <t>North American Construction Group Inc.</t>
  </si>
  <si>
    <t>Acheson</t>
  </si>
  <si>
    <t>Intermediate Actuarial Analyst, Commercial Insurance Pricing</t>
  </si>
  <si>
    <t>Business Analyst Position (Remote)</t>
  </si>
  <si>
    <t>Saint Laurent Consulting</t>
  </si>
  <si>
    <t>Associate PM/Business Analyst (Open to North, Central, and South America)</t>
  </si>
  <si>
    <t>Function Health</t>
  </si>
  <si>
    <t>Sql, Python, Tableau, Swift, Machine Learning, Aws, Confluence, Excel, Gap, Power Bi, Jira</t>
  </si>
  <si>
    <t>Information and Data Management Advisor/Analyst/Officer</t>
  </si>
  <si>
    <t>CNSC/CCSN</t>
  </si>
  <si>
    <t>Cabela's</t>
  </si>
  <si>
    <t>Sql, Power Bi, Python, Visual Basic, Excel, Google Cloud Platform</t>
  </si>
  <si>
    <t>Value Partners Investments</t>
  </si>
  <si>
    <t>Power Bi, Fabric, Tableau, Sql, Gap, Python, R</t>
  </si>
  <si>
    <t>Vancouver Whitecaps FC</t>
  </si>
  <si>
    <t>Sql, Tableau, Power BI, Excel</t>
  </si>
  <si>
    <t>Aws, Sql, Big Data, Snowflake, Hadoop, Azure, Python</t>
  </si>
  <si>
    <t>Specialist, Business Intelligence Data Warehouse</t>
  </si>
  <si>
    <t>Island Health</t>
  </si>
  <si>
    <t>The Minto Group</t>
  </si>
  <si>
    <t>Senior Data Analyst, Pricing and Finance</t>
  </si>
  <si>
    <t>Financial Analyst</t>
  </si>
  <si>
    <t>ServiceTitan</t>
  </si>
  <si>
    <t>Tableau, Sql, Big Data, Excel, Apache Airflow</t>
  </si>
  <si>
    <t>Big Data, Sql, Excel, Gap, Big Data</t>
  </si>
  <si>
    <t>Senior Business Data Analyst</t>
  </si>
  <si>
    <t>Ontario Securities Commission</t>
  </si>
  <si>
    <t>Tableau, Crystal, Sql, Gap, Python, R</t>
  </si>
  <si>
    <t>Porter Airlines Inc.</t>
  </si>
  <si>
    <t>Systematic Squad Inc.</t>
  </si>
  <si>
    <t>Delbridge Solutions Inc.</t>
  </si>
  <si>
    <t>Capacity Planning Analyst, Workforce Management</t>
  </si>
  <si>
    <t>Tableau, Genesys, Sql</t>
  </si>
  <si>
    <t>Risk Analyst, Third Party Risk Management</t>
  </si>
  <si>
    <t>Business and Quality Assurance Analyst, Scotiabank</t>
  </si>
  <si>
    <t>Analyst, Marketing Analytics</t>
  </si>
  <si>
    <t>Klick Health</t>
  </si>
  <si>
    <t>HR ServiceNow Analyst</t>
  </si>
  <si>
    <t>Ledcor</t>
  </si>
  <si>
    <t>Strategic Risk Growth Analyst</t>
  </si>
  <si>
    <t>Vault Credit Corporation</t>
  </si>
  <si>
    <t>Analyst II, Credit Analytics, Full Stack</t>
  </si>
  <si>
    <t>Windsor Police Service - Systems Analyst, Business Solutions</t>
  </si>
  <si>
    <t>City of Windsor</t>
  </si>
  <si>
    <t>Database, Sql, SQL, Shell, C#, Python, Javascript</t>
  </si>
  <si>
    <t>Tableau, Aws, Sql, Azure, Power Bi, Looker, Database</t>
  </si>
  <si>
    <t>MGIS</t>
  </si>
  <si>
    <t>Tableau, Machine Learning, Sql, Excel, Alteryx, Vba</t>
  </si>
  <si>
    <t>RESEARCH ANALYST 1</t>
  </si>
  <si>
    <t>City of Toronto</t>
  </si>
  <si>
    <t>Merchandise Analyst</t>
  </si>
  <si>
    <t>Circle K</t>
  </si>
  <si>
    <t>goeasy</t>
  </si>
  <si>
    <t>Sas, Sql</t>
  </si>
  <si>
    <t>Analyst, Reliability</t>
  </si>
  <si>
    <t>Tableau, Excel, R</t>
  </si>
  <si>
    <t>Business Intelligence Specialist Analytics (with Qlik experience)</t>
  </si>
  <si>
    <t>Sql, Power BI, Ssrs, Qliksense, Big Data, SQL, Excel, Qlik Sense, Database</t>
  </si>
  <si>
    <t>Portfolio Management Analyst, Quantitative Equity</t>
  </si>
  <si>
    <t>Energy Safety Canada</t>
  </si>
  <si>
    <t>Database, Html</t>
  </si>
  <si>
    <t>Power Bi, Jira, Miro</t>
  </si>
  <si>
    <t>SULYMON GLOBAL INC.</t>
  </si>
  <si>
    <t>Database, Python, Sql</t>
  </si>
  <si>
    <t>Chief Functional and Data Analyst</t>
  </si>
  <si>
    <t>National Bank of Canada</t>
  </si>
  <si>
    <t>Aws, Confluence, Github, Java, Lucidchart, Jira</t>
  </si>
  <si>
    <t>Functional Analyst, Process Improvement</t>
  </si>
  <si>
    <t>79310.40000000001</t>
  </si>
  <si>
    <t>EMR Analyst</t>
  </si>
  <si>
    <t>Medicentres Canada Inc.</t>
  </si>
  <si>
    <t>Newmarket</t>
  </si>
  <si>
    <t>Business Process Analyst</t>
  </si>
  <si>
    <t>ENERCARE</t>
  </si>
  <si>
    <t>Excel, Tableau, Sql, Gap, Power Bi</t>
  </si>
  <si>
    <t>Business Analyst Intern/Junior</t>
  </si>
  <si>
    <t>Customer Solution Analyst</t>
  </si>
  <si>
    <t>McCain Foods Limited</t>
  </si>
  <si>
    <t>Power Bi</t>
  </si>
  <si>
    <t>IT Business Analyst, Intact Lab</t>
  </si>
  <si>
    <t>Machine Learning, Jira, Confluence</t>
  </si>
  <si>
    <t>Business Support Systems Analyst</t>
  </si>
  <si>
    <t>Eastlink</t>
  </si>
  <si>
    <t>Taro Pharmaceuticals INC, Canada</t>
  </si>
  <si>
    <t>marketing data analyst</t>
  </si>
  <si>
    <t>Triumph Well Services</t>
  </si>
  <si>
    <t>Database, Database, Tableau, Sql, Alteryx, Python, R</t>
  </si>
  <si>
    <t>Business Intelligence &amp; Analytics Student-Fall 2024 Co-op</t>
  </si>
  <si>
    <t>Irving Shipbuilding</t>
  </si>
  <si>
    <t>Dartmouth</t>
  </si>
  <si>
    <t>Sr. Analyst, Business Intelligence</t>
  </si>
  <si>
    <t>Gildan Activewear Inc</t>
  </si>
  <si>
    <t>Tableau, Sql, Snowflake, Qlikview, Talend</t>
  </si>
  <si>
    <t>data warehouse analyst</t>
  </si>
  <si>
    <t>VISAY TECHNOLOGIES INC</t>
  </si>
  <si>
    <t>Senior Compensation Analyst</t>
  </si>
  <si>
    <t>Risk &amp; Audit Analyst</t>
  </si>
  <si>
    <t>University of Manitoba</t>
  </si>
  <si>
    <t>Product Support Analyst - Database and ETL</t>
  </si>
  <si>
    <t>Copperleaf Technologies Inc.</t>
  </si>
  <si>
    <t>Aws, Sql, Oracle Database, Database, Database, Reason</t>
  </si>
  <si>
    <t>Operations Analyst</t>
  </si>
  <si>
    <t>Tim Hortons | Company #4020653</t>
  </si>
  <si>
    <t>Sas, Fabric, Excel</t>
  </si>
  <si>
    <t>Programs Data Analyst</t>
  </si>
  <si>
    <t>Owen Sound Family Health Team</t>
  </si>
  <si>
    <t>Owen Sound</t>
  </si>
  <si>
    <t>Business System Analyst</t>
  </si>
  <si>
    <t>UST Global</t>
  </si>
  <si>
    <t>BSAN-Business Systems Analyst</t>
  </si>
  <si>
    <t>Lifemark Health Group</t>
  </si>
  <si>
    <t>Confluence, Excel, Gap, Azure, Jira</t>
  </si>
  <si>
    <t>HRT Applications Business Analyst</t>
  </si>
  <si>
    <t>Vail Resorts Corporate</t>
  </si>
  <si>
    <t>C#, Excel, Sql, Database</t>
  </si>
  <si>
    <t>Travel</t>
  </si>
  <si>
    <t>Data and Policy Analyst II</t>
  </si>
  <si>
    <t>97239.79000000001</t>
  </si>
  <si>
    <t>Junior Analyst Position</t>
  </si>
  <si>
    <t>CTi Living</t>
  </si>
  <si>
    <t>Revenue Operations Business Analyst</t>
  </si>
  <si>
    <t>MaintainX</t>
  </si>
  <si>
    <t>Shell, C#, Jira, Confluence</t>
  </si>
  <si>
    <t>Demand Planning Analyst</t>
  </si>
  <si>
    <t>Cozey</t>
  </si>
  <si>
    <t>Mont-royal</t>
  </si>
  <si>
    <t>Vba, Excel</t>
  </si>
  <si>
    <t>Business Analyst Senior 7698-1809</t>
  </si>
  <si>
    <t>Jeevan Technologies</t>
  </si>
  <si>
    <t>Cost and Pricing Analyst</t>
  </si>
  <si>
    <t>Amherst</t>
  </si>
  <si>
    <t>MacDon Industries Ltd.</t>
  </si>
  <si>
    <t>Broadridge Specialized Analyst - ONLY</t>
  </si>
  <si>
    <t>C.G.I.</t>
  </si>
  <si>
    <t>Jira, Gap, Sql, Confluence</t>
  </si>
  <si>
    <t>Business Analyst - Core Operations</t>
  </si>
  <si>
    <t>BC Centre for Excellence in HIV/AIDS</t>
  </si>
  <si>
    <t>Business Analyst, Workday</t>
  </si>
  <si>
    <t>Element Fleet Management</t>
  </si>
  <si>
    <t>Jira, Excel, Smartsheet</t>
  </si>
  <si>
    <t>Fuel Pricing Analyst</t>
  </si>
  <si>
    <t>Canco</t>
  </si>
  <si>
    <t>B2C Business Systems Analyst Toronto, Canada Information Technology</t>
  </si>
  <si>
    <t>Rothmans, Benson &amp; Hedges Inc</t>
  </si>
  <si>
    <t>Calgary Based Data Analyst I-III - MFL/GEO Pipeline In-Line Inspection &amp; Data IMU Analyst</t>
  </si>
  <si>
    <t>Entegra LLP</t>
  </si>
  <si>
    <t>Cost Analyst</t>
  </si>
  <si>
    <t>Intelcom</t>
  </si>
  <si>
    <t>Senior Logistics Analyst</t>
  </si>
  <si>
    <t>NewAge Products Inc</t>
  </si>
  <si>
    <t>Tableau, Crystal, Sql, Excel, Vba, Database</t>
  </si>
  <si>
    <t>CLEAResult</t>
  </si>
  <si>
    <t>Port Coquitlam</t>
  </si>
  <si>
    <t>Accounting/Reporting Analyst</t>
  </si>
  <si>
    <t>Fabric, Excel, R</t>
  </si>
  <si>
    <t>Business Intelligence Developer (local to Quebec)</t>
  </si>
  <si>
    <t>Q1 Technologies</t>
  </si>
  <si>
    <t>Laboratory Analyst (4-Month Contract)</t>
  </si>
  <si>
    <t>ALS Global</t>
  </si>
  <si>
    <t>24-144 Business Solutions Analyst</t>
  </si>
  <si>
    <t>The City of Maple Ridge</t>
  </si>
  <si>
    <t>Maple Ridge</t>
  </si>
  <si>
    <t>Maple</t>
  </si>
  <si>
    <t>Sr. Business Systems Analyst (Salesforce)</t>
  </si>
  <si>
    <t>Authentic8</t>
  </si>
  <si>
    <t>C#, Jira, Confluence</t>
  </si>
  <si>
    <t>ECommerce Brand Advocate Analyst - Hybrid - 12 month contract</t>
  </si>
  <si>
    <t>Statistician</t>
  </si>
  <si>
    <t>The Home Depot Canada</t>
  </si>
  <si>
    <t>Tableau, Excel, Looker</t>
  </si>
  <si>
    <t>Senior Technical Business Systems Analyst (Hybrid Temporary Assignment until July 2025)</t>
  </si>
  <si>
    <t>Boreala Management</t>
  </si>
  <si>
    <t>InSync</t>
  </si>
  <si>
    <t>Digital Supply Chain Planning Analyst</t>
  </si>
  <si>
    <t>Lifespan Cognition Lab Data Analyst Lead</t>
  </si>
  <si>
    <t>Kwantlen Polytechnic University</t>
  </si>
  <si>
    <t>Html, Sql, Reason, Excel, Python, Javascript, R, Database</t>
  </si>
  <si>
    <t>Sr Analyst, Sustainability</t>
  </si>
  <si>
    <t>Power Bi, Tableau, Excel</t>
  </si>
  <si>
    <t>Capital Surveillance Analyst - Investor Relations</t>
  </si>
  <si>
    <t>S&amp;P Global</t>
  </si>
  <si>
    <t>Business Intelligence Engineer, Supply Chain Optimization Technologies, Fulfillment Availability</t>
  </si>
  <si>
    <t>Amazon Development Centre Canada ULC - K03</t>
  </si>
  <si>
    <t>Sql, Database, Tableau, Machine Learning, Aws, Big Data, Python</t>
  </si>
  <si>
    <t>Project Manager/Business Analyst (Hybrid)</t>
  </si>
  <si>
    <t>Data System Analyst (need -Snowflake, Hadoop, ETL) @ Markham - Hybrid - long Term</t>
  </si>
  <si>
    <t>Hadoop, Informatica, Snowflake, Aws, Sql, Postgresql, Qliksense, Scala, Big Data, Shell, Sas, Teradata, Python</t>
  </si>
  <si>
    <t>Bank Rec Analyst - 6 month contract</t>
  </si>
  <si>
    <t>The Boyd Group</t>
  </si>
  <si>
    <t>analyst - market research</t>
  </si>
  <si>
    <t>A&amp;M Canadian Immigration Law Corporation</t>
  </si>
  <si>
    <t>Business Analyst (Intermediate) 7647-1812</t>
  </si>
  <si>
    <t>Sql, Mysql, Database, Power Platform, Azure, Jira</t>
  </si>
  <si>
    <t>Supply Chain Analyst III</t>
  </si>
  <si>
    <t>Seaspan ULC</t>
  </si>
  <si>
    <t>Power Bi, Excel, Oracle Cloud</t>
  </si>
  <si>
    <t>Canada Goose Inc.</t>
  </si>
  <si>
    <t>Senior Analyst, Quality Control</t>
  </si>
  <si>
    <t>TARO PHARMACEUTICALS INC.</t>
  </si>
  <si>
    <t>Platform and Process Analyst</t>
  </si>
  <si>
    <t>GardaWorld</t>
  </si>
  <si>
    <t>Data Integration Senior System Support Analyst</t>
  </si>
  <si>
    <t>C#, Database, Database, Mongodb, Sql, Aws, Big Data, Snowflake, Hadoop, Azure, Python, Sybase</t>
  </si>
  <si>
    <t>Infrastructure Practice Group, Senior Business Analyst</t>
  </si>
  <si>
    <t>Infoblox Canada Ltd.</t>
  </si>
  <si>
    <t>108347.20000000001</t>
  </si>
  <si>
    <t>Technology and Communications Practice Group, Senior Business Analyst</t>
  </si>
  <si>
    <t>Senior Analyst, IT Risk Metrics/Reporting (GCS)</t>
  </si>
  <si>
    <t>Sql, Excel, Tableau, Jira, Power BI, Powershell, Gap, Vba, Snowflake, Python, Database</t>
  </si>
  <si>
    <t>SimCorp - Communication Server Analyst - Business Analyst</t>
  </si>
  <si>
    <t>XLNCY SOLUTIONS</t>
  </si>
  <si>
    <t>Aviso Wealth</t>
  </si>
  <si>
    <t>computer systems analyst</t>
  </si>
  <si>
    <t>Canadian Systems Inc.</t>
  </si>
  <si>
    <t>Html, Java, Database, Tcl</t>
  </si>
  <si>
    <t>Accounts receivable analyst</t>
  </si>
  <si>
    <t>MCL Motor Cars 2010</t>
  </si>
  <si>
    <t>regional development analyst</t>
  </si>
  <si>
    <t>Mandi Guys Inc.</t>
  </si>
  <si>
    <t>Save Max Real Estate Inc.</t>
  </si>
  <si>
    <t>108 ideaspace inc.</t>
  </si>
  <si>
    <t>ElementIQ Media Inc.</t>
  </si>
  <si>
    <t>AVP - Senior Natural Catastrophe Pricing Analyst</t>
  </si>
  <si>
    <t>SCOR</t>
  </si>
  <si>
    <t>Sr Synthetic Aperture Radar (SAR) Processing Analyst</t>
  </si>
  <si>
    <t>MacDonald Dettwiler &amp; Associates Inc.</t>
  </si>
  <si>
    <t>C#, Python, Matlab</t>
  </si>
  <si>
    <t>Analyste d'affaires - S√É∆í√Ç¬©nior / Senior Business Analyst</t>
  </si>
  <si>
    <t>Talan</t>
  </si>
  <si>
    <t>Big Data, Java, Sql, C</t>
  </si>
  <si>
    <t>Sr. Strategic Pricing Analyst</t>
  </si>
  <si>
    <t>Brink's Incorporated</t>
  </si>
  <si>
    <t>TD SYNNEX Canada</t>
  </si>
  <si>
    <t>Sql, Ruby, Javascript, Jira</t>
  </si>
  <si>
    <t>Market Research Analyst / Cryptocurrency Market Expert</t>
  </si>
  <si>
    <t>Bisti Foreign Exchange</t>
  </si>
  <si>
    <t>Intermediate Accounting Analyst - Bilingual, Canadian Business Banking - Toronto or Ottawa (Ontario)</t>
  </si>
  <si>
    <t>Data &amp; Analytics - Senior Data Visualization Engineer</t>
  </si>
  <si>
    <t>Aritzia</t>
  </si>
  <si>
    <t>Power Bi, Tableau, Looker</t>
  </si>
  <si>
    <t>Field Market Analyst</t>
  </si>
  <si>
    <t>Confidential</t>
  </si>
  <si>
    <t>University of Saskatchewan</t>
  </si>
  <si>
    <t>Power BI, Tableau, Excel, Spss</t>
  </si>
  <si>
    <t>Strategic Data Analyst</t>
  </si>
  <si>
    <t>Sql, Tableau, Crystal, Ssis, Excel, SQL, Ssrs, Power Bi, Sybase, Database</t>
  </si>
  <si>
    <t>BI Engineer</t>
  </si>
  <si>
    <t>COREL CORPORATION USA</t>
  </si>
  <si>
    <t>Tableau, Power BI, Snowflake, Looker, Postgresql</t>
  </si>
  <si>
    <t>KF Aerospace</t>
  </si>
  <si>
    <t>Power Bi, Sql</t>
  </si>
  <si>
    <t>Senior Analyst, Performance and Analytics</t>
  </si>
  <si>
    <t>Power BI, Power Platform, Sql, Excel, Sas, Ssrs, Python, R</t>
  </si>
  <si>
    <t>Data Scientist/Business Analyst</t>
  </si>
  <si>
    <t>Data Scientist</t>
  </si>
  <si>
    <t>247 Labs Inc</t>
  </si>
  <si>
    <t>Aws, Azure, Html, Machine Learning, Sql, Github, Css, Gitlab, Python, Vue, R, Javascript</t>
  </si>
  <si>
    <t>I Tech Computer INC</t>
  </si>
  <si>
    <t>Sql, Database</t>
  </si>
  <si>
    <t>Data Analyst / Modeler Advisory</t>
  </si>
  <si>
    <t>Database, Hadoop, Sql</t>
  </si>
  <si>
    <t>Supply Chain BI Solutions Analyst</t>
  </si>
  <si>
    <t>Pet Valu</t>
  </si>
  <si>
    <t>Tableau, Sql, Excel, Power Bi, Python, R, Vba</t>
  </si>
  <si>
    <t>People Technology Analyst</t>
  </si>
  <si>
    <t>Tucows</t>
  </si>
  <si>
    <t>Media Insights- Reporting Analyst</t>
  </si>
  <si>
    <t>Walmart Canada</t>
  </si>
  <si>
    <t>Newfoundland and Labrador Centre for Health...</t>
  </si>
  <si>
    <t>Php</t>
  </si>
  <si>
    <t>Business and Contract Analyst</t>
  </si>
  <si>
    <t>Tableau, Power BI, Sql, Excel, Python, R, Knime</t>
  </si>
  <si>
    <t>Analyst - Performance, Wind energy</t>
  </si>
  <si>
    <t>Innergex</t>
  </si>
  <si>
    <t>Tableau, Machine Learning, Sql, Matlab, Python</t>
  </si>
  <si>
    <t>HRIS Analyst &amp; Report Specialist - Master's Level Internship</t>
  </si>
  <si>
    <t>Vosyn</t>
  </si>
  <si>
    <t>Tableau, Sql, Excel, Power Bi, Python, R, Database</t>
  </si>
  <si>
    <t>Reporting Analyst</t>
  </si>
  <si>
    <t>G2S2 Capital Inc</t>
  </si>
  <si>
    <t>Ray Legacy Consulting Services Inc.</t>
  </si>
  <si>
    <t>Sql, Database, Mysql</t>
  </si>
  <si>
    <t>Senior Data Visualization Architect</t>
  </si>
  <si>
    <t>Machine Learning, Sql, Big Data, Plotly, Database, Machine Learning, R, Cassandra, Big Data, Matplotlib, Snowflake, D3.Js, Hadoop, Google Bigquery, Python, Javascript, D3.Js, Seaborn</t>
  </si>
  <si>
    <t>Big Data, Sql, Database</t>
  </si>
  <si>
    <t>Central Planning Analyst</t>
  </si>
  <si>
    <t>Excel, Sql, Database</t>
  </si>
  <si>
    <t>IT Business Intelligence Analyst</t>
  </si>
  <si>
    <t>Top Aces</t>
  </si>
  <si>
    <t>Power Bi, Ssrs, Azure, Sql</t>
  </si>
  <si>
    <t>Senior Operations Analyst</t>
  </si>
  <si>
    <t>Manitoba Public Insurance</t>
  </si>
  <si>
    <t>Spss, Tableau, Power BI, Sql, Python, R</t>
  </si>
  <si>
    <t>Analyst, Ancillary Optimization</t>
  </si>
  <si>
    <t>Tableau, Vba, Excel, Sql</t>
  </si>
  <si>
    <t>83470.40000000001</t>
  </si>
  <si>
    <t>Senior Business Analyst - Healthcare</t>
  </si>
  <si>
    <t>AutoTrader.ca</t>
  </si>
  <si>
    <t>.Net</t>
  </si>
  <si>
    <t>Transformation Analyst</t>
  </si>
  <si>
    <t>Trimac Transportation, Ltd (ND)</t>
  </si>
  <si>
    <t>Excel, Tableau, Sql, Asana</t>
  </si>
  <si>
    <t>Data Analyst / Analyste de donn√É∆í√Ç¬©es</t>
  </si>
  <si>
    <t>FlightHub</t>
  </si>
  <si>
    <t>Parallels</t>
  </si>
  <si>
    <t>Analyste d√É¬¢√¢‚Äö¬¨√¢‚Äû¬¢√É∆í√Ç¬©tudes / Study Analyst, Real World Solutions</t>
  </si>
  <si>
    <t>IQVIA</t>
  </si>
  <si>
    <t>AFL Telecommunications LLC</t>
  </si>
  <si>
    <t>Excel, Smartsheet</t>
  </si>
  <si>
    <t>Tekshapers Software Solutions Pvt Ltd</t>
  </si>
  <si>
    <t>Sql, Big Data, Database, Machine Learning, Cassandra, Big Data, Snowflake, D3.Js, Hadoop, Google Bigquery, Python, Javascript, R</t>
  </si>
  <si>
    <t>Technology Analyst - SQL Data Engineer</t>
  </si>
  <si>
    <t>Sql, Snowflake, Azure, R, Talend</t>
  </si>
  <si>
    <t>Pricing and Product Analyst</t>
  </si>
  <si>
    <t>Monark</t>
  </si>
  <si>
    <t>White Rock</t>
  </si>
  <si>
    <t>Power BI, Tableau, Excel, Python, R</t>
  </si>
  <si>
    <t>MultiTech</t>
  </si>
  <si>
    <t>Data and BI Expert</t>
  </si>
  <si>
    <t>GFT Technologies SE</t>
  </si>
  <si>
    <t>Vue, C</t>
  </si>
  <si>
    <t>Toronto or Montreal - Global Trade - Customs Analyst</t>
  </si>
  <si>
    <t>Research Data Coordinator and Analyst</t>
  </si>
  <si>
    <t>Stata, R</t>
  </si>
  <si>
    <t>Private Markets Investment Analyst</t>
  </si>
  <si>
    <t>Prophecy Technologies Corp</t>
  </si>
  <si>
    <t>IQ4I Canada Inc</t>
  </si>
  <si>
    <t>Ancaster</t>
  </si>
  <si>
    <t>Colours of Punjabi Event Organization Inc.</t>
  </si>
  <si>
    <t>Database, Database, Html, Sql, Mysql</t>
  </si>
  <si>
    <t>BI Engineer - Black Panther</t>
  </si>
  <si>
    <t>Html, Aws, Sql, Git, Azure, Python, Looker, Database</t>
  </si>
  <si>
    <t>Clutch Technologies Inc.</t>
  </si>
  <si>
    <t>Tableau, Sql</t>
  </si>
  <si>
    <t>Capgemini</t>
  </si>
  <si>
    <t>AtkinsR√É∆í√Ç¬©alis</t>
  </si>
  <si>
    <t>Power Bi, Html, Power Platform, Excel, Css, Javascript, Database</t>
  </si>
  <si>
    <t>CMMS Analyst (Hybrid)</t>
  </si>
  <si>
    <t>Delta</t>
  </si>
  <si>
    <t>Senior Marketing Analyst</t>
  </si>
  <si>
    <t>Absorb Software</t>
  </si>
  <si>
    <t>Html, Tableau, Power BI, Css, Bigquery, Javascript, Fivetran</t>
  </si>
  <si>
    <t>Demand and Insights Analyst</t>
  </si>
  <si>
    <t>Purdys Chocolatier</t>
  </si>
  <si>
    <t>Power Bi, Gap, Excel</t>
  </si>
  <si>
    <t>systems analyst</t>
  </si>
  <si>
    <t>Helios Retail Consulting Limited</t>
  </si>
  <si>
    <t>C#, Database, Html, Sql, Git, Perl, Java, Groovy, Tcl, Python, Lua</t>
  </si>
  <si>
    <t>QA Analyst</t>
  </si>
  <si>
    <t>VERB Interactive</t>
  </si>
  <si>
    <t>Remote in Halifax</t>
  </si>
  <si>
    <t>Html, Javascript, Css</t>
  </si>
  <si>
    <t>Sales Support Analyst</t>
  </si>
  <si>
    <t>Piller's Fine Foods</t>
  </si>
  <si>
    <t>Power Bi, Excel, Factor</t>
  </si>
  <si>
    <t>Analyst, FP&amp;A</t>
  </si>
  <si>
    <t>Tableau, Looker</t>
  </si>
  <si>
    <t>QualPro Systems Inc.</t>
  </si>
  <si>
    <t>Supply Chain Master Data Analyst (Hybrid: Calgary, AB) - Hybrid</t>
  </si>
  <si>
    <t>Enbridge Contingent Talent Community</t>
  </si>
  <si>
    <t>Oracle Cloud, Excel, Power Bi</t>
  </si>
  <si>
    <t>COHASH IT SERVICES INC.</t>
  </si>
  <si>
    <t>Sql, Shell, Git, Perl, Oracle Database, Javascript, Database</t>
  </si>
  <si>
    <t>K√É∆í√Ç¬∂rber Business Analyst/K√É∆í√Ç¬∂rber Analyste √É∆í√Ç¬©conomique</t>
  </si>
  <si>
    <t>Exertis | JAM</t>
  </si>
  <si>
    <t>Baie-d'urfe</t>
  </si>
  <si>
    <t>Gap, Vue, R</t>
  </si>
  <si>
    <t>Business Analyst - Hybrid</t>
  </si>
  <si>
    <t>CarltonOne</t>
  </si>
  <si>
    <t>Snowflake</t>
  </si>
  <si>
    <t>The Dufresne Group (TDG)</t>
  </si>
  <si>
    <t>Tableau, Sql, Excel, Python, R</t>
  </si>
  <si>
    <t>Tech Lead / Developpeur BI</t>
  </si>
  <si>
    <t>airmedic</t>
  </si>
  <si>
    <t>Saint-Hubert</t>
  </si>
  <si>
    <t>Senior Reporting Business Analyst</t>
  </si>
  <si>
    <t>Business Analyst (Intermediate)</t>
  </si>
  <si>
    <t>Bilingual Senior Business Analyst</t>
  </si>
  <si>
    <t>Gap, Jira, Confluence</t>
  </si>
  <si>
    <t>Senior Operations Analyst, Capacity Planning</t>
  </si>
  <si>
    <t>Vancouver Airport Authority</t>
  </si>
  <si>
    <t>Tableau, Sql, Confluence, Hadoop, Jira, Database</t>
  </si>
  <si>
    <t>Lead Business Systems Analyst</t>
  </si>
  <si>
    <t>SS&amp;C</t>
  </si>
  <si>
    <t>C#, Sql, Excel, Jira, Database</t>
  </si>
  <si>
    <t>Douglas College</t>
  </si>
  <si>
    <t>New Westminster</t>
  </si>
  <si>
    <t>EKZERO CORPORATION</t>
  </si>
  <si>
    <t>Woodbridge</t>
  </si>
  <si>
    <t>Sql, Confluence, Github, Java, Jira</t>
  </si>
  <si>
    <t>Business Systems Analyst Senior (MICROSOFT DYNAMICS) - REMOTE</t>
  </si>
  <si>
    <t>Gallagher</t>
  </si>
  <si>
    <t>C#, Fabric</t>
  </si>
  <si>
    <t>P &amp; C Insurance Business Analyst, Implementations</t>
  </si>
  <si>
    <t>Ontario Mutuals</t>
  </si>
  <si>
    <t>C#, R</t>
  </si>
  <si>
    <t>Services Practice Group, Senior Business Analyst</t>
  </si>
  <si>
    <t>CBIG- Canadian Benefits Invst &amp; Ins Grp</t>
  </si>
  <si>
    <t>Prince George</t>
  </si>
  <si>
    <t>P&amp;C Insurance Business Analyst, Implementations</t>
  </si>
  <si>
    <t>Cognition+</t>
  </si>
  <si>
    <t>Remote in London</t>
  </si>
  <si>
    <t>CognitoCRM</t>
  </si>
  <si>
    <t>Architecte BI Databricks-Opportunit√É∆í√Ç¬© ouverte aux candidats √É∆í√Ç¬† l'international</t>
  </si>
  <si>
    <t>aim1221 tech solutions Inc</t>
  </si>
  <si>
    <t>Senior Benefits Analyst</t>
  </si>
  <si>
    <t>Greenshield Holdings</t>
  </si>
  <si>
    <t>Senior Business Analyst, Informatics/Business Intelligence, DARE</t>
  </si>
  <si>
    <t>PHSA</t>
  </si>
  <si>
    <t>V.I.E. Programmer Analyst- H/F/X</t>
  </si>
  <si>
    <t>Soci√É∆í√Ç¬©t√É∆í√Ç¬© G√É∆í√Ç¬©n√É∆í√Ç¬©rale</t>
  </si>
  <si>
    <t>Git, Docker, Github, Java, Jira, Postgresql</t>
  </si>
  <si>
    <t>sales analyst</t>
  </si>
  <si>
    <t>Miniso</t>
  </si>
  <si>
    <t>Inventory Accounting Analyst - Contract</t>
  </si>
  <si>
    <t>Stelco</t>
  </si>
  <si>
    <t>Haldimand</t>
  </si>
  <si>
    <t>Business Analyst with BI</t>
  </si>
  <si>
    <t>Sql, Excel, Azure, Tableau, Power Bi</t>
  </si>
  <si>
    <t>Senior Business Analyst - GFT</t>
  </si>
  <si>
    <t>Business Analyst, Temporary</t>
  </si>
  <si>
    <t>Horizon Tech Services INC</t>
  </si>
  <si>
    <t>Analyste des revenus - Revenue Analyst</t>
  </si>
  <si>
    <t>Foodtastic</t>
  </si>
  <si>
    <t>Power BI, Tableau, Excel, Vue</t>
  </si>
  <si>
    <t>Global One Data Inc.</t>
  </si>
  <si>
    <t>Sr. Analyst, Logistics</t>
  </si>
  <si>
    <t>BAXTER</t>
  </si>
  <si>
    <t>Senior Manager, Business Planning &amp; Market Intelligence</t>
  </si>
  <si>
    <t>Samsung Electronics</t>
  </si>
  <si>
    <t>Logistics Support and Reliability Analyst - Intermediate</t>
  </si>
  <si>
    <t>Aversan</t>
  </si>
  <si>
    <t>Thomson Reuters</t>
  </si>
  <si>
    <t>Excel, Power Bi, Database</t>
  </si>
  <si>
    <t>Premiumreal Technologies Inc.</t>
  </si>
  <si>
    <t>Nepean</t>
  </si>
  <si>
    <t>D.D ENTERPRISES INC</t>
  </si>
  <si>
    <t>marketing analyst</t>
  </si>
  <si>
    <t>MANRO ENTERPRISES LTD</t>
  </si>
  <si>
    <t>Data Analyst - Data Science &amp; Analysis</t>
  </si>
  <si>
    <t>McGill University</t>
  </si>
  <si>
    <t>Machine Learning, Sql, Julia, Python, R</t>
  </si>
  <si>
    <t>Junior Research Analyst - Data science, Mixed Methods</t>
  </si>
  <si>
    <t>Machine Learning, Sql</t>
  </si>
  <si>
    <t>Machine Learning, Sql, C#, Julia, Python, R</t>
  </si>
  <si>
    <t>Data &amp; System Analyst GTS</t>
  </si>
  <si>
    <t>BRP</t>
  </si>
  <si>
    <t>Valcourt</t>
  </si>
  <si>
    <t>Power Bi, Power BI, Reason</t>
  </si>
  <si>
    <t>C#, Machine Learning, Sql</t>
  </si>
  <si>
    <t>Staff Data Analyst</t>
  </si>
  <si>
    <t>HelloFresh</t>
  </si>
  <si>
    <t>Tableau, Python, Excel, Sql</t>
  </si>
  <si>
    <t>Data Analyst - Regular Full-Time</t>
  </si>
  <si>
    <t>C#, Sql</t>
  </si>
  <si>
    <t>Business Analyst - 355 - Remote</t>
  </si>
  <si>
    <t>Voyageur Aviation Corp</t>
  </si>
  <si>
    <t>Remote in North Bay</t>
  </si>
  <si>
    <t>2024 CAE Group, Fall Data Governance Analyst (8 Months)</t>
  </si>
  <si>
    <t>Tableau, Plotly, Sql, Python, R</t>
  </si>
  <si>
    <t>Product Analyst</t>
  </si>
  <si>
    <t>Html, Tableau, Sql, Confluence, Jira, Power Bi, Python, Looker, R</t>
  </si>
  <si>
    <t>Staff Business intelligence Analyst</t>
  </si>
  <si>
    <t>SurveyMonkey</t>
  </si>
  <si>
    <t>C#, Tableau, Sql, Databricks, Excel, Snowflake, Power Bi</t>
  </si>
  <si>
    <t>Data Analyst Intern</t>
  </si>
  <si>
    <t>Klue</t>
  </si>
  <si>
    <t>Senior Analyst, Enterprise Analytics</t>
  </si>
  <si>
    <t>Zendesk</t>
  </si>
  <si>
    <t>Tableau, Looker, Sql</t>
  </si>
  <si>
    <t>Senior Technical Analyst √É¬¢√¢‚Äö¬¨√¢‚Ç¨≈ì Business Intelligence Developer</t>
  </si>
  <si>
    <t>Python, Power BI, Qlik Sense, Sql</t>
  </si>
  <si>
    <t>Surerus Murphy Joint Venture</t>
  </si>
  <si>
    <t>Azure, Sql, Power Bi, Power Platform, Power BI, Databricks, Ssrs</t>
  </si>
  <si>
    <t>Pricing Analyst Prin</t>
  </si>
  <si>
    <t>Power Bi, Tableau, Excel, Database</t>
  </si>
  <si>
    <t>Chase Auto Parts Inc.</t>
  </si>
  <si>
    <t>Database, Sql, Database, Mysql, Python, R</t>
  </si>
  <si>
    <t>Business Intelligence &amp; Analytics Student</t>
  </si>
  <si>
    <t>Power Bi, C#, Python, Sql</t>
  </si>
  <si>
    <t>MHI RJ Aviation ULC</t>
  </si>
  <si>
    <t>Downsview</t>
  </si>
  <si>
    <t>Python, Sql, Excel, Azure, Git, Big Data, Css, Power Bi</t>
  </si>
  <si>
    <t>Service Analyst Improvement (FinOps)</t>
  </si>
  <si>
    <t>SITA Switzerland Sarl</t>
  </si>
  <si>
    <t>Power BI, Aws, Excel, Azure, Power Bi</t>
  </si>
  <si>
    <t>Business Systems &amp; Data Analyst</t>
  </si>
  <si>
    <t>Mattr</t>
  </si>
  <si>
    <t>Data Analyst - KENWAVE SOLUTIONS INC.</t>
  </si>
  <si>
    <t>Kenaidan Contracting Ltd</t>
  </si>
  <si>
    <t>Python, Sql, Machine Learning, Matlab</t>
  </si>
  <si>
    <t>IT Chapter</t>
  </si>
  <si>
    <t>Senior Business Analyst, Data Analytics, Reporting &amp; Evaluation</t>
  </si>
  <si>
    <t>BI Reporting Consultant</t>
  </si>
  <si>
    <t>Azure, Python, Apex, Java</t>
  </si>
  <si>
    <t>Business Insights Analyst</t>
  </si>
  <si>
    <t>Acosta</t>
  </si>
  <si>
    <t>ERP Data Analyst</t>
  </si>
  <si>
    <t>Velixo</t>
  </si>
  <si>
    <t>Excel, Sql, Excel</t>
  </si>
  <si>
    <t>Performance Marketing Analyst</t>
  </si>
  <si>
    <t>Function Growth Inc.</t>
  </si>
  <si>
    <t>Looker, Html, Tableau, Excel, Power Bi, Javascript</t>
  </si>
  <si>
    <t>Allocations Analyst</t>
  </si>
  <si>
    <t>Integrated Planning and Budgeting Analyst</t>
  </si>
  <si>
    <t>University of Waterloo</t>
  </si>
  <si>
    <t>Business Intelligence Engineer</t>
  </si>
  <si>
    <t>Kohl &amp; Frisch Ltd</t>
  </si>
  <si>
    <t>Azure, Ssis, Sql, SQL, Databricks, Ssrs, Power Bi, Database</t>
  </si>
  <si>
    <t>V Manage IT</t>
  </si>
  <si>
    <t>Finance Data Analyst</t>
  </si>
  <si>
    <t>Computershare</t>
  </si>
  <si>
    <t>Database, Tableau, Power BI, Sql, Mysql, Gap, Java, Ssrs, Seaborn, C#, Python, Matplotlib</t>
  </si>
  <si>
    <t>Client Success Analyst</t>
  </si>
  <si>
    <t>Qventus</t>
  </si>
  <si>
    <t>Looker, Snowflake, Machine Learning, Sql</t>
  </si>
  <si>
    <t>FO 18R - Business Analyst</t>
  </si>
  <si>
    <t>100 Mile House</t>
  </si>
  <si>
    <t>Senior Business Analyst, Investment Data Operations</t>
  </si>
  <si>
    <t>Crystal, Sql, Excel, Azure, Eagle</t>
  </si>
  <si>
    <t>Senior Finance Data Analyst (Commercial Finance)</t>
  </si>
  <si>
    <t>Tableau, Sql, Excel, Gap, Java, C#, Database</t>
  </si>
  <si>
    <t>Sr. Data Analyst (Revenue Assurance)</t>
  </si>
  <si>
    <t>Tableau, Excel, Databricks, Sas, Power Bi, Python, Vba, Database</t>
  </si>
  <si>
    <t>AG Marketing &amp; Development Group Inc</t>
  </si>
  <si>
    <t>Infin8 Brands Inc</t>
  </si>
  <si>
    <t>Field Sales Operations Analyst, Canada</t>
  </si>
  <si>
    <t>Amazon Web Services Canada, Inc.</t>
  </si>
  <si>
    <t>Aws, Tableau, Excel, Sql</t>
  </si>
  <si>
    <t>Program Analyst</t>
  </si>
  <si>
    <t>Emterra Group</t>
  </si>
  <si>
    <t>Asana</t>
  </si>
  <si>
    <t>HRIS System Analyst</t>
  </si>
  <si>
    <t>BC Rapid Transit Co. Ltd</t>
  </si>
  <si>
    <t>Business Analyst, Supplier Engagement (Askuity division)</t>
  </si>
  <si>
    <t>Business Analyst, Order Management (Temporary, 18 months)</t>
  </si>
  <si>
    <t>Reason, Sql</t>
  </si>
  <si>
    <t>MHI Canada Aerospace Inc.</t>
  </si>
  <si>
    <t>Application Analyst</t>
  </si>
  <si>
    <t>JLL</t>
  </si>
  <si>
    <t>Crystal, Sql, Excel, Javascript, Database</t>
  </si>
  <si>
    <t>Prophet Business Group ULC</t>
  </si>
  <si>
    <t>Expert Data Warehouse / Data Engineer / Data Analyst (m/w/d)</t>
  </si>
  <si>
    <t>THIMM Group GmbH + Co. KG</t>
  </si>
  <si>
    <t>Engineer</t>
  </si>
  <si>
    <t>marketing analytics analyst</t>
  </si>
  <si>
    <t>BioAro Inc.</t>
  </si>
  <si>
    <t>Business Systems Analyst / Analyste des syst√É∆í√Ç¬®mes de gestion</t>
  </si>
  <si>
    <t>Real Estate Analyst</t>
  </si>
  <si>
    <t>Broadstreet Properties LTD</t>
  </si>
  <si>
    <t>Nautical Consulting Group Ltd.</t>
  </si>
  <si>
    <t>Business Analyst (Contract)</t>
  </si>
  <si>
    <t>NRT Technology Corp.</t>
  </si>
  <si>
    <t>Jira, Confluence</t>
  </si>
  <si>
    <t>Global Inventory Analyst</t>
  </si>
  <si>
    <t>Reason, Sql, Excel, Snowflake, Power Bi</t>
  </si>
  <si>
    <t>Revenue Operations Analyst</t>
  </si>
  <si>
    <t>Shell, C</t>
  </si>
  <si>
    <t>Business Analyst (Intermediate) 7597-0414</t>
  </si>
  <si>
    <t>Analyst, Economic Policy &amp; Sustainability</t>
  </si>
  <si>
    <t>Airports Council International</t>
  </si>
  <si>
    <t>KONECT NLP AI INC.</t>
  </si>
  <si>
    <t>Database, Html, Git, Sql, Shell, Java, Groovy, Javascript</t>
  </si>
  <si>
    <t>Labatt Breweries Canada</t>
  </si>
  <si>
    <t>Moncton</t>
  </si>
  <si>
    <t>Senior Workforce Management Analyst</t>
  </si>
  <si>
    <t>Erlang, Reason, Excel, Gap, C</t>
  </si>
  <si>
    <t>Senior Analyst, Product Management</t>
  </si>
  <si>
    <t>The Travelers Companies, Inc.</t>
  </si>
  <si>
    <t>Senior Business Analyst - Business Transformation Office (Systems)</t>
  </si>
  <si>
    <t>Reinsurance Analyst - Administration Service Team</t>
  </si>
  <si>
    <t>Sql, Excel, Azure, Power Bi, Vba</t>
  </si>
  <si>
    <t>Senior Vendor Management Analyst, IT Vendor Management Office</t>
  </si>
  <si>
    <t>Mediafy Digital Ltd.</t>
  </si>
  <si>
    <t>Customer Replenishment Analyst (L'Analyste bilingue de la Cha√É∆í√Ç¬Æne d'Approvisionnement) - Greater Toronto Area</t>
  </si>
  <si>
    <t>General Mills</t>
  </si>
  <si>
    <t>Senior Business Systems Analyst/Developer (INFOR LN)/Analyste principal des syst√É∆í√Ç¬®mes commerciaux</t>
  </si>
  <si>
    <t>Crystal, Ssis, Sql, Ssrs, Power Bi, Database, Vue, C</t>
  </si>
  <si>
    <t>Senior Risk Analyst - Technology Risk (Hybrid - Toronto)</t>
  </si>
  <si>
    <t>CAPCO</t>
  </si>
  <si>
    <t>Tableau, Power BI, Confluence, Jira, Sql</t>
  </si>
  <si>
    <t>Business Analyst - ERP</t>
  </si>
  <si>
    <t>OSI Maritime Systems</t>
  </si>
  <si>
    <t>Excel, Power BI</t>
  </si>
  <si>
    <t>RCN Call Center Services Inc</t>
  </si>
  <si>
    <t>Data Architecture &amp; Business Intelligence Lead</t>
  </si>
  <si>
    <t>Database, C, Big Data, Sql</t>
  </si>
  <si>
    <t>Sr. Business Development Analyst</t>
  </si>
  <si>
    <t>Brookfield Properties</t>
  </si>
  <si>
    <t>SOKA3D INCORPORATED</t>
  </si>
  <si>
    <t>Sr. Director, Analyst - Digital Commerce Supply Chain (Remote - Canada)</t>
  </si>
  <si>
    <t>Gartner</t>
  </si>
  <si>
    <t>Supply Chain &amp; Demand Analyst</t>
  </si>
  <si>
    <t>Teva Pharmaceuticals</t>
  </si>
  <si>
    <t>Supply Chain Management Support Analyst</t>
  </si>
  <si>
    <t>Business System Analyst- SAP Source-to-Pay</t>
  </si>
  <si>
    <t>Logistics Engineering Analyst</t>
  </si>
  <si>
    <t>The Group Master</t>
  </si>
  <si>
    <t>Boucherville</t>
  </si>
  <si>
    <t>Analyste s√É∆í√Ç¬©nior.e de la qualit√É∆í√Ç¬© / Senior Quality Analyst</t>
  </si>
  <si>
    <t>Tableau, Python, Git, Sql, Confluence, Mysql, C, Power Bi, Jira, Javascript, Perforce, Database</t>
  </si>
  <si>
    <t>Senior Business Analyst, Redevelopment Tech Solutions 3 Team - BC Cancer - Burnaby</t>
  </si>
  <si>
    <t>Data Management &amp; Governance Analyst/ Specialist</t>
  </si>
  <si>
    <t>Roche</t>
  </si>
  <si>
    <t>Reason, Sql, Database</t>
  </si>
  <si>
    <t>Sql, Confluence, Azure, Jira, Big Data, Database</t>
  </si>
  <si>
    <t>CAPREIT</t>
  </si>
  <si>
    <t>Sql, Excel, Power Bi, Fabric, Jira</t>
  </si>
  <si>
    <t>ICQA Data Analyst - Bolton, ON, YYZ7</t>
  </si>
  <si>
    <t>Amazon Canada Fulfillment Services, ULC.</t>
  </si>
  <si>
    <t>Rekuten Global</t>
  </si>
  <si>
    <t>Tableau, Big Data, Sql</t>
  </si>
  <si>
    <t>Rakuten</t>
  </si>
  <si>
    <t>Database, Database, Excel</t>
  </si>
  <si>
    <t>97011.20000000001</t>
  </si>
  <si>
    <t>Technical Lead, BI, Data Analytics, and Gov</t>
  </si>
  <si>
    <t>Pacific Smoke International Inc</t>
  </si>
  <si>
    <t>Machine Learning, Tableau, Qlikview, Sql, Aws, Big Data, Azure, Power Bi</t>
  </si>
  <si>
    <t>EDI Data Analyst</t>
  </si>
  <si>
    <t>Jewish Family and Child Service</t>
  </si>
  <si>
    <t>Analyst, Workforce Planning</t>
  </si>
  <si>
    <t>Excel, Power Bi</t>
  </si>
  <si>
    <t>ISSI-Tec Manufacturing Inc.</t>
  </si>
  <si>
    <t>Database, Machine Learning, Matlab, Mysql, Excel, Python</t>
  </si>
  <si>
    <t>Business Analyst (Junior) 7618-0314</t>
  </si>
  <si>
    <t>Excel, Gap</t>
  </si>
  <si>
    <t>Portland Tractor, Inc.</t>
  </si>
  <si>
    <t>Langley</t>
  </si>
  <si>
    <t>Eperformance Inc.</t>
  </si>
  <si>
    <t>Sql, Ssrs</t>
  </si>
  <si>
    <t>CATEGORY ANALYST</t>
  </si>
  <si>
    <t>Groupe Leclerc</t>
  </si>
  <si>
    <t>Galderma</t>
  </si>
  <si>
    <t>Excel, Power Bi, Informatica, Excel</t>
  </si>
  <si>
    <t>Technical Analyst II</t>
  </si>
  <si>
    <t>Benevity</t>
  </si>
  <si>
    <t>Pentaho, Sql, Groovy, Asana, Python</t>
  </si>
  <si>
    <t>Gay Lea Foods</t>
  </si>
  <si>
    <t>Teeswater</t>
  </si>
  <si>
    <t>Senior Data and Insights Analyst</t>
  </si>
  <si>
    <t>BCAA</t>
  </si>
  <si>
    <t>Sql, Power Bi, Database, Machine Learning, Excel, Python, R</t>
  </si>
  <si>
    <t>Business Systems Analyst and Data Analytics</t>
  </si>
  <si>
    <t>Raise</t>
  </si>
  <si>
    <t>Power BI, Aws</t>
  </si>
  <si>
    <t>Business Intelligence (BI) Specialist</t>
  </si>
  <si>
    <t>Hi-Flyer Food (Canada), Inc.</t>
  </si>
  <si>
    <t>Railserve, Inc.</t>
  </si>
  <si>
    <t>Business Analyst 7605-2415</t>
  </si>
  <si>
    <t>Senior Business Analyst, Sales &amp; Service (CPQ/CRM) - Georgetown, Ontario</t>
  </si>
  <si>
    <t>Mold-Masters</t>
  </si>
  <si>
    <t>Georgetown</t>
  </si>
  <si>
    <t>Jira, Sales, Salesforce, DevOps, Business analysis</t>
  </si>
  <si>
    <t>Python, No SQL, Power BI, SQL, Microsoft Access</t>
  </si>
  <si>
    <t>Ceva Animal Health</t>
  </si>
  <si>
    <t>SQL, JD Edwards, Salesforce, Statistics, Python</t>
  </si>
  <si>
    <t>Power BI, SQL, SQL, Statistics, Organizational skills</t>
  </si>
  <si>
    <t>Mindshare</t>
  </si>
  <si>
    <t>Relational databases, R, Omniture, Office Suite, Tableau</t>
  </si>
  <si>
    <t>No SQL, Google Suite, Pricing, SQL, Purchasing</t>
  </si>
  <si>
    <t>E-Commerce Data Analyst</t>
  </si>
  <si>
    <t>New Directions Aromatics Inc.</t>
  </si>
  <si>
    <t>Power BI, SQL, Order management system, Sales, Merchandising</t>
  </si>
  <si>
    <t>Python, Power BI, SQL, Microsoft Outlook, R</t>
  </si>
  <si>
    <t>Senior Analyst, Internal Audit</t>
  </si>
  <si>
    <t>QuadReal</t>
  </si>
  <si>
    <t>Power BI, Financial auditing, Tableau, Change management, Project management</t>
  </si>
  <si>
    <t>Senior Business Analyst, IT</t>
  </si>
  <si>
    <t>Canaccord Genuity Corp.</t>
  </si>
  <si>
    <t>Montreal</t>
  </si>
  <si>
    <t>Jira, Business analysis, Python, SQL, Data management</t>
  </si>
  <si>
    <t>Bilingual, Tableau, MATLAB, Writing skills, Python</t>
  </si>
  <si>
    <t>Bilingual, Tableau, Power BI, SQL, SAS</t>
  </si>
  <si>
    <t>Electrical research engineer (Power Market Analyst and Data Scientist √É∆í√Ç¬¢√É¬¢√¢‚Ç¨≈°√Ç¬¨√É¬¢√¢‚Äö¬¨√Ö‚Äú NOC 21310)</t>
  </si>
  <si>
    <t>Arcus Power Corp</t>
  </si>
  <si>
    <t>CI/CD, Azure, Git, Python, SQL</t>
  </si>
  <si>
    <t>Tableau, Power BI, Azure, Business intelligence, SAS</t>
  </si>
  <si>
    <t>Sr. IT Data Analyst</t>
  </si>
  <si>
    <t>Python, No SQL, Power BI, SQL, Project management</t>
  </si>
  <si>
    <t>SnapPay</t>
  </si>
  <si>
    <t>R, Business analysis, Statistics, Process improvement, Visio</t>
  </si>
  <si>
    <t>Business Development Data Analyst - Remote Work</t>
  </si>
  <si>
    <t>BairesDev</t>
  </si>
  <si>
    <t>SQL, SQL, Presentation skills, Analytics</t>
  </si>
  <si>
    <t>Operations Data Analyst</t>
  </si>
  <si>
    <t>Arctiq</t>
  </si>
  <si>
    <t>Power BI, Data modeling, SQL, R, Quality management</t>
  </si>
  <si>
    <t>Statistics, Power BI, SQL, Data mining, XML</t>
  </si>
  <si>
    <t>Business Intelligence Analyst (Two positions available)</t>
  </si>
  <si>
    <t>Farm Credit Canada</t>
  </si>
  <si>
    <t>Statistics, Computer science, Python, Research, Statistics</t>
  </si>
  <si>
    <t>Bilingual, Tableau, Filing, Python, Statistics</t>
  </si>
  <si>
    <t>Statistics, Business analysis, Statistics, SQL, AWS</t>
  </si>
  <si>
    <t>Sage, SQL, Microsoft Access, Statistics, Office Suite</t>
  </si>
  <si>
    <t>Dawn InfoTek Inc.</t>
  </si>
  <si>
    <t>Computer science, Azure, Business analysis, Google Cloud Platform, AWS</t>
  </si>
  <si>
    <t>Tableau, Oracle, SAS, SQL, SQL</t>
  </si>
  <si>
    <t>IT Business Systems Analyst</t>
  </si>
  <si>
    <t>Greenfire Resources Operating Corporation</t>
  </si>
  <si>
    <t>Fort McMurray</t>
  </si>
  <si>
    <t>Oracle, Oil &amp; gas, Business analysis, SQL, Windows</t>
  </si>
  <si>
    <t>Research, Natural language processing, Typing, No SQL</t>
  </si>
  <si>
    <t>SQL, Oil &amp; gas, Statistics, SQL, Python</t>
  </si>
  <si>
    <t>Power BI, Data structures, Oil &amp; gas, SQL, Statistics</t>
  </si>
  <si>
    <t>Power BI, Data modeling, SQL, SQL, Statistics</t>
  </si>
  <si>
    <t>Power BI, SQL, Magento, E-commerce, SQL</t>
  </si>
  <si>
    <t>Power BI, Data modeling, SQL, Data mining, Business intelligence</t>
  </si>
  <si>
    <t>SQL, Python</t>
  </si>
  <si>
    <t>Game Data Analyst</t>
  </si>
  <si>
    <t>Prodigy Education</t>
  </si>
  <si>
    <t>Midtown Toronto</t>
  </si>
  <si>
    <t>Statistics, Python, SQL, Statistics, No SQL</t>
  </si>
  <si>
    <t>Power BI, SQL, Statistics, Disaster recovery, SQL</t>
  </si>
  <si>
    <t>Power BI, Business intelligence, Business analysis, Statistics, Tableau</t>
  </si>
  <si>
    <t>SQL, Microsoft Access, Maximo, Statistics, No SQL</t>
  </si>
  <si>
    <t>Computer science, R, SQL, Python</t>
  </si>
  <si>
    <t>DEVELOPER / DATA ANALYST</t>
  </si>
  <si>
    <t>AXIS Database Marketing</t>
  </si>
  <si>
    <t>No SQL, SQL, Microsoft Access, Visual Basic, Database development</t>
  </si>
  <si>
    <t>Bilingual, Tableau, Statistical software, Computer science, SQL</t>
  </si>
  <si>
    <t>No SQL, Power BI, SQL, Microsoft Outlook, Visual Basic</t>
  </si>
  <si>
    <t>C-GE-916 √É∆í√Ç¬¢√É¬¢√¢‚Ç¨≈°√Ç¬¨√É¬¢√¢‚Äö¬¨√Ö‚Äú Data Analyst</t>
  </si>
  <si>
    <t>Power BI, Confluence, No SQL</t>
  </si>
  <si>
    <t>Statistics, Power BI, SQL, Microsoft Outlook, Business intelligence</t>
  </si>
  <si>
    <t>Canada</t>
  </si>
  <si>
    <t>Bilingual, Tableau, Sales, Retail Link, Nielsen</t>
  </si>
  <si>
    <t>Business Intelligence Analyst Toronto, Canada Commercial</t>
  </si>
  <si>
    <t>Computer science, Power BI, SQL, Salesforce, Databases</t>
  </si>
  <si>
    <t>Python, Sourcing, Power BI, SQL, Procurement</t>
  </si>
  <si>
    <t>Data Analyst and BI Developer - Toronto (Insurance)</t>
  </si>
  <si>
    <t>Trisura Guarantee Insurance Company</t>
  </si>
  <si>
    <t>Power BI, Data modeling, SSRS, Databases, Database design</t>
  </si>
  <si>
    <t>Statistics, SQL, Statistics, Tableau, SQL</t>
  </si>
  <si>
    <t>Power BI, SQL, AWS, Statistics, Presentation skills</t>
  </si>
  <si>
    <t>Statistical software, Power BI, Visual Basic, SAS, R</t>
  </si>
  <si>
    <t>Power BI, SQL, Statistics, SQL, Statistics</t>
  </si>
  <si>
    <t>Tableau, Power BI, SQL, ERP systems, Yardi</t>
  </si>
  <si>
    <t>Junior Business Support Analyst</t>
  </si>
  <si>
    <t>Intelligent Hospitality</t>
  </si>
  <si>
    <t>Analytics</t>
  </si>
  <si>
    <t>Tableau, SQL, Presentation skills, Machine learning, No SQL</t>
  </si>
  <si>
    <t>Computer skills</t>
  </si>
  <si>
    <t>Power BI, SQL, SAP, Supply chain, Statistics</t>
  </si>
  <si>
    <t>Runnymede Healthcare Centre</t>
  </si>
  <si>
    <t>Microsoft Windows Server, Python, No SQL, Adobe Photoshop, SQL</t>
  </si>
  <si>
    <t>Tableau, Alteryx, Office Suite, SQL, Quality assurance</t>
  </si>
  <si>
    <t>Inventory Data Analyst</t>
  </si>
  <si>
    <t>Leavitt Machinery Canada Inc.</t>
  </si>
  <si>
    <t>Coquitlam</t>
  </si>
  <si>
    <t>Power BI, SQL, ERP systems, Tableau, SQL</t>
  </si>
  <si>
    <t>Computer science, Power BI, R, Statistics, Tableau</t>
  </si>
  <si>
    <t>Business Analyst, Business Intelligence (BI) - Belron Canada</t>
  </si>
  <si>
    <t>Belron Canada</t>
  </si>
  <si>
    <t>Bilingual, Tableau, Power BI, Azure, Business intelligence</t>
  </si>
  <si>
    <t>Data &amp; Systems Analyst</t>
  </si>
  <si>
    <t>Aecon Group</t>
  </si>
  <si>
    <t>Power BI, SQL, Statistics, Data analytics, Organizational skills</t>
  </si>
  <si>
    <t>American Tall</t>
  </si>
  <si>
    <t>Pricing, Azure, R, Statistics, Google Cloud Platform</t>
  </si>
  <si>
    <t>Tableau, Russian, Presentation skills, Data management, Data entry</t>
  </si>
  <si>
    <t>Project Controls Analyst</t>
  </si>
  <si>
    <t>Thermo Design Engineering Ltd</t>
  </si>
  <si>
    <t>Python, No SQL, Cost management, Power BI, Sage</t>
  </si>
  <si>
    <t>Power BI, SQL, Azure, Business intelligence, Office Suite</t>
  </si>
  <si>
    <t>Agile, iOS, Python, Statistics, Project management software</t>
  </si>
  <si>
    <t>Data center experience, Enterprise architecture, Computer hardware, IT</t>
  </si>
  <si>
    <t>Power BI, Data modeling, SQL, Business analysis, Research</t>
  </si>
  <si>
    <t>Statistics, MATLAB, Signal processing, SQL, Machine learning</t>
  </si>
  <si>
    <t>Port Hope</t>
  </si>
  <si>
    <t>ArcGIS, SQL, SQL, Database design, Presentation skills</t>
  </si>
  <si>
    <t>Bilingual, Agile, Statistics, Python, SQL</t>
  </si>
  <si>
    <t>Jira, Power BI, SQL, Data structures, Yardi</t>
  </si>
  <si>
    <t>Tableau, Power BI, SQL, Logistics, Process improvement</t>
  </si>
  <si>
    <t>Jira, No SQL, SAFe, SQL, Microsoft Outlook</t>
  </si>
  <si>
    <t>ICQA Data Analyst</t>
  </si>
  <si>
    <t>Cambridge</t>
  </si>
  <si>
    <t>SQL, Data mining, Office Suite, Project management</t>
  </si>
  <si>
    <t>ArcGIS, AutoCAD, SQL, Statistics, Pivot tables</t>
  </si>
  <si>
    <t>Pricing, Tableau, SQL, Data visualization, No SQL</t>
  </si>
  <si>
    <t>Summer/Fall Co-op- Analyst</t>
  </si>
  <si>
    <t>Canadian Cannabis Exchange Ltd.</t>
  </si>
  <si>
    <t>Office Suite, Data analytics, Computer skills, No SQL, Time management</t>
  </si>
  <si>
    <t>34611.200000000004</t>
  </si>
  <si>
    <t>45905.600000000006</t>
  </si>
  <si>
    <t>Power BI, R, Tableau, SQL, Scripting</t>
  </si>
  <si>
    <t>Power BI, SQL, Business intelligence, Statistics, SQL</t>
  </si>
  <si>
    <t>Supply chain, Process improvement, NetSuite, Software development, Web services</t>
  </si>
  <si>
    <t>Power BI, Statistics, Office Suite, Databases, Change management</t>
  </si>
  <si>
    <t>Data Analyst / Analyste de donn√É∆í√Ü‚Äô√É‚Äö√Ç¬©es</t>
  </si>
  <si>
    <t>Statistical software, SQL, Sales, Customer service, SQL</t>
  </si>
  <si>
    <t>Oracle, SQL, Data warehouse, Python, Hadoop</t>
  </si>
  <si>
    <t>Supply Chain Data Analyst</t>
  </si>
  <si>
    <t>Python, No SQL, Statistics, Computer science, Power BI</t>
  </si>
  <si>
    <t>Computer science, Elasticsearch, Kubernetes, XML, Statistics</t>
  </si>
  <si>
    <t>Senior System Business Analyst</t>
  </si>
  <si>
    <t>Imperial Dade</t>
  </si>
  <si>
    <t>Bilingual, Tableau, SQL, ERP systems, Python</t>
  </si>
  <si>
    <t>Performance tuning, Computer science, Oracle, XML, SAS</t>
  </si>
  <si>
    <t>Engineering Project Data Analyst</t>
  </si>
  <si>
    <t>CMC √É∆í√Ü‚Äô√É¬¢√¢‚Äö¬¨√Ç¬∞lectronique</t>
  </si>
  <si>
    <t>Jira, Power BI, SQL, Primavera, Tableau</t>
  </si>
  <si>
    <t>ITK</t>
  </si>
  <si>
    <t>Tableau, Computer operation, Word processing, Statistics, Python</t>
  </si>
  <si>
    <t>North Bay</t>
  </si>
  <si>
    <t>Python, No SQL, Power BI, SQL, Statistics</t>
  </si>
  <si>
    <t>Data Systems Analyst</t>
  </si>
  <si>
    <t>Riverdale Poultry</t>
  </si>
  <si>
    <t>Computer operation, Power BI, SQL, R, Statistics</t>
  </si>
  <si>
    <t>Business Analyst ( Data Mining )</t>
  </si>
  <si>
    <t>Jira, Data mining, Python, Presentation skills, No SQL</t>
  </si>
  <si>
    <t>Jira, Power BI, SQL, Office Suite, SQL</t>
  </si>
  <si>
    <t>ArcGIS, Power BI, SQL, R, Data management</t>
  </si>
  <si>
    <t>SAP, Tableau, SQL, Statistics, Organizational skills</t>
  </si>
  <si>
    <t>Business analysis, Statistics, No SQL</t>
  </si>
  <si>
    <t>No SQL, SQL, Microsoft Outlook, SAP, Filing</t>
  </si>
  <si>
    <t>Python, No SQL, SQL, Microsoft Outlook, Sales</t>
  </si>
  <si>
    <t>Crystal Reports, SQL, Microsoft Access, JD Edwards, DB2</t>
  </si>
  <si>
    <t>Computer science, Customer service, System architecture, Databases, SQL</t>
  </si>
  <si>
    <t>Data &amp; Insights Analyst/Analyste de donn√É∆í√Ü‚Äô√É‚Äö√Ç¬©es et perspectives</t>
  </si>
  <si>
    <t>Bilingual, Tableau, Statistics, Spanish, Power BI</t>
  </si>
  <si>
    <t>Data Analyst, BORN Ontario, Permanent Full Time (1.0) / Analyste de donn√É∆í√Ü‚Äô√É‚Äö√Ç¬©es, BORN Ontario - Poste √É∆í√Ü‚Äô√É‚Äö√Ç¬† temps plein (1,0)</t>
  </si>
  <si>
    <t>Data Quality and Management Analyst</t>
  </si>
  <si>
    <t>Flexiti</t>
  </si>
  <si>
    <t>Ontario</t>
  </si>
  <si>
    <t>Azure, SQL, NoSQL, Google Cloud Platform, Databases</t>
  </si>
  <si>
    <t>Copy of Data Analyst and Solution Developer</t>
  </si>
  <si>
    <t>INLAN</t>
  </si>
  <si>
    <t>Databases, C++, Machine learning, Python</t>
  </si>
  <si>
    <t>Power BI, SQL, Primavera, Quality management, Office Suite</t>
  </si>
  <si>
    <t>Python, Java, Statistics, C++, C</t>
  </si>
  <si>
    <t>Business Intelligence Analyst/Developer</t>
  </si>
  <si>
    <t>Progi</t>
  </si>
  <si>
    <t>Power BI, Cloud infrastructure, SQL, Azure, C#</t>
  </si>
  <si>
    <t>Data mining, Customer service, Statistics, Office Suite, Database management</t>
  </si>
  <si>
    <t>Tableau, Power BI, Data modeling, Business intelligence, D3.js</t>
  </si>
  <si>
    <t>Signal Processing Engineer and Data Analyst</t>
  </si>
  <si>
    <t>Databases</t>
  </si>
  <si>
    <t>Oracle, No SQL</t>
  </si>
  <si>
    <t>Investment, SQL, Relational databases, Maintenance, Bloomberg</t>
  </si>
  <si>
    <t>SupplyOne Canada, Inc.</t>
  </si>
  <si>
    <t>Power BI, SQL, Azure, APIs, No SQL</t>
  </si>
  <si>
    <t>No SQL, SQL, Microsoft Outlook, Salesforce, Visio</t>
  </si>
  <si>
    <t>SQL, Tableau, SQL, Statistical analysis, Statistics</t>
  </si>
  <si>
    <t>Data Analyst and Reporting Tools Developer</t>
  </si>
  <si>
    <t>Fidelity Investments</t>
  </si>
  <si>
    <t>Power BI, SQL, Microsoft Access, Business analysis, Tableau</t>
  </si>
  <si>
    <t>Cognos, Crystal Reports, Power BI, SQL, Microsoft Access</t>
  </si>
  <si>
    <t>Python, No SQL, SQL, Big data, Business analysis</t>
  </si>
  <si>
    <t>DATA ANALYST</t>
  </si>
  <si>
    <t>HKJ Marketing</t>
  </si>
  <si>
    <t>SQL, Business intelligence, R, Tableau, SQL</t>
  </si>
  <si>
    <t>Statistics, Power BI, Azure, Google Cloud Platform, SQL</t>
  </si>
  <si>
    <t>Cognos, Computer science, Power BI, SQL, Microsoft Outlook</t>
  </si>
  <si>
    <t>Healthcare Research &amp; Data Analyst- Medtech Insights</t>
  </si>
  <si>
    <t>SQL, Statistics</t>
  </si>
  <si>
    <t>Business Analyst/Data Analyst</t>
  </si>
  <si>
    <t>Swiss RE</t>
  </si>
  <si>
    <t>Power BI, Oracle, Waterfall, Relational databases, Data structures</t>
  </si>
  <si>
    <t>SQL, Statistics, Agile, Test cases, Business requirements</t>
  </si>
  <si>
    <t>Power BI, Big data, Tableau, SQL, A/B testing</t>
  </si>
  <si>
    <t>Oracle, Python, SQL, Computer skills, Python</t>
  </si>
  <si>
    <t>Oracle ERP Data Analyst √É∆í√Ç¬¢√É¬¢√¢‚Ç¨≈°√Ç¬¨√É¬¢√¢‚Äö¬¨√Ö‚Äú Reconciliation Specialist</t>
  </si>
  <si>
    <t>Power BI, SQL, Oracle, Supply chain, R</t>
  </si>
  <si>
    <t>Python</t>
  </si>
  <si>
    <t>SickKids</t>
  </si>
  <si>
    <t>Statistics, SAS, R, SQL, Machine learning</t>
  </si>
  <si>
    <t>Tableau, Statistics</t>
  </si>
  <si>
    <t>Analyst, Data</t>
  </si>
  <si>
    <t>Power BI, SAP, Spark, R, Primavera</t>
  </si>
  <si>
    <t>Data Analyst (Programming Team)</t>
  </si>
  <si>
    <t>NMG Consulting</t>
  </si>
  <si>
    <t>Python, Power BI, SAS, R, Research</t>
  </si>
  <si>
    <t>Computer science, Customer service, Call center, No SQL</t>
  </si>
  <si>
    <t>Python Data Analyst</t>
  </si>
  <si>
    <t>Natural language processing, Data analytics, APIs, Python, Analytics</t>
  </si>
  <si>
    <t>Python, Quality assurance, Usability, Project implementation, IT</t>
  </si>
  <si>
    <t>Data Engineering Analyst</t>
  </si>
  <si>
    <t>Performance tuning, Data modeling, Azure, DevOps, Spark</t>
  </si>
  <si>
    <t>Marketing Data Analyst/Analyste des donn√É∆í√Ü‚Äô√É‚Äö√Ç¬©es Marketing</t>
  </si>
  <si>
    <t>Python, No SQL, SQL, Relational databases, R</t>
  </si>
  <si>
    <t>Variable Data Programmer - Analyst</t>
  </si>
  <si>
    <t>Formost mediaOne</t>
  </si>
  <si>
    <t>SQL, Microsoft Outlook, XML, Visual Basic, Adobe Illustrator</t>
  </si>
  <si>
    <t>SQL, ADP, Python, Office Suite, Statistics</t>
  </si>
  <si>
    <t>Business Intelligence Analyst (Remote - Canada)</t>
  </si>
  <si>
    <t>Yelp</t>
  </si>
  <si>
    <t>Statistics, Data modeling, Business intelligence, Tableau, SQL</t>
  </si>
  <si>
    <t>Jira, Statistics, Computer science, Data mining, Relational databases</t>
  </si>
  <si>
    <t>Python, No SQL</t>
  </si>
  <si>
    <t>Power BI, SQL, Microsoft Access, Business intelligence, Business analysis</t>
  </si>
  <si>
    <t>Program/Data Analyst</t>
  </si>
  <si>
    <t>AppleOne</t>
  </si>
  <si>
    <t>No SQL, SQL, Microsoft Outlook, Project planning, Writing skills</t>
  </si>
  <si>
    <t>Python, SQL, Supply chain, Visio, Change management</t>
  </si>
  <si>
    <t>Tableau, SQL, Data mining, Statistics, Human resources</t>
  </si>
  <si>
    <t>Human Resources Systems Analyst</t>
  </si>
  <si>
    <t>Dexterra Group</t>
  </si>
  <si>
    <t>SQL, Financial auditing, ADP, HRIS</t>
  </si>
  <si>
    <t>Fusemachines</t>
  </si>
  <si>
    <t>Computer science, Power BI, Data modeling, Business intelligence, Tableau</t>
  </si>
  <si>
    <t>FTP, SFTP, Pentaho, XML, SQL</t>
  </si>
  <si>
    <t>Developpeur Power-BI S√É∆í√Ü‚Äô√É‚Äö√Ç¬©nior</t>
  </si>
  <si>
    <t>Jira, Power BI, Agile, Cloud computing, Chef</t>
  </si>
  <si>
    <t>Blacksmith Agency</t>
  </si>
  <si>
    <t>Keyword research, Business analysis, Python, Research, Taxonomy</t>
  </si>
  <si>
    <t>Jira, Bilingual, Tableau, Pegasystems, Data modeling</t>
  </si>
  <si>
    <t>Enterprise Data Analyst</t>
  </si>
  <si>
    <t>Workstream</t>
  </si>
  <si>
    <t>Salesforce, Statistics, Tableau, SQL, Business development</t>
  </si>
  <si>
    <t>SQL, Data mining, Sales, SQL, Content strategy</t>
  </si>
  <si>
    <t>Crystal Reports, Writing skills, Office Suite, Statistics, Computer skills</t>
  </si>
  <si>
    <t>Global Data Analyst</t>
  </si>
  <si>
    <t>Dentons</t>
  </si>
  <si>
    <t>Azure, Node.js, React, DevOps, C#</t>
  </si>
  <si>
    <t>Computer operation, Power BI, SQL, Yardi, SQL</t>
  </si>
  <si>
    <t>OGGN Inc.</t>
  </si>
  <si>
    <t>Bilingual, Tableau, Azure, Business intelligence, SAS</t>
  </si>
  <si>
    <t>CI/CD, Knowledge management, Azure, PCI, SCCM</t>
  </si>
  <si>
    <t>GenAI Business Analyst</t>
  </si>
  <si>
    <t>Paralucent</t>
  </si>
  <si>
    <t>R, Research, Tableau, Statistics, Project management</t>
  </si>
  <si>
    <t>Snappay Inc.</t>
  </si>
  <si>
    <t>Python, SASS, Computer skills, Linux, Data warehouse</t>
  </si>
  <si>
    <t>AlertDriving</t>
  </si>
  <si>
    <t>Project management, Contracts, Project management methodology, LMS, Business requirements</t>
  </si>
  <si>
    <t>Jira, Computer science, Power BI, R, Statistics</t>
  </si>
  <si>
    <t>Data modeling, Statistics, SQL, AWS, Hadoop</t>
  </si>
  <si>
    <t>Jira, Power BI, SQL, Business analysis, Google Cloud Platform</t>
  </si>
  <si>
    <t>No SQL, Power BI, SQL, Financial auditing, ERP systems</t>
  </si>
  <si>
    <t>Data Analyst and Artificial Intelligence (AI) Instructor</t>
  </si>
  <si>
    <t>Willis College</t>
  </si>
  <si>
    <t>TensorFlow, R, Java, SQL, Machine learning</t>
  </si>
  <si>
    <t>Senior Data Management Process Analyst</t>
  </si>
  <si>
    <t>Computer operation, Office Suite</t>
  </si>
  <si>
    <t>RAENAN CONSULTANCY INC.</t>
  </si>
  <si>
    <t>SQL, Research, Statistics, Presentation skills, Pivot tables</t>
  </si>
  <si>
    <t>Business Data Analyst, Product</t>
  </si>
  <si>
    <t>EXL Services</t>
  </si>
  <si>
    <t>SQL</t>
  </si>
  <si>
    <t>Performance tuning, Data modeling, XML, Data structures, Apache Hive</t>
  </si>
  <si>
    <t>Python, Windows, Office Suite, Computer skills</t>
  </si>
  <si>
    <t>iOS, SQL, Python, Windows, Office Suite</t>
  </si>
  <si>
    <t>Data Analyst (Level 2)</t>
  </si>
  <si>
    <t>Intero Integrity</t>
  </si>
  <si>
    <t>Statistics</t>
  </si>
  <si>
    <t>TAYLOR &amp; MERGUI PROFESSIONAL CORPORATION.</t>
  </si>
  <si>
    <t>Health Records Data Analyst - Health Records (CEN)</t>
  </si>
  <si>
    <t>Scarborough Health Network</t>
  </si>
  <si>
    <t>No SQL, Crystal Reports, SQL, Customer service, Office Suite</t>
  </si>
  <si>
    <t>IRIS R&amp;D Group Inc.</t>
  </si>
  <si>
    <t>Python, Statistics</t>
  </si>
  <si>
    <t>Data Analyst-Operational Data Lake</t>
  </si>
  <si>
    <t>Citco</t>
  </si>
  <si>
    <t>Jira, Power BI, Azure, Big data, Spark</t>
  </si>
  <si>
    <t>Node.js, Test automation, Selenium, Statistics, Quality assurance</t>
  </si>
  <si>
    <t>NPV Advisory and Consultancy INC.</t>
  </si>
  <si>
    <t>CAD, Data management, Computer skills</t>
  </si>
  <si>
    <t>HR Data Analyst / Generalist</t>
  </si>
  <si>
    <t>Equifax</t>
  </si>
  <si>
    <t>Bilingual, Tableau, Google Suite, Python, Human resources</t>
  </si>
  <si>
    <t>Business Analyst (BSA)</t>
  </si>
  <si>
    <t>Power BI, Google Cloud Platform, Tableau, IT</t>
  </si>
  <si>
    <t>Junior Analyst</t>
  </si>
  <si>
    <t>Paris Jewellers</t>
  </si>
  <si>
    <t>Python, No SQL, Google Suite, Google Docs, SQL</t>
  </si>
  <si>
    <t>Cognos, Crystal Reports, Business intelligence, R, Tableau</t>
  </si>
  <si>
    <t>Analyste de la cha√É∆í√Ü‚Äô√É‚Äö√Ç¬Æne d'approvisionnement / Supply Chain Analyst</t>
  </si>
  <si>
    <t>Altius Spices &amp; Seasonings Inc.</t>
  </si>
  <si>
    <t>Baie-d'Urf√É∆í√Ü‚Äô√É‚Äö√Ç¬©</t>
  </si>
  <si>
    <t>Bilingual, Tableau, Supply chain, ERP systems, Python</t>
  </si>
  <si>
    <t>Statistics, Power BI, R, Databases, SQL</t>
  </si>
  <si>
    <t>Computer science, Business intelligence, SAP HANA, SAP, Databases</t>
  </si>
  <si>
    <t>Python, Research, Statistics, Organizational skills, No SQL</t>
  </si>
  <si>
    <t>CRM software, Power BI, SQL, ERP systems, Tableau</t>
  </si>
  <si>
    <t>SQL, Microsoft Access, Supply chain, ERP systems, No SQL</t>
  </si>
  <si>
    <t>Power BI, SQL, Google Tag Manager, Tableau, Statistics</t>
  </si>
  <si>
    <t>Procurement Enablement Analyst (Indigenous Procurement)</t>
  </si>
  <si>
    <t>Sourcing, Procurement, Python, Research, Statistics</t>
  </si>
  <si>
    <t>Uline</t>
  </si>
  <si>
    <t>No SQL, Power BI, SQL, Microsoft Access, Research</t>
  </si>
  <si>
    <t>Accounting Analyst</t>
  </si>
  <si>
    <t>Ero Copper</t>
  </si>
  <si>
    <t>SQL, ERP systems, Financial reporting, Python, Office Suite</t>
  </si>
  <si>
    <t>Business Intelligence Lead/Responsable de l'intelligence √É∆í√Ü‚Äô√É‚Äö√Ç¬©conomique</t>
  </si>
  <si>
    <t>Bilingual, Tableau, Power BI, JD Edwards, Business intelligence</t>
  </si>
  <si>
    <t>SQL, Statistics, SQL, Project management, Accounting</t>
  </si>
  <si>
    <t>Python, Content development, Organizational skills, No SQL</t>
  </si>
  <si>
    <t>Telephony, Data mining, Business intelligence, Avaya, CAD</t>
  </si>
  <si>
    <t>Jira, Data modeling, SQL, Financial reporting, Confluence</t>
  </si>
  <si>
    <t>Oracle, SAP, Spark, NetSuite, Visio</t>
  </si>
  <si>
    <t>Financial Data Analyst</t>
  </si>
  <si>
    <t>TS Imagine</t>
  </si>
  <si>
    <t>SQL, JavaScript, Metadata, Python</t>
  </si>
  <si>
    <t>Power BI, Cloud architecture, Business intelligence, Tableau, SQL</t>
  </si>
  <si>
    <t>Strategic Business Analyst</t>
  </si>
  <si>
    <t>T&amp;T Supermarket Inc</t>
  </si>
  <si>
    <t>Python, SQL, Statistics, Project management, Organizational skills</t>
  </si>
  <si>
    <t>Statistics, Statistics, No SQL, Marketing</t>
  </si>
  <si>
    <t>Agile, Power BI, SQL, R, Tableau</t>
  </si>
  <si>
    <t>Power BI, CSS, Spark, R, Statistics</t>
  </si>
  <si>
    <t>Python, No SQL, Tableau, Spanish, SQL</t>
  </si>
  <si>
    <t>Risk &amp; Payments Data Analyst/Analyste de Donn√É∆í√Ü‚Äô√É‚Äö√Ç¬©es Risques &amp; Paiements</t>
  </si>
  <si>
    <t>SQL, Alteryx, Tableau, SQL, Statistics</t>
  </si>
  <si>
    <t>Power BI, SQL, Microsoft Access, Customer service, Visio</t>
  </si>
  <si>
    <t>Business Intelligence Report Developer/Analyst/D√É∆í√Ü‚Äô√É‚Äö√Ç¬©veloppeur/Analyste de rapports de Business Intelligence</t>
  </si>
  <si>
    <t>Bilingual, Tableau, JD Edwards, Business intelligence, Visual Studio</t>
  </si>
  <si>
    <t>Python, No SQL, Power BI, SQL, Microsoft Outlook</t>
  </si>
  <si>
    <t>Power BI, Data modeling, Azure, Business intelligence, QlikView</t>
  </si>
  <si>
    <t>Data Analyst (Level 3)</t>
  </si>
  <si>
    <t>Digital Data Analyst</t>
  </si>
  <si>
    <t>Trillium Health Partners</t>
  </si>
  <si>
    <t>Python, No SQL, CRM software, Power BI, SQL</t>
  </si>
  <si>
    <t>Kenaidan</t>
  </si>
  <si>
    <t>Technical Business Analyst (Data)</t>
  </si>
  <si>
    <t>Project X</t>
  </si>
  <si>
    <t>Power BI, Azure, Oracle, Business intelligence, Waterfall</t>
  </si>
  <si>
    <t>CRM software, Power BI, Salesforce Marketing Cloud, SQL, Salesforce</t>
  </si>
  <si>
    <t>Senior Analyst, Product Analytics</t>
  </si>
  <si>
    <t>Python, Power BI, SQL, Microsoft Outlook, Sales</t>
  </si>
  <si>
    <t>Senior Data Analyst / Database developer (PL571)</t>
  </si>
  <si>
    <t>C#, SQL, SQL, MySQL</t>
  </si>
  <si>
    <t>Analytics Analyst/Developer</t>
  </si>
  <si>
    <t>Septodont</t>
  </si>
  <si>
    <t>Tableau, Power BI, Azure, Statistics, Python</t>
  </si>
  <si>
    <t>Machine learning, No SQL, Python</t>
  </si>
  <si>
    <t>Cognos, SQL, Microsoft Access, Business intelligence, Relational databases</t>
  </si>
  <si>
    <t>Health Data Analyst - Patient Portal Specialist</t>
  </si>
  <si>
    <t>Women's College Hospital</t>
  </si>
  <si>
    <t>Office Suite, Organizational skills, Computer skills, No SQL, Hospital experience</t>
  </si>
  <si>
    <t>Quality assurance, Data collection, No SQL</t>
  </si>
  <si>
    <t>Haldimand County</t>
  </si>
  <si>
    <t>No SQL, SQL, Manufacturing, No SQL</t>
  </si>
  <si>
    <t>Analyst, Digital Operations &amp; Display</t>
  </si>
  <si>
    <t>Canadian Tire Corporation, Ltd.</t>
  </si>
  <si>
    <t>No SQL</t>
  </si>
  <si>
    <t>SAP, Data structures, Quality management, Office Suite, Change management</t>
  </si>
  <si>
    <t>Power BI, Business intelligence, R, Process improvement, Visio</t>
  </si>
  <si>
    <t>Griffith Foods</t>
  </si>
  <si>
    <t>Pricing, Power BI, SQL, Budgeting</t>
  </si>
  <si>
    <t>Tableau, Incident management, Big data, R, Research</t>
  </si>
  <si>
    <t>SQL, Supply chain, Office Suite, No SQL</t>
  </si>
  <si>
    <t>Visual Information Products Inc.</t>
  </si>
  <si>
    <t>Data modeling, SQL, PowerBuilder, R, SQL</t>
  </si>
  <si>
    <t>Python, No SQL, Program management, SQL, Relational databases</t>
  </si>
  <si>
    <t>Aimlsavy Incorporated</t>
  </si>
  <si>
    <t>Python, Databases, Database management</t>
  </si>
  <si>
    <t>Analyste d'affaires - BI - Belron Canada</t>
  </si>
  <si>
    <t>Tableau, Power BI, Data modeling, Azure, Business analysis</t>
  </si>
  <si>
    <t>K√É∆í√Ü‚Äô√É‚Äö√Ç¬∂rber Business Analyst/K√É∆í√Ü‚Äô√É‚Äö√Ç¬∂rber Analyste √É∆í√Ü‚Äô√É‚Äö√Ç¬©conomique</t>
  </si>
  <si>
    <t>Bilingual, Tableau, JD Edwards, Customer service, Business analysis</t>
  </si>
  <si>
    <t>Olsen Consulting</t>
  </si>
  <si>
    <t>ASP.NET, Azure, Business intelligence, Web development, C#</t>
  </si>
  <si>
    <t>Big data, Spark, NoSQL, Java, Databases</t>
  </si>
  <si>
    <t>System design, Databases, SQL, Data collection, No SQL</t>
  </si>
  <si>
    <t>Bilingual, Tableau, Oracle, Python, SQL</t>
  </si>
  <si>
    <t>Python, SQL, Business analysis, Statistics, Visio</t>
  </si>
  <si>
    <t>Power BI, SQL, Statistics, SQL</t>
  </si>
  <si>
    <t>Tableau, Power BI, SQL, SAS, R</t>
  </si>
  <si>
    <t>Python, SQL, PCI, Process improvement, Visio</t>
  </si>
  <si>
    <t>Power BI, SAP, Business analysis, SAP BW 4HANA, AWS</t>
  </si>
  <si>
    <t>SQL, SQL</t>
  </si>
  <si>
    <t>Data warehouse</t>
  </si>
  <si>
    <t>Evercore</t>
  </si>
  <si>
    <t>Elasticsearch, SQL, NoSQL, Databases, Statistics</t>
  </si>
  <si>
    <t>Microsoft Windows Server, Authentication, Computer science, Drupal, Oracle</t>
  </si>
  <si>
    <t>CI/CD, Spanish, DevOps, Statistics, Scrum</t>
  </si>
  <si>
    <t>HTS Engineering - Heat Transfer Solutions</t>
  </si>
  <si>
    <t>Jira, Project management, Scrum, Software development, Agile</t>
  </si>
  <si>
    <t>Signalchem Lifesciences Corp</t>
  </si>
  <si>
    <t>Statistics, Computer science, Big data, Python, Office Suite</t>
  </si>
  <si>
    <t>Azure, R, SQL, IT, SDLC</t>
  </si>
  <si>
    <t>CSI Consulting</t>
  </si>
  <si>
    <t>Business analysis, Visio, Business management</t>
  </si>
  <si>
    <t>Program management, Cerner, SQL, Statistics, Epic</t>
  </si>
  <si>
    <t>DevOps, SQL, SSRS, Python, Enterprise architecture</t>
  </si>
  <si>
    <t>Business analysis, Presentation skills, Agile, Business management, No SQL</t>
  </si>
  <si>
    <t>√É∆í√Ç¬®√É‚Äö√Ç¬ø√É‚Ä¶√¢‚Ç¨≈ì√É∆í√Ç¬ß√É‚Äö√Ç¬®√É¬¢√¢‚Äö¬¨√Ç¬π√É∆í√Ç¬•√É‚Äö√Ç¬Æ√É‚Ä¶√Ç¬æ√É∆í√Ç¬®√É‚Äö√Ç¬Æ√É‚Äö√Ç¬≠-√É∆í√Ç¬®√É‚Ä†√¢‚Ç¨‚Ñ¢√É‚Ä¶√¢‚Ç¨‚Ñ¢√É∆í√Ç¬¶√É¬¢√¢‚Ç¨≈æ√Ç¬¢√É‚Äö√Ç¬Ø√É∆í√Ç¬¶√É‚Äö√Ç¬è√É‚Äö√Ç¬ê√É∆í√Ç¬•√É‚Äö√Ç¬ç√É¬¢√¢‚Äö¬¨√Ç¬°√É∆í√Ç¬©√É‚Äö√Ç¬°√É‚Äö√Ç¬π√É∆í√Ç¬ß√É¬¢√¢‚Äö¬¨√Ç¬∫√É‚Äö√Ç¬Æ√É∆í√Ç¬•√É‚Äö√Ç¬Ø√É‚Äö√Ç¬º√É∆í√Ç¬•√É‚Äö√Ç¬∏√É‚Äπ√¢‚Ç¨¬† Remote Project Training Tutor(√É∆í√Ç¬•√É¬¢√¢‚Äö¬¨√Ç¬¢√É¬¢√¢‚Äö¬¨√Ç¬†√É∆í√Ç¬§√É‚Äö√Ç¬∏√É‚Ä¶√Ç¬°√É∆í√Ç¬¶√É¬¢√¢‚Ç¨≈æ√Ç¬¢√É‚Äö√Ç¬∫√É∆í√Ç¬•√É‚Äö√Ç¬∫√É¬¢√¢‚Äö¬¨√Ö‚Äúbusiness intelligence√É∆í√Ç¬¶√É¬¢√¢‚Äö¬¨√¢‚Ç¨≈ì√É‚Äö√Ç¬π√É∆í√Ç¬•√É‚Äö√Ç¬ê√É¬¢√¢‚Äö¬¨√ã≈ì)</t>
  </si>
  <si>
    <t>SavvyPro Edu Inc.</t>
  </si>
  <si>
    <t>Agile</t>
  </si>
  <si>
    <t>Python, SQL, Statistics, Organizational skills, Chinese</t>
  </si>
  <si>
    <t>Data Support Analyst</t>
  </si>
  <si>
    <t>CI Financial</t>
  </si>
  <si>
    <t>Jira, SQL, Azure, Trello, SQL</t>
  </si>
  <si>
    <t>SQL, SAP, Supply chain, ERP systems, Statistics</t>
  </si>
  <si>
    <t>Pearl Technologies LTD.</t>
  </si>
  <si>
    <t>Data mining, SAS, SQL, Statistical analysis, Statistics</t>
  </si>
  <si>
    <t>Data management, No SQL</t>
  </si>
  <si>
    <t>Sander Geophysics</t>
  </si>
  <si>
    <t>Senior Software Engineer (Business Intelligence) / Ing√É∆í√Ü‚Äô√É‚Äö√Ç¬©nieur Logiciel Senior</t>
  </si>
  <si>
    <t>Power BI, Oracle, SQL, Python, SQL</t>
  </si>
  <si>
    <t>Office Suite, Computer skills, No SQL</t>
  </si>
  <si>
    <t>Jr. Data Analyst</t>
  </si>
  <si>
    <t>Robert Half</t>
  </si>
  <si>
    <t>Tableau, R, AWS, Data visualization, Python</t>
  </si>
  <si>
    <t>Senior IT Business Analyst - Montr√É∆í√Ü‚Äô√É‚Äö√Ç¬©al</t>
  </si>
  <si>
    <t>Bilingual, Tableau, Computer science, Power BI, ERP systems</t>
  </si>
  <si>
    <t>Labatt Breweries of Canada</t>
  </si>
  <si>
    <t>Power BI, SQL, SAP, Supply chain, Logistics</t>
  </si>
  <si>
    <t>Audit Analyst- First Nations, Metis, Inuit Candidates</t>
  </si>
  <si>
    <t>Statistics, No SQL</t>
  </si>
  <si>
    <t>Business Systems Analyst, Digital / Analyste, Syst√É∆í√Ü‚Äô√É‚Äö√Ç¬®mes d'Affaires Num√É∆í√Ü‚Äô√É‚Äö√Ç¬©rique</t>
  </si>
  <si>
    <t>Imperial Tobacco Canada</t>
  </si>
  <si>
    <t>Azure, Writing skills, DevOps, Python, E-commerce</t>
  </si>
  <si>
    <t>Staples</t>
  </si>
  <si>
    <t>Python, Power BI, SQL, Oracle, Microsoft Outlook</t>
  </si>
  <si>
    <t>SQL, Business analysis, Visio, Statistics, Pivot tables</t>
  </si>
  <si>
    <t>Business intelligence, SQL, REST, APIs, Metadata</t>
  </si>
  <si>
    <t>FP&amp;A Analyst</t>
  </si>
  <si>
    <t>Busbud</t>
  </si>
  <si>
    <t>Statistics, Statistics, Data visualization, No SQL</t>
  </si>
  <si>
    <t>Statistical software, Power BI, Data modeling, SAS, Relational databases</t>
  </si>
  <si>
    <t>professional book fairs</t>
  </si>
  <si>
    <t>Energy &amp; Sustainability Data Analyst II</t>
  </si>
  <si>
    <t>Power BI, SQL, Tableau, Databases, Administrative experience</t>
  </si>
  <si>
    <t>Customer service, SAP, Supply chain, Office Suite, SQL</t>
  </si>
  <si>
    <t>PROVISORY SOLUTIONS INC.</t>
  </si>
  <si>
    <t>Power BI, Data modeling, Azure, Business intelligence, Big data</t>
  </si>
  <si>
    <t>Power BI, SQL, SQL, Statistics, Budgeting</t>
  </si>
  <si>
    <t>Print Three</t>
  </si>
  <si>
    <t>SQL, Microsoft Access, Supply chain, Logistics, Tableau</t>
  </si>
  <si>
    <t>Plura Choice WebServices Inc</t>
  </si>
  <si>
    <t>SQL, Visio, Python, SQL, Usability</t>
  </si>
  <si>
    <t>Python, Office Suite, SQL, Computer skills, Python</t>
  </si>
  <si>
    <t>Python, No SQL, SQL, Visio, Office Suite</t>
  </si>
  <si>
    <t>Power BI, Business intelligence, Statistics, Office Suite, Databases</t>
  </si>
  <si>
    <t>Azure, CSS, React, R, Google Cloud Platform</t>
  </si>
  <si>
    <t>Bilingual, Tableau, Investment, Pricing, Relational databases</t>
  </si>
  <si>
    <t>Sales, Statistics, Data management, Customer support, No SQL</t>
  </si>
  <si>
    <t>Analyst, BRAM Program</t>
  </si>
  <si>
    <t>Python, No SQL, SQL, Microsoft Access, Statistics</t>
  </si>
  <si>
    <t>Power BI, SQL, Ceridian, Statistics, Dayforce</t>
  </si>
  <si>
    <t>Pension Data Analyst</t>
  </si>
  <si>
    <t>Bevertec</t>
  </si>
  <si>
    <t>Power BI, Statistics, Math, AS400, Financial services</t>
  </si>
  <si>
    <t>Product Manager - Business Intelligence</t>
  </si>
  <si>
    <t>Power BI, Data modeling, Business intelligence, .NET, SQL</t>
  </si>
  <si>
    <t>Senior Pension Analyst, Employer Services</t>
  </si>
  <si>
    <t>CAAT Pension Plan</t>
  </si>
  <si>
    <t>SQL, Statistics, Math, Time management</t>
  </si>
  <si>
    <t>Murex Business Analyst</t>
  </si>
  <si>
    <t>Experis</t>
  </si>
  <si>
    <t>Jira, Bilingual, Tableau, Pricing, Python</t>
  </si>
  <si>
    <t>Marketing Data Analyst</t>
  </si>
  <si>
    <t>Entourage Human Resources</t>
  </si>
  <si>
    <t>Python, Bilingual, No SQL, Tableau, SQL</t>
  </si>
  <si>
    <t>SQL, Tableau, Java, SQL, Statistics</t>
  </si>
  <si>
    <t>Build Measure Learn Sweden AB</t>
  </si>
  <si>
    <t>Investment, Power BI, Statistics, Python, Tableau</t>
  </si>
  <si>
    <t>Power BI, Oracle, Relational databases, SAP, Statistics</t>
  </si>
  <si>
    <t>Apache Hive, SQL, Project management, Organizational skills, Agile</t>
  </si>
  <si>
    <t>Power BI, Data modeling, SQL, Waterfall, Business analysis</t>
  </si>
  <si>
    <t>Analyst (Hybrid Role)</t>
  </si>
  <si>
    <t>Tjene Corp</t>
  </si>
  <si>
    <t>Python, AutoCAD, Operating systems, React, XML</t>
  </si>
  <si>
    <t>Bilingual, Python, Quality management, SQL, Statistics</t>
  </si>
  <si>
    <t>Health Data Analyst, Perinatal Services BC</t>
  </si>
  <si>
    <t>Statistics, Databases, Statistical analysis, Recruiting, No SQL</t>
  </si>
  <si>
    <t>Tableau, Incident management, Big data, Research, SQL</t>
  </si>
  <si>
    <t>Python, No SQL, Tableau, SQL, Microsoft Outlook</t>
  </si>
  <si>
    <t>Customer service, Statistics, APIs, HRIS, LMS</t>
  </si>
  <si>
    <t>CRM software, SQL, SAP, Employee relations, Ceridian</t>
  </si>
  <si>
    <t>Continuous Improvement Analyst (Permanent, Full-time)</t>
  </si>
  <si>
    <t>SkilledTradesBC</t>
  </si>
  <si>
    <t>Python, No SQL, SQL, Process improvement, Visio</t>
  </si>
  <si>
    <t>SQL, Risk management, Python</t>
  </si>
  <si>
    <t>Platform Operations Analyst</t>
  </si>
  <si>
    <t>Basis Technologies</t>
  </si>
  <si>
    <t>Computer science, Elasticsearch, TCP, SQL, React</t>
  </si>
  <si>
    <t>Python, No SQL, Computer operation, SQL, SAP</t>
  </si>
  <si>
    <t>Junior Business Analyst (Banking exp, Clarity)</t>
  </si>
  <si>
    <t>Teamrecruiter.com</t>
  </si>
  <si>
    <t>Process improvement, Agile, Business requirements, No SQL</t>
  </si>
  <si>
    <t>Jira, Python, No SQL, SQL, Enterprise architecture</t>
  </si>
  <si>
    <t>Python, Pricing, Python, Korean, Statistics</t>
  </si>
  <si>
    <t>Business Analyst (Banking, Timesheet &amp; Clarity Experience Must)</t>
  </si>
  <si>
    <t>Aventura Consultants</t>
  </si>
  <si>
    <t>Process improvement, Project management, Agile, Business requirements, No SQL</t>
  </si>
  <si>
    <t>Senior Business Analyst - D365</t>
  </si>
  <si>
    <t>ISG Search Inc</t>
  </si>
  <si>
    <t>Python, Power BI, SQL, Azure, DevOps</t>
  </si>
  <si>
    <t>Investment, SQL, Microsoft Access, Azure, DevOps</t>
  </si>
  <si>
    <t>Data Warehouse Analyst</t>
  </si>
  <si>
    <t>Zero11</t>
  </si>
  <si>
    <t>Oracle, Business intelligence, QlikView, SQL, Tableau</t>
  </si>
  <si>
    <t>SQL, Business intelligence, Statistics, Presentation skills, Manufacturing</t>
  </si>
  <si>
    <t>Jira, Python, SQL, Visio, Office Suite</t>
  </si>
  <si>
    <t>Product Data Analyst</t>
  </si>
  <si>
    <t>CONFORMiT</t>
  </si>
  <si>
    <t>Saguenay</t>
  </si>
  <si>
    <t>Power BI, Statistics, Tableau, Java, SQL</t>
  </si>
  <si>
    <t>Python, No SQL, SQL, Microsoft Outlook, Statistics</t>
  </si>
  <si>
    <t>Bilingual, Tableau, Statistical software, SAS, R</t>
  </si>
  <si>
    <t>Data management, Leadership</t>
  </si>
  <si>
    <t>Power BI, SQL, Visio, Office Suite, Statistics</t>
  </si>
  <si>
    <t>Business Analyst - Data Science and BI</t>
  </si>
  <si>
    <t>Colliers</t>
  </si>
  <si>
    <t>Power BI, Data modeling, Business intelligence, Tableau, Statistics</t>
  </si>
  <si>
    <t>Marketing Data Analyst (12 month contract)</t>
  </si>
  <si>
    <t>Power BI, Data modeling, Azure, R, Google Tag Manager</t>
  </si>
  <si>
    <t>TELUS International</t>
  </si>
  <si>
    <t>Enterprise software, Project management, Presentation skills, Machine learning, Data analytics</t>
  </si>
  <si>
    <t>Senior IT Business Analyst (MFE Data &amp; Insights) - Mississauga, CAD- w2</t>
  </si>
  <si>
    <t>Techprism.inc</t>
  </si>
  <si>
    <t>Jira, Data modeling, Business intelligence, SAS, QlikView</t>
  </si>
  <si>
    <t>Business Analyst, SQL and Google Cloud</t>
  </si>
  <si>
    <t>TELUS</t>
  </si>
  <si>
    <t>Oracle, Sales, Relational databases, Google Cloud Platform, SQL</t>
  </si>
  <si>
    <t>Procurement, Statistics, Data visualization, No SQL</t>
  </si>
  <si>
    <t>Tableau, SQL, Data analytics</t>
  </si>
  <si>
    <t>Technical Analyst - Mechanical</t>
  </si>
  <si>
    <t>Statistics, Presentation skills, Recruiting, Computer skills, No SQL</t>
  </si>
  <si>
    <t>Financial Services Regulatory Authority of Ontario (FSRA)</t>
  </si>
  <si>
    <t>Python, No SQL, Computer science, SQL, IIS</t>
  </si>
  <si>
    <t>No SQL, SQL, Python, Project management, Continuous improvement</t>
  </si>
  <si>
    <t>Jira, Tableau, Python, Office Suite, Math</t>
  </si>
  <si>
    <t>Power BI, SQL, Accounts payable, QlikView, Business analysis</t>
  </si>
  <si>
    <t>Power BI, SQL, Sales, Statistics, Statistics</t>
  </si>
  <si>
    <t>Project management, Presentation skills, No SQL, Strategic planning</t>
  </si>
  <si>
    <t>Relational databases, Writing skills, SQL, Statistics, Release management</t>
  </si>
  <si>
    <t>Snaplii Inc.</t>
  </si>
  <si>
    <t>Sr. Data Analyst (Renal &amp; Oncology Program)</t>
  </si>
  <si>
    <t>Michael Garron Hospital</t>
  </si>
  <si>
    <t>No SQL, Statistics, SQL, Microsoft Access, Statistics</t>
  </si>
  <si>
    <t>SQL, Office Suite, Statistics, Project management, HRIS</t>
  </si>
  <si>
    <t>SQL, Procurement, Supply chain, ERP systems, Office Suite</t>
  </si>
  <si>
    <t>Python, No SQL, SQL, Python, Office Suite</t>
  </si>
  <si>
    <t>Ceridian, Disaster recovery, Statistics, Dayforce, Presentation skills</t>
  </si>
  <si>
    <t>HP ALM, Data modeling, Business analysis, Statistics, Visio</t>
  </si>
  <si>
    <t>SQL, Procurement, Office Suite, Statistics, SharePoint</t>
  </si>
  <si>
    <t>Junior Business Analyst</t>
  </si>
  <si>
    <t>AssetWorks</t>
  </si>
  <si>
    <t>Jira, Web design, Office Suite, Statistics, Presentation skills</t>
  </si>
  <si>
    <t>Google Suite, Research, Database management, Project management, Presentation skills</t>
  </si>
  <si>
    <t>Systems Support Business Analyst</t>
  </si>
  <si>
    <t>Equiton Partners Inc.</t>
  </si>
  <si>
    <t>Computer science, SQL, ERP systems, Yardi, SQL</t>
  </si>
  <si>
    <t>Python, Power BI, SQL, Statistics, MailChimp</t>
  </si>
  <si>
    <t>Pricing, Power BI, SQL, Ceridian, Tableau</t>
  </si>
  <si>
    <t>Computer science, Power BI, Visio, Usability, IT</t>
  </si>
  <si>
    <t>SQL, Project management, Time management</t>
  </si>
  <si>
    <t>Carbon6</t>
  </si>
  <si>
    <t>CRM software, SQL, SQL, Organizational skills, Data visualization</t>
  </si>
  <si>
    <t>Sales/Category Analyst</t>
  </si>
  <si>
    <t>The PUR Company Inc.</t>
  </si>
  <si>
    <t>Statistics, SQL, Retail Link, Nielsen, Organizational skills</t>
  </si>
  <si>
    <t>Assumption Life</t>
  </si>
  <si>
    <t>Bilingual, Tableau, Power BI, Business intelligence, Python</t>
  </si>
  <si>
    <t>Business analysis, Microservices, Customer relationship management, REST, Scrum</t>
  </si>
  <si>
    <t>Oracle, Word processing, Python, Databases, Presentation skills</t>
  </si>
  <si>
    <t>Business Analyst, Data &amp; Analytics - BC Cancer - Vancouver</t>
  </si>
  <si>
    <t>Statistical software, Power BI, Statistics, Office Suite, Databases</t>
  </si>
  <si>
    <t>Computer operation, SQL, Office Suite, Data management, Continuous improvement</t>
  </si>
  <si>
    <t>Analyst, Data Solutions</t>
  </si>
  <si>
    <t>Power BI, Business intelligence, Statistics, Git, Tableau</t>
  </si>
  <si>
    <t>Power BI, Tableau, Data analytics, ISO 27002, Organizational skills</t>
  </si>
  <si>
    <t>R, SQL, Python, Office Suite, SQL</t>
  </si>
  <si>
    <t>CI/CD, Azure, Operating systems, Oracle, MVC</t>
  </si>
  <si>
    <t>Beauceville</t>
  </si>
  <si>
    <t>Python, Bilingual, Tableau, SQL, ADP</t>
  </si>
  <si>
    <t>Oracle, XML, DB2, Visual Studio, SQL</t>
  </si>
  <si>
    <t>Sales, Project management, Continuous improvement, B2B, No SQL</t>
  </si>
  <si>
    <t>Python, Research, Marketing</t>
  </si>
  <si>
    <t>Intellifi</t>
  </si>
  <si>
    <t>Power BI, Maintenance, SQL, Usability, Organizational skills</t>
  </si>
  <si>
    <t>Solution SFT</t>
  </si>
  <si>
    <t>Bilingual, Statistics, Power BI, SAS, R</t>
  </si>
  <si>
    <t>SQL, Supply chain, MRP, Statistics, No SQL</t>
  </si>
  <si>
    <t>Business Data Analyst, Senior</t>
  </si>
  <si>
    <t>LifeLabs</t>
  </si>
  <si>
    <t>SQL, Statistics, No SQL</t>
  </si>
  <si>
    <t>Pricing, Power BI, SQL, R, Python</t>
  </si>
  <si>
    <t>Bilingual, Tableau, R, Statistics, Python</t>
  </si>
  <si>
    <t>Power BI, SQL, Accounting software, Tableau, Databases</t>
  </si>
  <si>
    <t>Statistical software, SQL, Customer service, Office Suite, No SQL</t>
  </si>
  <si>
    <t>Python, No SQL, Google Docs, SQL, Procurement</t>
  </si>
  <si>
    <t>Python, SQL, Computer networking, Computer skills, Linux</t>
  </si>
  <si>
    <t>Incident management, Administrative experience, Presentation skills, New Relic, SharePoint</t>
  </si>
  <si>
    <t>No SQL, SQL, Microsoft Outlook, Research, Office Suite</t>
  </si>
  <si>
    <t>Document Control Analyst (IM Data Analyst)</t>
  </si>
  <si>
    <t>Oil &amp; gas, Office Suite, Taxonomy, Statistics, Records management</t>
  </si>
  <si>
    <t>Python, No SQL, SQL, Microsoft Outlook, Supply chain</t>
  </si>
  <si>
    <t>Statistics, Organizational skills, No SQL</t>
  </si>
  <si>
    <t>Senior Integration Data Analyst</t>
  </si>
  <si>
    <t>360insights</t>
  </si>
  <si>
    <t>Whitby</t>
  </si>
  <si>
    <t>Data modeling, NoSQL, Databases, SQL, AWS</t>
  </si>
  <si>
    <t>Avnan</t>
  </si>
  <si>
    <t>SQL, Supply chain, ERP systems, Office Suite, Statistics</t>
  </si>
  <si>
    <t>Office Suite, Statistics, Computer skills, No SQL, Time management</t>
  </si>
  <si>
    <t>RPM TECHNOLOGIES CORP</t>
  </si>
  <si>
    <t>Bilingual, Tableau, Customer service, Python, Statistics</t>
  </si>
  <si>
    <t>Computer science, R, Tableau, SQL, Data analytics</t>
  </si>
  <si>
    <t>Pricing, SQL, Logistics, Office Suite, Statistics</t>
  </si>
  <si>
    <t>Business analysis, Statistics, SQL, No SQL</t>
  </si>
  <si>
    <t>Knowledge management, Power BI, R, Tableau, SQL</t>
  </si>
  <si>
    <t>ArcGIS, SQL, R, Statistics, Office Suite</t>
  </si>
  <si>
    <t>Python, SQL, Research, Office Suite, No SQL</t>
  </si>
  <si>
    <t>Power BI, CSS, Tableau, SQL, PHP</t>
  </si>
  <si>
    <t>Power BI, SQL, R, SQL, Python</t>
  </si>
  <si>
    <t>Rocky View</t>
  </si>
  <si>
    <t>Pricing, Power BI, SQL, Business intelligence, Sales</t>
  </si>
  <si>
    <t>Business Analyst - Software/Tech Company</t>
  </si>
  <si>
    <t>Statistics, Business requirements, No SQL</t>
  </si>
  <si>
    <t>Statistics, Presentation skills, No SQL, Analytics</t>
  </si>
  <si>
    <t>Bilingual, Tableau, Google Suite, Pricing, Python</t>
  </si>
  <si>
    <t>Champion Petfoods</t>
  </si>
  <si>
    <t>Power BI, SQL, Waterfall, React, Salesforce</t>
  </si>
  <si>
    <t>Technical Business Analyst - System Integration</t>
  </si>
  <si>
    <t>Accuristix</t>
  </si>
  <si>
    <t>Jira, Data modeling, Azure, C#, Business analysis</t>
  </si>
  <si>
    <t>Data mining, XML, C#, ERP systems, Process improvement</t>
  </si>
  <si>
    <t>ArcGIS, SQL, Python, GIS</t>
  </si>
  <si>
    <t>Process Operations Analyst</t>
  </si>
  <si>
    <t>CWB Financial Group</t>
  </si>
  <si>
    <t>SQL, Statistics, Organizational skills, No SQL</t>
  </si>
  <si>
    <t>New Brunswick</t>
  </si>
  <si>
    <t>Power BI, Statistics, SQL</t>
  </si>
  <si>
    <t>Newfoundland and Labrador</t>
  </si>
  <si>
    <t>NFL</t>
  </si>
  <si>
    <t>Research, Statistics, Content development</t>
  </si>
  <si>
    <t>Python, Knowledge management, SQL, Visio, Project management</t>
  </si>
  <si>
    <t>Senneville</t>
  </si>
  <si>
    <t>Bilingual, Tableau, Warehouse management system, Python, Tableau</t>
  </si>
  <si>
    <t>Python, Computer science, Power BI, SQL, Azure</t>
  </si>
  <si>
    <t>No SQL, SQL, JD Edwards, Financial auditing, ERP systems</t>
  </si>
  <si>
    <t>Technical Platform Analyst √É∆í√Ç¬¢√É¬¢√¢‚Ç¨≈°√Ç¬¨√É¬¢√¢‚Äö¬¨√Ö‚Äú Data Visualization</t>
  </si>
  <si>
    <t>Power BI, Data modeling, Azure, Business intelligence, Statistics</t>
  </si>
  <si>
    <t>Azure, Big data, Spark, Google Cloud Platform, Apache Hive</t>
  </si>
  <si>
    <t>Sr. Analyst, Master Data</t>
  </si>
  <si>
    <t>Sourcing, Power BI, SQL, Visual Basic, SAP</t>
  </si>
  <si>
    <t>SQL, SAS</t>
  </si>
  <si>
    <t>DevOps, Business analysis, Office Suite, Change management, Database design</t>
  </si>
  <si>
    <t>Data Analyst (DAD/NACRS Coder) - Decision Support - Temporary Full-Time 2024-7887</t>
  </si>
  <si>
    <t>Sunnybrook Health Sciences Centre</t>
  </si>
  <si>
    <t>Windows, Typing, No SQL</t>
  </si>
  <si>
    <t>Python, SQL, Statistics, Process improvement, Office Suite</t>
  </si>
  <si>
    <t>Power BI, SAS, Tableau, Databases, SQL</t>
  </si>
  <si>
    <t>Bilingual, Tableau, Power BI, Data modeling, Azure</t>
  </si>
  <si>
    <t>Computer science, Sage, SQL, Enterprise software, ERP systems</t>
  </si>
  <si>
    <t>SQL, Office Suite</t>
  </si>
  <si>
    <t>Jira, Power BI, Visio, Office Suite, Software development</t>
  </si>
  <si>
    <t>Data Analyst (Product Engineering)</t>
  </si>
  <si>
    <t>Can-Tech Services</t>
  </si>
  <si>
    <t>Data structures, Databases, Change management, Computer networking, Contracts</t>
  </si>
  <si>
    <t>No SQL, Program management, SQL, Microsoft Access, SAP</t>
  </si>
  <si>
    <t>SENIOR DATA ENGINEER &amp; ANALYST</t>
  </si>
  <si>
    <t>Life House Group</t>
  </si>
  <si>
    <t>Math, Software development, Data warehouse</t>
  </si>
  <si>
    <t>Python, No SQL, SQL, ERP systems, Visio</t>
  </si>
  <si>
    <t>Bilingual, Tableau, Power BI, SQL, Azure</t>
  </si>
  <si>
    <t>Statistical Programmer Analyst</t>
  </si>
  <si>
    <t>SCiAN Services</t>
  </si>
  <si>
    <t>Statistics, SAS, No SQL</t>
  </si>
  <si>
    <t>SAP, Process improvement, Office Suite, Computer skills</t>
  </si>
  <si>
    <t>Python, No SQL, SQL, Python, Data analytics</t>
  </si>
  <si>
    <t>Analyst, Data Management Operations - 12 month contract</t>
  </si>
  <si>
    <t>Ontario Teachers' Pension Plan</t>
  </si>
  <si>
    <t>Python, Investment, Computer science, Power BI, SQL</t>
  </si>
  <si>
    <t>Python, No SQL, SQL, Microsoft Outlook, ERP systems</t>
  </si>
  <si>
    <t>Dens 'N Dente Healthcare</t>
  </si>
  <si>
    <t>Python, No SQL, SQL, Procurement, Supply chain</t>
  </si>
  <si>
    <t>Power BI, Relational databases, UX, Business requirements, No SQL</t>
  </si>
  <si>
    <t>Computer science</t>
  </si>
  <si>
    <t>Cloudtrend Inc.</t>
  </si>
  <si>
    <t>Enterprise software, Performance testing, Change management, Project management, System testing</t>
  </si>
  <si>
    <t>Wellington Catholic District School Board</t>
  </si>
  <si>
    <t>SQL, Business intelligence, Process improvement, Administrative experience, Computer skills</t>
  </si>
  <si>
    <t>Statistics, Project management, Presentation skills, EMR systems, No SQL</t>
  </si>
  <si>
    <t>Python, SQL, Facebook Advertising, Math, Presentation skills</t>
  </si>
  <si>
    <t>Python, Tableau, SQL, Microsoft Outlook, Medical office experience</t>
  </si>
  <si>
    <t>Coniah Consulting Inc.</t>
  </si>
  <si>
    <t>Azure, DevOps, Statistics, User acceptance testing, Business requirements</t>
  </si>
  <si>
    <t>Senior HR Research Analyst - (Specialization in HR Technology and/or Data &amp; Analytics)</t>
  </si>
  <si>
    <t>McLean &amp; Co</t>
  </si>
  <si>
    <t>Python, SQL, Statistics, Statistics, Presentation skills</t>
  </si>
  <si>
    <t>Analyste sp√É∆í√Ü‚Äô√É‚Äö√Ç¬©cialis√É∆í√Ü‚Äô√É‚Äö√Ç¬© en informatique/ Specialized Data Analyst 1000-846</t>
  </si>
  <si>
    <t>Quebec</t>
  </si>
  <si>
    <t>Bilingual, Tableau, Python, Chef</t>
  </si>
  <si>
    <t>Senior IT Business Analyst - Vancouver</t>
  </si>
  <si>
    <t>Pricing, Business intelligence, Sales, .NET, Statistical analysis</t>
  </si>
  <si>
    <t>Viana Inc.</t>
  </si>
  <si>
    <t>XML, Visual Basic, Objective-C, Python, Windows</t>
  </si>
  <si>
    <t>Portage La Prairie</t>
  </si>
  <si>
    <t>Jira, Business analysis, SQL, Statistics, Agile</t>
  </si>
  <si>
    <t>Bilingual, Tableau, Power BI, Python, Statistics</t>
  </si>
  <si>
    <t>Technical Business Analyst HANA</t>
  </si>
  <si>
    <t>Seven Hills Technology inc</t>
  </si>
  <si>
    <t>Program management, Azure, SAP HANA, Kanban, SAP</t>
  </si>
  <si>
    <t>Tableau, Office Suite, Agile, Business requirements, Requirements gathering</t>
  </si>
  <si>
    <t>Data Analytics Senior Analyst - C12 - MISSISSAUGA</t>
  </si>
  <si>
    <t>Citi</t>
  </si>
  <si>
    <t>Oracle, SAS, SQL, SQL, Statistics</t>
  </si>
  <si>
    <t>Intelliware</t>
  </si>
  <si>
    <t>Business analysis, Presentation skills, Agile, Business requirements</t>
  </si>
  <si>
    <t>Analyst (Market Research, Social Research)</t>
  </si>
  <si>
    <t>Advanis</t>
  </si>
  <si>
    <t>Statistical software, SAS, R, Statistics, Tableau</t>
  </si>
  <si>
    <t>CHAVA GLOBAL SOFTWARE SOLUTIONS LTD.</t>
  </si>
  <si>
    <t>Python, Databases, Computer skills</t>
  </si>
  <si>
    <t>Jira, Power BI, SQL, Sales, Tableau</t>
  </si>
  <si>
    <t>statistical analyst</t>
  </si>
  <si>
    <t>APPLIED CONSUMER &amp; CLINICAL EVALUATIONS INC.</t>
  </si>
  <si>
    <t>Python, Research</t>
  </si>
  <si>
    <t>Filing, Statistics, No SQL</t>
  </si>
  <si>
    <t>MATLAB, SQL, ADP, Laboratory experience, Visio</t>
  </si>
  <si>
    <t>V-Tech Solutions</t>
  </si>
  <si>
    <t>Tableau, Power BI, Data modeling, Azure, Relational databases</t>
  </si>
  <si>
    <t>Infitious Technologies</t>
  </si>
  <si>
    <t>MYCANADAPAYDAY.COM</t>
  </si>
  <si>
    <t>Python, Databases, SQL, Computer skills, Python</t>
  </si>
  <si>
    <t>Technology Solutions</t>
  </si>
  <si>
    <t>Research, No SQL, Strategic planning, Time management</t>
  </si>
  <si>
    <t>No SQL, Accounts receivable, SQL, Microsoft Outlook, Financial auditing</t>
  </si>
  <si>
    <t>Technical Support Analyst √É∆í√Ç¬¢√É¬¢√¢‚Ç¨≈°√Ç¬¨√É¬¢√¢‚Äö¬¨√Ö‚Äú IT / Database Management</t>
  </si>
  <si>
    <t>Customer service, Database management, Computer networking</t>
  </si>
  <si>
    <t>ERP systems, System design, Databases, Business development, Driving</t>
  </si>
  <si>
    <t>Senior Digital &amp; Ecommerce Data Analyst</t>
  </si>
  <si>
    <t>G Adventures</t>
  </si>
  <si>
    <t>Business intelligence, Relational databases, Salesforce, SQL, Digital marketing</t>
  </si>
  <si>
    <t>Power BI, Waterfall, Customer service, DevOps, ERP systems</t>
  </si>
  <si>
    <t>Senior Quantitative Equity Analyst √É∆í√Ç¬¢√É¬¢√¢‚Ç¨≈°√Ç¬¨√É¬¢√¢‚Äö¬¨√Ö‚Äú Alternative Data</t>
  </si>
  <si>
    <t>Investment, SQL</t>
  </si>
  <si>
    <t>Statistical Analyst</t>
  </si>
  <si>
    <t>Tableau, Statistical software, Computer operation, SAS, Word processing</t>
  </si>
  <si>
    <t>SAP, Merchandising, ERP systems, Process improvement, Continuous improvement</t>
  </si>
  <si>
    <t>Computer operation, SQL, SAP, Presentation skills</t>
  </si>
  <si>
    <t>Insurance Claims Analyst</t>
  </si>
  <si>
    <t>Tableau, Power BI, SQL, Microsoft Access, Relational databases</t>
  </si>
  <si>
    <t>Agile, Business requirements, No SQL</t>
  </si>
  <si>
    <t>Senior Business Systems Analyst (Data)</t>
  </si>
  <si>
    <t>Market Research Analyst - Englewood 1/22/13</t>
  </si>
  <si>
    <t>Karcher North America</t>
  </si>
  <si>
    <t>SQL, SAP, Writing skills, Research, Presentation skills</t>
  </si>
  <si>
    <t>Waterfall, Writing skills, Business analysis, Databases, SQL</t>
  </si>
  <si>
    <t>Oracle, Enterprise software, Databases, SQL, AWS</t>
  </si>
  <si>
    <t>Power BI Developer</t>
  </si>
  <si>
    <t>Power BI, Data modeling, SQL, Business analysis, Statistics</t>
  </si>
  <si>
    <t>Python, SQL, Financial auditing, Office Suite, Tableau</t>
  </si>
  <si>
    <t>1st Call Industrial Ltd.</t>
  </si>
  <si>
    <t>Social Media Analyst</t>
  </si>
  <si>
    <t>BreezeMaxWeb</t>
  </si>
  <si>
    <t>Python, Computer networking, Computer skills</t>
  </si>
  <si>
    <t>ERP systems, No SQL</t>
  </si>
  <si>
    <t>Vendor management, Logistics, Project management, Project management software, No SQL</t>
  </si>
  <si>
    <t>Azure, Project management, Unit testing, Business requirements, No SQL</t>
  </si>
  <si>
    <t>Maintenance Operations Analyst</t>
  </si>
  <si>
    <t>Jazz Aviation LP</t>
  </si>
  <si>
    <t>Python, No SQL, Power BI, Data modeling, SQL</t>
  </si>
  <si>
    <t>Performance Analyst, Contact Centre</t>
  </si>
  <si>
    <t>Business intelligence, Sales, Customer service, R, Financial reporting</t>
  </si>
  <si>
    <t>ArcGIS, R, Statistics, Python, GIS</t>
  </si>
  <si>
    <t>Senior Technical Analyst</t>
  </si>
  <si>
    <t>SFTP, SQL, Azure, Visual Basic, Kanban</t>
  </si>
  <si>
    <t>Azure, Filing, Office Suite, Supervising experience, Project management</t>
  </si>
  <si>
    <t>Python, SQL, Microsoft Access, Microsoft Outlook, Statistics</t>
  </si>
  <si>
    <t>Python, No SQL, SAS, R, Research</t>
  </si>
  <si>
    <t>Analyst, Low-Rise Asset Management</t>
  </si>
  <si>
    <t>Greybrook</t>
  </si>
  <si>
    <t>SQL, Office Suite, Statistics, No SQL, Information management</t>
  </si>
  <si>
    <t>Python, SQL, Nielsen, Business analysis, Office Suite</t>
  </si>
  <si>
    <t>Python, SQL, Microsoft Access, Procurement, Visio</t>
  </si>
  <si>
    <t>Research, Project management, Analytics</t>
  </si>
  <si>
    <t>Data Analyst Supervisor - MFL/GEO Pipeline In-Line Inspection</t>
  </si>
  <si>
    <t>Pegasystems, Data modeling, Tableau, Databases, SQL</t>
  </si>
  <si>
    <t>Parts Inventory Analyst</t>
  </si>
  <si>
    <t>TCAT Div of Toromont Industries Ltd</t>
  </si>
  <si>
    <t>Power BI, SQL, Inventory control, Sales, Python</t>
  </si>
  <si>
    <t>Waterfall, Project management, Presentation skills, ServiceNow, Agile</t>
  </si>
  <si>
    <t>Power BI, Tableau, Cloud development, UX, Data visualization</t>
  </si>
  <si>
    <t>SQL, Sales, Statistics, NetSuite, Computer networking</t>
  </si>
  <si>
    <t>Microsoft Access, Relational databases, R, Alteryx, Visio</t>
  </si>
  <si>
    <t>CRM software, Tableau, SQL, Sales, Python</t>
  </si>
  <si>
    <t>Tableau, Statistical software, R, Statistics, Research</t>
  </si>
  <si>
    <t>Emergitel</t>
  </si>
  <si>
    <t>Bilingual, Tableau, Business analysis, Process improvement, Python</t>
  </si>
  <si>
    <t>No SQL, AutoCAD, SQL, Microsoft Access, Microsoft Outlook</t>
  </si>
  <si>
    <t>LandSolutions Inc</t>
  </si>
  <si>
    <t>Power BI, Oracle, Business analysis, Statistics, Telecommunication</t>
  </si>
  <si>
    <t>Jira, Python, SQL, Office Suite, Project management</t>
  </si>
  <si>
    <t>Business analysis, Statistics, Analytics</t>
  </si>
  <si>
    <t>Trojan Technologies</t>
  </si>
  <si>
    <t>Power BI, SQL, Kanban, Writing skills, Supply chain</t>
  </si>
  <si>
    <t>CRM software, Business analysis, Statistics, No SQL</t>
  </si>
  <si>
    <t>Python, Tableau, Computer operation, SQL, Financial auditing</t>
  </si>
  <si>
    <t>SQL, SAP, No SQL</t>
  </si>
  <si>
    <t>Privacy Analyst, Business Effectiveness</t>
  </si>
  <si>
    <t>Tableau, SQL, Microsoft Outlook, Office Suite, Loss prevention</t>
  </si>
  <si>
    <t>Sales support, SQL, Sales, SQL, Statistical analysis</t>
  </si>
  <si>
    <t>Cognos, Data modeling, XML, SQL, Databases</t>
  </si>
  <si>
    <t>Power BI, Azure, Google Cloud Platform, Tableau, Databases</t>
  </si>
  <si>
    <t>Visio, Statistics, Presentation skills, Recruiting, Business requirements</t>
  </si>
  <si>
    <t>SQL, Supply chain, R, SQL, Tableau</t>
  </si>
  <si>
    <t>Power BI, System administration, SQL, Supply chain, ERP systems</t>
  </si>
  <si>
    <t>Exioms Canada</t>
  </si>
  <si>
    <t>Microsoft Windows Server, VoIP, Database management, Project management, Project management methodology</t>
  </si>
  <si>
    <t>Azure, Enterprise software, DevOps, Weblogic, SQL</t>
  </si>
  <si>
    <t>Research, Project management, Business requirements, Leadership, Information management</t>
  </si>
  <si>
    <t>NUTRIZA INC.</t>
  </si>
  <si>
    <t>Sales, Python</t>
  </si>
  <si>
    <t>Public speaking, Change management, Presentation skills, Agile, Budgeting</t>
  </si>
  <si>
    <t>Business Systems Analyst (Travel and Expense) - Mississauga, CAD- W2</t>
  </si>
  <si>
    <t>Jira, Writing skills, Mobile applications, R, Statistics</t>
  </si>
  <si>
    <t>71302.40000000001</t>
  </si>
  <si>
    <t>ZOMI Technology Ltd.</t>
  </si>
  <si>
    <t>Tableau, SAS, Python, Drafting, Control-M</t>
  </si>
  <si>
    <t>Adobe Photoshop, SQL, Writing skills, Adobe Illustrator, Research</t>
  </si>
  <si>
    <t>Belloy Geologists</t>
  </si>
  <si>
    <t>CSS, Python, Windows, Office Suite, Databases</t>
  </si>
  <si>
    <t>Business Analyst - SAP Concur</t>
  </si>
  <si>
    <t>Altis Recruitment</t>
  </si>
  <si>
    <t>SAP, ERP systems, Python, Office Suite, Project management</t>
  </si>
  <si>
    <t>Bilingual, Tableau, Mechanical engineering, Python, Presentation skills</t>
  </si>
  <si>
    <t>Power BI, Data modeling, Business intelligence, Tableau, PostgreSQL</t>
  </si>
  <si>
    <t>Net Solutions India</t>
  </si>
  <si>
    <t>Statistics, Product management, User acceptance testing, Agile, Business requirements</t>
  </si>
  <si>
    <t>Python, SAP SuccessFactors, SQL, Microsoft Access, Microsoft Outlook</t>
  </si>
  <si>
    <t>Power BI, SQL, Business intelligence, Visual Basic, Relational databases</t>
  </si>
  <si>
    <t>MATLAB, SQL, Big data, R, Laboratory experience</t>
  </si>
  <si>
    <t>Data modeling, Relational databases, Business analysis, Research, SQL</t>
  </si>
  <si>
    <t>Intermediate Business Analyst</t>
  </si>
  <si>
    <t>Home Trust Company</t>
  </si>
  <si>
    <t>Bilingual, Data modeling, Customer service, Visio, Office Suite</t>
  </si>
  <si>
    <t>Sales, Project planning, Statistics, SQL, Agile</t>
  </si>
  <si>
    <t>Power BI, SQL, Writing skills, Statistics, Office Suite</t>
  </si>
  <si>
    <t>Computer science, SQL, Schematics, Alteryx, Statistics</t>
  </si>
  <si>
    <t>Software deployment, LAN, WAN, Computer networking</t>
  </si>
  <si>
    <t>Analyste des rapports sur les Investissements</t>
  </si>
  <si>
    <t>Python, Investment, Power BI, SQL, SQL</t>
  </si>
  <si>
    <t>Google Tag Manager, Statistics, Tableau, SQL, Statistical analysis</t>
  </si>
  <si>
    <t>Statistical software, Statistics, Power BI, R, Statistics</t>
  </si>
  <si>
    <t>Business Development Analyst</t>
  </si>
  <si>
    <t>Source Energy Services Canada LP</t>
  </si>
  <si>
    <t>SQL, Oil &amp; gas, Logistics, Office Suite, Statistics</t>
  </si>
  <si>
    <t>Evergreen - Business Analyst - Winnipeg (Remote for Winnipeg)</t>
  </si>
  <si>
    <t>Togetherwork Talent Community</t>
  </si>
  <si>
    <t>Kanban, Statistics, Scrum, Agile, Business requirements</t>
  </si>
  <si>
    <t>Data Integrity Analyst, Surgical Program (NSQIP)</t>
  </si>
  <si>
    <t>Humber River Health</t>
  </si>
  <si>
    <t>Python, SQL, Microsoft Access, Writing skills, Office Suite</t>
  </si>
  <si>
    <t>Computer science, Business requirements</t>
  </si>
  <si>
    <t>Category Business Analyst ( Evergreen)</t>
  </si>
  <si>
    <t>Presentation skills, Retail management, Analytics</t>
  </si>
  <si>
    <t>SSMC BUSINESS SOLUTIONS INC.</t>
  </si>
  <si>
    <t>Bilingual, Power BI, SQL, SAS, SQL</t>
  </si>
  <si>
    <t>Frito Lay Canada Business Analyst (Contract)</t>
  </si>
  <si>
    <t>PepsiCo</t>
  </si>
  <si>
    <t>Lethbridge</t>
  </si>
  <si>
    <t>Python, SQL, Oracle, Procurement, SAP</t>
  </si>
  <si>
    <t>Analyste sp√É∆í√Ü‚Äô√É‚Äö√Ç¬©cialis√É∆í√Ü‚Äô√É‚Äö√Ç¬© en informatique - Cybers√É∆í√Ü‚Äô√É‚Äö√Ç¬©curit√É∆í√Ü‚Äô√É‚Äö√Ç¬©/ Specialized Data Analyst</t>
  </si>
  <si>
    <t>SQL, Python, Windows, Office Suite, Computer skills</t>
  </si>
  <si>
    <t>British Columbia</t>
  </si>
  <si>
    <t>Pricing, SQL, Big data, Salesforce, Tableau</t>
  </si>
  <si>
    <t>Agile, No SQL</t>
  </si>
  <si>
    <t>Microsoft Access, Oracle, R, SQL, Python</t>
  </si>
  <si>
    <t>Agile, SQL, Cantonese, ERP systems, Statistics</t>
  </si>
  <si>
    <t>Program and Budget Associate Analyst</t>
  </si>
  <si>
    <t>Canon Canada</t>
  </si>
  <si>
    <t>SQL, Oracle, Office Suite, Statistics, Time management</t>
  </si>
  <si>
    <t>SQL, SAP, Supply chain, Workday</t>
  </si>
  <si>
    <t>Jira, Azure, Business analysis, Databases, SQL</t>
  </si>
  <si>
    <t>Saskatchewan</t>
  </si>
  <si>
    <t>Project management, IT, Business requirements</t>
  </si>
  <si>
    <t>SQL, Kanban, Writing skills, Presentation skills, Demand planning</t>
  </si>
  <si>
    <t>Vyoma Global Inc.</t>
  </si>
  <si>
    <t>SQL, Microsoft Access, R, Tableau, Statistics</t>
  </si>
  <si>
    <t>Data Analyst, Clinical Division, Provincial Lab Data Analytics - Provincial Laboratory Medicine Services (PLMS)</t>
  </si>
  <si>
    <t>Statistical software, Statistics, Cognos, Oracle, Data mining</t>
  </si>
  <si>
    <t>R, Statistics, Application development, SQL, Quality assurance</t>
  </si>
  <si>
    <t>Python, QoS, SQL, Microsoft Outlook, Avaya</t>
  </si>
  <si>
    <t>Bilingual, Tableau, Business analysis, Python, Statistics</t>
  </si>
  <si>
    <t>Maverick Innogarage Inc</t>
  </si>
  <si>
    <t>Bowmanville</t>
  </si>
  <si>
    <t>Power Platform Developer (Business Analyst 2)</t>
  </si>
  <si>
    <t>City of Burnaby</t>
  </si>
  <si>
    <t>SharePoint, IT, Business requirements, PowerShell</t>
  </si>
  <si>
    <t>Business requirements</t>
  </si>
  <si>
    <t>Master Data &amp; Supply Chain Solutions Analyst (12 Month Contract)</t>
  </si>
  <si>
    <t>Nestle Operational Services Worldwide SA</t>
  </si>
  <si>
    <t>Bilingual, Tableau, SQL, Customer service, SAP</t>
  </si>
  <si>
    <t>Salesforce Technical Business Analyst</t>
  </si>
  <si>
    <t>fusionSpan</t>
  </si>
  <si>
    <t>Jira, Salesforce, Business analysis, Accounting, Business requirements</t>
  </si>
  <si>
    <t>BC First Nations Justice Council</t>
  </si>
  <si>
    <t>Program management, Management, Research, Statistics, Presentation skills</t>
  </si>
  <si>
    <t>Business Systems Analyst (Digital Investing)</t>
  </si>
  <si>
    <t>Jira, Investment, Power BI, SQL, Confluence</t>
  </si>
  <si>
    <t>Tableau, Power BI, SQL, Data mining, Customer service</t>
  </si>
  <si>
    <t>Application Support Analyst</t>
  </si>
  <si>
    <t>Customer service, Salesforce, Business analysis, Statistics, Financial services</t>
  </si>
  <si>
    <t>Pricing, SQL, Microsoft Outlook, Statistics, Project management</t>
  </si>
  <si>
    <t>Forecast Business Analyst</t>
  </si>
  <si>
    <t>Scarsin</t>
  </si>
  <si>
    <t>Uxbridge</t>
  </si>
  <si>
    <t>Python, SQL, Business intelligence, No SQL, Data warehouse</t>
  </si>
  <si>
    <t>Power BI, SQL, Statistics, Office Suite, Presentation skills</t>
  </si>
  <si>
    <t>Sr. Business Analyst √É∆í√Ç¬¢√É¬¢√¢‚Ç¨≈°√Ç¬¨√É¬¢√¢‚Äö¬¨√Ö‚Äú Liquidity Reporting</t>
  </si>
  <si>
    <t>Jira, Data mining, SQL, Project management, Confluence</t>
  </si>
  <si>
    <t>Power BI, SQL, Oracle, Accounts payable, Customer service</t>
  </si>
  <si>
    <t>Rainbook Enterprise Inc</t>
  </si>
  <si>
    <t>AUREUS INFOTECH INC</t>
  </si>
  <si>
    <t>Skynet Wireless Inc</t>
  </si>
  <si>
    <t>Snow Hub Inc.</t>
  </si>
  <si>
    <t>Python, Office Suite, Statistics, PeopleSoft, HRIS</t>
  </si>
  <si>
    <t>Jira, Financial auditing, Business analysis, Databases, Data management</t>
  </si>
  <si>
    <t>Innovation Marketing Senior Data Analyst</t>
  </si>
  <si>
    <t>Tableau, Computer science, Power BI, Data modeling, R</t>
  </si>
  <si>
    <t>Statistics, Presentation skills, Continuous improvement, Financial services, No SQL</t>
  </si>
  <si>
    <t>EPIC - Educational Program Innovations Center</t>
  </si>
  <si>
    <t>Python, Office Suite, E-commerce, Quality assurance, Presentation skills</t>
  </si>
  <si>
    <t>CBK INTERNATIONAL INC</t>
  </si>
  <si>
    <t>Jira, Computer operation, Azure, Oracle, Waterfall</t>
  </si>
  <si>
    <t>No SQL, SQL, Visio, Office Suite, SQL</t>
  </si>
  <si>
    <t>D&amp;IT Business Solutions Analyst</t>
  </si>
  <si>
    <t>JTI - Japan Tobacco International</t>
  </si>
  <si>
    <t>Power BI, Sales, Customer service, UX, B2B</t>
  </si>
  <si>
    <t>Python, No SQL, Statistics, SQL, Microsoft Outlook</t>
  </si>
  <si>
    <t>Data Analyst II (Temporary √É∆í√Ç¬¢√É¬¢√¢‚Ç¨≈°√Ç¬¨√É¬¢√¢‚Äö¬¨√Ö‚Äú 6 months) - (Google Analytics, Adobe Analytics)</t>
  </si>
  <si>
    <t>Bilingual, Tableau, Power BI, SQL, Laboratory experience</t>
  </si>
  <si>
    <t>Python, No SQL, Power BI, SQL, Writing skills</t>
  </si>
  <si>
    <t>No SQL, SQL, Sales, Presentation skills, Software development</t>
  </si>
  <si>
    <t>Power BI, Azure, Waterfall, Process improvement, Statistical analysis</t>
  </si>
  <si>
    <t>Revenue Operations Analyst II</t>
  </si>
  <si>
    <t>SQL, Business intelligence, Sales, Salesforce, Statistics</t>
  </si>
  <si>
    <t>Computer science, MATLAB, CSS, R, Git</t>
  </si>
  <si>
    <t>AtkinsR√É∆í√Ü‚Äô√É‚Äö√Ç¬©alis</t>
  </si>
  <si>
    <t>Customer Success - Quality Analyst - Canada</t>
  </si>
  <si>
    <t>Samsara</t>
  </si>
  <si>
    <t>Program management, SQL, Quality assurance, Management consulting, SaaS</t>
  </si>
  <si>
    <t>Python, Power BI, Data modeling, SQL, SSRS</t>
  </si>
  <si>
    <t>Jira, Python, No SQL, SQL, Azure</t>
  </si>
  <si>
    <t>SCADA Analyst</t>
  </si>
  <si>
    <t>Dexcent Inc</t>
  </si>
  <si>
    <t>Microsoft Outlook, Visual Basic, Customer service, Office Suite, Java</t>
  </si>
  <si>
    <t>Ant, Statistics, SQL, Risk management, Scripting</t>
  </si>
  <si>
    <t>Power BI, SQL, R, Statistics, Tableau</t>
  </si>
  <si>
    <t>Goldenhome Cabinetry Eastern Canada Inc.</t>
  </si>
  <si>
    <t>R, SQL, Python, SQL, JavaScript</t>
  </si>
  <si>
    <t>Power BI, Data modeling, SQL, Business intelligence, DB2</t>
  </si>
  <si>
    <t>SAS, Statistics, Presentation skills, Organizational skills, Leadership</t>
  </si>
  <si>
    <t>iData Research</t>
  </si>
  <si>
    <t>Office Suite, No SQL, Time management</t>
  </si>
  <si>
    <t>Hercules SLR Inc.</t>
  </si>
  <si>
    <t>Data mining, Statistics, Computer skills, No SQL</t>
  </si>
  <si>
    <t>ERP Business Analyst</t>
  </si>
  <si>
    <t>FED IT</t>
  </si>
  <si>
    <t>Tableau, Computer science, Power BI, Statistics, Python</t>
  </si>
  <si>
    <t>PowerBuilder, C#, SQL, Python, Databases</t>
  </si>
  <si>
    <t>Research, Quality assurance, SCSS, Data collection, No SQL</t>
  </si>
  <si>
    <t>Python, Training &amp; development</t>
  </si>
  <si>
    <t>Python, Computer skills</t>
  </si>
  <si>
    <t>Sr. Business Information Analyst</t>
  </si>
  <si>
    <t>Sagen</t>
  </si>
  <si>
    <t>Power BI, Tableau, SQL, Training &amp; development, Business requirements</t>
  </si>
  <si>
    <t>PA&amp;A Data Analyst</t>
  </si>
  <si>
    <t>Power BI, SQL, SQL, Python</t>
  </si>
  <si>
    <t>Senior Strategy Analyst</t>
  </si>
  <si>
    <t>Python, No SQL, SQL, Office Suite, No SQL</t>
  </si>
  <si>
    <t>Chalk River</t>
  </si>
  <si>
    <t>Budgeting</t>
  </si>
  <si>
    <t>Uni Express Inc</t>
  </si>
  <si>
    <t>Hyperion, Visual Studio, Python, Windows, Office Suite</t>
  </si>
  <si>
    <t>Business Intelligence and Data Analytics Developer</t>
  </si>
  <si>
    <t>Power BI, SQL, Business intelligence, SAP, ERP systems</t>
  </si>
  <si>
    <t>Project management, Human resources, No SQL, Workday, SDLC</t>
  </si>
  <si>
    <t>Business Systems Analyst - 12 month term</t>
  </si>
  <si>
    <t>Tableau, TestNG, Cucumber, DevOps, Process improvement</t>
  </si>
  <si>
    <t>Carbon Capture Analyst</t>
  </si>
  <si>
    <t>Carbon Engineering Ltd.</t>
  </si>
  <si>
    <t>Python, SQL, Research, Project management, Presentation skills</t>
  </si>
  <si>
    <t>Technical Business Analyst, Service Management Solutions</t>
  </si>
  <si>
    <t>Microsoft Windows Server, Crystal Reports, SAP, SQL, Research</t>
  </si>
  <si>
    <t>Costing Analyst</t>
  </si>
  <si>
    <t>TalentSphere Staffing Solutions</t>
  </si>
  <si>
    <t>Pricing, SQL, ERP systems, Manufacturing</t>
  </si>
  <si>
    <t>IMCD</t>
  </si>
  <si>
    <t>JD Edwards, ERP systems, Tableau</t>
  </si>
  <si>
    <t>System administration, Sales, Customer service, Business analysis, Statistics</t>
  </si>
  <si>
    <t>Enterprise software, Visio, Python, Windows, Office Suite</t>
  </si>
  <si>
    <t>Economic Analyst</t>
  </si>
  <si>
    <t>Statistics, Power BI, SQL, SAS, R</t>
  </si>
  <si>
    <t>POPURI TECHNOLOGIES INC.</t>
  </si>
  <si>
    <t>SQL, Big data, R, SQL, Data management</t>
  </si>
  <si>
    <t>SQL, Metadata, AI, Python</t>
  </si>
  <si>
    <t>database analyst (DBA)</t>
  </si>
  <si>
    <t>RMK INC</t>
  </si>
  <si>
    <t>EN3 Solutions Ltd.</t>
  </si>
  <si>
    <t>MANN INTERNATIONAL EDUCATION LTD.</t>
  </si>
  <si>
    <t>Python, Windows, Office Suite, Databases, Software development</t>
  </si>
  <si>
    <t>Business analysis, Statistics, Project management, Organizational skills, IT</t>
  </si>
  <si>
    <t>Canada Resurgence Developments Ltd.</t>
  </si>
  <si>
    <t>Terrace</t>
  </si>
  <si>
    <t>Oracle, Python, Office Suite, SQL, Computer skills</t>
  </si>
  <si>
    <t>VIE - Business Analyst (M/F/D)</t>
  </si>
  <si>
    <t>Air Liquide</t>
  </si>
  <si>
    <t>Tableau, Power BI, SQL, Salesforce, Python</t>
  </si>
  <si>
    <t>Cisco ISE</t>
  </si>
  <si>
    <t>Settlement Analyst</t>
  </si>
  <si>
    <t>Rodan Energy Solutions Inc.</t>
  </si>
  <si>
    <t>SQL, SQL, Statistics, Presentation skills, Organizational skills</t>
  </si>
  <si>
    <t>Contract management, Sourcing, Power BI, Supplier management, Procurement</t>
  </si>
  <si>
    <t>Statistics, Presentation skills, Risk management, Financial services, No SQL</t>
  </si>
  <si>
    <t>Power BI, SQL, SQL, SQL, Project management</t>
  </si>
  <si>
    <t>C#, Python, C++, C#, Computer skills</t>
  </si>
  <si>
    <t>Heritage Investment Corp</t>
  </si>
  <si>
    <t>Sherwood Park</t>
  </si>
  <si>
    <t>SQL, Statistics, Maintenance, Office Suite, CMMS</t>
  </si>
  <si>
    <t>JBoss, Elasticsearch, System administration, Azure, Oracle</t>
  </si>
  <si>
    <t>Business Systems Analyst (GoLang)</t>
  </si>
  <si>
    <t>Go, Microservices, Project management, Scrum, Organizational skills</t>
  </si>
  <si>
    <t>Pragra Incorporated</t>
  </si>
  <si>
    <t>Netsuite Senior Business Analyst</t>
  </si>
  <si>
    <t>Couchbase, Inc.</t>
  </si>
  <si>
    <t>NetSuite, APIs, No SQL</t>
  </si>
  <si>
    <t>SQL, Vendor management, Supply chain, Analytics</t>
  </si>
  <si>
    <t>Python, No SQL, SQL</t>
  </si>
  <si>
    <t>Event Media Design</t>
  </si>
  <si>
    <t>Senior Analyst, Sales (Contract)</t>
  </si>
  <si>
    <t>Revlon Canada, Inc.</t>
  </si>
  <si>
    <t>Python, No SQL, SQL, Retail Link, Project planning</t>
  </si>
  <si>
    <t>Project planning, Business requirements, No SQL</t>
  </si>
  <si>
    <t>Conquer Infotech Inc.</t>
  </si>
  <si>
    <t>magnum millwork inc</t>
  </si>
  <si>
    <t>No SQL, SQL, Microsoft Outlook, Python, Computer skills</t>
  </si>
  <si>
    <t>Clearford Waterworks Inc.</t>
  </si>
  <si>
    <t>Point Edward</t>
  </si>
  <si>
    <t>81057.59999999999</t>
  </si>
  <si>
    <t>82128.79999999999</t>
  </si>
  <si>
    <t>Python, No SQL, SQL, Writing skills, Filing</t>
  </si>
  <si>
    <t>Python, Microsoft Outlook, Research, Office Suite, Project management</t>
  </si>
  <si>
    <t>Power BI, SQL, Financial auditing, SAS, Tableau</t>
  </si>
  <si>
    <t>SQL, Python, Japanese, Vietnamese, Accounting</t>
  </si>
  <si>
    <t>Nimbus Distro</t>
  </si>
  <si>
    <t>Oracle, PowerBuilder, SQL, Python, Office Suite</t>
  </si>
  <si>
    <t>Writing skills, Statistics, Recruiting</t>
  </si>
  <si>
    <t>Google Suite, Sales, Office Suite, Quality assurance, B2B sales</t>
  </si>
  <si>
    <t>Advance Auto Parts</t>
  </si>
  <si>
    <t>Pricing, SQL, Operating systems, Relational databases, SQL</t>
  </si>
  <si>
    <t>KDigitalLabs INC</t>
  </si>
  <si>
    <t>Alberta</t>
  </si>
  <si>
    <t>Investment, Web development, Salesforce, Business analysis, Statistics</t>
  </si>
  <si>
    <t>Business Intelligence Analyst √É∆í√Ç¬¢√É¬¢√¢‚Ç¨≈°√Ç¬¨√É¬¢√¢‚Äö¬¨√Ö‚Äú BTO</t>
  </si>
  <si>
    <t>Jr. Analyst, Transportation</t>
  </si>
  <si>
    <t>McKesson</t>
  </si>
  <si>
    <t>Python, Power BI, SQL, SAS, R</t>
  </si>
  <si>
    <t>SunCan Communications Corporation</t>
  </si>
  <si>
    <t>Oracle, Visual Studio, SQL, Python, SQL</t>
  </si>
  <si>
    <t>Google Tag Manager, Statistics, SQL, Statistical analysis, Digital marketing</t>
  </si>
  <si>
    <t>Pricing, SQL, Financial auditing, Office Suite, Tableau</t>
  </si>
  <si>
    <t>Scientific analyst programmer inventory (IT-02 / IT-03)</t>
  </si>
  <si>
    <t>Environment and Climate Change Canada</t>
  </si>
  <si>
    <t>Bilingual, Tableau, Computer science, Cloud infrastructure, Azure</t>
  </si>
  <si>
    <t>Python, Crystal Reports, SQL, Microsoft Access, SAP</t>
  </si>
  <si>
    <t>Resilience</t>
  </si>
  <si>
    <t>No SQL, Statistics, SQL, Microsoft Outlook, Laboratory experience</t>
  </si>
  <si>
    <t>Analyst, Business Performance, Bilingual or Python</t>
  </si>
  <si>
    <t>Bilingual, Tableau, Python, Statistics, Organizational skills</t>
  </si>
  <si>
    <t>Python, No SQL, SQL, Office Suite, Statistics</t>
  </si>
  <si>
    <t>Business Analyst - Senior</t>
  </si>
  <si>
    <t>Jira, Application development, ServiceNow, Software testing, IT</t>
  </si>
  <si>
    <t>Pricing, Office Suite, Presentation skills, No SQL</t>
  </si>
  <si>
    <t>Power BI, Data modeling, SQL, Relational databases, Research</t>
  </si>
  <si>
    <t>Application Analyst - Supply Chain - Remote</t>
  </si>
  <si>
    <t>Aurora Cannabis</t>
  </si>
  <si>
    <t>Sage, JD Edwards, Oracle, COBIT, SAP</t>
  </si>
  <si>
    <t>Zortech Solutions Inc.</t>
  </si>
  <si>
    <t>Business Analyst Student, Domestic Transportation (12 months) - Fall 2024</t>
  </si>
  <si>
    <t>Laboratory experience, Research, Driving, Recruiting</t>
  </si>
  <si>
    <t>Senior Developer, Data &amp; Analytics - Business Intelligence</t>
  </si>
  <si>
    <t>Bilingual, Power BI, Business intelligence, Statistics, SQL</t>
  </si>
  <si>
    <t>Jira, Bilingual, Tableau, Python, UX</t>
  </si>
  <si>
    <t>IM Business Analyst</t>
  </si>
  <si>
    <t>Messa</t>
  </si>
  <si>
    <t>Information architecture</t>
  </si>
  <si>
    <t>SQL, Operational risk management, Vendor management, Procurement, Statistics</t>
  </si>
  <si>
    <t>Clio</t>
  </si>
  <si>
    <t>Power BI, Data modeling, Business intelligence, Tableau, Databases</t>
  </si>
  <si>
    <t>SQL, SAP, Computer skills, Marketing, Workday</t>
  </si>
  <si>
    <t>Suncor Energy</t>
  </si>
  <si>
    <t>Investment, Power BI, SQL, SAP, Office Suite</t>
  </si>
  <si>
    <t>OUTLIERS</t>
  </si>
  <si>
    <t>MIN_SALARY</t>
  </si>
  <si>
    <t>MAX_SALARY</t>
  </si>
  <si>
    <t>AVG_SALARY</t>
  </si>
  <si>
    <t>min value</t>
  </si>
  <si>
    <t>max-value</t>
  </si>
  <si>
    <t>Range</t>
  </si>
  <si>
    <t>Q1</t>
  </si>
  <si>
    <t>Q3</t>
  </si>
  <si>
    <t>IQR</t>
  </si>
  <si>
    <t>Lower Bound</t>
  </si>
  <si>
    <t>Upper Bound</t>
  </si>
  <si>
    <t>Outlier Counts</t>
  </si>
  <si>
    <t>Mean</t>
  </si>
  <si>
    <t>Standard Error</t>
  </si>
  <si>
    <t>Median</t>
  </si>
  <si>
    <t>Mode</t>
  </si>
  <si>
    <t>Standard Deviation</t>
  </si>
  <si>
    <t>Sample Variance</t>
  </si>
  <si>
    <t>Kurtosis</t>
  </si>
  <si>
    <t>Skewness</t>
  </si>
  <si>
    <t>Minimum</t>
  </si>
  <si>
    <t>Maximum</t>
  </si>
  <si>
    <t>Sum</t>
  </si>
  <si>
    <t>Count</t>
  </si>
  <si>
    <t>Row Labels</t>
  </si>
  <si>
    <t>(blank)</t>
  </si>
  <si>
    <t>Grand Total</t>
  </si>
  <si>
    <t>Count of Job Title</t>
  </si>
  <si>
    <t>Count of Position</t>
  </si>
  <si>
    <t>Count of Industry Type</t>
  </si>
  <si>
    <t>Count of City</t>
  </si>
  <si>
    <t>City Remove Remote In</t>
  </si>
  <si>
    <t>City Keep Remote</t>
  </si>
  <si>
    <t>Baie-D'Urfe</t>
  </si>
  <si>
    <t>Count of City Keep Remote</t>
  </si>
  <si>
    <t>Athabasca</t>
  </si>
  <si>
    <t>Charlottetown</t>
  </si>
  <si>
    <t>Lakeside</t>
  </si>
  <si>
    <t>Mount Pearl</t>
  </si>
  <si>
    <t>South Dundas</t>
  </si>
  <si>
    <t>Woodstock</t>
  </si>
  <si>
    <t>Count of City Remove Remote In</t>
  </si>
  <si>
    <t>Count of Province</t>
  </si>
  <si>
    <t>MISSING DATAS</t>
  </si>
  <si>
    <t>Min_Salary(q1)</t>
  </si>
  <si>
    <t>Max_Salary(q1)</t>
  </si>
  <si>
    <t>Avg_Salary(q1)</t>
  </si>
  <si>
    <t>Min_Salary(q3)</t>
  </si>
  <si>
    <t>Max_Salary(q3)</t>
  </si>
  <si>
    <t>Avg_Salary(q3)</t>
  </si>
  <si>
    <t>Min_Salary(IQR)</t>
  </si>
  <si>
    <t>Max_Salary(IQR)</t>
  </si>
  <si>
    <t>Avg_Salary(IQR)</t>
  </si>
  <si>
    <t>Min_Salary(LOWER B)</t>
  </si>
  <si>
    <t>Max_Salary(LOWER B)</t>
  </si>
  <si>
    <t>Avg_Salary(LOWER B)</t>
  </si>
  <si>
    <t>Min_Salary(UPPER B)</t>
  </si>
  <si>
    <t>Max_Salary(UPPER B)</t>
  </si>
  <si>
    <t>Avg_Salary(UPPER B)</t>
  </si>
  <si>
    <t>OutlierMin</t>
  </si>
  <si>
    <t>OutlierMax</t>
  </si>
  <si>
    <t>OutlierAvg</t>
  </si>
  <si>
    <t>Min Salary</t>
  </si>
  <si>
    <t>MaxSalary</t>
  </si>
  <si>
    <t>AvgSalary</t>
  </si>
  <si>
    <t>Remote Work</t>
  </si>
  <si>
    <t>Onsite</t>
  </si>
  <si>
    <t>Region</t>
  </si>
  <si>
    <t>AB,BC,SK</t>
  </si>
  <si>
    <t>Western Canada</t>
  </si>
  <si>
    <t>ON,QC,MB</t>
  </si>
  <si>
    <t>Central Canada</t>
  </si>
  <si>
    <t>NS,NB,PE,NL</t>
  </si>
  <si>
    <t>Atlantic Canada</t>
  </si>
  <si>
    <t>NT,YT,NU</t>
  </si>
  <si>
    <t>Nothern Canada</t>
  </si>
  <si>
    <t>Northern Canada</t>
  </si>
  <si>
    <t>Sum of Min_Salary</t>
  </si>
  <si>
    <t>Sum of Max_Salary</t>
  </si>
  <si>
    <t>Sum of Avg_Salary</t>
  </si>
  <si>
    <t>Sum of Remote Work</t>
  </si>
  <si>
    <t>Count Sum of Avg_Salary</t>
  </si>
  <si>
    <t>Count Sum of Min_Salary</t>
  </si>
</sst>
</file>

<file path=xl/styles.xml><?xml version="1.0" encoding="utf-8"?>
<styleSheet xmlns="http://purl.oclc.org/ooxml/spreadsheetml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&quot;$&quot;#,##0"/>
  </numFmts>
  <fonts count="20" x14ac:knownFonts="1"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2"/>
      <color rgb="FF006100"/>
      <name val="Aptos Narrow"/>
      <family val="2"/>
      <scheme val="minor"/>
    </font>
    <font>
      <sz val="12"/>
      <color rgb="FF9C0006"/>
      <name val="Aptos Narrow"/>
      <family val="2"/>
      <scheme val="minor"/>
    </font>
    <font>
      <sz val="12"/>
      <color rgb="FF9C5700"/>
      <name val="Aptos Narrow"/>
      <family val="2"/>
      <scheme val="minor"/>
    </font>
    <font>
      <sz val="12"/>
      <color rgb="FF3F3F76"/>
      <name val="Aptos Narrow"/>
      <family val="2"/>
      <scheme val="minor"/>
    </font>
    <font>
      <b/>
      <sz val="12"/>
      <color rgb="FF3F3F3F"/>
      <name val="Aptos Narrow"/>
      <family val="2"/>
      <scheme val="minor"/>
    </font>
    <font>
      <b/>
      <sz val="12"/>
      <color rgb="FFFA7D00"/>
      <name val="Aptos Narrow"/>
      <family val="2"/>
      <scheme val="minor"/>
    </font>
    <font>
      <sz val="12"/>
      <color rgb="FFFA7D00"/>
      <name val="Aptos Narrow"/>
      <family val="2"/>
      <scheme val="minor"/>
    </font>
    <font>
      <b/>
      <sz val="12"/>
      <color theme="0"/>
      <name val="Aptos Narrow"/>
      <family val="2"/>
      <scheme val="minor"/>
    </font>
    <font>
      <sz val="12"/>
      <color rgb="FFFF0000"/>
      <name val="Aptos Narrow"/>
      <family val="2"/>
      <scheme val="minor"/>
    </font>
    <font>
      <i/>
      <sz val="12"/>
      <color rgb="FF7F7F7F"/>
      <name val="Aptos Narrow"/>
      <family val="2"/>
      <scheme val="minor"/>
    </font>
    <font>
      <b/>
      <sz val="12"/>
      <color theme="1"/>
      <name val="Aptos Narrow"/>
      <family val="2"/>
      <scheme val="minor"/>
    </font>
    <font>
      <sz val="12"/>
      <color theme="0"/>
      <name val="Aptos Narrow"/>
      <family val="2"/>
      <scheme val="minor"/>
    </font>
    <font>
      <i/>
      <sz val="12"/>
      <color theme="1"/>
      <name val="Aptos Narrow"/>
      <family val="2"/>
      <scheme val="minor"/>
    </font>
    <font>
      <sz val="12"/>
      <color rgb="FF000000"/>
      <name val="Aptos Narrow"/>
      <family val="2"/>
      <scheme val="minor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/>
        <bgColor theme="4"/>
      </patternFill>
    </fill>
    <fill>
      <patternFill patternType="solid">
        <fgColor theme="4" tint="0.79998168889431442"/>
        <bgColor theme="4" tint="0.79998168889431442"/>
      </patternFill>
    </fill>
  </fills>
  <borders count="16">
    <border>
      <start/>
      <end/>
      <top/>
      <bottom/>
      <diagonal/>
    </border>
    <border>
      <start/>
      <end/>
      <top/>
      <bottom style="thick">
        <color theme="4"/>
      </bottom>
      <diagonal/>
    </border>
    <border>
      <start/>
      <end/>
      <top/>
      <bottom style="thick">
        <color theme="4" tint="0.499984740745262"/>
      </bottom>
      <diagonal/>
    </border>
    <border>
      <start/>
      <end/>
      <top/>
      <bottom style="medium">
        <color theme="4" tint="0.39997558519241921"/>
      </bottom>
      <diagonal/>
    </border>
    <border>
      <start style="thin">
        <color rgb="FF7F7F7F"/>
      </start>
      <end style="thin">
        <color rgb="FF7F7F7F"/>
      </end>
      <top style="thin">
        <color rgb="FF7F7F7F"/>
      </top>
      <bottom style="thin">
        <color rgb="FF7F7F7F"/>
      </bottom>
      <diagonal/>
    </border>
    <border>
      <start style="thin">
        <color rgb="FF3F3F3F"/>
      </start>
      <end style="thin">
        <color rgb="FF3F3F3F"/>
      </end>
      <top style="thin">
        <color rgb="FF3F3F3F"/>
      </top>
      <bottom style="thin">
        <color rgb="FF3F3F3F"/>
      </bottom>
      <diagonal/>
    </border>
    <border>
      <start/>
      <end/>
      <top/>
      <bottom style="double">
        <color rgb="FFFF8001"/>
      </bottom>
      <diagonal/>
    </border>
    <border>
      <start style="double">
        <color rgb="FF3F3F3F"/>
      </start>
      <end style="double">
        <color rgb="FF3F3F3F"/>
      </end>
      <top style="double">
        <color rgb="FF3F3F3F"/>
      </top>
      <bottom style="double">
        <color rgb="FF3F3F3F"/>
      </bottom>
      <diagonal/>
    </border>
    <border>
      <start style="thin">
        <color rgb="FFB2B2B2"/>
      </start>
      <end style="thin">
        <color rgb="FFB2B2B2"/>
      </end>
      <top style="thin">
        <color rgb="FFB2B2B2"/>
      </top>
      <bottom style="thin">
        <color rgb="FFB2B2B2"/>
      </bottom>
      <diagonal/>
    </border>
    <border>
      <start/>
      <end/>
      <top style="thin">
        <color theme="4"/>
      </top>
      <bottom style="double">
        <color theme="4"/>
      </bottom>
      <diagonal/>
    </border>
    <border>
      <start/>
      <end/>
      <top/>
      <bottom style="thin">
        <color indexed="64"/>
      </bottom>
      <diagonal/>
    </border>
    <border>
      <start/>
      <end/>
      <top style="thin">
        <color theme="4" tint="0.39997558519241921"/>
      </top>
      <bottom style="thin">
        <color indexed="64"/>
      </bottom>
      <diagonal/>
    </border>
    <border>
      <start/>
      <end/>
      <top style="thin">
        <color theme="4" tint="0.39997558519241921"/>
      </top>
      <bottom style="thin">
        <color theme="4" tint="0.39997558519241921"/>
      </bottom>
      <diagonal/>
    </border>
    <border>
      <start/>
      <end style="thin">
        <color theme="4" tint="0.39997558519241921"/>
      </end>
      <top style="thin">
        <color theme="4" tint="0.39997558519241921"/>
      </top>
      <bottom style="thin">
        <color theme="4" tint="0.39997558519241921"/>
      </bottom>
      <diagonal/>
    </border>
    <border>
      <start/>
      <end/>
      <top/>
      <bottom style="medium">
        <color indexed="64"/>
      </bottom>
      <diagonal/>
    </border>
    <border>
      <start/>
      <end/>
      <top style="medium">
        <color indexed="64"/>
      </top>
      <bottom style="thin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8">
    <xf numFmtId="0" fontId="0" fillId="0" borderId="0" xfId="0"/>
    <xf numFmtId="0" fontId="0" fillId="0" borderId="0" xfId="0" quotePrefix="1"/>
    <xf numFmtId="0" fontId="0" fillId="0" borderId="10" xfId="0" applyBorder="1"/>
    <xf numFmtId="0" fontId="13" fillId="33" borderId="12" xfId="0" applyFont="1" applyFill="1" applyBorder="1"/>
    <xf numFmtId="0" fontId="0" fillId="34" borderId="12" xfId="0" applyFill="1" applyBorder="1"/>
    <xf numFmtId="0" fontId="0" fillId="0" borderId="12" xfId="0" applyBorder="1"/>
    <xf numFmtId="164" fontId="0" fillId="0" borderId="0" xfId="0" applyNumberFormat="1"/>
    <xf numFmtId="164" fontId="0" fillId="0" borderId="0" xfId="0" quotePrefix="1" applyNumberFormat="1"/>
    <xf numFmtId="0" fontId="0" fillId="0" borderId="14" xfId="0" applyBorder="1"/>
    <xf numFmtId="0" fontId="18" fillId="0" borderId="15" xfId="0" applyFont="1" applyBorder="1" applyAlignment="1">
      <alignment horizontal="centerContinuous"/>
    </xf>
    <xf numFmtId="0" fontId="0" fillId="0" borderId="0" xfId="0" pivotButton="1"/>
    <xf numFmtId="0" fontId="0" fillId="0" borderId="0" xfId="0" applyAlignment="1">
      <alignment horizontal="left"/>
    </xf>
    <xf numFmtId="0" fontId="13" fillId="33" borderId="11" xfId="0" applyFont="1" applyFill="1" applyBorder="1"/>
    <xf numFmtId="164" fontId="13" fillId="33" borderId="12" xfId="0" applyNumberFormat="1" applyFont="1" applyFill="1" applyBorder="1"/>
    <xf numFmtId="164" fontId="13" fillId="33" borderId="13" xfId="0" applyNumberFormat="1" applyFont="1" applyFill="1" applyBorder="1"/>
    <xf numFmtId="164" fontId="0" fillId="34" borderId="12" xfId="0" applyNumberFormat="1" applyFill="1" applyBorder="1"/>
    <xf numFmtId="164" fontId="0" fillId="34" borderId="13" xfId="0" applyNumberFormat="1" applyFill="1" applyBorder="1"/>
    <xf numFmtId="164" fontId="0" fillId="0" borderId="12" xfId="0" applyNumberFormat="1" applyBorder="1"/>
    <xf numFmtId="164" fontId="0" fillId="0" borderId="13" xfId="0" applyNumberFormat="1" applyBorder="1"/>
    <xf numFmtId="164" fontId="0" fillId="34" borderId="12" xfId="0" quotePrefix="1" applyNumberFormat="1" applyFill="1" applyBorder="1"/>
    <xf numFmtId="164" fontId="0" fillId="0" borderId="12" xfId="0" quotePrefix="1" applyNumberFormat="1" applyBorder="1"/>
    <xf numFmtId="164" fontId="0" fillId="34" borderId="13" xfId="0" quotePrefix="1" applyNumberFormat="1" applyFill="1" applyBorder="1"/>
    <xf numFmtId="164" fontId="0" fillId="0" borderId="13" xfId="0" quotePrefix="1" applyNumberFormat="1" applyBorder="1"/>
    <xf numFmtId="0" fontId="19" fillId="0" borderId="0" xfId="0" applyFont="1"/>
    <xf numFmtId="164" fontId="13" fillId="33" borderId="0" xfId="0" applyNumberFormat="1" applyFont="1" applyFill="1"/>
    <xf numFmtId="0" fontId="0" fillId="34" borderId="0" xfId="0" applyFill="1"/>
    <xf numFmtId="0" fontId="13" fillId="33" borderId="0" xfId="0" applyFont="1" applyFill="1"/>
    <xf numFmtId="164" fontId="0" fillId="0" borderId="12" xfId="0" applyNumberFormat="1" applyBorder="1" applyAlignment="1">
      <alignment horizontal="left" indent="2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51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ptos Narrow"/>
        <family val="2"/>
        <scheme val="minor"/>
      </font>
      <numFmt numFmtId="164" formatCode="&quot;$&quot;#,##0"/>
      <fill>
        <patternFill patternType="solid">
          <fgColor theme="4" tint="0.79998168889431442"/>
          <bgColor theme="4" tint="0.79998168889431442"/>
        </patternFill>
      </fill>
      <border diagonalUp="0" diagonalDown="0">
        <start/>
        <end style="thin">
          <color theme="4" tint="0.39997558519241921"/>
        </end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ptos Narrow"/>
        <family val="2"/>
        <scheme val="minor"/>
      </font>
      <numFmt numFmtId="164" formatCode="&quot;$&quot;#,##0"/>
      <fill>
        <patternFill patternType="solid">
          <fgColor theme="4" tint="0.79998168889431442"/>
          <bgColor theme="4" tint="0.79998168889431442"/>
        </patternFill>
      </fill>
      <border diagonalUp="0" diagonalDown="0">
        <start/>
        <end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ptos Narrow"/>
        <family val="2"/>
        <scheme val="minor"/>
      </font>
      <numFmt numFmtId="164" formatCode="&quot;$&quot;#,##0"/>
      <fill>
        <patternFill patternType="solid">
          <fgColor theme="4" tint="0.79998168889431442"/>
          <bgColor theme="4" tint="0.79998168889431442"/>
        </patternFill>
      </fill>
      <border diagonalUp="0" diagonalDown="0">
        <start/>
        <end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>
        <start/>
        <end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>
        <start/>
        <end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>
        <start/>
        <end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>
        <start/>
        <end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>
        <start/>
        <end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>
        <start/>
        <end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>
        <start/>
        <end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>
        <start/>
        <end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>
        <start/>
        <end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>
        <start/>
        <end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>
        <start/>
        <end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>
        <start/>
        <end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border outline="0">
        <start style="thin">
          <color theme="4" tint="0.39997558519241921"/>
        </start>
      </border>
    </dxf>
    <dxf>
      <numFmt numFmtId="0" formatCode="General"/>
      <fill>
        <patternFill patternType="solid">
          <fgColor theme="4" tint="0.79998168889431442"/>
          <bgColor theme="4" tint="0.79998168889431442"/>
        </patternFill>
      </fill>
    </dxf>
    <dxf>
      <numFmt numFmtId="0" formatCode="General"/>
      <fill>
        <patternFill patternType="solid">
          <fgColor theme="4" tint="0.79998168889431442"/>
          <bgColor theme="4" tint="0.79998168889431442"/>
        </patternFill>
      </fill>
    </dxf>
    <dxf>
      <numFmt numFmtId="0" formatCode="General"/>
      <fill>
        <patternFill patternType="solid">
          <fgColor theme="4" tint="0.79998168889431442"/>
          <bgColor theme="4" tint="0.79998168889431442"/>
        </patternFill>
      </fill>
    </dxf>
    <dxf>
      <numFmt numFmtId="164" formatCode="&quot;$&quot;#,##0"/>
      <fill>
        <patternFill patternType="solid">
          <fgColor theme="4" tint="0.79998168889431442"/>
          <bgColor theme="4" tint="0.79998168889431442"/>
        </patternFill>
      </fill>
      <border diagonalUp="0" diagonalDown="0">
        <start/>
        <end style="thin">
          <color theme="4" tint="0.39997558519241921"/>
        </end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numFmt numFmtId="164" formatCode="&quot;$&quot;#,##0"/>
      <fill>
        <patternFill patternType="solid">
          <fgColor theme="4" tint="0.79998168889431442"/>
          <bgColor theme="4" tint="0.79998168889431442"/>
        </patternFill>
      </fill>
      <border diagonalUp="0" diagonalDown="0">
        <start/>
        <end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numFmt numFmtId="164" formatCode="&quot;$&quot;#,##0"/>
      <fill>
        <patternFill patternType="solid">
          <fgColor theme="4" tint="0.79998168889431442"/>
          <bgColor theme="4" tint="0.79998168889431442"/>
        </patternFill>
      </fill>
      <border diagonalUp="0" diagonalDown="0">
        <start/>
        <end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ill>
        <patternFill patternType="solid">
          <fgColor theme="4" tint="0.79998168889431442"/>
          <bgColor theme="4" tint="0.79998168889431442"/>
        </patternFill>
      </fill>
      <border diagonalUp="0" diagonalDown="0">
        <start/>
        <end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ill>
        <patternFill patternType="solid">
          <fgColor theme="4" tint="0.79998168889431442"/>
          <bgColor theme="4" tint="0.79998168889431442"/>
        </patternFill>
      </fill>
      <border diagonalUp="0" diagonalDown="0">
        <start/>
        <end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ill>
        <patternFill patternType="solid">
          <fgColor theme="4" tint="0.79998168889431442"/>
          <bgColor theme="4" tint="0.79998168889431442"/>
        </patternFill>
      </fill>
      <border diagonalUp="0" diagonalDown="0">
        <start/>
        <end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ill>
        <patternFill patternType="solid">
          <fgColor theme="4" tint="0.79998168889431442"/>
          <bgColor theme="4" tint="0.79998168889431442"/>
        </patternFill>
      </fill>
      <border diagonalUp="0" diagonalDown="0">
        <start/>
        <end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ill>
        <patternFill patternType="solid">
          <fgColor theme="4" tint="0.79998168889431442"/>
          <bgColor theme="4" tint="0.79998168889431442"/>
        </patternFill>
      </fill>
      <border diagonalUp="0" diagonalDown="0">
        <start/>
        <end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ill>
        <patternFill patternType="solid">
          <fgColor theme="4" tint="0.79998168889431442"/>
          <bgColor theme="4" tint="0.79998168889431442"/>
        </patternFill>
      </fill>
      <border diagonalUp="0" diagonalDown="0">
        <start/>
        <end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ill>
        <patternFill patternType="solid">
          <fgColor theme="4" tint="0.79998168889431442"/>
          <bgColor theme="4" tint="0.79998168889431442"/>
        </patternFill>
      </fill>
      <border diagonalUp="0" diagonalDown="0">
        <start/>
        <end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ill>
        <patternFill patternType="solid">
          <fgColor theme="4" tint="0.79998168889431442"/>
          <bgColor theme="4" tint="0.79998168889431442"/>
        </patternFill>
      </fill>
      <border diagonalUp="0" diagonalDown="0">
        <start/>
        <end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ill>
        <patternFill patternType="solid">
          <fgColor theme="4" tint="0.79998168889431442"/>
          <bgColor theme="4" tint="0.79998168889431442"/>
        </patternFill>
      </fill>
      <border diagonalUp="0" diagonalDown="0">
        <start/>
        <end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ill>
        <patternFill patternType="solid">
          <fgColor theme="4" tint="0.79998168889431442"/>
          <bgColor theme="4" tint="0.79998168889431442"/>
        </patternFill>
      </fill>
      <border diagonalUp="0" diagonalDown="0">
        <start/>
        <end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ill>
        <patternFill patternType="solid">
          <fgColor theme="4" tint="0.79998168889431442"/>
          <bgColor theme="4" tint="0.79998168889431442"/>
        </patternFill>
      </fill>
      <border diagonalUp="0" diagonalDown="0">
        <start/>
        <end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ill>
        <patternFill patternType="solid">
          <fgColor theme="4" tint="0.79998168889431442"/>
          <bgColor theme="4" tint="0.79998168889431442"/>
        </patternFill>
      </fill>
      <border diagonalUp="0" diagonalDown="0">
        <start/>
        <end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border outline="0">
        <start style="thin">
          <color theme="4" tint="0.39997558519241921"/>
        </start>
      </border>
    </dxf>
    <dxf>
      <fill>
        <patternFill patternType="solid">
          <fgColor theme="4" tint="0.79998168889431442"/>
          <bgColor theme="4" tint="0.79998168889431442"/>
        </patternFill>
      </fill>
    </dxf>
    <dxf>
      <numFmt numFmtId="164" formatCode="&quot;$&quot;#,##0"/>
    </dxf>
    <dxf>
      <numFmt numFmtId="164" formatCode="&quot;$&quot;#,##0"/>
    </dxf>
    <dxf>
      <numFmt numFmtId="164" formatCode="&quot;$&quot;#,##0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purl.oclc.org/ooxml/officeDocument/relationships/worksheet" Target="worksheets/sheet8.xml"/><Relationship Id="rId13" Type="http://purl.oclc.org/ooxml/officeDocument/relationships/worksheet" Target="worksheets/sheet13.xml"/><Relationship Id="rId18" Type="http://purl.oclc.org/ooxml/officeDocument/relationships/pivotCacheDefinition" Target="pivotCache/pivotCacheDefinition4.xml"/><Relationship Id="rId26" Type="http://purl.oclc.org/ooxml/officeDocument/relationships/calcChain" Target="calcChain.xml"/><Relationship Id="rId3" Type="http://purl.oclc.org/ooxml/officeDocument/relationships/worksheet" Target="worksheets/sheet3.xml"/><Relationship Id="rId21" Type="http://purl.oclc.org/ooxml/officeDocument/relationships/pivotCacheDefinition" Target="pivotCache/pivotCacheDefinition7.xml"/><Relationship Id="rId7" Type="http://purl.oclc.org/ooxml/officeDocument/relationships/worksheet" Target="worksheets/sheet7.xml"/><Relationship Id="rId12" Type="http://purl.oclc.org/ooxml/officeDocument/relationships/worksheet" Target="worksheets/sheet12.xml"/><Relationship Id="rId17" Type="http://purl.oclc.org/ooxml/officeDocument/relationships/pivotCacheDefinition" Target="pivotCache/pivotCacheDefinition3.xml"/><Relationship Id="rId25" Type="http://purl.oclc.org/ooxml/officeDocument/relationships/sharedStrings" Target="sharedStrings.xml"/><Relationship Id="rId2" Type="http://purl.oclc.org/ooxml/officeDocument/relationships/worksheet" Target="worksheets/sheet2.xml"/><Relationship Id="rId16" Type="http://purl.oclc.org/ooxml/officeDocument/relationships/pivotCacheDefinition" Target="pivotCache/pivotCacheDefinition2.xml"/><Relationship Id="rId20" Type="http://purl.oclc.org/ooxml/officeDocument/relationships/pivotCacheDefinition" Target="pivotCache/pivotCacheDefinition6.xml"/><Relationship Id="rId1" Type="http://purl.oclc.org/ooxml/officeDocument/relationships/worksheet" Target="worksheets/sheet1.xml"/><Relationship Id="rId6" Type="http://purl.oclc.org/ooxml/officeDocument/relationships/worksheet" Target="worksheets/sheet6.xml"/><Relationship Id="rId11" Type="http://purl.oclc.org/ooxml/officeDocument/relationships/worksheet" Target="worksheets/sheet11.xml"/><Relationship Id="rId24" Type="http://purl.oclc.org/ooxml/officeDocument/relationships/styles" Target="styles.xml"/><Relationship Id="rId5" Type="http://purl.oclc.org/ooxml/officeDocument/relationships/worksheet" Target="worksheets/sheet5.xml"/><Relationship Id="rId15" Type="http://purl.oclc.org/ooxml/officeDocument/relationships/pivotCacheDefinition" Target="pivotCache/pivotCacheDefinition1.xml"/><Relationship Id="rId23" Type="http://purl.oclc.org/ooxml/officeDocument/relationships/theme" Target="theme/theme1.xml"/><Relationship Id="rId10" Type="http://purl.oclc.org/ooxml/officeDocument/relationships/worksheet" Target="worksheets/sheet10.xml"/><Relationship Id="rId19" Type="http://purl.oclc.org/ooxml/officeDocument/relationships/pivotCacheDefinition" Target="pivotCache/pivotCacheDefinition5.xml"/><Relationship Id="rId4" Type="http://purl.oclc.org/ooxml/officeDocument/relationships/worksheet" Target="worksheets/sheet4.xml"/><Relationship Id="rId9" Type="http://purl.oclc.org/ooxml/officeDocument/relationships/worksheet" Target="worksheets/sheet9.xml"/><Relationship Id="rId14" Type="http://purl.oclc.org/ooxml/officeDocument/relationships/worksheet" Target="worksheets/sheet14.xml"/><Relationship Id="rId22" Type="http://purl.oclc.org/ooxml/officeDocument/relationships/pivotCacheDefinition" Target="pivotCache/pivotCacheDefinition8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chart1.xml><?xml version="1.0" encoding="utf-8"?>
<c:chartSpace xmlns:c="http://purl.oclc.org/ooxml/drawingml/chart" xmlns:a="http://purl.oclc.org/ooxml/drawingml/main" xmlns:r="http://purl.oclc.org/ooxml/officeDocument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[Cleaned_Dataset.xlsx]Frequency Counts Job Title!PivotTable1</c:name>
    <c:fmtId val="4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%">
              <a:solidFill>
                <a:schemeClr val="tx1">
                  <a:lumMod val="65%"/>
                  <a:lumOff val="35%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%">
                  <a:solidFill>
                    <a:schemeClr val="tx1">
                      <a:lumMod val="75%"/>
                      <a:lumOff val="25%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strRef>
              <c:f>'Frequency Counts Job Title'!$B$3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557C-2349-8DC0-47A8CD424A2B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557C-2349-8DC0-47A8CD424A2B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557C-2349-8DC0-47A8CD424A2B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557C-2349-8DC0-47A8CD424A2B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9-557C-2349-8DC0-47A8CD424A2B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B-557C-2349-8DC0-47A8CD424A2B}"/>
              </c:ext>
            </c:extLst>
          </c:dPt>
          <c:dPt>
            <c:idx val="6"/>
            <c:bubble3D val="0"/>
            <c:spPr>
              <a:solidFill>
                <a:schemeClr val="accent1">
                  <a:lumMod val="60%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D-557C-2349-8DC0-47A8CD424A2B}"/>
              </c:ext>
            </c:extLst>
          </c:dPt>
          <c:dPt>
            <c:idx val="7"/>
            <c:bubble3D val="0"/>
            <c:spPr>
              <a:solidFill>
                <a:schemeClr val="accent2">
                  <a:lumMod val="60%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F-557C-2349-8DC0-47A8CD424A2B}"/>
              </c:ext>
            </c:extLst>
          </c:dPt>
          <c:dPt>
            <c:idx val="8"/>
            <c:bubble3D val="0"/>
            <c:spPr>
              <a:solidFill>
                <a:schemeClr val="accent3">
                  <a:lumMod val="60%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1-557C-2349-8DC0-47A8CD424A2B}"/>
              </c:ext>
            </c:extLst>
          </c:dPt>
          <c:dPt>
            <c:idx val="9"/>
            <c:bubble3D val="0"/>
            <c:spPr>
              <a:solidFill>
                <a:schemeClr val="accent4">
                  <a:lumMod val="60%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3-557C-2349-8DC0-47A8CD424A2B}"/>
              </c:ext>
            </c:extLst>
          </c:dPt>
          <c:dPt>
            <c:idx val="10"/>
            <c:bubble3D val="0"/>
            <c:spPr>
              <a:solidFill>
                <a:schemeClr val="accent5">
                  <a:lumMod val="60%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5-557C-2349-8DC0-47A8CD424A2B}"/>
              </c:ext>
            </c:extLst>
          </c:dPt>
          <c:cat>
            <c:strRef>
              <c:f>'Frequency Counts Job Title'!$A$4:$A$15</c:f>
              <c:strCache>
                <c:ptCount val="11"/>
                <c:pt idx="0">
                  <c:v>Business and Marketing Analysts</c:v>
                </c:pt>
                <c:pt idx="1">
                  <c:v>Business and Technical Analysts</c:v>
                </c:pt>
                <c:pt idx="2">
                  <c:v>Business Systems Analysts</c:v>
                </c:pt>
                <c:pt idx="3">
                  <c:v>Database Analysts</c:v>
                </c:pt>
                <c:pt idx="4">
                  <c:v>Financial and Operational Analysts</c:v>
                </c:pt>
                <c:pt idx="5">
                  <c:v>Senior Business Analysts</c:v>
                </c:pt>
                <c:pt idx="6">
                  <c:v>Senior Business Intelligence Analysts</c:v>
                </c:pt>
                <c:pt idx="7">
                  <c:v>Senior Data Analysts</c:v>
                </c:pt>
                <c:pt idx="8">
                  <c:v>Senior Supply Chain Data Analysts</c:v>
                </c:pt>
                <c:pt idx="9">
                  <c:v>Systems and Data Analysts</c:v>
                </c:pt>
                <c:pt idx="10">
                  <c:v>(blank)</c:v>
                </c:pt>
              </c:strCache>
            </c:strRef>
          </c:cat>
          <c:val>
            <c:numRef>
              <c:f>'Frequency Counts Job Title'!$B$4:$B$15</c:f>
              <c:numCache>
                <c:formatCode>General</c:formatCode>
                <c:ptCount val="11"/>
                <c:pt idx="0">
                  <c:v>159</c:v>
                </c:pt>
                <c:pt idx="1">
                  <c:v>160</c:v>
                </c:pt>
                <c:pt idx="2">
                  <c:v>187</c:v>
                </c:pt>
                <c:pt idx="3">
                  <c:v>67</c:v>
                </c:pt>
                <c:pt idx="4">
                  <c:v>163</c:v>
                </c:pt>
                <c:pt idx="5">
                  <c:v>214</c:v>
                </c:pt>
                <c:pt idx="6">
                  <c:v>229</c:v>
                </c:pt>
                <c:pt idx="7">
                  <c:v>170</c:v>
                </c:pt>
                <c:pt idx="8">
                  <c:v>262</c:v>
                </c:pt>
                <c:pt idx="9">
                  <c:v>185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71E-D74F-ABF4-717781B87D5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>
          <a:outerShdw blurRad="50800" dist="50800" dir="5400000" sx="58.801%" sy="58.801%" algn="ctr" rotWithShape="0">
            <a:srgbClr val="000000"/>
          </a:outerShdw>
        </a:effectLst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%">
              <a:solidFill>
                <a:schemeClr val="tx1">
                  <a:lumMod val="65%"/>
                  <a:lumOff val="35%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%"/>
          <a:lumOff val="85%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purl.oclc.org/ooxml/drawingml/chart" xmlns:a="http://purl.oclc.org/ooxml/drawingml/main" xmlns:r="http://purl.oclc.org/ooxml/officeDocument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[Cleaned_Dataset.xlsx]Frequency Counts Position!PivotTable3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%">
              <a:solidFill>
                <a:schemeClr val="tx1">
                  <a:lumMod val="65%"/>
                  <a:lumOff val="35%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%">
                  <a:solidFill>
                    <a:schemeClr val="tx1">
                      <a:lumMod val="75%"/>
                      <a:lumOff val="25%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strRef>
              <c:f>'Frequency Counts Position'!$B$3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CC98-DC4A-A19E-81C80E486835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CC98-DC4A-A19E-81C80E486835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CC98-DC4A-A19E-81C80E486835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CC98-DC4A-A19E-81C80E486835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9-CC98-DC4A-A19E-81C80E486835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B-CC98-DC4A-A19E-81C80E486835}"/>
              </c:ext>
            </c:extLst>
          </c:dPt>
          <c:dPt>
            <c:idx val="6"/>
            <c:bubble3D val="0"/>
            <c:spPr>
              <a:solidFill>
                <a:schemeClr val="accent1">
                  <a:lumMod val="60%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D-CC98-DC4A-A19E-81C80E486835}"/>
              </c:ext>
            </c:extLst>
          </c:dPt>
          <c:dPt>
            <c:idx val="7"/>
            <c:bubble3D val="0"/>
            <c:spPr>
              <a:solidFill>
                <a:schemeClr val="accent2">
                  <a:lumMod val="60%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F-CC98-DC4A-A19E-81C80E486835}"/>
              </c:ext>
            </c:extLst>
          </c:dPt>
          <c:dPt>
            <c:idx val="8"/>
            <c:bubble3D val="0"/>
            <c:spPr>
              <a:solidFill>
                <a:schemeClr val="accent3">
                  <a:lumMod val="60%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1-CC98-DC4A-A19E-81C80E486835}"/>
              </c:ext>
            </c:extLst>
          </c:dPt>
          <c:dPt>
            <c:idx val="9"/>
            <c:bubble3D val="0"/>
            <c:spPr>
              <a:solidFill>
                <a:schemeClr val="accent4">
                  <a:lumMod val="60%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3-CC98-DC4A-A19E-81C80E486835}"/>
              </c:ext>
            </c:extLst>
          </c:dPt>
          <c:dPt>
            <c:idx val="10"/>
            <c:bubble3D val="0"/>
            <c:spPr>
              <a:solidFill>
                <a:schemeClr val="accent5">
                  <a:lumMod val="60%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5-CC98-DC4A-A19E-81C80E486835}"/>
              </c:ext>
            </c:extLst>
          </c:dPt>
          <c:dPt>
            <c:idx val="11"/>
            <c:bubble3D val="0"/>
            <c:spPr>
              <a:solidFill>
                <a:schemeClr val="accent6">
                  <a:lumMod val="60%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7-CC98-DC4A-A19E-81C80E486835}"/>
              </c:ext>
            </c:extLst>
          </c:dPt>
          <c:dPt>
            <c:idx val="12"/>
            <c:bubble3D val="0"/>
            <c:spPr>
              <a:solidFill>
                <a:schemeClr val="accent1">
                  <a:lumMod val="80%"/>
                  <a:lumOff val="20%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9-CC98-DC4A-A19E-81C80E486835}"/>
              </c:ext>
            </c:extLst>
          </c:dPt>
          <c:dPt>
            <c:idx val="13"/>
            <c:bubble3D val="0"/>
            <c:spPr>
              <a:solidFill>
                <a:schemeClr val="accent2">
                  <a:lumMod val="80%"/>
                  <a:lumOff val="20%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B-CC98-DC4A-A19E-81C80E486835}"/>
              </c:ext>
            </c:extLst>
          </c:dPt>
          <c:dPt>
            <c:idx val="14"/>
            <c:bubble3D val="0"/>
            <c:spPr>
              <a:solidFill>
                <a:schemeClr val="accent3">
                  <a:lumMod val="80%"/>
                  <a:lumOff val="20%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D-CC98-DC4A-A19E-81C80E486835}"/>
              </c:ext>
            </c:extLst>
          </c:dPt>
          <c:dPt>
            <c:idx val="15"/>
            <c:bubble3D val="0"/>
            <c:spPr>
              <a:solidFill>
                <a:schemeClr val="accent4">
                  <a:lumMod val="80%"/>
                  <a:lumOff val="20%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F-CC98-DC4A-A19E-81C80E486835}"/>
              </c:ext>
            </c:extLst>
          </c:dPt>
          <c:dPt>
            <c:idx val="16"/>
            <c:bubble3D val="0"/>
            <c:spPr>
              <a:solidFill>
                <a:schemeClr val="accent5">
                  <a:lumMod val="80%"/>
                  <a:lumOff val="20%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1-CC98-DC4A-A19E-81C80E486835}"/>
              </c:ext>
            </c:extLst>
          </c:dPt>
          <c:dPt>
            <c:idx val="17"/>
            <c:bubble3D val="0"/>
            <c:spPr>
              <a:solidFill>
                <a:schemeClr val="accent6">
                  <a:lumMod val="80%"/>
                  <a:lumOff val="20%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3-CC98-DC4A-A19E-81C80E486835}"/>
              </c:ext>
            </c:extLst>
          </c:dPt>
          <c:dPt>
            <c:idx val="18"/>
            <c:bubble3D val="0"/>
            <c:spPr>
              <a:solidFill>
                <a:schemeClr val="accent1">
                  <a:lumMod val="80%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5-CC98-DC4A-A19E-81C80E486835}"/>
              </c:ext>
            </c:extLst>
          </c:dPt>
          <c:dPt>
            <c:idx val="19"/>
            <c:bubble3D val="0"/>
            <c:spPr>
              <a:solidFill>
                <a:schemeClr val="accent2">
                  <a:lumMod val="80%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7-CC98-DC4A-A19E-81C80E486835}"/>
              </c:ext>
            </c:extLst>
          </c:dPt>
          <c:dPt>
            <c:idx val="20"/>
            <c:bubble3D val="0"/>
            <c:spPr>
              <a:solidFill>
                <a:schemeClr val="accent3">
                  <a:lumMod val="80%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9-CC98-DC4A-A19E-81C80E486835}"/>
              </c:ext>
            </c:extLst>
          </c:dPt>
          <c:dPt>
            <c:idx val="21"/>
            <c:bubble3D val="0"/>
            <c:spPr>
              <a:solidFill>
                <a:schemeClr val="accent4">
                  <a:lumMod val="80%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B-CC98-DC4A-A19E-81C80E486835}"/>
              </c:ext>
            </c:extLst>
          </c:dPt>
          <c:dPt>
            <c:idx val="22"/>
            <c:bubble3D val="0"/>
            <c:spPr>
              <a:solidFill>
                <a:schemeClr val="accent5">
                  <a:lumMod val="80%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D-CC98-DC4A-A19E-81C80E486835}"/>
              </c:ext>
            </c:extLst>
          </c:dPt>
          <c:dPt>
            <c:idx val="23"/>
            <c:bubble3D val="0"/>
            <c:spPr>
              <a:solidFill>
                <a:schemeClr val="accent6">
                  <a:lumMod val="80%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F-CC98-DC4A-A19E-81C80E486835}"/>
              </c:ext>
            </c:extLst>
          </c:dPt>
          <c:dPt>
            <c:idx val="24"/>
            <c:bubble3D val="0"/>
            <c:spPr>
              <a:solidFill>
                <a:schemeClr val="accent1">
                  <a:lumMod val="60%"/>
                  <a:lumOff val="40%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31-CC98-DC4A-A19E-81C80E486835}"/>
              </c:ext>
            </c:extLst>
          </c:dPt>
          <c:dPt>
            <c:idx val="25"/>
            <c:bubble3D val="0"/>
            <c:spPr>
              <a:solidFill>
                <a:schemeClr val="accent2">
                  <a:lumMod val="60%"/>
                  <a:lumOff val="40%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33-CC98-DC4A-A19E-81C80E486835}"/>
              </c:ext>
            </c:extLst>
          </c:dPt>
          <c:dPt>
            <c:idx val="26"/>
            <c:bubble3D val="0"/>
            <c:spPr>
              <a:solidFill>
                <a:schemeClr val="accent3">
                  <a:lumMod val="60%"/>
                  <a:lumOff val="40%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35-CC98-DC4A-A19E-81C80E486835}"/>
              </c:ext>
            </c:extLst>
          </c:dPt>
          <c:cat>
            <c:strRef>
              <c:f>'Frequency Counts Position'!$A$4:$A$31</c:f>
              <c:strCache>
                <c:ptCount val="27"/>
                <c:pt idx="0">
                  <c:v>Analyst</c:v>
                </c:pt>
                <c:pt idx="1">
                  <c:v>BI Analyst</c:v>
                </c:pt>
                <c:pt idx="2">
                  <c:v>Business Analyst</c:v>
                </c:pt>
                <c:pt idx="3">
                  <c:v>Coordinator</c:v>
                </c:pt>
                <c:pt idx="4">
                  <c:v>Data Analyst</c:v>
                </c:pt>
                <c:pt idx="5">
                  <c:v>Data Architect</c:v>
                </c:pt>
                <c:pt idx="6">
                  <c:v>Data Associate</c:v>
                </c:pt>
                <c:pt idx="7">
                  <c:v>Data Consultant</c:v>
                </c:pt>
                <c:pt idx="8">
                  <c:v>Data Engineer</c:v>
                </c:pt>
                <c:pt idx="9">
                  <c:v>Data Officer</c:v>
                </c:pt>
                <c:pt idx="10">
                  <c:v>Data Scientist</c:v>
                </c:pt>
                <c:pt idx="11">
                  <c:v>Data Specialist</c:v>
                </c:pt>
                <c:pt idx="12">
                  <c:v>Developer</c:v>
                </c:pt>
                <c:pt idx="13">
                  <c:v>Director</c:v>
                </c:pt>
                <c:pt idx="14">
                  <c:v>Executive</c:v>
                </c:pt>
                <c:pt idx="15">
                  <c:v>Financial Analyst</c:v>
                </c:pt>
                <c:pt idx="16">
                  <c:v>Intern</c:v>
                </c:pt>
                <c:pt idx="17">
                  <c:v>Lead</c:v>
                </c:pt>
                <c:pt idx="18">
                  <c:v>Logistic Analyst</c:v>
                </c:pt>
                <c:pt idx="19">
                  <c:v>Manager</c:v>
                </c:pt>
                <c:pt idx="20">
                  <c:v>Other</c:v>
                </c:pt>
                <c:pt idx="21">
                  <c:v>Programmer</c:v>
                </c:pt>
                <c:pt idx="22">
                  <c:v>Quantitative Analyst</c:v>
                </c:pt>
                <c:pt idx="23">
                  <c:v>Risk Analyst</c:v>
                </c:pt>
                <c:pt idx="24">
                  <c:v>Statistician</c:v>
                </c:pt>
                <c:pt idx="25">
                  <c:v>System Analyst</c:v>
                </c:pt>
                <c:pt idx="26">
                  <c:v>Trainer</c:v>
                </c:pt>
              </c:strCache>
            </c:strRef>
          </c:cat>
          <c:val>
            <c:numRef>
              <c:f>'Frequency Counts Position'!$B$4:$B$31</c:f>
              <c:numCache>
                <c:formatCode>General</c:formatCode>
                <c:ptCount val="27"/>
                <c:pt idx="0">
                  <c:v>780</c:v>
                </c:pt>
                <c:pt idx="1">
                  <c:v>34</c:v>
                </c:pt>
                <c:pt idx="2">
                  <c:v>327</c:v>
                </c:pt>
                <c:pt idx="3">
                  <c:v>3</c:v>
                </c:pt>
                <c:pt idx="4">
                  <c:v>229</c:v>
                </c:pt>
                <c:pt idx="5">
                  <c:v>3</c:v>
                </c:pt>
                <c:pt idx="6">
                  <c:v>6</c:v>
                </c:pt>
                <c:pt idx="7">
                  <c:v>16</c:v>
                </c:pt>
                <c:pt idx="8">
                  <c:v>41</c:v>
                </c:pt>
                <c:pt idx="9">
                  <c:v>5</c:v>
                </c:pt>
                <c:pt idx="10">
                  <c:v>2</c:v>
                </c:pt>
                <c:pt idx="11">
                  <c:v>22</c:v>
                </c:pt>
                <c:pt idx="12">
                  <c:v>28</c:v>
                </c:pt>
                <c:pt idx="13">
                  <c:v>3</c:v>
                </c:pt>
                <c:pt idx="14">
                  <c:v>1</c:v>
                </c:pt>
                <c:pt idx="15">
                  <c:v>6</c:v>
                </c:pt>
                <c:pt idx="16">
                  <c:v>14</c:v>
                </c:pt>
                <c:pt idx="17">
                  <c:v>24</c:v>
                </c:pt>
                <c:pt idx="18">
                  <c:v>11</c:v>
                </c:pt>
                <c:pt idx="19">
                  <c:v>8</c:v>
                </c:pt>
                <c:pt idx="20">
                  <c:v>3</c:v>
                </c:pt>
                <c:pt idx="21">
                  <c:v>9</c:v>
                </c:pt>
                <c:pt idx="22">
                  <c:v>7</c:v>
                </c:pt>
                <c:pt idx="23">
                  <c:v>28</c:v>
                </c:pt>
                <c:pt idx="24">
                  <c:v>3</c:v>
                </c:pt>
                <c:pt idx="25">
                  <c:v>182</c:v>
                </c:pt>
                <c:pt idx="26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528-2645-AC50-9699770DE6D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%">
              <a:solidFill>
                <a:schemeClr val="tx1">
                  <a:lumMod val="65%"/>
                  <a:lumOff val="35%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%"/>
          <a:lumOff val="85%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purl.oclc.org/ooxml/drawingml/chart" xmlns:a="http://purl.oclc.org/ooxml/drawingml/main" xmlns:r="http://purl.oclc.org/ooxml/officeDocument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[Cleaned_Dataset.xlsx]Frequency Counts Industry!PivotTable4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%">
              <a:solidFill>
                <a:schemeClr val="tx1">
                  <a:lumMod val="65%"/>
                  <a:lumOff val="35%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%">
                  <a:solidFill>
                    <a:schemeClr val="tx1">
                      <a:lumMod val="75%"/>
                      <a:lumOff val="25%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3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4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5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6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7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8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9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0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1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2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3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4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5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6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7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8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9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0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1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2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</c:pivotFmts>
    <c:view3D>
      <c:rotX val="30"/>
      <c:rotY val="0"/>
      <c:depthPercent val="10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pie3DChart>
        <c:varyColors val="1"/>
        <c:ser>
          <c:idx val="0"/>
          <c:order val="0"/>
          <c:tx>
            <c:strRef>
              <c:f>'Frequency Counts Industry'!$B$3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1-05C8-8948-B273-5108148CF340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3-05C8-8948-B273-5108148CF340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5-05C8-8948-B273-5108148CF340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7-05C8-8948-B273-5108148CF340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9-05C8-8948-B273-5108148CF340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B-05C8-8948-B273-5108148CF340}"/>
              </c:ext>
            </c:extLst>
          </c:dPt>
          <c:dPt>
            <c:idx val="6"/>
            <c:bubble3D val="0"/>
            <c:spPr>
              <a:solidFill>
                <a:schemeClr val="accent1">
                  <a:lumMod val="60%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D-05C8-8948-B273-5108148CF340}"/>
              </c:ext>
            </c:extLst>
          </c:dPt>
          <c:dPt>
            <c:idx val="7"/>
            <c:bubble3D val="0"/>
            <c:spPr>
              <a:solidFill>
                <a:schemeClr val="accent2">
                  <a:lumMod val="60%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F-05C8-8948-B273-5108148CF340}"/>
              </c:ext>
            </c:extLst>
          </c:dPt>
          <c:dPt>
            <c:idx val="8"/>
            <c:bubble3D val="0"/>
            <c:spPr>
              <a:solidFill>
                <a:schemeClr val="accent3">
                  <a:lumMod val="60%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11-05C8-8948-B273-5108148CF340}"/>
              </c:ext>
            </c:extLst>
          </c:dPt>
          <c:dPt>
            <c:idx val="9"/>
            <c:bubble3D val="0"/>
            <c:spPr>
              <a:solidFill>
                <a:schemeClr val="accent4">
                  <a:lumMod val="60%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13-05C8-8948-B273-5108148CF340}"/>
              </c:ext>
            </c:extLst>
          </c:dPt>
          <c:dPt>
            <c:idx val="10"/>
            <c:bubble3D val="0"/>
            <c:spPr>
              <a:solidFill>
                <a:schemeClr val="accent5">
                  <a:lumMod val="60%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15-05C8-8948-B273-5108148CF340}"/>
              </c:ext>
            </c:extLst>
          </c:dPt>
          <c:dPt>
            <c:idx val="11"/>
            <c:bubble3D val="0"/>
            <c:spPr>
              <a:solidFill>
                <a:schemeClr val="accent6">
                  <a:lumMod val="60%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17-05C8-8948-B273-5108148CF340}"/>
              </c:ext>
            </c:extLst>
          </c:dPt>
          <c:dPt>
            <c:idx val="12"/>
            <c:bubble3D val="0"/>
            <c:spPr>
              <a:solidFill>
                <a:schemeClr val="accent1">
                  <a:lumMod val="80%"/>
                  <a:lumOff val="20%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19-05C8-8948-B273-5108148CF340}"/>
              </c:ext>
            </c:extLst>
          </c:dPt>
          <c:dPt>
            <c:idx val="13"/>
            <c:bubble3D val="0"/>
            <c:spPr>
              <a:solidFill>
                <a:schemeClr val="accent2">
                  <a:lumMod val="80%"/>
                  <a:lumOff val="20%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1B-05C8-8948-B273-5108148CF340}"/>
              </c:ext>
            </c:extLst>
          </c:dPt>
          <c:dPt>
            <c:idx val="14"/>
            <c:bubble3D val="0"/>
            <c:spPr>
              <a:solidFill>
                <a:schemeClr val="accent3">
                  <a:lumMod val="80%"/>
                  <a:lumOff val="20%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1D-05C8-8948-B273-5108148CF340}"/>
              </c:ext>
            </c:extLst>
          </c:dPt>
          <c:dPt>
            <c:idx val="15"/>
            <c:bubble3D val="0"/>
            <c:spPr>
              <a:solidFill>
                <a:schemeClr val="accent4">
                  <a:lumMod val="80%"/>
                  <a:lumOff val="20%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1F-05C8-8948-B273-5108148CF340}"/>
              </c:ext>
            </c:extLst>
          </c:dPt>
          <c:dPt>
            <c:idx val="16"/>
            <c:bubble3D val="0"/>
            <c:spPr>
              <a:solidFill>
                <a:schemeClr val="accent5">
                  <a:lumMod val="80%"/>
                  <a:lumOff val="20%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21-05C8-8948-B273-5108148CF340}"/>
              </c:ext>
            </c:extLst>
          </c:dPt>
          <c:dPt>
            <c:idx val="17"/>
            <c:bubble3D val="0"/>
            <c:spPr>
              <a:solidFill>
                <a:schemeClr val="accent6">
                  <a:lumMod val="80%"/>
                  <a:lumOff val="20%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23-05C8-8948-B273-5108148CF340}"/>
              </c:ext>
            </c:extLst>
          </c:dPt>
          <c:dPt>
            <c:idx val="18"/>
            <c:bubble3D val="0"/>
            <c:spPr>
              <a:solidFill>
                <a:schemeClr val="accent1">
                  <a:lumMod val="80%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25-05C8-8948-B273-5108148CF340}"/>
              </c:ext>
            </c:extLst>
          </c:dPt>
          <c:dPt>
            <c:idx val="19"/>
            <c:bubble3D val="0"/>
            <c:spPr>
              <a:solidFill>
                <a:schemeClr val="accent2">
                  <a:lumMod val="80%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27-05C8-8948-B273-5108148CF340}"/>
              </c:ext>
            </c:extLst>
          </c:dPt>
          <c:dPt>
            <c:idx val="20"/>
            <c:bubble3D val="0"/>
            <c:spPr>
              <a:solidFill>
                <a:schemeClr val="accent3">
                  <a:lumMod val="80%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29-05C8-8948-B273-5108148CF340}"/>
              </c:ext>
            </c:extLst>
          </c:dPt>
          <c:dPt>
            <c:idx val="21"/>
            <c:bubble3D val="0"/>
            <c:spPr>
              <a:solidFill>
                <a:schemeClr val="accent4">
                  <a:lumMod val="80%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2B-05C8-8948-B273-5108148CF340}"/>
              </c:ext>
            </c:extLst>
          </c:dPt>
          <c:cat>
            <c:strRef>
              <c:f>'Frequency Counts Industry'!$A$4:$A$26</c:f>
              <c:strCache>
                <c:ptCount val="22"/>
                <c:pt idx="0">
                  <c:v>Aerospace</c:v>
                </c:pt>
                <c:pt idx="1">
                  <c:v>Agriculture</c:v>
                </c:pt>
                <c:pt idx="2">
                  <c:v>Automotive</c:v>
                </c:pt>
                <c:pt idx="3">
                  <c:v>Construction</c:v>
                </c:pt>
                <c:pt idx="4">
                  <c:v>Consulting</c:v>
                </c:pt>
                <c:pt idx="5">
                  <c:v>Education</c:v>
                </c:pt>
                <c:pt idx="6">
                  <c:v>Energy</c:v>
                </c:pt>
                <c:pt idx="7">
                  <c:v>Finance</c:v>
                </c:pt>
                <c:pt idx="8">
                  <c:v>Government</c:v>
                </c:pt>
                <c:pt idx="9">
                  <c:v>Healthcare</c:v>
                </c:pt>
                <c:pt idx="10">
                  <c:v>Insurance</c:v>
                </c:pt>
                <c:pt idx="11">
                  <c:v>Legal</c:v>
                </c:pt>
                <c:pt idx="12">
                  <c:v>Manufacturing</c:v>
                </c:pt>
                <c:pt idx="13">
                  <c:v>Media</c:v>
                </c:pt>
                <c:pt idx="14">
                  <c:v>Others</c:v>
                </c:pt>
                <c:pt idx="15">
                  <c:v>Real Estate</c:v>
                </c:pt>
                <c:pt idx="16">
                  <c:v>Retail</c:v>
                </c:pt>
                <c:pt idx="17">
                  <c:v>Service</c:v>
                </c:pt>
                <c:pt idx="18">
                  <c:v>Technology</c:v>
                </c:pt>
                <c:pt idx="19">
                  <c:v>Telecommunications</c:v>
                </c:pt>
                <c:pt idx="20">
                  <c:v>Transportation</c:v>
                </c:pt>
                <c:pt idx="21">
                  <c:v>Travel</c:v>
                </c:pt>
              </c:strCache>
            </c:strRef>
          </c:cat>
          <c:val>
            <c:numRef>
              <c:f>'Frequency Counts Industry'!$B$4:$B$26</c:f>
              <c:numCache>
                <c:formatCode>General</c:formatCode>
                <c:ptCount val="22"/>
                <c:pt idx="0">
                  <c:v>7</c:v>
                </c:pt>
                <c:pt idx="1">
                  <c:v>2</c:v>
                </c:pt>
                <c:pt idx="2">
                  <c:v>26</c:v>
                </c:pt>
                <c:pt idx="3">
                  <c:v>15</c:v>
                </c:pt>
                <c:pt idx="4">
                  <c:v>50</c:v>
                </c:pt>
                <c:pt idx="5">
                  <c:v>18</c:v>
                </c:pt>
                <c:pt idx="6">
                  <c:v>23</c:v>
                </c:pt>
                <c:pt idx="7">
                  <c:v>102</c:v>
                </c:pt>
                <c:pt idx="8">
                  <c:v>15</c:v>
                </c:pt>
                <c:pt idx="9">
                  <c:v>121</c:v>
                </c:pt>
                <c:pt idx="10">
                  <c:v>6</c:v>
                </c:pt>
                <c:pt idx="11">
                  <c:v>7</c:v>
                </c:pt>
                <c:pt idx="12">
                  <c:v>8</c:v>
                </c:pt>
                <c:pt idx="13">
                  <c:v>10</c:v>
                </c:pt>
                <c:pt idx="14">
                  <c:v>948</c:v>
                </c:pt>
                <c:pt idx="15">
                  <c:v>10</c:v>
                </c:pt>
                <c:pt idx="16">
                  <c:v>3</c:v>
                </c:pt>
                <c:pt idx="17">
                  <c:v>59</c:v>
                </c:pt>
                <c:pt idx="18">
                  <c:v>342</c:v>
                </c:pt>
                <c:pt idx="19">
                  <c:v>8</c:v>
                </c:pt>
                <c:pt idx="20">
                  <c:v>12</c:v>
                </c:pt>
                <c:pt idx="21">
                  <c:v>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528-1948-A7DA-DEE483B0D3D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</c:pie3D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%">
              <a:solidFill>
                <a:schemeClr val="tx1">
                  <a:lumMod val="65%"/>
                  <a:lumOff val="35%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%"/>
          <a:lumOff val="85%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purl.oclc.org/ooxml/drawingml/chart" xmlns:a="http://purl.oclc.org/ooxml/drawingml/main" xmlns:r="http://purl.oclc.org/ooxml/officeDocument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[Cleaned_Dataset.xlsx]Freq Count City!PivotTable7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%">
              <a:solidFill>
                <a:schemeClr val="tx1">
                  <a:lumMod val="65%"/>
                  <a:lumOff val="35%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%">
                  <a:solidFill>
                    <a:schemeClr val="tx1">
                      <a:lumMod val="75%"/>
                      <a:lumOff val="25%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'Freq Count City'!$B$3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'Freq Count City'!$A$4:$A$173</c:f>
              <c:strCache>
                <c:ptCount val="169"/>
                <c:pt idx="0">
                  <c:v>100 Mile House</c:v>
                </c:pt>
                <c:pt idx="1">
                  <c:v>Abbotsford</c:v>
                </c:pt>
                <c:pt idx="2">
                  <c:v>Acheson</c:v>
                </c:pt>
                <c:pt idx="3">
                  <c:v>Alberta</c:v>
                </c:pt>
                <c:pt idx="4">
                  <c:v>Amherst</c:v>
                </c:pt>
                <c:pt idx="5">
                  <c:v>Ancaster</c:v>
                </c:pt>
                <c:pt idx="6">
                  <c:v>Aurora</c:v>
                </c:pt>
                <c:pt idx="7">
                  <c:v>Baie-d'urfe</c:v>
                </c:pt>
                <c:pt idx="8">
                  <c:v>Banff</c:v>
                </c:pt>
                <c:pt idx="9">
                  <c:v>Barrie</c:v>
                </c:pt>
                <c:pt idx="10">
                  <c:v>Beauceville</c:v>
                </c:pt>
                <c:pt idx="11">
                  <c:v>Beaumont</c:v>
                </c:pt>
                <c:pt idx="12">
                  <c:v>Bedford</c:v>
                </c:pt>
                <c:pt idx="13">
                  <c:v>Berwick</c:v>
                </c:pt>
                <c:pt idx="14">
                  <c:v>Bolton</c:v>
                </c:pt>
                <c:pt idx="15">
                  <c:v>Boucherville</c:v>
                </c:pt>
                <c:pt idx="16">
                  <c:v>Bowmanville</c:v>
                </c:pt>
                <c:pt idx="17">
                  <c:v>Bradford</c:v>
                </c:pt>
                <c:pt idx="18">
                  <c:v>Brampton</c:v>
                </c:pt>
                <c:pt idx="19">
                  <c:v>British Columbia</c:v>
                </c:pt>
                <c:pt idx="20">
                  <c:v>Burlington</c:v>
                </c:pt>
                <c:pt idx="21">
                  <c:v>Burnaby</c:v>
                </c:pt>
                <c:pt idx="22">
                  <c:v>Calgary</c:v>
                </c:pt>
                <c:pt idx="23">
                  <c:v>Cambridge</c:v>
                </c:pt>
                <c:pt idx="24">
                  <c:v>Canada</c:v>
                </c:pt>
                <c:pt idx="25">
                  <c:v>Chalk River</c:v>
                </c:pt>
                <c:pt idx="26">
                  <c:v>Clairmont</c:v>
                </c:pt>
                <c:pt idx="27">
                  <c:v>Concord</c:v>
                </c:pt>
                <c:pt idx="28">
                  <c:v>Coquitlam</c:v>
                </c:pt>
                <c:pt idx="29">
                  <c:v>Dartmouth</c:v>
                </c:pt>
                <c:pt idx="30">
                  <c:v>Delta</c:v>
                </c:pt>
                <c:pt idx="31">
                  <c:v>Dieppe</c:v>
                </c:pt>
                <c:pt idx="32">
                  <c:v>Dorval</c:v>
                </c:pt>
                <c:pt idx="33">
                  <c:v>Downsview</c:v>
                </c:pt>
                <c:pt idx="34">
                  <c:v>Edmonton</c:v>
                </c:pt>
                <c:pt idx="35">
                  <c:v>Engineer</c:v>
                </c:pt>
                <c:pt idx="36">
                  <c:v>Etobicoke</c:v>
                </c:pt>
                <c:pt idx="37">
                  <c:v>Fort McMurray</c:v>
                </c:pt>
                <c:pt idx="38">
                  <c:v>Fredericton</c:v>
                </c:pt>
                <c:pt idx="39">
                  <c:v>Georgetown</c:v>
                </c:pt>
                <c:pt idx="40">
                  <c:v>Greater Toronto Area</c:v>
                </c:pt>
                <c:pt idx="41">
                  <c:v>Guelph</c:v>
                </c:pt>
                <c:pt idx="42">
                  <c:v>Haldimand</c:v>
                </c:pt>
                <c:pt idx="43">
                  <c:v>Haldimand County</c:v>
                </c:pt>
                <c:pt idx="44">
                  <c:v>Halifax</c:v>
                </c:pt>
                <c:pt idx="45">
                  <c:v>Hamilton</c:v>
                </c:pt>
                <c:pt idx="46">
                  <c:v>Kahnawake</c:v>
                </c:pt>
                <c:pt idx="47">
                  <c:v>Kamloops</c:v>
                </c:pt>
                <c:pt idx="48">
                  <c:v>Kelowna</c:v>
                </c:pt>
                <c:pt idx="49">
                  <c:v>Kingston</c:v>
                </c:pt>
                <c:pt idx="50">
                  <c:v>Kirkland</c:v>
                </c:pt>
                <c:pt idx="51">
                  <c:v>Kitchener</c:v>
                </c:pt>
                <c:pt idx="52">
                  <c:v>Lacombe</c:v>
                </c:pt>
                <c:pt idx="53">
                  <c:v>Lakeshore</c:v>
                </c:pt>
                <c:pt idx="54">
                  <c:v>Langley</c:v>
                </c:pt>
                <c:pt idx="55">
                  <c:v>Laval</c:v>
                </c:pt>
                <c:pt idx="56">
                  <c:v>Leamington</c:v>
                </c:pt>
                <c:pt idx="57">
                  <c:v>Leduc</c:v>
                </c:pt>
                <c:pt idx="58">
                  <c:v>Lethbridge</c:v>
                </c:pt>
                <c:pt idx="59">
                  <c:v>London</c:v>
                </c:pt>
                <c:pt idx="60">
                  <c:v>Longueuil</c:v>
                </c:pt>
                <c:pt idx="61">
                  <c:v>Maple Ridge</c:v>
                </c:pt>
                <c:pt idx="62">
                  <c:v>Markham</c:v>
                </c:pt>
                <c:pt idx="63">
                  <c:v>Metro Vancouver Regional District</c:v>
                </c:pt>
                <c:pt idx="64">
                  <c:v>Midtown Toronto</c:v>
                </c:pt>
                <c:pt idx="65">
                  <c:v>Milton</c:v>
                </c:pt>
                <c:pt idx="66">
                  <c:v>Mississauga</c:v>
                </c:pt>
                <c:pt idx="67">
                  <c:v>Moncton</c:v>
                </c:pt>
                <c:pt idx="68">
                  <c:v>Mont-royal</c:v>
                </c:pt>
                <c:pt idx="69">
                  <c:v>Montreal</c:v>
                </c:pt>
                <c:pt idx="70">
                  <c:v>Nepean</c:v>
                </c:pt>
                <c:pt idx="71">
                  <c:v>New Brunswick</c:v>
                </c:pt>
                <c:pt idx="72">
                  <c:v>New Westminster</c:v>
                </c:pt>
                <c:pt idx="73">
                  <c:v>Newfoundland and Labrador</c:v>
                </c:pt>
                <c:pt idx="74">
                  <c:v>Newmarket</c:v>
                </c:pt>
                <c:pt idx="75">
                  <c:v>Niagara</c:v>
                </c:pt>
                <c:pt idx="76">
                  <c:v>North Bay</c:v>
                </c:pt>
                <c:pt idx="77">
                  <c:v>North Vancouver</c:v>
                </c:pt>
                <c:pt idx="78">
                  <c:v>North York</c:v>
                </c:pt>
                <c:pt idx="79">
                  <c:v>Oakville</c:v>
                </c:pt>
                <c:pt idx="80">
                  <c:v>Okotoks</c:v>
                </c:pt>
                <c:pt idx="81">
                  <c:v>Ontario</c:v>
                </c:pt>
                <c:pt idx="82">
                  <c:v>Ottawa</c:v>
                </c:pt>
                <c:pt idx="83">
                  <c:v>Owen Sound</c:v>
                </c:pt>
                <c:pt idx="84">
                  <c:v>Penticton</c:v>
                </c:pt>
                <c:pt idx="85">
                  <c:v>Peterborough</c:v>
                </c:pt>
                <c:pt idx="86">
                  <c:v>Point Edward</c:v>
                </c:pt>
                <c:pt idx="87">
                  <c:v>Port Coquitlam</c:v>
                </c:pt>
                <c:pt idx="88">
                  <c:v>Port Hope</c:v>
                </c:pt>
                <c:pt idx="89">
                  <c:v>Portage la Prairie</c:v>
                </c:pt>
                <c:pt idx="90">
                  <c:v>Prince George</c:v>
                </c:pt>
                <c:pt idx="91">
                  <c:v>Quebec</c:v>
                </c:pt>
                <c:pt idx="92">
                  <c:v>Quebec City</c:v>
                </c:pt>
                <c:pt idx="93">
                  <c:v>Red Lake</c:v>
                </c:pt>
                <c:pt idx="94">
                  <c:v>Regina</c:v>
                </c:pt>
                <c:pt idx="95">
                  <c:v>Remote</c:v>
                </c:pt>
                <c:pt idx="96">
                  <c:v>Remote in Athabasca</c:v>
                </c:pt>
                <c:pt idx="97">
                  <c:v>Remote in Beauceville</c:v>
                </c:pt>
                <c:pt idx="98">
                  <c:v>Remote in Boucherville</c:v>
                </c:pt>
                <c:pt idx="99">
                  <c:v>Remote in Calgary</c:v>
                </c:pt>
                <c:pt idx="100">
                  <c:v>Remote in Charlottetown</c:v>
                </c:pt>
                <c:pt idx="101">
                  <c:v>Remote in Edmonton</c:v>
                </c:pt>
                <c:pt idx="102">
                  <c:v>Remote in Halifax</c:v>
                </c:pt>
                <c:pt idx="103">
                  <c:v>Remote in Kelowna</c:v>
                </c:pt>
                <c:pt idx="104">
                  <c:v>Remote in Lakeside</c:v>
                </c:pt>
                <c:pt idx="105">
                  <c:v>Remote in London</c:v>
                </c:pt>
                <c:pt idx="106">
                  <c:v>Remote in Markham</c:v>
                </c:pt>
                <c:pt idx="107">
                  <c:v>Remote in Milton</c:v>
                </c:pt>
                <c:pt idx="108">
                  <c:v>Remote in Mississauga</c:v>
                </c:pt>
                <c:pt idx="109">
                  <c:v>Remote in Moncton</c:v>
                </c:pt>
                <c:pt idx="110">
                  <c:v>Remote in Mount Pearl</c:v>
                </c:pt>
                <c:pt idx="111">
                  <c:v>Remote in North Bay</c:v>
                </c:pt>
                <c:pt idx="112">
                  <c:v>Remote in Ottawa</c:v>
                </c:pt>
                <c:pt idx="113">
                  <c:v>Remote in Port Coquitlam</c:v>
                </c:pt>
                <c:pt idx="114">
                  <c:v>Remote in Regina</c:v>
                </c:pt>
                <c:pt idx="115">
                  <c:v>Remote in Senneville</c:v>
                </c:pt>
                <c:pt idx="116">
                  <c:v>Remote in South Dundas</c:v>
                </c:pt>
                <c:pt idx="117">
                  <c:v>Remote in Thunder Bay</c:v>
                </c:pt>
                <c:pt idx="118">
                  <c:v>Remote in Toronto</c:v>
                </c:pt>
                <c:pt idx="119">
                  <c:v>Remote in Victoria</c:v>
                </c:pt>
                <c:pt idx="120">
                  <c:v>Remote in Winnipeg</c:v>
                </c:pt>
                <c:pt idx="121">
                  <c:v>Remote in Woodstock</c:v>
                </c:pt>
                <c:pt idx="122">
                  <c:v>Richmond</c:v>
                </c:pt>
                <c:pt idx="123">
                  <c:v>Richmond Hill</c:v>
                </c:pt>
                <c:pt idx="124">
                  <c:v>Rocky View</c:v>
                </c:pt>
                <c:pt idx="125">
                  <c:v>Rocky View County</c:v>
                </c:pt>
                <c:pt idx="126">
                  <c:v>Saguenay</c:v>
                </c:pt>
                <c:pt idx="127">
                  <c:v>Saint John</c:v>
                </c:pt>
                <c:pt idx="128">
                  <c:v>Saint-Hubert</c:v>
                </c:pt>
                <c:pt idx="129">
                  <c:v>Saint-Jean-sur-Richelieu</c:v>
                </c:pt>
                <c:pt idx="130">
                  <c:v>Saint-Laurent</c:v>
                </c:pt>
                <c:pt idx="131">
                  <c:v>Saskatchewan</c:v>
                </c:pt>
                <c:pt idx="132">
                  <c:v>Saskatoon</c:v>
                </c:pt>
                <c:pt idx="133">
                  <c:v>Scarborough</c:v>
                </c:pt>
                <c:pt idx="134">
                  <c:v>Senneville</c:v>
                </c:pt>
                <c:pt idx="135">
                  <c:v>Sherbrooke</c:v>
                </c:pt>
                <c:pt idx="136">
                  <c:v>Sherwood Park</c:v>
                </c:pt>
                <c:pt idx="137">
                  <c:v>Sparwood</c:v>
                </c:pt>
                <c:pt idx="138">
                  <c:v>Speerville</c:v>
                </c:pt>
                <c:pt idx="139">
                  <c:v>Squamish</c:v>
                </c:pt>
                <c:pt idx="140">
                  <c:v>St. Albert</c:v>
                </c:pt>
                <c:pt idx="141">
                  <c:v>St. Catharines</c:v>
                </c:pt>
                <c:pt idx="142">
                  <c:v>St. Paul</c:v>
                </c:pt>
                <c:pt idx="143">
                  <c:v>St. Thomas</c:v>
                </c:pt>
                <c:pt idx="144">
                  <c:v>Stellarton</c:v>
                </c:pt>
                <c:pt idx="145">
                  <c:v>Surrey</c:v>
                </c:pt>
                <c:pt idx="146">
                  <c:v>Teeswater</c:v>
                </c:pt>
                <c:pt idx="147">
                  <c:v>Terrace</c:v>
                </c:pt>
                <c:pt idx="148">
                  <c:v>Thornhill</c:v>
                </c:pt>
                <c:pt idx="149">
                  <c:v>Thunder Bay</c:v>
                </c:pt>
                <c:pt idx="150">
                  <c:v>Toronto</c:v>
                </c:pt>
                <c:pt idx="151">
                  <c:v>Uxbridge</c:v>
                </c:pt>
                <c:pt idx="152">
                  <c:v>Valcourt</c:v>
                </c:pt>
                <c:pt idx="153">
                  <c:v>Vancouver</c:v>
                </c:pt>
                <c:pt idx="154">
                  <c:v>Vaughan</c:v>
                </c:pt>
                <c:pt idx="155">
                  <c:v>Vernon</c:v>
                </c:pt>
                <c:pt idx="156">
                  <c:v>Victoria</c:v>
                </c:pt>
                <c:pt idx="157">
                  <c:v>Waterdown</c:v>
                </c:pt>
                <c:pt idx="158">
                  <c:v>Waterloo</c:v>
                </c:pt>
                <c:pt idx="159">
                  <c:v>West</c:v>
                </c:pt>
                <c:pt idx="160">
                  <c:v>Weyburn</c:v>
                </c:pt>
                <c:pt idx="161">
                  <c:v>Whitby</c:v>
                </c:pt>
                <c:pt idx="162">
                  <c:v>White Rock</c:v>
                </c:pt>
                <c:pt idx="163">
                  <c:v>Whitehorse</c:v>
                </c:pt>
                <c:pt idx="164">
                  <c:v>Windsor</c:v>
                </c:pt>
                <c:pt idx="165">
                  <c:v>Winnipeg</c:v>
                </c:pt>
                <c:pt idx="166">
                  <c:v>Woodbridge</c:v>
                </c:pt>
                <c:pt idx="167">
                  <c:v>Yellowknife</c:v>
                </c:pt>
                <c:pt idx="168">
                  <c:v>York</c:v>
                </c:pt>
              </c:strCache>
            </c:strRef>
          </c:cat>
          <c:val>
            <c:numRef>
              <c:f>'Freq Count City'!$B$4:$B$173</c:f>
              <c:numCache>
                <c:formatCode>General</c:formatCode>
                <c:ptCount val="169"/>
                <c:pt idx="0">
                  <c:v>2</c:v>
                </c:pt>
                <c:pt idx="1">
                  <c:v>8</c:v>
                </c:pt>
                <c:pt idx="2">
                  <c:v>1</c:v>
                </c:pt>
                <c:pt idx="3">
                  <c:v>2</c:v>
                </c:pt>
                <c:pt idx="4">
                  <c:v>1</c:v>
                </c:pt>
                <c:pt idx="5">
                  <c:v>2</c:v>
                </c:pt>
                <c:pt idx="6">
                  <c:v>3</c:v>
                </c:pt>
                <c:pt idx="7">
                  <c:v>5</c:v>
                </c:pt>
                <c:pt idx="8">
                  <c:v>5</c:v>
                </c:pt>
                <c:pt idx="9">
                  <c:v>8</c:v>
                </c:pt>
                <c:pt idx="10">
                  <c:v>1</c:v>
                </c:pt>
                <c:pt idx="11">
                  <c:v>3</c:v>
                </c:pt>
                <c:pt idx="12">
                  <c:v>5</c:v>
                </c:pt>
                <c:pt idx="13">
                  <c:v>2</c:v>
                </c:pt>
                <c:pt idx="14">
                  <c:v>5</c:v>
                </c:pt>
                <c:pt idx="15">
                  <c:v>1</c:v>
                </c:pt>
                <c:pt idx="16">
                  <c:v>1</c:v>
                </c:pt>
                <c:pt idx="17">
                  <c:v>2</c:v>
                </c:pt>
                <c:pt idx="18">
                  <c:v>38</c:v>
                </c:pt>
                <c:pt idx="19">
                  <c:v>3</c:v>
                </c:pt>
                <c:pt idx="20">
                  <c:v>10</c:v>
                </c:pt>
                <c:pt idx="21">
                  <c:v>19</c:v>
                </c:pt>
                <c:pt idx="22">
                  <c:v>100</c:v>
                </c:pt>
                <c:pt idx="23">
                  <c:v>3</c:v>
                </c:pt>
                <c:pt idx="24">
                  <c:v>14</c:v>
                </c:pt>
                <c:pt idx="25">
                  <c:v>1</c:v>
                </c:pt>
                <c:pt idx="26">
                  <c:v>2</c:v>
                </c:pt>
                <c:pt idx="27">
                  <c:v>11</c:v>
                </c:pt>
                <c:pt idx="28">
                  <c:v>1</c:v>
                </c:pt>
                <c:pt idx="29">
                  <c:v>3</c:v>
                </c:pt>
                <c:pt idx="30">
                  <c:v>3</c:v>
                </c:pt>
                <c:pt idx="31">
                  <c:v>1</c:v>
                </c:pt>
                <c:pt idx="32">
                  <c:v>9</c:v>
                </c:pt>
                <c:pt idx="33">
                  <c:v>2</c:v>
                </c:pt>
                <c:pt idx="34">
                  <c:v>59</c:v>
                </c:pt>
                <c:pt idx="35">
                  <c:v>3</c:v>
                </c:pt>
                <c:pt idx="36">
                  <c:v>15</c:v>
                </c:pt>
                <c:pt idx="37">
                  <c:v>2</c:v>
                </c:pt>
                <c:pt idx="38">
                  <c:v>2</c:v>
                </c:pt>
                <c:pt idx="39">
                  <c:v>1</c:v>
                </c:pt>
                <c:pt idx="40">
                  <c:v>5</c:v>
                </c:pt>
                <c:pt idx="41">
                  <c:v>8</c:v>
                </c:pt>
                <c:pt idx="42">
                  <c:v>1</c:v>
                </c:pt>
                <c:pt idx="43">
                  <c:v>1</c:v>
                </c:pt>
                <c:pt idx="44">
                  <c:v>19</c:v>
                </c:pt>
                <c:pt idx="45">
                  <c:v>14</c:v>
                </c:pt>
                <c:pt idx="46">
                  <c:v>1</c:v>
                </c:pt>
                <c:pt idx="47">
                  <c:v>3</c:v>
                </c:pt>
                <c:pt idx="48">
                  <c:v>7</c:v>
                </c:pt>
                <c:pt idx="49">
                  <c:v>3</c:v>
                </c:pt>
                <c:pt idx="50">
                  <c:v>2</c:v>
                </c:pt>
                <c:pt idx="51">
                  <c:v>3</c:v>
                </c:pt>
                <c:pt idx="52">
                  <c:v>2</c:v>
                </c:pt>
                <c:pt idx="53">
                  <c:v>3</c:v>
                </c:pt>
                <c:pt idx="54">
                  <c:v>8</c:v>
                </c:pt>
                <c:pt idx="55">
                  <c:v>4</c:v>
                </c:pt>
                <c:pt idx="56">
                  <c:v>3</c:v>
                </c:pt>
                <c:pt idx="57">
                  <c:v>4</c:v>
                </c:pt>
                <c:pt idx="58">
                  <c:v>1</c:v>
                </c:pt>
                <c:pt idx="59">
                  <c:v>21</c:v>
                </c:pt>
                <c:pt idx="60">
                  <c:v>4</c:v>
                </c:pt>
                <c:pt idx="61">
                  <c:v>2</c:v>
                </c:pt>
                <c:pt idx="62">
                  <c:v>48</c:v>
                </c:pt>
                <c:pt idx="63">
                  <c:v>4</c:v>
                </c:pt>
                <c:pt idx="64">
                  <c:v>7</c:v>
                </c:pt>
                <c:pt idx="65">
                  <c:v>3</c:v>
                </c:pt>
                <c:pt idx="66">
                  <c:v>116</c:v>
                </c:pt>
                <c:pt idx="67">
                  <c:v>4</c:v>
                </c:pt>
                <c:pt idx="68">
                  <c:v>2</c:v>
                </c:pt>
                <c:pt idx="69">
                  <c:v>104</c:v>
                </c:pt>
                <c:pt idx="70">
                  <c:v>1</c:v>
                </c:pt>
                <c:pt idx="71">
                  <c:v>1</c:v>
                </c:pt>
                <c:pt idx="72">
                  <c:v>1</c:v>
                </c:pt>
                <c:pt idx="73">
                  <c:v>1</c:v>
                </c:pt>
                <c:pt idx="74">
                  <c:v>2</c:v>
                </c:pt>
                <c:pt idx="75">
                  <c:v>1</c:v>
                </c:pt>
                <c:pt idx="76">
                  <c:v>1</c:v>
                </c:pt>
                <c:pt idx="77">
                  <c:v>13</c:v>
                </c:pt>
                <c:pt idx="78">
                  <c:v>26</c:v>
                </c:pt>
                <c:pt idx="79">
                  <c:v>13</c:v>
                </c:pt>
                <c:pt idx="80">
                  <c:v>2</c:v>
                </c:pt>
                <c:pt idx="81">
                  <c:v>3</c:v>
                </c:pt>
                <c:pt idx="82">
                  <c:v>45</c:v>
                </c:pt>
                <c:pt idx="83">
                  <c:v>2</c:v>
                </c:pt>
                <c:pt idx="84">
                  <c:v>3</c:v>
                </c:pt>
                <c:pt idx="85">
                  <c:v>1</c:v>
                </c:pt>
                <c:pt idx="86">
                  <c:v>1</c:v>
                </c:pt>
                <c:pt idx="87">
                  <c:v>3</c:v>
                </c:pt>
                <c:pt idx="88">
                  <c:v>1</c:v>
                </c:pt>
                <c:pt idx="89">
                  <c:v>2</c:v>
                </c:pt>
                <c:pt idx="90">
                  <c:v>2</c:v>
                </c:pt>
                <c:pt idx="91">
                  <c:v>3</c:v>
                </c:pt>
                <c:pt idx="92">
                  <c:v>3</c:v>
                </c:pt>
                <c:pt idx="93">
                  <c:v>2</c:v>
                </c:pt>
                <c:pt idx="94">
                  <c:v>7</c:v>
                </c:pt>
                <c:pt idx="95">
                  <c:v>101</c:v>
                </c:pt>
                <c:pt idx="96">
                  <c:v>1</c:v>
                </c:pt>
                <c:pt idx="97">
                  <c:v>1</c:v>
                </c:pt>
                <c:pt idx="98">
                  <c:v>1</c:v>
                </c:pt>
                <c:pt idx="99">
                  <c:v>1</c:v>
                </c:pt>
                <c:pt idx="100">
                  <c:v>1</c:v>
                </c:pt>
                <c:pt idx="101">
                  <c:v>1</c:v>
                </c:pt>
                <c:pt idx="102">
                  <c:v>1</c:v>
                </c:pt>
                <c:pt idx="103">
                  <c:v>1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3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8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30</c:v>
                </c:pt>
                <c:pt idx="123">
                  <c:v>6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2</c:v>
                </c:pt>
                <c:pt idx="129">
                  <c:v>1</c:v>
                </c:pt>
                <c:pt idx="130">
                  <c:v>4</c:v>
                </c:pt>
                <c:pt idx="131">
                  <c:v>1</c:v>
                </c:pt>
                <c:pt idx="132">
                  <c:v>4</c:v>
                </c:pt>
                <c:pt idx="133">
                  <c:v>8</c:v>
                </c:pt>
                <c:pt idx="134">
                  <c:v>1</c:v>
                </c:pt>
                <c:pt idx="135">
                  <c:v>8</c:v>
                </c:pt>
                <c:pt idx="136">
                  <c:v>1</c:v>
                </c:pt>
                <c:pt idx="137">
                  <c:v>2</c:v>
                </c:pt>
                <c:pt idx="138">
                  <c:v>2</c:v>
                </c:pt>
                <c:pt idx="139">
                  <c:v>5</c:v>
                </c:pt>
                <c:pt idx="140">
                  <c:v>1</c:v>
                </c:pt>
                <c:pt idx="141">
                  <c:v>4</c:v>
                </c:pt>
                <c:pt idx="142">
                  <c:v>2</c:v>
                </c:pt>
                <c:pt idx="143">
                  <c:v>2</c:v>
                </c:pt>
                <c:pt idx="144">
                  <c:v>2</c:v>
                </c:pt>
                <c:pt idx="145">
                  <c:v>21</c:v>
                </c:pt>
                <c:pt idx="146">
                  <c:v>5</c:v>
                </c:pt>
                <c:pt idx="147">
                  <c:v>1</c:v>
                </c:pt>
                <c:pt idx="148">
                  <c:v>8</c:v>
                </c:pt>
                <c:pt idx="149">
                  <c:v>1</c:v>
                </c:pt>
                <c:pt idx="150">
                  <c:v>426</c:v>
                </c:pt>
                <c:pt idx="151">
                  <c:v>1</c:v>
                </c:pt>
                <c:pt idx="152">
                  <c:v>1</c:v>
                </c:pt>
                <c:pt idx="153">
                  <c:v>97</c:v>
                </c:pt>
                <c:pt idx="154">
                  <c:v>9</c:v>
                </c:pt>
                <c:pt idx="155">
                  <c:v>1</c:v>
                </c:pt>
                <c:pt idx="156">
                  <c:v>22</c:v>
                </c:pt>
                <c:pt idx="157">
                  <c:v>2</c:v>
                </c:pt>
                <c:pt idx="158">
                  <c:v>17</c:v>
                </c:pt>
                <c:pt idx="159">
                  <c:v>1</c:v>
                </c:pt>
                <c:pt idx="160">
                  <c:v>3</c:v>
                </c:pt>
                <c:pt idx="161">
                  <c:v>1</c:v>
                </c:pt>
                <c:pt idx="162">
                  <c:v>2</c:v>
                </c:pt>
                <c:pt idx="163">
                  <c:v>2</c:v>
                </c:pt>
                <c:pt idx="164">
                  <c:v>9</c:v>
                </c:pt>
                <c:pt idx="165">
                  <c:v>29</c:v>
                </c:pt>
                <c:pt idx="166">
                  <c:v>3</c:v>
                </c:pt>
                <c:pt idx="167">
                  <c:v>1</c:v>
                </c:pt>
                <c:pt idx="168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3DB-4D46-A139-2383F1883F8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991122208"/>
        <c:axId val="1695797104"/>
      </c:barChart>
      <c:catAx>
        <c:axId val="19911222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%"/>
                <a:lumOff val="85%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%">
                <a:solidFill>
                  <a:schemeClr val="tx1">
                    <a:lumMod val="65%"/>
                    <a:lumOff val="35%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95797104"/>
        <c:crosses val="autoZero"/>
        <c:auto val="1"/>
        <c:lblAlgn val="ctr"/>
        <c:lblOffset val="100"/>
        <c:noMultiLvlLbl val="0"/>
      </c:catAx>
      <c:valAx>
        <c:axId val="16957971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%"/>
                  <a:lumOff val="85%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%">
                <a:solidFill>
                  <a:schemeClr val="tx1">
                    <a:lumMod val="65%"/>
                    <a:lumOff val="35%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911222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%">
              <a:solidFill>
                <a:schemeClr val="tx1">
                  <a:lumMod val="65%"/>
                  <a:lumOff val="35%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%"/>
          <a:lumOff val="85%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purl.oclc.org/ooxml/drawingml/chart" xmlns:a="http://purl.oclc.org/ooxml/drawingml/main" xmlns:r="http://purl.oclc.org/ooxml/officeDocument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[Cleaned_Dataset.xlsx]Freq Count Province!PivotTable10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%">
              <a:solidFill>
                <a:schemeClr val="tx1">
                  <a:lumMod val="65%"/>
                  <a:lumOff val="35%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%">
                  <a:solidFill>
                    <a:schemeClr val="tx1">
                      <a:lumMod val="75%"/>
                      <a:lumOff val="25%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3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4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5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6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7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8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9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0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1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2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3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4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</c:pivotFmts>
    <c:view3D>
      <c:rotX val="30"/>
      <c:rotY val="0"/>
      <c:depthPercent val="10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pie3DChart>
        <c:varyColors val="1"/>
        <c:ser>
          <c:idx val="0"/>
          <c:order val="0"/>
          <c:tx>
            <c:strRef>
              <c:f>'Freq Count Province'!$B$3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1-DBA8-BE46-8F0D-0A27C38DB1ED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3-DBA8-BE46-8F0D-0A27C38DB1ED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5-DBA8-BE46-8F0D-0A27C38DB1ED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7-DBA8-BE46-8F0D-0A27C38DB1ED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9-DBA8-BE46-8F0D-0A27C38DB1ED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B-DBA8-BE46-8F0D-0A27C38DB1ED}"/>
              </c:ext>
            </c:extLst>
          </c:dPt>
          <c:dPt>
            <c:idx val="6"/>
            <c:bubble3D val="0"/>
            <c:spPr>
              <a:solidFill>
                <a:schemeClr val="accent1">
                  <a:lumMod val="60%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D-DBA8-BE46-8F0D-0A27C38DB1ED}"/>
              </c:ext>
            </c:extLst>
          </c:dPt>
          <c:dPt>
            <c:idx val="7"/>
            <c:bubble3D val="0"/>
            <c:spPr>
              <a:solidFill>
                <a:schemeClr val="accent2">
                  <a:lumMod val="60%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F-DBA8-BE46-8F0D-0A27C38DB1ED}"/>
              </c:ext>
            </c:extLst>
          </c:dPt>
          <c:dPt>
            <c:idx val="8"/>
            <c:bubble3D val="0"/>
            <c:spPr>
              <a:solidFill>
                <a:schemeClr val="accent3">
                  <a:lumMod val="60%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11-DBA8-BE46-8F0D-0A27C38DB1ED}"/>
              </c:ext>
            </c:extLst>
          </c:dPt>
          <c:dPt>
            <c:idx val="9"/>
            <c:bubble3D val="0"/>
            <c:spPr>
              <a:solidFill>
                <a:schemeClr val="accent4">
                  <a:lumMod val="60%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13-DBA8-BE46-8F0D-0A27C38DB1ED}"/>
              </c:ext>
            </c:extLst>
          </c:dPt>
          <c:dPt>
            <c:idx val="10"/>
            <c:bubble3D val="0"/>
            <c:spPr>
              <a:solidFill>
                <a:schemeClr val="accent5">
                  <a:lumMod val="60%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15-DBA8-BE46-8F0D-0A27C38DB1ED}"/>
              </c:ext>
            </c:extLst>
          </c:dPt>
          <c:dPt>
            <c:idx val="11"/>
            <c:bubble3D val="0"/>
            <c:spPr>
              <a:solidFill>
                <a:schemeClr val="accent6">
                  <a:lumMod val="60%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17-DBA8-BE46-8F0D-0A27C38DB1ED}"/>
              </c:ext>
            </c:extLst>
          </c:dPt>
          <c:dPt>
            <c:idx val="12"/>
            <c:bubble3D val="0"/>
            <c:spPr>
              <a:solidFill>
                <a:schemeClr val="accent1">
                  <a:lumMod val="80%"/>
                  <a:lumOff val="20%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19-DBA8-BE46-8F0D-0A27C38DB1ED}"/>
              </c:ext>
            </c:extLst>
          </c:dPt>
          <c:dPt>
            <c:idx val="13"/>
            <c:bubble3D val="0"/>
            <c:spPr>
              <a:solidFill>
                <a:schemeClr val="accent2">
                  <a:lumMod val="80%"/>
                  <a:lumOff val="20%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1B-DBA8-BE46-8F0D-0A27C38DB1ED}"/>
              </c:ext>
            </c:extLst>
          </c:dPt>
          <c:cat>
            <c:strRef>
              <c:f>'Freq Count Province'!$A$4:$A$18</c:f>
              <c:strCache>
                <c:ptCount val="14"/>
                <c:pt idx="0">
                  <c:v>AB</c:v>
                </c:pt>
                <c:pt idx="1">
                  <c:v>BC</c:v>
                </c:pt>
                <c:pt idx="2">
                  <c:v>MB</c:v>
                </c:pt>
                <c:pt idx="3">
                  <c:v>NB</c:v>
                </c:pt>
                <c:pt idx="4">
                  <c:v>NFL</c:v>
                </c:pt>
                <c:pt idx="5">
                  <c:v>NL</c:v>
                </c:pt>
                <c:pt idx="6">
                  <c:v>NS</c:v>
                </c:pt>
                <c:pt idx="7">
                  <c:v>NT</c:v>
                </c:pt>
                <c:pt idx="8">
                  <c:v>ON</c:v>
                </c:pt>
                <c:pt idx="9">
                  <c:v>PE</c:v>
                </c:pt>
                <c:pt idx="10">
                  <c:v>QC</c:v>
                </c:pt>
                <c:pt idx="11">
                  <c:v>SK</c:v>
                </c:pt>
                <c:pt idx="12">
                  <c:v>Undef</c:v>
                </c:pt>
                <c:pt idx="13">
                  <c:v>YT</c:v>
                </c:pt>
              </c:strCache>
            </c:strRef>
          </c:cat>
          <c:val>
            <c:numRef>
              <c:f>'Freq Count Province'!$B$4:$B$18</c:f>
              <c:numCache>
                <c:formatCode>General</c:formatCode>
                <c:ptCount val="14"/>
                <c:pt idx="0">
                  <c:v>192</c:v>
                </c:pt>
                <c:pt idx="1">
                  <c:v>243</c:v>
                </c:pt>
                <c:pt idx="2">
                  <c:v>37</c:v>
                </c:pt>
                <c:pt idx="3">
                  <c:v>21</c:v>
                </c:pt>
                <c:pt idx="4">
                  <c:v>1</c:v>
                </c:pt>
                <c:pt idx="5">
                  <c:v>5</c:v>
                </c:pt>
                <c:pt idx="6">
                  <c:v>34</c:v>
                </c:pt>
                <c:pt idx="7">
                  <c:v>1</c:v>
                </c:pt>
                <c:pt idx="8">
                  <c:v>949</c:v>
                </c:pt>
                <c:pt idx="9">
                  <c:v>1</c:v>
                </c:pt>
                <c:pt idx="10">
                  <c:v>176</c:v>
                </c:pt>
                <c:pt idx="11">
                  <c:v>16</c:v>
                </c:pt>
                <c:pt idx="12">
                  <c:v>118</c:v>
                </c:pt>
                <c:pt idx="13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E31-B941-BE71-5AE7BD5ED99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</c:pie3D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%">
              <a:solidFill>
                <a:schemeClr val="tx1">
                  <a:lumMod val="65%"/>
                  <a:lumOff val="35%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%"/>
          <a:lumOff val="85%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purl.oclc.org/ooxml/drawingml/chart" xmlns:a="http://purl.oclc.org/ooxml/drawingml/main" xmlns:r="http://purl.oclc.org/ooxml/officeDocument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[Cleaned_Dataset.xlsx]Freq Count Province!PivotTable10</c:name>
    <c:fmtId val="1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%">
              <a:solidFill>
                <a:schemeClr val="tx1">
                  <a:lumMod val="65%"/>
                  <a:lumOff val="35%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%">
                  <a:solidFill>
                    <a:schemeClr val="tx1">
                      <a:lumMod val="75%"/>
                      <a:lumOff val="25%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'Freq Count Province'!$B$3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'Freq Count Province'!$A$4:$A$18</c:f>
              <c:strCache>
                <c:ptCount val="14"/>
                <c:pt idx="0">
                  <c:v>AB</c:v>
                </c:pt>
                <c:pt idx="1">
                  <c:v>BC</c:v>
                </c:pt>
                <c:pt idx="2">
                  <c:v>MB</c:v>
                </c:pt>
                <c:pt idx="3">
                  <c:v>NB</c:v>
                </c:pt>
                <c:pt idx="4">
                  <c:v>NFL</c:v>
                </c:pt>
                <c:pt idx="5">
                  <c:v>NL</c:v>
                </c:pt>
                <c:pt idx="6">
                  <c:v>NS</c:v>
                </c:pt>
                <c:pt idx="7">
                  <c:v>NT</c:v>
                </c:pt>
                <c:pt idx="8">
                  <c:v>ON</c:v>
                </c:pt>
                <c:pt idx="9">
                  <c:v>PE</c:v>
                </c:pt>
                <c:pt idx="10">
                  <c:v>QC</c:v>
                </c:pt>
                <c:pt idx="11">
                  <c:v>SK</c:v>
                </c:pt>
                <c:pt idx="12">
                  <c:v>Undef</c:v>
                </c:pt>
                <c:pt idx="13">
                  <c:v>YT</c:v>
                </c:pt>
              </c:strCache>
            </c:strRef>
          </c:cat>
          <c:val>
            <c:numRef>
              <c:f>'Freq Count Province'!$B$4:$B$18</c:f>
              <c:numCache>
                <c:formatCode>General</c:formatCode>
                <c:ptCount val="14"/>
                <c:pt idx="0">
                  <c:v>192</c:v>
                </c:pt>
                <c:pt idx="1">
                  <c:v>243</c:v>
                </c:pt>
                <c:pt idx="2">
                  <c:v>37</c:v>
                </c:pt>
                <c:pt idx="3">
                  <c:v>21</c:v>
                </c:pt>
                <c:pt idx="4">
                  <c:v>1</c:v>
                </c:pt>
                <c:pt idx="5">
                  <c:v>5</c:v>
                </c:pt>
                <c:pt idx="6">
                  <c:v>34</c:v>
                </c:pt>
                <c:pt idx="7">
                  <c:v>1</c:v>
                </c:pt>
                <c:pt idx="8">
                  <c:v>949</c:v>
                </c:pt>
                <c:pt idx="9">
                  <c:v>1</c:v>
                </c:pt>
                <c:pt idx="10">
                  <c:v>176</c:v>
                </c:pt>
                <c:pt idx="11">
                  <c:v>16</c:v>
                </c:pt>
                <c:pt idx="12">
                  <c:v>118</c:v>
                </c:pt>
                <c:pt idx="13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21E-FC4A-886B-F60655BF88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46926255"/>
        <c:axId val="278396703"/>
      </c:barChart>
      <c:catAx>
        <c:axId val="4692625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%"/>
                <a:lumOff val="85%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%">
                <a:solidFill>
                  <a:schemeClr val="tx1">
                    <a:lumMod val="65%"/>
                    <a:lumOff val="35%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78396703"/>
        <c:crosses val="autoZero"/>
        <c:auto val="1"/>
        <c:lblAlgn val="ctr"/>
        <c:lblOffset val="100"/>
        <c:noMultiLvlLbl val="0"/>
      </c:catAx>
      <c:valAx>
        <c:axId val="2783967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%"/>
                  <a:lumOff val="85%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%">
                <a:solidFill>
                  <a:schemeClr val="tx1">
                    <a:lumMod val="65%"/>
                    <a:lumOff val="35%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92625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%">
              <a:solidFill>
                <a:schemeClr val="tx1">
                  <a:lumMod val="65%"/>
                  <a:lumOff val="35%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%"/>
          <a:lumOff val="85%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purl.oclc.org/ooxml/drawingml/chart" xmlns:a="http://purl.oclc.org/ooxml/drawingml/main" xmlns:r="http://purl.oclc.org/ooxml/officeDocument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cap="none" spc="20" baseline="0%">
              <a:solidFill>
                <a:schemeClr val="tx1">
                  <a:lumMod val="50%"/>
                  <a:lumOff val="50%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view3D>
      <c:rotX val="30"/>
      <c:rotY val="0"/>
      <c:depthPercent val="10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pie3DChart>
        <c:varyColors val="1"/>
        <c:ser>
          <c:idx val="0"/>
          <c:order val="0"/>
          <c:dPt>
            <c:idx val="0"/>
            <c:bubble3D val="0"/>
            <c:spPr>
              <a:gradFill rotWithShape="1">
                <a:gsLst>
                  <a:gs pos="0%">
                    <a:schemeClr val="accent1">
                      <a:lumMod val="110%"/>
                      <a:satMod val="105%"/>
                      <a:tint val="67%"/>
                    </a:schemeClr>
                  </a:gs>
                  <a:gs pos="50%">
                    <a:schemeClr val="accent1">
                      <a:lumMod val="105%"/>
                      <a:satMod val="103%"/>
                      <a:tint val="73%"/>
                    </a:schemeClr>
                  </a:gs>
                  <a:gs pos="100%">
                    <a:schemeClr val="accent1">
                      <a:lumMod val="105%"/>
                      <a:satMod val="109%"/>
                      <a:tint val="81%"/>
                    </a:schemeClr>
                  </a:gs>
                </a:gsLst>
                <a:lin ang="5400000" scaled="0"/>
              </a:gradFill>
              <a:ln>
                <a:noFill/>
              </a:ln>
              <a:effectLst/>
              <a:sp3d/>
            </c:spPr>
            <c:extLst>
              <c:ext xmlns:c16="http://schemas.microsoft.com/office/drawing/2014/chart" uri="{C3380CC4-5D6E-409C-BE32-E72D297353CC}">
                <c16:uniqueId val="{00000001-316D-6B43-8CF6-75717CAAEA53}"/>
              </c:ext>
            </c:extLst>
          </c:dPt>
          <c:dPt>
            <c:idx val="1"/>
            <c:bubble3D val="0"/>
            <c:spPr>
              <a:gradFill rotWithShape="1">
                <a:gsLst>
                  <a:gs pos="0%">
                    <a:schemeClr val="accent2">
                      <a:lumMod val="110%"/>
                      <a:satMod val="105%"/>
                      <a:tint val="67%"/>
                    </a:schemeClr>
                  </a:gs>
                  <a:gs pos="50%">
                    <a:schemeClr val="accent2">
                      <a:lumMod val="105%"/>
                      <a:satMod val="103%"/>
                      <a:tint val="73%"/>
                    </a:schemeClr>
                  </a:gs>
                  <a:gs pos="100%">
                    <a:schemeClr val="accent2">
                      <a:lumMod val="105%"/>
                      <a:satMod val="109%"/>
                      <a:tint val="81%"/>
                    </a:schemeClr>
                  </a:gs>
                </a:gsLst>
                <a:lin ang="5400000" scaled="0"/>
              </a:gradFill>
              <a:ln>
                <a:noFill/>
              </a:ln>
              <a:effectLst/>
              <a:sp3d/>
            </c:spPr>
            <c:extLst>
              <c:ext xmlns:c16="http://schemas.microsoft.com/office/drawing/2014/chart" uri="{C3380CC4-5D6E-409C-BE32-E72D297353CC}">
                <c16:uniqueId val="{00000003-316D-6B43-8CF6-75717CAAEA53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%">
                    <a:solidFill>
                      <a:schemeClr val="tx1">
                        <a:lumMod val="65%"/>
                        <a:lumOff val="35%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tx1">
                      <a:lumMod val="35%"/>
                      <a:lumOff val="65%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'Feature Engineering'!$X$2:$X$3</c:f>
              <c:strCache>
                <c:ptCount val="2"/>
                <c:pt idx="0">
                  <c:v>Remote</c:v>
                </c:pt>
                <c:pt idx="1">
                  <c:v>Onsite</c:v>
                </c:pt>
              </c:strCache>
            </c:strRef>
          </c:cat>
          <c:val>
            <c:numRef>
              <c:f>'Feature Engineering'!$Y$2:$Y$3</c:f>
              <c:numCache>
                <c:formatCode>General</c:formatCode>
                <c:ptCount val="2"/>
                <c:pt idx="0">
                  <c:v>135</c:v>
                </c:pt>
                <c:pt idx="1">
                  <c:v>1624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58F-B040-9C88-99DE200AB757}"/>
            </c:ext>
          </c:extLst>
        </c:ser>
        <c:dLbls>
          <c:dLblPos val="ctr"/>
          <c:showLegendKey val="0"/>
          <c:showVal val="0"/>
          <c:showCatName val="1"/>
          <c:showSerName val="0"/>
          <c:showPercent val="0"/>
          <c:showBubbleSize val="0"/>
          <c:showLeaderLines val="1"/>
        </c:dLbls>
      </c:pie3D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%">
              <a:solidFill>
                <a:schemeClr val="tx1">
                  <a:lumMod val="50%"/>
                  <a:lumOff val="50%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%"/>
          <a:lumOff val="85%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purl.oclc.org/ooxml/drawingml/chart" xmlns:a="http://purl.oclc.org/ooxml/drawingml/main" xmlns:r="http://purl.oclc.org/ooxml/officeDocument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%">
              <a:solidFill>
                <a:schemeClr val="tx1">
                  <a:lumMod val="65%"/>
                  <a:lumOff val="35%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'Feature Engineering'!$Z$17</c:f>
              <c:strCache>
                <c:ptCount val="1"/>
                <c:pt idx="0">
                  <c:v>Count Sum of Avg_Salary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'Feature Engineering'!$Y$18:$Y$21</c:f>
              <c:strCache>
                <c:ptCount val="4"/>
                <c:pt idx="0">
                  <c:v>Western Canada</c:v>
                </c:pt>
                <c:pt idx="1">
                  <c:v>Central Canada</c:v>
                </c:pt>
                <c:pt idx="2">
                  <c:v>Atlantic Canada</c:v>
                </c:pt>
                <c:pt idx="3">
                  <c:v>Nothern Canada</c:v>
                </c:pt>
              </c:strCache>
            </c:strRef>
          </c:cat>
          <c:val>
            <c:numRef>
              <c:f>'Feature Engineering'!$Z$18:$Z$21</c:f>
              <c:numCache>
                <c:formatCode>General</c:formatCode>
                <c:ptCount val="4"/>
                <c:pt idx="0">
                  <c:v>36752748.880000003</c:v>
                </c:pt>
                <c:pt idx="1">
                  <c:v>87453902.65500012</c:v>
                </c:pt>
                <c:pt idx="2">
                  <c:v>4395173.9450000003</c:v>
                </c:pt>
                <c:pt idx="3">
                  <c:v>9691817.1400000006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801-1E4A-ABAD-FCA0CFD33C1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19207391"/>
        <c:axId val="569365663"/>
      </c:barChart>
      <c:catAx>
        <c:axId val="71920739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%"/>
                <a:lumOff val="85%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%">
                <a:solidFill>
                  <a:schemeClr val="tx1">
                    <a:lumMod val="65%"/>
                    <a:lumOff val="35%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9365663"/>
        <c:crosses val="autoZero"/>
        <c:auto val="1"/>
        <c:lblAlgn val="ctr"/>
        <c:lblOffset val="100"/>
        <c:noMultiLvlLbl val="0"/>
      </c:catAx>
      <c:valAx>
        <c:axId val="5693656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%"/>
                  <a:lumOff val="85%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%">
                <a:solidFill>
                  <a:schemeClr val="tx1">
                    <a:lumMod val="65%"/>
                    <a:lumOff val="35%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920739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%"/>
          <a:lumOff val="85%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purl.oclc.org/ooxml/drawingml/chart" xmlns:a="http://purl.oclc.org/ooxml/drawingml/main" xmlns:r="http://purl.oclc.org/ooxml/officeDocument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%">
              <a:solidFill>
                <a:schemeClr val="tx1">
                  <a:lumMod val="65%"/>
                  <a:lumOff val="35%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'Feature Engineering'!$AA$17</c:f>
              <c:strCache>
                <c:ptCount val="1"/>
                <c:pt idx="0">
                  <c:v>Count Sum of Min_Salary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'Feature Engineering'!$Y$18:$Y$21</c:f>
              <c:strCache>
                <c:ptCount val="4"/>
                <c:pt idx="0">
                  <c:v>Western Canada</c:v>
                </c:pt>
                <c:pt idx="1">
                  <c:v>Central Canada</c:v>
                </c:pt>
                <c:pt idx="2">
                  <c:v>Atlantic Canada</c:v>
                </c:pt>
                <c:pt idx="3">
                  <c:v>Nothern Canada</c:v>
                </c:pt>
              </c:strCache>
            </c:strRef>
          </c:cat>
          <c:val>
            <c:numRef>
              <c:f>'Feature Engineering'!$AA$18:$AA$21</c:f>
              <c:numCache>
                <c:formatCode>General</c:formatCode>
                <c:ptCount val="4"/>
                <c:pt idx="0">
                  <c:v>32467798.779999994</c:v>
                </c:pt>
                <c:pt idx="1">
                  <c:v>76520975.200000003</c:v>
                </c:pt>
                <c:pt idx="2">
                  <c:v>3850938.8800000004</c:v>
                </c:pt>
                <c:pt idx="3">
                  <c:v>8298796.8799999999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C3F-EF43-87D6-871237AB866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07772159"/>
        <c:axId val="807959391"/>
      </c:barChart>
      <c:catAx>
        <c:axId val="8077721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%"/>
                <a:lumOff val="85%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%">
                <a:solidFill>
                  <a:schemeClr val="tx1">
                    <a:lumMod val="65%"/>
                    <a:lumOff val="35%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7959391"/>
        <c:crosses val="autoZero"/>
        <c:auto val="1"/>
        <c:lblAlgn val="ctr"/>
        <c:lblOffset val="100"/>
        <c:noMultiLvlLbl val="0"/>
      </c:catAx>
      <c:valAx>
        <c:axId val="8079593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%"/>
                  <a:lumOff val="85%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%">
                <a:solidFill>
                  <a:schemeClr val="tx1">
                    <a:lumMod val="65%"/>
                    <a:lumOff val="35%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777215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%"/>
          <a:lumOff val="85%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purl.oclc.org/ooxml/drawingml/chart" xmlns:a="http://purl.oclc.org/ooxml/drawingml/main" xmlns:r="http://purl.oclc.org/ooxml/officeDocument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%">
              <a:solidFill>
                <a:schemeClr val="lt1">
                  <a:lumMod val="95%"/>
                </a:schemeClr>
              </a:solidFill>
              <a:effectLst>
                <a:outerShdw blurRad="50800" dist="38100" dir="5400000" algn="t" rotWithShape="0">
                  <a:prstClr val="black">
                    <a:alpha val="40%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view3D>
      <c:rotX val="30"/>
      <c:rotY val="0"/>
      <c:depthPercent val="10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pie3DChart>
        <c:varyColors val="1"/>
        <c:ser>
          <c:idx val="0"/>
          <c:order val="0"/>
          <c:dPt>
            <c:idx val="0"/>
            <c:bubble3D val="0"/>
            <c:spPr>
              <a:gradFill rotWithShape="1">
                <a:gsLst>
                  <a:gs pos="0%">
                    <a:schemeClr val="accent1">
                      <a:satMod val="103%"/>
                      <a:lumMod val="102%"/>
                      <a:tint val="94%"/>
                    </a:schemeClr>
                  </a:gs>
                  <a:gs pos="50%">
                    <a:schemeClr val="accent1">
                      <a:satMod val="110%"/>
                      <a:lumMod val="100%"/>
                      <a:shade val="100%"/>
                    </a:schemeClr>
                  </a:gs>
                  <a:gs pos="100%">
                    <a:schemeClr val="accent1">
                      <a:lumMod val="99%"/>
                      <a:satMod val="120%"/>
                      <a:shade val="78%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%"/>
                  </a:srgb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01-67EC-484E-B8B0-35E49D839E19}"/>
              </c:ext>
            </c:extLst>
          </c:dPt>
          <c:dPt>
            <c:idx val="1"/>
            <c:bubble3D val="0"/>
            <c:spPr>
              <a:gradFill rotWithShape="1">
                <a:gsLst>
                  <a:gs pos="0%">
                    <a:schemeClr val="accent2">
                      <a:satMod val="103%"/>
                      <a:lumMod val="102%"/>
                      <a:tint val="94%"/>
                    </a:schemeClr>
                  </a:gs>
                  <a:gs pos="50%">
                    <a:schemeClr val="accent2">
                      <a:satMod val="110%"/>
                      <a:lumMod val="100%"/>
                      <a:shade val="100%"/>
                    </a:schemeClr>
                  </a:gs>
                  <a:gs pos="100%">
                    <a:schemeClr val="accent2">
                      <a:lumMod val="99%"/>
                      <a:satMod val="120%"/>
                      <a:shade val="78%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%"/>
                  </a:srgb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03-67EC-484E-B8B0-35E49D839E19}"/>
              </c:ext>
            </c:extLst>
          </c:dPt>
          <c:dPt>
            <c:idx val="2"/>
            <c:bubble3D val="0"/>
            <c:spPr>
              <a:gradFill rotWithShape="1">
                <a:gsLst>
                  <a:gs pos="0%">
                    <a:schemeClr val="accent3">
                      <a:satMod val="103%"/>
                      <a:lumMod val="102%"/>
                      <a:tint val="94%"/>
                    </a:schemeClr>
                  </a:gs>
                  <a:gs pos="50%">
                    <a:schemeClr val="accent3">
                      <a:satMod val="110%"/>
                      <a:lumMod val="100%"/>
                      <a:shade val="100%"/>
                    </a:schemeClr>
                  </a:gs>
                  <a:gs pos="100%">
                    <a:schemeClr val="accent3">
                      <a:lumMod val="99%"/>
                      <a:satMod val="120%"/>
                      <a:shade val="78%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%"/>
                  </a:srgb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05-67EC-484E-B8B0-35E49D839E19}"/>
              </c:ext>
            </c:extLst>
          </c:dPt>
          <c:dPt>
            <c:idx val="3"/>
            <c:bubble3D val="0"/>
            <c:spPr>
              <a:gradFill rotWithShape="1">
                <a:gsLst>
                  <a:gs pos="0%">
                    <a:schemeClr val="accent4">
                      <a:satMod val="103%"/>
                      <a:lumMod val="102%"/>
                      <a:tint val="94%"/>
                    </a:schemeClr>
                  </a:gs>
                  <a:gs pos="50%">
                    <a:schemeClr val="accent4">
                      <a:satMod val="110%"/>
                      <a:lumMod val="100%"/>
                      <a:shade val="100%"/>
                    </a:schemeClr>
                  </a:gs>
                  <a:gs pos="100%">
                    <a:schemeClr val="accent4">
                      <a:lumMod val="99%"/>
                      <a:satMod val="120%"/>
                      <a:shade val="78%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%"/>
                  </a:srgb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07-67EC-484E-B8B0-35E49D839E19}"/>
              </c:ext>
            </c:extLst>
          </c:dPt>
          <c:dPt>
            <c:idx val="4"/>
            <c:bubble3D val="0"/>
            <c:spPr>
              <a:gradFill rotWithShape="1">
                <a:gsLst>
                  <a:gs pos="0%">
                    <a:schemeClr val="accent5">
                      <a:satMod val="103%"/>
                      <a:lumMod val="102%"/>
                      <a:tint val="94%"/>
                    </a:schemeClr>
                  </a:gs>
                  <a:gs pos="50%">
                    <a:schemeClr val="accent5">
                      <a:satMod val="110%"/>
                      <a:lumMod val="100%"/>
                      <a:shade val="100%"/>
                    </a:schemeClr>
                  </a:gs>
                  <a:gs pos="100%">
                    <a:schemeClr val="accent5">
                      <a:lumMod val="99%"/>
                      <a:satMod val="120%"/>
                      <a:shade val="78%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%"/>
                  </a:srgb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09-67EC-484E-B8B0-35E49D839E19}"/>
              </c:ext>
            </c:extLst>
          </c:dPt>
          <c:dPt>
            <c:idx val="5"/>
            <c:bubble3D val="0"/>
            <c:spPr>
              <a:gradFill rotWithShape="1">
                <a:gsLst>
                  <a:gs pos="0%">
                    <a:schemeClr val="accent6">
                      <a:satMod val="103%"/>
                      <a:lumMod val="102%"/>
                      <a:tint val="94%"/>
                    </a:schemeClr>
                  </a:gs>
                  <a:gs pos="50%">
                    <a:schemeClr val="accent6">
                      <a:satMod val="110%"/>
                      <a:lumMod val="100%"/>
                      <a:shade val="100%"/>
                    </a:schemeClr>
                  </a:gs>
                  <a:gs pos="100%">
                    <a:schemeClr val="accent6">
                      <a:lumMod val="99%"/>
                      <a:satMod val="120%"/>
                      <a:shade val="78%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%"/>
                  </a:srgb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0B-67EC-484E-B8B0-35E49D839E19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%">
                    <a:solidFill>
                      <a:schemeClr val="lt1">
                        <a:lumMod val="85%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lt1">
                      <a:lumMod val="95%"/>
                      <a:alpha val="54%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'Feature Engineering'!$Y$46:$Y$51</c:f>
              <c:strCache>
                <c:ptCount val="6"/>
                <c:pt idx="0">
                  <c:v>Analyst</c:v>
                </c:pt>
                <c:pt idx="1">
                  <c:v>Data Analyst</c:v>
                </c:pt>
                <c:pt idx="2">
                  <c:v>Business Analyst</c:v>
                </c:pt>
                <c:pt idx="3">
                  <c:v>Data Engineer</c:v>
                </c:pt>
                <c:pt idx="4">
                  <c:v>Risk Analyst</c:v>
                </c:pt>
                <c:pt idx="5">
                  <c:v>System Analyst</c:v>
                </c:pt>
              </c:strCache>
            </c:strRef>
          </c:cat>
          <c:val>
            <c:numRef>
              <c:f>'Feature Engineering'!$Z$46:$Z$51</c:f>
              <c:numCache>
                <c:formatCode>General</c:formatCode>
                <c:ptCount val="6"/>
                <c:pt idx="0">
                  <c:v>780</c:v>
                </c:pt>
                <c:pt idx="1">
                  <c:v>229</c:v>
                </c:pt>
                <c:pt idx="2">
                  <c:v>327</c:v>
                </c:pt>
                <c:pt idx="3">
                  <c:v>41</c:v>
                </c:pt>
                <c:pt idx="4">
                  <c:v>28</c:v>
                </c:pt>
                <c:pt idx="5">
                  <c:v>182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594-F746-850F-CCBB2DFC608E}"/>
            </c:ext>
          </c:extLst>
        </c:ser>
        <c:dLbls>
          <c:dLblPos val="ctr"/>
          <c:showLegendKey val="0"/>
          <c:showVal val="0"/>
          <c:showCatName val="1"/>
          <c:showSerName val="0"/>
          <c:showPercent val="0"/>
          <c:showBubbleSize val="0"/>
          <c:showLeaderLines val="1"/>
        </c:dLbls>
      </c:pie3D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%">
              <a:solidFill>
                <a:schemeClr val="lt1">
                  <a:lumMod val="85%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%">
          <a:schemeClr val="dk1">
            <a:lumMod val="65%"/>
            <a:lumOff val="35%"/>
          </a:schemeClr>
        </a:gs>
        <a:gs pos="100%">
          <a:schemeClr val="dk1">
            <a:lumMod val="85%"/>
            <a:lumOff val="15%"/>
          </a:schemeClr>
        </a:gs>
      </a:gsLst>
      <a:path path="circle">
        <a:fillToRect l="50%" t="50%" r="50%" b="50%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purl.oclc.org/ooxml/drawingml/main" xmlns:r="http://purl.oclc.org/ooxml/officeDocument/relationships" xmlns:cx="http://schemas.microsoft.com/office/drawing/2014/chartex">
  <cx:chartData>
    <cx:data id="0">
      <cx:strDim type="cat">
        <cx:f>_xlchart.v1.0</cx:f>
      </cx:strDim>
      <cx:numDim type="val">
        <cx:f>_xlchart.v1.1</cx:f>
      </cx:numDim>
    </cx:data>
    <cx:data id="1">
      <cx:strDim type="cat">
        <cx:f>_xlchart.v1.0</cx:f>
      </cx:strDim>
      <cx:numDim type="val">
        <cx:f>_xlchart.v1.3</cx:f>
      </cx:numDim>
    </cx:data>
  </cx:chartData>
  <cx:chart>
    <cx:title pos="t" align="ctr" overlay="0"/>
    <cx:plotArea>
      <cx:plotAreaRegion>
        <cx:series layoutId="boxWhisker" uniqueId="{DF8BEF58-9B02-7444-A784-71816DF7AC2E}" formatIdx="0">
          <cx:tx>
            <cx:txData>
              <cx:f>_xlchart.v1.2</cx:f>
              <cx:v>$76,000 $65,000 $64,124 $87,875 $115,211 $68,500 $68,000 $91,146 $68,000 $68,500 $68,500 $68,500 $75,898 $68,000 $99,050 $89,606 $68,000 $85,817 $57,158 $50,000 $66,000 $83,192 $95,107 $90,480 $61,181 $50,000 $74,800 $65,000 $68,000 $65,000 $76,000 $54,764 $65,000 $30,241 $65,000 $45,000 $45,000 $68,000 $104,423 $45,000 $45,000 $54,500 $45,000 $45,000 $50,000 $76,000 $30,241 $107,600 $76,000 $69,000 $69,000 $85,817 $69,000 $66,000 $65,000 $41,600 $68,000 $66,000 $66,000 $83,500 $30,241 $69,000 $95,680 $66,000 $30,241 $68,000 $68,000 $61,181 $68,500 $105,000 $104,000 $76,071 $68,500 $95,680 $68,500 $64,124 $30,241 $100,000 $69,000 $85,817 $65,000 $79,500 $68,500 $90,000 $82,800 $68,000 $65,000 $107,931 $65,000 $79,040 $68,000 $59,072 $50,000 $65,000 $105,800 $98,176 $68,500 $50,000 $68,500 $70,000 $68,000 $68,000 $68,500 $83,346 $65,000 $87,000 $87,443 $69,761 $79,290 $30,241 $85,817 $137,280 $68,000 $30,241 $46,531 $69,000 $81,240 $45,016 $64,124 $45,016 $45,016 $76,000 $45,016 $69,000 $45,016 $74,800 $45,016 $30,241 $30,241 $30,241 $45,016 $45,016 $65,000 $68,500 $45,016 $30,241 $30,241 $45,016 $65,000 $45,016 $63,800 $45,016 $30,241 $45,016 $45,016 $37,500 $104,000 $45,016 $66,000 $83,500 $45,016 $87,734 $85,817 $45,016 $64,124 $68,000 $68,500 $79,040 $68,500 $65,000 $68,500 $80,000 $68,500 $66,000 $80,000 $68,500 $68,000 $68,000 $66,000 $68,500 $68,000 $54,000 $68,000 $54,000 $66,000 $54,000 $68,000 $54,000 $54,000 $66,000 $68,000 $54,000 $65,000 $50,000 $68,000 $68,000 $68,000 $68,500 $70,000 $69,000 $80,000 $69,000 $65,000 $30,241 $65,000 $72,883 $68,000 $68,000 $30,241 $65,000 $68,500 $76,000 $65,000 $85,817 $65,000 $65,000 $68,000 $37,440 $65,000 $30,241 $120,000 $88,525 $95,000 $82,000 $68,500 $87,872 $30,241 $68,500 $68,500 $66,000 $76,294 $50,000 $68,000 $30,241 $50,000 $68,000 $79,290 $68,500 $90,064 $64,124 $91,520 $68,000 $50,000 $98,010 $64,124 $85,817 $85,817 $85,817 $50,000 $58,649 $76,071 $47,266 $56,000 $56,000 $64,124 $56,000 $66,000 $68,000 $56,000 $85,000 $56,000 $74,152 $69,000 $56,000 $69,000 $64,124 $97,760 $60,000 $83,450 $85,817 $91,520 $68,500 $109,000 $68,515 $100,000 $70,000 $68,000 $30,241 $60,000 $30,241 $66,000 $80,000 $75,715 $66,000 $30,241 $50,000 $68,500 $68,500 $64,124 $30,241 $68,000 $30,241 $68,500 $30,241 $30,241 $69,000 $69,000 $76,000 $113,343 $65,000 $85,280 $85,817 $89,440 $77,334 $66,000 $50,000 $66,000 $66,000 $30,241 $66,000 $66,000 $66,000 $30,241 $66,000 $68,000 $66,000 $66,000 $66,000 $94,702 $50,000 $50,000 $66,000 $93,600 $68,500 $93,600 $64,124 $68,000 $71,500 $64,124 $68,500 $69,000 $69,000 $37,500 $69,000 $60,000 $76,000 $101,627 $68,000 $69,000 $66,000 $83,416 $30,241 $90,000 $68,000 $90,002 $65,000 $30,241 $69,000 $87,360 $30,241 $76,000 $90,000 $87,360 $85,280 $89,440 $90,480 $71,563 $60,000 $40,000 $77,105 $69,000 $65,000 $137,280 $68,000 $89,440 $60,000 $30,241 $69,000 $76,000 $30,241 $69,000 $100,880 $109,000 $69,000 $85,280 $65,000 $68,000 $50,000 $43,200 $85,817 $30,241 $103,042 $87,360 $93,600 $103,042 $87,360 $93,600 $50,000 $60,000 $64,618 $50,000 $30,241 $45,000 $66,000 $89,440 $89,440 $64,124 $85,817 $30,241 $65,000 $69,000 $68,500 $60,965 $30,241 $69,000 $88,171 $79,786 $85,817 $83,200 $66,000 $85,817 $60,000 $60,965 $87,360 $87,360 $60,000 $60,965 $30,241 $64,124 $50,000 $89,800 $30,241 $71,563 $100,000 $64,124 $66,000 $64,124 $43,200 $100,000 $54,500 $85,817 $68,000 $94,515 $43,200 $68,500 $57,200 $67,451 $68,000 $77,335 $66,000 $92,701 $85,634 $68,500 $51,332 $91,520 $30,241 $95,680 $30,241 $60,965 $50,000 $59,713 $68,049 $64,124 $137,280 $64,124 $68,500 $68,000 $68,000 $50,000 $68,000 $30,241 $65,000 $65,000 $85,817 $30,241 $85,862 $68,500 $66,000 $104,755 $55,000 $54,500 $68,500 $30,241 $76,000 $66,000 $65,000 $66,000 $59,000 $68,500 $41,621 $68,000 $30,241 $86,091 $68,000 $52,000 $30,241 $30,241 $62,400 $70,000 $68,000 $76,000 $65,466 $68,500 $38,000 $68,500 $64,124 $68,000 $50,000 $30,241 $68,500 $74,242 $66,000 $66,000 $68,500 $30,241 $85,817 $95,000 $98,176 $76,000 $64,124 $64,124 $66,000 $30,241 $68,500 $58,649 $30,241 $85,817 $66,000 $71,000 $35,000 $65,000 $90,000 $79,602 $68,500 $68,000 $137,280 $64,513 $78,478 $64,124 $65,000 $69,800 $98,176 $50,000 $30,241 $69,800 $30,241 $98,176 $50,000 $44,500 $64,124 $70,000 $68,000 $68,500 $68,000 $68,500 $52,300 $68,500 $30,241 $59,400 $68,000 $68,500 $76,000 $58,000 $30,241 $70,000 $30,241 $94,931 $65,000 $30,241 $85,817 $66,000 $65,000 $62,400 $85,817 $54,300 $68,000 $68,500 $54,300 $50,000 $64,124 $64,124 $68,000 $109,000 $108,000 $89,300 $65,000 $64,124 $65,000 $90,646 $65,000 $90,646 $64,124 $65,000 $50,000 $50,000 $69,000 $76,000 $90,000 $65,000 $65,000 $90,480 $76,000 $79,310 $64,124 $62,400 $68,000 $68,000 $30,241 $68,500 $68,500 $30,241 $85,817 $66,000 $104,000 $65,000 $64,124 $30,241 $66,000 $87,464 $30,241 $64,732 $85,000 $66,000 $45,344 $85,817 $68,500 $70,000 $85,915 $50,000 $48,000 $30,241 $68,000 $66,000 $137,280 $68,000 $66,000 $68,500 $65,000 $68,500 $67,861 $68,500 $60,000 $92,610 $64,124 $50,000 $66,000 $58,240 $64,124 $137,280 $30,241 $94,494 $68,500 $30,241 $68,500 $68,500 $68,500 $50,000 $65,000 $68,500 $37,440 $65,000 $30,241 $68,000 $76,400 $30,241 $64,124 $64,124 $68,000 $68,500 $65,000 $68,500 $45,760 $68,500 $68,500 $81,000 $50,000 $68,000 $68,500 $68,000 $68,000 $68,000 $108,347 $68,000 $68,000 $68,500 $68,500 $59,280 $87,000 $86,320 $66,997 $75,000 $91,520 $90,002 $95,680 $68,500 $98,000 $64,124 $68,500 $68,500 $86,008 $30,241 $68,500 $75,000 $41,600 $69,695 $69,000 $69,000 $100,000 $77,000 $69,000 $77,000 $69,000 $100,000 $66,000 $69,000 $93,600 $69,000 $68,500 $66,500 $69,000 $72,639 $79,310 $68,500 $66,560 $50,000 $76,960 $137,280 $66,000 $69,000 $68,000 $68,000 $66,000 $64,124 $83,470 $66,000 $50,000 $50,000 $30,241 $64,124 $66,000 $50,000 $64,124 $50,000 $30,241 $68,500 $30,241 $80,000 $76,000 $55,000 $50,000 $100,000 $76,000 $72,114 $68,500 $59,822 $100,000 $65,000 $100,000 $62,400 $89,440 $79,040 $89,300 $69,000 $72,114 $68,960 $66,000 $66,000 $70,000 $89,440 $70,000 $66,000 $64,124 $100,000 $30,241 $64,124 $90,064 $68,500 $111,280 $64,124 $70,000 $66,000 $64,124 $64,124 $66,000 $64,124 $64,124 $66,000 $66,000 $66,000 $100,000 $80,932 $30,241 $85,817 $68,994 $90,480 $85,817 $68,500 $68,000 $50,000 $85,817 $91,520 $64,124 $98,010 $66,000 $88,990 $64,124 $93,600 $30,241 $75,000 $66,000 $77,000 $98,280 $30,241 $95,680 $68,500 $68,000 $68,500 $74,800 $66,000 $55,120 $86,320 $61,360 $76,066 $62,400 $76,066 $76,000 $62,400 $76,000 $30,241 $87,734 $68,500 $68,500 $50,000 $66,000 $44,000 $66,000 $97,599 $69,000 $83,500 $87,360 $68,000 $85,817 $68,500 $85,817 $76,000 $65,000 $88,990 $64,124 $44,200 $69,000 $50,000 $69,000 $68,000 $100,000 $81,120 $69,000 $68,500 $64,124 $30,241 $64,124 $68,000 $68,500 $89,440 $68,000 $68,500 $65,000 $75,600 $68,500 $68,000 $85,817 $60,965 $69,000 $137,280 $76,000 $102,315 $64,124 $30,241 $76,960 $66,000 $50,000 $30,241 $68,500 $68,000 $87,360 $66,000 $66,000 $90,480 $30,241 $30,241 $30,241 $68,000 $68,000 $68,000 $75,920 $64,124 $102,000 $68,500 $92,500 $79,000 $88,990 $68,500 $98,800 $68,500 $98,010 $68,500 $98,010 $98,800 $68,500 $64,124 $68,500 $68,000 $68,500 $98,010 $66,000 $64,124 $74,618 $76,000 $69,000 $69,000 $68,500 $30,241 $30,241 $79,602 $30,241 $68,819 $30,241 $68,000 $80,000 $66,000 $60,000 $65,000 $50,000 $68,500 $60,000 $65,000 $68,500 $50,000 $68,500 $30,241 $30,241 $79,602 $30,241 $68,819 $30,241 $68,000 $80,000 $66,000 $60,000 $65,000 $68,500 $68,500 $68,500 $50,000 $30,241 $79,602 $30,241 $68,819 $30,241 $68,000 $80,000 $66,000 $60,000 $65,000 $85,536 $85,817 $30,241 $85,000 $50,000 $68,500 $30,241 $30,241 $79,602 $30,241 $68,819 $30,241 $68,000 $80,000 $66,000 $60,000 $65,000 $68,500 $85,000 $50,000 $30,241 $30,241 $30,241 $79,602 $30,241 $68,000 $68,819 $66,000 $66,000 $60,000 $65,000 $50,000 $30,241 $85,000 $68,500 $68,500 $83,000 $55,000 $60,000 $55,000 $100,000 $87,000 $40,000 $86,000 $80,000 $66,000 $98,000 $69,000 $110,000 $68,000 $75,000 $46,000 $75,000 $65,000 $75,000 $43,000 $80,000 $38,000 $70,000 $60,000 $135,200 $72,000 $72,000 $41,600 $50,000 $56,000 $77,000 $65,000 $65,000 $44,000 $89,000 $52,000 $69,000 $69,000 $70,000 $43,000 $72,883 $58,000 $81,000 $60,000 $50,000 $82,000 $48,000 $65,000 $55,000 $80,000 $79,290 $87,443 $70,000 $40,000 $43,000 $64,124 $68,000 $65,000 $68,500 $50,000 $85,000 $84,000 $69,000 $77,000 $69,000 $68,000 $85,817 $90,480 $30,241 $60,000 $70,000 $64,000 $55,000 $76,000 $69,000 $60,000 $76,000 $49,000 $77,000 $61,000 $34,611 $42,000 $85,000 $70,000 $74,152 $64,124 $120,000 $85,862 $70,000 $80,000 $56,000 $69,000 $53,000 $70,000 $35,000 $60,000 $93,600 $60,000 $42,000 $65,000 $47,000 $50,000 $70,000 $87,734 $64,124 $72,883 $76,000 $76,000 $65,000 $93,600 $68,000 $45,344 $80,000 $76,000 $58,000 $68,000 $60,000 $61,000 $81,000 $70,000 $78,000 $75,000 $53,000 $108,000 $52,000 $83,000 $85,817 $81,000 $60,000 $89,000 $90,480 $43,000 $90,002 $85,000 $64,124 $58,000 $76,000 $60,000 $137,280 $83,200 $69,000 $64,124 $40,000 $90,480 $82,000 $80,000 $62,400 $81,000 $54,000 $68,500 $62,000 $80,000 $64,124 $57,000 $63,000 $56,000 $66,000 $72,000 $115,000 $137,280 $83,450 $97,760 $69,000 $68,000 $57,000 $57,000 $57,000 $69,000 $60,000 $50,000 $66,000 $80,000 $57,000 $50,000 $100,000 $68,500 $65,000 $89,440 $135,200 $41,600 $72,800 $70,000 $70,000 $89,440 $66,000 $70,000 $70,000 $91,520 $93,600 $43,000 $90,002 $65,000 $89,000 $68,000 $68,500 $87,360 $67,000 $61,000 $60,000 $61,000 $92,000 $35,000 $88,000 $83,000 $72,000 $76,000 $64,000 $50,000 $70,000 $79,000 $75,000 $70,000 $52,000 $60,000 $70,720 $60,000 $69,000 $57,000 $71,000 $66,000 $54,000 $80,000 $55,000 $61,000 $48,000 $64,124 $47,000 $68,000 $66,000 $66,000 $66,000 $67,000 $43,000 $82,000 $58,000 $81,000 $70,000 $75,000 $56,000 $56,000 $75,000 $64,000 $50,000 $49,000 $65,000 $65,000 $73,000 $85,000 $54,000 $35,000 $43,000 $51,000 $65,000 $76,066 $59,000 $89,440 $90,000 $88,608 $68,000 $52,000 $49,000 $80,000 $65,000 $104,000 $60,000 $60,000 $72,000 $65,000 $85,817 $78,000 $47,000 $76,000 $45,000 $55,000 $57,000 $76,960 $76,960 $76,960 $76,000 $67,000 $68,500 $65,000 $90,168 $104,000 $54,000 $62,000 $60,000 $87,360 $89,440 $91,520 $72,000 $80,000 $48,000 $70,000 $76,000 $69,000 $77,000 $63,000 $60,000 $44,000 $50,000 $81,000 $85,817 $100,000 $64,124 $45,000 $91,520 $44,000 $66,000 $89,440 $85,000 $82,000 $87,464 $88,400 $70,000 $98,010 $89,440 $79,602 $79,602 $79,602 $61,000 $95,000 $69,000 $55,000 $35,000 $84,000 $76,000 $50,000 $75,000 $103,000 $61,000 $100,000 $70,000 $65,000 $81,120 $69,000 $65,000 $88,525 $75,000 $90,000 $43,000 $68,000 $64,000 $68,000 $62,400 $60,000 $67,000 $67,000 $40,000 $71,000 $71,000 $71,000 $68,500 $64,000 $59,000 $60,000 $69,000 $75,000 $60,000 $60,000 $81,000 $81,000 $90,000 $85,817 $50,000 $35,000 $65,000 $47,000 $70,000 $62,000 $68,000 $35,000 $59,000 $76,000 $63,000 $70,000 $76,000 $68,000 $51,000 $65,000 $56,000 $70,000 $80,000 $75,000 $83,000 $53,000 $63,000 $46,000 $44,000 $84,000 $77,000 $77,000 $57,000 $76,000 $86,000 $60,000 $38,000 $84,000 $95,000 $59,000 $45,000 $65,000 $82,000 $137,280 $72,000 $75,000 $90,000 $121,000 $70,000 $89,440 $91,146 $45,000 $87,360 $45,000 $104,000 $55,000 $86,000 $76,000 $59,000 $80,000 $60,000 $55,000 $76,000 $79,040 $65,000 $58,240 $52,000 $76,960 $70,000 $56,000 $67,000 $82,000 $65,000 $68,000 $59,000 $102,000 $55,000 $68,500 $60,000 $60,000 $68,000 $60,000 $76,294 $60,000 $66,000 $60,000 $47,000 $70,000 $63,000 $59,072 $66,000 $77,000 $71,000 $53,000 $53,000 $53,000 $94,515 $59,000 $85,817 $68,515 $62,400 $85,817 $60,000 $71,000 $38,000 $38,000 $38,000 $59,000 $82,000 $59,000 $47,000 $75,000 $70,000 $68,000 $60,000 $37,440 $55,000 $62,000 $65,000 $93,600 $83,000 $90,000 $53,000 $75,000 $65,000 $50,000 $56,000 $87,000 $59,000 $40,000 $58,000 $70,000 $75,000 $64,000 $65,000 $55,000 $55,000 $68,000 $137,280 $50,000 $137,280 $87,000 $77,000 $90,355 $64,000 $55,000 $80,000 $104,000 $56,000 $71,000 $70,000 $85,817 $89,440 $77,334 $64,000 $91,520 $83,000 $98,010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07194FF2-D101-E447-B602-B6A739D88FEE}" formatIdx="1">
          <cx:tx>
            <cx:txData>
              <cx:f>_xlchart.v1.4</cx:f>
              <cx:v>$89,440 $87,000 $86,600 $105,000 $130,333 $87,000 $88,300 $107,702 $88,300 $87,000 $87,000 $87,000 $113,847 $88,300 $117,042 $128,809 $88,300 $91,520 $76,232 $76,458 $84,500 $104,013 $127,430 $90,480 $76,458 $76,458 $138,600 $87,000 $88,300 $87,000 $89,440 $73,940 $87,000 $57,200 $87,000 $57,200 $57,200 $88,300 $109,644 $57,200 $57,200 $81,800 $57,200 $57,200 $76,458 $89,440 $57,200 $147,100 $89,440 $86,000 $86,000 $91,520 $86,000 $84,500 $87,000 $57,200 $88,300 $84,500 $84,500 $149,300 $57,200 $86,000 $95,680 $84,500 $57,200 $88,300 $88,300 $76,458 $87,000 $105,000 $120,640 $86,658 $87,000 $95,680 $87,000 $86,600 $75,223 $100,000 $84,021 $91,520 $87,000 $106,000 $87,000 $110,000 $103,500 $88,300 $87,000 $128,814 $87,000 $79,040 $85,000 $59,072 $76,458 $87,000 $138,800 $98,176 $87,000 $70,000 $87,000 $85,000 $88,300 $88,300 $87,000 $98,405 $85,000 $87,000 $103,272 $79,323 $113,984 $57,200 $91,520 $180,000 $88,300 $57,200 $58,164 $86,000 $101,496 $93,603 $86,600 $93,603 $93,603 $89,440 $93,603 $86,000 $93,603 $138,600 $93,603 $57,200 $57,200 $57,200 $93,603 $93,603 $87,000 $87,000 $93,603 $57,200 $57,200 $93,603 $87,000 $93,603 $76,125 $93,603 $57,200 $93,603 $93,603 $69,500 $104,000 $93,603 $84,500 $149,300 $93,603 $87,734 $91,520 $93,603 $86,600 $88,300 $87,000 $81,120 $87,000 $87,000 $87,000 $100,000 $87,000 $84,500 $100,000 $87,000 $88,300 $88,300 $84,500 $87,000 $88,300 $75,000 $88,300 $75,000 $84,500 $75,000 $88,300 $75,000 $75,000 $84,500 $88,300 $75,000 $85,000 $76,458 $88,300 $88,300 $88,300 $87,000 $90,000 $86,000 $90,000 $86,000 $120,000 $84,813 $120,000 $89,440 $88,300 $88,300 $57,200 $87,000 $87,000 $89,440 $87,000 $91,520 $87,000 $87,000 $91,000 $180,000 $87,000 $57,200 $130,000 $88,525 $105,000 $101,000 $87,000 $136,815 $57,200 $87,000 $87,000 $84,500 $88,421 $76,458 $88,300 $57,200 $76,458 $88,300 $113,984 $87,000 $90,064 $86,600 $91,520 $88,300 $76,458 $98,010 $86,600 $91,520 $91,520 $91,520 $76,458 $85,218 $86,658 $64,726 $84,000 $84,000 $86,600 $84,000 $84,500 $88,300 $84,000 $133,750 $84,000 $90,272 $86,000 $84,000 $86,000 $86,600 $97,760 $111,700 $94,411 $91,520 $91,520 $87,000 $159,000 $76,440 $100,000 $90,000 $88,300 $57,200 $75,000 $57,200 $84,500 $80,000 $100,652 $84,500 $95,627 $76,458 $87,000 $87,000 $86,600 $57,200 $88,300 $57,200 $87,000 $57,200 $57,200 $86,000 $86,000 $89,440 $113,343 $87,000 $85,280 $91,520 $89,440 $83,200 $84,500 $60,000 $84,500 $84,500 $57,200 $84,500 $84,500 $84,500 $57,200 $84,500 $88,300 $84,500 $84,500 $84,500 $126,589 $76,458 $76,458 $84,500 $93,600 $87,000 $93,600 $86,600 $88,300 $107,300 $86,600 $87,000 $86,000 $86,000 $69,500 $86,000 $85,000 $89,440 $107,071 $88,300 $86,000 $84,500 $83,416 $57,200 $180,000 $88,300 $90,002 $87,000 $95,627 $86,000 $104,000 $57,200 $89,440 $100,000 $87,360 $85,280 $89,440 $90,480 $100,052 $111,700 $57,200 $86,637 $86,000 $87,000 $180,000 $88,300 $89,440 $65,000 $57,200 $86,000 $89,440 $57,200 $86,000 $100,880 $159,000 $86,000 $85,280 $87,000 $88,300 $76,458 $70,800 $91,520 $57,200 $103,042 $87,360 $93,600 $103,042 $87,360 $93,600 $76,458 $80,000 $90,053 $76,458 $57,200 $60,000 $84,500 $89,440 $89,440 $86,600 $91,520 $57,200 $87,000 $86,000 $87,000 $80,018 $57,200 $86,000 $107,286 $93,866 $91,520 $93,600 $84,500 $91,520 $70,000 $80,018 $87,360 $87,360 $70,000 $80,018 $57,200 $86,600 $76,458 $166,300 $57,200 $100,052 $110,000 $86,600 $84,500 $86,600 $70,800 $110,000 $101,500 $91,520 $88,300 $111,197 $70,800 $87,000 $78,000 $97,438 $88,300 $113,793 $84,500 $107,185 $106,995 $87,000 $109,672 $91,520 $57,200 $95,680 $86,424 $80,018 $76,458 $89,212 $87,547 $86,600 $180,000 $86,600 $87,000 $88,300 $88,300 $76,458 $88,300 $57,200 $87,000 $78,000 $91,520 $57,200 $114,774 $87,000 $84,500 $180,000 $58,000 $101,500 $87,000 $80,000 $89,440 $84,500 $87,000 $84,500 $70,000 $87,000 $57,200 $88,300 $57,200 $96,853 $88,300 $62,400 $57,200 $57,200 $79,040 $82,000 $88,300 $89,440 $76,927 $87,000 $57,200 $87,000 $86,600 $88,300 $76,458 $57,200 $87,000 $92,803 $84,500 $84,500 $87,000 $57,200 $91,520 $105,000 $98,176 $89,440 $86,600 $86,600 $84,500 $57,200 $87,000 $85,218 $57,200 $91,520 $84,500 $94,000 $84,000 $87,000 $100,000 $109,470 $87,000 $88,300 $66,664 $90,181 $98,093 $86,600 $87,000 $140,400 $98,176 $76,458 $57,200 $140,400 $57,200 $98,176 $76,458 $82,500 $86,600 $75,000 $88,300 $87,000 $88,300 $87,000 $103,300 $87,000 $57,200 $118,100 $88,300 $87,000 $89,440 $58,000 $57,200 $80,000 $57,200 $136,448 $87,000 $102,000 $91,520 $84,500 $87,000 $62,400 $91,520 $88,300 $88,300 $87,000 $88,300 $76,458 $86,600 $86,600 $88,300 $159,000 $118,000 $123,000 $87,000 $86,600 $87,000 $99,320 $87,000 $99,320 $86,600 $87,000 $76,458 $76,458 $86,000 $89,440 $180,000 $87,000 $87,000 $90,480 $89,440 $114,026 $86,600 $62,400 $88,300 $88,300 $57,200 $87,000 $87,000 $57,200 $91,520 $84,500 $104,000 $87,000 $86,600 $57,200 $84,500 $87,464 $93,000 $97,098 $110,000 $84,500 $57,200 $91,520 $87,000 $87,110 $108,564 $76,458 $57,200 $57,200 $88,300 $84,500 $180,000 $88,300 $84,500 $87,000 $87,000 $87,000 $93,311 $87,000 $70,000 $103,700 $86,600 $76,458 $84,500 $58,240 $86,600 $145,600 $57,200 $111,634 $87,000 $57,200 $87,000 $87,000 $87,000 $76,458 $87,000 $87,000 $57,200 $87,000 $57,200 $88,300 $76,400 $57,200 $86,600 $86,600 $88,300 $87,000 $87,000 $87,000 $57,200 $87,000 $87,000 $99,000 $76,458 $88,300 $87,000 $88,300 $88,300 $88,300 $108,347 $88,300 $88,300 $87,000 $87,000 $59,280 $115,000 $86,320 $66,997 $75,000 $91,520 $93,600 $95,680 $87,000 $144,100 $86,600 $87,000 $87,000 $86,008 $57,200 $87,000 $150,000 $57,200 $115,286 $86,000 $86,000 $110,000 $96,000 $86,000 $96,000 $86,000 $110,000 $84,500 $86,000 $93,600 $86,000 $87,000 $78,200 $86,000 $94,431 $114,026 $87,000 $72,800 $76,458 $76,960 $140,000 $84,500 $86,000 $88,300 $88,300 $84,500 $86,600 $83,470 $84,500 $76,458 $76,458 $57,200 $86,600 $84,500 $76,458 $86,600 $76,458 $57,200 $87,000 $57,200 $120,000 $89,440 $75,000 $76,458 $110,000 $89,440 $103,646 $87,000 $82,266 $110,000 $87,000 $110,000 $104,000 $91,520 $79,040 $123,000 $86,000 $112,694 $94,820 $86,600 $84,500 $85,000 $93,600 $85,000 $86,600 $86,600 $110,000 $57,200 $86,600 $90,064 $87,000 $111,280 $86,600 $80,000 $84,500 $86,600 $86,600 $84,500 $86,600 $86,600 $84,500 $84,500 $84,500 $110,000 $105,773 $57,200 $91,520 $68,994 $90,480 $91,520 $87,000 $88,300 $60,000 $91,520 $91,520 $86,600 $98,010 $84,500 $127,923 $86,600 $93,600 $57,200 $75,000 $84,500 $95,000 $98,280 $57,200 $95,680 $87,000 $88,300 $87,000 $138,600 $84,500 $57,200 $86,320 $61,360 $76,066 $72,800 $76,066 $89,440 $72,800 $89,440 $57,200 $87,734 $87,000 $87,000 $76,458 $84,500 $57,200 $84,500 $127,555 $86,000 $149,300 $87,360 $88,300 $91,520 $87,000 $91,520 $89,440 $87,000 $127,923 $86,600 $57,200 $86,000 $75,000 $86,000 $88,300 $120,000 $81,120 $86,000 $87,000 $72,674 $57,200 $72,674 $88,300 $87,000 $89,440 $68,000 $87,000 $65,000 $113,400 $87,000 $88,300 $91,520 $80,018 $86,000 $141,177 $89,440 $102,315 $86,600 $57,200 $76,960 $84,500 $76,458 $57,200 $87,000 $88,300 $87,360 $84,500 $84,500 $90,480 $57,200 $57,200 $57,200 $88,300 $88,300 $88,300 $79,040 $86,600 $125,000 $87,000 $113,500 $79,000 $127,923 $87,000 $98,800 $87,000 $98,010 $87,000 $98,010 $98,800 $87,000 $86,600 $87,000 $88,300 $87,000 $98,010 $84,500 $86,600 $107,264 $89,440 $86,000 $86,000 $87,000 $57,200 $57,200 $114,421 $57,200 $84,450 $57,200 $88,300 $90,000 $84,500 $70,000 $80,000 $76,458 $87,000 $70,000 $80,000 $87,000 $76,458 $87,000 $57,200 $57,200 $114,421 $57,200 $84,450 $57,200 $88,300 $90,000 $84,500 $70,000 $80,000 $87,000 $87,000 $87,000 $76,458 $57,200 $114,421 $57,200 $84,450 $57,200 $88,300 $90,000 $84,500 $70,000 $80,000 $106,920 $91,520 $57,200 $85,000 $76,458 $87,000 $57,200 $57,200 $114,421 $57,200 $84,450 $57,200 $88,300 $90,000 $84,500 $70,000 $80,000 $87,000 $85,000 $76,458 $57,200 $57,200 $57,200 $114,421 $57,200 $88,300 $84,450 $84,500 $84,500 $70,000 $80,000 $76,458 $57,200 $85,000 $87,000 $87,000 $104,000 $78,000 $85,000 $65,000 $110,000 $87,000 $93,000 $107,000 $105,000 $84,500 $105,000 $86,000 $130,000 $88,300 $108,000 $105,000 $110,000 $80,000 $85,000 $93,000 $87,000 $70,000 $90,000 $70,000 $156,000 $86,000 $82,000 $57,200 $76,458 $76,000 $96,000 $120,000 $77,000 $57,200 $111,000 $74,000 $86,000 $86,000 $79,000 $93,000 $89,440 $58,000 $91,000 $95,000 $76,458 $87,000 $80,000 $85,000 $66,000 $90,000 $113,984 $103,272 $95,000 $57,200 $93,000 $86,600 $88,300 $75,000 $87,000 $70,000 $85,000 $90,000 $80,000 $97,000 $84,000 $88,300 $91,520 $90,480 $57,200 $109,000 $115,000 $80,000 $71,000 $89,440 $86,000 $90,000 $114,000 $78,000 $87,000 $100,000 $57,200 $69,000 $93,000 $80,000 $90,272 $86,600 $130,000 $114,774 $93,000 $80,000 $100,000 $80,000 $84,000 $87,000 $65,000 $99,000 $114,400 $100,000 $69,000 $87,000 $58,000 $60,000 $76,000 $87,734 $86,600 $89,440 $89,440 $89,440 $87,000 $93,600 $88,300 $57,200 $124,000 $89,440 $75,000 $81,000 $70,000 $61,000 $110,000 $100,000 $93,000 $100,000 $84,000 $147,000 $68,000 $104,000 $91,520 $114,000 $112,000 $123,000 $90,480 $93,000 $90,002 $90,000 $86,600 $80,000 $89,440 $90,000 $176,800 $93,600 $85,000 $86,600 $60,000 $90,480 $180,000 $105,000 $62,400 $101,000 $57,200 $87,000 $80,000 $92,000 $86,600 $62,000 $120,000 $100,000 $84,500 $86,000 $156,000 $180,000 $94,411 $97,760 $86,000 $68,000 $78,000 $78,000 $78,000 $86,000 $90,000 $76,458 $84,500 $100,000 $98,000 $76,458 $100,000 $87,000 $91,000 $89,440 $156,000 $57,200 $83,200 $80,000 $70,000 $89,440 $66,000 $100,000 $93,000 $91,520 $93,600 $93,000 $93,600 $85,000 $89,000 $95,000 $87,000 $99,840 $113,000 $66,000 $98,000 $82,000 $100,000 $57,200 $105,000 $109,000 $100,000 $100,000 $76,000 $75,000 $70,000 $122,000 $90,000 $75,000 $75,000 $80,000 $74,880 $90,000 $95,000 $87,000 $83,000 $84,500 $63,000 $80,000 $74,000 $76,000 $57,200 $86,600 $59,000 $88,300 $84,500 $84,500 $84,500 $98,000 $93,000 $88,000 $80,000 $100,000 $80,000 $80,000 $69,000 $69,000 $95,000 $112,000 $76,458 $62,000 $85,000 $75,000 $95,000 $95,000 $60,000 $57,200 $93,000 $110,000 $87,000 $76,066 $65,000 $89,440 $106,000 $88,608 $86,000 $75,000 $95,000 $110,000 $87,000 $104,000 $100,000 $75,000 $80,000 $100,000 $91,520 $100,000 $70,000 $106,000 $90,000 $80,000 $82,000 $76,960 $76,960 $76,960 $89,440 $97,000 $87,000 $80,000 $120,557 $180,000 $63,000 $100,000 $75,000 $104,000 $89,440 $91,520 $80,000 $90,000 $57,200 $114,000 $89,440 $86,000 $87,000 $63,000 $112,000 $90,000 $76,458 $91,000 $91,520 $115,000 $86,600 $57,200 $91,520 $63,000 $66,000 $89,440 $130,000 $88,000 $87,464 $88,400 $71,000 $98,010 $89,440 $114,421 $114,421 $114,421 $89,000 $135,000 $90,000 $58,000 $71,000 $149,000 $76,000 $93,000 $90,000 $155,000 $74,000 $125,000 $80,000 $79,000 $81,120 $86,000 $79,000 $88,525 $100,000 $96,000 $93,000 $86,000 $118,000 $98,000 $72,800 $98,000 $75,000 $78,000 $57,200 $96,000 $96,000 $96,000 $87,000 $109,000 $70,000 $80,000 $87,000 $126,000 $90,000 $80,000 $115,000 $127,000 $110,000 $91,520 $95,000 $57,200 $89,000 $88,000 $80,000 $109,000 $81,000 $86,000 $112,000 $89,440 $99,000 $118,000 $113,000 $88,300 $75,000 $73,000 $85,000 $85,000 $95,000 $139,000 $100,000 $74,000 $87,000 $70,000 $57,200 $149,000 $100,000 $100,000 $90,000 $92,000 $109,000 $98,000 $57,200 $149,000 $125,000 $88,000 $75,000 $70,000 $119,000 $180,000 $100,000 $107,000 $100,000 $140,000 $80,000 $99,840 $107,702 $57,200 $87,360 $70,000 $104,000 $70,000 $107,000 $106,000 $65,000 $81,000 $112,000 $75,000 $89,440 $81,120 $78,000 $58,240 $69,000 $76,960 $94,000 $66,000 $80,000 $101,000 $74,000 $88,300 $65,000 $107,000 $57,200 $87,000 $86,000 $84,000 $82,000 $81,000 $88,421 $74,000 $84,500 $70,000 $65,000 $90,000 $80,000 $59,072 $84,500 $96,000 $101,000 $60,000 $60,000 $60,000 $111,197 $60,000 $91,520 $76,440 $104,000 $91,520 $98,000 $125,000 $57,200 $57,200 $57,200 $67,000 $89,000 $62,000 $60,000 $95,000 $70,000 $88,300 $70,000 $57,200 $86,000 $67,000 $87,000 $93,600 $92,000 $150,000 $61,000 $75,000 $122,000 $76,458 $74,000 $120,000 $65,000 $57,200 $100,000 $118,000 $139,000 $101,000 $82,000 $76,000 $74,000 $91,000 $156,000 $70,000 $180,000 $87,000 $101,000 $90,355 $64,000 $69,000 $118,000 $114,400 $85,000 $83,000 $100,000 $91,520 $89,440 $83,200 $64,000 $91,520 $100,000 $98,010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purl.oclc.org/ooxml/drawingml/main" meth="cycle" id="10">
  <a:schemeClr val="accent1"/>
  <a:schemeClr val="accent2"/>
  <a:schemeClr val="accent3"/>
  <a:schemeClr val="accent4"/>
  <a:schemeClr val="accent5"/>
  <a:schemeClr val="accent6"/>
  <cs:variation/>
  <cs:variation>
    <a:lumMod val="60%"/>
  </cs:variation>
  <cs:variation>
    <a:lumMod val="80%"/>
    <a:lumOff val="20%"/>
  </cs:variation>
  <cs:variation>
    <a:lumMod val="80%"/>
  </cs:variation>
  <cs:variation>
    <a:lumMod val="60%"/>
    <a:lumOff val="40%"/>
  </cs:variation>
  <cs:variation>
    <a:lumMod val="50%"/>
  </cs:variation>
  <cs:variation>
    <a:lumMod val="70%"/>
    <a:lumOff val="30%"/>
  </cs:variation>
  <cs:variation>
    <a:lumMod val="70%"/>
  </cs:variation>
  <cs:variation>
    <a:lumMod val="50%"/>
    <a:lumOff val="50%"/>
  </cs:variation>
</cs:colorStyle>
</file>

<file path=xl/charts/colors2.xml><?xml version="1.0" encoding="utf-8"?>
<cs:colorStyle xmlns:cs="http://schemas.microsoft.com/office/drawing/2012/chartStyle" xmlns:a="http://purl.oclc.org/ooxml/drawingml/main" meth="cycle" id="10">
  <a:schemeClr val="accent1"/>
  <a:schemeClr val="accent2"/>
  <a:schemeClr val="accent3"/>
  <a:schemeClr val="accent4"/>
  <a:schemeClr val="accent5"/>
  <a:schemeClr val="accent6"/>
  <cs:variation/>
  <cs:variation>
    <a:lumMod val="60%"/>
  </cs:variation>
  <cs:variation>
    <a:lumMod val="80%"/>
    <a:lumOff val="20%"/>
  </cs:variation>
  <cs:variation>
    <a:lumMod val="80%"/>
  </cs:variation>
  <cs:variation>
    <a:lumMod val="60%"/>
    <a:lumOff val="40%"/>
  </cs:variation>
  <cs:variation>
    <a:lumMod val="50%"/>
  </cs:variation>
  <cs:variation>
    <a:lumMod val="70%"/>
    <a:lumOff val="30%"/>
  </cs:variation>
  <cs:variation>
    <a:lumMod val="70%"/>
  </cs:variation>
  <cs:variation>
    <a:lumMod val="50%"/>
    <a:lumOff val="50%"/>
  </cs:variation>
</cs:colorStyle>
</file>

<file path=xl/charts/colors3.xml><?xml version="1.0" encoding="utf-8"?>
<cs:colorStyle xmlns:cs="http://schemas.microsoft.com/office/drawing/2012/chartStyle" xmlns:a="http://purl.oclc.org/ooxml/drawingml/main" meth="cycle" id="10">
  <a:schemeClr val="accent1"/>
  <a:schemeClr val="accent2"/>
  <a:schemeClr val="accent3"/>
  <a:schemeClr val="accent4"/>
  <a:schemeClr val="accent5"/>
  <a:schemeClr val="accent6"/>
  <cs:variation/>
  <cs:variation>
    <a:lumMod val="60%"/>
  </cs:variation>
  <cs:variation>
    <a:lumMod val="80%"/>
    <a:lumOff val="20%"/>
  </cs:variation>
  <cs:variation>
    <a:lumMod val="80%"/>
  </cs:variation>
  <cs:variation>
    <a:lumMod val="60%"/>
    <a:lumOff val="40%"/>
  </cs:variation>
  <cs:variation>
    <a:lumMod val="50%"/>
  </cs:variation>
  <cs:variation>
    <a:lumMod val="70%"/>
    <a:lumOff val="30%"/>
  </cs:variation>
  <cs:variation>
    <a:lumMod val="70%"/>
  </cs:variation>
  <cs:variation>
    <a:lumMod val="50%"/>
    <a:lumOff val="50%"/>
  </cs:variation>
</cs:colorStyle>
</file>

<file path=xl/charts/colors4.xml><?xml version="1.0" encoding="utf-8"?>
<cs:colorStyle xmlns:cs="http://schemas.microsoft.com/office/drawing/2012/chartStyle" xmlns:a="http://purl.oclc.org/ooxml/drawingml/main" meth="cycle" id="10">
  <a:schemeClr val="accent1"/>
  <a:schemeClr val="accent2"/>
  <a:schemeClr val="accent3"/>
  <a:schemeClr val="accent4"/>
  <a:schemeClr val="accent5"/>
  <a:schemeClr val="accent6"/>
  <cs:variation/>
  <cs:variation>
    <a:lumMod val="60%"/>
  </cs:variation>
  <cs:variation>
    <a:lumMod val="80%"/>
    <a:lumOff val="20%"/>
  </cs:variation>
  <cs:variation>
    <a:lumMod val="80%"/>
  </cs:variation>
  <cs:variation>
    <a:lumMod val="60%"/>
    <a:lumOff val="40%"/>
  </cs:variation>
  <cs:variation>
    <a:lumMod val="50%"/>
  </cs:variation>
  <cs:variation>
    <a:lumMod val="70%"/>
    <a:lumOff val="30%"/>
  </cs:variation>
  <cs:variation>
    <a:lumMod val="70%"/>
  </cs:variation>
  <cs:variation>
    <a:lumMod val="50%"/>
    <a:lumOff val="50%"/>
  </cs:variation>
</cs:colorStyle>
</file>

<file path=xl/charts/colors5.xml><?xml version="1.0" encoding="utf-8"?>
<cs:colorStyle xmlns:cs="http://schemas.microsoft.com/office/drawing/2012/chartStyle" xmlns:a="http://purl.oclc.org/ooxml/drawingml/main" meth="cycle" id="10">
  <a:schemeClr val="accent1"/>
  <a:schemeClr val="accent2"/>
  <a:schemeClr val="accent3"/>
  <a:schemeClr val="accent4"/>
  <a:schemeClr val="accent5"/>
  <a:schemeClr val="accent6"/>
  <cs:variation/>
  <cs:variation>
    <a:lumMod val="60%"/>
  </cs:variation>
  <cs:variation>
    <a:lumMod val="80%"/>
    <a:lumOff val="20%"/>
  </cs:variation>
  <cs:variation>
    <a:lumMod val="80%"/>
  </cs:variation>
  <cs:variation>
    <a:lumMod val="60%"/>
    <a:lumOff val="40%"/>
  </cs:variation>
  <cs:variation>
    <a:lumMod val="50%"/>
  </cs:variation>
  <cs:variation>
    <a:lumMod val="70%"/>
    <a:lumOff val="30%"/>
  </cs:variation>
  <cs:variation>
    <a:lumMod val="70%"/>
  </cs:variation>
  <cs:variation>
    <a:lumMod val="50%"/>
    <a:lumOff val="50%"/>
  </cs:variation>
</cs:colorStyle>
</file>

<file path=xl/charts/colors6.xml><?xml version="1.0" encoding="utf-8"?>
<cs:colorStyle xmlns:cs="http://schemas.microsoft.com/office/drawing/2012/chartStyle" xmlns:a="http://purl.oclc.org/ooxml/drawingml/main" meth="cycle" id="10">
  <a:schemeClr val="accent1"/>
  <a:schemeClr val="accent2"/>
  <a:schemeClr val="accent3"/>
  <a:schemeClr val="accent4"/>
  <a:schemeClr val="accent5"/>
  <a:schemeClr val="accent6"/>
  <cs:variation/>
  <cs:variation>
    <a:lumMod val="60%"/>
  </cs:variation>
  <cs:variation>
    <a:lumMod val="80%"/>
    <a:lumOff val="20%"/>
  </cs:variation>
  <cs:variation>
    <a:lumMod val="80%"/>
  </cs:variation>
  <cs:variation>
    <a:lumMod val="60%"/>
    <a:lumOff val="40%"/>
  </cs:variation>
  <cs:variation>
    <a:lumMod val="50%"/>
  </cs:variation>
  <cs:variation>
    <a:lumMod val="70%"/>
    <a:lumOff val="30%"/>
  </cs:variation>
  <cs:variation>
    <a:lumMod val="70%"/>
  </cs:variation>
  <cs:variation>
    <a:lumMod val="50%"/>
    <a:lumOff val="50%"/>
  </cs:variation>
</cs:colorStyle>
</file>

<file path=xl/charts/colors7.xml><?xml version="1.0" encoding="utf-8"?>
<cs:colorStyle xmlns:cs="http://schemas.microsoft.com/office/drawing/2012/chartStyle" xmlns:a="http://purl.oclc.org/ooxml/drawingml/main" meth="cycle" id="10">
  <a:schemeClr val="accent1"/>
  <a:schemeClr val="accent2"/>
  <a:schemeClr val="accent3"/>
  <a:schemeClr val="accent4"/>
  <a:schemeClr val="accent5"/>
  <a:schemeClr val="accent6"/>
  <cs:variation/>
  <cs:variation>
    <a:lumMod val="60%"/>
  </cs:variation>
  <cs:variation>
    <a:lumMod val="80%"/>
    <a:lumOff val="20%"/>
  </cs:variation>
  <cs:variation>
    <a:lumMod val="80%"/>
  </cs:variation>
  <cs:variation>
    <a:lumMod val="60%"/>
    <a:lumOff val="40%"/>
  </cs:variation>
  <cs:variation>
    <a:lumMod val="50%"/>
  </cs:variation>
  <cs:variation>
    <a:lumMod val="70%"/>
    <a:lumOff val="30%"/>
  </cs:variation>
  <cs:variation>
    <a:lumMod val="70%"/>
  </cs:variation>
  <cs:variation>
    <a:lumMod val="50%"/>
    <a:lumOff val="50%"/>
  </cs:variation>
</cs:colorStyle>
</file>

<file path=xl/charts/colors8.xml><?xml version="1.0" encoding="utf-8"?>
<cs:colorStyle xmlns:cs="http://schemas.microsoft.com/office/drawing/2012/chartStyle" xmlns:a="http://purl.oclc.org/ooxml/drawingml/main" meth="cycle" id="10">
  <a:schemeClr val="accent1"/>
  <a:schemeClr val="accent2"/>
  <a:schemeClr val="accent3"/>
  <a:schemeClr val="accent4"/>
  <a:schemeClr val="accent5"/>
  <a:schemeClr val="accent6"/>
  <cs:variation/>
  <cs:variation>
    <a:lumMod val="60%"/>
  </cs:variation>
  <cs:variation>
    <a:lumMod val="80%"/>
    <a:lumOff val="20%"/>
  </cs:variation>
  <cs:variation>
    <a:lumMod val="80%"/>
  </cs:variation>
  <cs:variation>
    <a:lumMod val="60%"/>
    <a:lumOff val="40%"/>
  </cs:variation>
  <cs:variation>
    <a:lumMod val="50%"/>
  </cs:variation>
  <cs:variation>
    <a:lumMod val="70%"/>
    <a:lumOff val="30%"/>
  </cs:variation>
  <cs:variation>
    <a:lumMod val="70%"/>
  </cs:variation>
  <cs:variation>
    <a:lumMod val="50%"/>
    <a:lumOff val="50%"/>
  </cs:variation>
</cs:colorStyle>
</file>

<file path=xl/charts/colors9.xml><?xml version="1.0" encoding="utf-8"?>
<cs:colorStyle xmlns:cs="http://schemas.microsoft.com/office/drawing/2012/chartStyle" xmlns:a="http://purl.oclc.org/ooxml/drawingml/main" meth="cycle" id="10">
  <a:schemeClr val="accent1"/>
  <a:schemeClr val="accent2"/>
  <a:schemeClr val="accent3"/>
  <a:schemeClr val="accent4"/>
  <a:schemeClr val="accent5"/>
  <a:schemeClr val="accent6"/>
  <cs:variation/>
  <cs:variation>
    <a:lumMod val="60%"/>
  </cs:variation>
  <cs:variation>
    <a:lumMod val="80%"/>
    <a:lumOff val="20%"/>
  </cs:variation>
  <cs:variation>
    <a:lumMod val="80%"/>
  </cs:variation>
  <cs:variation>
    <a:lumMod val="60%"/>
    <a:lumOff val="40%"/>
  </cs:variation>
  <cs:variation>
    <a:lumMod val="50%"/>
  </cs:variation>
  <cs:variation>
    <a:lumMod val="70%"/>
    <a:lumOff val="30%"/>
  </cs:variation>
  <cs:variation>
    <a:lumMod val="70%"/>
  </cs:variation>
  <cs:variation>
    <a:lumMod val="50%"/>
    <a:lumOff val="50%"/>
  </cs:variation>
</cs:colorStyle>
</file>

<file path=xl/charts/colors10.xml><?xml version="1.0" encoding="utf-8"?>
<cs:colorStyle xmlns:cs="http://schemas.microsoft.com/office/drawing/2012/chartStyle" xmlns:a="http://purl.oclc.org/ooxml/drawingml/main" meth="cycle" id="10">
  <a:schemeClr val="accent1"/>
  <a:schemeClr val="accent2"/>
  <a:schemeClr val="accent3"/>
  <a:schemeClr val="accent4"/>
  <a:schemeClr val="accent5"/>
  <a:schemeClr val="accent6"/>
  <cs:variation/>
  <cs:variation>
    <a:lumMod val="60%"/>
  </cs:variation>
  <cs:variation>
    <a:lumMod val="80%"/>
    <a:lumOff val="20%"/>
  </cs:variation>
  <cs:variation>
    <a:lumMod val="80%"/>
  </cs:variation>
  <cs:variation>
    <a:lumMod val="60%"/>
    <a:lumOff val="40%"/>
  </cs:variation>
  <cs:variation>
    <a:lumMod val="50%"/>
  </cs:variation>
  <cs:variation>
    <a:lumMod val="70%"/>
    <a:lumOff val="30%"/>
  </cs:variation>
  <cs:variation>
    <a:lumMod val="70%"/>
  </cs:variation>
  <cs:variation>
    <a:lumMod val="50%"/>
    <a:lumOff val="50%"/>
  </cs:variation>
</cs:colorStyle>
</file>

<file path=xl/charts/colors11.xml><?xml version="1.0" encoding="utf-8"?>
<cs:colorStyle xmlns:cs="http://schemas.microsoft.com/office/drawing/2012/chartStyle" xmlns:a="http://purl.oclc.org/ooxml/drawingml/main" meth="cycle" id="10">
  <a:schemeClr val="accent1"/>
  <a:schemeClr val="accent2"/>
  <a:schemeClr val="accent3"/>
  <a:schemeClr val="accent4"/>
  <a:schemeClr val="accent5"/>
  <a:schemeClr val="accent6"/>
  <cs:variation/>
  <cs:variation>
    <a:lumMod val="60%"/>
  </cs:variation>
  <cs:variation>
    <a:lumMod val="80%"/>
    <a:lumOff val="20%"/>
  </cs:variation>
  <cs:variation>
    <a:lumMod val="80%"/>
  </cs:variation>
  <cs:variation>
    <a:lumMod val="60%"/>
    <a:lumOff val="40%"/>
  </cs:variation>
  <cs:variation>
    <a:lumMod val="50%"/>
  </cs:variation>
  <cs:variation>
    <a:lumMod val="70%"/>
    <a:lumOff val="30%"/>
  </cs:variation>
  <cs:variation>
    <a:lumMod val="70%"/>
  </cs:variation>
  <cs:variation>
    <a:lumMod val="50%"/>
    <a:lumOff val="50%"/>
  </cs:variation>
</cs:colorStyle>
</file>

<file path=xl/charts/style1.xml><?xml version="1.0" encoding="utf-8"?>
<cs:chartStyle xmlns:cs="http://schemas.microsoft.com/office/drawing/2012/chartStyle" xmlns:a="http://purl.oclc.org/ooxml/drawingml/main" id="251">
  <cs:axisTitle>
    <cs:lnRef idx="0"/>
    <cs:fillRef idx="0"/>
    <cs:effectRef idx="0"/>
    <cs:fontRef idx="minor">
      <a:schemeClr val="tx1">
        <a:lumMod val="65%"/>
        <a:lumOff val="35%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%"/>
        <a:lumOff val="35%"/>
      </a:schemeClr>
    </cs:fontRef>
    <cs:spPr>
      <a:ln w="9525" cap="flat" cmpd="sng" algn="ctr">
        <a:solidFill>
          <a:schemeClr val="tx1">
            <a:lumMod val="15%"/>
            <a:lumOff val="85%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%"/>
            <a:lumOff val="85%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%"/>
        <a:lumOff val="25%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%"/>
        <a:lumOff val="35%"/>
      </a:schemeClr>
    </cs:fontRef>
    <cs:spPr>
      <a:solidFill>
        <a:schemeClr val="lt1"/>
      </a:solidFill>
      <a:ln>
        <a:solidFill>
          <a:schemeClr val="dk1">
            <a:lumMod val="25%"/>
            <a:lumOff val="75%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%"/>
        <a:lumOff val="35%"/>
      </a:schemeClr>
    </cs:fontRef>
    <cs:spPr>
      <a:noFill/>
      <a:ln w="9525" cap="flat" cmpd="sng" algn="ctr">
        <a:solidFill>
          <a:schemeClr val="tx1">
            <a:lumMod val="15%"/>
            <a:lumOff val="85%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%"/>
          <a:lumOff val="25%"/>
        </a:schemeClr>
      </a:solidFill>
      <a:ln w="9525" cap="flat" cmpd="sng" algn="ctr">
        <a:solidFill>
          <a:schemeClr val="tx1">
            <a:lumMod val="65%"/>
            <a:lumOff val="35%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%"/>
            <a:lumOff val="65%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%"/>
            <a:lumOff val="35%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%"/>
            <a:lumOff val="85%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%"/>
            <a:lumOff val="95%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%"/>
            <a:lumOff val="50%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%"/>
            <a:lumOff val="65%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%"/>
        <a:lumOff val="35%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%"/>
        <a:lumOff val="35%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%"/>
            <a:lumOff val="65%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%"/>
        <a:lumOff val="35%"/>
      </a:schemeClr>
    </cs:fontRef>
    <cs:defRPr sz="1400" b="0" kern="1200" spc="0" baseline="0%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%"/>
        <a:lumOff val="35%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%"/>
            <a:lumOff val="35%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%"/>
        <a:lumOff val="35%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purl.oclc.org/ooxml/drawingml/main" id="251">
  <cs:axisTitle>
    <cs:lnRef idx="0"/>
    <cs:fillRef idx="0"/>
    <cs:effectRef idx="0"/>
    <cs:fontRef idx="minor">
      <a:schemeClr val="tx1">
        <a:lumMod val="65%"/>
        <a:lumOff val="35%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%"/>
        <a:lumOff val="35%"/>
      </a:schemeClr>
    </cs:fontRef>
    <cs:spPr>
      <a:ln w="9525" cap="flat" cmpd="sng" algn="ctr">
        <a:solidFill>
          <a:schemeClr val="tx1">
            <a:lumMod val="15%"/>
            <a:lumOff val="85%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%"/>
            <a:lumOff val="85%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%"/>
        <a:lumOff val="25%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%"/>
        <a:lumOff val="35%"/>
      </a:schemeClr>
    </cs:fontRef>
    <cs:spPr>
      <a:solidFill>
        <a:schemeClr val="lt1"/>
      </a:solidFill>
      <a:ln>
        <a:solidFill>
          <a:schemeClr val="dk1">
            <a:lumMod val="25%"/>
            <a:lumOff val="75%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%"/>
        <a:lumOff val="35%"/>
      </a:schemeClr>
    </cs:fontRef>
    <cs:spPr>
      <a:noFill/>
      <a:ln w="9525" cap="flat" cmpd="sng" algn="ctr">
        <a:solidFill>
          <a:schemeClr val="tx1">
            <a:lumMod val="15%"/>
            <a:lumOff val="85%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%"/>
          <a:lumOff val="25%"/>
        </a:schemeClr>
      </a:solidFill>
      <a:ln w="9525" cap="flat" cmpd="sng" algn="ctr">
        <a:solidFill>
          <a:schemeClr val="tx1">
            <a:lumMod val="65%"/>
            <a:lumOff val="35%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%"/>
            <a:lumOff val="65%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%"/>
            <a:lumOff val="35%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%"/>
            <a:lumOff val="85%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%"/>
            <a:lumOff val="95%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%"/>
            <a:lumOff val="50%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%"/>
            <a:lumOff val="65%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%"/>
        <a:lumOff val="35%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%"/>
        <a:lumOff val="35%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%"/>
            <a:lumOff val="65%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%"/>
        <a:lumOff val="35%"/>
      </a:schemeClr>
    </cs:fontRef>
    <cs:defRPr sz="1400" b="0" kern="1200" spc="0" baseline="0%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%"/>
        <a:lumOff val="35%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%"/>
            <a:lumOff val="35%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%"/>
        <a:lumOff val="35%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purl.oclc.org/ooxml/drawingml/main" id="262">
  <cs:axisTitle>
    <cs:lnRef idx="0"/>
    <cs:fillRef idx="0"/>
    <cs:effectRef idx="0"/>
    <cs:fontRef idx="minor">
      <a:schemeClr val="tx1">
        <a:lumMod val="65%"/>
        <a:lumOff val="35%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%"/>
        <a:lumOff val="35%"/>
      </a:schemeClr>
    </cs:fontRef>
    <cs:spPr>
      <a:ln w="9525" cap="flat" cmpd="sng" algn="ctr">
        <a:solidFill>
          <a:schemeClr val="tx1">
            <a:lumMod val="15%"/>
            <a:lumOff val="85%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%"/>
            <a:lumOff val="85%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%"/>
        <a:lumOff val="25%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%"/>
        <a:lumOff val="35%"/>
      </a:schemeClr>
    </cs:fontRef>
    <cs:spPr>
      <a:solidFill>
        <a:schemeClr val="lt1"/>
      </a:solidFill>
      <a:ln>
        <a:solidFill>
          <a:schemeClr val="dk1">
            <a:lumMod val="25%"/>
            <a:lumOff val="75%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%"/>
        <a:lumOff val="35%"/>
      </a:schemeClr>
    </cs:fontRef>
    <cs:spPr>
      <a:noFill/>
      <a:ln w="9525" cap="flat" cmpd="sng" algn="ctr">
        <a:solidFill>
          <a:schemeClr val="tx1">
            <a:lumMod val="15%"/>
            <a:lumOff val="85%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%"/>
          <a:lumOff val="25%"/>
        </a:schemeClr>
      </a:solidFill>
      <a:ln w="9525" cap="flat" cmpd="sng" algn="ctr">
        <a:solidFill>
          <a:schemeClr val="tx1">
            <a:lumMod val="65%"/>
            <a:lumOff val="35%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%"/>
            <a:lumOff val="65%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%"/>
            <a:lumOff val="35%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%"/>
            <a:lumOff val="85%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%"/>
            <a:lumOff val="95%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%"/>
            <a:lumOff val="50%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%"/>
            <a:lumOff val="65%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%"/>
        <a:lumOff val="35%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%"/>
        <a:lumOff val="35%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%"/>
            <a:lumOff val="65%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%"/>
        <a:lumOff val="35%"/>
      </a:schemeClr>
    </cs:fontRef>
    <cs:defRPr sz="1400" b="0" kern="1200" spc="0" baseline="0%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%"/>
        <a:lumOff val="35%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%"/>
            <a:lumOff val="35%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%"/>
        <a:lumOff val="35%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purl.oclc.org/ooxml/drawingml/main" id="201">
  <cs:axisTitle>
    <cs:lnRef idx="0"/>
    <cs:fillRef idx="0"/>
    <cs:effectRef idx="0"/>
    <cs:fontRef idx="minor">
      <a:schemeClr val="tx1">
        <a:lumMod val="65%"/>
        <a:lumOff val="35%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%"/>
        <a:lumOff val="35%"/>
      </a:schemeClr>
    </cs:fontRef>
    <cs:spPr>
      <a:ln w="9525" cap="flat" cmpd="sng" algn="ctr">
        <a:solidFill>
          <a:schemeClr val="tx1">
            <a:lumMod val="15%"/>
            <a:lumOff val="85%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%"/>
            <a:lumOff val="85%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%"/>
        <a:lumOff val="25%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%"/>
        <a:lumOff val="35%"/>
      </a:schemeClr>
    </cs:fontRef>
    <cs:spPr>
      <a:solidFill>
        <a:schemeClr val="lt1"/>
      </a:solidFill>
      <a:ln>
        <a:solidFill>
          <a:schemeClr val="dk1">
            <a:lumMod val="25%"/>
            <a:lumOff val="75%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%"/>
        <a:lumOff val="35%"/>
      </a:schemeClr>
    </cs:fontRef>
    <cs:spPr>
      <a:noFill/>
      <a:ln w="9525" cap="flat" cmpd="sng" algn="ctr">
        <a:solidFill>
          <a:schemeClr val="tx1">
            <a:lumMod val="15%"/>
            <a:lumOff val="85%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%"/>
          <a:lumOff val="35%"/>
        </a:schemeClr>
      </a:solidFill>
      <a:ln w="9525">
        <a:solidFill>
          <a:schemeClr val="tx1">
            <a:lumMod val="65%"/>
            <a:lumOff val="35%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%"/>
            <a:lumOff val="65%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%"/>
            <a:lumOff val="35%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%"/>
            <a:lumOff val="85%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%"/>
            <a:lumOff val="95%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%"/>
            <a:lumOff val="25%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%"/>
            <a:lumOff val="65%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%"/>
        <a:lumOff val="35%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%"/>
        <a:lumOff val="35%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%"/>
            <a:lumOff val="65%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%"/>
        <a:lumOff val="35%"/>
      </a:schemeClr>
    </cs:fontRef>
    <cs:defRPr sz="1400" b="0" kern="1200" spc="0" baseline="0%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%"/>
        <a:lumOff val="35%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%"/>
            <a:lumOff val="85%"/>
          </a:schemeClr>
        </a:solidFill>
      </a:ln>
    </cs:spPr>
  </cs:upBar>
  <cs:valueAxis>
    <cs:lnRef idx="0"/>
    <cs:fillRef idx="0"/>
    <cs:effectRef idx="0"/>
    <cs:fontRef idx="minor">
      <a:schemeClr val="tx1">
        <a:lumMod val="65%"/>
        <a:lumOff val="35%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purl.oclc.org/ooxml/drawingml/main" id="262">
  <cs:axisTitle>
    <cs:lnRef idx="0"/>
    <cs:fillRef idx="0"/>
    <cs:effectRef idx="0"/>
    <cs:fontRef idx="minor">
      <a:schemeClr val="tx1">
        <a:lumMod val="65%"/>
        <a:lumOff val="35%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%"/>
        <a:lumOff val="35%"/>
      </a:schemeClr>
    </cs:fontRef>
    <cs:spPr>
      <a:ln w="9525" cap="flat" cmpd="sng" algn="ctr">
        <a:solidFill>
          <a:schemeClr val="tx1">
            <a:lumMod val="15%"/>
            <a:lumOff val="85%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%"/>
            <a:lumOff val="85%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%"/>
        <a:lumOff val="25%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%"/>
        <a:lumOff val="35%"/>
      </a:schemeClr>
    </cs:fontRef>
    <cs:spPr>
      <a:solidFill>
        <a:schemeClr val="lt1"/>
      </a:solidFill>
      <a:ln>
        <a:solidFill>
          <a:schemeClr val="dk1">
            <a:lumMod val="25%"/>
            <a:lumOff val="75%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%"/>
        <a:lumOff val="35%"/>
      </a:schemeClr>
    </cs:fontRef>
    <cs:spPr>
      <a:noFill/>
      <a:ln w="9525" cap="flat" cmpd="sng" algn="ctr">
        <a:solidFill>
          <a:schemeClr val="tx1">
            <a:lumMod val="15%"/>
            <a:lumOff val="85%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%"/>
          <a:lumOff val="25%"/>
        </a:schemeClr>
      </a:solidFill>
      <a:ln w="9525" cap="flat" cmpd="sng" algn="ctr">
        <a:solidFill>
          <a:schemeClr val="tx1">
            <a:lumMod val="65%"/>
            <a:lumOff val="35%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%"/>
            <a:lumOff val="65%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%"/>
            <a:lumOff val="35%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%"/>
            <a:lumOff val="85%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%"/>
            <a:lumOff val="95%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%"/>
            <a:lumOff val="50%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%"/>
            <a:lumOff val="65%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%"/>
        <a:lumOff val="35%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%"/>
        <a:lumOff val="35%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%"/>
            <a:lumOff val="65%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%"/>
        <a:lumOff val="35%"/>
      </a:schemeClr>
    </cs:fontRef>
    <cs:defRPr sz="1400" b="0" kern="1200" spc="0" baseline="0%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%"/>
        <a:lumOff val="35%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%"/>
            <a:lumOff val="35%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%"/>
        <a:lumOff val="35%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purl.oclc.org/ooxml/drawingml/main" id="201">
  <cs:axisTitle>
    <cs:lnRef idx="0"/>
    <cs:fillRef idx="0"/>
    <cs:effectRef idx="0"/>
    <cs:fontRef idx="minor">
      <a:schemeClr val="tx1">
        <a:lumMod val="65%"/>
        <a:lumOff val="35%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%"/>
        <a:lumOff val="35%"/>
      </a:schemeClr>
    </cs:fontRef>
    <cs:spPr>
      <a:ln w="9525" cap="flat" cmpd="sng" algn="ctr">
        <a:solidFill>
          <a:schemeClr val="tx1">
            <a:lumMod val="15%"/>
            <a:lumOff val="85%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%"/>
            <a:lumOff val="85%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%"/>
        <a:lumOff val="25%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%"/>
        <a:lumOff val="35%"/>
      </a:schemeClr>
    </cs:fontRef>
    <cs:spPr>
      <a:solidFill>
        <a:schemeClr val="lt1"/>
      </a:solidFill>
      <a:ln>
        <a:solidFill>
          <a:schemeClr val="dk1">
            <a:lumMod val="25%"/>
            <a:lumOff val="75%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%"/>
        <a:lumOff val="35%"/>
      </a:schemeClr>
    </cs:fontRef>
    <cs:spPr>
      <a:noFill/>
      <a:ln w="9525" cap="flat" cmpd="sng" algn="ctr">
        <a:solidFill>
          <a:schemeClr val="tx1">
            <a:lumMod val="15%"/>
            <a:lumOff val="85%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%"/>
          <a:lumOff val="35%"/>
        </a:schemeClr>
      </a:solidFill>
      <a:ln w="9525">
        <a:solidFill>
          <a:schemeClr val="tx1">
            <a:lumMod val="65%"/>
            <a:lumOff val="35%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%"/>
            <a:lumOff val="65%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%"/>
            <a:lumOff val="35%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%"/>
            <a:lumOff val="85%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%"/>
            <a:lumOff val="95%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%"/>
            <a:lumOff val="25%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%"/>
            <a:lumOff val="65%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%"/>
        <a:lumOff val="35%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%"/>
        <a:lumOff val="35%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%"/>
            <a:lumOff val="65%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%"/>
        <a:lumOff val="35%"/>
      </a:schemeClr>
    </cs:fontRef>
    <cs:defRPr sz="1400" b="0" kern="1200" spc="0" baseline="0%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%"/>
        <a:lumOff val="35%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%"/>
            <a:lumOff val="85%"/>
          </a:schemeClr>
        </a:solidFill>
      </a:ln>
    </cs:spPr>
  </cs:upBar>
  <cs:valueAxis>
    <cs:lnRef idx="0"/>
    <cs:fillRef idx="0"/>
    <cs:effectRef idx="0"/>
    <cs:fontRef idx="minor">
      <a:schemeClr val="tx1">
        <a:lumMod val="65%"/>
        <a:lumOff val="35%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purl.oclc.org/ooxml/drawingml/main" id="406">
  <cs:axisTitle>
    <cs:lnRef idx="0"/>
    <cs:fillRef idx="0"/>
    <cs:effectRef idx="0"/>
    <cs:fontRef idx="minor">
      <a:schemeClr val="tx1">
        <a:lumMod val="65%"/>
        <a:lumOff val="35%"/>
      </a:schemeClr>
    </cs:fontRef>
    <cs:defRPr sz="900"/>
  </cs:axisTitle>
  <cs:categoryAxis>
    <cs:lnRef idx="0"/>
    <cs:fillRef idx="0"/>
    <cs:effectRef idx="0"/>
    <cs:fontRef idx="minor">
      <a:schemeClr val="tx1">
        <a:lumMod val="65%"/>
        <a:lumOff val="35%"/>
      </a:schemeClr>
    </cs:fontRef>
    <cs:spPr>
      <a:ln w="9525" cap="flat" cmpd="sng" algn="ctr">
        <a:solidFill>
          <a:schemeClr val="tx1">
            <a:lumMod val="15%"/>
            <a:lumOff val="85%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%"/>
            <a:lumOff val="85%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%"/>
        <a:lumOff val="35%"/>
      </a:schemeClr>
    </cs:fontRef>
    <cs:defRPr sz="900"/>
  </cs:dataLabel>
  <cs:dataLabelCallout>
    <cs:lnRef idx="0"/>
    <cs:fillRef idx="0"/>
    <cs:effectRef idx="0"/>
    <cs:fontRef idx="minor">
      <a:schemeClr val="dk1">
        <a:lumMod val="65%"/>
        <a:lumOff val="35%"/>
      </a:schemeClr>
    </cs:fontRef>
    <cs:spPr>
      <a:solidFill>
        <a:schemeClr val="lt1"/>
      </a:solidFill>
      <a:ln>
        <a:solidFill>
          <a:schemeClr val="dk1">
            <a:lumMod val="25%"/>
            <a:lumOff val="75%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%"/>
        <a:lumOff val="35%"/>
      </a:schemeClr>
    </cs:fontRef>
    <cs:spPr>
      <a:ln w="9525">
        <a:solidFill>
          <a:schemeClr val="tx1">
            <a:lumMod val="15%"/>
            <a:lumOff val="85%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%"/>
          <a:lumOff val="35%"/>
        </a:schemeClr>
      </a:solidFill>
      <a:ln w="9525">
        <a:solidFill>
          <a:schemeClr val="tx1">
            <a:lumMod val="65%"/>
            <a:lumOff val="35%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%"/>
            <a:lumOff val="65%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%"/>
            <a:lumOff val="35%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%"/>
            <a:lumOff val="85%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%"/>
            <a:lumOff val="85%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%"/>
            <a:lumOff val="25%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%"/>
            <a:lumOff val="65%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%"/>
        <a:lumOff val="35%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%"/>
        <a:lumOff val="35%"/>
      </a:schemeClr>
    </cs:fontRef>
    <cs:spPr>
      <a:ln w="9525" cap="flat" cmpd="sng" algn="ctr">
        <a:solidFill>
          <a:schemeClr val="tx1">
            <a:lumMod val="15%"/>
            <a:lumOff val="85%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%"/>
        <a:lumOff val="35%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%"/>
        <a:lumOff val="35%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%"/>
            <a:lumOff val="85%"/>
          </a:schemeClr>
        </a:solidFill>
      </a:ln>
    </cs:spPr>
  </cs:upBar>
  <cs:valueAxis>
    <cs:lnRef idx="0"/>
    <cs:fillRef idx="0"/>
    <cs:effectRef idx="0"/>
    <cs:fontRef idx="minor">
      <a:schemeClr val="tx1">
        <a:lumMod val="65%"/>
        <a:lumOff val="35%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8.xml><?xml version="1.0" encoding="utf-8"?>
<cs:chartStyle xmlns:cs="http://schemas.microsoft.com/office/drawing/2012/chartStyle" xmlns:a="http://purl.oclc.org/ooxml/drawingml/main" id="265">
  <cs:axisTitle>
    <cs:lnRef idx="0"/>
    <cs:fillRef idx="0"/>
    <cs:effectRef idx="0"/>
    <cs:fontRef idx="minor">
      <a:schemeClr val="tx1">
        <a:lumMod val="50%"/>
        <a:lumOff val="50%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50%"/>
        <a:lumOff val="50%"/>
      </a:schemeClr>
    </cs:fontRef>
    <cs:spPr>
      <a:ln w="9525" cap="flat" cmpd="sng" algn="ctr">
        <a:solidFill>
          <a:schemeClr val="tx1">
            <a:lumMod val="15%"/>
            <a:lumOff val="85%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%"/>
            <a:lumOff val="85%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65%"/>
        <a:lumOff val="35%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%"/>
        <a:lumOff val="35%"/>
      </a:schemeClr>
    </cs:fontRef>
    <cs:spPr>
      <a:solidFill>
        <a:schemeClr val="lt1"/>
      </a:solidFill>
      <a:ln>
        <a:solidFill>
          <a:schemeClr val="dk1">
            <a:lumMod val="25%"/>
            <a:lumOff val="75%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%"/>
          </a:schemeClr>
        </a:solidFill>
        <a:round/>
      </a:ln>
    </cs:spPr>
  </cs:dataPoint>
  <cs:dataPoint3D>
    <cs:lnRef idx="0"/>
    <cs:fillRef idx="2">
      <cs:styleClr val="auto"/>
    </cs:fillRef>
    <cs:effectRef idx="1"/>
    <cs:fontRef idx="minor">
      <a:schemeClr val="dk1"/>
    </cs:fontRef>
    <cs:spPr/>
  </cs:dataPoint3D>
  <cs:dataPointLine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158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%"/>
          </a:schemeClr>
        </a:solidFill>
        <a:round/>
      </a:ln>
    </cs:spPr>
  </cs:dataPointMarker>
  <cs:dataPointMarkerLayout symbol="circle" size="4"/>
  <cs:dataPointWirefram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50%"/>
        <a:lumOff val="50%"/>
      </a:schemeClr>
    </cs:fontRef>
    <cs:spPr>
      <a:ln w="9525">
        <a:solidFill>
          <a:schemeClr val="tx1">
            <a:lumMod val="15%"/>
            <a:lumOff val="85%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%"/>
          <a:lumOff val="25%"/>
        </a:schemeClr>
      </a:solidFill>
      <a:ln w="9525">
        <a:solidFill>
          <a:schemeClr val="tx1">
            <a:lumMod val="50%"/>
            <a:lumOff val="50%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%"/>
            <a:lumOff val="65%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%"/>
            <a:lumOff val="50%"/>
          </a:schemeClr>
        </a:solidFill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%"/>
            <a:lumOff val="85%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%"/>
            <a:lumOff val="95%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%"/>
            <a:lumOff val="50%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%"/>
            <a:lumOff val="65%"/>
          </a:schemeClr>
        </a:solidFill>
      </a:ln>
    </cs:spPr>
  </cs:leaderLine>
  <cs:legend>
    <cs:lnRef idx="0"/>
    <cs:fillRef idx="0"/>
    <cs:effectRef idx="0"/>
    <cs:fontRef idx="minor">
      <a:schemeClr val="tx1">
        <a:lumMod val="50%"/>
        <a:lumOff val="50%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50%"/>
        <a:lumOff val="50%"/>
      </a:schemeClr>
    </cs:fontRef>
    <cs:spPr>
      <a:ln w="9525" cap="flat" cmpd="sng" algn="ctr">
        <a:solidFill>
          <a:schemeClr val="tx1">
            <a:lumMod val="15%"/>
            <a:lumOff val="85%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%"/>
            <a:lumOff val="65%"/>
          </a:schemeClr>
        </a:solidFill>
        <a:prstDash val="dash"/>
      </a:ln>
    </cs:spPr>
  </cs:seriesLine>
  <cs:title>
    <cs:lnRef idx="0"/>
    <cs:fillRef idx="0"/>
    <cs:effectRef idx="0"/>
    <cs:fontRef idx="minor">
      <a:schemeClr val="tx1">
        <a:lumMod val="50%"/>
        <a:lumOff val="50%"/>
      </a:schemeClr>
    </cs:fontRef>
    <cs:defRPr sz="1400" kern="1200" cap="none" spc="20" baseline="0%"/>
  </cs:title>
  <cs:trendlin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50%"/>
        <a:lumOff val="50%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%"/>
            <a:lumOff val="50%"/>
          </a:schemeClr>
        </a:solidFill>
      </a:ln>
    </cs:spPr>
  </cs:upBar>
  <cs:valueAxis>
    <cs:lnRef idx="0"/>
    <cs:fillRef idx="0"/>
    <cs:effectRef idx="0"/>
    <cs:fontRef idx="minor">
      <a:schemeClr val="tx1">
        <a:lumMod val="50%"/>
        <a:lumOff val="50%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9.xml><?xml version="1.0" encoding="utf-8"?>
<cs:chartStyle xmlns:cs="http://schemas.microsoft.com/office/drawing/2012/chartStyle" xmlns:a="http://purl.oclc.org/ooxml/drawingml/main" id="201">
  <cs:axisTitle>
    <cs:lnRef idx="0"/>
    <cs:fillRef idx="0"/>
    <cs:effectRef idx="0"/>
    <cs:fontRef idx="minor">
      <a:schemeClr val="tx1">
        <a:lumMod val="65%"/>
        <a:lumOff val="35%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%"/>
        <a:lumOff val="35%"/>
      </a:schemeClr>
    </cs:fontRef>
    <cs:spPr>
      <a:ln w="9525" cap="flat" cmpd="sng" algn="ctr">
        <a:solidFill>
          <a:schemeClr val="tx1">
            <a:lumMod val="15%"/>
            <a:lumOff val="85%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%"/>
            <a:lumOff val="85%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%"/>
        <a:lumOff val="25%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%"/>
        <a:lumOff val="35%"/>
      </a:schemeClr>
    </cs:fontRef>
    <cs:spPr>
      <a:solidFill>
        <a:schemeClr val="lt1"/>
      </a:solidFill>
      <a:ln>
        <a:solidFill>
          <a:schemeClr val="dk1">
            <a:lumMod val="25%"/>
            <a:lumOff val="75%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%"/>
        <a:lumOff val="35%"/>
      </a:schemeClr>
    </cs:fontRef>
    <cs:spPr>
      <a:noFill/>
      <a:ln w="9525" cap="flat" cmpd="sng" algn="ctr">
        <a:solidFill>
          <a:schemeClr val="tx1">
            <a:lumMod val="15%"/>
            <a:lumOff val="85%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%"/>
          <a:lumOff val="35%"/>
        </a:schemeClr>
      </a:solidFill>
      <a:ln w="9525">
        <a:solidFill>
          <a:schemeClr val="tx1">
            <a:lumMod val="65%"/>
            <a:lumOff val="35%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%"/>
            <a:lumOff val="65%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%"/>
            <a:lumOff val="35%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%"/>
            <a:lumOff val="85%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%"/>
            <a:lumOff val="95%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%"/>
            <a:lumOff val="25%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%"/>
            <a:lumOff val="65%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%"/>
        <a:lumOff val="35%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%"/>
        <a:lumOff val="35%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%"/>
            <a:lumOff val="65%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%"/>
        <a:lumOff val="35%"/>
      </a:schemeClr>
    </cs:fontRef>
    <cs:defRPr sz="1400" b="0" kern="1200" spc="0" baseline="0%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%"/>
        <a:lumOff val="35%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%"/>
            <a:lumOff val="85%"/>
          </a:schemeClr>
        </a:solidFill>
      </a:ln>
    </cs:spPr>
  </cs:upBar>
  <cs:valueAxis>
    <cs:lnRef idx="0"/>
    <cs:fillRef idx="0"/>
    <cs:effectRef idx="0"/>
    <cs:fontRef idx="minor">
      <a:schemeClr val="tx1">
        <a:lumMod val="65%"/>
        <a:lumOff val="35%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purl.oclc.org/ooxml/drawingml/main" id="201">
  <cs:axisTitle>
    <cs:lnRef idx="0"/>
    <cs:fillRef idx="0"/>
    <cs:effectRef idx="0"/>
    <cs:fontRef idx="minor">
      <a:schemeClr val="tx1">
        <a:lumMod val="65%"/>
        <a:lumOff val="35%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%"/>
        <a:lumOff val="35%"/>
      </a:schemeClr>
    </cs:fontRef>
    <cs:spPr>
      <a:ln w="9525" cap="flat" cmpd="sng" algn="ctr">
        <a:solidFill>
          <a:schemeClr val="tx1">
            <a:lumMod val="15%"/>
            <a:lumOff val="85%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%"/>
            <a:lumOff val="85%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%"/>
        <a:lumOff val="25%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%"/>
        <a:lumOff val="35%"/>
      </a:schemeClr>
    </cs:fontRef>
    <cs:spPr>
      <a:solidFill>
        <a:schemeClr val="lt1"/>
      </a:solidFill>
      <a:ln>
        <a:solidFill>
          <a:schemeClr val="dk1">
            <a:lumMod val="25%"/>
            <a:lumOff val="75%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%"/>
        <a:lumOff val="35%"/>
      </a:schemeClr>
    </cs:fontRef>
    <cs:spPr>
      <a:noFill/>
      <a:ln w="9525" cap="flat" cmpd="sng" algn="ctr">
        <a:solidFill>
          <a:schemeClr val="tx1">
            <a:lumMod val="15%"/>
            <a:lumOff val="85%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%"/>
          <a:lumOff val="35%"/>
        </a:schemeClr>
      </a:solidFill>
      <a:ln w="9525">
        <a:solidFill>
          <a:schemeClr val="tx1">
            <a:lumMod val="65%"/>
            <a:lumOff val="35%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%"/>
            <a:lumOff val="65%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%"/>
            <a:lumOff val="35%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%"/>
            <a:lumOff val="85%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%"/>
            <a:lumOff val="95%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%"/>
            <a:lumOff val="25%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%"/>
            <a:lumOff val="65%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%"/>
        <a:lumOff val="35%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%"/>
        <a:lumOff val="35%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%"/>
            <a:lumOff val="65%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%"/>
        <a:lumOff val="35%"/>
      </a:schemeClr>
    </cs:fontRef>
    <cs:defRPr sz="1400" b="0" kern="1200" spc="0" baseline="0%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%"/>
        <a:lumOff val="35%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%"/>
            <a:lumOff val="85%"/>
          </a:schemeClr>
        </a:solidFill>
      </a:ln>
    </cs:spPr>
  </cs:upBar>
  <cs:valueAxis>
    <cs:lnRef idx="0"/>
    <cs:fillRef idx="0"/>
    <cs:effectRef idx="0"/>
    <cs:fontRef idx="minor">
      <a:schemeClr val="tx1">
        <a:lumMod val="65%"/>
        <a:lumOff val="35%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purl.oclc.org/ooxml/drawingml/main" id="268">
  <cs:axisTitle>
    <cs:lnRef idx="0"/>
    <cs:fillRef idx="0"/>
    <cs:effectRef idx="0"/>
    <cs:fontRef idx="minor">
      <a:schemeClr val="lt1">
        <a:lumMod val="85%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%"/>
      </a:schemeClr>
    </cs:fontRef>
    <cs:spPr>
      <a:ln w="12700" cap="flat" cmpd="sng" algn="ctr">
        <a:solidFill>
          <a:schemeClr val="lt1">
            <a:lumMod val="95%"/>
            <a:alpha val="54%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%">
            <a:schemeClr val="dk1">
              <a:lumMod val="65%"/>
              <a:lumOff val="35%"/>
            </a:schemeClr>
          </a:gs>
          <a:gs pos="100%">
            <a:schemeClr val="dk1">
              <a:lumMod val="85%"/>
              <a:lumOff val="15%"/>
            </a:schemeClr>
          </a:gs>
        </a:gsLst>
        <a:path path="circle">
          <a:fillToRect l="50%" t="50%" r="50%" b="50%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%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%"/>
        <a:lumOff val="35%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%"/>
      </a:schemeClr>
    </cs:fontRef>
    <cs:spPr>
      <a:ln w="9525">
        <a:solidFill>
          <a:schemeClr val="lt1">
            <a:lumMod val="95%"/>
            <a:alpha val="54%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%"/>
          <a:lumOff val="25%"/>
        </a:schemeClr>
      </a:solidFill>
      <a:ln w="9525">
        <a:solidFill>
          <a:schemeClr val="lt1">
            <a:lumMod val="95%"/>
            <a:alpha val="54%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%"/>
            <a:alpha val="54%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%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%"/>
            <a:alpha val="10%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%"/>
            <a:alpha val="5%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%"/>
            <a:alpha val="54%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%"/>
            <a:alpha val="54%"/>
          </a:schemeClr>
        </a:solidFill>
      </a:ln>
    </cs:spPr>
  </cs:leaderLine>
  <cs:legend>
    <cs:lnRef idx="0"/>
    <cs:fillRef idx="0"/>
    <cs:effectRef idx="0"/>
    <cs:fontRef idx="minor">
      <a:schemeClr val="lt1">
        <a:lumMod val="85%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%"/>
      </a:schemeClr>
    </cs:fontRef>
    <cs:spPr>
      <a:ln w="12700" cap="flat" cmpd="sng" algn="ctr">
        <a:solidFill>
          <a:schemeClr val="lt1">
            <a:lumMod val="95%"/>
            <a:alpha val="54%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%"/>
            <a:alpha val="54%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%"/>
      </a:schemeClr>
    </cs:fontRef>
    <cs:defRPr sz="1600" b="1" kern="1200" spc="100" baseline="0%">
      <a:effectLst>
        <a:outerShdw blurRad="50800" dist="38100" dir="5400000" algn="t" rotWithShape="0">
          <a:prstClr val="black">
            <a:alpha val="40%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%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%"/>
            <a:alpha val="54%"/>
          </a:schemeClr>
        </a:solidFill>
      </a:ln>
    </cs:spPr>
  </cs:upBar>
  <cs:valueAxis>
    <cs:lnRef idx="0"/>
    <cs:fillRef idx="0"/>
    <cs:effectRef idx="0"/>
    <cs:fontRef idx="minor">
      <a:schemeClr val="lt1">
        <a:lumMod val="85%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purl.oclc.org/ooxml/officeDocument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purl.oclc.org/ooxml/officeDocument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purl.oclc.org/ooxml/officeDocument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purl.oclc.org/ooxml/officeDocument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2" Type="http://purl.oclc.org/ooxml/officeDocument/relationships/chart" Target="../charts/chart6.xml"/><Relationship Id="rId1" Type="http://purl.oclc.org/ooxml/officeDocument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microsoft.com/office/2014/relationships/chartEx" Target="../charts/chartEx1.xml"/></Relationships>
</file>

<file path=xl/drawings/_rels/drawing7.xml.rels><?xml version="1.0" encoding="UTF-8" standalone="yes"?>
<Relationships xmlns="http://schemas.openxmlformats.org/package/2006/relationships"><Relationship Id="rId3" Type="http://purl.oclc.org/ooxml/officeDocument/relationships/chart" Target="../charts/chart9.xml"/><Relationship Id="rId2" Type="http://purl.oclc.org/ooxml/officeDocument/relationships/chart" Target="../charts/chart8.xml"/><Relationship Id="rId1" Type="http://purl.oclc.org/ooxml/officeDocument/relationships/chart" Target="../charts/chart7.xml"/><Relationship Id="rId4" Type="http://purl.oclc.org/ooxml/officeDocument/relationships/chart" Target="../charts/chart10.xml"/></Relationships>
</file>

<file path=xl/drawings/drawing1.xml><?xml version="1.0" encoding="utf-8"?>
<xdr:wsDr xmlns:xdr="http://purl.oclc.org/ooxml/drawingml/spreadsheetDrawing" xmlns:a="http://purl.oclc.org/ooxml/drawingml/main">
  <xdr:twoCellAnchor>
    <xdr:from>
      <xdr:col>7</xdr:col>
      <xdr:colOff>107950</xdr:colOff>
      <xdr:row>15</xdr:row>
      <xdr:rowOff>152400</xdr:rowOff>
    </xdr:from>
    <xdr:to>
      <xdr:col>13</xdr:col>
      <xdr:colOff>292100</xdr:colOff>
      <xdr:row>40</xdr:row>
      <xdr:rowOff>114300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E67A04D-C1E1-0EC0-7E13-BF55E66CEFD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purl.oclc.org/ooxml/drawingml/chart">
          <c:chart xmlns:c="http://purl.oclc.org/ooxml/drawingml/chart" xmlns:r="http://purl.oclc.org/ooxml/officeDocument/relationships" r:id="rId1"/>
        </a:graphicData>
      </a:graphic>
    </xdr:graphicFrame>
    <xdr:clientData/>
  </xdr:twoCellAnchor>
</xdr:wsDr>
</file>

<file path=xl/drawings/drawing2.xml><?xml version="1.0" encoding="utf-8"?>
<xdr:wsDr xmlns:xdr="http://purl.oclc.org/ooxml/drawingml/spreadsheetDrawing" xmlns:a="http://purl.oclc.org/ooxml/drawingml/main">
  <xdr:twoCellAnchor>
    <xdr:from>
      <xdr:col>8</xdr:col>
      <xdr:colOff>285750</xdr:colOff>
      <xdr:row>18</xdr:row>
      <xdr:rowOff>190500</xdr:rowOff>
    </xdr:from>
    <xdr:to>
      <xdr:col>13</xdr:col>
      <xdr:colOff>730250</xdr:colOff>
      <xdr:row>32</xdr:row>
      <xdr:rowOff>88900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D1DDDFC-5FAE-2E00-BF36-E9E796CCC74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purl.oclc.org/ooxml/drawingml/chart">
          <c:chart xmlns:c="http://purl.oclc.org/ooxml/drawingml/chart" xmlns:r="http://purl.oclc.org/ooxml/officeDocument/relationships" r:id="rId1"/>
        </a:graphicData>
      </a:graphic>
    </xdr:graphicFrame>
    <xdr:clientData/>
  </xdr:twoCellAnchor>
</xdr:wsDr>
</file>

<file path=xl/drawings/drawing3.xml><?xml version="1.0" encoding="utf-8"?>
<xdr:wsDr xmlns:xdr="http://purl.oclc.org/ooxml/drawingml/spreadsheetDrawing" xmlns:a="http://purl.oclc.org/ooxml/drawingml/main">
  <xdr:twoCellAnchor>
    <xdr:from>
      <xdr:col>4</xdr:col>
      <xdr:colOff>349250</xdr:colOff>
      <xdr:row>17</xdr:row>
      <xdr:rowOff>127000</xdr:rowOff>
    </xdr:from>
    <xdr:to>
      <xdr:col>9</xdr:col>
      <xdr:colOff>793750</xdr:colOff>
      <xdr:row>31</xdr:row>
      <xdr:rowOff>25400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C96FC5B-8EB9-3016-9A7E-4D2AA9F7881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purl.oclc.org/ooxml/drawingml/chart">
          <c:chart xmlns:c="http://purl.oclc.org/ooxml/drawingml/chart" xmlns:r="http://purl.oclc.org/ooxml/officeDocument/relationships" r:id="rId1"/>
        </a:graphicData>
      </a:graphic>
    </xdr:graphicFrame>
    <xdr:clientData/>
  </xdr:twoCellAnchor>
</xdr:wsDr>
</file>

<file path=xl/drawings/drawing4.xml><?xml version="1.0" encoding="utf-8"?>
<xdr:wsDr xmlns:xdr="http://purl.oclc.org/ooxml/drawingml/spreadsheetDrawing" xmlns:a="http://purl.oclc.org/ooxml/drawingml/main">
  <xdr:twoCellAnchor>
    <xdr:from>
      <xdr:col>4</xdr:col>
      <xdr:colOff>254000</xdr:colOff>
      <xdr:row>134</xdr:row>
      <xdr:rowOff>177800</xdr:rowOff>
    </xdr:from>
    <xdr:to>
      <xdr:col>13</xdr:col>
      <xdr:colOff>120650</xdr:colOff>
      <xdr:row>154</xdr:row>
      <xdr:rowOff>88900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FA1E2F1-E72F-1FAB-95AF-2CB70DF454B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purl.oclc.org/ooxml/drawingml/chart">
          <c:chart xmlns:c="http://purl.oclc.org/ooxml/drawingml/chart" xmlns:r="http://purl.oclc.org/ooxml/officeDocument/relationships" r:id="rId1"/>
        </a:graphicData>
      </a:graphic>
    </xdr:graphicFrame>
    <xdr:clientData/>
  </xdr:twoCellAnchor>
</xdr:wsDr>
</file>

<file path=xl/drawings/drawing5.xml><?xml version="1.0" encoding="utf-8"?>
<xdr:wsDr xmlns:xdr="http://purl.oclc.org/ooxml/drawingml/spreadsheetDrawing" xmlns:a="http://purl.oclc.org/ooxml/drawingml/main">
  <xdr:twoCellAnchor>
    <xdr:from>
      <xdr:col>3</xdr:col>
      <xdr:colOff>584200</xdr:colOff>
      <xdr:row>2</xdr:row>
      <xdr:rowOff>12700</xdr:rowOff>
    </xdr:from>
    <xdr:to>
      <xdr:col>12</xdr:col>
      <xdr:colOff>120650</xdr:colOff>
      <xdr:row>17</xdr:row>
      <xdr:rowOff>101600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782AEC0-EDCA-E50F-E1F9-3E5895E2162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purl.oclc.org/ooxml/drawingml/chart">
          <c:chart xmlns:c="http://purl.oclc.org/ooxml/drawingml/chart" xmlns:r="http://purl.oclc.org/ooxml/officeDocument/relationships" r:id="rId1"/>
        </a:graphicData>
      </a:graphic>
    </xdr:graphicFrame>
    <xdr:clientData/>
  </xdr:twoCellAnchor>
  <xdr:twoCellAnchor>
    <xdr:from>
      <xdr:col>3</xdr:col>
      <xdr:colOff>622300</xdr:colOff>
      <xdr:row>24</xdr:row>
      <xdr:rowOff>38100</xdr:rowOff>
    </xdr:from>
    <xdr:to>
      <xdr:col>13</xdr:col>
      <xdr:colOff>635000</xdr:colOff>
      <xdr:row>46</xdr:row>
      <xdr:rowOff>88900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BA9BF7C-445E-FA25-CA0D-9CFDABACC2C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purl.oclc.org/ooxml/drawingml/chart">
          <c:chart xmlns:c="http://purl.oclc.org/ooxml/drawingml/chart" xmlns:r="http://purl.oclc.org/ooxml/officeDocument/relationships" r:id="rId2"/>
        </a:graphicData>
      </a:graphic>
    </xdr:graphicFrame>
    <xdr:clientData/>
  </xdr:twoCellAnchor>
</xdr:wsDr>
</file>

<file path=xl/drawings/drawing6.xml><?xml version="1.0" encoding="utf-8"?>
<xdr:wsDr xmlns:xdr="http://purl.oclc.org/ooxml/drawingml/spreadsheetDrawing" xmlns:a="http://purl.oclc.org/ooxml/drawingml/main">
  <xdr:twoCellAnchor>
    <xdr:from>
      <xdr:col>0</xdr:col>
      <xdr:colOff>0</xdr:colOff>
      <xdr:row>11</xdr:row>
      <xdr:rowOff>50800</xdr:rowOff>
    </xdr:from>
    <xdr:to>
      <xdr:col>14</xdr:col>
      <xdr:colOff>69467</xdr:colOff>
      <xdr:row>34</xdr:row>
      <xdr:rowOff>22110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F1E6E29A-02A8-0344-AB14-9CBB9B3C0CD9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purl.oclc.org/ooxml/officeDocument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0" y="2286000"/>
              <a:ext cx="11626467" cy="464491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drawings/drawing7.xml><?xml version="1.0" encoding="utf-8"?>
<xdr:wsDr xmlns:xdr="http://purl.oclc.org/ooxml/drawingml/spreadsheetDrawing" xmlns:a="http://purl.oclc.org/ooxml/drawingml/main">
  <xdr:twoCellAnchor>
    <xdr:from>
      <xdr:col>25</xdr:col>
      <xdr:colOff>704850</xdr:colOff>
      <xdr:row>0</xdr:row>
      <xdr:rowOff>127000</xdr:rowOff>
    </xdr:from>
    <xdr:to>
      <xdr:col>31</xdr:col>
      <xdr:colOff>323850</xdr:colOff>
      <xdr:row>14</xdr:row>
      <xdr:rowOff>25400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D63C3ED-FD28-AD10-493F-D673C4629DB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purl.oclc.org/ooxml/drawingml/chart">
          <c:chart xmlns:c="http://purl.oclc.org/ooxml/drawingml/chart" xmlns:r="http://purl.oclc.org/ooxml/officeDocument/relationships" r:id="rId1"/>
        </a:graphicData>
      </a:graphic>
    </xdr:graphicFrame>
    <xdr:clientData/>
  </xdr:twoCellAnchor>
  <xdr:twoCellAnchor>
    <xdr:from>
      <xdr:col>29</xdr:col>
      <xdr:colOff>57150</xdr:colOff>
      <xdr:row>14</xdr:row>
      <xdr:rowOff>139700</xdr:rowOff>
    </xdr:from>
    <xdr:to>
      <xdr:col>34</xdr:col>
      <xdr:colOff>501650</xdr:colOff>
      <xdr:row>28</xdr:row>
      <xdr:rowOff>38100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FCD5A92B-AB8E-93FD-7FD3-734139118CC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purl.oclc.org/ooxml/drawingml/chart">
          <c:chart xmlns:c="http://purl.oclc.org/ooxml/drawingml/chart" xmlns:r="http://purl.oclc.org/ooxml/officeDocument/relationships" r:id="rId2"/>
        </a:graphicData>
      </a:graphic>
    </xdr:graphicFrame>
    <xdr:clientData/>
  </xdr:twoCellAnchor>
  <xdr:twoCellAnchor>
    <xdr:from>
      <xdr:col>29</xdr:col>
      <xdr:colOff>298450</xdr:colOff>
      <xdr:row>29</xdr:row>
      <xdr:rowOff>12700</xdr:rowOff>
    </xdr:from>
    <xdr:to>
      <xdr:col>34</xdr:col>
      <xdr:colOff>742950</xdr:colOff>
      <xdr:row>42</xdr:row>
      <xdr:rowOff>114300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DC67C556-854F-CFCF-307C-54039759526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purl.oclc.org/ooxml/drawingml/chart">
          <c:chart xmlns:c="http://purl.oclc.org/ooxml/drawingml/chart" xmlns:r="http://purl.oclc.org/ooxml/officeDocument/relationships" r:id="rId3"/>
        </a:graphicData>
      </a:graphic>
    </xdr:graphicFrame>
    <xdr:clientData/>
  </xdr:twoCellAnchor>
  <xdr:twoCellAnchor>
    <xdr:from>
      <xdr:col>26</xdr:col>
      <xdr:colOff>908050</xdr:colOff>
      <xdr:row>43</xdr:row>
      <xdr:rowOff>177800</xdr:rowOff>
    </xdr:from>
    <xdr:to>
      <xdr:col>31</xdr:col>
      <xdr:colOff>107950</xdr:colOff>
      <xdr:row>57</xdr:row>
      <xdr:rowOff>76200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FD306342-0AF9-E0C3-889F-561B46EC89E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purl.oclc.org/ooxml/drawingml/chart">
          <c:chart xmlns:c="http://purl.oclc.org/ooxml/drawingml/chart" xmlns:r="http://purl.oclc.org/ooxml/officeDocument/relationships" r:id="rId4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purl.oclc.org/ooxml/officeDocument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purl.oclc.org/ooxml/officeDocument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purl.oclc.org/ooxml/officeDocument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purl.oclc.org/ooxml/officeDocument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1" Type="http://purl.oclc.org/ooxml/officeDocument/relationships/pivotCacheRecords" Target="pivotCacheRecords5.xml"/></Relationships>
</file>

<file path=xl/pivotCache/_rels/pivotCacheDefinition6.xml.rels><?xml version="1.0" encoding="UTF-8" standalone="yes"?>
<Relationships xmlns="http://schemas.openxmlformats.org/package/2006/relationships"><Relationship Id="rId1" Type="http://purl.oclc.org/ooxml/officeDocument/relationships/pivotCacheRecords" Target="pivotCacheRecords6.xml"/></Relationships>
</file>

<file path=xl/pivotCache/_rels/pivotCacheDefinition7.xml.rels><?xml version="1.0" encoding="UTF-8" standalone="yes"?>
<Relationships xmlns="http://schemas.openxmlformats.org/package/2006/relationships"><Relationship Id="rId1" Type="http://purl.oclc.org/ooxml/officeDocument/relationships/pivotCacheRecords" Target="pivotCacheRecords7.xml"/></Relationships>
</file>

<file path=xl/pivotCache/_rels/pivotCacheDefinition8.xml.rels><?xml version="1.0" encoding="UTF-8" standalone="yes"?>
<Relationships xmlns="http://schemas.openxmlformats.org/package/2006/relationships"><Relationship Id="rId1" Type="http://purl.oclc.org/ooxml/officeDocument/relationships/pivotCacheRecords" Target="pivotCacheRecords8.xml"/></Relationships>
</file>

<file path=xl/pivotCache/pivotCacheDefinition1.xml><?xml version="1.0" encoding="utf-8"?>
<pivotCacheDefinition xmlns="http://purl.oclc.org/ooxml/spreadsheetml/main" xmlns:r="http://purl.oclc.org/ooxml/officeDocument/relationships" xmlns:mc="http://schemas.openxmlformats.org/markup-compatibility/2006" xmlns:xr="http://schemas.microsoft.com/office/spreadsheetml/2014/revision" mc:Ignorable="xr" r:id="rId1" refreshedBy="Emmanuel Olajubu" refreshedDateIso="2024-11-14T18:14:40.76000029686838200" createdVersion="8" refreshedVersion="8" minRefreshableVersion="3" recordCount="1798" xr:uid="{20D4C5E5-D698-E043-9599-BC7995725516}">
  <cacheSource type="worksheet">
    <worksheetSource name="Table1"/>
  </cacheSource>
  <cacheFields count="13">
    <cacheField name="Job Title" numFmtId="0">
      <sharedItems containsBlank="1" count="11">
        <s v="Systems and Data Analysts"/>
        <s v="Business and Marketing Analysts"/>
        <s v="Business and Technical Analysts"/>
        <s v="Senior Supply Chain Data Analysts"/>
        <s v="Senior Business Intelligence Analysts"/>
        <s v="Senior Business Analysts"/>
        <s v="Business Systems Analysts"/>
        <s v="Financial and Operational Analysts"/>
        <s v="Senior Data Analysts"/>
        <s v="Database Analysts"/>
        <m/>
      </sharedItems>
    </cacheField>
    <cacheField name="Job Info" numFmtId="0">
      <sharedItems containsBlank="1" count="798" longText="1">
        <s v="Binance Accelerator Program - Data Analyst (Risk)"/>
        <s v="Business Analyst"/>
        <s v="Geophysicist/Data Analyst"/>
        <s v="Business Intelligence Data Engineer"/>
        <s v="BUSINESS INTELLIGENCE SPECIALIST, FT"/>
        <s v="Continuous Improvement Analyst"/>
        <s v="IT Business Process Analyst"/>
        <s v="Computer Programmer/Analyst"/>
        <s v="Senior Developer, Business Intelligence"/>
        <s v="OPGT MOD √É¬¢√¢‚Äö¬¨√¢‚Ç¨≈ì ONE (1) BUSINESS ANALYST √É¬¢√¢‚Äö¬¨√¢‚Ç¨≈ì SENIOR"/>
        <s v="Business Analyst/Quality Assurance Analyst"/>
        <s v="Capital &amp; Maintenance Program Analyst"/>
        <s v="Senior Policy Analyst"/>
        <s v="Business Operations Analyst (1 year Contract)"/>
        <s v="Senior Business Systems Analyst"/>
        <s v="Research Analyst - Translational Addiction Research Laboratory"/>
        <s v="Payroll Analyst"/>
        <s v="Lead Business Analyst"/>
        <s v="Data Analyst"/>
        <s v="HR Technology Lead and Data Analyst"/>
        <s v="Business Data Analyst"/>
        <s v="(Data-driven) Marketing Analyst"/>
        <s v="Quality Analyst"/>
        <s v="Technology Risk Analyst"/>
        <s v="Technical Support Analyst "/>
        <s v="Technical Support Analyst √É¬¢√¢‚Äö¬¨√¢‚Ç¨≈ì IT / Database Management"/>
        <s v="Bioinformatics Systems Analyst"/>
        <s v="Senior Systems Analyst"/>
        <s v="Analyst, Business Procurement"/>
        <s v="Policy Analyst"/>
        <s v="Bilingual Senior Analyst Corporate Investigations"/>
        <s v="Sustainability Analyst"/>
        <s v="Data Analyst - Informatics and Systems"/>
        <s v="C-GE-916 √É¬¢√¢‚Äö¬¨√¢‚Ç¨≈ì Data Analyst"/>
        <s v="Advanced Data Analyst - Frostbite"/>
        <s v="Analyst, Human Resources Analytics"/>
        <s v="Technical Data Analyst"/>
        <s v="Data Analyst - Product"/>
        <s v="Data Business Analyst"/>
        <s v="Data Management Analyst"/>
        <s v="Business Intelligence Analyst"/>
        <s v="Research Analyst"/>
        <s v="Part-time Data Quality Analyst (Fraud Investigation)"/>
        <s v="IT Cost Business Analyst"/>
        <s v="Analyst, Business Intelligence"/>
        <s v="Senior Data Engineering Analyst"/>
        <s v="Principal Services Operations Analyst"/>
        <s v="Treasury Data Analyst"/>
        <s v="business intelligence specialist"/>
        <s v="Senior Business Analyst"/>
        <s v="Associate IT Business Analyst"/>
        <s v="Decision Support Analyst"/>
        <s v="Analyst, Digital Advisory Federal Government"/>
        <s v="Data-driven Marketing Analyst"/>
        <s v="FPSS Quality Coordination Analyst"/>
        <s v="analyst, business - computer systems"/>
        <s v="Business Systems Analyst 10 yrs (SQL, big data, Credit Risk, Banking Loan Book, Python)"/>
        <s v="ADMN O 24R - Policy Analyst"/>
        <s v="Analyst, Business Performance, Bilingual or English"/>
        <s v="Continuous Improvement/Business Analyst"/>
        <s v="Analyst, Transaction Management"/>
        <s v="Business Systems Analyst (Computer Services Officer 3)"/>
        <s v="Business Systems Analyst, Capital Markets Technology, Derivative Products"/>
        <s v="Business Analyst Manager"/>
        <s v="Senior Business Intelligence Specialist"/>
        <s v="Analyst Sr, Strategy &amp; Business Dev."/>
        <s v="Teknaform Senior Business Analyst"/>
        <s v="Contact Center Business Analyst"/>
        <s v="Investment Reporting Analyst"/>
        <s v="Analyst, Capital Gov &amp; Reporting"/>
        <s v="Marketing Analyst"/>
        <s v="analyst, marketing"/>
        <s v="Project Analyst"/>
        <s v="business systems analyst"/>
        <s v="Pricing &amp; Revenue Management Analyst"/>
        <s v="Marketing Science Analyst"/>
        <s v="NDT Eddy Current Data Analyst - Project Manager"/>
        <s v="Accounting Analyst and Supervisor"/>
        <s v="Sr. Pricing Analyst"/>
        <s v="'Senior Manager, Business Intelligence and Reporting, Enterprise Insider Risk Management"/>
        <s v="'Senior Manager, Business Intelligence and Reporting, Enterprise Conduct Risk Management"/>
        <s v="Lead Business Systems Analyst (SAP SuccessFactors)"/>
        <s v="Treasury Analyst"/>
        <s v="Total Rewards Analyst"/>
        <s v="FCM - Data Quality Analyst- Remote, Canada"/>
        <s v="Data Analyst (Street Operations)"/>
        <s v="RES O 21R - Data Analyst"/>
        <s v="Data Centre Analyst"/>
        <s v="Business Configuration Analyst"/>
        <s v="Performance Data Analyst (Internal Only)"/>
        <s v="Business Intelligence Developer"/>
        <s v="Intermediate Data Support Analyst (6-Month Contract)"/>
        <s v="Program Data Analyst"/>
        <s v="Quantitative Data Analyst"/>
        <s v="Methods Analyst I - Wellness Data Analyst"/>
        <s v="Analyst, Local Sales Pricing"/>
        <s v="Jr. QA Analyst"/>
        <s v="Senior Analyst, Data Integration, Methods and Tools"/>
        <s v="Business Data Analyst, Reporting &amp; Audit"/>
        <s v="Business Systems Analyst (Technical)"/>
        <s v="Senior Business Analyst (Data)"/>
        <s v="Supply Chain &amp; Master Data Analyst"/>
        <s v="Business Analyst Student, Transportation Analytics (12 months) - Fall 2024"/>
        <s v="Business Data Analyst, Retro Admin"/>
        <s v="Blue Box Analyst"/>
        <s v="Business Analyst Student, Courier Operations (12 months) - Fall 2024"/>
        <s v="Analyst, Global Investment Banking, Global Diversified Industries"/>
        <s v="Business Intelligence Consulting Associate - Summer 2025"/>
        <s v="Programmer Analyst"/>
        <s v="Servicing Analyst"/>
        <s v="Financial Data Analyst and Report Developer"/>
        <s v="Senior QA Analyst"/>
        <s v="Principal Business Continuity Analyst"/>
        <s v="IT Business Analyst - Regular Full-Time"/>
        <s v="Business Systems Analyst, Capital Markets Technology, Hybrid"/>
        <s v="Business Analyst, ServiceNow, Scotiabank"/>
        <s v="Customs Compliance Analyst"/>
        <s v="Business Analyst- Captial Markets @ Toronto - Hybrid - Fulltime"/>
        <s v="database analyst"/>
        <s v="Senor. Analyst, People Process &amp; Technology"/>
        <s v="Asset Investment Analyst"/>
        <s v="2024 Capital Markets, Global Credit, Fall Business Systems Analyst (4 Months)"/>
        <s v="Senior Allocations Analyst"/>
        <s v="Functional Analyst"/>
        <s v="Senior Analyst, Health Indicators and Client Support"/>
        <s v="Technical Business Analyst, Capital Markets Technology with Credit Derivatives"/>
        <s v="Senior Business Analyst, GFT"/>
        <s v="Senior Business Analyst - Supply Chain Optimization"/>
        <s v="Loyalty Campaign &amp; Offer Analyst"/>
        <s v="Pricing &amp; Legal Project Management Analyst"/>
        <s v="Claims Compliance Analyst -"/>
        <s v="Business Analyst 7735-0214"/>
        <s v="Senior Business Intelligence Engineer (GCS)"/>
        <s v="Senior Actuarial Analyst"/>
        <s v="Board and CEO Practice, Senior Business Analyst"/>
        <s v="Senior Analyst, Revenue Growth Pricing"/>
        <s v="Senior Business Analyst Order to Cash"/>
        <s v="Learning &amp; Development Analyst Student"/>
        <s v="Technical Business Analyst, Capital Markets Technology, eFX"/>
        <s v="Senior Analyst Supply Chain Systems"/>
        <s v="Data Analyst &amp; BI Specialist"/>
        <s v="Data Analyst, Business Intelligence"/>
        <s v="Senior Data Analyst"/>
        <s v="Power BI Developer | Data Analyst"/>
        <s v="Data and Business Intelligence Analyst"/>
        <s v="Data Analyst, BORN Ontario, Temporary Full-Time (1.0)"/>
        <s v="Program Reporting Analyst"/>
        <s v="Program Management, Business Analyst (16 Month Contract)"/>
        <s v="Data Integrity Analyst"/>
        <s v="Business Analyst, Sr"/>
        <s v="Field Data Capture Analyst"/>
        <s v="Analyst, Business Systems"/>
        <s v="Business Analyst -Pharmacy"/>
        <s v="Banking Operations Analyst"/>
        <s v="Medical Information Analyst (Health Information Management Professional) (12 Month Term)"/>
        <s v="Senior Data Analyst, Data Analysis Chapter"/>
        <s v="Inventory Analyst"/>
        <s v="Business System Analyst -Data Engineer"/>
        <s v="Analyst, Supply Chain Management"/>
        <s v="Supply Chain Analyst"/>
        <s v="Senior Business Process Analyst"/>
        <s v="Sustainable Investing Analyst (6-month Contract)"/>
        <s v="HRIS Analyst - 8 to 12 Month Term"/>
        <s v="Power Market Analyst - 24321"/>
        <s v="Business Analyst - Ottawa"/>
        <s v="Research Analyst (Green Infrastructure)"/>
        <s v="FP&amp;A Business Analyst"/>
        <s v="Operations Analyst (Business Operations)"/>
        <s v="Senior Analyst, Fraud Strategy &amp; Analytics"/>
        <s v="Business Analyst Consultant, Savings &amp; Retirement (S&amp;R)"/>
        <s v="Intern - CRM Analyst (Fall 2024)"/>
        <s v="business analyst - computer systems"/>
        <s v="Industrial Process Analyst"/>
        <s v="Pricing Analyst"/>
        <s v="Analyst, Network-GIS-NS&amp;UC S"/>
        <s v="Strategic Sourcing Analyst"/>
        <s v="Business Systems Analyst (Network Services)"/>
        <s v="ECON 24R - Economic Analyst"/>
        <s v="Senior Technical Business Analyst"/>
        <s v="Sr. Analyst, Omni Channel"/>
        <s v="Senior Procurement Analyst"/>
        <s v="Senior Business Analyst, IT Business Solutions [OneIT]"/>
        <s v="Senior Actuarial Analyst -"/>
        <s v="Information Analyst - Data Quality"/>
        <s v="Analyst, Data valorization"/>
        <s v="DATA QUALITY ANALYST, TFT"/>
        <s v="Analyst Technology Strategy"/>
        <s v="Lead, Manufacturing Analyst"/>
        <s v="Analyst II, Backbook Risk"/>
        <s v="Policy, Planning and Research Analyst"/>
        <s v="Operations Technical Analyst"/>
        <s v="Business Analyst Student, Fleet Services (12 months) - Fall 2024"/>
        <s v="Systems Analyst"/>
        <s v="Senior Technology Risk Analyst"/>
        <s v="Continuous Improvement Analyst - (12 Month Term Certain)"/>
        <s v="Senior Analyst"/>
        <s v="Senior Information Analyst"/>
        <s v="Analyst - Accounts Payable"/>
        <s v="Data Analyst II (Temporary √É¬¢√¢‚Äö¬¨√¢‚Ç¨≈ì 6 months) - (Google Analytics, Adobe Analytics)"/>
        <s v="Oracle ERP Data Analyst √É¬¢√¢‚Äö¬¨√¢‚Ç¨≈ì Reconciliation Specialist"/>
        <s v="Analyst, Discretionary Reconciliation &amp; Systems"/>
        <s v="Senior Analyst, Primary Health Care Strategy and Data Advancement"/>
        <s v="Marketing Data Analyst/Analyste des donn√É∆í√Ç¬©es Marketing"/>
        <s v="Inside Sales Rep &amp; Junior Business Analyst"/>
        <s v="CFD Analyst"/>
        <s v="Senior Analyst, Operations, Controls and Governance"/>
        <s v="Data Insights Analyst"/>
        <s v="Sr Securities Data Analyst"/>
        <s v="Client Analyst- Surgical Instruments"/>
        <s v="Senior Business Analyst, Scheduling (10-month contract)"/>
        <s v="Business Systems Analyst, Liquidity Risk"/>
        <s v="EDP (electronic data processing) systems analyst"/>
        <s v="Consultant, Senior Business Analyst"/>
        <s v="Measurement Services Business Analyst"/>
        <s v="Analyst, Valuation Advisory"/>
        <s v="Business Analyst Specialist- Fixed Income Application Support"/>
        <s v="Senior Reinsurance Analyst"/>
        <s v="Accounting Research Analyst"/>
        <s v="Procurement Analyst"/>
        <s v="Investment Appraisal &amp; Portfolio Management Analyst"/>
        <s v="business process analyst"/>
        <s v="Analyst, Supply Chain Replenishment"/>
        <s v="Estimator/Procurement Analyst"/>
        <s v="Technical Solutions Analyst"/>
        <s v="Sr. Analyst Compensation"/>
        <s v="Senior Database Analyst - PostgreSQL Cloud DBA - Hybrid"/>
        <s v="Career Re-Entry - Operations Training Reporting Analyst V"/>
        <s v="Bilingual Servicing Analyst"/>
        <s v="Data Insight and Reporting Analyst"/>
        <s v="Data Analyst with Python and ETL"/>
        <s v="Crime Analyst"/>
        <s v="Reporting and Business Intelligence Analyst"/>
        <s v="Data analyst intern"/>
        <s v="Data Analyst ERP Project (3 Years Contract)"/>
        <s v="Technical Platform Analyst √É¬¢√¢‚Äö¬¨√¢‚Ç¨≈ì Data Visualization"/>
        <s v="Senior Quantitative Equity Analyst √É¬¢√¢‚Äö¬¨√¢‚Ç¨≈ì Alternative Data"/>
        <s v="Senior Data Solution Analyst"/>
        <s v="Senior Fraud Data Analyst"/>
        <s v="Analyst, Data Integrity and Key Controls"/>
        <s v="Senior Analyst, Meter Data"/>
        <s v="Marketing Database Analyst"/>
        <s v="information technology (IT) data analyst"/>
        <s v="Analyst, Technology Investment Portfolio"/>
        <s v="Compensation Analyst"/>
        <s v="Infrastructure Data Analyst"/>
        <s v="Media Analyst"/>
        <s v="Project Coordinator and Business Analyst"/>
        <s v="Deal Desk and Channel Analyst"/>
        <s v="Career Re-Entry Analyst TIS Cybersecurity"/>
        <s v="Sr. Data Analyst"/>
        <s v="Senior Analyst, Intermodal Systems and Processes"/>
        <s v="artificial intelligence (AI) analyst"/>
        <s v="Analyst II, Expansion Credit"/>
        <s v="Procurement Data Analyst"/>
        <s v="IT Business Analyst"/>
        <s v="Business Intelligence Engineer North America"/>
        <s v="Dental Investigative Analyst, Fraud Risk Management"/>
        <s v="Analyst, Data management - Trans-Canada Capital"/>
        <s v="Murex Analyst"/>
        <s v="Intermediate Analyst"/>
        <s v="Business Analyst ll"/>
        <s v="Performance Media Analyst"/>
        <s v="Senior Business Insights Analyst"/>
        <s v="Pension Data Integrity Analyst"/>
        <s v="Analyst, Data Integrity"/>
        <s v="Senior Analyst, Franchise Acceptance Performance"/>
        <s v="Analyst/Administrative Assistant"/>
        <s v="Analyst, Flight Data"/>
        <s v="geographic information systems (gis) analyst"/>
        <s v="Business System Analyst - Data Engineer"/>
        <s v="Senior Pricing Model Analyst"/>
        <s v="Information Technology - Business Intelligence Analyst"/>
        <s v="analyst, database"/>
        <s v="BI/ETL Developer"/>
        <s v="Power BI Report Developer 7692-3015"/>
        <s v="Freight Analyst"/>
        <s v="Director Business Intelligence"/>
        <s v="Geospatial Analyst"/>
        <s v="Business Strategy, Decision Support and Fiscal Planning Analyst"/>
        <s v="Market Research Analyst (Full Time) Windsor, ON"/>
        <s v="Data &amp; Insights Analyst/Analyste de donn√É∆í√Ç¬©es et perspectives"/>
        <s v="Senior Marketing Science Analyst"/>
        <s v="Risk &amp; Payments Data Analyst/Analyste de Donn√É∆í√Ç¬©es Risques &amp; Paiements"/>
        <s v="Credit Analyst - Business Banking"/>
        <s v="Strategy Analyst, People &amp; Culture"/>
        <s v="GIS Analyst"/>
        <s v="Quality Assurance Analyst"/>
        <s v="Digital Optimization Analyst"/>
        <s v="Grid Operations Advisor (Business Analyst) | Ontario"/>
        <s v="Senior Strategic Business Analyst"/>
        <s v="Senior Business Analyst (Halifax)"/>
        <s v="Facility Asset Management Data Analyst"/>
        <s v="Business intelligence analyst - Information technology (IT)"/>
        <s v="IT (information technology) business analyst"/>
        <s v="Analyst, Quality Assurance"/>
        <s v="Temporary Senior Analyst - GIS Planning - JWS (35 hrs)"/>
        <s v="Analyst/Administrative Assistant, Clinical Informatics"/>
        <s v="LMR System Performance Analyst"/>
        <s v="Reforestation Standard Analyst"/>
        <s v="Workday Consultant &amp; Analyst"/>
        <s v="Sr. Business Analyst"/>
        <s v="Senior Data System Analyst ( Snowflake, Hadoop, ETL , Informatica)"/>
        <s v="Sr Portfolio Analyst"/>
        <s v="Analyst Senior, Strategy &amp; Business Development"/>
        <s v="Senior Analyst, Credit Risk - Digital Banking"/>
        <s v="Investor Relations Analyst"/>
        <s v="Business Technology Analyst"/>
        <s v="Senior Business Analyst, Technology Architecture"/>
        <s v="Business Analyst, Commercial Services (Commercial Banking Analyst)"/>
        <s v="Engagement and Research Analyst"/>
        <s v="Software Engineer II - Speech Analyst"/>
        <s v="Analyste sp√É∆í√Ç¬©cialis√É∆í√Ç¬© en informatique/ Specialized Data Analyst 1000-846"/>
        <s v="Client Support Analyst"/>
        <s v="Sr. Business Analyst √É¬¢√¢‚Äö¬¨√¢‚Ç¨≈ì Liquidity Reporting"/>
        <s v="Institutional Analyst"/>
        <s v="Senior Analyst, Clinical Administrative Databases"/>
        <s v="market research analyst"/>
        <s v="Business Analyst 0149-3010"/>
        <s v="Logistics Analyst"/>
        <s v="Research Analyst Student (RAS-0724-T)"/>
        <s v="Senior Analyst, Global Compliance &amp; AML Reporting"/>
        <s v="HSE Analyst"/>
        <s v="Benefits HR Analyst"/>
        <s v="Business Analyst, Budget &amp; Internal Reporting"/>
        <s v="Analyste sp√É∆í√Ç¬©cialis√É∆í√Ç¬© en informatique - Cybers√É∆í√Ç¬©curit√É∆í√Ç¬©/ Specialized Data Analyst"/>
        <s v="Senior Pricing Analyst"/>
        <s v="Pipe Integrity Analyst (Daytime Support)"/>
        <s v="Work Integrated Learning Systems Analyst"/>
        <s v="Senior Front Office Business Analyst with Metals trading background"/>
        <s v="SAP Master Data Analyst"/>
        <s v="Pay and Benefits Analyst"/>
        <s v="Senior Analyst - Superior Gas Liquids"/>
        <s v="Business Analyst Staff"/>
        <s v="S - Senior IT Business Analyst (Vancouver)"/>
        <s v="Analyst Operational Assessments MTI"/>
        <s v="Capital Planning Analyst (Contract)"/>
        <s v="Accounting Analyst (Transportation)"/>
        <s v="Systems Analyst II"/>
        <s v="Senior Continuous Improvement Analyst (People and Culture) (Telework/Hybrid)"/>
        <s v="Analyst, Cloud Cost Management-Hybrid"/>
        <s v="Business Analyst 7746-0215"/>
        <s v="Senior IT Business Analyst"/>
        <s v="M365 Development &amp; Collaboration Solutions Business Analyst [OneIT]"/>
        <s v="Wellbeing and Rewards Analyst"/>
        <s v="Business Systems Analyst - Systems Trainer"/>
        <s v="Planning Analyst and Performance Executive"/>
        <s v="Systems Reliability Analyst (SRA)"/>
        <s v="SAP S4/HANA Master Data Analyst (12-Month Contract)"/>
        <s v="Senior Business Systems Analyst, GFT"/>
        <s v="Program Admin Officer 4 (Senior Analyst)"/>
        <s v="Supply Chain Replenishment Analyst"/>
        <s v="Business Systems Analyst (Enterprise Applications)"/>
        <s v="SCRUM MASTER BI"/>
        <s v="Mainframe Business Systems Analyst"/>
        <s v="Business Process Analyst - DC &amp; AI"/>
        <s v="Intelligent Automation Analyst - MANDATORY BILINGUAL. Must speak French"/>
        <s v="Trade Marketing Analyst"/>
        <s v="Cost Accounting Analyst"/>
        <s v="Physician Compensation Analyst"/>
        <s v="IT Senior Business Analyst, Scheduling &amp; Distribution (T &amp; I) (Hybrid)"/>
        <s v="Energy Systems Operation Analyst"/>
        <s v="BILINGUAL POLICY ANALYST, EARLY LEARNING AND ELEMENTARY-SECONDARY EDUCATION"/>
        <s v="Analyste multidisciplinaire en m√É∆í√Ç¬©canique / Multi-Disciplinary Mechanical Analyst"/>
        <s v="Commercial Analyst"/>
        <s v="Sr Analyst, Actuarial- Personal Insurance Pricing"/>
        <s v="Accounts Receivable Analyst"/>
        <s v="Senior Servicing Analyst"/>
        <s v="D√É∆í√Ç¬©veloppeur-analyste Power BI"/>
        <s v="Registered Behaviour Analyst (RBA)"/>
        <s v="Compensation Consulting Analyst - People Advisory Services, Rewards - Toronto"/>
        <s v="Logistic &amp; Distribution Analyst"/>
        <s v="Operations Analyst, Business Lending - 2 Year Term Opportunity"/>
        <s v="Actuarial Analyst, Commercial Insurance - Pricing"/>
        <s v="Business System Analyst - SAP FICO"/>
        <s v="Senior Tax Analyst"/>
        <s v="Intermediate Actuarial Analyst, Commercial Insurance Pricing"/>
        <s v="Business Analyst Position (Remote)"/>
        <s v="Associate PM/Business Analyst (Open to North, Central, and South America)"/>
        <s v="Information and Data Management Advisor/Analyst/Officer"/>
        <s v="Specialist, Business Intelligence Data Warehouse"/>
        <s v="Senior Data Analyst, Pricing and Finance"/>
        <s v="Senior Business Data Analyst"/>
        <s v="Capacity Planning Analyst, Workforce Management"/>
        <s v="Risk Analyst, Third Party Risk Management"/>
        <s v="Business and Quality Assurance Analyst, Scotiabank"/>
        <s v="Analyst, Marketing Analytics"/>
        <s v="HR ServiceNow Analyst"/>
        <s v="Strategic Risk Growth Analyst"/>
        <s v="Analyst II, Credit Analytics, Full Stack"/>
        <s v="Windsor Police Service - Systems Analyst, Business Solutions"/>
        <s v="RESEARCH ANALYST 1"/>
        <s v="Merchandise Analyst"/>
        <s v="Risk Analyst"/>
        <s v="Analyst, Reliability"/>
        <s v="Business Intelligence Specialist Analytics (with Qlik experience)"/>
        <s v="Portfolio Management Analyst, Quantitative Equity"/>
        <s v="Chief Functional and Data Analyst"/>
        <s v="Functional Analyst, Process Improvement"/>
        <s v="EMR Analyst"/>
        <s v="Business Analyst Intern/Junior"/>
        <s v="Customer Solution Analyst"/>
        <s v="IT Business Analyst, Intact Lab"/>
        <s v="Business Support Systems Analyst"/>
        <s v="marketing data analyst"/>
        <s v="Business Intelligence &amp; Analytics Student-Fall 2024 Co-op"/>
        <s v="Sr. Analyst, Business Intelligence"/>
        <s v="data warehouse analyst"/>
        <s v="Senior Compensation Analyst"/>
        <s v="Risk &amp; Audit Analyst"/>
        <s v="Product Support Analyst - Database and ETL"/>
        <s v="Operations Analyst"/>
        <s v="Programs Data Analyst"/>
        <s v="Business System Analyst"/>
        <s v="BSAN-Business Systems Analyst"/>
        <s v="HRT Applications Business Analyst"/>
        <s v="Data and Policy Analyst II"/>
        <s v="Junior Analyst Position"/>
        <s v="Revenue Operations Business Analyst"/>
        <s v="Demand Planning Analyst"/>
        <s v="Business Analyst Senior 7698-1809"/>
        <s v="Cost and Pricing Analyst"/>
        <s v="Broadridge Specialized Analyst - ONLY"/>
        <s v="Business Analyst - Core Operations"/>
        <s v="Business Analyst, Workday"/>
        <s v="Fuel Pricing Analyst"/>
        <s v="B2C Business Systems Analyst Toronto, Canada Information Technology"/>
        <s v="Calgary Based Data Analyst I-III - MFL/GEO Pipeline In-Line Inspection &amp; Data IMU Analyst"/>
        <s v="Cost Analyst"/>
        <s v="Senior Logistics Analyst"/>
        <s v="Accounting/Reporting Analyst"/>
        <s v="Business Intelligence Developer (local to Quebec)"/>
        <s v="Laboratory Analyst (4-Month Contract)"/>
        <s v="24-144 Business Solutions Analyst"/>
        <s v="Sr. Business Systems Analyst (Salesforce)"/>
        <s v="ECommerce Brand Advocate Analyst - Hybrid - 12 month contract"/>
        <s v="Senior Technical Business Systems Analyst (Hybrid Temporary Assignment until July 2025)"/>
        <s v="Digital Supply Chain Planning Analyst"/>
        <s v="Lifespan Cognition Lab Data Analyst Lead"/>
        <s v="Sr Analyst, Sustainability"/>
        <s v="Capital Surveillance Analyst - Investor Relations"/>
        <s v="Business Intelligence Engineer, Supply Chain Optimization Technologies, Fulfillment Availability"/>
        <s v="Project Manager/Business Analyst (Hybrid)"/>
        <s v="Data System Analyst (need -Snowflake, Hadoop, ETL) @ Markham - Hybrid - long Term"/>
        <s v="Bank Rec Analyst - 6 month contract"/>
        <s v="analyst - market research"/>
        <s v="Business Analyst (Intermediate) 7647-1812"/>
        <s v="Supply Chain Analyst III"/>
        <s v="Senior Analyst, Quality Control"/>
        <s v="Platform and Process Analyst"/>
        <s v="Data Integration Senior System Support Analyst"/>
        <s v="Infrastructure Practice Group, Senior Business Analyst"/>
        <s v="Technology and Communications Practice Group, Senior Business Analyst"/>
        <s v="Senior Analyst, IT Risk Metrics/Reporting (GCS)"/>
        <s v="SimCorp - Communication Server Analyst - Business Analyst"/>
        <s v="computer systems analyst"/>
        <s v="regional development analyst"/>
        <s v="AVP - Senior Natural Catastrophe Pricing Analyst"/>
        <s v="Sr Synthetic Aperture Radar (SAR) Processing Analyst"/>
        <s v="Analyste d'affaires - S√É∆í√Ç¬©nior / Senior Business Analyst"/>
        <s v="Sr. Strategic Pricing Analyst"/>
        <s v="Market Research Analyst / Cryptocurrency Market Expert"/>
        <s v="Intermediate Accounting Analyst - Bilingual, Canadian Business Banking - Toronto or Ottawa (Ontario)"/>
        <s v="Data &amp; Analytics - Senior Data Visualization Engineer"/>
        <s v="Field Market Analyst"/>
        <s v="Strategic Data Analyst"/>
        <s v="BI Engineer"/>
        <s v="Senior Analyst, Performance and Analytics"/>
        <s v="Data Scientist/Business Analyst"/>
        <s v="Data Analyst / Modeler Advisory"/>
        <s v="Supply Chain BI Solutions Analyst"/>
        <s v="People Technology Analyst"/>
        <s v="Media Insights- Reporting Analyst"/>
        <s v="Business and Contract Analyst"/>
        <s v="Analyst - Performance, Wind energy"/>
        <s v="HRIS Analyst &amp; Report Specialist - Master's Level Internship"/>
        <s v="Reporting Analyst"/>
        <s v="Senior Data Visualization Architect"/>
        <s v="Central Planning Analyst"/>
        <s v="IT Business Intelligence Analyst"/>
        <s v="Senior Operations Analyst"/>
        <s v="Analyst, Ancillary Optimization"/>
        <s v="Senior Business Analyst - Healthcare"/>
        <s v="Transformation Analyst"/>
        <s v="Data Analyst / Analyste de donn√É∆í√Ç¬©es"/>
        <s v="Analyste d√É¬¢√¢‚Äö¬¨√¢‚Äû¬¢√É∆í√Ç¬©tudes / Study Analyst, Real World Solutions"/>
        <s v="Technology Analyst - SQL Data Engineer"/>
        <s v="Pricing and Product Analyst"/>
        <s v="Data and BI Expert"/>
        <s v="Toronto or Montreal - Global Trade - Customs Analyst"/>
        <s v="Research Data Coordinator and Analyst"/>
        <s v="Private Markets Investment Analyst"/>
        <s v="BI Engineer - Black Panther"/>
        <s v="CMMS Analyst (Hybrid)"/>
        <s v="Senior Marketing Analyst"/>
        <s v="Demand and Insights Analyst"/>
        <s v="QA Analyst"/>
        <s v="Sales Support Analyst"/>
        <s v="Analyst, FP&amp;A"/>
        <s v="Supply Chain Master Data Analyst (Hybrid: Calgary, AB) - Hybrid"/>
        <s v="K√É∆í√Ç¬∂rber Business Analyst/K√É∆í√Ç¬∂rber Analyste √É∆í√Ç¬©conomique"/>
        <s v="Business Analyst - Hybrid"/>
        <s v="Tech Lead / Developpeur BI"/>
        <s v="Senior Reporting Business Analyst"/>
        <s v="Business Analyst (Intermediate)"/>
        <s v="Bilingual Senior Business Analyst"/>
        <s v="Senior Operations Analyst, Capacity Planning"/>
        <s v="Lead Business Systems Analyst"/>
        <s v="Business Systems Analyst Senior (MICROSOFT DYNAMICS) - REMOTE"/>
        <s v="P &amp; C Insurance Business Analyst, Implementations"/>
        <s v="Services Practice Group, Senior Business Analyst"/>
        <s v="P&amp;C Insurance Business Analyst, Implementations"/>
        <s v="Architecte BI Databricks-Opportunit√É∆í√Ç¬© ouverte aux candidats √É∆í√Ç¬† l'international"/>
        <s v="Senior Benefits Analyst"/>
        <s v="Senior Business Analyst, Informatics/Business Intelligence, DARE"/>
        <s v="V.I.E. Programmer Analyst- H/F/X"/>
        <s v="sales analyst"/>
        <s v="Inventory Accounting Analyst - Contract"/>
        <s v="Business Analyst with BI"/>
        <s v="Senior Business Analyst - GFT"/>
        <s v="Business Analyst, Temporary"/>
        <s v="Analyste des revenus - Revenue Analyst"/>
        <s v="Sr. Analyst, Logistics"/>
        <s v="Senior Manager, Business Planning &amp; Market Intelligence"/>
        <s v="Logistics Support and Reliability Analyst - Intermediate"/>
        <s v="Data Analyst - Data Science &amp; Analysis"/>
        <s v="Junior Research Analyst - Data science, Mixed Methods"/>
        <s v="Data &amp; System Analyst GTS"/>
        <s v="Staff Data Analyst"/>
        <s v="Data Analyst - Regular Full-Time"/>
        <s v="Business Analyst - 355 - Remote"/>
        <s v="2024 CAE Group, Fall Data Governance Analyst (8 Months)"/>
        <s v="Product Analyst"/>
        <s v="Staff Business intelligence Analyst"/>
        <s v="Senior Analyst, Enterprise Analytics"/>
        <s v="Senior Technical Analyst √É¬¢√¢‚Äö¬¨√¢‚Ç¨≈ì Business Intelligence Developer"/>
        <s v="Pricing Analyst Prin"/>
        <s v="Business Intelligence &amp; Analytics Student"/>
        <s v="Service Analyst Improvement (FinOps)"/>
        <s v="Business Systems &amp; Data Analyst"/>
        <s v="Data Analyst - KENWAVE SOLUTIONS INC."/>
        <s v="Senior Business Analyst, Data Analytics, Reporting &amp; Evaluation"/>
        <s v="BI Reporting Consultant"/>
        <s v="Business Insights Analyst"/>
        <s v="ERP Data Analyst"/>
        <s v="Performance Marketing Analyst"/>
        <s v="Allocations Analyst"/>
        <s v="Integrated Planning and Budgeting Analyst"/>
        <s v="Business Intelligence Engineer"/>
        <s v="Finance Data Analyst"/>
        <s v="Client Success Analyst"/>
        <s v="FO 18R - Business Analyst"/>
        <s v="Senior Business Analyst, Investment Data Operations"/>
        <s v="Senior Finance Data Analyst (Commercial Finance)"/>
        <s v="Sr. Data Analyst (Revenue Assurance)"/>
        <s v="Field Sales Operations Analyst, Canada"/>
        <s v="Program Analyst"/>
        <s v="HRIS System Analyst"/>
        <s v="Business Analyst, Supplier Engagement (Askuity division)"/>
        <s v="Business Analyst, Order Management (Temporary, 18 months)"/>
        <s v="Application Analyst"/>
        <s v="Expert Data Warehouse / Data Engineer / Data Analyst (m/w/d)"/>
        <s v="marketing analytics analyst"/>
        <s v="Business Systems Analyst / Analyste des syst√É∆í√Ç¬®mes de gestion"/>
        <s v="Real Estate Analyst"/>
        <s v="Business Analyst (Contract)"/>
        <s v="Global Inventory Analyst"/>
        <s v="Revenue Operations Analyst"/>
        <s v="Business Analyst (Intermediate) 7597-0414"/>
        <s v="Analyst, Economic Policy &amp; Sustainability"/>
        <s v="Senior Workforce Management Analyst"/>
        <s v="Senior Analyst, Product Management"/>
        <s v="Senior Business Analyst - Business Transformation Office (Systems)"/>
        <s v="Reinsurance Analyst - Administration Service Team"/>
        <s v="Senior Vendor Management Analyst, IT Vendor Management Office"/>
        <s v="Customer Replenishment Analyst (L'Analyste bilingue de la Cha√É∆í√Ç¬Æne d'Approvisionnement) - Greater Toronto Area"/>
        <s v="Senior Business Systems Analyst/Developer (INFOR LN)/Analyste principal des syst√É∆í√Ç¬®mes commerciaux"/>
        <s v="Senior Risk Analyst - Technology Risk (Hybrid - Toronto)"/>
        <s v="Business Analyst - ERP"/>
        <s v="Data Architecture &amp; Business Intelligence Lead"/>
        <s v="Sr. Business Development Analyst"/>
        <s v="Sr. Director, Analyst - Digital Commerce Supply Chain (Remote - Canada)"/>
        <s v="Supply Chain &amp; Demand Analyst"/>
        <s v="Supply Chain Management Support Analyst"/>
        <s v="Business System Analyst- SAP Source-to-Pay"/>
        <s v="Logistics Engineering Analyst"/>
        <s v="Analyste s√É∆í√Ç¬©nior.e de la qualit√É∆í√Ç¬© / Senior Quality Analyst"/>
        <s v="Senior Business Analyst, Redevelopment Tech Solutions 3 Team - BC Cancer - Burnaby"/>
        <s v="Data Management &amp; Governance Analyst/ Specialist"/>
        <s v="ICQA Data Analyst - Bolton, ON, YYZ7"/>
        <s v="Technical Lead, BI, Data Analytics, and Gov"/>
        <s v="EDI Data Analyst"/>
        <s v="Analyst, Workforce Planning"/>
        <s v="Business Analyst (Junior) 7618-0314"/>
        <s v="CATEGORY ANALYST"/>
        <s v="Technical Analyst II"/>
        <s v="Senior Data and Insights Analyst"/>
        <s v="Business Systems Analyst and Data Analytics"/>
        <s v="Business Intelligence (BI) Specialist"/>
        <s v="Business Analyst 7605-2415"/>
        <s v="Senior Business Analyst, Sales &amp; Service (CPQ/CRM) - Georgetown, Ontario"/>
        <s v="E-Commerce Data Analyst"/>
        <s v="Senior Analyst, Internal Audit"/>
        <s v="Senior Business Analyst, IT"/>
        <s v="Electrical research engineer (Power Market Analyst and Data Scientist √É∆í√Ç¬¢√É¬¢√¢‚Ç¨≈°√Ç¬¨√É¬¢√¢‚Äö¬¨√Ö‚Äú NOC 21310)"/>
        <s v="Sr. IT Data Analyst"/>
        <s v="Business Development Data Analyst - Remote Work"/>
        <s v="Operations Data Analyst"/>
        <s v="Business Intelligence Analyst (Two positions available)"/>
        <s v="IT Business Systems Analyst"/>
        <s v="Game Data Analyst"/>
        <s v="DEVELOPER / DATA ANALYST"/>
        <s v="C-GE-916 √É∆í√Ç¬¢√É¬¢√¢‚Ç¨≈°√Ç¬¨√É¬¢√¢‚Äö¬¨√Ö‚Äú Data Analyst"/>
        <s v="Business Intelligence Analyst Toronto, Canada Commercial"/>
        <s v="Data Analyst and BI Developer - Toronto (Insurance)"/>
        <s v="Junior Business Support Analyst"/>
        <s v="Inventory Data Analyst"/>
        <s v="Business Analyst, Business Intelligence (BI) - Belron Canada"/>
        <s v="Data &amp; Systems Analyst"/>
        <s v="Project Controls Analyst"/>
        <s v="ICQA Data Analyst"/>
        <s v="Summer/Fall Co-op- Analyst"/>
        <s v="Data Analyst / Analyste de donn√É∆í√Ü‚Äô√É‚Äö√Ç¬©es"/>
        <s v="Supply Chain Data Analyst"/>
        <s v="Senior System Business Analyst"/>
        <s v="Engineering Project Data Analyst"/>
        <s v="Data Systems Analyst"/>
        <s v="Business Analyst ( Data Mining )"/>
        <s v="Data &amp; Insights Analyst/Analyste de donn√É∆í√Ü‚Äô√É‚Äö√Ç¬©es et perspectives"/>
        <s v="Data Analyst, BORN Ontario, Permanent Full Time (1.0) / Analyste de donn√É∆í√Ü‚Äô√É‚Äö√Ç¬©es, BORN Ontario - Poste √É∆í√Ü‚Äô√É‚Äö√Ç¬† temps plein (1,0)"/>
        <s v="Data Quality and Management Analyst"/>
        <s v="Copy of Data Analyst and Solution Developer"/>
        <s v="Business Intelligence Analyst/Developer"/>
        <s v="Signal Processing Engineer and Data Analyst"/>
        <s v="Data Analyst and Reporting Tools Developer"/>
        <s v="Healthcare Research &amp; Data Analyst- Medtech Insights"/>
        <s v="Business Analyst/Data Analyst"/>
        <s v="Oracle ERP Data Analyst √É∆í√Ç¬¢√É¬¢√¢‚Ç¨≈°√Ç¬¨√É¬¢√¢‚Äö¬¨√Ö‚Äú Reconciliation Specialist"/>
        <s v="Analyst, Data"/>
        <s v="Data Analyst (Programming Team)"/>
        <s v="Python Data Analyst"/>
        <s v="Data Engineering Analyst"/>
        <s v="Marketing Data Analyst/Analyste des donn√É∆í√Ü‚Äô√É‚Äö√Ç¬©es Marketing"/>
        <s v="Variable Data Programmer - Analyst"/>
        <s v="Business Intelligence Analyst (Remote - Canada)"/>
        <s v="Program/Data Analyst"/>
        <s v="Human Resources Systems Analyst"/>
        <s v="BI Analyst"/>
        <s v="Developpeur Power-BI S√É∆í√Ü‚Äô√É‚Äö√Ç¬©nior"/>
        <s v="Enterprise Data Analyst"/>
        <s v="Global Data Analyst"/>
        <s v="GenAI Business Analyst"/>
        <s v="Data Analyst and Artificial Intelligence (AI) Instructor"/>
        <s v="Senior Data Management Process Analyst"/>
        <s v="Business Data Analyst, Product"/>
        <s v="Data Analyst (Level 2)"/>
        <s v="Health Records Data Analyst - Health Records (CEN)"/>
        <s v="Data Analyst-Operational Data Lake"/>
        <s v="HR Data Analyst / Generalist"/>
        <s v="Business Analyst (BSA)"/>
        <s v="Junior Analyst"/>
        <s v="Analyste de la cha√É∆í√Ü‚Äô√É‚Äö√Ç¬Æne d'approvisionnement / Supply Chain Analyst"/>
        <s v="Procurement Enablement Analyst (Indigenous Procurement)"/>
        <s v="Accounting Analyst"/>
        <s v="Business Intelligence Lead/Responsable de l'intelligence √É∆í√Ü‚Äô√É‚Äö√Ç¬©conomique"/>
        <s v="Financial Data Analyst"/>
        <s v="Strategic Business Analyst"/>
        <s v="Risk &amp; Payments Data Analyst/Analyste de Donn√É∆í√Ü‚Äô√É‚Äö√Ç¬©es Risques &amp; Paiements"/>
        <s v="Business Intelligence Report Developer/Analyst/D√É∆í√Ü‚Äô√É‚Äö√Ç¬©veloppeur/Analyste de rapports de Business Intelligence"/>
        <s v="Data Analyst (Level 3)"/>
        <s v="Digital Data Analyst"/>
        <s v="Technical Business Analyst (Data)"/>
        <s v="Senior Analyst, Product Analytics"/>
        <s v="Senior Data Analyst / Database developer (PL571)"/>
        <s v="Analytics Analyst/Developer"/>
        <s v="Quantitative Analyst"/>
        <s v="Health Data Analyst - Patient Portal Specialist"/>
        <s v="Analyst, Digital Operations &amp; Display"/>
        <s v="Analyste d'affaires - BI - Belron Canada"/>
        <s v="K√É∆í√Ü‚Äô√É‚Äö√Ç¬∂rber Business Analyst/K√É∆í√Ü‚Äô√É‚Äö√Ç¬∂rber Analyste √É∆í√Ü‚Äô√É‚Äö√Ç¬©conomique"/>
        <s v="√É∆í√Ç¬®√É‚Äö√Ç¬ø√É‚Ä¶√¢‚Ç¨≈ì√É∆í√Ç¬ß√É‚Äö√Ç¬®√É¬¢√¢‚Äö¬¨√Ç¬π√É∆í√Ç¬•√É‚Äö√Ç¬Æ√É‚Ä¶√Ç¬æ√É∆í√Ç¬®√É‚Äö√Ç¬Æ√É‚Äö√Ç¬≠-√É∆í√Ç¬®√É‚Ä†√¢‚Ç¨‚Ñ¢√É‚Ä¶√¢‚Ç¨‚Ñ¢√É∆í√Ç¬¶√É¬¢√¢‚Ç¨≈æ√Ç¬¢√É‚Äö√Ç¬Ø√É∆í√Ç¬¶√É‚Äö√Ç¬è√É‚Äö√Ç¬ê√É∆í√Ç¬•√É‚Äö√Ç¬ç√É¬¢√¢‚Äö¬¨√Ç¬°√É∆í√Ç¬©√É‚Äö√Ç¬°√É‚Äö√Ç¬π√É∆í√Ç¬ß√É¬¢√¢‚Äö¬¨√Ç¬∫√É‚Äö√Ç¬Æ√É∆í√Ç¬•√É‚Äö√Ç¬Ø√É‚Äö√Ç¬º√É∆í√Ç¬•√É‚Äö√Ç¬∏√É‚Äπ√¢‚Ç¨¬† Remote Project Training Tutor(√É∆í√Ç¬•√É¬¢√¢‚Äö¬¨√Ç¬¢√É¬¢√¢‚Äö¬¨√Ç¬†√É∆í√Ç¬§√É‚Äö√Ç¬∏√É‚Ä¶√Ç¬°√É∆í√Ç¬¶√É¬¢√¢‚Ç¨≈æ√Ç¬¢√É‚Äö√Ç¬∫√É∆í√Ç¬•√É‚Äö√Ç¬∫√É¬¢√¢‚Äö¬¨√Ö‚Äúbusiness intelligence√É∆í√Ç¬¶√É¬¢√¢‚Äö¬¨√¢‚Ç¨≈ì√É‚Äö√Ç¬π√É∆í√Ç¬•√É‚Äö√Ç¬ê√É¬¢√¢‚Äö¬¨√ã≈ì)"/>
        <s v="Data Support Analyst"/>
        <s v="Senior Software Engineer (Business Intelligence) / Ing√É∆í√Ü‚Äô√É‚Äö√Ç¬©nieur Logiciel Senior"/>
        <s v="Jr. Data Analyst"/>
        <s v="Senior IT Business Analyst - Montr√É∆í√Ü‚Äô√É‚Äö√Ç¬©al"/>
        <s v="Audit Analyst- First Nations, Metis, Inuit Candidates"/>
        <s v="Business Systems Analyst, Digital / Analyste, Syst√É∆í√Ü‚Äô√É‚Äö√Ç¬®mes d'Affaires Num√É∆í√Ü‚Äô√É‚Äö√Ç¬©rique"/>
        <s v="FP&amp;A Analyst"/>
        <s v="Energy &amp; Sustainability Data Analyst II"/>
        <s v="Analyst, BRAM Program"/>
        <s v="Pension Data Analyst"/>
        <s v="Product Manager - Business Intelligence"/>
        <s v="Senior Pension Analyst, Employer Services"/>
        <s v="Murex Business Analyst"/>
        <s v="Analyst (Hybrid Role)"/>
        <s v="Health Data Analyst, Perinatal Services BC"/>
        <s v="Continuous Improvement Analyst (Permanent, Full-time)"/>
        <s v="Platform Operations Analyst"/>
        <s v="Junior Business Analyst (Banking exp, Clarity)"/>
        <s v="Business Analyst (Banking, Timesheet &amp; Clarity Experience Must)"/>
        <s v="Senior Business Analyst - D365"/>
        <s v="Product Data Analyst"/>
        <s v="Business Analyst - Data Science and BI"/>
        <s v="Marketing Data Analyst (12 month contract)"/>
        <s v="Senior IT Business Analyst (MFE Data &amp; Insights) - Mississauga, CAD- w2"/>
        <s v="Business Analyst, SQL and Google Cloud"/>
        <s v="Technical Analyst - Mechanical"/>
        <s v="Sr. Data Analyst (Renal &amp; Oncology Program)"/>
        <s v="Junior Business Analyst"/>
        <s v="Systems Support Business Analyst"/>
        <s v="Sales/Category Analyst"/>
        <s v="Business Analyst, Data &amp; Analytics - BC Cancer - Vancouver"/>
        <s v="Analyst, Data Solutions"/>
        <s v="Business Data Analyst, Senior"/>
        <s v="Document Control Analyst (IM Data Analyst)"/>
        <s v="Senior Integration Data Analyst"/>
        <s v="Business Analyst - Software/Tech Company"/>
        <s v="Technical Business Analyst - System Integration"/>
        <s v="Process Operations Analyst"/>
        <s v="Technical Platform Analyst √É∆í√Ç¬¢√É¬¢√¢‚Ç¨≈°√Ç¬¨√É¬¢√¢‚Äö¬¨√Ö‚Äú Data Visualization"/>
        <s v="Sr. Analyst, Master Data"/>
        <s v="Data Analyst (DAD/NACRS Coder) - Decision Support - Temporary Full-Time 2024-7887"/>
        <s v="Data Analyst (Product Engineering)"/>
        <s v="SENIOR DATA ENGINEER &amp; ANALYST"/>
        <s v="Statistical Programmer Analyst"/>
        <s v="Analyst, Data Management Operations - 12 month contract"/>
        <s v="Senior HR Research Analyst - (Specialization in HR Technology and/or Data &amp; Analytics)"/>
        <s v="Analyste sp√É∆í√Ü‚Äô√É‚Äö√Ç¬©cialis√É∆í√Ü‚Äô√É‚Äö√Ç¬© en informatique/ Specialized Data Analyst 1000-846"/>
        <s v="Senior IT Business Analyst - Vancouver"/>
        <s v="Technical Business Analyst HANA"/>
        <s v="Data Analytics Senior Analyst - C12 - MISSISSAUGA"/>
        <s v="Analyst (Market Research, Social Research)"/>
        <s v="statistical analyst"/>
        <s v="Technical Support Analyst √É∆í√Ç¬¢√É¬¢√¢‚Ç¨≈°√Ç¬¨√É¬¢√¢‚Äö¬¨√Ö‚Äú IT / Database Management"/>
        <s v="Senior Digital &amp; Ecommerce Data Analyst"/>
        <s v="Senior Quantitative Equity Analyst √É∆í√Ç¬¢√É¬¢√¢‚Ç¨≈°√Ç¬¨√É¬¢√¢‚Äö¬¨√Ö‚Äú Alternative Data"/>
        <s v="Insurance Claims Analyst"/>
        <s v="Senior Business Systems Analyst (Data)"/>
        <s v="Market Research Analyst - Englewood 1/22/13"/>
        <s v="Power BI Developer"/>
        <s v="Social Media Analyst"/>
        <s v="Maintenance Operations Analyst"/>
        <s v="Performance Analyst, Contact Centre"/>
        <s v="Senior Technical Analyst"/>
        <s v="Analyst, Low-Rise Asset Management"/>
        <s v="Data Analyst Supervisor - MFL/GEO Pipeline In-Line Inspection"/>
        <s v="Parts Inventory Analyst"/>
        <s v="Privacy Analyst, Business Effectiveness"/>
        <s v="Business Systems Analyst (Travel and Expense) - Mississauga, CAD- W2"/>
        <s v="Business Analyst - SAP Concur"/>
        <s v="Intermediate Business Analyst"/>
        <s v="Analyste des rapports sur les Investissements"/>
        <s v="Business Development Analyst"/>
        <s v="Evergreen - Business Analyst - Winnipeg (Remote for Winnipeg)"/>
        <s v="Data Integrity Analyst, Surgical Program (NSQIP)"/>
        <s v="Category Business Analyst ( Evergreen)"/>
        <s v="Frito Lay Canada Business Analyst (Contract)"/>
        <s v="Analyste sp√É∆í√Ü‚Äô√É‚Äö√Ç¬©cialis√É∆í√Ü‚Äô√É‚Äö√Ç¬© en informatique - Cybers√É∆í√Ü‚Äô√É‚Äö√Ç¬©curit√É∆í√Ü‚Äô√É‚Äö√Ç¬©/ Specialized Data Analyst"/>
        <s v="Program and Budget Associate Analyst"/>
        <s v="Data Analyst, Clinical Division, Provincial Lab Data Analytics - Provincial Laboratory Medicine Services (PLMS)"/>
        <s v="Power Platform Developer (Business Analyst 2)"/>
        <s v="Master Data &amp; Supply Chain Solutions Analyst (12 Month Contract)"/>
        <s v="Salesforce Technical Business Analyst"/>
        <s v="Business Systems Analyst (Digital Investing)"/>
        <s v="Application Support Analyst"/>
        <s v="Forecast Business Analyst"/>
        <s v="Sr. Business Analyst √É∆í√Ç¬¢√É¬¢√¢‚Ç¨≈°√Ç¬¨√É¬¢√¢‚Äö¬¨√Ö‚Äú Liquidity Reporting"/>
        <s v="Innovation Marketing Senior Data Analyst"/>
        <s v="D&amp;IT Business Solutions Analyst"/>
        <s v="Data Analyst II (Temporary √É∆í√Ç¬¢√É¬¢√¢‚Ç¨≈°√Ç¬¨√É¬¢√¢‚Äö¬¨√Ö‚Äú 6 months) - (Google Analytics, Adobe Analytics)"/>
        <s v="Revenue Operations Analyst II"/>
        <s v="Customer Success - Quality Analyst - Canada"/>
        <s v="SCADA Analyst"/>
        <s v="ERP Business Analyst"/>
        <s v="Sr. Business Information Analyst"/>
        <s v="PA&amp;A Data Analyst"/>
        <s v="Senior Strategy Analyst"/>
        <s v="Business Intelligence and Data Analytics Developer"/>
        <s v="Business Systems Analyst - 12 month term"/>
        <s v="Carbon Capture Analyst"/>
        <s v="Technical Business Analyst, Service Management Solutions"/>
        <s v="Costing Analyst"/>
        <s v="Economic Analyst"/>
        <s v="database analyst (DBA)"/>
        <s v="VIE - Business Analyst (M/F/D)"/>
        <s v="Settlement Analyst"/>
        <s v="Business Systems Analyst (GoLang)"/>
        <s v="Netsuite Senior Business Analyst"/>
        <s v="Senior Analyst, Sales (Contract)"/>
        <s v="Business Intelligence Analyst √É∆í√Ç¬¢√É¬¢√¢‚Ç¨≈°√Ç¬¨√É¬¢√¢‚Äö¬¨√Ö‚Äú BTO"/>
        <s v="Jr. Analyst, Transportation"/>
        <s v="Scientific analyst programmer inventory (IT-02 / IT-03)"/>
        <s v="Analyst, Business Performance, Bilingual or Python"/>
        <s v="Business Analyst - Senior"/>
        <s v="Application Analyst - Supply Chain - Remote"/>
        <s v="Business Analyst Student, Domestic Transportation (12 months) - Fall 2024"/>
        <s v="Senior Developer, Data &amp; Analytics - Business Intelligence"/>
        <s v="IM Business Analyst"/>
        <m/>
      </sharedItems>
    </cacheField>
    <cacheField name="Position" numFmtId="0">
      <sharedItems containsBlank="1" count="28">
        <s v="Risk Analyst"/>
        <s v="Business Analyst"/>
        <s v="Data Analyst"/>
        <s v="Data Engineer"/>
        <s v="Data Specialist"/>
        <s v="Analyst"/>
        <s v="Programmer"/>
        <s v="Developer"/>
        <s v="System Analyst"/>
        <s v="Lead"/>
        <s v="BI Analyst"/>
        <s v="Data Associate"/>
        <s v="Data Officer"/>
        <s v="Manager"/>
        <s v="Intern"/>
        <s v="Quantitative Analyst"/>
        <s v="Data Consultant"/>
        <s v="Coordinator"/>
        <s v="Director"/>
        <s v="Data Architect"/>
        <s v="Logistic Analyst"/>
        <s v="Trainer"/>
        <s v="Executive"/>
        <s v="Other"/>
        <s v="Financial Analyst"/>
        <s v="Statistician"/>
        <s v="Data Scientist"/>
        <m/>
      </sharedItems>
    </cacheField>
    <cacheField name="Employer" numFmtId="0">
      <sharedItems containsBlank="1"/>
    </cacheField>
    <cacheField name="City" numFmtId="0">
      <sharedItems containsBlank="1" count="172">
        <s v="Remote"/>
        <s v="Ottawa"/>
        <s v="Toronto"/>
        <s v="Niagara"/>
        <s v="Abbotsford"/>
        <s v="Windsor"/>
        <s v="Vancouver"/>
        <s v="Burlington"/>
        <s v="Calgary"/>
        <s v="Barrie"/>
        <s v="Richmond Hill"/>
        <s v="Weyburn"/>
        <s v="Mississauga"/>
        <s v="Banff"/>
        <s v="Edmonton"/>
        <s v="Greater Toronto Area"/>
        <s v="Montr√É∆í√Ç¬©al"/>
        <s v="Remote in Beauceville"/>
        <s v="London"/>
        <s v="Remote in Charlottetown"/>
        <s v="Saint-Laurent"/>
        <s v="Fredericton"/>
        <s v="Bedford"/>
        <s v="Remote in Toronto"/>
        <s v="Brampton"/>
        <s v="Vaughan"/>
        <s v="Surrey"/>
        <s v="Red Lake"/>
        <s v="Winnipeg"/>
        <s v="Laval"/>
        <s v="Halifax"/>
        <s v="Dieppe"/>
        <s v="Vernon"/>
        <s v="Dorval"/>
        <s v="Bolton"/>
        <s v="Sherbrooke"/>
        <s v="Victoria"/>
        <s v="North York"/>
        <s v="Oakville"/>
        <s v="Richmond"/>
        <s v="Burnaby"/>
        <s v="Metro Vancouver Regional District"/>
        <s v="Berwick"/>
        <s v="Remote in Moncton"/>
        <s v="Remote in Mount Pearl"/>
        <s v="Remote in Milton"/>
        <s v="Remote in Boucherville"/>
        <s v="Remote in Woodstock"/>
        <s v="Remote in Ottawa"/>
        <s v="Remote in Kelowna"/>
        <s v="Remote in Lakeside"/>
        <s v="Remote in Mississauga"/>
        <s v="Remote in Winnipeg"/>
        <s v="Remote in Regina"/>
        <s v="Remote in Victoria"/>
        <s v="Remote in Port Coquitlam"/>
        <s v="Remote in Thunder Bay"/>
        <s v="Remote in Calgary"/>
        <s v="Squamish"/>
        <s v="Remote in Edmonton"/>
        <s v="North Vancouver"/>
        <s v="Remote in South Dundas"/>
        <s v="Hamilton"/>
        <s v="Waterloo"/>
        <s v="Waterdown"/>
        <s v="Saskatoon"/>
        <s v="Whitehorse"/>
        <s v="Okotoks"/>
        <s v="Thornhill"/>
        <s v="Concord"/>
        <s v="Sparwood"/>
        <s v="Yellowknife"/>
        <s v="Markham"/>
        <s v="Bradford"/>
        <s v="Etobicoke"/>
        <s v="Leduc"/>
        <s v="Rocky View County"/>
        <s v="Remote in Markham"/>
        <s v="Regina"/>
        <s v="St. Catharines"/>
        <s v="Lakeshore"/>
        <s v="St. Thomas"/>
        <s v="York"/>
        <s v="St. Paul"/>
        <s v="Lacombe"/>
        <s v="Kahnawake"/>
        <s v="Penticton"/>
        <s v="Kingston"/>
        <s v="Aurora"/>
        <s v="Stellarton"/>
        <s v="Scarborough"/>
        <s v="Guelph"/>
        <s v="Quebec City"/>
        <s v="Milton"/>
        <s v="Beaumont"/>
        <s v="Portage la Prairie"/>
        <s v="Remote in Senneville"/>
        <s v="Thunder Bay"/>
        <s v="Kitchener"/>
        <s v="Leamington"/>
        <s v="Clairmont"/>
        <s v="Remote in Athabasca"/>
        <s v="Speerville"/>
        <s v="St. Albert"/>
        <s v="Kamloops"/>
        <s v="West"/>
        <s v="Kirkland"/>
        <s v="Saint John"/>
        <s v="Kelowna"/>
        <s v="Peterborough"/>
        <s v="Longueuil"/>
        <s v="Saint-Jean-sur-Richelieu"/>
        <s v="Acheson"/>
        <s v="Newmarket"/>
        <s v="Dartmouth"/>
        <s v="Owen Sound"/>
        <s v="Mont-royal"/>
        <s v="Amherst"/>
        <s v="Port Coquitlam"/>
        <s v="Maple Ridge"/>
        <s v="White Rock"/>
        <s v="Ancaster"/>
        <s v="Delta"/>
        <s v="Remote in Halifax"/>
        <s v="Baie-d'urfe"/>
        <s v="Saint-Hubert"/>
        <s v="New Westminster"/>
        <s v="Woodbridge"/>
        <s v="Prince George"/>
        <s v="Remote in London"/>
        <s v="Haldimand"/>
        <s v="Nepean"/>
        <s v="Valcourt"/>
        <s v="Remote in North Bay"/>
        <s v="Downsview"/>
        <s v="100 Mile House"/>
        <s v="Engineer"/>
        <s v="Moncton"/>
        <s v="Boucherville"/>
        <s v="Langley"/>
        <s v="Teeswater"/>
        <s v="Georgetown"/>
        <s v="Montreal"/>
        <s v="Fort McMurray"/>
        <s v="Midtown Toronto"/>
        <s v="Canada"/>
        <s v="Coquitlam"/>
        <s v="Port Hope"/>
        <s v="Cambridge"/>
        <s v="North Bay"/>
        <s v="Ontario"/>
        <s v="Baie-d'Urf√É∆í√Ü‚Äô√É‚Äö√Ç¬©"/>
        <s v="Haldimand County"/>
        <s v="Saguenay"/>
        <s v="Beauceville"/>
        <s v="Whitby"/>
        <s v="Rocky View"/>
        <s v="New Brunswick"/>
        <s v="Newfoundland and Labrador"/>
        <s v="Senneville"/>
        <s v="Quebec"/>
        <s v="Lethbridge"/>
        <s v="British Columbia"/>
        <s v="Saskatchewan"/>
        <s v="Bowmanville"/>
        <s v="Uxbridge"/>
        <s v="Chalk River"/>
        <s v="Terrace"/>
        <s v="Sherwood Park"/>
        <s v="Point Edward"/>
        <s v="Alberta"/>
        <m/>
      </sharedItems>
    </cacheField>
    <cacheField name="Province" numFmtId="0">
      <sharedItems containsBlank="1"/>
    </cacheField>
    <cacheField name="Skill" numFmtId="0">
      <sharedItems containsBlank="1"/>
    </cacheField>
    <cacheField name="Seniority" numFmtId="0">
      <sharedItems containsBlank="1"/>
    </cacheField>
    <cacheField name="Work Type" numFmtId="0">
      <sharedItems containsBlank="1"/>
    </cacheField>
    <cacheField name="Industry Type" numFmtId="0">
      <sharedItems containsBlank="1"/>
    </cacheField>
    <cacheField name="Min_Salary" numFmtId="164">
      <sharedItems containsString="0" containsBlank="1" containsNumber="1" minValue="30240.560000000001" maxValue="137280"/>
    </cacheField>
    <cacheField name="Max_Salary" numFmtId="164">
      <sharedItems containsString="0" containsBlank="1" containsNumber="1" minValue="57200" maxValue="180000"/>
    </cacheField>
    <cacheField name="Avg_Salary" numFmtId="164">
      <sharedItems containsString="0" containsBlank="1" containsNumber="1" minValue="43720.28" maxValue="15864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purl.oclc.org/ooxml/spreadsheetml/main" xmlns:r="http://purl.oclc.org/ooxml/officeDocument/relationships" xmlns:mc="http://schemas.openxmlformats.org/markup-compatibility/2006" xmlns:xr="http://schemas.microsoft.com/office/spreadsheetml/2014/revision" mc:Ignorable="xr" r:id="rId1" refreshedBy="Emmanuel Olajubu" refreshedDateIso="2024-11-14T18:27:19.36800020746886850" createdVersion="8" refreshedVersion="8" minRefreshableVersion="3" recordCount="1796" xr:uid="{9A2BF126-F99F-2848-9F9F-7C3DEB33B4CF}">
  <cacheSource type="worksheet">
    <worksheetSource ref="C1:C1797" sheet="Cleaned_Tabled_Dataset"/>
  </cacheSource>
  <cacheFields count="1">
    <cacheField name="Position" numFmtId="0">
      <sharedItems count="27">
        <s v="Risk Analyst"/>
        <s v="Business Analyst"/>
        <s v="Data Analyst"/>
        <s v="Data Engineer"/>
        <s v="Data Specialist"/>
        <s v="Analyst"/>
        <s v="Programmer"/>
        <s v="Developer"/>
        <s v="System Analyst"/>
        <s v="Lead"/>
        <s v="BI Analyst"/>
        <s v="Data Associate"/>
        <s v="Data Officer"/>
        <s v="Manager"/>
        <s v="Intern"/>
        <s v="Quantitative Analyst"/>
        <s v="Data Consultant"/>
        <s v="Coordinator"/>
        <s v="Director"/>
        <s v="Data Architect"/>
        <s v="Logistic Analyst"/>
        <s v="Trainer"/>
        <s v="Executive"/>
        <s v="Other"/>
        <s v="Financial Analyst"/>
        <s v="Statistician"/>
        <s v="Data Scientist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purl.oclc.org/ooxml/spreadsheetml/main" xmlns:r="http://purl.oclc.org/ooxml/officeDocument/relationships" xmlns:mc="http://schemas.openxmlformats.org/markup-compatibility/2006" xmlns:xr="http://schemas.microsoft.com/office/spreadsheetml/2014/revision" mc:Ignorable="xr" r:id="rId1" refreshedBy="Emmanuel Olajubu" refreshedDateIso="2024-11-14T18:34:22.4400001019239425" createdVersion="8" refreshedVersion="8" minRefreshableVersion="3" recordCount="1796" xr:uid="{CCFFDEEB-D23A-9548-A144-AB0F2C10069C}">
  <cacheSource type="worksheet">
    <worksheetSource ref="L1:L1797" sheet="Cleaned_Tabled_Dataset"/>
  </cacheSource>
  <cacheFields count="1">
    <cacheField name="Industry Type" numFmtId="0">
      <sharedItems count="22">
        <s v="Others"/>
        <s v="Technology"/>
        <s v="Service"/>
        <s v="Healthcare"/>
        <s v="Insurance"/>
        <s v="Finance"/>
        <s v="Energy"/>
        <s v="Automotive"/>
        <s v="Education"/>
        <s v="Construction"/>
        <s v="Consulting"/>
        <s v="Real Estate"/>
        <s v="Transportation"/>
        <s v="Aerospace"/>
        <s v="Media"/>
        <s v="Government"/>
        <s v="Legal"/>
        <s v="Manufacturing"/>
        <s v="Telecommunications"/>
        <s v="Retail"/>
        <s v="Agriculture"/>
        <s v="Trave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purl.oclc.org/ooxml/spreadsheetml/main" xmlns:r="http://purl.oclc.org/ooxml/officeDocument/relationships" xmlns:mc="http://schemas.openxmlformats.org/markup-compatibility/2006" xmlns:xr="http://schemas.microsoft.com/office/spreadsheetml/2014/revision" mc:Ignorable="xr" r:id="rId1" refreshedBy="Emmanuel Olajubu" refreshedDateIso="2024-11-14T19:15:48.24899984523654225" createdVersion="8" refreshedVersion="8" minRefreshableVersion="3" recordCount="1796" xr:uid="{11E8371F-7DFC-3C49-A5EB-EE0741FF6A6B}">
  <cacheSource type="worksheet">
    <worksheetSource ref="E1:E1797" sheet="Cleaned_Tabled_Dataset"/>
  </cacheSource>
  <cacheFields count="1">
    <cacheField name="City" numFmtId="0">
      <sharedItems count="169">
        <s v="Remote"/>
        <s v="Ottawa"/>
        <s v="Toronto"/>
        <s v="Niagara"/>
        <s v="Abbotsford"/>
        <s v="Windsor"/>
        <s v="Vancouver"/>
        <s v="Burlington"/>
        <s v="Calgary"/>
        <s v="Barrie"/>
        <s v="Richmond Hill"/>
        <s v="Weyburn"/>
        <s v="Mississauga"/>
        <s v="Banff"/>
        <s v="Edmonton"/>
        <s v="Greater Toronto Area"/>
        <s v="Montreal"/>
        <s v="Remote in Beauceville"/>
        <s v="London"/>
        <s v="Remote in Charlottetown"/>
        <s v="Saint-Laurent"/>
        <s v="Fredericton"/>
        <s v="Bedford"/>
        <s v="Remote in Toronto"/>
        <s v="Brampton"/>
        <s v="Vaughan"/>
        <s v="Surrey"/>
        <s v="Red Lake"/>
        <s v="Winnipeg"/>
        <s v="Laval"/>
        <s v="Halifax"/>
        <s v="Dieppe"/>
        <s v="Vernon"/>
        <s v="Dorval"/>
        <s v="Bolton"/>
        <s v="Sherbrooke"/>
        <s v="Victoria"/>
        <s v="North York"/>
        <s v="Oakville"/>
        <s v="Richmond"/>
        <s v="Burnaby"/>
        <s v="Metro Vancouver Regional District"/>
        <s v="Berwick"/>
        <s v="Remote in Moncton"/>
        <s v="Remote in Mount Pearl"/>
        <s v="Remote in Milton"/>
        <s v="Remote in Boucherville"/>
        <s v="Remote in Woodstock"/>
        <s v="Remote in Ottawa"/>
        <s v="Remote in Kelowna"/>
        <s v="Remote in Lakeside"/>
        <s v="Remote in Mississauga"/>
        <s v="Remote in Winnipeg"/>
        <s v="Remote in Regina"/>
        <s v="Remote in Victoria"/>
        <s v="Remote in Port Coquitlam"/>
        <s v="Remote in Thunder Bay"/>
        <s v="Remote in Calgary"/>
        <s v="Squamish"/>
        <s v="Remote in Edmonton"/>
        <s v="North Vancouver"/>
        <s v="Remote in South Dundas"/>
        <s v="Hamilton"/>
        <s v="Waterloo"/>
        <s v="Waterdown"/>
        <s v="Saskatoon"/>
        <s v="Whitehorse"/>
        <s v="Okotoks"/>
        <s v="Thornhill"/>
        <s v="Concord"/>
        <s v="Sparwood"/>
        <s v="Yellowknife"/>
        <s v="Markham"/>
        <s v="Bradford"/>
        <s v="Etobicoke"/>
        <s v="Leduc"/>
        <s v="Rocky View County"/>
        <s v="Remote in Markham"/>
        <s v="Regina"/>
        <s v="St. Catharines"/>
        <s v="Lakeshore"/>
        <s v="St. Thomas"/>
        <s v="York"/>
        <s v="St. Paul"/>
        <s v="Lacombe"/>
        <s v="Kahnawake"/>
        <s v="Penticton"/>
        <s v="Kingston"/>
        <s v="Aurora"/>
        <s v="Stellarton"/>
        <s v="Scarborough"/>
        <s v="Guelph"/>
        <s v="Quebec City"/>
        <s v="Milton"/>
        <s v="Beaumont"/>
        <s v="Portage la Prairie"/>
        <s v="Remote in Senneville"/>
        <s v="Thunder Bay"/>
        <s v="Kitchener"/>
        <s v="Leamington"/>
        <s v="Clairmont"/>
        <s v="Remote in Athabasca"/>
        <s v="Speerville"/>
        <s v="St. Albert"/>
        <s v="Kamloops"/>
        <s v="West"/>
        <s v="Kirkland"/>
        <s v="Saint John"/>
        <s v="Kelowna"/>
        <s v="Peterborough"/>
        <s v="Longueuil"/>
        <s v="Saint-Jean-sur-Richelieu"/>
        <s v="Acheson"/>
        <s v="Newmarket"/>
        <s v="Dartmouth"/>
        <s v="Owen Sound"/>
        <s v="Mont-royal"/>
        <s v="Amherst"/>
        <s v="Port Coquitlam"/>
        <s v="Maple Ridge"/>
        <s v="White Rock"/>
        <s v="Ancaster"/>
        <s v="Delta"/>
        <s v="Remote in Halifax"/>
        <s v="Baie-d'urfe"/>
        <s v="Saint-Hubert"/>
        <s v="New Westminster"/>
        <s v="Woodbridge"/>
        <s v="Prince George"/>
        <s v="Remote in London"/>
        <s v="Haldimand"/>
        <s v="Nepean"/>
        <s v="Valcourt"/>
        <s v="Remote in North Bay"/>
        <s v="Downsview"/>
        <s v="100 Mile House"/>
        <s v="Engineer"/>
        <s v="Moncton"/>
        <s v="Boucherville"/>
        <s v="Langley"/>
        <s v="Teeswater"/>
        <s v="Georgetown"/>
        <s v="Fort McMurray"/>
        <s v="Midtown Toronto"/>
        <s v="Canada"/>
        <s v="Coquitlam"/>
        <s v="Port Hope"/>
        <s v="Cambridge"/>
        <s v="North Bay"/>
        <s v="Ontario"/>
        <s v="Haldimand County"/>
        <s v="Saguenay"/>
        <s v="Beauceville"/>
        <s v="Whitby"/>
        <s v="Rocky View"/>
        <s v="New Brunswick"/>
        <s v="Newfoundland and Labrador"/>
        <s v="Senneville"/>
        <s v="Quebec"/>
        <s v="Lethbridge"/>
        <s v="British Columbia"/>
        <s v="Saskatchewan"/>
        <s v="Bowmanville"/>
        <s v="Uxbridge"/>
        <s v="Chalk River"/>
        <s v="Terrace"/>
        <s v="Sherwood Park"/>
        <s v="Point Edward"/>
        <s v="Alberta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.xml><?xml version="1.0" encoding="utf-8"?>
<pivotCacheDefinition xmlns="http://purl.oclc.org/ooxml/spreadsheetml/main" xmlns:r="http://purl.oclc.org/ooxml/officeDocument/relationships" xmlns:mc="http://schemas.openxmlformats.org/markup-compatibility/2006" xmlns:xr="http://schemas.microsoft.com/office/spreadsheetml/2014/revision" mc:Ignorable="xr" r:id="rId1" refreshedBy="Emmanuel Olajubu" refreshedDateIso="2024-11-14T19:16:57.48000006191432700" createdVersion="8" refreshedVersion="8" minRefreshableVersion="3" recordCount="1798" xr:uid="{D946C43C-4811-A046-B0C2-4FFEAACA3B66}">
  <cacheSource type="worksheet">
    <worksheetSource name="Table1[City Keep Remote]"/>
  </cacheSource>
  <cacheFields count="1">
    <cacheField name="City Keep Remote" numFmtId="0">
      <sharedItems containsMixedTypes="1" containsNumber="1" containsInteger="1" minValue="0" maxValue="0" count="144">
        <s v="Remote"/>
        <s v="Ottawa"/>
        <s v="Toronto"/>
        <s v="Niagara"/>
        <s v="Abbotsford"/>
        <s v="Windsor"/>
        <s v="Vancouver"/>
        <s v="Burlington"/>
        <s v="Calgary"/>
        <s v="Barrie"/>
        <s v="Richmond Hill"/>
        <s v="Weyburn"/>
        <s v="Mississauga"/>
        <s v="Banff"/>
        <s v="Edmonton"/>
        <s v="Greater Toronto Area"/>
        <s v="Montreal"/>
        <s v="London"/>
        <s v="Saint-Laurent"/>
        <s v="Fredericton"/>
        <s v="Bedford"/>
        <s v="Brampton"/>
        <s v="Vaughan"/>
        <s v="Surrey"/>
        <s v="Red Lake"/>
        <s v="Winnipeg"/>
        <s v="Laval"/>
        <s v="Halifax"/>
        <s v="Dieppe"/>
        <s v="Vernon"/>
        <s v="Dorval"/>
        <s v="Bolton"/>
        <s v="Sherbrooke"/>
        <s v="Victoria"/>
        <s v="North York"/>
        <s v="Oakville"/>
        <s v="Richmond"/>
        <s v="Burnaby"/>
        <s v="Metro Vancouver Regional District"/>
        <s v="Berwick"/>
        <s v="Squamish"/>
        <s v="North Vancouver"/>
        <s v="Hamilton"/>
        <s v="Waterloo"/>
        <s v="Waterdown"/>
        <s v="Saskatoon"/>
        <s v="Whitehorse"/>
        <s v="Okotoks"/>
        <s v="Thornhill"/>
        <s v="Concord"/>
        <s v="Sparwood"/>
        <s v="Yellowknife"/>
        <s v="Markham"/>
        <s v="Bradford"/>
        <s v="Etobicoke"/>
        <s v="Leduc"/>
        <s v="Rocky View County"/>
        <s v="Regina"/>
        <s v="St. Catharines"/>
        <s v="Lakeshore"/>
        <s v="St. Thomas"/>
        <s v="York"/>
        <s v="St. Paul"/>
        <s v="Lacombe"/>
        <s v="Kahnawake"/>
        <s v="Penticton"/>
        <s v="Kingston"/>
        <s v="Aurora"/>
        <s v="Stellarton"/>
        <s v="Scarborough"/>
        <s v="Guelph"/>
        <s v="Quebec City"/>
        <s v="Milton"/>
        <s v="Beaumont"/>
        <s v="Portage la Prairie"/>
        <s v="Thunder Bay"/>
        <s v="Kitchener"/>
        <s v="Leamington"/>
        <s v="Clairmont"/>
        <s v="Speerville"/>
        <s v="St. Albert"/>
        <s v="Kamloops"/>
        <s v="West"/>
        <s v="Kirkland"/>
        <s v="Saint John"/>
        <s v="Kelowna"/>
        <s v="Peterborough"/>
        <s v="Longueuil"/>
        <s v="Saint-Jean-sur-Richelieu"/>
        <s v="Acheson"/>
        <s v="Newmarket"/>
        <s v="Dartmouth"/>
        <s v="Owen Sound"/>
        <s v="Mont-royal"/>
        <s v="Amherst"/>
        <s v="Port Coquitlam"/>
        <s v="Maple Ridge"/>
        <s v="White Rock"/>
        <s v="Ancaster"/>
        <s v="Delta"/>
        <s v="Baie-d'urfe"/>
        <s v="Saint-Hubert"/>
        <s v="New Westminster"/>
        <s v="Woodbridge"/>
        <s v="Prince George"/>
        <s v="Haldimand"/>
        <s v="Nepean"/>
        <s v="Valcourt"/>
        <s v="Downsview"/>
        <s v="100 Mile House"/>
        <s v="Engineer"/>
        <s v="Moncton"/>
        <s v="Boucherville"/>
        <s v="Langley"/>
        <s v="Teeswater"/>
        <s v="Georgetown"/>
        <s v="Fort McMurray"/>
        <s v="Midtown Toronto"/>
        <s v="Canada"/>
        <s v="Coquitlam"/>
        <s v="Port Hope"/>
        <s v="Cambridge"/>
        <s v="North Bay"/>
        <s v="Ontario"/>
        <s v="Haldimand County"/>
        <s v="Saguenay"/>
        <s v="Beauceville"/>
        <s v="Whitby"/>
        <s v="Rocky View"/>
        <s v="New Brunswick"/>
        <s v="Newfoundland and Labrador"/>
        <s v="Senneville"/>
        <s v="Quebec"/>
        <s v="Lethbridge"/>
        <s v="British Columbia"/>
        <s v="Saskatchewan"/>
        <s v="Bowmanville"/>
        <s v="Uxbridge"/>
        <s v="Chalk River"/>
        <s v="Terrace"/>
        <s v="Sherwood Park"/>
        <s v="Point Edward"/>
        <s v="Alberta"/>
        <n v="0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6.xml><?xml version="1.0" encoding="utf-8"?>
<pivotCacheDefinition xmlns="http://purl.oclc.org/ooxml/spreadsheetml/main" xmlns:r="http://purl.oclc.org/ooxml/officeDocument/relationships" xmlns:mc="http://schemas.openxmlformats.org/markup-compatibility/2006" xmlns:xr="http://schemas.microsoft.com/office/spreadsheetml/2014/revision" mc:Ignorable="xr" r:id="rId1" refreshedBy="Emmanuel Olajubu" refreshedDateIso="2024-11-14T19:18:09.51699994504451550" createdVersion="8" refreshedVersion="8" minRefreshableVersion="3" recordCount="1798" xr:uid="{33C10B57-8450-8D4F-BA77-37C85871BF96}">
  <cacheSource type="worksheet">
    <worksheetSource name="Table1[City Remove Remote In]"/>
  </cacheSource>
  <cacheFields count="1">
    <cacheField name="City Remove Remote In" numFmtId="0">
      <sharedItems containsMixedTypes="1" containsNumber="1" containsInteger="1" minValue="0" maxValue="0" count="150">
        <s v="Remote"/>
        <s v="Ottawa"/>
        <s v="Toronto"/>
        <s v="Niagara"/>
        <s v="Abbotsford"/>
        <s v="Windsor"/>
        <s v="Vancouver"/>
        <s v="Burlington"/>
        <s v="Calgary"/>
        <s v="Barrie"/>
        <s v="Richmond Hill"/>
        <s v="Weyburn"/>
        <s v="Mississauga"/>
        <s v="Banff"/>
        <s v="Edmonton"/>
        <s v="Greater Toronto Area"/>
        <s v="Montreal"/>
        <s v="Beauceville"/>
        <s v="London"/>
        <s v="Charlottetown"/>
        <s v="Saint-Laurent"/>
        <s v="Fredericton"/>
        <s v="Bedford"/>
        <s v="Brampton"/>
        <s v="Vaughan"/>
        <s v="Surrey"/>
        <s v="Red Lake"/>
        <s v="Winnipeg"/>
        <s v="Laval"/>
        <s v="Halifax"/>
        <s v="Dieppe"/>
        <s v="Vernon"/>
        <s v="Dorval"/>
        <s v="Bolton"/>
        <s v="Sherbrooke"/>
        <s v="Victoria"/>
        <s v="North York"/>
        <s v="Oakville"/>
        <s v="Richmond"/>
        <s v="Burnaby"/>
        <s v="Metro Vancouver Regional District"/>
        <s v="Berwick"/>
        <s v="Moncton"/>
        <s v="Mount Pearl"/>
        <s v="Milton"/>
        <s v="Boucherville"/>
        <s v="Woodstock"/>
        <s v="Kelowna"/>
        <s v="Lakeside"/>
        <s v="Regina"/>
        <s v="Port Coquitlam"/>
        <s v="Thunder Bay"/>
        <s v="Squamish"/>
        <s v="North Vancouver"/>
        <s v="South Dundas"/>
        <s v="Hamilton"/>
        <s v="Waterloo"/>
        <s v="Waterdown"/>
        <s v="Saskatoon"/>
        <s v="Whitehorse"/>
        <s v="Okotoks"/>
        <s v="Thornhill"/>
        <s v="Concord"/>
        <s v="Sparwood"/>
        <s v="Yellowknife"/>
        <s v="Markham"/>
        <s v="Bradford"/>
        <s v="Etobicoke"/>
        <s v="Leduc"/>
        <s v="Rocky View County"/>
        <s v="St. Catharines"/>
        <s v="Lakeshore"/>
        <s v="St. Thomas"/>
        <s v="York"/>
        <s v="St. Paul"/>
        <s v="Lacombe"/>
        <s v="Kahnawake"/>
        <s v="Penticton"/>
        <s v="Kingston"/>
        <s v="Aurora"/>
        <s v="Stellarton"/>
        <s v="Scarborough"/>
        <s v="Guelph"/>
        <s v="Quebec City"/>
        <s v="Beaumont"/>
        <s v="Portage la Prairie"/>
        <s v="Senneville"/>
        <s v="Kitchener"/>
        <s v="Leamington"/>
        <s v="Clairmont"/>
        <s v="Athabasca"/>
        <s v="Speerville"/>
        <s v="St. Albert"/>
        <s v="Kamloops"/>
        <s v="West"/>
        <s v="Kirkland"/>
        <s v="Saint John"/>
        <s v="Peterborough"/>
        <s v="Longueuil"/>
        <s v="Saint-Jean-sur-Richelieu"/>
        <s v="Acheson"/>
        <s v="Newmarket"/>
        <s v="Dartmouth"/>
        <s v="Owen Sound"/>
        <s v="Mont-royal"/>
        <s v="Amherst"/>
        <s v="Maple Ridge"/>
        <s v="White Rock"/>
        <s v="Ancaster"/>
        <s v="Delta"/>
        <s v="Baie-d'urfe"/>
        <s v="Saint-Hubert"/>
        <s v="New Westminster"/>
        <s v="Woodbridge"/>
        <s v="Prince George"/>
        <s v="Haldimand"/>
        <s v="Nepean"/>
        <s v="Valcourt"/>
        <s v="North Bay"/>
        <s v="Downsview"/>
        <s v="100 Mile House"/>
        <s v="Engineer"/>
        <s v="Langley"/>
        <s v="Teeswater"/>
        <s v="Georgetown"/>
        <s v="Fort McMurray"/>
        <s v="Midtown Toronto"/>
        <s v="Canada"/>
        <s v="Coquitlam"/>
        <s v="Port Hope"/>
        <s v="Cambridge"/>
        <s v="Ontario"/>
        <s v="Haldimand County"/>
        <s v="Saguenay"/>
        <s v="Whitby"/>
        <s v="Rocky View"/>
        <s v="New Brunswick"/>
        <s v="Newfoundland and Labrador"/>
        <s v="Quebec"/>
        <s v="Lethbridge"/>
        <s v="British Columbia"/>
        <s v="Saskatchewan"/>
        <s v="Bowmanville"/>
        <s v="Uxbridge"/>
        <s v="Chalk River"/>
        <s v="Terrace"/>
        <s v="Sherwood Park"/>
        <s v="Point Edward"/>
        <s v="Alberta"/>
        <n v="0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7.xml><?xml version="1.0" encoding="utf-8"?>
<pivotCacheDefinition xmlns="http://purl.oclc.org/ooxml/spreadsheetml/main" xmlns:r="http://purl.oclc.org/ooxml/officeDocument/relationships" xmlns:mc="http://schemas.openxmlformats.org/markup-compatibility/2006" xmlns:xr="http://schemas.microsoft.com/office/spreadsheetml/2014/revision" mc:Ignorable="xr" r:id="rId1" refreshedBy="Emmanuel Olajubu" refreshedDateIso="2024-11-14T19:19:05.040000183507799800" createdVersion="8" refreshedVersion="8" minRefreshableVersion="3" recordCount="1796" xr:uid="{9D0076A9-34A8-CD4E-9F77-E640995254ED}">
  <cacheSource type="worksheet">
    <worksheetSource ref="H1:H1797" sheet="Cleaned_Tabled_Dataset"/>
  </cacheSource>
  <cacheFields count="1">
    <cacheField name="Province" numFmtId="0">
      <sharedItems count="14">
        <s v="Undef"/>
        <s v="ON"/>
        <s v="BC"/>
        <s v="AB"/>
        <s v="SK"/>
        <s v="QC"/>
        <s v="PE"/>
        <s v="NB"/>
        <s v="NS"/>
        <s v="MB"/>
        <s v="NL"/>
        <s v="YT"/>
        <s v="NT"/>
        <s v="NF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8.xml><?xml version="1.0" encoding="utf-8"?>
<pivotCacheDefinition xmlns="http://purl.oclc.org/ooxml/spreadsheetml/main" xmlns:r="http://purl.oclc.org/ooxml/officeDocument/relationships" xmlns:mc="http://schemas.openxmlformats.org/markup-compatibility/2006" xmlns:xr="http://schemas.microsoft.com/office/spreadsheetml/2014/revision" mc:Ignorable="xr" r:id="rId1" refreshedBy="Emmanuel Olajubu" refreshedDateIso="2024-11-25T19:03:10.56000018026679975" createdVersion="8" refreshedVersion="8" minRefreshableVersion="3" recordCount="1759" xr:uid="{843B6818-9F4C-CE49-B795-690C915D94C8}">
  <cacheSource type="worksheet">
    <worksheetSource name="Table5"/>
  </cacheSource>
  <cacheFields count="17">
    <cacheField name="Job Title" numFmtId="0">
      <sharedItems/>
    </cacheField>
    <cacheField name="Job Info" numFmtId="0">
      <sharedItems longText="1"/>
    </cacheField>
    <cacheField name="Position" numFmtId="0">
      <sharedItems count="27">
        <s v="Risk Analyst"/>
        <s v="Business Analyst"/>
        <s v="Data Analyst"/>
        <s v="Data Engineer"/>
        <s v="Data Specialist"/>
        <s v="Analyst"/>
        <s v="Programmer"/>
        <s v="Developer"/>
        <s v="System Analyst"/>
        <s v="Lead"/>
        <s v="BI Analyst"/>
        <s v="Data Associate"/>
        <s v="Data Officer"/>
        <s v="Manager"/>
        <s v="Intern"/>
        <s v="Quantitative Analyst"/>
        <s v="Data Consultant"/>
        <s v="Coordinator"/>
        <s v="Director"/>
        <s v="Data Architect"/>
        <s v="Logistic Analyst"/>
        <s v="Trainer"/>
        <s v="Executive"/>
        <s v="Other"/>
        <s v="Financial Analyst"/>
        <s v="Statistician"/>
        <s v="Data Scientist"/>
      </sharedItems>
    </cacheField>
    <cacheField name="Employer" numFmtId="0">
      <sharedItems/>
    </cacheField>
    <cacheField name="City" numFmtId="0">
      <sharedItems/>
    </cacheField>
    <cacheField name="City Keep Remote" numFmtId="0">
      <sharedItems/>
    </cacheField>
    <cacheField name="City Remove Remote In" numFmtId="0">
      <sharedItems/>
    </cacheField>
    <cacheField name="Province" numFmtId="0">
      <sharedItems/>
    </cacheField>
    <cacheField name="Skill" numFmtId="0">
      <sharedItems count="1033">
        <s v="Python, Sql"/>
        <s v="Power Bi, Power BI, Excel"/>
        <s v="Undef"/>
        <s v="Fabric, Power BI, Sql, Machine Learning, Genesys, Python, R, Database"/>
        <s v="Azure, Power BI, SQL, Aws"/>
        <s v="Excel"/>
        <s v="C#, Javascript, Sql, Database"/>
        <s v="Database, Sql, Power Platform, Ssis, Azure, Ssrs, Git, .Net, Python, Javascript"/>
        <s v="Power Bi, Power Platform, Ssis, Sql, Big Data, Sas, Ssrs, Azure, Python, R"/>
        <s v="Sql, Gap, Power BI"/>
        <s v="Jira, Excel, Reason, Database"/>
        <s v="Gap, Vba, Excel, Sql"/>
        <s v="Database"/>
        <s v="Sql, Big Data, Gap, Jira, Database"/>
        <s v="Gap, Jira, Sql"/>
        <s v="Sql, Tableau, Python, Database, Excel, Power Bi, R"/>
        <s v="Excel, Reason"/>
        <s v="Html, Tableau, Sql, Css, Python, Javascript, R, Power BI"/>
        <s v="Gap, Power BI, Excel"/>
        <s v="Sql"/>
        <s v="Machine Learning, Database, Database, Html, Git, Matlab, Javascript, Perl, Css, Java, Python, R"/>
        <s v="Excel, Reason, Database"/>
        <s v="C#, Forth, Excel"/>
        <s v="Power Bi, Excel"/>
        <s v="Python, Excel"/>
        <s v="Tableau, Machine Learning, Sql, Database, Excel, Sas, Power Bi, Javascript, Spss"/>
        <s v="Power BI, Confluence"/>
        <s v="Sql, Aws, Databricks, Gap, Azure, Power Bi, Python"/>
        <s v="Database, Excel, Power Bi, Python, R, Database"/>
        <s v="Tableau, Machine Learning, Sql, Excel, Python"/>
        <s v="Azure, Sql, Python, Tableau, Excel, Databricks, Power Bi, Database"/>
        <s v="Tableau, Sql, D3.Js, Power Bi, Python, R"/>
        <s v="Excel, Excel"/>
        <s v="Sql, Confluence, Sas, Jira, Teradata"/>
        <s v="Sql, Python, Confluence, Excel, Java, Teradata, Jira"/>
        <s v="Power Bi, Excel, Database"/>
        <s v="Sql, Database, Crystal, Excel"/>
        <s v="Sql, Excel, Database"/>
        <s v="Sql, Big Data, Hadoop, Python, Jupyter"/>
        <s v="Eagle"/>
        <s v="Github, Aws, Sql"/>
        <s v="Sas, Big Data, R"/>
        <s v="Power Platform"/>
        <s v="Sql, Gap, Excel"/>
        <s v="Fabric, Ssis, Sql, Databricks, Azure, Ssrs"/>
        <s v="Genesys, Excel"/>
        <s v="Power Bi, Excel, SQL"/>
        <s v="Tableau, Power Bi, Sql, Excel, Vba, Python, R"/>
        <s v="Crystal"/>
        <s v="Power Bi, Power Platform"/>
        <s v="Python, Sql, Power BI, R"/>
        <s v="C"/>
        <s v="Power Platform, Power Bi, Excel, Database"/>
        <s v="R, C"/>
        <s v="C#, Database"/>
        <s v="Power BI"/>
        <s v="Power Bi, Excel, Big Data, Sql"/>
        <s v="Python, Sql, R"/>
        <s v="Sql, Sas, R, Tableau, Vbscript, Power Bi, Python"/>
        <s v="Power BI, Sql"/>
        <s v="Database, Power Bi, Sql"/>
        <s v="Power Bi, Sql, Alteryx, Snowflake, Database"/>
        <s v="Eagle, Sql, Excel, Vba, Database"/>
        <s v="Tableau, Sql, Php, Excel, Power Bi, Python, Vba, R"/>
        <s v="Maple, Excel, Sql"/>
        <s v="Sql, Github, C#, Gitlab, Javascript"/>
        <s v="Python, R, Machine Learning"/>
        <s v="Vba, Sql, Power Bi, Alteryx"/>
        <s v="Database, Sql"/>
        <s v="Snowflake, Sql, Eagle"/>
        <s v="Excel, Factor"/>
        <s v="Power Bi, Tableau, Excel, Sql"/>
        <s v="Vba, Sql, Alteryx"/>
        <s v="Tableau, Sql, Excel, Power Bi, Python"/>
        <s v="Sql, Database, Excel, SQL, Html, Database"/>
        <s v="Sql, Database, Tableau, Database, Power BI, Ssrs, C#, Qlikview, Excel"/>
        <s v="Python, Vba, Sql"/>
        <s v="Sql, Perl, Shell, Python, Html, Excel, Gap, Java"/>
        <s v="Database, Tableau, Sql, Alteryx, Python, R"/>
        <s v="Sas"/>
        <s v="Excel, Jira"/>
        <s v="Python, Vue, Sas, Python"/>
        <s v="Sql, Tableau, Excel, Gap, Snowflake, Teradata"/>
        <s v="Database, Tableau, Power BI, Sql, Excel, Python"/>
        <s v="Power Bi, Excel, Database, Sql"/>
        <s v="Tableau, Excel"/>
        <s v="Python, Sql, Tableau, Jira, Html, Github, Powershell, Javascript"/>
        <s v="Excel, Machine Learning, Power BI"/>
        <s v="Power BI, Tableau, Excel"/>
        <s v="Sql, Aws"/>
        <s v="Sas, Sql, Teradata"/>
        <s v="Power BI, Aws, Sql"/>
        <s v="Sql, Python, Tableau, Machine Learning"/>
        <s v="Power Bi, Sql, Mysql, Excel, Zoho Analytics, Database"/>
        <s v="Sql, Database, Excel, Power Bi, Python, Postgresql"/>
        <s v="Sas, Excel, Sql, Database"/>
        <s v="Sql, Excel"/>
        <s v="Excel, Sql"/>
        <s v="Gap, Sql, Database"/>
        <s v="Html, Php, Perl, Powershell, Css, Python, Javascript"/>
        <s v="Looker"/>
        <s v="Sql, Azure, Power Bi, Python, R"/>
        <s v="Power Platform, Azure"/>
        <s v="Html, Excel, Sql, Database"/>
        <s v="Html, Tableau, Power BI, Sql, Php, Css, Qlik Sense, Python, Javascript"/>
        <s v="R, Python, C#, Excel, Julia, C"/>
        <s v="Excel, Database"/>
        <s v="Tableau, Sql, Power Bi, Python, R"/>
        <s v="R"/>
        <s v="Database, Excel"/>
        <s v="Html, Github"/>
        <s v="Power Bi, Tableau, Qlikview"/>
        <s v="Excel, R"/>
        <s v="Sql, Html, Excel, Perl, Gap, Shell, Java, Python"/>
        <s v="Jira, Sql, Confluence"/>
        <s v="Gap, Excel"/>
        <s v="Power Bi, Tableau, R"/>
        <s v="Bigquery, Tableau, Power BI, Sql, Excel, Sas, Google Cloud Platform, Python, Looker, R"/>
        <s v="Gap, Fabric, Power Platform, Excel"/>
        <s v="C#, Python"/>
        <s v="Power Bi, Sql, Database"/>
        <s v="Power Bi, Tableau, Python, Sql"/>
        <s v="Database, Database"/>
        <s v="Tableau, Sql, Excel, Snowflake, Vba, Looker, R"/>
        <s v="Machine Learning, Python, Sql"/>
        <s v="Sql, Aws, Hadoop, Database"/>
        <s v="Power BI, Sql, Excel, Power BI, Vba"/>
        <s v="Ssis, Sql, Ssrs, Power Bi, SQL, Git, Python, R"/>
        <s v="Gap"/>
        <s v="Python, Vue, Excel, Sas, R"/>
        <s v="Python, Tableau, Sql, Machine Learning, Power BI, Sas, Azure, Power Bi, R"/>
        <s v="Machine Learning, Sql, Excel, Power Bi, Power BI, Snowflake, Python"/>
        <s v="Sql, Excel, Python, R, Tableau, Power Bi"/>
        <s v="Sas, Python, R, Machine Learning, C"/>
        <s v="Sql, Database, Tableau, Excel, Python, R"/>
        <s v="Tableau, Sql, Excel, Power Bi, Power BI, Sas, Python, Looker, Database, Spss"/>
        <s v="Sql, Visual Basic, Machine Learning, Big Data, Excel, Python, Vba, R"/>
        <s v="Azure"/>
        <s v="Sql, Power Bi, Excel"/>
        <s v="Sql, Database, Database, C#, Python"/>
        <s v="Big Data, Sql, Confluence, Gap, Python, Jira"/>
        <s v="Database, Python, Sql, Mysql"/>
        <s v="Azure, Gap, Power Bi, Aws"/>
        <s v="C#, Sas"/>
        <s v="Sql, Confluence, Excel, Jira, Factor"/>
        <s v="Database, Jira"/>
        <s v="Sql, Power Bi, Gap, Power Bi, Database"/>
        <s v="Database, Database, Postgresql, Azure, Aws, Github, Mysql, Sql, Mysql, SQL, Mariadb"/>
        <s v="Power Bi, Power Bi, Sql"/>
        <s v="Sas, Power Bi, Sql, Power BI"/>
        <s v="Java, Python, Sql, Elasticsearch, Apache Kafka, Jupyter"/>
        <s v="Sql, Ssis, Ssrs, Power Bi, Database, Tableau, Excel, Python"/>
        <s v="Power Bi, Tableau, Azure, Sql"/>
        <s v="Tableau, Sql, R, Sas, Azure, Power Bi, Stata, Spss"/>
        <s v="Sas, Power Bi, Python, Excel, Sql, Vba"/>
        <s v="Sas, Sql, Power Bi, Database, Database, Tableau"/>
        <s v="Jira"/>
        <s v="Tableau, Power BI"/>
        <s v="Machine Learning, Sql, Big Data, Databricks, Java, Hadoop, Python"/>
        <s v="Power Bi, Tableau, Machine Learning"/>
        <s v="Machine Learning, Sql, Matlab, Scala, Excel, Java, Big Data, Hadoop, Python, R"/>
        <s v="Python, Machine Learning, Sql"/>
        <s v="Azure, Tableau, Power Platform, Aws, Sql, SQL, Alteryx, Talend, Google Bigquery, Python"/>
        <s v="Tableau, Html, Excel"/>
        <s v="Jira, Excel, Database, Confluence"/>
        <s v="C#, Sql, Eagle"/>
        <s v="Tableau, Power BI, Sql, Excel, Jira"/>
        <s v="Database, Sql, Mysql, Oracle Database, Python, R"/>
        <s v="C#, Python, Java"/>
        <s v="Miro, Azure, Powershell"/>
        <s v="Tableau, Machine Learning, Sql, Big Data, Excel, Bitbucket, Azure, Hadoop, Python, Jupyter"/>
        <s v="Tableau, Sql, Database"/>
        <s v="C#, Azure, Sql"/>
        <s v="C#, Excel, Database"/>
        <s v="Power Bi, Tableau, Qlikview, Machine Learning, Sql, Azure, Database"/>
        <s v="Sql, Power Bi, Power BI, Excel, Python, R"/>
        <s v="Sql, Database, Mysql, Shell, Java, Python, Javascript, Database"/>
        <s v="Power Platform, Power Bi, Python, Database"/>
        <s v="Swift, Python, R"/>
        <s v="Python, Sql, Excel, R"/>
        <s v="Excel, Tableau, Sql, Alteryx, Python, Github, Snowflake, Database"/>
        <s v="Excel, Lucidchart"/>
        <s v="Python, Gitlab, Sql"/>
        <s v="Sql, Power BI, Excel, Power Bi"/>
        <s v="Tableau, Power BI, Looker"/>
        <s v="Reason"/>
        <s v="Scss"/>
        <s v="C#, Excel, R, Database"/>
        <s v="Database, Sybase, SQL, Sql"/>
        <s v="C#, Excel"/>
        <s v="Hadoop, Informatica, Snowflake, Postgresql, Aws, Sql, Qliksense, Scala, Big Data, Shell, Sas, Teradata, Python"/>
        <s v="Power BI, Jira, Excel"/>
        <s v="Power Bi, Sql, Python, Machine Learning, Sas"/>
        <s v="Tableau, Power Platform, Excel, Power Bi, C#, Python, Javascript"/>
        <s v="Jira, Confluence, Machine Learning"/>
        <s v="Notion"/>
        <s v="Sas, Python, R, Database, Excel"/>
        <s v="Azure, Gap"/>
        <s v="Power BI, Spss, Database, Excel"/>
        <s v="Excel, Database, Eagle"/>
        <s v="Sql, Big Data, Machine Learning, Javascript"/>
        <s v="Tableau, Power BI, Sql, Database"/>
        <s v="Power Bi, Excel, Sql, Excel"/>
        <s v="Power Bi, Excel, Sql, Database"/>
        <s v="Fabric"/>
        <s v="Azure, Database, Html, Crystal, Php, Mysql, SQL, Puppet, Powershell, Java, Asp, Javascript"/>
        <s v="Azure, Power BI, Database"/>
        <s v="Oracle Cloud"/>
        <s v="Smartsheet, Excel"/>
        <s v="Power Bi, Big Data, Excel"/>
        <s v="Excel, Tableau, Sql, Alteryx, Python, Github, C#, Snowflake, Database"/>
        <s v="Sql, Database, Excel"/>
        <s v="Html, Css, Power BI, Ssrs"/>
        <s v="Sql, Big Data, Excel, Hadoop, Python, Jupyter"/>
        <s v="C#, Excel, Azure, Database"/>
        <s v="Javascript, Javascript"/>
        <s v="Excel, C"/>
        <s v="C#, Matlab, Assembly"/>
        <s v="Sas, Vba, Excel, Database"/>
        <s v="Power Bi, Sql, Azure, Power BI, Ssis, Sqlserver, .Net"/>
        <s v="Excel, Sas, Vba, C#, Python, R"/>
        <s v="Sql, Python, Tableau, Swift, Machine Learning, Aws, Confluence, Excel, Gap, Power Bi, Jira"/>
        <s v="Sql, Tableau, Power BI, Excel"/>
        <s v="Aws, Sql, Big Data, Snowflake, Hadoop, Azure, Python"/>
        <s v="Tableau, Sql, Big Data, Excel, Apache Airflow"/>
        <s v="Big Data, Sql, Excel, Gap, Big Data"/>
        <s v="Tableau, Crystal, Sql, Gap, Python, R"/>
        <s v="Tableau, Genesys, Sql"/>
        <s v="Database, Sql, SQL, Shell, C#, Python, Javascript"/>
        <s v="Tableau, Aws, Sql, Azure, Power Bi, Looker, Database"/>
        <s v="Tableau, Machine Learning, Sql, Excel, Alteryx, Vba"/>
        <s v="Sas, Sql"/>
        <s v="Tableau, Excel, R"/>
        <s v="Sql, Power BI, Ssrs, Qliksense, Big Data, SQL, Excel, Qlik Sense, Database"/>
        <s v="Database, Html"/>
        <s v="Power Bi, Jira, Miro"/>
        <s v="Database, Python, Sql"/>
        <s v="Aws, Confluence, Github, Java, Lucidchart, Jira"/>
        <s v="Excel, Tableau, Sql, Gap, Power Bi"/>
        <s v="Machine Learning, Jira, Confluence"/>
        <s v="Database, Database, Tableau, Sql, Alteryx, Python, R"/>
        <s v="Tableau, Sql, Snowflake, Qlikview, Talend"/>
        <s v="Aws, Sql, Oracle Database, Database, Database, Reason"/>
        <s v="Sas, Fabric, Excel"/>
        <s v="Confluence, Excel, Gap, Azure, Jira"/>
        <s v="C#, Excel, Sql, Database"/>
        <s v="Shell, C#, Jira, Confluence"/>
        <s v="Vba, Excel"/>
        <s v="Jira, Gap, Sql, Confluence"/>
        <s v="Jira, Excel, Smartsheet"/>
        <s v="Tableau, Crystal, Sql, Excel, Vba, Database"/>
        <s v="Fabric, Excel, R"/>
        <s v="Maple"/>
        <s v="C#, Jira, Confluence"/>
        <s v="Tableau, Excel, Looker"/>
        <s v="Html, Sql, Reason, Excel, Python, Javascript, R, Database"/>
        <s v="Sql, Database, Tableau, Machine Learning, Aws, Big Data, Python"/>
        <s v="Hadoop, Informatica, Snowflake, Aws, Sql, Postgresql, Qliksense, Scala, Big Data, Shell, Sas, Teradata, Python"/>
        <s v="Sql, Mysql, Database, Power Platform, Azure, Jira"/>
        <s v="Power Bi, Excel, Oracle Cloud"/>
        <s v="C#, Database, Database, Mongodb, Sql, Aws, Big Data, Snowflake, Hadoop, Azure, Python, Sybase"/>
        <s v="Sql, Excel, Tableau, Jira, Power BI, Powershell, Gap, Vba, Snowflake, Python, Database"/>
        <s v="Html, Java, Database, Tcl"/>
        <s v="C#, Python, Matlab"/>
        <s v="Big Data, Java, Sql, C"/>
        <s v="Sql, Ruby, Javascript, Jira"/>
        <s v="Power Bi, Tableau, Looker"/>
        <s v="Power BI, Tableau, Excel, Spss"/>
        <s v="Sql, Tableau, Crystal, Ssis, Excel, SQL, Ssrs, Power Bi, Sybase, Database"/>
        <s v="Tableau, Power BI, Snowflake, Looker, Postgresql"/>
        <s v="Power BI, Power Platform, Sql, Excel, Sas, Ssrs, Python, R"/>
        <s v="Aws, Azure, Html, Machine Learning, Sql, Github, Css, Gitlab, Python, Vue, R, Javascript"/>
        <s v="Sql, Database"/>
        <s v="Database, Hadoop, Sql"/>
        <s v="Tableau, Sql, Excel, Power Bi, Python, R, Vba"/>
        <s v="Php"/>
        <s v="Tableau, Power BI, Sql, Excel, Python, R, Knime"/>
        <s v="Tableau, Machine Learning, Sql, Matlab, Python"/>
        <s v="Tableau, Sql, Excel, Power Bi, Python, R, Database"/>
        <s v="Sql, Database, Mysql"/>
        <s v="Machine Learning, Sql, Big Data, Plotly, Database, Machine Learning, R, Cassandra, Big Data, Matplotlib, Snowflake, D3.Js, Hadoop, Google Bigquery, Python, Javascript, D3.Js, Seaborn"/>
        <s v="Big Data, Sql, Database"/>
        <s v="Excel, Sql, Database"/>
        <s v="Power Bi, Ssrs, Azure, Sql"/>
        <s v="Tableau, Vba, Excel, Sql"/>
        <s v=".Net"/>
        <s v="Excel, Tableau, Sql, Asana"/>
        <s v="Excel, Smartsheet"/>
        <s v="Sql, Big Data, Database, Machine Learning, Cassandra, Big Data, Snowflake, D3.Js, Hadoop, Google Bigquery, Python, Javascript, R"/>
        <s v="Sql, Snowflake, Azure, R, Talend"/>
        <s v="Power BI, Tableau, Excel, Python, R"/>
        <s v="Vue, C"/>
        <s v="Stata, R"/>
        <s v="Database, Database, Html, Sql, Mysql"/>
        <s v="Html, Aws, Sql, Git, Azure, Python, Looker, Database"/>
        <s v="Tableau, Sql"/>
        <s v="Power Bi, Html, Power Platform, Excel, Css, Javascript, Database"/>
        <s v="Html, Tableau, Power BI, Css, Bigquery, Javascript, Fivetran"/>
        <s v="Power Bi, Gap, Excel"/>
        <s v="C#, Database, Html, Sql, Git, Perl, Java, Groovy, Tcl, Python, Lua"/>
        <s v="Html, Javascript, Css"/>
        <s v="Power Bi, Excel, Factor"/>
        <s v="Tableau, Looker"/>
        <s v="Oracle Cloud, Excel, Power Bi"/>
        <s v="Sql, Shell, Git, Perl, Oracle Database, Javascript, Database"/>
        <s v="Gap, Vue, R"/>
        <s v="Snowflake"/>
        <s v="Gap, Jira, Confluence"/>
        <s v="Tableau, Sql, Confluence, Hadoop, Jira, Database"/>
        <s v="C#, Sql, Excel, Jira, Database"/>
        <s v="Sql, Confluence, Github, Java, Jira"/>
        <s v="C#, Fabric"/>
        <s v="C#, R"/>
        <s v="Git, Docker, Github, Java, Jira, Postgresql"/>
        <s v="Sql, Excel, Azure, Tableau, Power Bi"/>
        <s v="Power BI, Tableau, Excel, Vue"/>
        <s v="Excel, Power Bi, Database"/>
        <s v="Machine Learning, Sql, Julia, Python, R"/>
        <s v="Machine Learning, Sql"/>
        <s v="Machine Learning, Sql, C#, Julia, Python, R"/>
        <s v="Power Bi, Power BI, Reason"/>
        <s v="C#, Machine Learning, Sql"/>
        <s v="Tableau, Python, Excel, Sql"/>
        <s v="C#, Sql"/>
        <s v="Tableau, Plotly, Sql, Python, R"/>
        <s v="Html, Tableau, Sql, Confluence, Jira, Power Bi, Python, Looker, R"/>
        <s v="C#, Tableau, Sql, Databricks, Excel, Snowflake, Power Bi"/>
        <s v="Tableau, Looker, Sql"/>
        <s v="Python, Power BI, Qlik Sense, Sql"/>
        <s v="Azure, Sql, Power Bi, Power Platform, Power BI, Databricks, Ssrs"/>
        <s v="Power Bi, Tableau, Excel, Database"/>
        <s v="Database, Sql, Database, Mysql, Python, R"/>
        <s v="Power Bi, C#, Python, Sql"/>
        <s v="Python, Sql, Excel, Azure, Git, Big Data, Css, Power Bi"/>
        <s v="Power BI, Aws, Excel, Azure, Power Bi"/>
        <s v="Python, Sql, Machine Learning, Matlab"/>
        <s v="Azure, Python, Apex, Java"/>
        <s v="Excel, Sql, Excel"/>
        <s v="Looker, Html, Tableau, Excel, Power Bi, Javascript"/>
        <s v="Azure, Ssis, Sql, SQL, Databricks, Ssrs, Power Bi, Database"/>
        <s v="Database, Tableau, Power BI, Sql, Mysql, Gap, Java, Ssrs, Seaborn, C#, Python, Matplotlib"/>
        <s v="Looker, Snowflake, Machine Learning, Sql"/>
        <s v="Crystal, Sql, Excel, Azure, Eagle"/>
        <s v="Tableau, Sql, Excel, Gap, Java, C#, Database"/>
        <s v="Tableau, Excel, Databricks, Sas, Power Bi, Python, Vba, Database"/>
        <s v="Aws, Tableau, Excel, Sql"/>
        <s v="Asana"/>
        <s v="Reason, Sql"/>
        <s v="Crystal, Sql, Excel, Javascript, Database"/>
        <s v="Jira, Confluence"/>
        <s v="Reason, Sql, Excel, Snowflake, Power Bi"/>
        <s v="Shell, C"/>
        <s v="Database, Html, Git, Sql, Shell, Java, Groovy, Javascript"/>
        <s v="Erlang, Reason, Excel, Gap, C"/>
        <s v="Sql, Excel, Azure, Power Bi, Vba"/>
        <s v="Crystal, Ssis, Sql, Ssrs, Power Bi, Database, Vue, C"/>
        <s v="Tableau, Power BI, Confluence, Jira, Sql"/>
        <s v="Excel, Power BI"/>
        <s v="Database, C, Big Data, Sql"/>
        <s v="Tableau, Python, Git, Sql, Confluence, Mysql, C, Power Bi, Jira, Javascript, Perforce, Database"/>
        <s v="Reason, Sql, Database"/>
        <s v="Sql, Confluence, Azure, Jira, Big Data, Database"/>
        <s v="Sql, Excel, Power Bi, Fabric, Jira"/>
        <s v="Tableau, Big Data, Sql"/>
        <s v="Database, Database, Excel"/>
        <s v="Machine Learning, Tableau, Qlikview, Sql, Aws, Big Data, Azure, Power Bi"/>
        <s v="Database, Machine Learning, Matlab, Mysql, Excel, Python"/>
        <s v="Excel, Gap"/>
        <s v="Sql, Ssrs"/>
        <s v="Excel, Power Bi, Informatica, Excel"/>
        <s v="Pentaho, Sql, Groovy, Asana, Python"/>
        <s v="Sql, Power Bi, Database, Machine Learning, Excel, Python, R"/>
        <s v="Power BI, Aws"/>
        <s v="Jira, Sales, Salesforce, DevOps, Business analysis"/>
        <s v="Python, No SQL, Power BI, SQL, Microsoft Access"/>
        <s v="SQL, JD Edwards, Salesforce, Statistics, Python"/>
        <s v="Power BI, SQL, SQL, Statistics, Organizational skills"/>
        <s v="Relational databases, R, Omniture, Office Suite, Tableau"/>
        <s v="No SQL, Google Suite, Pricing, SQL, Purchasing"/>
        <s v="Power BI, SQL, Order management system, Sales, Merchandising"/>
        <s v="Python, Power BI, SQL, Microsoft Outlook, R"/>
        <s v="Power BI, Financial auditing, Tableau, Change management, Project management"/>
        <s v="Jira, Business analysis, Python, SQL, Data management"/>
        <s v="Bilingual, Tableau, MATLAB, Writing skills, Python"/>
        <s v="Bilingual, Tableau, Power BI, SQL, SAS"/>
        <s v="CI/CD, Azure, Git, Python, SQL"/>
        <s v="Tableau, Power BI, Azure, Business intelligence, SAS"/>
        <s v="Python, No SQL, Power BI, SQL, Project management"/>
        <s v="R, Business analysis, Statistics, Process improvement, Visio"/>
        <s v="SQL, SQL, Presentation skills, Analytics"/>
        <s v="Power BI, Data modeling, SQL, R, Quality management"/>
        <s v="Statistics, Power BI, SQL, Data mining, XML"/>
        <s v="Statistics, Computer science, Python, Research, Statistics"/>
        <s v="Bilingual, Tableau, Filing, Python, Statistics"/>
        <s v="Statistics, Business analysis, Statistics, SQL, AWS"/>
        <s v="Sage, SQL, Microsoft Access, Statistics, Office Suite"/>
        <s v="Computer science, Azure, Business analysis, Google Cloud Platform, AWS"/>
        <s v="Tableau, Oracle, SAS, SQL, SQL"/>
        <s v="Oracle, Oil &amp; gas, Business analysis, SQL, Windows"/>
        <s v="Research, Natural language processing, Typing, No SQL"/>
        <s v="SQL, Oil &amp; gas, Statistics, SQL, Python"/>
        <s v="Power BI, Data structures, Oil &amp; gas, SQL, Statistics"/>
        <s v="Power BI, Data modeling, SQL, SQL, Statistics"/>
        <s v="Power BI, SQL, Magento, E-commerce, SQL"/>
        <s v="Power BI, Data modeling, SQL, Data mining, Business intelligence"/>
        <s v="SQL, Python"/>
        <s v="Statistics, Python, SQL, Statistics, No SQL"/>
        <s v="Power BI, Business intelligence, Business analysis, Statistics, Tableau"/>
        <s v="SQL, Microsoft Access, Maximo, Statistics, No SQL"/>
        <s v="Computer science, R, SQL, Python"/>
        <s v="No SQL, SQL, Microsoft Access, Visual Basic, Database development"/>
        <s v="Bilingual, Tableau, Statistical software, Computer science, SQL"/>
        <s v="Power BI, Confluence, No SQL"/>
        <s v="Statistics, Power BI, SQL, Microsoft Outlook, Business intelligence"/>
        <s v="Bilingual, Tableau, Sales, Retail Link, Nielsen"/>
        <s v="Computer science, Power BI, SQL, Salesforce, Databases"/>
        <s v="Python, Sourcing, Power BI, SQL, Procurement"/>
        <s v="Power BI, Data modeling, SSRS, Databases, Database design"/>
        <s v="Statistics, SQL, Statistics, Tableau, SQL"/>
        <s v="Power BI, SQL, AWS, Statistics, Presentation skills"/>
        <s v="Statistical software, Power BI, Visual Basic, SAS, R"/>
        <s v="Power BI, SQL, Statistics, SQL, Statistics"/>
        <s v="Tableau, Power BI, SQL, ERP systems, Yardi"/>
        <s v="Analytics"/>
        <s v="Tableau, SQL, Presentation skills, Machine learning, No SQL"/>
        <s v="Computer skills"/>
        <s v="Power BI, SQL, SAP, Supply chain, Statistics"/>
        <s v="Microsoft Windows Server, Python, No SQL, Adobe Photoshop, SQL"/>
        <s v="Tableau, Alteryx, Office Suite, SQL, Quality assurance"/>
        <s v="Power BI, SQL, ERP systems, Tableau, SQL"/>
        <s v="Computer science, Power BI, R, Statistics, Tableau"/>
        <s v="Bilingual, Tableau, Power BI, Azure, Business intelligence"/>
        <s v="Power BI, SQL, Statistics, Data analytics, Organizational skills"/>
        <s v="Pricing, Azure, R, Statistics, Google Cloud Platform"/>
        <s v="Tableau, Russian, Presentation skills, Data management, Data entry"/>
        <s v="Python, No SQL, Cost management, Power BI, Sage"/>
        <s v="Power BI, SQL, Azure, Business intelligence, Office Suite"/>
        <s v="Agile, iOS, Python, Statistics, Project management software"/>
        <s v="Data center experience, Enterprise architecture, Computer hardware, IT"/>
        <s v="Power BI, Data modeling, SQL, Business analysis, Research"/>
        <s v="Statistics, MATLAB, Signal processing, SQL, Machine learning"/>
        <s v="ArcGIS, SQL, SQL, Database design, Presentation skills"/>
        <s v="Bilingual, Agile, Statistics, Python, SQL"/>
        <s v="Jira, Power BI, SQL, Data structures, Yardi"/>
        <s v="Tableau, Power BI, SQL, Logistics, Process improvement"/>
        <s v="Jira, No SQL, SAFe, SQL, Microsoft Outlook"/>
        <s v="SQL, Data mining, Office Suite, Project management"/>
        <s v="ArcGIS, AutoCAD, SQL, Statistics, Pivot tables"/>
        <s v="Pricing, Tableau, SQL, Data visualization, No SQL"/>
        <s v="Office Suite, Data analytics, Computer skills, No SQL, Time management"/>
        <s v="Power BI, SQL, Business intelligence, Statistics, SQL"/>
        <s v="Supply chain, Process improvement, NetSuite, Software development, Web services"/>
        <s v="Power BI, Statistics, Office Suite, Databases, Change management"/>
        <s v="Statistical software, SQL, Sales, Customer service, SQL"/>
        <s v="Oracle, SQL, Data warehouse, Python, Hadoop"/>
        <s v="Python, No SQL, Statistics, Computer science, Power BI"/>
        <s v="Computer science, Elasticsearch, Kubernetes, XML, Statistics"/>
        <s v="Bilingual, Tableau, SQL, ERP systems, Python"/>
        <s v="Performance tuning, Computer science, Oracle, XML, SAS"/>
        <s v="Jira, Power BI, SQL, Primavera, Tableau"/>
        <s v="Tableau, Computer operation, Word processing, Statistics, Python"/>
        <s v="Python, No SQL, Power BI, SQL, Statistics"/>
        <s v="Computer operation, Power BI, SQL, R, Statistics"/>
        <s v="Jira, Data mining, Python, Presentation skills, No SQL"/>
        <s v="Jira, Power BI, SQL, Office Suite, SQL"/>
        <s v="ArcGIS, Power BI, SQL, R, Data management"/>
        <s v="Business analysis, Statistics, No SQL"/>
        <s v="No SQL, SQL, Microsoft Outlook, SAP, Filing"/>
        <s v="Python, No SQL, SQL, Microsoft Outlook, Sales"/>
        <s v="Crystal Reports, SQL, Microsoft Access, JD Edwards, DB2"/>
        <s v="Computer science, Customer service, System architecture, Databases, SQL"/>
        <s v="Bilingual, Tableau, Statistics, Spanish, Power BI"/>
        <s v="Azure, SQL, NoSQL, Google Cloud Platform, Databases"/>
        <s v="Databases, C++, Machine learning, Python"/>
        <s v="Power BI, SQL, Primavera, Quality management, Office Suite"/>
        <s v="Python, Java, Statistics, C++, C"/>
        <s v="Power BI, Cloud infrastructure, SQL, Azure, C#"/>
        <s v="Data mining, Customer service, Statistics, Office Suite, Database management"/>
        <s v="Tableau, Power BI, Data modeling, Business intelligence, D3.js"/>
        <s v="Databases"/>
        <s v="Oracle, No SQL"/>
        <s v="Investment, SQL, Relational databases, Maintenance, Bloomberg"/>
        <s v="Power BI, SQL, Azure, APIs, No SQL"/>
        <s v="No SQL, SQL, Microsoft Outlook, Salesforce, Visio"/>
        <s v="SQL, Tableau, SQL, Statistical analysis, Statistics"/>
        <s v="Power BI, SQL, Microsoft Access, Business analysis, Tableau"/>
        <s v="Cognos, Crystal Reports, Power BI, SQL, Microsoft Access"/>
        <s v="Python, No SQL, SQL, Big data, Business analysis"/>
        <s v="SQL, Business intelligence, R, Tableau, SQL"/>
        <s v="Statistics, Power BI, Azure, Google Cloud Platform, SQL"/>
        <s v="Cognos, Computer science, Power BI, SQL, Microsoft Outlook"/>
        <s v="SQL, Statistics"/>
        <s v="Power BI, Oracle, Waterfall, Relational databases, Data structures"/>
        <s v="SQL, Statistics, Agile, Test cases, Business requirements"/>
        <s v="Power BI, Big data, Tableau, SQL, A/B testing"/>
        <s v="Oracle, Python, SQL, Computer skills, Python"/>
        <s v="Power BI, SQL, Oracle, Supply chain, R"/>
        <s v="Python"/>
        <s v="Statistics, SAS, R, SQL, Machine learning"/>
        <s v="Tableau, Statistics"/>
        <s v="Power BI, SAP, Spark, R, Primavera"/>
        <s v="Python, Power BI, SAS, R, Research"/>
        <s v="Computer science, Customer service, Call center, No SQL"/>
        <s v="Natural language processing, Data analytics, APIs, Python, Analytics"/>
        <s v="Python, Quality assurance, Usability, Project implementation, IT"/>
        <s v="Performance tuning, Data modeling, Azure, DevOps, Spark"/>
        <s v="Python, No SQL, SQL, Relational databases, R"/>
        <s v="SQL, Microsoft Outlook, XML, Visual Basic, Adobe Illustrator"/>
        <s v="SQL, ADP, Python, Office Suite, Statistics"/>
        <s v="Statistics, Data modeling, Business intelligence, Tableau, SQL"/>
        <s v="Jira, Statistics, Computer science, Data mining, Relational databases"/>
        <s v="Python, No SQL"/>
        <s v="Power BI, SQL, Microsoft Access, Business intelligence, Business analysis"/>
        <s v="No SQL, SQL, Microsoft Outlook, Project planning, Writing skills"/>
        <s v="Python, SQL, Supply chain, Visio, Change management"/>
        <s v="Tableau, SQL, Data mining, Statistics, Human resources"/>
        <s v="SQL, Financial auditing, ADP, HRIS"/>
        <s v="Computer science, Power BI, Data modeling, Business intelligence, Tableau"/>
        <s v="FTP, SFTP, Pentaho, XML, SQL"/>
        <s v="Jira, Power BI, Agile, Cloud computing, Chef"/>
        <s v="Keyword research, Business analysis, Python, Research, Taxonomy"/>
        <s v="Jira, Bilingual, Tableau, Pegasystems, Data modeling"/>
        <s v="Salesforce, Statistics, Tableau, SQL, Business development"/>
        <s v="SQL, Data mining, Sales, SQL, Content strategy"/>
        <s v="Crystal Reports, Writing skills, Office Suite, Statistics, Computer skills"/>
        <s v="Azure, Node.js, React, DevOps, C#"/>
        <s v="Computer operation, Power BI, SQL, Yardi, SQL"/>
        <s v="Bilingual, Tableau, Azure, Business intelligence, SAS"/>
        <s v="CI/CD, Knowledge management, Azure, PCI, SCCM"/>
        <s v="R, Research, Tableau, Statistics, Project management"/>
        <s v="Python, SASS, Computer skills, Linux, Data warehouse"/>
        <s v="Project management, Contracts, Project management methodology, LMS, Business requirements"/>
        <s v="Jira, Computer science, Power BI, R, Statistics"/>
        <s v="Data modeling, Statistics, SQL, AWS, Hadoop"/>
        <s v="Jira, Power BI, SQL, Business analysis, Google Cloud Platform"/>
        <s v="No SQL, Power BI, SQL, Financial auditing, ERP systems"/>
        <s v="TensorFlow, R, Java, SQL, Machine learning"/>
        <s v="Computer operation, Office Suite"/>
        <s v="SQL, Research, Statistics, Presentation skills, Pivot tables"/>
        <s v="Performance tuning, Data modeling, XML, Data structures, Apache Hive"/>
        <s v="Python, Windows, Office Suite, Computer skills"/>
        <s v="iOS, SQL, Python, Windows, Office Suite"/>
        <s v="Statistics"/>
        <s v="No SQL, Crystal Reports, SQL, Customer service, Office Suite"/>
        <s v="Python, Statistics"/>
        <s v="Jira, Power BI, Azure, Big data, Spark"/>
        <s v="Node.js, Test automation, Selenium, Statistics, Quality assurance"/>
        <s v="CAD, Data management, Computer skills"/>
        <s v="Bilingual, Tableau, Google Suite, Python, Human resources"/>
        <s v="Power BI, Google Cloud Platform, Tableau, IT"/>
        <s v="Python, No SQL, Google Suite, Google Docs, SQL"/>
        <s v="Cognos, Crystal Reports, Business intelligence, R, Tableau"/>
        <s v="Bilingual, Tableau, Supply chain, ERP systems, Python"/>
        <s v="Statistics, Power BI, R, Databases, SQL"/>
        <s v="Computer science, Business intelligence, SAP HANA, SAP, Databases"/>
        <s v="Python, Research, Statistics, Organizational skills, No SQL"/>
        <s v="CRM software, Power BI, SQL, ERP systems, Tableau"/>
        <s v="SQL, Microsoft Access, Supply chain, ERP systems, No SQL"/>
        <s v="Power BI, SQL, Google Tag Manager, Tableau, Statistics"/>
        <s v="Sourcing, Procurement, Python, Research, Statistics"/>
        <s v="No SQL, Power BI, SQL, Microsoft Access, Research"/>
        <s v="SQL, ERP systems, Financial reporting, Python, Office Suite"/>
        <s v="Bilingual, Tableau, Power BI, JD Edwards, Business intelligence"/>
        <s v="SQL, Statistics, SQL, Project management, Accounting"/>
        <s v="Python, Content development, Organizational skills, No SQL"/>
        <s v="Telephony, Data mining, Business intelligence, Avaya, CAD"/>
        <s v="Jira, Data modeling, SQL, Financial reporting, Confluence"/>
        <s v="Oracle, SAP, Spark, NetSuite, Visio"/>
        <s v="SQL, JavaScript, Metadata, Python"/>
        <s v="Power BI, Cloud architecture, Business intelligence, Tableau, SQL"/>
        <s v="Python, SQL, Statistics, Project management, Organizational skills"/>
        <s v="Statistics, Statistics, No SQL, Marketing"/>
        <s v="Agile, Power BI, SQL, R, Tableau"/>
        <s v="Power BI, CSS, Spark, R, Statistics"/>
        <s v="Python, No SQL, Tableau, Spanish, SQL"/>
        <s v="SQL, Alteryx, Tableau, SQL, Statistics"/>
        <s v="Power BI, SQL, Microsoft Access, Customer service, Visio"/>
        <s v="Bilingual, Tableau, JD Edwards, Business intelligence, Visual Studio"/>
        <s v="Python, No SQL, Power BI, SQL, Microsoft Outlook"/>
        <s v="Power BI, Data modeling, Azure, Business intelligence, QlikView"/>
        <s v="Python, No SQL, CRM software, Power BI, SQL"/>
        <s v="Power BI, Azure, Oracle, Business intelligence, Waterfall"/>
        <s v="CRM software, Power BI, Salesforce Marketing Cloud, SQL, Salesforce"/>
        <s v="Python, Power BI, SQL, Microsoft Outlook, Sales"/>
        <s v="C#, SQL, SQL, MySQL"/>
        <s v="Tableau, Power BI, Azure, Statistics, Python"/>
        <s v="Machine learning, No SQL, Python"/>
        <s v="Cognos, SQL, Microsoft Access, Business intelligence, Relational databases"/>
        <s v="Office Suite, Organizational skills, Computer skills, No SQL, Hospital experience"/>
        <s v="Quality assurance, Data collection, No SQL"/>
        <s v="No SQL, SQL, Manufacturing, No SQL"/>
        <s v="No SQL"/>
        <s v="SAP, Data structures, Quality management, Office Suite, Change management"/>
        <s v="Power BI, Business intelligence, R, Process improvement, Visio"/>
        <s v="Pricing, Power BI, SQL, Budgeting"/>
        <s v="Tableau, Incident management, Big data, R, Research"/>
        <s v="SQL, Supply chain, Office Suite, No SQL"/>
        <s v="Data modeling, SQL, PowerBuilder, R, SQL"/>
        <s v="Python, No SQL, Program management, SQL, Relational databases"/>
        <s v="Python, Databases, Database management"/>
        <s v="Tableau, Power BI, Data modeling, Azure, Business analysis"/>
        <s v="Bilingual, Tableau, JD Edwards, Customer service, Business analysis"/>
        <s v="ASP.NET, Azure, Business intelligence, Web development, C#"/>
        <s v="Big data, Spark, NoSQL, Java, Databases"/>
        <s v="System design, Databases, SQL, Data collection, No SQL"/>
        <s v="Bilingual, Tableau, Oracle, Python, SQL"/>
        <s v="Python, SQL, Business analysis, Statistics, Visio"/>
        <s v="Power BI, SQL, Statistics, SQL"/>
        <s v="Tableau, Power BI, SQL, SAS, R"/>
        <s v="Python, SQL, PCI, Process improvement, Visio"/>
        <s v="Power BI, SAP, Business analysis, SAP BW 4HANA, AWS"/>
        <s v="SQL, SQL"/>
        <s v="Data warehouse"/>
        <s v="Elasticsearch, SQL, NoSQL, Databases, Statistics"/>
        <s v="Microsoft Windows Server, Authentication, Computer science, Drupal, Oracle"/>
        <s v="CI/CD, Spanish, DevOps, Statistics, Scrum"/>
        <s v="Jira, Project management, Scrum, Software development, Agile"/>
        <s v="Statistics, Computer science, Big data, Python, Office Suite"/>
        <s v="Azure, R, SQL, IT, SDLC"/>
        <s v="Business analysis, Visio, Business management"/>
        <s v="Program management, Cerner, SQL, Statistics, Epic"/>
        <s v="DevOps, SQL, SSRS, Python, Enterprise architecture"/>
        <s v="Business analysis, Presentation skills, Agile, Business management, No SQL"/>
        <s v="Agile"/>
        <s v="Python, SQL, Statistics, Organizational skills, Chinese"/>
        <s v="Jira, SQL, Azure, Trello, SQL"/>
        <s v="SQL, SAP, Supply chain, ERP systems, Statistics"/>
        <s v="Data mining, SAS, SQL, Statistical analysis, Statistics"/>
        <s v="Data management, No SQL"/>
        <s v="Power BI, Oracle, SQL, Python, SQL"/>
        <s v="Office Suite, Computer skills, No SQL"/>
        <s v="Tableau, R, AWS, Data visualization, Python"/>
        <s v="Bilingual, Tableau, Computer science, Power BI, ERP systems"/>
        <s v="Power BI, SQL, SAP, Supply chain, Logistics"/>
        <s v="Statistics, No SQL"/>
        <s v="Azure, Writing skills, DevOps, Python, E-commerce"/>
        <s v="Python, Power BI, SQL, Oracle, Microsoft Outlook"/>
        <s v="SQL, Business analysis, Visio, Statistics, Pivot tables"/>
        <s v="Business intelligence, SQL, REST, APIs, Metadata"/>
        <s v="Statistics, Statistics, Data visualization, No SQL"/>
        <s v="Statistical software, Power BI, Data modeling, SAS, Relational databases"/>
        <s v="Power BI, SQL, Tableau, Databases, Administrative experience"/>
        <s v="Customer service, SAP, Supply chain, Office Suite, SQL"/>
        <s v="Power BI, Data modeling, Azure, Business intelligence, Big data"/>
        <s v="Power BI, SQL, SQL, Statistics, Budgeting"/>
        <s v="SQL, Microsoft Access, Supply chain, Logistics, Tableau"/>
        <s v="SQL, Visio, Python, SQL, Usability"/>
        <s v="Python, Office Suite, SQL, Computer skills, Python"/>
        <s v="Python, No SQL, SQL, Visio, Office Suite"/>
        <s v="Power BI, Business intelligence, Statistics, Office Suite, Databases"/>
        <s v="Azure, CSS, React, R, Google Cloud Platform"/>
        <s v="Bilingual, Tableau, Investment, Pricing, Relational databases"/>
        <s v="Sales, Statistics, Data management, Customer support, No SQL"/>
        <s v="Python, No SQL, SQL, Microsoft Access, Statistics"/>
        <s v="Power BI, SQL, Ceridian, Statistics, Dayforce"/>
        <s v="Power BI, Statistics, Math, AS400, Financial services"/>
        <s v="Power BI, Data modeling, Business intelligence, .NET, SQL"/>
        <s v="SQL, Statistics, Math, Time management"/>
        <s v="Jira, Bilingual, Tableau, Pricing, Python"/>
        <s v="Python, Bilingual, No SQL, Tableau, SQL"/>
        <s v="SQL, Tableau, Java, SQL, Statistics"/>
        <s v="Investment, Power BI, Statistics, Python, Tableau"/>
        <s v="Power BI, Oracle, Relational databases, SAP, Statistics"/>
        <s v="Apache Hive, SQL, Project management, Organizational skills, Agile"/>
        <s v="Power BI, Data modeling, SQL, Waterfall, Business analysis"/>
        <s v="Python, AutoCAD, Operating systems, React, XML"/>
        <s v="Bilingual, Python, Quality management, SQL, Statistics"/>
        <s v="Statistics, Databases, Statistical analysis, Recruiting, No SQL"/>
        <s v="Tableau, Incident management, Big data, Research, SQL"/>
        <s v="Python, No SQL, Tableau, SQL, Microsoft Outlook"/>
        <s v="Customer service, Statistics, APIs, HRIS, LMS"/>
        <s v="CRM software, SQL, SAP, Employee relations, Ceridian"/>
        <s v="Python, No SQL, SQL, Process improvement, Visio"/>
        <s v="SQL, Risk management, Python"/>
        <s v="Computer science, Elasticsearch, TCP, SQL, React"/>
        <s v="Python, No SQL, Computer operation, SQL, SAP"/>
        <s v="Process improvement, Agile, Business requirements, No SQL"/>
        <s v="Jira, Python, No SQL, SQL, Enterprise architecture"/>
        <s v="Python, Pricing, Python, Korean, Statistics"/>
        <s v="Process improvement, Project management, Agile, Business requirements, No SQL"/>
        <s v="Python, Power BI, SQL, Azure, DevOps"/>
        <s v="Investment, SQL, Microsoft Access, Azure, DevOps"/>
        <s v="Oracle, Business intelligence, QlikView, SQL, Tableau"/>
        <s v="SQL, Business intelligence, Statistics, Presentation skills, Manufacturing"/>
        <s v="Jira, Python, SQL, Visio, Office Suite"/>
        <s v="Power BI, Statistics, Tableau, Java, SQL"/>
        <s v="Python, No SQL, SQL, Microsoft Outlook, Statistics"/>
        <s v="Bilingual, Tableau, Statistical software, SAS, R"/>
        <s v="Power BI, SQL, Visio, Office Suite, Statistics"/>
        <s v="Power BI, Data modeling, Business intelligence, Tableau, Statistics"/>
        <s v="Power BI, Data modeling, Azure, R, Google Tag Manager"/>
        <s v="Enterprise software, Project management, Presentation skills, Machine learning, Data analytics"/>
        <s v="Jira, Data modeling, Business intelligence, SAS, QlikView"/>
        <s v="Oracle, Sales, Relational databases, Google Cloud Platform, SQL"/>
        <s v="Procurement, Statistics, Data visualization, No SQL"/>
        <s v="Tableau, SQL, Data analytics"/>
        <s v="Statistics, Presentation skills, Recruiting, Computer skills, No SQL"/>
        <s v="Python, No SQL, Computer science, SQL, IIS"/>
        <s v="No SQL, SQL, Python, Project management, Continuous improvement"/>
        <s v="Jira, Tableau, Python, Office Suite, Math"/>
        <s v="Power BI, SQL, Accounts payable, QlikView, Business analysis"/>
        <s v="Power BI, SQL, Sales, Statistics, Statistics"/>
        <s v="Project management, Presentation skills, No SQL, Strategic planning"/>
        <s v="Relational databases, Writing skills, SQL, Statistics, Release management"/>
        <s v="No SQL, Statistics, SQL, Microsoft Access, Statistics"/>
        <s v="SQL, Office Suite, Statistics, Project management, HRIS"/>
        <s v="SQL, Procurement, Supply chain, ERP systems, Office Suite"/>
        <s v="Python, No SQL, SQL, Python, Office Suite"/>
        <s v="Ceridian, Disaster recovery, Statistics, Dayforce, Presentation skills"/>
        <s v="HP ALM, Data modeling, Business analysis, Statistics, Visio"/>
        <s v="SQL, Procurement, Office Suite, Statistics, SharePoint"/>
        <s v="Jira, Web design, Office Suite, Statistics, Presentation skills"/>
        <s v="Google Suite, Research, Database management, Project management, Presentation skills"/>
        <s v="Computer science, SQL, ERP systems, Yardi, SQL"/>
        <s v="Python, Power BI, SQL, Statistics, MailChimp"/>
        <s v="Pricing, Power BI, SQL, Ceridian, Tableau"/>
        <s v="Computer science, Power BI, Visio, Usability, IT"/>
        <s v="SQL, Project management, Time management"/>
        <s v="CRM software, SQL, SQL, Organizational skills, Data visualization"/>
        <s v="Statistics, SQL, Retail Link, Nielsen, Organizational skills"/>
        <s v="Bilingual, Tableau, Power BI, Business intelligence, Python"/>
        <s v="Business analysis, Microservices, Customer relationship management, REST, Scrum"/>
        <s v="Oracle, Word processing, Python, Databases, Presentation skills"/>
        <s v="Statistical software, Power BI, Statistics, Office Suite, Databases"/>
        <s v="Computer operation, SQL, Office Suite, Data management, Continuous improvement"/>
        <s v="Power BI, Business intelligence, Statistics, Git, Tableau"/>
        <s v="Power BI, Tableau, Data analytics, ISO 27002, Organizational skills"/>
        <s v="R, SQL, Python, Office Suite, SQL"/>
        <s v="CI/CD, Azure, Operating systems, Oracle, MVC"/>
        <s v="Python, Bilingual, Tableau, SQL, ADP"/>
        <s v="Oracle, XML, DB2, Visual Studio, SQL"/>
        <s v="Sales, Project management, Continuous improvement, B2B, No SQL"/>
        <s v="Python, Research, Marketing"/>
        <s v="Power BI, Maintenance, SQL, Usability, Organizational skills"/>
        <s v="Bilingual, Statistics, Power BI, SAS, R"/>
        <s v="SQL, Supply chain, MRP, Statistics, No SQL"/>
        <s v="SQL, Statistics, No SQL"/>
        <s v="Pricing, Power BI, SQL, R, Python"/>
        <s v="Bilingual, Tableau, R, Statistics, Python"/>
        <s v="Power BI, SQL, Accounting software, Tableau, Databases"/>
        <s v="Statistical software, SQL, Customer service, Office Suite, No SQL"/>
        <s v="Python, No SQL, Google Docs, SQL, Procurement"/>
        <s v="Python, SQL, Computer networking, Computer skills, Linux"/>
        <s v="Incident management, Administrative experience, Presentation skills, New Relic, SharePoint"/>
        <s v="No SQL, SQL, Microsoft Outlook, Research, Office Suite"/>
        <s v="Oil &amp; gas, Office Suite, Taxonomy, Statistics, Records management"/>
        <s v="Python, No SQL, SQL, Microsoft Outlook, Supply chain"/>
        <s v="Statistics, Organizational skills, No SQL"/>
        <s v="Data modeling, NoSQL, Databases, SQL, AWS"/>
        <s v="SQL, Supply chain, ERP systems, Office Suite, Statistics"/>
        <s v="Office Suite, Statistics, Computer skills, No SQL, Time management"/>
        <s v="Bilingual, Tableau, Customer service, Python, Statistics"/>
        <s v="Computer science, R, Tableau, SQL, Data analytics"/>
        <s v="Pricing, SQL, Logistics, Office Suite, Statistics"/>
        <s v="Business analysis, Statistics, SQL, No SQL"/>
        <s v="Knowledge management, Power BI, R, Tableau, SQL"/>
        <s v="ArcGIS, SQL, R, Statistics, Office Suite"/>
        <s v="Python, SQL, Research, Office Suite, No SQL"/>
        <s v="Power BI, CSS, Tableau, SQL, PHP"/>
        <s v="Power BI, SQL, R, SQL, Python"/>
        <s v="Pricing, Power BI, SQL, Business intelligence, Sales"/>
        <s v="Statistics, Business requirements, No SQL"/>
        <s v="Statistics, Presentation skills, No SQL, Analytics"/>
        <s v="Bilingual, Tableau, Google Suite, Pricing, Python"/>
        <s v="Power BI, SQL, Waterfall, React, Salesforce"/>
        <s v="Jira, Data modeling, Azure, C#, Business analysis"/>
        <s v="Data mining, XML, C#, ERP systems, Process improvement"/>
        <s v="ArcGIS, SQL, Python, GIS"/>
        <s v="SQL, Statistics, Organizational skills, No SQL"/>
        <s v="Power BI, Statistics, SQL"/>
        <s v="Research, Statistics, Content development"/>
        <s v="Python, Knowledge management, SQL, Visio, Project management"/>
        <s v="Bilingual, Tableau, Warehouse management system, Python, Tableau"/>
        <s v="Python, Computer science, Power BI, SQL, Azure"/>
        <s v="No SQL, SQL, JD Edwards, Financial auditing, ERP systems"/>
        <s v="Power BI, Data modeling, Azure, Business intelligence, Statistics"/>
        <s v="Azure, Big data, Spark, Google Cloud Platform, Apache Hive"/>
        <s v="Sourcing, Power BI, SQL, Visual Basic, SAP"/>
        <s v="SQL, SAS"/>
        <s v="DevOps, Business analysis, Office Suite, Change management, Database design"/>
        <s v="Windows, Typing, No SQL"/>
        <s v="Python, SQL, Statistics, Process improvement, Office Suite"/>
        <s v="Power BI, SAS, Tableau, Databases, SQL"/>
        <s v="Bilingual, Tableau, Power BI, Data modeling, Azure"/>
        <s v="Computer science, Sage, SQL, Enterprise software, ERP systems"/>
        <s v="SQL, Office Suite"/>
        <s v="Jira, Power BI, Visio, Office Suite, Software development"/>
        <s v="Data structures, Databases, Change management, Computer networking, Contracts"/>
        <s v="No SQL, Program management, SQL, Microsoft Access, SAP"/>
        <s v="Math, Software development, Data warehouse"/>
        <s v="Bilingual, Tableau, Power BI, SQL, Azure"/>
        <s v="Statistics, SAS, No SQL"/>
        <s v="SAP, Process improvement, Office Suite, Computer skills"/>
        <s v="Python, No SQL, SQL, Python, Data analytics"/>
        <s v="Python, Investment, Computer science, Power BI, SQL"/>
        <s v="Python, No SQL, SQL, Microsoft Outlook, ERP systems"/>
        <s v="Python, No SQL, SQL, Procurement, Supply chain"/>
        <s v="Power BI, Relational databases, UX, Business requirements, No SQL"/>
        <s v="Computer science"/>
        <s v="Enterprise software, Performance testing, Change management, Project management, System testing"/>
        <s v="SQL, Business intelligence, Process improvement, Administrative experience, Computer skills"/>
        <s v="Statistics, Project management, Presentation skills, EMR systems, No SQL"/>
        <s v="Python, SQL, Facebook Advertising, Math, Presentation skills"/>
        <s v="Python, Tableau, SQL, Microsoft Outlook, Medical office experience"/>
        <s v="Azure, DevOps, Statistics, User acceptance testing, Business requirements"/>
        <s v="Python, SQL, Statistics, Statistics, Presentation skills"/>
        <s v="Bilingual, Tableau, Python, Chef"/>
        <s v="Pricing, Business intelligence, Sales, .NET, Statistical analysis"/>
        <s v="XML, Visual Basic, Objective-C, Python, Windows"/>
        <s v="Bilingual, Tableau, Power BI, Python, Statistics"/>
        <s v="Program management, Azure, SAP HANA, Kanban, SAP"/>
        <s v="Tableau, Office Suite, Agile, Business requirements, Requirements gathering"/>
        <s v="Oracle, SAS, SQL, SQL, Statistics"/>
        <s v="Business analysis, Presentation skills, Agile, Business requirements"/>
        <s v="Statistical software, SAS, R, Statistics, Tableau"/>
        <s v="Python, Databases, Computer skills"/>
        <s v="Jira, Power BI, SQL, Sales, Tableau"/>
        <s v="Python, Research"/>
        <s v="Filing, Statistics, No SQL"/>
        <s v="MATLAB, SQL, ADP, Laboratory experience, Visio"/>
        <s v="Tableau, Power BI, Data modeling, Azure, Relational databases"/>
        <s v="Python, Databases, SQL, Computer skills, Python"/>
        <s v="Research, No SQL, Strategic planning, Time management"/>
        <s v="No SQL, Accounts receivable, SQL, Microsoft Outlook, Financial auditing"/>
        <s v="Customer service, Database management, Computer networking"/>
        <s v="ERP systems, System design, Databases, Business development, Driving"/>
        <s v="Business intelligence, Relational databases, Salesforce, SQL, Digital marketing"/>
        <s v="Power BI, Waterfall, Customer service, DevOps, ERP systems"/>
        <s v="Investment, SQL"/>
        <s v="Tableau, Statistical software, Computer operation, SAS, Word processing"/>
        <s v="SAP, Merchandising, ERP systems, Process improvement, Continuous improvement"/>
        <s v="Computer operation, SQL, SAP, Presentation skills"/>
        <s v="Tableau, Power BI, SQL, Microsoft Access, Relational databases"/>
        <s v="Agile, Business requirements, No SQL"/>
        <s v="SQL, SAP, Writing skills, Research, Presentation skills"/>
        <s v="Waterfall, Writing skills, Business analysis, Databases, SQL"/>
        <s v="Oracle, Enterprise software, Databases, SQL, AWS"/>
        <s v="Power BI, Data modeling, SQL, Business analysis, Statistics"/>
        <s v="Python, SQL, Financial auditing, Office Suite, Tableau"/>
        <s v="Python, Computer networking, Computer skills"/>
        <s v="ERP systems, No SQL"/>
        <s v="Vendor management, Logistics, Project management, Project management software, No SQL"/>
        <s v="Azure, Project management, Unit testing, Business requirements, No SQL"/>
        <s v="Python, No SQL, Power BI, Data modeling, SQL"/>
        <s v="Business intelligence, Sales, Customer service, R, Financial reporting"/>
        <s v="ArcGIS, R, Statistics, Python, GIS"/>
        <s v="SFTP, SQL, Azure, Visual Basic, Kanban"/>
        <s v="Azure, Filing, Office Suite, Supervising experience, Project management"/>
        <s v="Python, SQL, Microsoft Access, Microsoft Outlook, Statistics"/>
        <s v="Python, No SQL, SAS, R, Research"/>
        <s v="SQL, Office Suite, Statistics, No SQL, Information management"/>
        <s v="Python, SQL, Nielsen, Business analysis, Office Suite"/>
        <s v="Python, SQL, Microsoft Access, Procurement, Visio"/>
        <s v="Research, Project management, Analytics"/>
        <s v="Pegasystems, Data modeling, Tableau, Databases, SQL"/>
        <s v="Power BI, SQL, Inventory control, Sales, Python"/>
        <s v="Waterfall, Project management, Presentation skills, ServiceNow, Agile"/>
        <s v="Power BI, Tableau, Cloud development, UX, Data visualization"/>
        <s v="SQL, Sales, Statistics, NetSuite, Computer networking"/>
        <s v="Microsoft Access, Relational databases, R, Alteryx, Visio"/>
        <s v="CRM software, Tableau, SQL, Sales, Python"/>
        <s v="Tableau, Statistical software, R, Statistics, Research"/>
        <s v="Bilingual, Tableau, Business analysis, Process improvement, Python"/>
        <s v="No SQL, AutoCAD, SQL, Microsoft Access, Microsoft Outlook"/>
        <s v="Power BI, Oracle, Business analysis, Statistics, Telecommunication"/>
        <s v="Jira, Python, SQL, Office Suite, Project management"/>
        <s v="Business analysis, Statistics, Analytics"/>
        <s v="Power BI, SQL, Kanban, Writing skills, Supply chain"/>
        <s v="CRM software, Business analysis, Statistics, No SQL"/>
        <s v="Python, Tableau, Computer operation, SQL, Financial auditing"/>
        <s v="SQL, SAP, No SQL"/>
        <s v="Tableau, SQL, Microsoft Outlook, Office Suite, Loss prevention"/>
        <s v="Sales support, SQL, Sales, SQL, Statistical analysis"/>
        <s v="Cognos, Data modeling, XML, SQL, Databases"/>
        <s v="Power BI, Azure, Google Cloud Platform, Tableau, Databases"/>
        <s v="Visio, Statistics, Presentation skills, Recruiting, Business requirements"/>
        <s v="SQL, Supply chain, R, SQL, Tableau"/>
        <s v="Power BI, System administration, SQL, Supply chain, ERP systems"/>
        <s v="Microsoft Windows Server, VoIP, Database management, Project management, Project management methodology"/>
        <s v="Azure, Enterprise software, DevOps, Weblogic, SQL"/>
        <s v="Research, Project management, Business requirements, Leadership, Information management"/>
        <s v="Sales, Python"/>
        <s v="Public speaking, Change management, Presentation skills, Agile, Budgeting"/>
        <s v="Jira, Writing skills, Mobile applications, R, Statistics"/>
        <s v="Tableau, SAS, Python, Drafting, Control-M"/>
        <s v="Adobe Photoshop, SQL, Writing skills, Adobe Illustrator, Research"/>
        <s v="CSS, Python, Windows, Office Suite, Databases"/>
        <s v="SAP, ERP systems, Python, Office Suite, Project management"/>
        <s v="Bilingual, Tableau, Mechanical engineering, Python, Presentation skills"/>
        <s v="Power BI, Data modeling, Business intelligence, Tableau, PostgreSQL"/>
        <s v="Statistics, Product management, User acceptance testing, Agile, Business requirements"/>
        <s v="Python, SAP SuccessFactors, SQL, Microsoft Access, Microsoft Outlook"/>
        <s v="Power BI, SQL, Business intelligence, Visual Basic, Relational databases"/>
        <s v="MATLAB, SQL, Big data, R, Laboratory experience"/>
        <s v="Data modeling, Relational databases, Business analysis, Research, SQL"/>
        <s v="Bilingual, Data modeling, Customer service, Visio, Office Suite"/>
        <s v="Sales, Project planning, Statistics, SQL, Agile"/>
        <s v="Power BI, SQL, Writing skills, Statistics, Office Suite"/>
        <s v="Computer science, SQL, Schematics, Alteryx, Statistics"/>
        <s v="Software deployment, LAN, WAN, Computer networking"/>
        <s v="Python, Investment, Power BI, SQL, SQL"/>
        <s v="Google Tag Manager, Statistics, Tableau, SQL, Statistical analysis"/>
        <s v="Statistical software, Statistics, Power BI, R, Statistics"/>
        <s v="SQL, Oil &amp; gas, Logistics, Office Suite, Statistics"/>
        <s v="Python, SQL, Microsoft Access, Writing skills, Office Suite"/>
        <s v="Computer science, Business requirements"/>
        <s v="Presentation skills, Retail management, Analytics"/>
        <s v="Bilingual, Power BI, SQL, SAS, SQL"/>
        <s v="Python, SQL, Oracle, Procurement, SAP"/>
        <s v="SQL, Python, Windows, Office Suite, Computer skills"/>
        <s v="Pricing, SQL, Big data, Salesforce, Tableau"/>
        <s v="Agile, No SQL"/>
        <s v="Microsoft Access, Oracle, R, SQL, Python"/>
        <s v="Agile, SQL, Cantonese, ERP systems, Statistics"/>
        <s v="SQL, Oracle, Office Suite, Statistics, Time management"/>
        <s v="SQL, SAP, Supply chain, Workday"/>
        <s v="Jira, Azure, Business analysis, Databases, SQL"/>
        <s v="Project management, IT, Business requirements"/>
        <s v="SQL, Kanban, Writing skills, Presentation skills, Demand planning"/>
        <s v="SQL, Microsoft Access, R, Tableau, Statistics"/>
        <s v="Statistical software, Statistics, Cognos, Oracle, Data mining"/>
        <s v="R, Statistics, Application development, SQL, Quality assurance"/>
        <s v="Python, QoS, SQL, Microsoft Outlook, Avaya"/>
        <s v="Bilingual, Tableau, Business analysis, Python, Statistics"/>
        <s v="SharePoint, IT, Business requirements, PowerShell"/>
        <s v="Business requirements"/>
        <s v="Bilingual, Tableau, SQL, Customer service, SAP"/>
        <s v="Jira, Salesforce, Business analysis, Accounting, Business requirements"/>
        <s v="Program management, Management, Research, Statistics, Presentation skills"/>
        <s v="Jira, Investment, Power BI, SQL, Confluence"/>
        <s v="Tableau, Power BI, SQL, Data mining, Customer service"/>
        <s v="Customer service, Salesforce, Business analysis, Statistics, Financial services"/>
        <s v="Pricing, SQL, Microsoft Outlook, Statistics, Project management"/>
        <s v="Python, SQL, Business intelligence, No SQL, Data warehouse"/>
        <s v="Power BI, SQL, Statistics, Office Suite, Presentation skills"/>
        <s v="Jira, Data mining, SQL, Project management, Confluence"/>
        <s v="Power BI, SQL, Oracle, Accounts payable, Customer service"/>
        <s v="Python, Office Suite, Statistics, PeopleSoft, HRIS"/>
        <s v="Jira, Financial auditing, Business analysis, Databases, Data management"/>
        <s v="Tableau, Computer science, Power BI, Data modeling, R"/>
        <s v="Statistics, Presentation skills, Continuous improvement, Financial services, No SQL"/>
        <s v="Python, Office Suite, E-commerce, Quality assurance, Presentation skills"/>
        <s v="Jira, Computer operation, Azure, Oracle, Waterfall"/>
        <s v="No SQL, SQL, Visio, Office Suite, SQL"/>
        <s v="Power BI, Sales, Customer service, UX, B2B"/>
        <s v="Python, No SQL, Statistics, SQL, Microsoft Outlook"/>
        <s v="Bilingual, Tableau, Power BI, SQL, Laboratory experience"/>
        <s v="Python, No SQL, Power BI, SQL, Writing skills"/>
        <s v="No SQL, SQL, Sales, Presentation skills, Software development"/>
        <s v="Power BI, Azure, Waterfall, Process improvement, Statistical analysis"/>
        <s v="SQL, Business intelligence, Sales, Salesforce, Statistics"/>
        <s v="Computer science, MATLAB, CSS, R, Git"/>
        <s v="Program management, SQL, Quality assurance, Management consulting, SaaS"/>
        <s v="Python, Power BI, Data modeling, SQL, SSRS"/>
        <s v="Jira, Python, No SQL, SQL, Azure"/>
        <s v="Microsoft Outlook, Visual Basic, Customer service, Office Suite, Java"/>
        <s v="Ant, Statistics, SQL, Risk management, Scripting"/>
        <s v="Power BI, SQL, R, Statistics, Tableau"/>
        <s v="R, SQL, Python, SQL, JavaScript"/>
        <s v="SAS, Statistics, Presentation skills, Organizational skills, Leadership"/>
        <s v="Office Suite, No SQL, Time management"/>
        <s v="Data mining, Statistics, Computer skills, No SQL"/>
        <s v="Tableau, Computer science, Power BI, Statistics, Python"/>
        <s v="PowerBuilder, C#, SQL, Python, Databases"/>
        <s v="Research, Quality assurance, SCSS, Data collection, No SQL"/>
        <s v="Python, Training &amp; development"/>
        <s v="Python, Computer skills"/>
        <s v="Power BI, Tableau, SQL, Training &amp; development, Business requirements"/>
        <s v="Power BI, SQL, SQL, Python"/>
        <s v="Python, No SQL, SQL, Office Suite, No SQL"/>
        <s v="Budgeting"/>
        <s v="Hyperion, Visual Studio, Python, Windows, Office Suite"/>
        <s v="Power BI, SQL, Business intelligence, SAP, ERP systems"/>
        <s v="Project management, Human resources, No SQL, Workday, SDLC"/>
        <s v="Tableau, TestNG, Cucumber, DevOps, Process improvement"/>
        <s v="Python, SQL, Research, Project management, Presentation skills"/>
        <s v="Microsoft Windows Server, Crystal Reports, SAP, SQL, Research"/>
        <s v="Pricing, SQL, ERP systems, Manufacturing"/>
        <s v="JD Edwards, ERP systems, Tableau"/>
        <s v="System administration, Sales, Customer service, Business analysis, Statistics"/>
        <s v="Enterprise software, Visio, Python, Windows, Office Suite"/>
        <s v="Statistics, Power BI, SQL, SAS, R"/>
        <s v="SQL, Big data, R, SQL, Data management"/>
        <s v="SQL, Metadata, AI, Python"/>
        <s v="Python, Windows, Office Suite, Databases, Software development"/>
        <s v="Business analysis, Statistics, Project management, Organizational skills, IT"/>
        <s v="Oracle, Python, Office Suite, SQL, Computer skills"/>
        <s v="Tableau, Power BI, SQL, Salesforce, Python"/>
        <s v="Cisco ISE"/>
        <s v="SQL, SQL, Statistics, Presentation skills, Organizational skills"/>
        <s v="Contract management, Sourcing, Power BI, Supplier management, Procurement"/>
        <s v="Statistics, Presentation skills, Risk management, Financial services, No SQL"/>
        <s v="Power BI, SQL, SQL, SQL, Project management"/>
        <s v="C#, Python, C++, C#, Computer skills"/>
        <s v="SQL, Statistics, Maintenance, Office Suite, CMMS"/>
        <s v="JBoss, Elasticsearch, System administration, Azure, Oracle"/>
        <s v="Go, Microservices, Project management, Scrum, Organizational skills"/>
        <s v="NetSuite, APIs, No SQL"/>
        <s v="SQL, Vendor management, Supply chain, Analytics"/>
        <s v="Python, No SQL, SQL"/>
        <s v="Python, No SQL, SQL, Retail Link, Project planning"/>
        <s v="Project planning, Business requirements, No SQL"/>
        <s v="No SQL, SQL, Microsoft Outlook, Python, Computer skills"/>
        <s v="Python, No SQL, SQL, Writing skills, Filing"/>
        <s v="Python, Microsoft Outlook, Research, Office Suite, Project management"/>
        <s v="Power BI, SQL, Financial auditing, SAS, Tableau"/>
        <s v="SQL, Python, Japanese, Vietnamese, Accounting"/>
        <s v="Oracle, PowerBuilder, SQL, Python, Office Suite"/>
        <s v="Writing skills, Statistics, Recruiting"/>
        <s v="Google Suite, Sales, Office Suite, Quality assurance, B2B sales"/>
        <s v="Pricing, SQL, Operating systems, Relational databases, SQL"/>
        <s v="Investment, Web development, Salesforce, Business analysis, Statistics"/>
        <s v="Python, Power BI, SQL, SAS, R"/>
        <s v="Oracle, Visual Studio, SQL, Python, SQL"/>
        <s v="Google Tag Manager, Statistics, SQL, Statistical analysis, Digital marketing"/>
        <s v="Pricing, SQL, Financial auditing, Office Suite, Tableau"/>
        <s v="Bilingual, Tableau, Computer science, Cloud infrastructure, Azure"/>
        <s v="Python, Crystal Reports, SQL, Microsoft Access, SAP"/>
        <s v="No SQL, Statistics, SQL, Microsoft Outlook, Laboratory experience"/>
        <s v="Bilingual, Tableau, Python, Statistics, Organizational skills"/>
        <s v="Python, No SQL, SQL, Office Suite, Statistics"/>
        <s v="Jira, Application development, ServiceNow, Software testing, IT"/>
        <s v="Pricing, Office Suite, Presentation skills, No SQL"/>
        <s v="Power BI, Data modeling, SQL, Relational databases, Research"/>
        <s v="Sage, JD Edwards, Oracle, COBIT, SAP"/>
        <s v="Laboratory experience, Research, Driving, Recruiting"/>
        <s v="Bilingual, Power BI, Business intelligence, Statistics, SQL"/>
        <s v="Jira, Bilingual, Tableau, Python, UX"/>
        <s v="Information architecture"/>
        <s v="SQL, Operational risk management, Vendor management, Procurement, Statistics"/>
        <s v="Power BI, Data modeling, Business intelligence, Tableau, Databases"/>
        <s v="SQL, SAP, Computer skills, Marketing, Workday"/>
        <s v="Investment, Power BI, SQL, SAP, Office Suite"/>
      </sharedItems>
    </cacheField>
    <cacheField name="Seniority" numFmtId="0">
      <sharedItems/>
    </cacheField>
    <cacheField name="Work Type" numFmtId="0">
      <sharedItems/>
    </cacheField>
    <cacheField name="Industry Type" numFmtId="0">
      <sharedItems/>
    </cacheField>
    <cacheField name="Min_Salary" numFmtId="164">
      <sharedItems containsSemiMixedTypes="0" containsString="0" containsNumber="1" minValue="30240.560000000001" maxValue="137280"/>
    </cacheField>
    <cacheField name="Max_Salary" numFmtId="164">
      <sharedItems containsSemiMixedTypes="0" containsString="0" containsNumber="1" minValue="57200" maxValue="180000"/>
    </cacheField>
    <cacheField name="Avg_Salary" numFmtId="164">
      <sharedItems containsSemiMixedTypes="0" containsString="0" containsNumber="1" minValue="43720.28" maxValue="158640"/>
    </cacheField>
    <cacheField name="Remote Work" numFmtId="0">
      <sharedItems containsSemiMixedTypes="0" containsString="0" containsNumber="1" containsInteger="1" minValue="0" maxValue="1"/>
    </cacheField>
    <cacheField name="Region" numFmtId="0">
      <sharedItems count="4">
        <s v="Northern Canada"/>
        <s v="Central Canada"/>
        <s v="Western Canada"/>
        <s v="Atlantic Canada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purl.oclc.org/ooxml/spreadsheetml/main" xmlns:r="http://purl.oclc.org/ooxml/officeDocument/relationships" xmlns:mc="http://schemas.openxmlformats.org/markup-compatibility/2006" xmlns:xr="http://schemas.microsoft.com/office/spreadsheetml/2014/revision" mc:Ignorable="xr" count="1798">
  <r>
    <x v="0"/>
    <x v="0"/>
    <x v="0"/>
    <s v="Binance"/>
    <x v="0"/>
    <s v="Undef"/>
    <s v="Python, Sql"/>
    <s v="ANY"/>
    <s v="Remote"/>
    <s v="Others"/>
    <n v="76000"/>
    <n v="89440"/>
    <n v="82720"/>
  </r>
  <r>
    <x v="1"/>
    <x v="1"/>
    <x v="1"/>
    <s v="Canadian Nuclear Laboratories"/>
    <x v="0"/>
    <s v="Undef"/>
    <s v="Power Bi, Power BI, Excel"/>
    <s v="ANY"/>
    <s v="Remote"/>
    <s v="Others"/>
    <n v="65000"/>
    <n v="87000"/>
    <n v="76000"/>
  </r>
  <r>
    <x v="2"/>
    <x v="2"/>
    <x v="2"/>
    <s v="Sander Geophysics Limited"/>
    <x v="1"/>
    <s v="ON"/>
    <s v="Undef"/>
    <s v="ANY"/>
    <s v="In-Person"/>
    <s v="Technology"/>
    <n v="64123.59"/>
    <n v="86600"/>
    <n v="75361.794999999998"/>
  </r>
  <r>
    <x v="0"/>
    <x v="3"/>
    <x v="3"/>
    <s v="Maximus Services, LLC"/>
    <x v="2"/>
    <s v="ON"/>
    <s v="Fabric, Power BI, Sql, Machine Learning, Genesys, Python, R, Database"/>
    <s v="ANY"/>
    <s v="In-Person"/>
    <s v="Service"/>
    <n v="87875"/>
    <n v="105000"/>
    <n v="96437.5"/>
  </r>
  <r>
    <x v="0"/>
    <x v="4"/>
    <x v="4"/>
    <s v="Niagara Health System"/>
    <x v="3"/>
    <s v="ON"/>
    <s v="Azure, Power BI, SQL, Aws"/>
    <s v="Senior"/>
    <s v="In-Person"/>
    <s v="Healthcare"/>
    <n v="115211.2"/>
    <n v="130332.799999999"/>
    <n v="122772"/>
  </r>
  <r>
    <x v="3"/>
    <x v="5"/>
    <x v="5"/>
    <s v="IMP Group"/>
    <x v="4"/>
    <s v="BC"/>
    <s v="Excel"/>
    <s v="ANY"/>
    <s v="In-Person"/>
    <s v="Others"/>
    <n v="68500"/>
    <n v="87000"/>
    <n v="77750"/>
  </r>
  <r>
    <x v="4"/>
    <x v="6"/>
    <x v="5"/>
    <s v="Ground Effects"/>
    <x v="5"/>
    <s v="ON"/>
    <s v="C#, Javascript, Sql, Database"/>
    <s v="ANY"/>
    <s v="In-Person"/>
    <s v="Others"/>
    <n v="68000"/>
    <n v="88300"/>
    <n v="78150"/>
  </r>
  <r>
    <x v="0"/>
    <x v="7"/>
    <x v="6"/>
    <s v="The City of Vancouver"/>
    <x v="6"/>
    <s v="BC"/>
    <s v="Database, Sql, Power Platform, Ssis, Azure, Ssrs, Git, .Net, Python, Javascript"/>
    <s v="ANY"/>
    <s v="In-Person"/>
    <s v="Technology"/>
    <n v="91145.600000000006"/>
    <n v="107702.39999999999"/>
    <n v="99424"/>
  </r>
  <r>
    <x v="4"/>
    <x v="8"/>
    <x v="7"/>
    <s v="Ontario Health"/>
    <x v="2"/>
    <s v="ON"/>
    <s v="Power Bi, Power Platform, Ssis, Sql, Big Data, Sas, Ssrs, Azure, Python, R"/>
    <s v="Senior"/>
    <s v="In-Person"/>
    <s v="Healthcare"/>
    <n v="68000"/>
    <n v="88300"/>
    <n v="78150"/>
  </r>
  <r>
    <x v="3"/>
    <x v="9"/>
    <x v="1"/>
    <s v="Softline Technology"/>
    <x v="2"/>
    <s v="ON"/>
    <s v="Sql, Gap, Power BI"/>
    <s v="Senior"/>
    <s v="In-Person"/>
    <s v="Technology"/>
    <n v="68500"/>
    <n v="87000"/>
    <n v="77750"/>
  </r>
  <r>
    <x v="3"/>
    <x v="9"/>
    <x v="1"/>
    <s v="Softline Technology"/>
    <x v="2"/>
    <s v="ON"/>
    <s v="Sql, Gap, Power BI"/>
    <s v="Senior"/>
    <s v="In-Person"/>
    <s v="Technology"/>
    <n v="68500"/>
    <n v="87000"/>
    <n v="77750"/>
  </r>
  <r>
    <x v="3"/>
    <x v="9"/>
    <x v="1"/>
    <s v="Softline Technology"/>
    <x v="2"/>
    <s v="ON"/>
    <s v="Sql, Gap, Power BI"/>
    <s v="Senior"/>
    <s v="In-Person"/>
    <s v="Technology"/>
    <n v="68500"/>
    <n v="87000"/>
    <n v="77750"/>
  </r>
  <r>
    <x v="3"/>
    <x v="10"/>
    <x v="1"/>
    <s v="DLL"/>
    <x v="7"/>
    <s v="ON"/>
    <s v="Jira, Excel, Reason, Database"/>
    <s v="ANY"/>
    <s v="In-Person"/>
    <s v="Others"/>
    <n v="75898"/>
    <n v="113847"/>
    <n v="94872.5"/>
  </r>
  <r>
    <x v="4"/>
    <x v="11"/>
    <x v="5"/>
    <s v="Toronto Hydro"/>
    <x v="2"/>
    <s v="ON"/>
    <s v="Gap, Vba, Excel, Sql"/>
    <s v="ANY"/>
    <s v="In-Person"/>
    <s v="Others"/>
    <n v="68000"/>
    <n v="88300"/>
    <n v="78150"/>
  </r>
  <r>
    <x v="0"/>
    <x v="7"/>
    <x v="6"/>
    <s v="The City of Vancouver"/>
    <x v="6"/>
    <s v="BC"/>
    <s v="Database, Sql, Power Platform, Ssis, Azure, Ssrs, Git, .Net, Python, Javascript"/>
    <s v="ANY"/>
    <s v="In-Person"/>
    <s v="Technology"/>
    <n v="99049.599999999904"/>
    <n v="117041.60000000001"/>
    <n v="108045.6"/>
  </r>
  <r>
    <x v="5"/>
    <x v="12"/>
    <x v="5"/>
    <s v="Insurance Council of BC"/>
    <x v="6"/>
    <s v="BC"/>
    <s v="Undef"/>
    <s v="Senior"/>
    <s v="In-Person"/>
    <s v="Insurance"/>
    <n v="89606"/>
    <n v="128809"/>
    <n v="109207.5"/>
  </r>
  <r>
    <x v="4"/>
    <x v="13"/>
    <x v="5"/>
    <s v="TMX Group Limited"/>
    <x v="2"/>
    <s v="ON"/>
    <s v="Database"/>
    <s v="ANY"/>
    <s v="In-Person"/>
    <s v="Technology"/>
    <n v="68000"/>
    <n v="88300"/>
    <n v="78150"/>
  </r>
  <r>
    <x v="6"/>
    <x v="14"/>
    <x v="8"/>
    <s v="Royal Bank of Canada"/>
    <x v="2"/>
    <s v="ON"/>
    <s v="Sql, Big Data, Gap, Jira, Database"/>
    <s v="Senior"/>
    <s v="In-Person"/>
    <s v="Finance"/>
    <n v="85816.8"/>
    <n v="91520"/>
    <n v="88668.4"/>
  </r>
  <r>
    <x v="0"/>
    <x v="15"/>
    <x v="5"/>
    <s v="Centre for Addiction and Mental Health"/>
    <x v="2"/>
    <s v="ON"/>
    <s v="Database"/>
    <s v="ANY"/>
    <s v="In-Person"/>
    <s v="Healthcare"/>
    <n v="57158.400000000001"/>
    <n v="76232"/>
    <n v="66695.199999999997"/>
  </r>
  <r>
    <x v="7"/>
    <x v="16"/>
    <x v="5"/>
    <s v="Cenovus Energy"/>
    <x v="8"/>
    <s v="AB"/>
    <s v="Excel"/>
    <s v="ANY"/>
    <s v="In-Person"/>
    <s v="Energy"/>
    <n v="50000"/>
    <n v="76458"/>
    <n v="63229"/>
  </r>
  <r>
    <x v="5"/>
    <x v="17"/>
    <x v="9"/>
    <s v="Royal Bank of Canada"/>
    <x v="6"/>
    <s v="BC"/>
    <s v="Gap, Jira, Sql"/>
    <s v="Senior"/>
    <s v="In-Person"/>
    <s v="Finance"/>
    <n v="66000"/>
    <n v="84500"/>
    <n v="75250"/>
  </r>
  <r>
    <x v="8"/>
    <x v="18"/>
    <x v="2"/>
    <s v="Toronto Transit Commission"/>
    <x v="2"/>
    <s v="ON"/>
    <s v="Sql, Tableau, Python, Database, Excel, Power Bi, R"/>
    <s v="ANY"/>
    <s v="In-Person"/>
    <s v="Technology"/>
    <n v="83192"/>
    <n v="104013"/>
    <n v="93602.5"/>
  </r>
  <r>
    <x v="0"/>
    <x v="19"/>
    <x v="9"/>
    <s v="City of Barrie"/>
    <x v="9"/>
    <s v="ON"/>
    <s v="Excel, Reason"/>
    <s v="Senior"/>
    <s v="In-Person"/>
    <s v="Technology"/>
    <n v="95106.71"/>
    <n v="127429.57"/>
    <n v="111268.14"/>
  </r>
  <r>
    <x v="6"/>
    <x v="20"/>
    <x v="2"/>
    <s v="Accencis Group"/>
    <x v="10"/>
    <s v="ON"/>
    <s v="Undef"/>
    <s v="ANY"/>
    <s v="In-Person"/>
    <s v="Others"/>
    <n v="90480"/>
    <n v="90480"/>
    <n v="90480"/>
  </r>
  <r>
    <x v="7"/>
    <x v="21"/>
    <x v="5"/>
    <s v="Weyburn Credit Union"/>
    <x v="11"/>
    <s v="SK"/>
    <s v="Html, Tableau, Sql, Css, Python, Javascript, R, Power BI"/>
    <s v="ANY"/>
    <s v="In-Person"/>
    <s v="Technology"/>
    <n v="61181"/>
    <n v="76458"/>
    <n v="68819.5"/>
  </r>
  <r>
    <x v="7"/>
    <x v="22"/>
    <x v="5"/>
    <s v="Closing the Gap Healthcare"/>
    <x v="12"/>
    <s v="ON"/>
    <s v="Gap, Power BI, Excel"/>
    <s v="ANY"/>
    <s v="In-Person"/>
    <s v="Healthcare"/>
    <n v="50000"/>
    <n v="76458"/>
    <n v="63229"/>
  </r>
  <r>
    <x v="6"/>
    <x v="23"/>
    <x v="0"/>
    <s v="BMO Financial Group"/>
    <x v="2"/>
    <s v="ON"/>
    <s v="Undef"/>
    <s v="ANY"/>
    <s v="In-Person"/>
    <s v="Finance"/>
    <n v="74800"/>
    <n v="138600"/>
    <n v="106700"/>
  </r>
  <r>
    <x v="1"/>
    <x v="1"/>
    <x v="1"/>
    <s v="Banff Caribou Properties Ltd."/>
    <x v="13"/>
    <s v="AB"/>
    <s v="Sql"/>
    <s v="ANY"/>
    <s v="In-Person"/>
    <s v="Automotive"/>
    <n v="65000"/>
    <n v="87000"/>
    <n v="76000"/>
  </r>
  <r>
    <x v="4"/>
    <x v="24"/>
    <x v="5"/>
    <s v="Seequent"/>
    <x v="2"/>
    <s v="ON"/>
    <s v="Database"/>
    <s v="ANY"/>
    <s v="In-Person"/>
    <s v="Others"/>
    <n v="68000"/>
    <n v="88300"/>
    <n v="78150"/>
  </r>
  <r>
    <x v="1"/>
    <x v="1"/>
    <x v="1"/>
    <s v="Banff Caribou Properties Ltd."/>
    <x v="13"/>
    <s v="AB"/>
    <s v="Sql"/>
    <s v="ANY"/>
    <s v="In-Person"/>
    <s v="Automotive"/>
    <n v="65000"/>
    <n v="87000"/>
    <n v="76000"/>
  </r>
  <r>
    <x v="0"/>
    <x v="25"/>
    <x v="5"/>
    <s v="Seequent"/>
    <x v="2"/>
    <s v="ON"/>
    <s v="Database"/>
    <s v="ANY"/>
    <s v="In-Person"/>
    <s v="Others"/>
    <n v="76000"/>
    <n v="89440"/>
    <n v="82720"/>
  </r>
  <r>
    <x v="0"/>
    <x v="26"/>
    <x v="8"/>
    <s v="University of Alberta"/>
    <x v="14"/>
    <s v="AB"/>
    <s v="Machine Learning, Database, Database, Html, Git, Matlab, Javascript, Perl, Css, Java, Python, R"/>
    <s v="ANY"/>
    <s v="In-Person"/>
    <s v="Technology"/>
    <n v="54764.33"/>
    <n v="73940.149999999994"/>
    <n v="64352.24"/>
  </r>
  <r>
    <x v="1"/>
    <x v="1"/>
    <x v="1"/>
    <s v="Banff Caribou Properties Ltd."/>
    <x v="13"/>
    <s v="AB"/>
    <s v="Sql"/>
    <s v="ANY"/>
    <s v="In-Person"/>
    <s v="Automotive"/>
    <n v="65000"/>
    <n v="87000"/>
    <n v="76000"/>
  </r>
  <r>
    <x v="5"/>
    <x v="27"/>
    <x v="8"/>
    <s v="Mackenzie Financial Corporation"/>
    <x v="15"/>
    <s v="ON"/>
    <s v="Sql"/>
    <s v="Senior"/>
    <s v="In-Person"/>
    <s v="Finance"/>
    <n v="30240.560000000001"/>
    <n v="57200"/>
    <n v="43720.28"/>
  </r>
  <r>
    <x v="1"/>
    <x v="1"/>
    <x v="1"/>
    <s v="Banff Caribou Properties Ltd."/>
    <x v="13"/>
    <s v="AB"/>
    <s v="Sql"/>
    <s v="ANY"/>
    <s v="In-Person"/>
    <s v="Automotive"/>
    <n v="65000"/>
    <n v="87000"/>
    <n v="76000"/>
  </r>
  <r>
    <x v="7"/>
    <x v="16"/>
    <x v="5"/>
    <s v="CloudMD Software &amp; Services Inc - CAN"/>
    <x v="0"/>
    <s v="Undef"/>
    <s v="Excel, Reason, Database"/>
    <s v="ANY"/>
    <s v="Remote"/>
    <s v="Technology"/>
    <n v="45000"/>
    <n v="57200"/>
    <n v="51100"/>
  </r>
  <r>
    <x v="7"/>
    <x v="16"/>
    <x v="5"/>
    <s v="CloudMD Software &amp; Services Inc - CAN"/>
    <x v="0"/>
    <s v="Undef"/>
    <s v="Excel, Reason, Database"/>
    <s v="ANY"/>
    <s v="Remote"/>
    <s v="Technology"/>
    <n v="45000"/>
    <n v="57200"/>
    <n v="51100"/>
  </r>
  <r>
    <x v="4"/>
    <x v="28"/>
    <x v="5"/>
    <s v="Banque Laurentienne"/>
    <x v="16"/>
    <s v="QC"/>
    <s v="Excel"/>
    <s v="ANY"/>
    <s v="In-Person"/>
    <s v="Others"/>
    <n v="68000"/>
    <n v="88300"/>
    <n v="78150"/>
  </r>
  <r>
    <x v="5"/>
    <x v="29"/>
    <x v="5"/>
    <s v="B.C. College of Nurses and Midwives"/>
    <x v="6"/>
    <s v="BC"/>
    <s v="C#, Forth, Excel"/>
    <s v="ANY"/>
    <s v="In-Person"/>
    <s v="Education"/>
    <n v="104423"/>
    <n v="109644"/>
    <n v="107033.5"/>
  </r>
  <r>
    <x v="7"/>
    <x v="16"/>
    <x v="5"/>
    <s v="CloudMD Software &amp; Services Inc - CAN"/>
    <x v="0"/>
    <s v="Undef"/>
    <s v="Excel, Reason, Database"/>
    <s v="ANY"/>
    <s v="Remote"/>
    <s v="Technology"/>
    <n v="45000"/>
    <n v="57200"/>
    <n v="51100"/>
  </r>
  <r>
    <x v="7"/>
    <x v="16"/>
    <x v="5"/>
    <s v="CloudMD Software &amp; Services Inc - CAN"/>
    <x v="17"/>
    <s v="QC"/>
    <s v="Excel, Reason, Database"/>
    <s v="ANY"/>
    <s v="Remote"/>
    <s v="Technology"/>
    <n v="45000"/>
    <n v="57200"/>
    <n v="51100"/>
  </r>
  <r>
    <x v="4"/>
    <x v="30"/>
    <x v="5"/>
    <s v="Canada Life Assurance Company"/>
    <x v="18"/>
    <s v="ON"/>
    <s v="Power Bi, Excel"/>
    <s v="Senior"/>
    <s v="In-Person"/>
    <s v="Others"/>
    <n v="54500"/>
    <n v="81800"/>
    <n v="68150"/>
  </r>
  <r>
    <x v="7"/>
    <x v="16"/>
    <x v="5"/>
    <s v="CloudMD Software &amp; Services Inc - CAN"/>
    <x v="19"/>
    <s v="PE"/>
    <s v="Excel, Reason, Database"/>
    <s v="ANY"/>
    <s v="Remote"/>
    <s v="Technology"/>
    <n v="45000"/>
    <n v="57200"/>
    <n v="51100"/>
  </r>
  <r>
    <x v="7"/>
    <x v="16"/>
    <x v="5"/>
    <s v="CloudMD Software &amp; Services Inc - CAN"/>
    <x v="0"/>
    <s v="Undef"/>
    <s v="Excel, Reason, Database"/>
    <s v="ANY"/>
    <s v="Remote"/>
    <s v="Technology"/>
    <n v="45000"/>
    <n v="57200"/>
    <n v="51100"/>
  </r>
  <r>
    <x v="7"/>
    <x v="31"/>
    <x v="5"/>
    <s v="KeeWee"/>
    <x v="0"/>
    <s v="Undef"/>
    <s v="Python, Excel"/>
    <s v="ANY"/>
    <s v="Remote"/>
    <s v="Others"/>
    <n v="50000"/>
    <n v="76458"/>
    <n v="63229"/>
  </r>
  <r>
    <x v="0"/>
    <x v="32"/>
    <x v="8"/>
    <s v="Snaplii"/>
    <x v="12"/>
    <s v="ON"/>
    <s v="Tableau, Machine Learning, Sql, Database, Excel, Sas, Power Bi, Javascript, Spss"/>
    <s v="ANY"/>
    <s v="In-Person"/>
    <s v="Others"/>
    <n v="76000"/>
    <n v="89440"/>
    <n v="82720"/>
  </r>
  <r>
    <x v="2"/>
    <x v="33"/>
    <x v="2"/>
    <s v="CAE"/>
    <x v="20"/>
    <s v="QC"/>
    <s v="Power BI, Confluence"/>
    <s v="ANY"/>
    <s v="In-Person"/>
    <s v="Others"/>
    <n v="30240.560000000001"/>
    <n v="57200"/>
    <n v="43720.28"/>
  </r>
  <r>
    <x v="0"/>
    <x v="34"/>
    <x v="2"/>
    <s v="Electronic Arts"/>
    <x v="6"/>
    <s v="BC"/>
    <s v="Sql, Aws, Databricks, Gap, Azure, Power Bi, Python"/>
    <s v="Senior"/>
    <s v="In-Person"/>
    <s v="Others"/>
    <n v="107600"/>
    <n v="147100"/>
    <n v="127350"/>
  </r>
  <r>
    <x v="0"/>
    <x v="35"/>
    <x v="5"/>
    <s v="Ontario Health"/>
    <x v="2"/>
    <s v="ON"/>
    <s v="Excel"/>
    <s v="ANY"/>
    <s v="In-Person"/>
    <s v="Healthcare"/>
    <n v="76000"/>
    <n v="89440"/>
    <n v="82720"/>
  </r>
  <r>
    <x v="8"/>
    <x v="36"/>
    <x v="2"/>
    <s v="CNOOC International"/>
    <x v="8"/>
    <s v="AB"/>
    <s v="Database, Excel, Power Bi, Python, R, Database"/>
    <s v="ANY"/>
    <s v="In-Person"/>
    <s v="Others"/>
    <n v="69000"/>
    <n v="86000"/>
    <n v="77500"/>
  </r>
  <r>
    <x v="8"/>
    <x v="37"/>
    <x v="2"/>
    <s v="Appcast"/>
    <x v="21"/>
    <s v="NB"/>
    <s v="Tableau, Machine Learning, Sql, Excel, Python"/>
    <s v="ANY"/>
    <s v="In-Person"/>
    <s v="Others"/>
    <n v="69000"/>
    <n v="86000"/>
    <n v="77500"/>
  </r>
  <r>
    <x v="6"/>
    <x v="38"/>
    <x v="1"/>
    <s v="Bridgenext, Inc"/>
    <x v="0"/>
    <s v="Undef"/>
    <s v="Azure, Sql, Python, Tableau, Excel, Databricks, Power Bi, Database"/>
    <s v="ANY"/>
    <s v="Remote"/>
    <s v="Others"/>
    <n v="85816.8"/>
    <n v="91520"/>
    <n v="88668.4"/>
  </r>
  <r>
    <x v="8"/>
    <x v="39"/>
    <x v="5"/>
    <s v="Leonardo DRS"/>
    <x v="22"/>
    <s v="NS"/>
    <s v="Undef"/>
    <s v="ANY"/>
    <s v="In-Person"/>
    <s v="Others"/>
    <n v="69000"/>
    <n v="86000"/>
    <n v="77500"/>
  </r>
  <r>
    <x v="5"/>
    <x v="40"/>
    <x v="10"/>
    <s v="Autodesk"/>
    <x v="2"/>
    <s v="ON"/>
    <s v="Tableau, Sql, D3.Js, Power Bi, Python, R"/>
    <s v="ANY"/>
    <s v="In-Person"/>
    <s v="Others"/>
    <n v="66000"/>
    <n v="84500"/>
    <n v="75250"/>
  </r>
  <r>
    <x v="1"/>
    <x v="41"/>
    <x v="5"/>
    <s v="Insurance Bureau of Canada"/>
    <x v="2"/>
    <s v="ON"/>
    <s v="Excel, Excel"/>
    <s v="ANY"/>
    <s v="In-Person"/>
    <s v="Insurance"/>
    <n v="65000"/>
    <n v="87000"/>
    <n v="76000"/>
  </r>
  <r>
    <x v="0"/>
    <x v="42"/>
    <x v="5"/>
    <s v="owl.co"/>
    <x v="23"/>
    <s v="ON"/>
    <s v="Undef"/>
    <s v="ANY"/>
    <s v="Remote"/>
    <s v="Others"/>
    <n v="41600"/>
    <n v="57200"/>
    <n v="49400"/>
  </r>
  <r>
    <x v="4"/>
    <x v="43"/>
    <x v="1"/>
    <s v="Ingersoll Rand"/>
    <x v="9"/>
    <s v="ON"/>
    <s v="Excel"/>
    <s v="ANY"/>
    <s v="In-Person"/>
    <s v="Others"/>
    <n v="68000"/>
    <n v="88300"/>
    <n v="78150"/>
  </r>
  <r>
    <x v="5"/>
    <x v="44"/>
    <x v="10"/>
    <s v="Bell"/>
    <x v="2"/>
    <s v="ON"/>
    <s v="Sql, Confluence, Sas, Jira, Teradata"/>
    <s v="ANY"/>
    <s v="In-Person"/>
    <s v="Others"/>
    <n v="66000"/>
    <n v="84500"/>
    <n v="75250"/>
  </r>
  <r>
    <x v="5"/>
    <x v="45"/>
    <x v="3"/>
    <s v="Loblaw Companies Limited"/>
    <x v="24"/>
    <s v="ON"/>
    <s v="Sql, Python, Confluence, Excel, Java, Teradata, Jira"/>
    <s v="Senior"/>
    <s v="In-Person"/>
    <s v="Technology"/>
    <n v="66000"/>
    <n v="84500"/>
    <n v="75250"/>
  </r>
  <r>
    <x v="4"/>
    <x v="46"/>
    <x v="5"/>
    <s v="Dayforce"/>
    <x v="0"/>
    <s v="Undef"/>
    <s v="Power Bi, Excel, Database"/>
    <s v="Senior"/>
    <s v="Remote"/>
    <s v="Others"/>
    <n v="83500"/>
    <n v="149300"/>
    <n v="116400"/>
  </r>
  <r>
    <x v="5"/>
    <x v="27"/>
    <x v="8"/>
    <s v="IG Wealth Management"/>
    <x v="2"/>
    <s v="ON"/>
    <s v="Sql"/>
    <s v="Senior"/>
    <s v="In-Person"/>
    <s v="Others"/>
    <n v="30240.560000000001"/>
    <n v="57200"/>
    <n v="43720.28"/>
  </r>
  <r>
    <x v="8"/>
    <x v="47"/>
    <x v="2"/>
    <s v="GFL Environmental"/>
    <x v="25"/>
    <s v="ON"/>
    <s v="Sql, Database, Crystal, Excel"/>
    <s v="ANY"/>
    <s v="In-Person"/>
    <s v="Others"/>
    <n v="69000"/>
    <n v="86000"/>
    <n v="77500"/>
  </r>
  <r>
    <x v="4"/>
    <x v="48"/>
    <x v="4"/>
    <s v="Ramp Group"/>
    <x v="26"/>
    <s v="BC"/>
    <s v="Undef"/>
    <s v="Senior"/>
    <s v="In-Person"/>
    <s v="Others"/>
    <n v="95680"/>
    <n v="95680"/>
    <n v="95680"/>
  </r>
  <r>
    <x v="5"/>
    <x v="49"/>
    <x v="1"/>
    <s v="Evolution Mining"/>
    <x v="27"/>
    <s v="ON"/>
    <s v="Undef"/>
    <s v="Senior"/>
    <s v="In-Person"/>
    <s v="Others"/>
    <n v="66000"/>
    <n v="84500"/>
    <n v="75250"/>
  </r>
  <r>
    <x v="5"/>
    <x v="50"/>
    <x v="11"/>
    <s v="Manulife"/>
    <x v="2"/>
    <s v="ON"/>
    <s v="Database"/>
    <s v="Mid"/>
    <s v="In-Person"/>
    <s v="Others"/>
    <n v="30240.560000000001"/>
    <n v="57200"/>
    <n v="43720.28"/>
  </r>
  <r>
    <x v="4"/>
    <x v="51"/>
    <x v="5"/>
    <s v="ErinoakKids Center for Treatment and Development"/>
    <x v="12"/>
    <s v="ON"/>
    <s v="Sql, Excel, Database"/>
    <s v="ANY"/>
    <s v="In-Person"/>
    <s v="Construction"/>
    <n v="68000"/>
    <n v="88300"/>
    <n v="78150"/>
  </r>
  <r>
    <x v="4"/>
    <x v="52"/>
    <x v="5"/>
    <s v="MNP"/>
    <x v="1"/>
    <s v="ON"/>
    <s v="Excel"/>
    <s v="ANY"/>
    <s v="In-Person"/>
    <s v="Others"/>
    <n v="68000"/>
    <n v="88300"/>
    <n v="78150"/>
  </r>
  <r>
    <x v="7"/>
    <x v="53"/>
    <x v="5"/>
    <s v="Weyburn Credit Union"/>
    <x v="11"/>
    <s v="SK"/>
    <s v="Html, Tableau, Sql, Css, Python, Javascript, R, Power BI"/>
    <s v="ANY"/>
    <s v="In-Person"/>
    <s v="Technology"/>
    <n v="61181"/>
    <n v="76458"/>
    <n v="68819.5"/>
  </r>
  <r>
    <x v="3"/>
    <x v="54"/>
    <x v="5"/>
    <s v="City of Winnipeg"/>
    <x v="28"/>
    <s v="MB"/>
    <s v="Crystal, Excel, Database"/>
    <s v="ANY"/>
    <s v="In-Person"/>
    <s v="Technology"/>
    <n v="68500"/>
    <n v="87000"/>
    <n v="77750"/>
  </r>
  <r>
    <x v="6"/>
    <x v="55"/>
    <x v="8"/>
    <s v="TechVest Global Solutions Inc."/>
    <x v="2"/>
    <s v="ON"/>
    <s v="Undef"/>
    <s v="ANY"/>
    <s v="In-Person"/>
    <s v="Technology"/>
    <n v="105000"/>
    <n v="105000"/>
    <n v="105000"/>
  </r>
  <r>
    <x v="3"/>
    <x v="56"/>
    <x v="0"/>
    <s v="Compest Solutions Inc"/>
    <x v="2"/>
    <s v="ON"/>
    <s v="Sql, Big Data, Hadoop, Python, Jupyter"/>
    <s v="ANY"/>
    <s v="In-Person"/>
    <s v="Consulting"/>
    <n v="104000"/>
    <n v="120640"/>
    <n v="112320"/>
  </r>
  <r>
    <x v="2"/>
    <x v="57"/>
    <x v="5"/>
    <s v="BC Public Service"/>
    <x v="4"/>
    <s v="BC"/>
    <s v="Eagle"/>
    <s v="ANY"/>
    <s v="In-Person"/>
    <s v="Service"/>
    <n v="76071.179999999993"/>
    <n v="86658.48"/>
    <n v="81364.8299999999"/>
  </r>
  <r>
    <x v="3"/>
    <x v="58"/>
    <x v="5"/>
    <s v="Nordia"/>
    <x v="29"/>
    <s v="QC"/>
    <s v="Undef"/>
    <s v="ANY"/>
    <s v="In-Person"/>
    <s v="Others"/>
    <n v="68500"/>
    <n v="87000"/>
    <n v="77750"/>
  </r>
  <r>
    <x v="4"/>
    <x v="48"/>
    <x v="4"/>
    <s v="RAMP Technology Group Inc."/>
    <x v="26"/>
    <s v="BC"/>
    <s v="Github, Aws, Sql"/>
    <s v="Senior"/>
    <s v="In-Person"/>
    <s v="Technology"/>
    <n v="95680"/>
    <n v="95680"/>
    <n v="95680"/>
  </r>
  <r>
    <x v="3"/>
    <x v="58"/>
    <x v="5"/>
    <s v="Nordia"/>
    <x v="29"/>
    <s v="QC"/>
    <s v="Undef"/>
    <s v="ANY"/>
    <s v="In-Person"/>
    <s v="Others"/>
    <n v="68500"/>
    <n v="87000"/>
    <n v="77750"/>
  </r>
  <r>
    <x v="2"/>
    <x v="59"/>
    <x v="1"/>
    <s v="FleetOptics Inc"/>
    <x v="12"/>
    <s v="ON"/>
    <s v="Power Bi, Excel"/>
    <s v="ANY"/>
    <s v="In-Person"/>
    <s v="Others"/>
    <n v="64123.59"/>
    <n v="86600"/>
    <n v="75361.794999999998"/>
  </r>
  <r>
    <x v="1"/>
    <x v="41"/>
    <x v="5"/>
    <s v="University of Toronto"/>
    <x v="2"/>
    <s v="ON"/>
    <s v="Sas, Big Data, R"/>
    <s v="ANY"/>
    <s v="In-Person"/>
    <s v="Technology"/>
    <n v="30240.560000000001"/>
    <n v="75223"/>
    <n v="52731.78"/>
  </r>
  <r>
    <x v="7"/>
    <x v="60"/>
    <x v="5"/>
    <s v="Groupe Optimum Inc."/>
    <x v="16"/>
    <s v="QC"/>
    <s v="Excel"/>
    <s v="ANY"/>
    <s v="In-Person"/>
    <s v="Others"/>
    <n v="100000"/>
    <n v="100000"/>
    <n v="100000"/>
  </r>
  <r>
    <x v="6"/>
    <x v="61"/>
    <x v="12"/>
    <s v="Province of Nova Scotia"/>
    <x v="30"/>
    <s v="NS"/>
    <s v="Power Platform"/>
    <s v="ANY"/>
    <s v="In-Person"/>
    <s v="Others"/>
    <n v="69000.100000000006"/>
    <n v="84021.08"/>
    <n v="76510.59"/>
  </r>
  <r>
    <x v="6"/>
    <x v="62"/>
    <x v="8"/>
    <s v="Scotiabank"/>
    <x v="2"/>
    <s v="ON"/>
    <s v="Sql, Gap, Excel"/>
    <s v="ANY"/>
    <s v="In-Person"/>
    <s v="Finance"/>
    <n v="85816.8"/>
    <n v="91520"/>
    <n v="88668.4"/>
  </r>
  <r>
    <x v="1"/>
    <x v="63"/>
    <x v="13"/>
    <s v="Midland Transport"/>
    <x v="31"/>
    <s v="NB"/>
    <s v="Excel"/>
    <s v="Senior"/>
    <s v="In-Person"/>
    <s v="Real Estate"/>
    <n v="65000"/>
    <n v="87000"/>
    <n v="76000"/>
  </r>
  <r>
    <x v="4"/>
    <x v="64"/>
    <x v="4"/>
    <s v="Tolko Industries Ltd."/>
    <x v="32"/>
    <s v="BC"/>
    <s v="Fabric, Ssis, Sql, Databricks, Azure, Ssrs"/>
    <s v="Senior"/>
    <s v="In-Person"/>
    <s v="Others"/>
    <n v="79500"/>
    <n v="106000"/>
    <n v="92750"/>
  </r>
  <r>
    <x v="3"/>
    <x v="65"/>
    <x v="5"/>
    <s v="Bombardier"/>
    <x v="33"/>
    <s v="QC"/>
    <s v="Undef"/>
    <s v="Senior"/>
    <s v="In-Person"/>
    <s v="Others"/>
    <n v="68500"/>
    <n v="87000"/>
    <n v="77750"/>
  </r>
  <r>
    <x v="5"/>
    <x v="66"/>
    <x v="1"/>
    <s v="Teknaform Inc."/>
    <x v="34"/>
    <s v="ON"/>
    <s v="Excel"/>
    <s v="Senior"/>
    <s v="In-Person"/>
    <s v="Others"/>
    <n v="90000"/>
    <n v="110000"/>
    <n v="100000"/>
  </r>
  <r>
    <x v="5"/>
    <x v="49"/>
    <x v="1"/>
    <s v="Ivey Business School Foundation"/>
    <x v="18"/>
    <s v="ON"/>
    <s v="Sql"/>
    <s v="Senior"/>
    <s v="In-Person"/>
    <s v="Education"/>
    <n v="82800"/>
    <n v="103500"/>
    <n v="93150"/>
  </r>
  <r>
    <x v="4"/>
    <x v="67"/>
    <x v="1"/>
    <s v="Global Excel Management"/>
    <x v="35"/>
    <s v="QC"/>
    <s v="Genesys, Excel"/>
    <s v="ANY"/>
    <s v="In-Person"/>
    <s v="Others"/>
    <n v="68000"/>
    <n v="88300"/>
    <n v="78150"/>
  </r>
  <r>
    <x v="1"/>
    <x v="68"/>
    <x v="5"/>
    <s v="OMERS"/>
    <x v="2"/>
    <s v="ON"/>
    <s v="Power Bi, Excel, SQL"/>
    <s v="ANY"/>
    <s v="In-Person"/>
    <s v="Others"/>
    <n v="65000"/>
    <n v="87000"/>
    <n v="76000"/>
  </r>
  <r>
    <x v="3"/>
    <x v="69"/>
    <x v="5"/>
    <s v="EPCOR"/>
    <x v="14"/>
    <s v="AB"/>
    <s v="Power Bi, Excel"/>
    <s v="ANY"/>
    <s v="In-Person"/>
    <s v="Others"/>
    <n v="107931.2"/>
    <n v="128814.39999999999"/>
    <n v="118372.799999999"/>
  </r>
  <r>
    <x v="1"/>
    <x v="70"/>
    <x v="5"/>
    <s v="OLIVER Agency - North America"/>
    <x v="2"/>
    <s v="ON"/>
    <s v="Tableau, Power Bi, Sql, Excel, Vba, Python, R"/>
    <s v="ANY"/>
    <s v="In-Person"/>
    <s v="Others"/>
    <n v="65000"/>
    <n v="87000"/>
    <n v="76000"/>
  </r>
  <r>
    <x v="1"/>
    <x v="71"/>
    <x v="5"/>
    <s v="Wipro Comnet Inc."/>
    <x v="24"/>
    <s v="ON"/>
    <s v="Database"/>
    <s v="ANY"/>
    <s v="In-Person"/>
    <s v="Others"/>
    <n v="79040"/>
    <n v="79040"/>
    <n v="79040"/>
  </r>
  <r>
    <x v="1"/>
    <x v="72"/>
    <x v="5"/>
    <s v="ARYZE Developments Inc."/>
    <x v="36"/>
    <s v="BC"/>
    <s v="Excel"/>
    <s v="ANY"/>
    <s v="In-Person"/>
    <s v="Construction"/>
    <n v="68000"/>
    <n v="85000"/>
    <n v="76500"/>
  </r>
  <r>
    <x v="6"/>
    <x v="73"/>
    <x v="8"/>
    <s v="AIR TRAIN FREIGHT SYSTEMS INC"/>
    <x v="12"/>
    <s v="ON"/>
    <s v="Undef"/>
    <s v="ANY"/>
    <s v="In-Person"/>
    <s v="Transportation"/>
    <n v="59072"/>
    <n v="59072"/>
    <n v="59072"/>
  </r>
  <r>
    <x v="7"/>
    <x v="74"/>
    <x v="5"/>
    <s v="Flair Airlines Ltd."/>
    <x v="6"/>
    <s v="BC"/>
    <s v="Crystal"/>
    <s v="ANY"/>
    <s v="In-Person"/>
    <s v="Others"/>
    <n v="50000"/>
    <n v="76458"/>
    <n v="63229"/>
  </r>
  <r>
    <x v="1"/>
    <x v="1"/>
    <x v="1"/>
    <s v="TC Energie"/>
    <x v="8"/>
    <s v="AB"/>
    <s v="Power Bi, Power Platform"/>
    <s v="ANY"/>
    <s v="In-Person"/>
    <s v="Others"/>
    <n v="65000"/>
    <n v="87000"/>
    <n v="76000"/>
  </r>
  <r>
    <x v="5"/>
    <x v="75"/>
    <x v="5"/>
    <s v="Lululemon"/>
    <x v="6"/>
    <s v="BC"/>
    <s v="Python, Sql, Power BI, R"/>
    <s v="ANY"/>
    <s v="In-Person"/>
    <s v="Others"/>
    <n v="105800"/>
    <n v="138800"/>
    <n v="122300"/>
  </r>
  <r>
    <x v="6"/>
    <x v="73"/>
    <x v="8"/>
    <s v="STAR TECH INFOSYSTEMS LTD."/>
    <x v="8"/>
    <s v="AB"/>
    <s v="C"/>
    <s v="ANY"/>
    <s v="In-Person"/>
    <s v="Technology"/>
    <n v="98176"/>
    <n v="98176"/>
    <n v="98176"/>
  </r>
  <r>
    <x v="3"/>
    <x v="76"/>
    <x v="13"/>
    <s v="Acuren Inspection, Inc."/>
    <x v="14"/>
    <s v="AB"/>
    <s v="Undef"/>
    <s v="Senior"/>
    <s v="In-Person"/>
    <s v="Others"/>
    <n v="68500"/>
    <n v="87000"/>
    <n v="77750"/>
  </r>
  <r>
    <x v="4"/>
    <x v="77"/>
    <x v="5"/>
    <s v="Maggas Medical Inc."/>
    <x v="37"/>
    <s v="ON"/>
    <s v="Excel"/>
    <s v="ANY"/>
    <s v="In-Person"/>
    <s v="Healthcare"/>
    <n v="50000"/>
    <n v="70000"/>
    <n v="60000"/>
  </r>
  <r>
    <x v="3"/>
    <x v="78"/>
    <x v="5"/>
    <s v="Collins Aerospace"/>
    <x v="38"/>
    <s v="ON"/>
    <s v="Excel"/>
    <s v="Senior"/>
    <s v="In-Person"/>
    <s v="Aerospace"/>
    <n v="68500"/>
    <n v="87000"/>
    <n v="77750"/>
  </r>
  <r>
    <x v="6"/>
    <x v="73"/>
    <x v="8"/>
    <s v="PressReader"/>
    <x v="39"/>
    <s v="BC"/>
    <s v="Power Platform, Power Bi, Excel, Database"/>
    <s v="ANY"/>
    <s v="In-Person"/>
    <s v="Media"/>
    <n v="70000"/>
    <n v="85000"/>
    <n v="77500"/>
  </r>
  <r>
    <x v="4"/>
    <x v="79"/>
    <x v="13"/>
    <s v="TD Bank"/>
    <x v="2"/>
    <s v="ON"/>
    <s v="R, C"/>
    <s v="Senior"/>
    <s v="In-Person"/>
    <s v="Finance"/>
    <n v="68000"/>
    <n v="88300"/>
    <n v="78150"/>
  </r>
  <r>
    <x v="4"/>
    <x v="80"/>
    <x v="13"/>
    <s v="TD Bank"/>
    <x v="2"/>
    <s v="ON"/>
    <s v="Undef"/>
    <s v="Senior"/>
    <s v="In-Person"/>
    <s v="Finance"/>
    <n v="68000"/>
    <n v="88300"/>
    <n v="78150"/>
  </r>
  <r>
    <x v="3"/>
    <x v="81"/>
    <x v="9"/>
    <s v="Magic Leap - Multiple Locations"/>
    <x v="0"/>
    <s v="Undef"/>
    <s v="C#, Database"/>
    <s v="Senior"/>
    <s v="Remote"/>
    <s v="Others"/>
    <n v="68500"/>
    <n v="87000"/>
    <n v="77750"/>
  </r>
  <r>
    <x v="7"/>
    <x v="82"/>
    <x v="5"/>
    <s v="City of Richmond BC"/>
    <x v="39"/>
    <s v="BC"/>
    <s v="Excel"/>
    <s v="ANY"/>
    <s v="In-Person"/>
    <s v="Technology"/>
    <n v="83345.600000000006"/>
    <n v="98404.800000000003"/>
    <n v="90875.199999999997"/>
  </r>
  <r>
    <x v="3"/>
    <x v="83"/>
    <x v="5"/>
    <s v="SAIT Polytechnic"/>
    <x v="8"/>
    <s v="AB"/>
    <s v="Excel"/>
    <s v="ANY"/>
    <s v="In-Person"/>
    <s v="Technology"/>
    <n v="65000"/>
    <n v="85000"/>
    <n v="75000"/>
  </r>
  <r>
    <x v="0"/>
    <x v="84"/>
    <x v="5"/>
    <s v="FCM"/>
    <x v="0"/>
    <s v="Undef"/>
    <s v="Power BI"/>
    <s v="ANY"/>
    <s v="Remote"/>
    <s v="Others"/>
    <n v="87000"/>
    <n v="87000"/>
    <n v="87000"/>
  </r>
  <r>
    <x v="4"/>
    <x v="85"/>
    <x v="2"/>
    <s v="The City of Vancouver"/>
    <x v="6"/>
    <s v="BC"/>
    <s v="Power Bi, Excel, Big Data, Sql"/>
    <s v="ANY"/>
    <s v="In-Person"/>
    <s v="Technology"/>
    <n v="87443.199999999997"/>
    <n v="103272"/>
    <n v="95357.6"/>
  </r>
  <r>
    <x v="2"/>
    <x v="86"/>
    <x v="2"/>
    <s v="BC Public Service"/>
    <x v="40"/>
    <s v="BC"/>
    <s v="Python, Sql, R"/>
    <s v="ANY"/>
    <s v="In-Person"/>
    <s v="Service"/>
    <n v="69760.7"/>
    <n v="79322.69"/>
    <n v="74541.695000000007"/>
  </r>
  <r>
    <x v="8"/>
    <x v="18"/>
    <x v="2"/>
    <s v="Fraser Health"/>
    <x v="26"/>
    <s v="BC"/>
    <s v="Sql, Sas, R, Tableau, Vbscript, Power Bi, Python"/>
    <s v="ANY"/>
    <s v="In-Person"/>
    <s v="Healthcare"/>
    <n v="79289.599999999904"/>
    <n v="113984"/>
    <n v="96636.799999999901"/>
  </r>
  <r>
    <x v="8"/>
    <x v="87"/>
    <x v="5"/>
    <s v="TransLink"/>
    <x v="41"/>
    <s v="BC"/>
    <s v="C"/>
    <s v="ANY"/>
    <s v="In-Person"/>
    <s v="Others"/>
    <n v="30240.560000000001"/>
    <n v="57200"/>
    <n v="43720.28"/>
  </r>
  <r>
    <x v="6"/>
    <x v="88"/>
    <x v="5"/>
    <s v="Medavie Blue Cross"/>
    <x v="0"/>
    <s v="Undef"/>
    <s v="Power BI, Sql"/>
    <s v="ANY"/>
    <s v="Remote"/>
    <s v="Healthcare"/>
    <n v="85816.8"/>
    <n v="91520"/>
    <n v="88668.4"/>
  </r>
  <r>
    <x v="0"/>
    <x v="89"/>
    <x v="14"/>
    <s v="MacEwan University"/>
    <x v="14"/>
    <s v="AB"/>
    <s v="Database, Power Bi, Sql"/>
    <s v="ANY"/>
    <s v="In-Person"/>
    <s v="Technology"/>
    <n v="137280"/>
    <n v="180000"/>
    <n v="158640"/>
  </r>
  <r>
    <x v="4"/>
    <x v="90"/>
    <x v="7"/>
    <s v="Novartis"/>
    <x v="16"/>
    <s v="QC"/>
    <s v="Power Bi, Sql, Alteryx, Snowflake, Database"/>
    <s v="ANY"/>
    <s v="In-Person"/>
    <s v="Others"/>
    <n v="68000"/>
    <n v="88300"/>
    <n v="78150"/>
  </r>
  <r>
    <x v="3"/>
    <x v="91"/>
    <x v="5"/>
    <s v="AGF Management Limited"/>
    <x v="2"/>
    <s v="ON"/>
    <s v="Eagle, Sql, Excel, Vba, Database"/>
    <s v="Mid"/>
    <s v="In-Person"/>
    <s v="Technology"/>
    <n v="30240.560000000001"/>
    <n v="57200"/>
    <n v="43720.28"/>
  </r>
  <r>
    <x v="8"/>
    <x v="92"/>
    <x v="2"/>
    <s v="Nova Scotia School Boards (NSSB)"/>
    <x v="42"/>
    <s v="NS"/>
    <s v="Excel"/>
    <s v="ANY"/>
    <s v="In-Person"/>
    <s v="Education"/>
    <n v="46531"/>
    <n v="58164"/>
    <n v="52347.5"/>
  </r>
  <r>
    <x v="8"/>
    <x v="93"/>
    <x v="15"/>
    <s v="The Mustard Seed Society"/>
    <x v="8"/>
    <s v="AB"/>
    <s v="Tableau, Sql, Php, Excel, Power Bi, Python, Vba, R"/>
    <s v="ANY"/>
    <s v="In-Person"/>
    <s v="Others"/>
    <n v="69000"/>
    <n v="86000"/>
    <n v="77500"/>
  </r>
  <r>
    <x v="0"/>
    <x v="94"/>
    <x v="2"/>
    <s v="City of Edmonton"/>
    <x v="14"/>
    <s v="AB"/>
    <s v="Power Bi, Excel"/>
    <s v="Junior"/>
    <s v="In-Person"/>
    <s v="Technology"/>
    <n v="81239.899999999994"/>
    <n v="101495.59"/>
    <n v="91367.744999999995"/>
  </r>
  <r>
    <x v="7"/>
    <x v="95"/>
    <x v="5"/>
    <s v="SYSCO FOOD SERVICES"/>
    <x v="43"/>
    <s v="NB"/>
    <s v="Maple, Excel, Sql"/>
    <s v="ANY"/>
    <s v="Remote"/>
    <s v="Service"/>
    <n v="45016"/>
    <n v="93603"/>
    <n v="69309.5"/>
  </r>
  <r>
    <x v="2"/>
    <x v="96"/>
    <x v="5"/>
    <s v="indikor.com"/>
    <x v="0"/>
    <s v="Undef"/>
    <s v="Sql, Github, C#, Gitlab, Javascript"/>
    <s v="Junior"/>
    <s v="Remote"/>
    <s v="Others"/>
    <n v="64123.59"/>
    <n v="86600"/>
    <n v="75361.794999999998"/>
  </r>
  <r>
    <x v="7"/>
    <x v="95"/>
    <x v="5"/>
    <s v="SYSCO FOOD SERVICES"/>
    <x v="44"/>
    <s v="NL"/>
    <s v="Maple, Excel, Sql"/>
    <s v="ANY"/>
    <s v="Remote"/>
    <s v="Service"/>
    <n v="45016"/>
    <n v="93603"/>
    <n v="69309.5"/>
  </r>
  <r>
    <x v="7"/>
    <x v="95"/>
    <x v="5"/>
    <s v="SYSCO FOOD SERVICES"/>
    <x v="45"/>
    <s v="ON"/>
    <s v="Maple, Excel, Sql"/>
    <s v="ANY"/>
    <s v="Remote"/>
    <s v="Service"/>
    <n v="45016"/>
    <n v="93603"/>
    <n v="69309.5"/>
  </r>
  <r>
    <x v="0"/>
    <x v="97"/>
    <x v="5"/>
    <s v="Canadian Institute for Health Information"/>
    <x v="1"/>
    <s v="ON"/>
    <s v="Python, R, Machine Learning"/>
    <s v="Senior"/>
    <s v="In-Person"/>
    <s v="Technology"/>
    <n v="76000"/>
    <n v="89440"/>
    <n v="82720"/>
  </r>
  <r>
    <x v="7"/>
    <x v="95"/>
    <x v="5"/>
    <s v="SYSCO FOOD SERVICES"/>
    <x v="46"/>
    <s v="QC"/>
    <s v="Maple, Excel, Sql"/>
    <s v="ANY"/>
    <s v="Remote"/>
    <s v="Service"/>
    <n v="45016"/>
    <n v="93603"/>
    <n v="69309.5"/>
  </r>
  <r>
    <x v="8"/>
    <x v="98"/>
    <x v="2"/>
    <s v="PartnerRe"/>
    <x v="2"/>
    <s v="ON"/>
    <s v="Vba, Sql, Power Bi, Alteryx"/>
    <s v="ANY"/>
    <s v="In-Person"/>
    <s v="Others"/>
    <n v="69000"/>
    <n v="86000"/>
    <n v="77500"/>
  </r>
  <r>
    <x v="7"/>
    <x v="95"/>
    <x v="5"/>
    <s v="SYSCO FOOD SERVICES"/>
    <x v="47"/>
    <s v="ON"/>
    <s v="Maple, Excel, Sql"/>
    <s v="ANY"/>
    <s v="Remote"/>
    <s v="Service"/>
    <n v="45016"/>
    <n v="93603"/>
    <n v="69309.5"/>
  </r>
  <r>
    <x v="6"/>
    <x v="99"/>
    <x v="8"/>
    <s v="BMO Financial Group"/>
    <x v="2"/>
    <s v="ON"/>
    <s v="Database, Sql"/>
    <s v="ANY"/>
    <s v="In-Person"/>
    <s v="Finance"/>
    <n v="74800"/>
    <n v="138600"/>
    <n v="106700"/>
  </r>
  <r>
    <x v="7"/>
    <x v="95"/>
    <x v="5"/>
    <s v="SYSCO FOOD SERVICES"/>
    <x v="48"/>
    <s v="ON"/>
    <s v="Maple, Excel, Sql"/>
    <s v="ANY"/>
    <s v="Remote"/>
    <s v="Service"/>
    <n v="45016"/>
    <n v="93603"/>
    <n v="69309.5"/>
  </r>
  <r>
    <x v="5"/>
    <x v="100"/>
    <x v="1"/>
    <s v="Healthcare of Ontario Pension Plan (HOOPP)"/>
    <x v="2"/>
    <s v="ON"/>
    <s v="Snowflake, Sql, Eagle"/>
    <s v="Senior"/>
    <s v="In-Person"/>
    <s v="Healthcare"/>
    <n v="30240.560000000001"/>
    <n v="57200"/>
    <n v="43720.28"/>
  </r>
  <r>
    <x v="0"/>
    <x v="101"/>
    <x v="2"/>
    <s v="Longo's"/>
    <x v="25"/>
    <s v="ON"/>
    <s v="Excel, Factor"/>
    <s v="ANY"/>
    <s v="In-Person"/>
    <s v="Others"/>
    <n v="30240.560000000001"/>
    <n v="57200"/>
    <n v="43720.28"/>
  </r>
  <r>
    <x v="3"/>
    <x v="102"/>
    <x v="1"/>
    <s v="Canadian Tire Corporation"/>
    <x v="12"/>
    <s v="ON"/>
    <s v="Power Bi, Tableau, Excel, Sql"/>
    <s v="ANY"/>
    <s v="In-Person"/>
    <s v="Others"/>
    <n v="30240.560000000001"/>
    <n v="57200"/>
    <n v="43720.28"/>
  </r>
  <r>
    <x v="7"/>
    <x v="95"/>
    <x v="5"/>
    <s v="SYSCO FOOD SERVICES"/>
    <x v="49"/>
    <s v="BC"/>
    <s v="Maple, Excel, Sql"/>
    <s v="ANY"/>
    <s v="Remote"/>
    <s v="Service"/>
    <n v="45016"/>
    <n v="93603"/>
    <n v="69309.5"/>
  </r>
  <r>
    <x v="7"/>
    <x v="95"/>
    <x v="5"/>
    <s v="SYSCO FOOD SERVICES"/>
    <x v="50"/>
    <s v="NS"/>
    <s v="Maple, Excel, Sql"/>
    <s v="ANY"/>
    <s v="Remote"/>
    <s v="Service"/>
    <n v="45016"/>
    <n v="93603"/>
    <n v="69309.5"/>
  </r>
  <r>
    <x v="1"/>
    <x v="1"/>
    <x v="1"/>
    <s v="TC Energy"/>
    <x v="8"/>
    <s v="AB"/>
    <s v="Power Bi, Power Platform"/>
    <s v="ANY"/>
    <s v="In-Person"/>
    <s v="Energy"/>
    <n v="65000"/>
    <n v="87000"/>
    <n v="76000"/>
  </r>
  <r>
    <x v="3"/>
    <x v="103"/>
    <x v="2"/>
    <s v="PartnerRe"/>
    <x v="2"/>
    <s v="ON"/>
    <s v="Vba, Sql, Alteryx"/>
    <s v="ANY"/>
    <s v="In-Person"/>
    <s v="Others"/>
    <n v="68500"/>
    <n v="87000"/>
    <n v="77750"/>
  </r>
  <r>
    <x v="7"/>
    <x v="95"/>
    <x v="5"/>
    <s v="SYSCO FOOD SERVICES"/>
    <x v="51"/>
    <s v="ON"/>
    <s v="Maple, Excel, Sql"/>
    <s v="ANY"/>
    <s v="Remote"/>
    <s v="Service"/>
    <n v="45016"/>
    <n v="93603"/>
    <n v="69309.5"/>
  </r>
  <r>
    <x v="3"/>
    <x v="104"/>
    <x v="5"/>
    <s v="Canadian Tire Corporation"/>
    <x v="2"/>
    <s v="ON"/>
    <s v="Power Bi, Excel, Sql"/>
    <s v="ANY"/>
    <s v="In-Person"/>
    <s v="Others"/>
    <n v="30240.560000000001"/>
    <n v="57200"/>
    <n v="43720.28"/>
  </r>
  <r>
    <x v="3"/>
    <x v="105"/>
    <x v="1"/>
    <s v="Canadian Tire Corporation"/>
    <x v="12"/>
    <s v="ON"/>
    <s v="Tableau, Sql, Excel, Power Bi, Python"/>
    <s v="ANY"/>
    <s v="In-Person"/>
    <s v="Others"/>
    <n v="30240.560000000001"/>
    <n v="57200"/>
    <n v="43720.28"/>
  </r>
  <r>
    <x v="7"/>
    <x v="95"/>
    <x v="5"/>
    <s v="SYSCO FOOD SERVICES"/>
    <x v="52"/>
    <s v="MB"/>
    <s v="Maple, Excel, Sql"/>
    <s v="ANY"/>
    <s v="Remote"/>
    <s v="Service"/>
    <n v="45016"/>
    <n v="93603"/>
    <n v="69309.5"/>
  </r>
  <r>
    <x v="1"/>
    <x v="106"/>
    <x v="5"/>
    <s v="CIBC"/>
    <x v="2"/>
    <s v="ON"/>
    <s v="Excel"/>
    <s v="ANY"/>
    <s v="In-Person"/>
    <s v="Others"/>
    <n v="65000"/>
    <n v="87000"/>
    <n v="76000"/>
  </r>
  <r>
    <x v="7"/>
    <x v="95"/>
    <x v="5"/>
    <s v="SYSCO FOOD SERVICES"/>
    <x v="53"/>
    <s v="SK"/>
    <s v="Maple, Excel, Sql"/>
    <s v="ANY"/>
    <s v="Remote"/>
    <s v="Service"/>
    <n v="45016"/>
    <n v="93603"/>
    <n v="69309.5"/>
  </r>
  <r>
    <x v="4"/>
    <x v="107"/>
    <x v="11"/>
    <s v="RSM US LLP"/>
    <x v="6"/>
    <s v="BC"/>
    <s v="Sql, Database, Excel, SQL, Html, Database"/>
    <s v="Mid"/>
    <s v="In-Person"/>
    <s v="Others"/>
    <n v="63800"/>
    <n v="76125"/>
    <n v="69962.5"/>
  </r>
  <r>
    <x v="7"/>
    <x v="95"/>
    <x v="5"/>
    <s v="SYSCO FOOD SERVICES"/>
    <x v="54"/>
    <s v="BC"/>
    <s v="Maple, Excel, Sql"/>
    <s v="ANY"/>
    <s v="Remote"/>
    <s v="Service"/>
    <n v="45016"/>
    <n v="93603"/>
    <n v="69309.5"/>
  </r>
  <r>
    <x v="9"/>
    <x v="108"/>
    <x v="6"/>
    <s v="University of British Columbia"/>
    <x v="6"/>
    <s v="BC"/>
    <s v="Sql, Database, Tableau, Database, Power BI, Ssrs, C#, Qlikview, Excel"/>
    <s v="ANY"/>
    <s v="In-Person"/>
    <s v="Technology"/>
    <n v="30240.560000000001"/>
    <n v="57200"/>
    <n v="43720.28"/>
  </r>
  <r>
    <x v="7"/>
    <x v="95"/>
    <x v="5"/>
    <s v="SYSCO FOOD SERVICES"/>
    <x v="55"/>
    <s v="BC"/>
    <s v="Maple, Excel, Sql"/>
    <s v="ANY"/>
    <s v="Remote"/>
    <s v="Service"/>
    <n v="45016"/>
    <n v="93603"/>
    <n v="69309.5"/>
  </r>
  <r>
    <x v="7"/>
    <x v="95"/>
    <x v="5"/>
    <s v="SYSCO FOOD SERVICES"/>
    <x v="23"/>
    <s v="ON"/>
    <s v="Maple, Excel, Sql"/>
    <s v="ANY"/>
    <s v="Remote"/>
    <s v="Service"/>
    <n v="45016"/>
    <n v="93603"/>
    <n v="69309.5"/>
  </r>
  <r>
    <x v="7"/>
    <x v="109"/>
    <x v="5"/>
    <s v="BMO Financial Group"/>
    <x v="2"/>
    <s v="ON"/>
    <s v="Undef"/>
    <s v="ANY"/>
    <s v="In-Person"/>
    <s v="Finance"/>
    <n v="37500"/>
    <n v="69500"/>
    <n v="53500"/>
  </r>
  <r>
    <x v="4"/>
    <x v="110"/>
    <x v="7"/>
    <s v="Stir Consulting Inc."/>
    <x v="16"/>
    <s v="QC"/>
    <s v="Python, Vba, Sql"/>
    <s v="ANY"/>
    <s v="In-Person"/>
    <s v="Consulting"/>
    <n v="104000"/>
    <n v="104000"/>
    <n v="104000"/>
  </r>
  <r>
    <x v="7"/>
    <x v="95"/>
    <x v="5"/>
    <s v="SYSCO FOOD SERVICES"/>
    <x v="56"/>
    <s v="ON"/>
    <s v="Maple, Excel, Sql"/>
    <s v="ANY"/>
    <s v="Remote"/>
    <s v="Service"/>
    <n v="45016"/>
    <n v="93603"/>
    <n v="69309.5"/>
  </r>
  <r>
    <x v="5"/>
    <x v="111"/>
    <x v="5"/>
    <s v="Viv Technologies Inc."/>
    <x v="23"/>
    <s v="ON"/>
    <s v="Undef"/>
    <s v="Senior"/>
    <s v="Remote"/>
    <s v="Technology"/>
    <n v="66000"/>
    <n v="84500"/>
    <n v="75250"/>
  </r>
  <r>
    <x v="4"/>
    <x v="112"/>
    <x v="5"/>
    <s v="Dayforce"/>
    <x v="0"/>
    <s v="Undef"/>
    <s v="Database"/>
    <s v="Senior"/>
    <s v="Remote"/>
    <s v="Others"/>
    <n v="83500"/>
    <n v="149300"/>
    <n v="116400"/>
  </r>
  <r>
    <x v="7"/>
    <x v="95"/>
    <x v="5"/>
    <s v="SYSCO FOOD SERVICES"/>
    <x v="57"/>
    <s v="AB"/>
    <s v="Maple, Excel, Sql"/>
    <s v="ANY"/>
    <s v="Remote"/>
    <s v="Service"/>
    <n v="45016"/>
    <n v="93603"/>
    <n v="69309.5"/>
  </r>
  <r>
    <x v="3"/>
    <x v="113"/>
    <x v="1"/>
    <s v="District of Squamish"/>
    <x v="58"/>
    <s v="BC"/>
    <s v="C#, Database"/>
    <s v="ANY"/>
    <s v="In-Person"/>
    <s v="Others"/>
    <n v="87734.399999999994"/>
    <n v="87734.399999999994"/>
    <n v="87734.399999999994"/>
  </r>
  <r>
    <x v="6"/>
    <x v="114"/>
    <x v="8"/>
    <s v="Scotiabank"/>
    <x v="2"/>
    <s v="ON"/>
    <s v="Sql, Perl, Shell, Python, Html, Excel, Gap, Java"/>
    <s v="ANY"/>
    <s v="Hybrid"/>
    <s v="Finance"/>
    <n v="85816.8"/>
    <n v="91520"/>
    <n v="88668.4"/>
  </r>
  <r>
    <x v="7"/>
    <x v="95"/>
    <x v="5"/>
    <s v="SYSCO FOOD SERVICES"/>
    <x v="59"/>
    <s v="AB"/>
    <s v="Maple, Excel, Sql"/>
    <s v="ANY"/>
    <s v="Remote"/>
    <s v="Service"/>
    <n v="45016"/>
    <n v="93603"/>
    <n v="69309.5"/>
  </r>
  <r>
    <x v="2"/>
    <x v="115"/>
    <x v="1"/>
    <s v="Scotiabank"/>
    <x v="2"/>
    <s v="ON"/>
    <s v="Database"/>
    <s v="ANY"/>
    <s v="In-Person"/>
    <s v="Finance"/>
    <n v="64123.59"/>
    <n v="86600"/>
    <n v="75361.794999999998"/>
  </r>
  <r>
    <x v="4"/>
    <x v="116"/>
    <x v="5"/>
    <s v="Panasonic Corporation"/>
    <x v="12"/>
    <s v="ON"/>
    <s v="Excel"/>
    <s v="ANY"/>
    <s v="In-Person"/>
    <s v="Others"/>
    <n v="68000"/>
    <n v="88300"/>
    <n v="78150"/>
  </r>
  <r>
    <x v="3"/>
    <x v="117"/>
    <x v="1"/>
    <s v="Atlantis IT group"/>
    <x v="2"/>
    <s v="ON"/>
    <s v="Undef"/>
    <s v="ANY"/>
    <s v="Hybrid"/>
    <s v="Technology"/>
    <n v="68500"/>
    <n v="87000"/>
    <n v="77750"/>
  </r>
  <r>
    <x v="9"/>
    <x v="118"/>
    <x v="5"/>
    <s v="TEI Web Solutions"/>
    <x v="60"/>
    <s v="BC"/>
    <s v="Database"/>
    <s v="ANY"/>
    <s v="In-Person"/>
    <s v="Consulting"/>
    <n v="79040"/>
    <n v="81120"/>
    <n v="80080"/>
  </r>
  <r>
    <x v="3"/>
    <x v="119"/>
    <x v="5"/>
    <s v="Loblaw Companies Limited"/>
    <x v="24"/>
    <s v="ON"/>
    <s v="Undef"/>
    <s v="ANY"/>
    <s v="In-Person"/>
    <s v="Technology"/>
    <n v="68500"/>
    <n v="87000"/>
    <n v="77750"/>
  </r>
  <r>
    <x v="1"/>
    <x v="120"/>
    <x v="5"/>
    <s v="Toronto Hydro"/>
    <x v="2"/>
    <s v="ON"/>
    <s v="Database, Tableau, Sql, Alteryx, Python, R"/>
    <s v="ANY"/>
    <s v="In-Person"/>
    <s v="Others"/>
    <n v="65000"/>
    <n v="87000"/>
    <n v="76000"/>
  </r>
  <r>
    <x v="3"/>
    <x v="121"/>
    <x v="8"/>
    <s v="Royal Bank of Canada"/>
    <x v="2"/>
    <s v="ON"/>
    <s v="Undef"/>
    <s v="ANY"/>
    <s v="In-Person"/>
    <s v="Finance"/>
    <n v="68500"/>
    <n v="87000"/>
    <n v="77750"/>
  </r>
  <r>
    <x v="5"/>
    <x v="122"/>
    <x v="5"/>
    <s v="Arc'teryx"/>
    <x v="60"/>
    <s v="BC"/>
    <s v="Excel"/>
    <s v="Senior"/>
    <s v="In-Person"/>
    <s v="Others"/>
    <n v="80000"/>
    <n v="100000"/>
    <n v="90000"/>
  </r>
  <r>
    <x v="3"/>
    <x v="123"/>
    <x v="5"/>
    <s v="Desjardins"/>
    <x v="16"/>
    <s v="QC"/>
    <s v="Sas"/>
    <s v="ANY"/>
    <s v="In-Person"/>
    <s v="Others"/>
    <n v="68500"/>
    <n v="87000"/>
    <n v="77750"/>
  </r>
  <r>
    <x v="5"/>
    <x v="49"/>
    <x v="1"/>
    <s v="Port of Vancouver"/>
    <x v="6"/>
    <s v="BC"/>
    <s v="Excel, Jira"/>
    <s v="Senior"/>
    <s v="In-Person"/>
    <s v="Others"/>
    <n v="66000"/>
    <n v="84500"/>
    <n v="75250"/>
  </r>
  <r>
    <x v="5"/>
    <x v="122"/>
    <x v="5"/>
    <s v="Arc'teryx"/>
    <x v="60"/>
    <s v="BC"/>
    <s v="Excel"/>
    <s v="Senior"/>
    <s v="In-Person"/>
    <s v="Others"/>
    <n v="80000"/>
    <n v="100000"/>
    <n v="90000"/>
  </r>
  <r>
    <x v="3"/>
    <x v="123"/>
    <x v="5"/>
    <s v="Desjardins"/>
    <x v="16"/>
    <s v="QC"/>
    <s v="Sas"/>
    <s v="ANY"/>
    <s v="In-Person"/>
    <s v="Others"/>
    <n v="68500"/>
    <n v="87000"/>
    <n v="77750"/>
  </r>
  <r>
    <x v="4"/>
    <x v="124"/>
    <x v="5"/>
    <s v="Canadian Institute for Health Information"/>
    <x v="2"/>
    <s v="ON"/>
    <s v="Python, Vue, Sas, Python"/>
    <s v="Senior"/>
    <s v="In-Person"/>
    <s v="Technology"/>
    <n v="68000"/>
    <n v="88300"/>
    <n v="78150"/>
  </r>
  <r>
    <x v="4"/>
    <x v="125"/>
    <x v="1"/>
    <s v="Scotiabank"/>
    <x v="2"/>
    <s v="ON"/>
    <s v="Sql, Gap, Excel"/>
    <s v="ANY"/>
    <s v="In-Person"/>
    <s v="Finance"/>
    <n v="68000"/>
    <n v="88300"/>
    <n v="78150"/>
  </r>
  <r>
    <x v="5"/>
    <x v="126"/>
    <x v="1"/>
    <s v="Royal Bank of Canada"/>
    <x v="6"/>
    <s v="BC"/>
    <s v="Sql, Tableau, Excel, Gap, Snowflake, Teradata"/>
    <s v="Senior"/>
    <s v="In-Person"/>
    <s v="Finance"/>
    <n v="66000"/>
    <n v="84500"/>
    <n v="75250"/>
  </r>
  <r>
    <x v="3"/>
    <x v="127"/>
    <x v="1"/>
    <s v="Vancouver Fraser Port Authority"/>
    <x v="6"/>
    <s v="BC"/>
    <s v="Excel, Jira"/>
    <s v="Senior"/>
    <s v="In-Person"/>
    <s v="Technology"/>
    <n v="68500"/>
    <n v="87000"/>
    <n v="77750"/>
  </r>
  <r>
    <x v="4"/>
    <x v="128"/>
    <x v="5"/>
    <s v="Parkland Corporation"/>
    <x v="8"/>
    <s v="AB"/>
    <s v="Database, Tableau, Power BI, Sql, Excel, Python"/>
    <s v="ANY"/>
    <s v="In-Person"/>
    <s v="Real Estate"/>
    <n v="68000"/>
    <n v="88300"/>
    <n v="78150"/>
  </r>
  <r>
    <x v="4"/>
    <x v="129"/>
    <x v="5"/>
    <s v="Gowling WLG"/>
    <x v="2"/>
    <s v="ON"/>
    <s v="Power Bi, Excel, Database, Sql"/>
    <s v="ANY"/>
    <s v="In-Person"/>
    <s v="Others"/>
    <n v="54000"/>
    <n v="75000"/>
    <n v="64500"/>
  </r>
  <r>
    <x v="4"/>
    <x v="130"/>
    <x v="5"/>
    <s v="Allstate"/>
    <x v="61"/>
    <s v="ON"/>
    <s v="Tableau, Excel"/>
    <s v="ANY"/>
    <s v="Remote"/>
    <s v="Government"/>
    <n v="68000"/>
    <n v="88300"/>
    <n v="78150"/>
  </r>
  <r>
    <x v="4"/>
    <x v="129"/>
    <x v="5"/>
    <s v="Gowling WLG"/>
    <x v="62"/>
    <s v="ON"/>
    <s v="Power Bi, Excel, Database, Sql"/>
    <s v="ANY"/>
    <s v="In-Person"/>
    <s v="Others"/>
    <n v="54000"/>
    <n v="75000"/>
    <n v="64500"/>
  </r>
  <r>
    <x v="5"/>
    <x v="131"/>
    <x v="1"/>
    <s v="Foilcon"/>
    <x v="2"/>
    <s v="ON"/>
    <s v="Sql, Gap, Power BI"/>
    <s v="ANY"/>
    <s v="In-Person"/>
    <s v="Technology"/>
    <n v="66000"/>
    <n v="84500"/>
    <n v="75250"/>
  </r>
  <r>
    <x v="4"/>
    <x v="129"/>
    <x v="5"/>
    <s v="Gowling WLG"/>
    <x v="1"/>
    <s v="ON"/>
    <s v="Power Bi, Excel, Database, Sql"/>
    <s v="ANY"/>
    <s v="In-Person"/>
    <s v="Others"/>
    <n v="54000"/>
    <n v="75000"/>
    <n v="64500"/>
  </r>
  <r>
    <x v="4"/>
    <x v="132"/>
    <x v="3"/>
    <s v="Royal Bank of Canada"/>
    <x v="2"/>
    <s v="ON"/>
    <s v="Python, Sql, Tableau, Jira, Html, Github, Powershell, Javascript"/>
    <s v="Senior"/>
    <s v="In-Person"/>
    <s v="Finance"/>
    <n v="68000"/>
    <n v="88300"/>
    <n v="78150"/>
  </r>
  <r>
    <x v="4"/>
    <x v="129"/>
    <x v="5"/>
    <s v="Gowling WLG"/>
    <x v="63"/>
    <s v="ON"/>
    <s v="Power Bi, Excel, Database, Sql"/>
    <s v="ANY"/>
    <s v="In-Person"/>
    <s v="Others"/>
    <n v="54000"/>
    <n v="75000"/>
    <n v="64500"/>
  </r>
  <r>
    <x v="4"/>
    <x v="129"/>
    <x v="5"/>
    <s v="Gowling WLG"/>
    <x v="8"/>
    <s v="AB"/>
    <s v="Power Bi, Excel, Database, Sql"/>
    <s v="ANY"/>
    <s v="In-Person"/>
    <s v="Others"/>
    <n v="54000"/>
    <n v="75000"/>
    <n v="64500"/>
  </r>
  <r>
    <x v="5"/>
    <x v="133"/>
    <x v="5"/>
    <s v="Northbridge Financial Corporation"/>
    <x v="2"/>
    <s v="ON"/>
    <s v="C"/>
    <s v="Senior"/>
    <s v="In-Person"/>
    <s v="Finance"/>
    <n v="66000"/>
    <n v="84500"/>
    <n v="75250"/>
  </r>
  <r>
    <x v="4"/>
    <x v="134"/>
    <x v="1"/>
    <s v="Egon Zehnder"/>
    <x v="16"/>
    <s v="QC"/>
    <s v="Undef"/>
    <s v="Senior"/>
    <s v="In-Person"/>
    <s v="Others"/>
    <n v="68000"/>
    <n v="88300"/>
    <n v="78150"/>
  </r>
  <r>
    <x v="4"/>
    <x v="129"/>
    <x v="5"/>
    <s v="Gowling WLG"/>
    <x v="6"/>
    <s v="BC"/>
    <s v="Power Bi, Excel, Database, Sql"/>
    <s v="ANY"/>
    <s v="In-Person"/>
    <s v="Others"/>
    <n v="54000"/>
    <n v="75000"/>
    <n v="64500"/>
  </r>
  <r>
    <x v="3"/>
    <x v="83"/>
    <x v="5"/>
    <s v="SAIT"/>
    <x v="8"/>
    <s v="AB"/>
    <s v="Excel"/>
    <s v="ANY"/>
    <s v="In-Person"/>
    <s v="Technology"/>
    <n v="65000"/>
    <n v="85000"/>
    <n v="75000"/>
  </r>
  <r>
    <x v="7"/>
    <x v="135"/>
    <x v="5"/>
    <s v="Corby Spirit and Wine Limited"/>
    <x v="2"/>
    <s v="ON"/>
    <s v="Excel, Machine Learning, Power BI"/>
    <s v="Senior"/>
    <s v="In-Person"/>
    <s v="Technology"/>
    <n v="50000"/>
    <n v="76458"/>
    <n v="63229"/>
  </r>
  <r>
    <x v="4"/>
    <x v="136"/>
    <x v="1"/>
    <s v="Purolator"/>
    <x v="12"/>
    <s v="ON"/>
    <s v="Excel, Excel"/>
    <s v="Senior"/>
    <s v="In-Person"/>
    <s v="Others"/>
    <n v="68000"/>
    <n v="88300"/>
    <n v="78150"/>
  </r>
  <r>
    <x v="4"/>
    <x v="137"/>
    <x v="5"/>
    <s v="PCL Construction"/>
    <x v="14"/>
    <s v="AB"/>
    <s v="Power BI, Tableau, Excel"/>
    <s v="ANY"/>
    <s v="In-Person"/>
    <s v="Construction"/>
    <n v="68000"/>
    <n v="88300"/>
    <n v="78150"/>
  </r>
  <r>
    <x v="4"/>
    <x v="138"/>
    <x v="1"/>
    <s v="Scotiabank"/>
    <x v="2"/>
    <s v="ON"/>
    <s v="Sql, Gap, Excel"/>
    <s v="ANY"/>
    <s v="In-Person"/>
    <s v="Finance"/>
    <n v="68000"/>
    <n v="88300"/>
    <n v="78150"/>
  </r>
  <r>
    <x v="3"/>
    <x v="139"/>
    <x v="8"/>
    <s v="Loblaw Companies Limited"/>
    <x v="24"/>
    <s v="ON"/>
    <s v="Power Bi, Excel"/>
    <s v="Senior"/>
    <s v="In-Person"/>
    <s v="Technology"/>
    <n v="68500"/>
    <n v="87000"/>
    <n v="77750"/>
  </r>
  <r>
    <x v="0"/>
    <x v="140"/>
    <x v="4"/>
    <s v="UniUni (Uni Express Inc.)"/>
    <x v="0"/>
    <s v="Undef"/>
    <s v="Sql, Aws"/>
    <s v="Senior"/>
    <s v="Remote"/>
    <s v="Media"/>
    <n v="70000"/>
    <n v="90000"/>
    <n v="80000"/>
  </r>
  <r>
    <x v="8"/>
    <x v="141"/>
    <x v="10"/>
    <s v="Bell"/>
    <x v="2"/>
    <s v="ON"/>
    <s v="Sas, Sql, Teradata"/>
    <s v="ANY"/>
    <s v="In-Person"/>
    <s v="Others"/>
    <n v="69000"/>
    <n v="86000"/>
    <n v="77500"/>
  </r>
  <r>
    <x v="1"/>
    <x v="1"/>
    <x v="1"/>
    <s v="TripNinja"/>
    <x v="0"/>
    <s v="Undef"/>
    <s v="Power BI, Aws, Sql"/>
    <s v="ANY"/>
    <s v="Remote"/>
    <s v="Others"/>
    <n v="80000"/>
    <n v="90000"/>
    <n v="85000"/>
  </r>
  <r>
    <x v="8"/>
    <x v="142"/>
    <x v="2"/>
    <s v="Scene+"/>
    <x v="2"/>
    <s v="ON"/>
    <s v="Sql, Python, Tableau, Machine Learning"/>
    <s v="Senior"/>
    <s v="In-Person"/>
    <s v="Others"/>
    <n v="69000"/>
    <n v="86000"/>
    <n v="77500"/>
  </r>
  <r>
    <x v="3"/>
    <x v="143"/>
    <x v="7"/>
    <s v="Silver Gold Bull Inc."/>
    <x v="8"/>
    <s v="AB"/>
    <s v="Power Bi, Sql, Mysql, Excel, Zoho Analytics, Database"/>
    <s v="ANY"/>
    <s v="In-Person"/>
    <s v="Others"/>
    <n v="65000"/>
    <n v="120000"/>
    <n v="92500"/>
  </r>
  <r>
    <x v="4"/>
    <x v="144"/>
    <x v="10"/>
    <s v="University of Toronto"/>
    <x v="2"/>
    <s v="ON"/>
    <s v="Sql, Database, Excel, Power Bi, Python, Postgresql"/>
    <s v="ANY"/>
    <s v="In-Person"/>
    <s v="Technology"/>
    <n v="30240.560000000001"/>
    <n v="84813"/>
    <n v="57526.78"/>
  </r>
  <r>
    <x v="3"/>
    <x v="143"/>
    <x v="7"/>
    <s v="Silver Gold Bull Inc."/>
    <x v="8"/>
    <s v="AB"/>
    <s v="Power Bi, Sql, Mysql, Excel, Zoho Analytics, Database"/>
    <s v="ANY"/>
    <s v="In-Person"/>
    <s v="Others"/>
    <n v="65000"/>
    <n v="120000"/>
    <n v="92500"/>
  </r>
  <r>
    <x v="3"/>
    <x v="145"/>
    <x v="2"/>
    <s v="CHEO"/>
    <x v="1"/>
    <s v="ON"/>
    <s v="Sas, Excel, Sql, Database"/>
    <s v="ANY"/>
    <s v="In-Person"/>
    <s v="Others"/>
    <n v="72883.199999999997"/>
    <n v="89440"/>
    <n v="81161.600000000006"/>
  </r>
  <r>
    <x v="4"/>
    <x v="146"/>
    <x v="5"/>
    <s v="Turner &amp; Townsend"/>
    <x v="2"/>
    <s v="ON"/>
    <s v="Undef"/>
    <s v="ANY"/>
    <s v="In-Person"/>
    <s v="Others"/>
    <n v="68000"/>
    <n v="88300"/>
    <n v="78150"/>
  </r>
  <r>
    <x v="4"/>
    <x v="147"/>
    <x v="1"/>
    <s v="L3Harris Technologies"/>
    <x v="64"/>
    <s v="ON"/>
    <s v="Sql, Excel"/>
    <s v="ANY"/>
    <s v="In-Person"/>
    <s v="Technology"/>
    <n v="68000"/>
    <n v="88300"/>
    <n v="78150"/>
  </r>
  <r>
    <x v="8"/>
    <x v="148"/>
    <x v="5"/>
    <s v="Shared Health"/>
    <x v="28"/>
    <s v="MB"/>
    <s v="Undef"/>
    <s v="ANY"/>
    <s v="In-Person"/>
    <s v="Healthcare"/>
    <n v="30240.560000000001"/>
    <n v="57200"/>
    <n v="43720.28"/>
  </r>
  <r>
    <x v="1"/>
    <x v="1"/>
    <x v="1"/>
    <s v="Teleperformance"/>
    <x v="2"/>
    <s v="ON"/>
    <s v="Excel, Sql"/>
    <s v="ANY"/>
    <s v="In-Person"/>
    <s v="Others"/>
    <n v="65000"/>
    <n v="87000"/>
    <n v="76000"/>
  </r>
  <r>
    <x v="3"/>
    <x v="149"/>
    <x v="1"/>
    <s v="Saskatchewan Blue Cross"/>
    <x v="65"/>
    <s v="SK"/>
    <s v="Excel, Jira"/>
    <s v="Senior"/>
    <s v="In-Person"/>
    <s v="Others"/>
    <n v="68500"/>
    <n v="87000"/>
    <n v="77750"/>
  </r>
  <r>
    <x v="0"/>
    <x v="150"/>
    <x v="5"/>
    <s v="i3 Energy Canada Ltd."/>
    <x v="8"/>
    <s v="AB"/>
    <s v="Undef"/>
    <s v="ANY"/>
    <s v="In-Person"/>
    <s v="Energy"/>
    <n v="76000"/>
    <n v="89440"/>
    <n v="82720"/>
  </r>
  <r>
    <x v="1"/>
    <x v="1"/>
    <x v="1"/>
    <s v="Scotiabank"/>
    <x v="2"/>
    <s v="ON"/>
    <s v="Gap, Sql, Database"/>
    <s v="ANY"/>
    <s v="In-Person"/>
    <s v="Finance"/>
    <n v="65000"/>
    <n v="87000"/>
    <n v="76000"/>
  </r>
  <r>
    <x v="6"/>
    <x v="151"/>
    <x v="8"/>
    <s v="Northwestel Inc."/>
    <x v="66"/>
    <s v="YT"/>
    <s v="Html, Php, Perl, Powershell, Css, Python, Javascript"/>
    <s v="ANY"/>
    <s v="In-Person"/>
    <s v="Others"/>
    <n v="85816.8"/>
    <n v="91520"/>
    <n v="88668.4"/>
  </r>
  <r>
    <x v="1"/>
    <x v="152"/>
    <x v="1"/>
    <s v="Atlantis IT group"/>
    <x v="2"/>
    <s v="ON"/>
    <s v="Undef"/>
    <s v="ANY"/>
    <s v="In-Person"/>
    <s v="Technology"/>
    <n v="65000"/>
    <n v="87000"/>
    <n v="76000"/>
  </r>
  <r>
    <x v="1"/>
    <x v="153"/>
    <x v="5"/>
    <s v="Relay Financial"/>
    <x v="2"/>
    <s v="ON"/>
    <s v="Looker"/>
    <s v="ANY"/>
    <s v="In-Person"/>
    <s v="Finance"/>
    <n v="65000"/>
    <n v="87000"/>
    <n v="76000"/>
  </r>
  <r>
    <x v="4"/>
    <x v="154"/>
    <x v="5"/>
    <s v="Canadian Medical Protective Association"/>
    <x v="48"/>
    <s v="ON"/>
    <s v="Excel"/>
    <s v="ANY"/>
    <s v="Remote"/>
    <s v="Healthcare"/>
    <n v="68000"/>
    <n v="91000"/>
    <n v="79500"/>
  </r>
  <r>
    <x v="8"/>
    <x v="155"/>
    <x v="2"/>
    <s v="EDC"/>
    <x v="1"/>
    <s v="ON"/>
    <s v="Sql, Azure, Power Bi, Python, R"/>
    <s v="Senior"/>
    <s v="In-Person"/>
    <s v="Others"/>
    <n v="37440"/>
    <n v="180000"/>
    <n v="108720"/>
  </r>
  <r>
    <x v="1"/>
    <x v="72"/>
    <x v="5"/>
    <s v="Town of Okotoks"/>
    <x v="67"/>
    <s v="AB"/>
    <s v="Power Platform, Azure"/>
    <s v="ANY"/>
    <s v="In-Person"/>
    <s v="Others"/>
    <n v="65000"/>
    <n v="87000"/>
    <n v="76000"/>
  </r>
  <r>
    <x v="7"/>
    <x v="156"/>
    <x v="5"/>
    <s v="GraingerCanada"/>
    <x v="68"/>
    <s v="ON"/>
    <s v="Sql"/>
    <s v="ANY"/>
    <s v="In-Person"/>
    <s v="Others"/>
    <n v="30240.560000000001"/>
    <n v="57200"/>
    <n v="43720.28"/>
  </r>
  <r>
    <x v="6"/>
    <x v="157"/>
    <x v="3"/>
    <s v="Zortech Solutions"/>
    <x v="2"/>
    <s v="ON"/>
    <s v="Sql"/>
    <s v="ANY"/>
    <s v="In-Person"/>
    <s v="Technology"/>
    <n v="120000"/>
    <n v="130000"/>
    <n v="125000"/>
  </r>
  <r>
    <x v="9"/>
    <x v="118"/>
    <x v="5"/>
    <s v="R.E. ROYAL TRADING INC."/>
    <x v="69"/>
    <s v="ON"/>
    <s v="Database"/>
    <s v="ANY"/>
    <s v="In-Person"/>
    <s v="Others"/>
    <n v="88524.800000000003"/>
    <n v="88524.800000000003"/>
    <n v="88524.800000000003"/>
  </r>
  <r>
    <x v="6"/>
    <x v="157"/>
    <x v="3"/>
    <s v="Esolutions"/>
    <x v="2"/>
    <s v="ON"/>
    <s v="Sql"/>
    <s v="ANY"/>
    <s v="In-Person"/>
    <s v="Consulting"/>
    <n v="95000"/>
    <n v="105000"/>
    <n v="100000"/>
  </r>
  <r>
    <x v="3"/>
    <x v="158"/>
    <x v="5"/>
    <s v="Elk Valley Resources"/>
    <x v="70"/>
    <s v="BC"/>
    <s v="Excel, Reason"/>
    <s v="ANY"/>
    <s v="In-Person"/>
    <s v="Others"/>
    <n v="82000"/>
    <n v="101000"/>
    <n v="91500"/>
  </r>
  <r>
    <x v="3"/>
    <x v="159"/>
    <x v="5"/>
    <s v="Cardinal Health"/>
    <x v="25"/>
    <s v="ON"/>
    <s v="Tableau, Excel"/>
    <s v="ANY"/>
    <s v="In-Person"/>
    <s v="Healthcare"/>
    <n v="68500"/>
    <n v="87000"/>
    <n v="77750"/>
  </r>
  <r>
    <x v="4"/>
    <x v="160"/>
    <x v="5"/>
    <s v="BC Financial Services Authority"/>
    <x v="6"/>
    <s v="BC"/>
    <s v="C"/>
    <s v="Senior"/>
    <s v="In-Person"/>
    <s v="Technology"/>
    <n v="87872"/>
    <n v="136815"/>
    <n v="112343.5"/>
  </r>
  <r>
    <x v="3"/>
    <x v="161"/>
    <x v="5"/>
    <s v="Mackenzie Financial Corporation"/>
    <x v="15"/>
    <s v="ON"/>
    <s v="Undef"/>
    <s v="ANY"/>
    <s v="In-Person"/>
    <s v="Finance"/>
    <n v="30240.560000000001"/>
    <n v="57200"/>
    <n v="43720.28"/>
  </r>
  <r>
    <x v="3"/>
    <x v="162"/>
    <x v="5"/>
    <s v="Northwestel Inc."/>
    <x v="71"/>
    <s v="NT"/>
    <s v="Html, Excel, Sql, Database"/>
    <s v="ANY"/>
    <s v="In-Person"/>
    <s v="Others"/>
    <n v="68500"/>
    <n v="87000"/>
    <n v="77750"/>
  </r>
  <r>
    <x v="3"/>
    <x v="163"/>
    <x v="5"/>
    <s v="Enverus"/>
    <x v="8"/>
    <s v="AB"/>
    <s v="Python, Sql"/>
    <s v="ANY"/>
    <s v="In-Person"/>
    <s v="Others"/>
    <n v="68500"/>
    <n v="87000"/>
    <n v="77750"/>
  </r>
  <r>
    <x v="5"/>
    <x v="164"/>
    <x v="1"/>
    <s v="RealDecoy"/>
    <x v="1"/>
    <s v="ON"/>
    <s v="Html, Tableau, Power BI, Sql, Php, Css, Qlik Sense, Python, Javascript"/>
    <s v="ANY"/>
    <s v="In-Person"/>
    <s v="Others"/>
    <n v="66000"/>
    <n v="84500"/>
    <n v="75250"/>
  </r>
  <r>
    <x v="4"/>
    <x v="165"/>
    <x v="5"/>
    <s v="Toronto and Region Conservation Authority (TRCA)"/>
    <x v="69"/>
    <s v="ON"/>
    <s v="R, Python, C#, Excel, Julia, C"/>
    <s v="ANY"/>
    <s v="In-Person"/>
    <s v="Technology"/>
    <n v="76294.399999999994"/>
    <n v="88420.800000000003"/>
    <n v="82357.600000000006"/>
  </r>
  <r>
    <x v="7"/>
    <x v="166"/>
    <x v="1"/>
    <s v="CGI"/>
    <x v="2"/>
    <s v="ON"/>
    <s v="Undef"/>
    <s v="ANY"/>
    <s v="In-Person"/>
    <s v="Others"/>
    <n v="50000"/>
    <n v="76458"/>
    <n v="63229"/>
  </r>
  <r>
    <x v="4"/>
    <x v="167"/>
    <x v="5"/>
    <s v="Western University"/>
    <x v="18"/>
    <s v="ON"/>
    <s v="Excel, Database"/>
    <s v="ANY"/>
    <s v="In-Person"/>
    <s v="Technology"/>
    <n v="68000"/>
    <n v="88300"/>
    <n v="78150"/>
  </r>
  <r>
    <x v="5"/>
    <x v="168"/>
    <x v="5"/>
    <s v="EQ Bank | Equitable Bank"/>
    <x v="2"/>
    <s v="ON"/>
    <s v="Tableau, Sql, Power Bi, Python, R"/>
    <s v="Senior"/>
    <s v="In-Person"/>
    <s v="Technology"/>
    <n v="30240.560000000001"/>
    <n v="57200"/>
    <n v="43720.28"/>
  </r>
  <r>
    <x v="7"/>
    <x v="166"/>
    <x v="1"/>
    <s v="CGI"/>
    <x v="2"/>
    <s v="ON"/>
    <s v="Undef"/>
    <s v="ANY"/>
    <s v="In-Person"/>
    <s v="Others"/>
    <n v="50000"/>
    <n v="76458"/>
    <n v="63229"/>
  </r>
  <r>
    <x v="4"/>
    <x v="167"/>
    <x v="5"/>
    <s v="Western University"/>
    <x v="18"/>
    <s v="ON"/>
    <s v="Excel, Database"/>
    <s v="ANY"/>
    <s v="In-Person"/>
    <s v="Technology"/>
    <n v="68000"/>
    <n v="88300"/>
    <n v="78150"/>
  </r>
  <r>
    <x v="5"/>
    <x v="49"/>
    <x v="1"/>
    <s v="Fraser Health"/>
    <x v="26"/>
    <s v="BC"/>
    <s v="Undef"/>
    <s v="Senior"/>
    <s v="In-Person"/>
    <s v="Healthcare"/>
    <n v="79289.599999999904"/>
    <n v="113984"/>
    <n v="96636.799999999901"/>
  </r>
  <r>
    <x v="3"/>
    <x v="169"/>
    <x v="16"/>
    <s v="Equitable CA"/>
    <x v="63"/>
    <s v="ON"/>
    <s v="R"/>
    <s v="Senior"/>
    <s v="In-Person"/>
    <s v="Technology"/>
    <n v="68500"/>
    <n v="87000"/>
    <n v="77750"/>
  </r>
  <r>
    <x v="6"/>
    <x v="73"/>
    <x v="8"/>
    <s v="Rubinza Inc."/>
    <x v="10"/>
    <s v="ON"/>
    <s v="Database"/>
    <s v="ANY"/>
    <s v="In-Person"/>
    <s v="Others"/>
    <n v="90064"/>
    <n v="90064"/>
    <n v="90064"/>
  </r>
  <r>
    <x v="2"/>
    <x v="170"/>
    <x v="14"/>
    <s v="Senators Sports &amp; Entertainment"/>
    <x v="1"/>
    <s v="ON"/>
    <s v="Database, Excel"/>
    <s v="Junior"/>
    <s v="In-Person"/>
    <s v="Media"/>
    <n v="64123.59"/>
    <n v="86600"/>
    <n v="75361.794999999998"/>
  </r>
  <r>
    <x v="6"/>
    <x v="171"/>
    <x v="8"/>
    <s v="APITable Ltd."/>
    <x v="72"/>
    <s v="ON"/>
    <s v="Html, Github"/>
    <s v="ANY"/>
    <s v="In-Person"/>
    <s v="Technology"/>
    <n v="91520"/>
    <n v="91520"/>
    <n v="91520"/>
  </r>
  <r>
    <x v="4"/>
    <x v="172"/>
    <x v="5"/>
    <s v="Spectra Aluminum Products"/>
    <x v="73"/>
    <s v="ON"/>
    <s v="Power Bi, Tableau, Qlikview"/>
    <s v="ANY"/>
    <s v="In-Person"/>
    <s v="Others"/>
    <n v="68000"/>
    <n v="88300"/>
    <n v="78150"/>
  </r>
  <r>
    <x v="7"/>
    <x v="173"/>
    <x v="5"/>
    <s v="Ventura Foods"/>
    <x v="74"/>
    <s v="ON"/>
    <s v="Excel"/>
    <s v="ANY"/>
    <s v="In-Person"/>
    <s v="Others"/>
    <n v="50000"/>
    <n v="76458"/>
    <n v="63229"/>
  </r>
  <r>
    <x v="6"/>
    <x v="73"/>
    <x v="8"/>
    <s v="Gold Valley Daycare &amp; Osc"/>
    <x v="75"/>
    <s v="AB"/>
    <s v="Undef"/>
    <s v="ANY"/>
    <s v="In-Person"/>
    <s v="Automotive"/>
    <n v="98009.599999999904"/>
    <n v="98009.599999999904"/>
    <n v="98009.599999999904"/>
  </r>
  <r>
    <x v="2"/>
    <x v="174"/>
    <x v="5"/>
    <s v="Apotex Inc."/>
    <x v="37"/>
    <s v="ON"/>
    <s v="Excel, R"/>
    <s v="ANY"/>
    <s v="In-Person"/>
    <s v="Others"/>
    <n v="64123.59"/>
    <n v="86600"/>
    <n v="75361.794999999998"/>
  </r>
  <r>
    <x v="6"/>
    <x v="114"/>
    <x v="8"/>
    <s v="Scotiabank"/>
    <x v="2"/>
    <s v="ON"/>
    <s v="Sql, Html, Excel, Perl, Gap, Shell, Java, Python"/>
    <s v="ANY"/>
    <s v="Hybrid"/>
    <s v="Finance"/>
    <n v="85816.8"/>
    <n v="91520"/>
    <n v="88668.4"/>
  </r>
  <r>
    <x v="6"/>
    <x v="14"/>
    <x v="8"/>
    <s v="Royal Bank of Canada"/>
    <x v="2"/>
    <s v="ON"/>
    <s v="Jira, Sql, Confluence"/>
    <s v="Senior"/>
    <s v="In-Person"/>
    <s v="Finance"/>
    <n v="85816.8"/>
    <n v="91520"/>
    <n v="88668.4"/>
  </r>
  <r>
    <x v="6"/>
    <x v="14"/>
    <x v="8"/>
    <s v="The Maples Group (Financial Services)"/>
    <x v="16"/>
    <s v="QC"/>
    <s v="Gap, Excel"/>
    <s v="Senior"/>
    <s v="In-Person"/>
    <s v="Finance"/>
    <n v="85816.8"/>
    <n v="91520"/>
    <n v="88668.4"/>
  </r>
  <r>
    <x v="7"/>
    <x v="175"/>
    <x v="5"/>
    <s v="SGS"/>
    <x v="12"/>
    <s v="ON"/>
    <s v="Excel"/>
    <s v="ANY"/>
    <s v="In-Person"/>
    <s v="Others"/>
    <n v="50000"/>
    <n v="76458"/>
    <n v="63229"/>
  </r>
  <r>
    <x v="6"/>
    <x v="176"/>
    <x v="8"/>
    <s v="City of London"/>
    <x v="18"/>
    <s v="ON"/>
    <s v="Undef"/>
    <s v="ANY"/>
    <s v="In-Person"/>
    <s v="Technology"/>
    <n v="58649"/>
    <n v="85218"/>
    <n v="71933.5"/>
  </r>
  <r>
    <x v="2"/>
    <x v="177"/>
    <x v="5"/>
    <s v="BC Public Service"/>
    <x v="36"/>
    <s v="BC"/>
    <s v="Power Bi, Tableau, R"/>
    <s v="ANY"/>
    <s v="In-Person"/>
    <s v="Service"/>
    <n v="76071.179999999993"/>
    <n v="86658.48"/>
    <n v="81364.8299999999"/>
  </r>
  <r>
    <x v="7"/>
    <x v="173"/>
    <x v="5"/>
    <s v="Pratts Food Service Alberta"/>
    <x v="76"/>
    <s v="AB"/>
    <s v="Power Bi, Tableau, Excel, Sql"/>
    <s v="ANY"/>
    <s v="In-Person"/>
    <s v="Service"/>
    <n v="47266.400000000001"/>
    <n v="64725.919999999998"/>
    <n v="55996.160000000003"/>
  </r>
  <r>
    <x v="5"/>
    <x v="178"/>
    <x v="1"/>
    <s v="Canadian Cancer Society"/>
    <x v="1"/>
    <s v="ON"/>
    <s v="Excel"/>
    <s v="Senior"/>
    <s v="In-Person"/>
    <s v="Healthcare"/>
    <n v="56000"/>
    <n v="84000"/>
    <n v="70000"/>
  </r>
  <r>
    <x v="5"/>
    <x v="178"/>
    <x v="1"/>
    <s v="Canadian Cancer Society"/>
    <x v="2"/>
    <s v="ON"/>
    <s v="Excel"/>
    <s v="Senior"/>
    <s v="In-Person"/>
    <s v="Healthcare"/>
    <n v="56000"/>
    <n v="84000"/>
    <n v="70000"/>
  </r>
  <r>
    <x v="2"/>
    <x v="179"/>
    <x v="5"/>
    <s v="Loblaw Companies Limited"/>
    <x v="24"/>
    <s v="ON"/>
    <s v="Bigquery, Tableau, Power BI, Sql, Excel, Sas, Google Cloud Platform, Python, Looker, R"/>
    <s v="Senior"/>
    <s v="In-Person"/>
    <s v="Technology"/>
    <n v="64123.59"/>
    <n v="86600"/>
    <n v="75361.794999999998"/>
  </r>
  <r>
    <x v="5"/>
    <x v="178"/>
    <x v="1"/>
    <s v="Canadian Cancer Society"/>
    <x v="30"/>
    <s v="NS"/>
    <s v="Excel"/>
    <s v="Senior"/>
    <s v="In-Person"/>
    <s v="Healthcare"/>
    <n v="56000"/>
    <n v="84000"/>
    <n v="70000"/>
  </r>
  <r>
    <x v="5"/>
    <x v="180"/>
    <x v="5"/>
    <s v="Scotiabank"/>
    <x v="2"/>
    <s v="ON"/>
    <s v="Undef"/>
    <s v="Senior"/>
    <s v="In-Person"/>
    <s v="Finance"/>
    <n v="66000"/>
    <n v="84500"/>
    <n v="75250"/>
  </r>
  <r>
    <x v="4"/>
    <x v="181"/>
    <x v="1"/>
    <s v="WSP"/>
    <x v="16"/>
    <s v="QC"/>
    <s v="Gap, Fabric, Power Platform, Excel"/>
    <s v="Senior"/>
    <s v="In-Person"/>
    <s v="Others"/>
    <n v="68000"/>
    <n v="88300"/>
    <n v="78150"/>
  </r>
  <r>
    <x v="5"/>
    <x v="178"/>
    <x v="1"/>
    <s v="Canadian Cancer Society"/>
    <x v="8"/>
    <s v="AB"/>
    <s v="Excel"/>
    <s v="Senior"/>
    <s v="In-Person"/>
    <s v="Healthcare"/>
    <n v="56000"/>
    <n v="84000"/>
    <n v="70000"/>
  </r>
  <r>
    <x v="5"/>
    <x v="182"/>
    <x v="5"/>
    <s v="Allstate"/>
    <x v="77"/>
    <s v="ON"/>
    <s v="C#, Python"/>
    <s v="Senior"/>
    <s v="Remote"/>
    <s v="Government"/>
    <n v="85000"/>
    <n v="133750"/>
    <n v="109375"/>
  </r>
  <r>
    <x v="5"/>
    <x v="178"/>
    <x v="1"/>
    <s v="Canadian Cancer Society"/>
    <x v="6"/>
    <s v="BC"/>
    <s v="Excel"/>
    <s v="Senior"/>
    <s v="In-Person"/>
    <s v="Healthcare"/>
    <n v="56000"/>
    <n v="84000"/>
    <n v="70000"/>
  </r>
  <r>
    <x v="8"/>
    <x v="183"/>
    <x v="5"/>
    <s v="eHealth Saskatchewan"/>
    <x v="78"/>
    <s v="SK"/>
    <s v="Power Bi, Sql, Database"/>
    <s v="ANY"/>
    <s v="In-Person"/>
    <s v="Healthcare"/>
    <n v="74152"/>
    <n v="90272"/>
    <n v="82212"/>
  </r>
  <r>
    <x v="8"/>
    <x v="18"/>
    <x v="2"/>
    <s v="Sri Technosoft Solutions"/>
    <x v="14"/>
    <s v="AB"/>
    <s v="Power Bi, Tableau, Python, Sql"/>
    <s v="ANY"/>
    <s v="In-Person"/>
    <s v="Technology"/>
    <n v="69000"/>
    <n v="86000"/>
    <n v="77500"/>
  </r>
  <r>
    <x v="5"/>
    <x v="178"/>
    <x v="1"/>
    <s v="Canadian Cancer Society"/>
    <x v="36"/>
    <s v="BC"/>
    <s v="Excel"/>
    <s v="Senior"/>
    <s v="In-Person"/>
    <s v="Healthcare"/>
    <n v="56000"/>
    <n v="84000"/>
    <n v="70000"/>
  </r>
  <r>
    <x v="8"/>
    <x v="18"/>
    <x v="2"/>
    <s v="Sri Technosoft Solutions"/>
    <x v="14"/>
    <s v="AB"/>
    <s v="Power Bi, Tableau, Python, Sql"/>
    <s v="ANY"/>
    <s v="In-Person"/>
    <s v="Technology"/>
    <n v="69000"/>
    <n v="86000"/>
    <n v="77500"/>
  </r>
  <r>
    <x v="2"/>
    <x v="184"/>
    <x v="5"/>
    <s v="Desjardins"/>
    <x v="16"/>
    <s v="QC"/>
    <s v="Database"/>
    <s v="ANY"/>
    <s v="In-Person"/>
    <s v="Others"/>
    <n v="64123.59"/>
    <n v="86600"/>
    <n v="75361.794999999998"/>
  </r>
  <r>
    <x v="6"/>
    <x v="20"/>
    <x v="2"/>
    <s v="Tecqify Solutions Inc"/>
    <x v="4"/>
    <s v="BC"/>
    <s v="Undef"/>
    <s v="ANY"/>
    <s v="In-Person"/>
    <s v="Consulting"/>
    <n v="97760"/>
    <n v="97760"/>
    <n v="97760"/>
  </r>
  <r>
    <x v="1"/>
    <x v="1"/>
    <x v="1"/>
    <s v="BMO Financial Group"/>
    <x v="2"/>
    <s v="ON"/>
    <s v="Sql"/>
    <s v="ANY"/>
    <s v="In-Person"/>
    <s v="Finance"/>
    <n v="60000"/>
    <n v="111700"/>
    <n v="85850"/>
  </r>
  <r>
    <x v="0"/>
    <x v="185"/>
    <x v="5"/>
    <s v="Niagara Health System"/>
    <x v="79"/>
    <s v="ON"/>
    <s v="Crystal"/>
    <s v="ANY"/>
    <s v="In-Person"/>
    <s v="Healthcare"/>
    <n v="83449.599999999904"/>
    <n v="94411.199999999997"/>
    <n v="88930.4"/>
  </r>
  <r>
    <x v="6"/>
    <x v="186"/>
    <x v="5"/>
    <s v="Sobeys"/>
    <x v="12"/>
    <s v="ON"/>
    <s v="Undef"/>
    <s v="ANY"/>
    <s v="In-Person"/>
    <s v="Others"/>
    <n v="85816.8"/>
    <n v="91520"/>
    <n v="88668.4"/>
  </r>
  <r>
    <x v="9"/>
    <x v="118"/>
    <x v="5"/>
    <s v="AG IT Consulting"/>
    <x v="69"/>
    <s v="ON"/>
    <s v="Database, Database"/>
    <s v="ANY"/>
    <s v="In-Person"/>
    <s v="Technology"/>
    <n v="91520"/>
    <n v="91520"/>
    <n v="91520"/>
  </r>
  <r>
    <x v="3"/>
    <x v="187"/>
    <x v="9"/>
    <s v="Vista"/>
    <x v="80"/>
    <s v="ON"/>
    <s v="Tableau, Sql, Excel, Snowflake, Vba, Looker, R"/>
    <s v="Senior"/>
    <s v="In-Person"/>
    <s v="Others"/>
    <n v="68500"/>
    <n v="87000"/>
    <n v="77750"/>
  </r>
  <r>
    <x v="3"/>
    <x v="188"/>
    <x v="0"/>
    <s v="Affirm"/>
    <x v="23"/>
    <s v="ON"/>
    <s v="Machine Learning, Python, Sql"/>
    <s v="Mid"/>
    <s v="Remote"/>
    <s v="Legal"/>
    <n v="109000"/>
    <n v="159000"/>
    <n v="134000"/>
  </r>
  <r>
    <x v="4"/>
    <x v="189"/>
    <x v="5"/>
    <s v="Eastern Health Canada"/>
    <x v="0"/>
    <s v="Undef"/>
    <s v="Database"/>
    <s v="ANY"/>
    <s v="Remote"/>
    <s v="Healthcare"/>
    <n v="68515.199999999997"/>
    <n v="76440"/>
    <n v="72477.600000000006"/>
  </r>
  <r>
    <x v="1"/>
    <x v="1"/>
    <x v="1"/>
    <s v="Tekshapers Inc"/>
    <x v="2"/>
    <s v="ON"/>
    <s v="Sql, Aws, Hadoop, Database"/>
    <s v="ANY"/>
    <s v="In-Person"/>
    <s v="Others"/>
    <n v="100000"/>
    <n v="100000"/>
    <n v="100000"/>
  </r>
  <r>
    <x v="4"/>
    <x v="190"/>
    <x v="5"/>
    <s v="Raymond James Financial, Inc."/>
    <x v="6"/>
    <s v="BC"/>
    <s v="Power BI, Sql, Excel, Power BI, Vba"/>
    <s v="ANY"/>
    <s v="In-Person"/>
    <s v="Finance"/>
    <n v="70000"/>
    <n v="90000"/>
    <n v="80000"/>
  </r>
  <r>
    <x v="4"/>
    <x v="90"/>
    <x v="7"/>
    <s v="Buckland"/>
    <x v="81"/>
    <s v="ON"/>
    <s v="Ssis, Sql, Ssrs, Power Bi, SQL, Git, Python, R"/>
    <s v="ANY"/>
    <s v="In-Person"/>
    <s v="Real Estate"/>
    <n v="68000"/>
    <n v="88300"/>
    <n v="78150"/>
  </r>
  <r>
    <x v="3"/>
    <x v="191"/>
    <x v="1"/>
    <s v="Canadian Tire Corporation"/>
    <x v="12"/>
    <s v="ON"/>
    <s v="Excel"/>
    <s v="ANY"/>
    <s v="In-Person"/>
    <s v="Others"/>
    <n v="30240.560000000001"/>
    <n v="57200"/>
    <n v="43720.28"/>
  </r>
  <r>
    <x v="3"/>
    <x v="159"/>
    <x v="5"/>
    <s v="Growers First"/>
    <x v="82"/>
    <s v="ON"/>
    <s v="Excel"/>
    <s v="ANY"/>
    <s v="In-Person"/>
    <s v="Others"/>
    <n v="60000"/>
    <n v="75000"/>
    <n v="67500"/>
  </r>
  <r>
    <x v="6"/>
    <x v="192"/>
    <x v="8"/>
    <s v="St. Paul Education"/>
    <x v="83"/>
    <s v="AB"/>
    <s v="Database"/>
    <s v="ANY"/>
    <s v="In-Person"/>
    <s v="Education"/>
    <n v="30240.560000000001"/>
    <n v="57200"/>
    <n v="43720.28"/>
  </r>
  <r>
    <x v="5"/>
    <x v="193"/>
    <x v="0"/>
    <s v="Mastercard"/>
    <x v="2"/>
    <s v="ON"/>
    <s v="Undef"/>
    <s v="Senior"/>
    <s v="In-Person"/>
    <s v="Automotive"/>
    <n v="66000"/>
    <n v="84500"/>
    <n v="75250"/>
  </r>
  <r>
    <x v="1"/>
    <x v="70"/>
    <x v="5"/>
    <s v="NRI Industrial Sales, LLC."/>
    <x v="12"/>
    <s v="ON"/>
    <s v="Undef"/>
    <s v="ANY"/>
    <s v="In-Person"/>
    <s v="Manufacturing"/>
    <n v="80000"/>
    <n v="80000"/>
    <n v="80000"/>
  </r>
  <r>
    <x v="3"/>
    <x v="194"/>
    <x v="5"/>
    <s v="Agriculture Financial Services Corporation"/>
    <x v="84"/>
    <s v="AB"/>
    <s v="Gap"/>
    <s v="ANY"/>
    <s v="In-Person"/>
    <s v="Finance"/>
    <n v="75715"/>
    <n v="100652"/>
    <n v="88183.5"/>
  </r>
  <r>
    <x v="5"/>
    <x v="195"/>
    <x v="5"/>
    <s v="Canadian Institute for Health Information"/>
    <x v="1"/>
    <s v="ON"/>
    <s v="Python, Vue, Excel, Sas, R"/>
    <s v="Senior"/>
    <s v="In-Person"/>
    <s v="Technology"/>
    <n v="66000"/>
    <n v="84500"/>
    <n v="75250"/>
  </r>
  <r>
    <x v="5"/>
    <x v="196"/>
    <x v="5"/>
    <s v="University of Toronto"/>
    <x v="2"/>
    <s v="ON"/>
    <s v="Python, Tableau, Sql, Machine Learning, Power BI, Sas, Azure, Power Bi, R"/>
    <s v="Senior"/>
    <s v="In-Person"/>
    <s v="Technology"/>
    <n v="30240.560000000001"/>
    <n v="95627"/>
    <n v="62933.78"/>
  </r>
  <r>
    <x v="7"/>
    <x v="197"/>
    <x v="5"/>
    <s v="Kinross Gold Corporation"/>
    <x v="2"/>
    <s v="ON"/>
    <s v="Excel"/>
    <s v="ANY"/>
    <s v="In-Person"/>
    <s v="Others"/>
    <n v="50000"/>
    <n v="76458"/>
    <n v="63229"/>
  </r>
  <r>
    <x v="3"/>
    <x v="198"/>
    <x v="2"/>
    <s v="Intact"/>
    <x v="16"/>
    <s v="QC"/>
    <s v="Machine Learning, Sql, Excel, Power Bi, Power BI, Snowflake, Python"/>
    <s v="Mid"/>
    <s v="In-Person"/>
    <s v="Others"/>
    <n v="68500"/>
    <n v="87000"/>
    <n v="77750"/>
  </r>
  <r>
    <x v="3"/>
    <x v="159"/>
    <x v="5"/>
    <s v="Sonora Foods Ltd"/>
    <x v="24"/>
    <s v="ON"/>
    <s v="Excel"/>
    <s v="ANY"/>
    <s v="In-Person"/>
    <s v="Others"/>
    <n v="68500"/>
    <n v="87000"/>
    <n v="77750"/>
  </r>
  <r>
    <x v="2"/>
    <x v="199"/>
    <x v="4"/>
    <s v="AstraNorth"/>
    <x v="24"/>
    <s v="ON"/>
    <s v="Sql, Excel, Python, R, Tableau, Power Bi"/>
    <s v="Senior"/>
    <s v="In-Person"/>
    <s v="Others"/>
    <n v="64123.59"/>
    <n v="86600"/>
    <n v="75361.794999999998"/>
  </r>
  <r>
    <x v="3"/>
    <x v="200"/>
    <x v="8"/>
    <s v="Wellington-Altus Private Wealth Inc."/>
    <x v="28"/>
    <s v="MB"/>
    <s v="Excel"/>
    <s v="ANY"/>
    <s v="In-Person"/>
    <s v="Others"/>
    <n v="30240.560000000001"/>
    <n v="57200"/>
    <n v="43720.28"/>
  </r>
  <r>
    <x v="4"/>
    <x v="201"/>
    <x v="5"/>
    <s v="Canadian Institute for Health Information"/>
    <x v="2"/>
    <s v="ON"/>
    <s v="Sas, Python, R, Machine Learning, C"/>
    <s v="Senior"/>
    <s v="In-Person"/>
    <s v="Technology"/>
    <n v="68000"/>
    <n v="88300"/>
    <n v="78150"/>
  </r>
  <r>
    <x v="2"/>
    <x v="202"/>
    <x v="2"/>
    <s v="Playground"/>
    <x v="85"/>
    <s v="QC"/>
    <s v="Sql, Database, Tableau, Excel, Python, R"/>
    <s v="ANY"/>
    <s v="In-Person"/>
    <s v="Others"/>
    <n v="30240.560000000001"/>
    <n v="57200"/>
    <n v="43720.28"/>
  </r>
  <r>
    <x v="3"/>
    <x v="203"/>
    <x v="1"/>
    <s v="Amsterdam Brewery"/>
    <x v="2"/>
    <s v="ON"/>
    <s v="Undef"/>
    <s v="Junior"/>
    <s v="In-Person"/>
    <s v="Others"/>
    <n v="68500"/>
    <n v="87000"/>
    <n v="77750"/>
  </r>
  <r>
    <x v="2"/>
    <x v="204"/>
    <x v="5"/>
    <s v="Enerkem Inc."/>
    <x v="35"/>
    <s v="QC"/>
    <s v="C#, Python"/>
    <s v="ANY"/>
    <s v="In-Person"/>
    <s v="Others"/>
    <n v="30240.560000000001"/>
    <n v="57200"/>
    <n v="43720.28"/>
  </r>
  <r>
    <x v="4"/>
    <x v="205"/>
    <x v="5"/>
    <s v="Manulife"/>
    <x v="16"/>
    <s v="QC"/>
    <s v="Undef"/>
    <s v="Senior"/>
    <s v="In-Person"/>
    <s v="Others"/>
    <n v="30240.560000000001"/>
    <n v="57200"/>
    <n v="43720.28"/>
  </r>
  <r>
    <x v="8"/>
    <x v="206"/>
    <x v="5"/>
    <s v="BAM Strategy"/>
    <x v="0"/>
    <s v="Undef"/>
    <s v="Tableau, Sql, Excel, Power Bi, Power BI, Sas, Python, Looker, Database, Spss"/>
    <s v="ANY"/>
    <s v="Remote"/>
    <s v="Consulting"/>
    <n v="69000"/>
    <n v="86000"/>
    <n v="77500"/>
  </r>
  <r>
    <x v="8"/>
    <x v="207"/>
    <x v="2"/>
    <s v="Royal Bank of Canada"/>
    <x v="22"/>
    <s v="NS"/>
    <s v="Sql, Visual Basic, Machine Learning, Big Data, Excel, Python, Vba, R"/>
    <s v="Senior"/>
    <s v="In-Person"/>
    <s v="Finance"/>
    <n v="69000"/>
    <n v="86000"/>
    <n v="77500"/>
  </r>
  <r>
    <x v="0"/>
    <x v="208"/>
    <x v="5"/>
    <s v="Clarivate"/>
    <x v="2"/>
    <s v="ON"/>
    <s v="Python, Sql"/>
    <s v="ANY"/>
    <s v="In-Person"/>
    <s v="Others"/>
    <n v="76000"/>
    <n v="89440"/>
    <n v="82720"/>
  </r>
  <r>
    <x v="3"/>
    <x v="209"/>
    <x v="1"/>
    <s v="The Salvation Army Canada and Bermuda"/>
    <x v="23"/>
    <s v="ON"/>
    <s v="Azure"/>
    <s v="Senior"/>
    <s v="Remote"/>
    <s v="Others"/>
    <n v="113343"/>
    <n v="113343"/>
    <n v="113343"/>
  </r>
  <r>
    <x v="1"/>
    <x v="1"/>
    <x v="1"/>
    <s v="ASEBP"/>
    <x v="14"/>
    <s v="AB"/>
    <s v="Sql, Power Bi, Excel"/>
    <s v="ANY"/>
    <s v="In-Person"/>
    <s v="Others"/>
    <n v="65000"/>
    <n v="87000"/>
    <n v="76000"/>
  </r>
  <r>
    <x v="9"/>
    <x v="118"/>
    <x v="5"/>
    <s v="ABOMIS INNOVATIONS INC."/>
    <x v="6"/>
    <s v="BC"/>
    <s v="Sql, Database, Database, C#, Python"/>
    <s v="ANY"/>
    <s v="In-Person"/>
    <s v="Others"/>
    <n v="85280"/>
    <n v="85280"/>
    <n v="85280"/>
  </r>
  <r>
    <x v="6"/>
    <x v="210"/>
    <x v="0"/>
    <s v="Scotiabank"/>
    <x v="2"/>
    <s v="ON"/>
    <s v="Big Data, Sql, Confluence, Gap, Python, Jira"/>
    <s v="ANY"/>
    <s v="In-Person"/>
    <s v="Finance"/>
    <n v="85816.8"/>
    <n v="91520"/>
    <n v="88668.4"/>
  </r>
  <r>
    <x v="0"/>
    <x v="211"/>
    <x v="8"/>
    <s v="STAR CHOICE FINANCIAL GROUP INC."/>
    <x v="37"/>
    <s v="ON"/>
    <s v="Database, Python, Sql, Mysql"/>
    <s v="ANY"/>
    <s v="In-Person"/>
    <s v="Finance"/>
    <n v="89440"/>
    <n v="89440"/>
    <n v="89440"/>
  </r>
  <r>
    <x v="9"/>
    <x v="118"/>
    <x v="5"/>
    <s v="Avari Wireless Corporation"/>
    <x v="40"/>
    <s v="BC"/>
    <s v="Database"/>
    <s v="ANY"/>
    <s v="In-Person"/>
    <s v="Telecommunications"/>
    <n v="77334.399999999994"/>
    <n v="83200"/>
    <n v="80267.199999999997"/>
  </r>
  <r>
    <x v="5"/>
    <x v="212"/>
    <x v="16"/>
    <s v="Alimentiv"/>
    <x v="0"/>
    <s v="Undef"/>
    <s v="Azure, Gap, Power Bi, Aws"/>
    <s v="Senior"/>
    <s v="Remote"/>
    <s v="Others"/>
    <n v="66000"/>
    <n v="84500"/>
    <n v="75250"/>
  </r>
  <r>
    <x v="1"/>
    <x v="41"/>
    <x v="5"/>
    <s v="Ballad Consulting Group"/>
    <x v="14"/>
    <s v="AB"/>
    <s v="Tableau, Excel"/>
    <s v="ANY"/>
    <s v="In-Person"/>
    <s v="Consulting"/>
    <n v="50000"/>
    <n v="60000"/>
    <n v="55000"/>
  </r>
  <r>
    <x v="5"/>
    <x v="212"/>
    <x v="16"/>
    <s v="Alimentiv"/>
    <x v="0"/>
    <s v="Undef"/>
    <s v="Azure, Gap, Power Bi, Aws"/>
    <s v="Senior"/>
    <s v="Remote"/>
    <s v="Others"/>
    <n v="66000"/>
    <n v="84500"/>
    <n v="75250"/>
  </r>
  <r>
    <x v="5"/>
    <x v="212"/>
    <x v="16"/>
    <s v="Alimentiv"/>
    <x v="0"/>
    <s v="Undef"/>
    <s v="Azure, Gap, Power Bi, Aws"/>
    <s v="Senior"/>
    <s v="Remote"/>
    <s v="Others"/>
    <n v="66000"/>
    <n v="84500"/>
    <n v="75250"/>
  </r>
  <r>
    <x v="6"/>
    <x v="213"/>
    <x v="1"/>
    <s v="FortisBC"/>
    <x v="86"/>
    <s v="BC"/>
    <s v="C#, Sas"/>
    <s v="ANY"/>
    <s v="In-Person"/>
    <s v="Others"/>
    <n v="30240.560000000001"/>
    <n v="57200"/>
    <n v="43720.28"/>
  </r>
  <r>
    <x v="5"/>
    <x v="212"/>
    <x v="16"/>
    <s v="Alimentiv"/>
    <x v="0"/>
    <s v="Undef"/>
    <s v="Azure, Gap, Power Bi, Aws"/>
    <s v="Senior"/>
    <s v="Remote"/>
    <s v="Others"/>
    <n v="66000"/>
    <n v="84500"/>
    <n v="75250"/>
  </r>
  <r>
    <x v="5"/>
    <x v="212"/>
    <x v="16"/>
    <s v="Alimentiv"/>
    <x v="0"/>
    <s v="Undef"/>
    <s v="Azure, Gap, Power Bi, Aws"/>
    <s v="Senior"/>
    <s v="Remote"/>
    <s v="Others"/>
    <n v="66000"/>
    <n v="84500"/>
    <n v="75250"/>
  </r>
  <r>
    <x v="5"/>
    <x v="212"/>
    <x v="16"/>
    <s v="Alimentiv"/>
    <x v="0"/>
    <s v="Undef"/>
    <s v="Azure, Gap, Power Bi, Aws"/>
    <s v="Senior"/>
    <s v="Remote"/>
    <s v="Others"/>
    <n v="66000"/>
    <n v="84500"/>
    <n v="75250"/>
  </r>
  <r>
    <x v="7"/>
    <x v="214"/>
    <x v="5"/>
    <s v="Altus Group"/>
    <x v="30"/>
    <s v="NS"/>
    <s v="Excel, Database"/>
    <s v="ANY"/>
    <s v="In-Person"/>
    <s v="Others"/>
    <n v="30240.560000000001"/>
    <n v="57200"/>
    <n v="43720.28"/>
  </r>
  <r>
    <x v="5"/>
    <x v="212"/>
    <x v="16"/>
    <s v="Alimentiv"/>
    <x v="0"/>
    <s v="Undef"/>
    <s v="Azure, Gap, Power Bi, Aws"/>
    <s v="Senior"/>
    <s v="Remote"/>
    <s v="Others"/>
    <n v="66000"/>
    <n v="84500"/>
    <n v="75250"/>
  </r>
  <r>
    <x v="4"/>
    <x v="215"/>
    <x v="4"/>
    <s v="Scotiabank"/>
    <x v="2"/>
    <s v="ON"/>
    <s v="Sql, Confluence, Excel, Jira, Factor"/>
    <s v="Senior"/>
    <s v="In-Person"/>
    <s v="Finance"/>
    <n v="68000"/>
    <n v="88300"/>
    <n v="78150"/>
  </r>
  <r>
    <x v="5"/>
    <x v="212"/>
    <x v="16"/>
    <s v="Alimentiv"/>
    <x v="0"/>
    <s v="Undef"/>
    <s v="Azure, Gap, Power Bi, Aws"/>
    <s v="Senior"/>
    <s v="Remote"/>
    <s v="Others"/>
    <n v="66000"/>
    <n v="84500"/>
    <n v="75250"/>
  </r>
  <r>
    <x v="5"/>
    <x v="212"/>
    <x v="16"/>
    <s v="Alimentiv"/>
    <x v="0"/>
    <s v="Undef"/>
    <s v="Azure, Gap, Power Bi, Aws"/>
    <s v="Senior"/>
    <s v="Remote"/>
    <s v="Others"/>
    <n v="66000"/>
    <n v="84500"/>
    <n v="75250"/>
  </r>
  <r>
    <x v="5"/>
    <x v="216"/>
    <x v="5"/>
    <s v="RGA"/>
    <x v="2"/>
    <s v="ON"/>
    <s v="Excel, Sql"/>
    <s v="Senior"/>
    <s v="In-Person"/>
    <s v="Others"/>
    <n v="66000"/>
    <n v="84500"/>
    <n v="75250"/>
  </r>
  <r>
    <x v="5"/>
    <x v="217"/>
    <x v="5"/>
    <s v="City of Calgary"/>
    <x v="8"/>
    <s v="AB"/>
    <s v="Excel"/>
    <s v="ANY"/>
    <s v="In-Person"/>
    <s v="Technology"/>
    <n v="94702.399999999994"/>
    <n v="126588.8"/>
    <n v="110645.6"/>
  </r>
  <r>
    <x v="7"/>
    <x v="218"/>
    <x v="5"/>
    <s v="Mckeil Marine Limited"/>
    <x v="7"/>
    <s v="ON"/>
    <s v="Gap, Excel"/>
    <s v="ANY"/>
    <s v="In-Person"/>
    <s v="Technology"/>
    <n v="50000"/>
    <n v="76458"/>
    <n v="63229"/>
  </r>
  <r>
    <x v="7"/>
    <x v="219"/>
    <x v="5"/>
    <s v="Cenovus Energy"/>
    <x v="8"/>
    <s v="AB"/>
    <s v="Excel"/>
    <s v="ANY"/>
    <s v="In-Person"/>
    <s v="Energy"/>
    <n v="50000"/>
    <n v="76458"/>
    <n v="63229"/>
  </r>
  <r>
    <x v="5"/>
    <x v="212"/>
    <x v="16"/>
    <s v="Alimentiv"/>
    <x v="0"/>
    <s v="Undef"/>
    <s v="Azure, Gap, Power Bi, Aws"/>
    <s v="Senior"/>
    <s v="Remote"/>
    <s v="Others"/>
    <n v="66000"/>
    <n v="84500"/>
    <n v="75250"/>
  </r>
  <r>
    <x v="4"/>
    <x v="220"/>
    <x v="5"/>
    <s v="Global Variable Inc."/>
    <x v="62"/>
    <s v="ON"/>
    <s v="Database, Jira"/>
    <s v="ANY"/>
    <s v="In-Person"/>
    <s v="Others"/>
    <n v="93600"/>
    <n v="93600"/>
    <n v="93600"/>
  </r>
  <r>
    <x v="3"/>
    <x v="221"/>
    <x v="5"/>
    <s v="Loblaw Companies Limited"/>
    <x v="24"/>
    <s v="ON"/>
    <s v="Excel"/>
    <s v="ANY"/>
    <s v="In-Person"/>
    <s v="Technology"/>
    <n v="68500"/>
    <n v="87000"/>
    <n v="77750"/>
  </r>
  <r>
    <x v="4"/>
    <x v="220"/>
    <x v="5"/>
    <s v="Global Variable Inc."/>
    <x v="62"/>
    <s v="ON"/>
    <s v="Database, Jira"/>
    <s v="ANY"/>
    <s v="In-Person"/>
    <s v="Others"/>
    <n v="93600"/>
    <n v="93600"/>
    <n v="93600"/>
  </r>
  <r>
    <x v="2"/>
    <x v="222"/>
    <x v="5"/>
    <s v="Biiibo Inc."/>
    <x v="69"/>
    <s v="ON"/>
    <s v="Excel, Database"/>
    <s v="ANY"/>
    <s v="In-Person"/>
    <s v="Others"/>
    <n v="64123.59"/>
    <n v="86600"/>
    <n v="75361.794999999998"/>
  </r>
  <r>
    <x v="4"/>
    <x v="223"/>
    <x v="5"/>
    <s v="PCL Construction"/>
    <x v="14"/>
    <s v="AB"/>
    <s v="Sql, Power Bi, Gap, Power Bi, Database"/>
    <s v="ANY"/>
    <s v="In-Person"/>
    <s v="Construction"/>
    <n v="68000"/>
    <n v="88300"/>
    <n v="78150"/>
  </r>
  <r>
    <x v="3"/>
    <x v="224"/>
    <x v="5"/>
    <s v="Vancouver City Savings Credit Union"/>
    <x v="6"/>
    <s v="BC"/>
    <s v="Excel"/>
    <s v="Senior"/>
    <s v="In-Person"/>
    <s v="Technology"/>
    <n v="71500"/>
    <n v="107300"/>
    <n v="89400"/>
  </r>
  <r>
    <x v="2"/>
    <x v="225"/>
    <x v="5"/>
    <s v="Royal Bank of Canada"/>
    <x v="2"/>
    <s v="ON"/>
    <s v="Database, Database, Postgresql, Azure, Aws, Github, Mysql, Sql, Mysql, SQL, Mariadb"/>
    <s v="Senior"/>
    <s v="Hybrid"/>
    <s v="Finance"/>
    <n v="64123.59"/>
    <n v="86600"/>
    <n v="75361.794999999998"/>
  </r>
  <r>
    <x v="3"/>
    <x v="226"/>
    <x v="5"/>
    <s v="Enbridge"/>
    <x v="14"/>
    <s v="AB"/>
    <s v="Power Bi, Power Bi, Sql"/>
    <s v="ANY"/>
    <s v="In-Person"/>
    <s v="Others"/>
    <n v="68500"/>
    <n v="87000"/>
    <n v="77750"/>
  </r>
  <r>
    <x v="8"/>
    <x v="142"/>
    <x v="2"/>
    <s v="Queen's University"/>
    <x v="87"/>
    <s v="ON"/>
    <s v="Sas, Power Bi, Sql, Power BI"/>
    <s v="Senior"/>
    <s v="In-Person"/>
    <s v="Technology"/>
    <n v="69000"/>
    <n v="86000"/>
    <n v="77500"/>
  </r>
  <r>
    <x v="8"/>
    <x v="142"/>
    <x v="2"/>
    <s v="Queen's University"/>
    <x v="87"/>
    <s v="ON"/>
    <s v="Undef"/>
    <s v="Senior"/>
    <s v="In-Person"/>
    <s v="Technology"/>
    <n v="69000"/>
    <n v="86000"/>
    <n v="77500"/>
  </r>
  <r>
    <x v="2"/>
    <x v="227"/>
    <x v="5"/>
    <s v="BMO Financial Group"/>
    <x v="16"/>
    <s v="QC"/>
    <s v="Undef"/>
    <s v="ANY"/>
    <s v="In-Person"/>
    <s v="Finance"/>
    <n v="37500"/>
    <n v="69500"/>
    <n v="53500"/>
  </r>
  <r>
    <x v="8"/>
    <x v="228"/>
    <x v="5"/>
    <s v="HomeEquity Bank"/>
    <x v="2"/>
    <s v="ON"/>
    <s v="Excel, Sql"/>
    <s v="ANY"/>
    <s v="In-Person"/>
    <s v="Technology"/>
    <n v="69000"/>
    <n v="86000"/>
    <n v="77500"/>
  </r>
  <r>
    <x v="8"/>
    <x v="18"/>
    <x v="2"/>
    <s v="Shivansh Outsourcing"/>
    <x v="2"/>
    <s v="ON"/>
    <s v="Power Bi, Excel, Sql"/>
    <s v="ANY"/>
    <s v="In-Person"/>
    <s v="Others"/>
    <n v="60000"/>
    <n v="85000"/>
    <n v="72500"/>
  </r>
  <r>
    <x v="0"/>
    <x v="229"/>
    <x v="2"/>
    <s v="Scotiabank"/>
    <x v="2"/>
    <s v="ON"/>
    <s v="Java, Python, Sql, Elasticsearch, Apache Kafka, Jupyter"/>
    <s v="ANY"/>
    <s v="In-Person"/>
    <s v="Finance"/>
    <n v="76000"/>
    <n v="89440"/>
    <n v="82720"/>
  </r>
  <r>
    <x v="5"/>
    <x v="230"/>
    <x v="5"/>
    <s v="York Regional Police"/>
    <x v="88"/>
    <s v="ON"/>
    <s v="Database"/>
    <s v="ANY"/>
    <s v="In-Person"/>
    <s v="Others"/>
    <n v="101627"/>
    <n v="107071"/>
    <n v="104349"/>
  </r>
  <r>
    <x v="4"/>
    <x v="231"/>
    <x v="10"/>
    <s v="Radiant Canada"/>
    <x v="12"/>
    <s v="ON"/>
    <s v="Sql, Ssis, Ssrs, Power Bi, Database, Tableau, Excel, Python"/>
    <s v="ANY"/>
    <s v="In-Person"/>
    <s v="Others"/>
    <n v="68000"/>
    <n v="88300"/>
    <n v="78150"/>
  </r>
  <r>
    <x v="8"/>
    <x v="232"/>
    <x v="14"/>
    <s v="American Iron and Metal"/>
    <x v="16"/>
    <s v="QC"/>
    <s v="Excel, Database"/>
    <s v="Junior"/>
    <s v="In-Person"/>
    <s v="Others"/>
    <n v="69000"/>
    <n v="86000"/>
    <n v="77500"/>
  </r>
  <r>
    <x v="5"/>
    <x v="29"/>
    <x v="5"/>
    <s v="Bayshore HealthCare"/>
    <x v="12"/>
    <s v="ON"/>
    <s v="Excel"/>
    <s v="ANY"/>
    <s v="In-Person"/>
    <s v="Healthcare"/>
    <n v="66000"/>
    <n v="84500"/>
    <n v="75250"/>
  </r>
  <r>
    <x v="3"/>
    <x v="233"/>
    <x v="2"/>
    <s v="Sobeys"/>
    <x v="89"/>
    <s v="NS"/>
    <s v="Undef"/>
    <s v="ANY"/>
    <s v="In-Person"/>
    <s v="Others"/>
    <n v="83416"/>
    <n v="83416"/>
    <n v="83416"/>
  </r>
  <r>
    <x v="0"/>
    <x v="234"/>
    <x v="5"/>
    <s v="Canadian Tire Corporation"/>
    <x v="2"/>
    <s v="ON"/>
    <s v="Power Bi, Tableau, Azure, Sql"/>
    <s v="ANY"/>
    <s v="In-Person"/>
    <s v="Others"/>
    <n v="30240.560000000001"/>
    <n v="57200"/>
    <n v="43720.28"/>
  </r>
  <r>
    <x v="3"/>
    <x v="235"/>
    <x v="15"/>
    <s v="Connor, Clark &amp; Lunn Financial Group"/>
    <x v="6"/>
    <s v="BC"/>
    <s v="Excel"/>
    <s v="Senior"/>
    <s v="In-Person"/>
    <s v="Finance"/>
    <n v="90000"/>
    <n v="180000"/>
    <n v="135000"/>
  </r>
  <r>
    <x v="4"/>
    <x v="236"/>
    <x v="5"/>
    <s v="Sobeys"/>
    <x v="12"/>
    <s v="ON"/>
    <s v="Undef"/>
    <s v="Senior"/>
    <s v="In-Person"/>
    <s v="Others"/>
    <n v="68000"/>
    <n v="88300"/>
    <n v="78150"/>
  </r>
  <r>
    <x v="6"/>
    <x v="20"/>
    <x v="2"/>
    <s v="Siga Home Comfort Inc."/>
    <x v="37"/>
    <s v="ON"/>
    <s v="Undef"/>
    <s v="ANY"/>
    <s v="In-Person"/>
    <s v="Others"/>
    <n v="90001.600000000006"/>
    <n v="90001.600000000006"/>
    <n v="90001.600000000006"/>
  </r>
  <r>
    <x v="1"/>
    <x v="1"/>
    <x v="1"/>
    <s v="T&amp;T Supermarket"/>
    <x v="72"/>
    <s v="ON"/>
    <s v="Excel"/>
    <s v="ANY"/>
    <s v="In-Person"/>
    <s v="Others"/>
    <n v="65000"/>
    <n v="87000"/>
    <n v="76000"/>
  </r>
  <r>
    <x v="5"/>
    <x v="196"/>
    <x v="5"/>
    <s v="University of Toronto"/>
    <x v="2"/>
    <s v="ON"/>
    <s v="Tableau, Sql, R, Sas, Azure, Power Bi, Stata, Spss"/>
    <s v="Senior"/>
    <s v="In-Person"/>
    <s v="Technology"/>
    <n v="30240.560000000001"/>
    <n v="95627"/>
    <n v="62933.78"/>
  </r>
  <r>
    <x v="8"/>
    <x v="237"/>
    <x v="2"/>
    <s v="Intact"/>
    <x v="2"/>
    <s v="ON"/>
    <s v="Sas, Power Bi, Python, Excel, Sql, Vba"/>
    <s v="Senior"/>
    <s v="In-Person"/>
    <s v="Others"/>
    <n v="69000"/>
    <n v="86000"/>
    <n v="77500"/>
  </r>
  <r>
    <x v="0"/>
    <x v="32"/>
    <x v="8"/>
    <s v="Alberta Cash Register POS Systems Inc"/>
    <x v="8"/>
    <s v="AB"/>
    <s v="Database"/>
    <s v="ANY"/>
    <s v="In-Person"/>
    <s v="Others"/>
    <n v="87360"/>
    <n v="104000"/>
    <n v="95680"/>
  </r>
  <r>
    <x v="1"/>
    <x v="1"/>
    <x v="1"/>
    <s v="City of Calgary"/>
    <x v="8"/>
    <s v="AB"/>
    <s v="Undef"/>
    <s v="ANY"/>
    <s v="In-Person"/>
    <s v="Technology"/>
    <n v="30240.560000000001"/>
    <n v="57200"/>
    <n v="43720.28"/>
  </r>
  <r>
    <x v="0"/>
    <x v="238"/>
    <x v="5"/>
    <s v="Royal Bank of Canada"/>
    <x v="30"/>
    <s v="NS"/>
    <s v="Database, Jira"/>
    <s v="ANY"/>
    <s v="In-Person"/>
    <s v="Finance"/>
    <n v="76000"/>
    <n v="89440"/>
    <n v="82720"/>
  </r>
  <r>
    <x v="8"/>
    <x v="239"/>
    <x v="5"/>
    <s v="DM Lyons Consulting"/>
    <x v="2"/>
    <s v="ON"/>
    <s v="Excel"/>
    <s v="Senior"/>
    <s v="In-Person"/>
    <s v="Consulting"/>
    <n v="90000"/>
    <n v="100000"/>
    <n v="95000"/>
  </r>
  <r>
    <x v="9"/>
    <x v="240"/>
    <x v="5"/>
    <s v="CAA Club Group"/>
    <x v="68"/>
    <s v="ON"/>
    <s v="Sas, Sql, Power Bi, Database, Database, Tableau"/>
    <s v="ANY"/>
    <s v="In-Person"/>
    <s v="Others"/>
    <n v="87360"/>
    <n v="87360"/>
    <n v="87360"/>
  </r>
  <r>
    <x v="9"/>
    <x v="118"/>
    <x v="5"/>
    <s v="Burnaby Digital Media Inc"/>
    <x v="78"/>
    <s v="SK"/>
    <s v="Database"/>
    <s v="ANY"/>
    <s v="In-Person"/>
    <s v="Technology"/>
    <n v="85280"/>
    <n v="85280"/>
    <n v="85280"/>
  </r>
  <r>
    <x v="0"/>
    <x v="241"/>
    <x v="2"/>
    <s v="Six side Logistics"/>
    <x v="12"/>
    <s v="ON"/>
    <s v="Database"/>
    <s v="ANY"/>
    <s v="In-Person"/>
    <s v="Transportation"/>
    <n v="89440"/>
    <n v="89440"/>
    <n v="89440"/>
  </r>
  <r>
    <x v="6"/>
    <x v="20"/>
    <x v="2"/>
    <s v="tomato e-commerce Inc"/>
    <x v="90"/>
    <s v="ON"/>
    <s v="Database, Sql"/>
    <s v="ANY"/>
    <s v="In-Person"/>
    <s v="Retail"/>
    <n v="90480"/>
    <n v="90480"/>
    <n v="90480"/>
  </r>
  <r>
    <x v="5"/>
    <x v="29"/>
    <x v="5"/>
    <s v="Ministry of Agriculture, Food and Agribusiness"/>
    <x v="91"/>
    <s v="ON"/>
    <s v="Undef"/>
    <s v="ANY"/>
    <s v="In-Person"/>
    <s v="Agriculture"/>
    <n v="71563"/>
    <n v="100052"/>
    <n v="85807.5"/>
  </r>
  <r>
    <x v="1"/>
    <x v="242"/>
    <x v="5"/>
    <s v="BMO Financial Group"/>
    <x v="2"/>
    <s v="ON"/>
    <s v="Excel"/>
    <s v="ANY"/>
    <s v="In-Person"/>
    <s v="Finance"/>
    <n v="60000"/>
    <n v="111700"/>
    <n v="85850"/>
  </r>
  <r>
    <x v="7"/>
    <x v="243"/>
    <x v="5"/>
    <s v="Longtrepreneur"/>
    <x v="0"/>
    <s v="Undef"/>
    <s v="Undef"/>
    <s v="ANY"/>
    <s v="Remote"/>
    <s v="Others"/>
    <n v="40000"/>
    <n v="57200"/>
    <n v="48600"/>
  </r>
  <r>
    <x v="8"/>
    <x v="244"/>
    <x v="2"/>
    <s v="City of Markham"/>
    <x v="72"/>
    <s v="ON"/>
    <s v="Database, Excel"/>
    <s v="ANY"/>
    <s v="In-Person"/>
    <s v="Technology"/>
    <n v="77105"/>
    <n v="86637"/>
    <n v="81871"/>
  </r>
  <r>
    <x v="8"/>
    <x v="237"/>
    <x v="2"/>
    <s v="Intact"/>
    <x v="16"/>
    <s v="QC"/>
    <s v="Sas, Power Bi, Python, Excel, Sql, Vba"/>
    <s v="Senior"/>
    <s v="In-Person"/>
    <s v="Others"/>
    <n v="69000"/>
    <n v="86000"/>
    <n v="77500"/>
  </r>
  <r>
    <x v="1"/>
    <x v="1"/>
    <x v="1"/>
    <s v="Equisoft"/>
    <x v="92"/>
    <s v="QC"/>
    <s v="Jira"/>
    <s v="ANY"/>
    <s v="In-Person"/>
    <s v="Others"/>
    <n v="65000"/>
    <n v="87000"/>
    <n v="76000"/>
  </r>
  <r>
    <x v="1"/>
    <x v="245"/>
    <x v="5"/>
    <s v="Babylist"/>
    <x v="0"/>
    <s v="Undef"/>
    <s v="Excel, Sql"/>
    <s v="ANY"/>
    <s v="Remote"/>
    <s v="Others"/>
    <n v="137280"/>
    <n v="180000"/>
    <n v="158640"/>
  </r>
  <r>
    <x v="4"/>
    <x v="246"/>
    <x v="17"/>
    <s v="Royal Bank of Canada"/>
    <x v="22"/>
    <s v="NS"/>
    <s v="Excel, Excel"/>
    <s v="ANY"/>
    <s v="In-Person"/>
    <s v="Finance"/>
    <n v="68000"/>
    <n v="88300"/>
    <n v="78150"/>
  </r>
  <r>
    <x v="9"/>
    <x v="118"/>
    <x v="5"/>
    <s v="Purple Maple Inc."/>
    <x v="8"/>
    <s v="AB"/>
    <s v="Database"/>
    <s v="ANY"/>
    <s v="In-Person"/>
    <s v="Others"/>
    <n v="89440"/>
    <n v="89440"/>
    <n v="89440"/>
  </r>
  <r>
    <x v="3"/>
    <x v="247"/>
    <x v="5"/>
    <s v="Absolute Software"/>
    <x v="0"/>
    <s v="Undef"/>
    <s v="Excel"/>
    <s v="ANY"/>
    <s v="Remote"/>
    <s v="Technology"/>
    <n v="60000"/>
    <n v="65000"/>
    <n v="62500"/>
  </r>
  <r>
    <x v="2"/>
    <x v="248"/>
    <x v="5"/>
    <s v="Enbridge"/>
    <x v="8"/>
    <s v="AB"/>
    <s v="Tableau, Power BI"/>
    <s v="ANY"/>
    <s v="In-Person"/>
    <s v="Others"/>
    <n v="30240.560000000001"/>
    <n v="57200"/>
    <n v="43720.28"/>
  </r>
  <r>
    <x v="8"/>
    <x v="249"/>
    <x v="2"/>
    <s v="GalaxE.Solutions"/>
    <x v="2"/>
    <s v="ON"/>
    <s v="Machine Learning, Sql, Big Data, Databricks, Java, Hadoop, Python"/>
    <s v="Senior"/>
    <s v="In-Person"/>
    <s v="Consulting"/>
    <n v="69000"/>
    <n v="86000"/>
    <n v="77500"/>
  </r>
  <r>
    <x v="0"/>
    <x v="250"/>
    <x v="8"/>
    <s v="Canadian National Railway"/>
    <x v="24"/>
    <s v="ON"/>
    <s v="Power Bi, Tableau, Machine Learning"/>
    <s v="Senior"/>
    <s v="In-Person"/>
    <s v="Others"/>
    <n v="76000"/>
    <n v="89440"/>
    <n v="82720"/>
  </r>
  <r>
    <x v="2"/>
    <x v="248"/>
    <x v="5"/>
    <s v="Enbridge"/>
    <x v="8"/>
    <s v="AB"/>
    <s v="Tableau, Power BI"/>
    <s v="ANY"/>
    <s v="In-Person"/>
    <s v="Others"/>
    <n v="30240.560000000001"/>
    <n v="57200"/>
    <n v="43720.28"/>
  </r>
  <r>
    <x v="8"/>
    <x v="249"/>
    <x v="2"/>
    <s v="GalaxE.Solutions"/>
    <x v="2"/>
    <s v="ON"/>
    <s v="Machine Learning, Sql, Big Data, Databricks, Java, Hadoop, Python"/>
    <s v="Senior"/>
    <s v="In-Person"/>
    <s v="Consulting"/>
    <n v="69000"/>
    <n v="86000"/>
    <n v="77500"/>
  </r>
  <r>
    <x v="0"/>
    <x v="251"/>
    <x v="5"/>
    <s v="JAAJ Consultancy Services Inc."/>
    <x v="93"/>
    <s v="ON"/>
    <s v="Machine Learning, Sql, Matlab, Scala, Excel, Java, Big Data, Hadoop, Python, R"/>
    <s v="ANY"/>
    <s v="In-Person"/>
    <s v="Service"/>
    <n v="100880"/>
    <n v="100880"/>
    <n v="100880"/>
  </r>
  <r>
    <x v="3"/>
    <x v="252"/>
    <x v="5"/>
    <s v="Affirm"/>
    <x v="0"/>
    <s v="Undef"/>
    <s v="Python, Machine Learning, Sql"/>
    <s v="Mid"/>
    <s v="Remote"/>
    <s v="Legal"/>
    <n v="109000"/>
    <n v="159000"/>
    <n v="134000"/>
  </r>
  <r>
    <x v="8"/>
    <x v="253"/>
    <x v="2"/>
    <s v="Mitsubishi Electric Sales Canada Inc."/>
    <x v="72"/>
    <s v="ON"/>
    <s v="Power Bi, Excel"/>
    <s v="ANY"/>
    <s v="In-Person"/>
    <s v="Technology"/>
    <n v="69000"/>
    <n v="86000"/>
    <n v="77500"/>
  </r>
  <r>
    <x v="9"/>
    <x v="118"/>
    <x v="5"/>
    <s v="ED Tech Network Solutions Ltd."/>
    <x v="26"/>
    <s v="BC"/>
    <s v="Database"/>
    <s v="ANY"/>
    <s v="In-Person"/>
    <s v="Technology"/>
    <n v="85280"/>
    <n v="85280"/>
    <n v="85280"/>
  </r>
  <r>
    <x v="1"/>
    <x v="254"/>
    <x v="1"/>
    <s v="Roots"/>
    <x v="2"/>
    <s v="ON"/>
    <s v="Undef"/>
    <s v="ANY"/>
    <s v="In-Person"/>
    <s v="Others"/>
    <n v="65000"/>
    <n v="87000"/>
    <n v="76000"/>
  </r>
  <r>
    <x v="4"/>
    <x v="255"/>
    <x v="3"/>
    <s v="Bayer"/>
    <x v="8"/>
    <s v="AB"/>
    <s v="Azure, Tableau, Power Platform, Aws, Sql, SQL, Alteryx, Talend, Google Bigquery, Python"/>
    <s v="ANY"/>
    <s v="In-Person"/>
    <s v="Others"/>
    <n v="68000"/>
    <n v="88300"/>
    <n v="78150"/>
  </r>
  <r>
    <x v="7"/>
    <x v="173"/>
    <x v="5"/>
    <s v="Alliance Door Products"/>
    <x v="28"/>
    <s v="MB"/>
    <s v="Excel"/>
    <s v="ANY"/>
    <s v="In-Person"/>
    <s v="Others"/>
    <n v="50000"/>
    <n v="76458"/>
    <n v="63229"/>
  </r>
  <r>
    <x v="4"/>
    <x v="256"/>
    <x v="0"/>
    <s v="Sun Life"/>
    <x v="2"/>
    <s v="ON"/>
    <s v="Tableau, Html, Excel"/>
    <s v="ANY"/>
    <s v="In-Person"/>
    <s v="Others"/>
    <n v="43200"/>
    <n v="70800"/>
    <n v="57000"/>
  </r>
  <r>
    <x v="6"/>
    <x v="73"/>
    <x v="8"/>
    <s v="Accenture"/>
    <x v="2"/>
    <s v="ON"/>
    <s v="Jira, Excel, Database, Confluence"/>
    <s v="ANY"/>
    <s v="In-Person"/>
    <s v="Others"/>
    <n v="85816.8"/>
    <n v="91520"/>
    <n v="88668.4"/>
  </r>
  <r>
    <x v="3"/>
    <x v="257"/>
    <x v="5"/>
    <s v="Air Canada"/>
    <x v="16"/>
    <s v="QC"/>
    <s v="C#, Sql, Eagle"/>
    <s v="ANY"/>
    <s v="In-Person"/>
    <s v="Others"/>
    <n v="30240.560000000001"/>
    <n v="57200"/>
    <n v="43720.28"/>
  </r>
  <r>
    <x v="1"/>
    <x v="1"/>
    <x v="1"/>
    <s v="Infosys"/>
    <x v="72"/>
    <s v="ON"/>
    <s v="Tableau, Power BI, Sql, Excel, Jira"/>
    <s v="ANY"/>
    <s v="In-Person"/>
    <s v="Others"/>
    <n v="103042"/>
    <n v="103042"/>
    <n v="103042"/>
  </r>
  <r>
    <x v="9"/>
    <x v="118"/>
    <x v="5"/>
    <s v="INNTECH FUTURE INC."/>
    <x v="94"/>
    <s v="AB"/>
    <s v="Database, Sql, Mysql, Oracle Database, Python, R"/>
    <s v="ANY"/>
    <s v="In-Person"/>
    <s v="Technology"/>
    <n v="87360"/>
    <n v="87360"/>
    <n v="87360"/>
  </r>
  <r>
    <x v="6"/>
    <x v="20"/>
    <x v="2"/>
    <s v="Altec Global Capital Inc."/>
    <x v="37"/>
    <s v="ON"/>
    <s v="C#, Python, Java"/>
    <s v="ANY"/>
    <s v="In-Person"/>
    <s v="Technology"/>
    <n v="93600"/>
    <n v="93600"/>
    <n v="93600"/>
  </r>
  <r>
    <x v="1"/>
    <x v="1"/>
    <x v="1"/>
    <s v="Infosys"/>
    <x v="72"/>
    <s v="ON"/>
    <s v="Tableau, Power BI, Sql, Excel, Jira"/>
    <s v="ANY"/>
    <s v="In-Person"/>
    <s v="Others"/>
    <n v="103042"/>
    <n v="103042"/>
    <n v="103042"/>
  </r>
  <r>
    <x v="9"/>
    <x v="118"/>
    <x v="5"/>
    <s v="INNTECH FUTURE INC."/>
    <x v="94"/>
    <s v="AB"/>
    <s v="Database, Sql, Mysql, Oracle Database, Python, R"/>
    <s v="ANY"/>
    <s v="In-Person"/>
    <s v="Technology"/>
    <n v="87360"/>
    <n v="87360"/>
    <n v="87360"/>
  </r>
  <r>
    <x v="2"/>
    <x v="258"/>
    <x v="5"/>
    <s v="Tekshapers Inc"/>
    <x v="12"/>
    <s v="ON"/>
    <s v="Python, Sql"/>
    <s v="ANY"/>
    <s v="In-Person"/>
    <s v="Others"/>
    <n v="93600"/>
    <n v="93600"/>
    <n v="93600"/>
  </r>
  <r>
    <x v="7"/>
    <x v="259"/>
    <x v="5"/>
    <s v="WestJet"/>
    <x v="0"/>
    <s v="Undef"/>
    <s v="Miro, Azure, Powershell"/>
    <s v="Mid"/>
    <s v="Remote"/>
    <s v="Others"/>
    <n v="50000"/>
    <n v="76458"/>
    <n v="63229"/>
  </r>
  <r>
    <x v="6"/>
    <x v="192"/>
    <x v="8"/>
    <s v="WA Health"/>
    <x v="62"/>
    <s v="ON"/>
    <s v="Excel, Sql"/>
    <s v="ANY"/>
    <s v="In-Person"/>
    <s v="Healthcare"/>
    <n v="60000"/>
    <n v="80000"/>
    <n v="70000"/>
  </r>
  <r>
    <x v="1"/>
    <x v="1"/>
    <x v="1"/>
    <s v="University of Alberta"/>
    <x v="14"/>
    <s v="AB"/>
    <s v="Undef"/>
    <s v="ANY"/>
    <s v="In-Person"/>
    <s v="Technology"/>
    <n v="64618.31"/>
    <n v="90053.440000000002"/>
    <n v="77335.875"/>
  </r>
  <r>
    <x v="7"/>
    <x v="260"/>
    <x v="1"/>
    <s v="Portage Mutual Insurance"/>
    <x v="95"/>
    <s v="MB"/>
    <s v="Sql, Jira"/>
    <s v="ANY"/>
    <s v="In-Person"/>
    <s v="Insurance"/>
    <n v="50000"/>
    <n v="76458"/>
    <n v="63229"/>
  </r>
  <r>
    <x v="8"/>
    <x v="18"/>
    <x v="2"/>
    <s v="Birchwood"/>
    <x v="28"/>
    <s v="MB"/>
    <s v="Database, Tableau, Mysql, Excel, SQL, Power Bi, Postgresql"/>
    <s v="ANY"/>
    <s v="In-Person"/>
    <s v="Others"/>
    <n v="30240.560000000001"/>
    <n v="57200"/>
    <n v="43720.28"/>
  </r>
  <r>
    <x v="5"/>
    <x v="261"/>
    <x v="5"/>
    <s v="Dentsu Media"/>
    <x v="2"/>
    <s v="ON"/>
    <s v="Excel"/>
    <s v="ANY"/>
    <s v="In-Person"/>
    <s v="Healthcare"/>
    <n v="45000"/>
    <n v="60000"/>
    <n v="52500"/>
  </r>
  <r>
    <x v="5"/>
    <x v="262"/>
    <x v="5"/>
    <s v="TD Bank"/>
    <x v="2"/>
    <s v="ON"/>
    <s v="Tableau, Machine Learning, Sql, Big Data, Excel, Bitbucket, Azure, Hadoop, Python, Jupyter"/>
    <s v="Senior"/>
    <s v="In-Person"/>
    <s v="Finance"/>
    <n v="66000"/>
    <n v="84500"/>
    <n v="75250"/>
  </r>
  <r>
    <x v="9"/>
    <x v="118"/>
    <x v="5"/>
    <s v="NRIT Consulting"/>
    <x v="8"/>
    <s v="AB"/>
    <s v="Database"/>
    <s v="ANY"/>
    <s v="In-Person"/>
    <s v="Technology"/>
    <n v="89440"/>
    <n v="89440"/>
    <n v="89440"/>
  </r>
  <r>
    <x v="9"/>
    <x v="118"/>
    <x v="5"/>
    <s v="Rish Consulting"/>
    <x v="8"/>
    <s v="AB"/>
    <s v="Database"/>
    <s v="ANY"/>
    <s v="In-Person"/>
    <s v="Consulting"/>
    <n v="89440"/>
    <n v="89440"/>
    <n v="89440"/>
  </r>
  <r>
    <x v="2"/>
    <x v="184"/>
    <x v="5"/>
    <s v="Desjardins"/>
    <x v="16"/>
    <s v="QC"/>
    <s v="Database"/>
    <s v="ANY"/>
    <s v="In-Person"/>
    <s v="Others"/>
    <n v="64123.59"/>
    <n v="86600"/>
    <n v="75361.794999999998"/>
  </r>
  <r>
    <x v="6"/>
    <x v="73"/>
    <x v="8"/>
    <s v="Tenaquip Limitee"/>
    <x v="96"/>
    <s v="QC"/>
    <s v="Tableau, Sql, Database"/>
    <s v="ANY"/>
    <s v="Remote"/>
    <s v="Technology"/>
    <n v="85816.8"/>
    <n v="91520"/>
    <n v="88668.4"/>
  </r>
  <r>
    <x v="4"/>
    <x v="263"/>
    <x v="5"/>
    <s v="Financial Services Regulatory Authority of Ontario..."/>
    <x v="2"/>
    <s v="ON"/>
    <s v="Database, Excel"/>
    <s v="ANY"/>
    <s v="In-Person"/>
    <s v="Technology"/>
    <n v="30240.560000000001"/>
    <n v="57200"/>
    <n v="43720.28"/>
  </r>
  <r>
    <x v="1"/>
    <x v="1"/>
    <x v="1"/>
    <s v="Cargojet Airways LTD."/>
    <x v="12"/>
    <s v="ON"/>
    <s v="Power Bi, Excel"/>
    <s v="ANY"/>
    <s v="In-Person"/>
    <s v="Automotive"/>
    <n v="65000"/>
    <n v="87000"/>
    <n v="76000"/>
  </r>
  <r>
    <x v="8"/>
    <x v="264"/>
    <x v="5"/>
    <s v="Allied"/>
    <x v="2"/>
    <s v="ON"/>
    <s v="Power Bi, Excel"/>
    <s v="ANY"/>
    <s v="In-Person"/>
    <s v="Others"/>
    <n v="69000"/>
    <n v="86000"/>
    <n v="77500"/>
  </r>
  <r>
    <x v="3"/>
    <x v="265"/>
    <x v="5"/>
    <s v="Mastercard"/>
    <x v="2"/>
    <s v="ON"/>
    <s v="Power Bi, Tableau, Excel, Sql"/>
    <s v="Senior"/>
    <s v="In-Person"/>
    <s v="Automotive"/>
    <n v="68500"/>
    <n v="87000"/>
    <n v="77750"/>
  </r>
  <r>
    <x v="2"/>
    <x v="266"/>
    <x v="5"/>
    <s v="Vancouver Coastal Health"/>
    <x v="6"/>
    <s v="BC"/>
    <s v="Excel, Database"/>
    <s v="Junior"/>
    <s v="In-Person"/>
    <s v="Healthcare"/>
    <n v="60964.799999999901"/>
    <n v="80017.599999999904"/>
    <n v="70491.199999999997"/>
  </r>
  <r>
    <x v="6"/>
    <x v="73"/>
    <x v="8"/>
    <s v="TransLink"/>
    <x v="41"/>
    <s v="BC"/>
    <s v="C#, Azure, Sql"/>
    <s v="ANY"/>
    <s v="In-Person"/>
    <s v="Others"/>
    <n v="30240.560000000001"/>
    <n v="57200"/>
    <n v="43720.28"/>
  </r>
  <r>
    <x v="8"/>
    <x v="267"/>
    <x v="5"/>
    <s v="Air Transat"/>
    <x v="33"/>
    <s v="QC"/>
    <s v="C#, Excel, Database"/>
    <s v="ANY"/>
    <s v="In-Person"/>
    <s v="Others"/>
    <n v="69000"/>
    <n v="86000"/>
    <n v="77500"/>
  </r>
  <r>
    <x v="5"/>
    <x v="49"/>
    <x v="1"/>
    <s v="eHealth Saskatchewan"/>
    <x v="0"/>
    <s v="Undef"/>
    <s v="Database"/>
    <s v="Senior"/>
    <s v="Remote"/>
    <s v="Healthcare"/>
    <n v="88171.199999999997"/>
    <n v="107286.39999999999"/>
    <n v="97728.799999999901"/>
  </r>
  <r>
    <x v="0"/>
    <x v="268"/>
    <x v="8"/>
    <s v="Corporation of the City of Thunder Bay"/>
    <x v="97"/>
    <s v="ON"/>
    <s v="Excel"/>
    <s v="ANY"/>
    <s v="In-Person"/>
    <s v="Technology"/>
    <n v="79786.179999999993"/>
    <n v="93866.14"/>
    <n v="86826.16"/>
  </r>
  <r>
    <x v="6"/>
    <x v="269"/>
    <x v="3"/>
    <s v="AstraNorth"/>
    <x v="2"/>
    <s v="ON"/>
    <s v="Sql"/>
    <s v="ANY"/>
    <s v="In-Person"/>
    <s v="Others"/>
    <n v="85816.8"/>
    <n v="91520"/>
    <n v="88668.4"/>
  </r>
  <r>
    <x v="6"/>
    <x v="20"/>
    <x v="2"/>
    <s v="Edgerise Consulting INC."/>
    <x v="98"/>
    <s v="ON"/>
    <s v="Undef"/>
    <s v="ANY"/>
    <s v="In-Person"/>
    <s v="Consulting"/>
    <n v="83200"/>
    <n v="93600"/>
    <n v="88400"/>
  </r>
  <r>
    <x v="5"/>
    <x v="270"/>
    <x v="5"/>
    <s v="Aviva"/>
    <x v="72"/>
    <s v="ON"/>
    <s v="C#, Python"/>
    <s v="Senior"/>
    <s v="In-Person"/>
    <s v="Others"/>
    <n v="66000"/>
    <n v="84500"/>
    <n v="75250"/>
  </r>
  <r>
    <x v="6"/>
    <x v="271"/>
    <x v="10"/>
    <s v="Organigram INC"/>
    <x v="2"/>
    <s v="ON"/>
    <s v="Power Bi, Tableau, Qlikview, Machine Learning, Sql, Azure, Database"/>
    <s v="ANY"/>
    <s v="In-Person"/>
    <s v="Others"/>
    <n v="85816.8"/>
    <n v="91520"/>
    <n v="88668.4"/>
  </r>
  <r>
    <x v="5"/>
    <x v="40"/>
    <x v="10"/>
    <s v="GLENTEL"/>
    <x v="40"/>
    <s v="BC"/>
    <s v="Sql, Power Bi, Power BI, Excel, Python, R"/>
    <s v="ANY"/>
    <s v="In-Person"/>
    <s v="Others"/>
    <n v="60000"/>
    <n v="70000"/>
    <n v="65000"/>
  </r>
  <r>
    <x v="2"/>
    <x v="266"/>
    <x v="5"/>
    <s v="Vancouver Coastal Health"/>
    <x v="6"/>
    <s v="BC"/>
    <s v="Excel, Database"/>
    <s v="Junior"/>
    <s v="In-Person"/>
    <s v="Healthcare"/>
    <n v="60964.799999999901"/>
    <n v="80017.599999999904"/>
    <n v="70491.199999999997"/>
  </r>
  <r>
    <x v="9"/>
    <x v="272"/>
    <x v="5"/>
    <s v="Aarorn Technologies Inc."/>
    <x v="91"/>
    <s v="ON"/>
    <s v="Sql, Database, Mysql, Shell, Java, Python, Javascript, Database"/>
    <s v="ANY"/>
    <s v="In-Person"/>
    <s v="Technology"/>
    <n v="87360"/>
    <n v="87360"/>
    <n v="87360"/>
  </r>
  <r>
    <x v="9"/>
    <x v="272"/>
    <x v="5"/>
    <s v="Aarorn Technologies Inc."/>
    <x v="91"/>
    <s v="ON"/>
    <s v="Sql, Database, Mysql, Shell, Java, Python, Javascript, Database"/>
    <s v="ANY"/>
    <s v="In-Person"/>
    <s v="Technology"/>
    <n v="87360"/>
    <n v="87360"/>
    <n v="87360"/>
  </r>
  <r>
    <x v="5"/>
    <x v="40"/>
    <x v="10"/>
    <s v="GLENTEL"/>
    <x v="40"/>
    <s v="BC"/>
    <s v="Sql, Power Bi, Power BI, Excel, Python, R"/>
    <s v="ANY"/>
    <s v="In-Person"/>
    <s v="Others"/>
    <n v="60000"/>
    <n v="70000"/>
    <n v="65000"/>
  </r>
  <r>
    <x v="2"/>
    <x v="266"/>
    <x v="5"/>
    <s v="Vancouver Coastal Health"/>
    <x v="6"/>
    <s v="BC"/>
    <s v="Excel, Database"/>
    <s v="Junior"/>
    <s v="In-Person"/>
    <s v="Healthcare"/>
    <n v="60964.799999999901"/>
    <n v="80017.599999999904"/>
    <n v="70491.199999999997"/>
  </r>
  <r>
    <x v="2"/>
    <x v="273"/>
    <x v="7"/>
    <s v="Johnston Group"/>
    <x v="28"/>
    <s v="MB"/>
    <s v="Sql, Python, Database, Git, Excel, Power Bi"/>
    <s v="ANY"/>
    <s v="In-Person"/>
    <s v="Others"/>
    <n v="30240.560000000001"/>
    <n v="57200"/>
    <n v="43720.28"/>
  </r>
  <r>
    <x v="2"/>
    <x v="274"/>
    <x v="7"/>
    <s v="Foilcon"/>
    <x v="2"/>
    <s v="ON"/>
    <s v="Power Platform, Power Bi, Python, Database"/>
    <s v="ANY"/>
    <s v="In-Person"/>
    <s v="Technology"/>
    <n v="64123.59"/>
    <n v="86600"/>
    <n v="75361.794999999998"/>
  </r>
  <r>
    <x v="7"/>
    <x v="275"/>
    <x v="5"/>
    <s v="Nature Fresh Farms Inc"/>
    <x v="99"/>
    <s v="ON"/>
    <s v="Undef"/>
    <s v="ANY"/>
    <s v="In-Person"/>
    <s v="Others"/>
    <n v="50000"/>
    <n v="76458"/>
    <n v="63229"/>
  </r>
  <r>
    <x v="4"/>
    <x v="276"/>
    <x v="18"/>
    <s v="Canada Life Assurance Company"/>
    <x v="18"/>
    <s v="ON"/>
    <s v="Excel"/>
    <s v="Senior"/>
    <s v="In-Person"/>
    <s v="Others"/>
    <n v="89800"/>
    <n v="166300"/>
    <n v="128050"/>
  </r>
  <r>
    <x v="9"/>
    <x v="277"/>
    <x v="5"/>
    <s v="Government of Alberta"/>
    <x v="14"/>
    <s v="AB"/>
    <s v="Swift, Python, R"/>
    <s v="ANY"/>
    <s v="In-Person"/>
    <s v="Government"/>
    <n v="30240.560000000001"/>
    <n v="57200"/>
    <n v="43720.28"/>
  </r>
  <r>
    <x v="4"/>
    <x v="278"/>
    <x v="5"/>
    <s v="Ministry of Education"/>
    <x v="2"/>
    <s v="ON"/>
    <s v="Database"/>
    <s v="ANY"/>
    <s v="In-Person"/>
    <s v="Education"/>
    <n v="71563"/>
    <n v="100052"/>
    <n v="85807.5"/>
  </r>
  <r>
    <x v="3"/>
    <x v="279"/>
    <x v="5"/>
    <s v="Big Time Tickets Inc"/>
    <x v="2"/>
    <s v="ON"/>
    <s v="Excel"/>
    <s v="ANY"/>
    <s v="In-Person"/>
    <s v="Others"/>
    <n v="100000"/>
    <n v="110000"/>
    <n v="105000"/>
  </r>
  <r>
    <x v="2"/>
    <x v="280"/>
    <x v="5"/>
    <s v="World Anti-Doping Agency"/>
    <x v="16"/>
    <s v="QC"/>
    <s v="Tableau, Sql, Power Bi, Python, R"/>
    <s v="ANY"/>
    <s v="In-Person"/>
    <s v="Others"/>
    <n v="64123.59"/>
    <n v="86600"/>
    <n v="75361.794999999998"/>
  </r>
  <r>
    <x v="5"/>
    <x v="281"/>
    <x v="5"/>
    <s v="Knix"/>
    <x v="2"/>
    <s v="ON"/>
    <s v="Python, Sql, Excel, R"/>
    <s v="Senior"/>
    <s v="In-Person"/>
    <s v="Others"/>
    <n v="66000"/>
    <n v="84500"/>
    <n v="75250"/>
  </r>
  <r>
    <x v="2"/>
    <x v="282"/>
    <x v="0"/>
    <s v="Plusgrade"/>
    <x v="2"/>
    <s v="ON"/>
    <s v="Excel, Tableau, Sql, Alteryx, Python, Github, Snowflake, Database"/>
    <s v="ANY"/>
    <s v="In-Person"/>
    <s v="Others"/>
    <n v="64123.59"/>
    <n v="86600"/>
    <n v="75361.794999999998"/>
  </r>
  <r>
    <x v="4"/>
    <x v="256"/>
    <x v="0"/>
    <s v="Sun Life"/>
    <x v="63"/>
    <s v="ON"/>
    <s v="Tableau, Html, Excel"/>
    <s v="ANY"/>
    <s v="In-Person"/>
    <s v="Others"/>
    <n v="43200"/>
    <n v="70800"/>
    <n v="57000"/>
  </r>
  <r>
    <x v="3"/>
    <x v="279"/>
    <x v="5"/>
    <s v="Big Time Tickets Inc"/>
    <x v="62"/>
    <s v="ON"/>
    <s v="Excel"/>
    <s v="ANY"/>
    <s v="In-Person"/>
    <s v="Others"/>
    <n v="100000"/>
    <n v="110000"/>
    <n v="105000"/>
  </r>
  <r>
    <x v="1"/>
    <x v="283"/>
    <x v="5"/>
    <s v="BMO Financial Group"/>
    <x v="16"/>
    <s v="QC"/>
    <s v="Undef"/>
    <s v="ANY"/>
    <s v="In-Person"/>
    <s v="Finance"/>
    <n v="54500"/>
    <n v="101500"/>
    <n v="78000"/>
  </r>
  <r>
    <x v="6"/>
    <x v="73"/>
    <x v="8"/>
    <s v="Moerai Soultions"/>
    <x v="12"/>
    <s v="ON"/>
    <s v="Excel, Lucidchart"/>
    <s v="ANY"/>
    <s v="In-Person"/>
    <s v="Others"/>
    <n v="85816.8"/>
    <n v="91520"/>
    <n v="88668.4"/>
  </r>
  <r>
    <x v="4"/>
    <x v="284"/>
    <x v="5"/>
    <s v="ATB Financial"/>
    <x v="8"/>
    <s v="AB"/>
    <s v="C"/>
    <s v="ANY"/>
    <s v="In-Person"/>
    <s v="Finance"/>
    <n v="68000"/>
    <n v="88300"/>
    <n v="78150"/>
  </r>
  <r>
    <x v="9"/>
    <x v="285"/>
    <x v="5"/>
    <s v="County of Grande Prairie No. 1"/>
    <x v="100"/>
    <s v="AB"/>
    <s v="Python, Sql"/>
    <s v="ANY"/>
    <s v="In-Person"/>
    <s v="Government"/>
    <n v="94515.199999999997"/>
    <n v="111196.8"/>
    <n v="102856"/>
  </r>
  <r>
    <x v="4"/>
    <x v="256"/>
    <x v="0"/>
    <s v="Sun Life"/>
    <x v="16"/>
    <s v="QC"/>
    <s v="Tableau, Html, Excel"/>
    <s v="ANY"/>
    <s v="In-Person"/>
    <s v="Others"/>
    <n v="43200"/>
    <n v="70800"/>
    <n v="57000"/>
  </r>
  <r>
    <x v="3"/>
    <x v="286"/>
    <x v="5"/>
    <s v="Mimigo Canada"/>
    <x v="72"/>
    <s v="ON"/>
    <s v="Python, Gitlab, Sql"/>
    <s v="ANY"/>
    <s v="In-Person"/>
    <s v="Others"/>
    <n v="68500"/>
    <n v="87000"/>
    <n v="77750"/>
  </r>
  <r>
    <x v="1"/>
    <x v="1"/>
    <x v="1"/>
    <s v="Windsor Essex Community Housing Corporation"/>
    <x v="5"/>
    <s v="ON"/>
    <s v="Sql, Power BI, Excel, Power Bi"/>
    <s v="ANY"/>
    <s v="In-Person"/>
    <s v="Technology"/>
    <n v="57200"/>
    <n v="78000"/>
    <n v="67600"/>
  </r>
  <r>
    <x v="0"/>
    <x v="287"/>
    <x v="5"/>
    <s v="Athabasca University"/>
    <x v="101"/>
    <s v="AB"/>
    <s v="Tableau, Power BI, Looker"/>
    <s v="ANY"/>
    <s v="Remote"/>
    <s v="Technology"/>
    <n v="67450.89"/>
    <n v="97437.66"/>
    <n v="82444.274999999994"/>
  </r>
  <r>
    <x v="4"/>
    <x v="288"/>
    <x v="1"/>
    <s v="The Mosaic Company"/>
    <x v="9"/>
    <s v="ON"/>
    <s v="Excel"/>
    <s v="ANY"/>
    <s v="In-Person"/>
    <s v="Others"/>
    <n v="68000"/>
    <n v="88300"/>
    <n v="78150"/>
  </r>
  <r>
    <x v="5"/>
    <x v="289"/>
    <x v="1"/>
    <s v="Alberta Pensions Services Corporation (APS)"/>
    <x v="14"/>
    <s v="AB"/>
    <s v="Reason"/>
    <s v="Senior"/>
    <s v="In-Person"/>
    <s v="Service"/>
    <n v="77335"/>
    <n v="113793"/>
    <n v="95564"/>
  </r>
  <r>
    <x v="5"/>
    <x v="290"/>
    <x v="1"/>
    <s v="Mariner Innovations"/>
    <x v="30"/>
    <s v="NS"/>
    <s v="Gap"/>
    <s v="Senior"/>
    <s v="In-Person"/>
    <s v="Others"/>
    <n v="66000"/>
    <n v="84500"/>
    <n v="75250"/>
  </r>
  <r>
    <x v="1"/>
    <x v="1"/>
    <x v="1"/>
    <s v="Infosys"/>
    <x v="8"/>
    <s v="AB"/>
    <s v="Tableau, Power BI, Sql, Excel, Jira"/>
    <s v="ANY"/>
    <s v="In-Person"/>
    <s v="Others"/>
    <n v="92701"/>
    <n v="107185"/>
    <n v="99943"/>
  </r>
  <r>
    <x v="6"/>
    <x v="291"/>
    <x v="2"/>
    <s v="City of Edmonton"/>
    <x v="14"/>
    <s v="AB"/>
    <s v="Excel"/>
    <s v="ANY"/>
    <s v="In-Person"/>
    <s v="Technology"/>
    <n v="85633.600000000006"/>
    <n v="106995.2"/>
    <n v="96314.4"/>
  </r>
  <r>
    <x v="3"/>
    <x v="286"/>
    <x v="5"/>
    <s v="Bombardier"/>
    <x v="33"/>
    <s v="QC"/>
    <s v="Excel"/>
    <s v="ANY"/>
    <s v="In-Person"/>
    <s v="Others"/>
    <n v="68500"/>
    <n v="87000"/>
    <n v="77750"/>
  </r>
  <r>
    <x v="6"/>
    <x v="292"/>
    <x v="10"/>
    <s v="Speerville Flour Mill Inc"/>
    <x v="102"/>
    <s v="NB"/>
    <s v="Tableau, Sql, Power Bi, Python, R"/>
    <s v="ANY"/>
    <s v="In-Person"/>
    <s v="Others"/>
    <n v="51332.28"/>
    <n v="109672.13"/>
    <n v="80502.205000000002"/>
  </r>
  <r>
    <x v="6"/>
    <x v="293"/>
    <x v="1"/>
    <s v="ACCELARIS GROUP INC"/>
    <x v="12"/>
    <s v="ON"/>
    <s v="Undef"/>
    <s v="ANY"/>
    <s v="In-Person"/>
    <s v="Others"/>
    <n v="91520"/>
    <n v="91520"/>
    <n v="91520"/>
  </r>
  <r>
    <x v="3"/>
    <x v="294"/>
    <x v="5"/>
    <s v="Government of Alberta"/>
    <x v="14"/>
    <s v="AB"/>
    <s v="Scss"/>
    <s v="ANY"/>
    <s v="In-Person"/>
    <s v="Government"/>
    <n v="30240.560000000001"/>
    <n v="57200"/>
    <n v="43720.28"/>
  </r>
  <r>
    <x v="6"/>
    <x v="73"/>
    <x v="8"/>
    <s v="MGK INFO TECH INC"/>
    <x v="62"/>
    <s v="ON"/>
    <s v="Undef"/>
    <s v="ANY"/>
    <s v="In-Person"/>
    <s v="Technology"/>
    <n v="95680"/>
    <n v="95680"/>
    <n v="95680"/>
  </r>
  <r>
    <x v="2"/>
    <x v="295"/>
    <x v="5"/>
    <s v="Halton District School Board"/>
    <x v="7"/>
    <s v="ON"/>
    <s v="C#, Excel, R, Database"/>
    <s v="Senior"/>
    <s v="In-Person"/>
    <s v="Education"/>
    <n v="30240.560000000001"/>
    <n v="86424"/>
    <n v="58332.28"/>
  </r>
  <r>
    <x v="2"/>
    <x v="296"/>
    <x v="5"/>
    <s v="Vancouver Coastal Health"/>
    <x v="6"/>
    <s v="BC"/>
    <s v="Excel, Database"/>
    <s v="Junior"/>
    <s v="In-Person"/>
    <s v="Healthcare"/>
    <n v="60964.799999999901"/>
    <n v="80017.599999999904"/>
    <n v="70491.199999999997"/>
  </r>
  <r>
    <x v="7"/>
    <x v="173"/>
    <x v="5"/>
    <s v="Alliance Door Products"/>
    <x v="14"/>
    <s v="AB"/>
    <s v="Excel"/>
    <s v="ANY"/>
    <s v="In-Person"/>
    <s v="Others"/>
    <n v="50000"/>
    <n v="76458"/>
    <n v="63229"/>
  </r>
  <r>
    <x v="3"/>
    <x v="297"/>
    <x v="8"/>
    <s v="Government of Alberta"/>
    <x v="103"/>
    <s v="AB"/>
    <s v="Database, Sybase, SQL, Sql"/>
    <s v="ANY"/>
    <s v="In-Person"/>
    <s v="Government"/>
    <n v="59713"/>
    <n v="89212"/>
    <n v="74462.5"/>
  </r>
  <r>
    <x v="2"/>
    <x v="298"/>
    <x v="5"/>
    <s v="Government of Alberta"/>
    <x v="14"/>
    <s v="AB"/>
    <s v="Excel, R"/>
    <s v="ANY"/>
    <s v="In-Person"/>
    <s v="Government"/>
    <n v="68049"/>
    <n v="87547"/>
    <n v="77798"/>
  </r>
  <r>
    <x v="2"/>
    <x v="299"/>
    <x v="16"/>
    <s v="EllisDon Corporation"/>
    <x v="12"/>
    <s v="ON"/>
    <s v="C#, Excel"/>
    <s v="Mid"/>
    <s v="In-Person"/>
    <s v="Others"/>
    <n v="64123.59"/>
    <n v="86600"/>
    <n v="75361.794999999998"/>
  </r>
  <r>
    <x v="3"/>
    <x v="300"/>
    <x v="1"/>
    <s v="Transatlantic Business Consulting Inc."/>
    <x v="1"/>
    <s v="ON"/>
    <s v="Undef"/>
    <s v="Senior"/>
    <s v="In-Person"/>
    <s v="Consulting"/>
    <n v="137280"/>
    <n v="180000"/>
    <n v="158640"/>
  </r>
  <r>
    <x v="2"/>
    <x v="301"/>
    <x v="8"/>
    <s v="Atlantis IT group"/>
    <x v="72"/>
    <s v="ON"/>
    <s v="Hadoop, Informatica, Snowflake, Postgresql, Aws, Sql, Qliksense, Scala, Big Data, Shell, Sas, Teradata, Python"/>
    <s v="Senior"/>
    <s v="In-Person"/>
    <s v="Technology"/>
    <n v="64123.59"/>
    <n v="86600"/>
    <n v="75361.794999999998"/>
  </r>
  <r>
    <x v="3"/>
    <x v="302"/>
    <x v="5"/>
    <s v="Rogers Communications"/>
    <x v="24"/>
    <s v="ON"/>
    <s v="Power BI, Jira, Excel"/>
    <s v="Senior"/>
    <s v="In-Person"/>
    <s v="Telecommunications"/>
    <n v="68500"/>
    <n v="87000"/>
    <n v="77750"/>
  </r>
  <r>
    <x v="4"/>
    <x v="303"/>
    <x v="5"/>
    <s v="Bombardier"/>
    <x v="33"/>
    <s v="QC"/>
    <s v="Undef"/>
    <s v="Senior"/>
    <s v="In-Person"/>
    <s v="Others"/>
    <n v="68000"/>
    <n v="88300"/>
    <n v="78150"/>
  </r>
  <r>
    <x v="4"/>
    <x v="304"/>
    <x v="0"/>
    <s v="Questrade Financial Group"/>
    <x v="2"/>
    <s v="ON"/>
    <s v="Power Bi, Sql, Python, Machine Learning, Sas"/>
    <s v="Senior"/>
    <s v="In-Person"/>
    <s v="Finance"/>
    <n v="68000"/>
    <n v="88300"/>
    <n v="78150"/>
  </r>
  <r>
    <x v="7"/>
    <x v="173"/>
    <x v="5"/>
    <s v="Alliance Door Products"/>
    <x v="81"/>
    <s v="ON"/>
    <s v="Excel"/>
    <s v="ANY"/>
    <s v="In-Person"/>
    <s v="Others"/>
    <n v="50000"/>
    <n v="76458"/>
    <n v="63229"/>
  </r>
  <r>
    <x v="4"/>
    <x v="304"/>
    <x v="0"/>
    <s v="Questrade Financial Group"/>
    <x v="2"/>
    <s v="ON"/>
    <s v="Power Bi, Sql, Python, Machine Learning, Sas"/>
    <s v="Senior"/>
    <s v="In-Person"/>
    <s v="Finance"/>
    <n v="68000"/>
    <n v="88300"/>
    <n v="78150"/>
  </r>
  <r>
    <x v="1"/>
    <x v="305"/>
    <x v="5"/>
    <s v="Clairvest"/>
    <x v="2"/>
    <s v="ON"/>
    <s v="Power BI, Excel"/>
    <s v="ANY"/>
    <s v="In-Person"/>
    <s v="Others"/>
    <n v="30240.560000000001"/>
    <n v="57200"/>
    <n v="43720.28"/>
  </r>
  <r>
    <x v="1"/>
    <x v="1"/>
    <x v="1"/>
    <s v="Softline Technology"/>
    <x v="2"/>
    <s v="ON"/>
    <s v="Database"/>
    <s v="ANY"/>
    <s v="In-Person"/>
    <s v="Technology"/>
    <n v="65000"/>
    <n v="87000"/>
    <n v="76000"/>
  </r>
  <r>
    <x v="6"/>
    <x v="306"/>
    <x v="5"/>
    <s v="Dawson Group"/>
    <x v="104"/>
    <s v="BC"/>
    <s v="Tableau, Power Platform, Excel, Power Bi, C#, Python, Javascript"/>
    <s v="ANY"/>
    <s v="In-Person"/>
    <s v="Others"/>
    <n v="65000"/>
    <n v="78000"/>
    <n v="71500"/>
  </r>
  <r>
    <x v="6"/>
    <x v="307"/>
    <x v="19"/>
    <s v="CIBC"/>
    <x v="2"/>
    <s v="ON"/>
    <s v="Undef"/>
    <s v="Senior"/>
    <s v="In-Person"/>
    <s v="Others"/>
    <n v="85816.8"/>
    <n v="91520"/>
    <n v="88668.4"/>
  </r>
  <r>
    <x v="6"/>
    <x v="308"/>
    <x v="1"/>
    <s v="FirstOntario Credit Union"/>
    <x v="79"/>
    <s v="ON"/>
    <s v="Undef"/>
    <s v="ANY"/>
    <s v="In-Person"/>
    <s v="Technology"/>
    <n v="30240.560000000001"/>
    <n v="57200"/>
    <n v="43720.28"/>
  </r>
  <r>
    <x v="4"/>
    <x v="309"/>
    <x v="5"/>
    <s v="City of Calgary"/>
    <x v="8"/>
    <s v="AB"/>
    <s v="Excel"/>
    <s v="ANY"/>
    <s v="In-Person"/>
    <s v="Technology"/>
    <n v="85862.399999999994"/>
    <n v="114774.39999999999"/>
    <n v="100318.39999999999"/>
  </r>
  <r>
    <x v="3"/>
    <x v="310"/>
    <x v="3"/>
    <s v="TD Bank"/>
    <x v="105"/>
    <s v="ON"/>
    <s v="Jira, Confluence, Machine Learning"/>
    <s v="Mid"/>
    <s v="In-Person"/>
    <s v="Finance"/>
    <n v="68500"/>
    <n v="87000"/>
    <n v="77750"/>
  </r>
  <r>
    <x v="5"/>
    <x v="49"/>
    <x v="1"/>
    <s v="MUFG Investor Services"/>
    <x v="30"/>
    <s v="NS"/>
    <s v="Excel"/>
    <s v="Senior"/>
    <s v="In-Person"/>
    <s v="Service"/>
    <n v="66000"/>
    <n v="84500"/>
    <n v="75250"/>
  </r>
  <r>
    <x v="2"/>
    <x v="311"/>
    <x v="2"/>
    <s v="Ungava Tulattavik Health Center"/>
    <x v="92"/>
    <s v="QC"/>
    <s v="Notion"/>
    <s v="ANY"/>
    <s v="In-Person"/>
    <s v="Healthcare"/>
    <n v="104755"/>
    <n v="180000"/>
    <n v="142377.5"/>
  </r>
  <r>
    <x v="4"/>
    <x v="312"/>
    <x v="5"/>
    <s v="Edgecom Energy"/>
    <x v="37"/>
    <s v="ON"/>
    <s v="Undef"/>
    <s v="ANY"/>
    <s v="In-Person"/>
    <s v="Energy"/>
    <n v="55000"/>
    <n v="58000"/>
    <n v="56500"/>
  </r>
  <r>
    <x v="1"/>
    <x v="283"/>
    <x v="5"/>
    <s v="BMO Financial Group"/>
    <x v="29"/>
    <s v="QC"/>
    <s v="Undef"/>
    <s v="ANY"/>
    <s v="In-Person"/>
    <s v="Finance"/>
    <n v="54500"/>
    <n v="101500"/>
    <n v="78000"/>
  </r>
  <r>
    <x v="3"/>
    <x v="313"/>
    <x v="1"/>
    <s v="CGI"/>
    <x v="2"/>
    <s v="ON"/>
    <s v="Undef"/>
    <s v="Senior"/>
    <s v="In-Person"/>
    <s v="Others"/>
    <n v="68500"/>
    <n v="87000"/>
    <n v="77750"/>
  </r>
  <r>
    <x v="7"/>
    <x v="314"/>
    <x v="5"/>
    <s v="Royal Bank of Canada"/>
    <x v="6"/>
    <s v="BC"/>
    <s v="Excel"/>
    <s v="ANY"/>
    <s v="In-Person"/>
    <s v="Finance"/>
    <n v="30240.560000000001"/>
    <n v="80000"/>
    <n v="55120.28"/>
  </r>
  <r>
    <x v="0"/>
    <x v="315"/>
    <x v="5"/>
    <s v="Canadian Institute for Health Information"/>
    <x v="1"/>
    <s v="ON"/>
    <s v="Sas, Python, R, Database, Excel"/>
    <s v="Senior"/>
    <s v="In-Person"/>
    <s v="Technology"/>
    <n v="76000"/>
    <n v="89440"/>
    <n v="82720"/>
  </r>
  <r>
    <x v="5"/>
    <x v="49"/>
    <x v="1"/>
    <s v="MUFG Investor Services"/>
    <x v="2"/>
    <s v="ON"/>
    <s v="Excel"/>
    <s v="Senior"/>
    <s v="In-Person"/>
    <s v="Service"/>
    <n v="66000"/>
    <n v="84500"/>
    <n v="75250"/>
  </r>
  <r>
    <x v="1"/>
    <x v="316"/>
    <x v="5"/>
    <s v="Oppein Cabinetry"/>
    <x v="74"/>
    <s v="ON"/>
    <s v="Undef"/>
    <s v="ANY"/>
    <s v="In-Person"/>
    <s v="Others"/>
    <n v="65000"/>
    <n v="87000"/>
    <n v="76000"/>
  </r>
  <r>
    <x v="5"/>
    <x v="317"/>
    <x v="1"/>
    <s v="Foilcon"/>
    <x v="2"/>
    <s v="ON"/>
    <s v="Azure, Gap"/>
    <s v="ANY"/>
    <s v="In-Person"/>
    <s v="Technology"/>
    <n v="66000"/>
    <n v="84500"/>
    <n v="75250"/>
  </r>
  <r>
    <x v="5"/>
    <x v="318"/>
    <x v="20"/>
    <s v="Chemtrade"/>
    <x v="2"/>
    <s v="ON"/>
    <s v="Excel"/>
    <s v="ANY"/>
    <s v="In-Person"/>
    <s v="Others"/>
    <n v="59000"/>
    <n v="70000"/>
    <n v="64500"/>
  </r>
  <r>
    <x v="3"/>
    <x v="221"/>
    <x v="5"/>
    <s v="Loblaw Companies Limited"/>
    <x v="2"/>
    <s v="ON"/>
    <s v="Excel"/>
    <s v="ANY"/>
    <s v="In-Person"/>
    <s v="Technology"/>
    <n v="68500"/>
    <n v="87000"/>
    <n v="77750"/>
  </r>
  <r>
    <x v="5"/>
    <x v="319"/>
    <x v="5"/>
    <s v="New Path Youth and Family Services"/>
    <x v="9"/>
    <s v="ON"/>
    <s v="Power BI, Spss, Database, Excel"/>
    <s v="ANY"/>
    <s v="In-Person"/>
    <s v="Service"/>
    <n v="41620.800000000003"/>
    <n v="57200"/>
    <n v="49410.400000000001"/>
  </r>
  <r>
    <x v="4"/>
    <x v="320"/>
    <x v="5"/>
    <s v="Scotiabank"/>
    <x v="2"/>
    <s v="ON"/>
    <s v="Power BI, Excel"/>
    <s v="Senior"/>
    <s v="In-Person"/>
    <s v="Finance"/>
    <n v="68000"/>
    <n v="88300"/>
    <n v="78150"/>
  </r>
  <r>
    <x v="2"/>
    <x v="321"/>
    <x v="5"/>
    <s v="Western Energy Services"/>
    <x v="8"/>
    <s v="AB"/>
    <s v="Excel, Database, Eagle"/>
    <s v="ANY"/>
    <s v="In-Person"/>
    <s v="Energy"/>
    <n v="30240.560000000001"/>
    <n v="57200"/>
    <n v="43720.28"/>
  </r>
  <r>
    <x v="7"/>
    <x v="322"/>
    <x v="5"/>
    <s v="City of Brampton"/>
    <x v="24"/>
    <s v="ON"/>
    <s v="Undef"/>
    <s v="ANY"/>
    <s v="In-Person"/>
    <s v="Technology"/>
    <n v="86091"/>
    <n v="96853"/>
    <n v="91472"/>
  </r>
  <r>
    <x v="4"/>
    <x v="323"/>
    <x v="14"/>
    <s v="MEG Energy"/>
    <x v="8"/>
    <s v="AB"/>
    <s v="Excel"/>
    <s v="ANY"/>
    <s v="In-Person"/>
    <s v="Energy"/>
    <n v="68000"/>
    <n v="88300"/>
    <n v="78150"/>
  </r>
  <r>
    <x v="6"/>
    <x v="292"/>
    <x v="10"/>
    <s v="Speerville Flour Mill Inc"/>
    <x v="102"/>
    <s v="NB"/>
    <s v="Sql, Big Data, Machine Learning, Javascript"/>
    <s v="ANY"/>
    <s v="In-Person"/>
    <s v="Others"/>
    <n v="52000"/>
    <n v="62400"/>
    <n v="57200"/>
  </r>
  <r>
    <x v="2"/>
    <x v="324"/>
    <x v="2"/>
    <s v="Ungava Tulattavik Health Center"/>
    <x v="92"/>
    <s v="QC"/>
    <s v="Notion"/>
    <s v="ANY"/>
    <s v="In-Person"/>
    <s v="Healthcare"/>
    <n v="30240.560000000001"/>
    <n v="57200"/>
    <n v="43720.28"/>
  </r>
  <r>
    <x v="5"/>
    <x v="325"/>
    <x v="5"/>
    <s v="LifeWorks"/>
    <x v="2"/>
    <s v="ON"/>
    <s v="Undef"/>
    <s v="Senior"/>
    <s v="In-Person"/>
    <s v="Others"/>
    <n v="30240.560000000001"/>
    <n v="57200"/>
    <n v="43720.28"/>
  </r>
  <r>
    <x v="3"/>
    <x v="326"/>
    <x v="5"/>
    <s v="DarkVision"/>
    <x v="6"/>
    <s v="BC"/>
    <s v="Undef"/>
    <s v="ANY"/>
    <s v="In-Person"/>
    <s v="Others"/>
    <n v="62400"/>
    <n v="79040"/>
    <n v="70720"/>
  </r>
  <r>
    <x v="0"/>
    <x v="327"/>
    <x v="8"/>
    <s v="SAIT"/>
    <x v="8"/>
    <s v="AB"/>
    <s v="Tableau, Power BI, Sql, Database"/>
    <s v="ANY"/>
    <s v="In-Person"/>
    <s v="Technology"/>
    <n v="70000"/>
    <n v="82000"/>
    <n v="76000"/>
  </r>
  <r>
    <x v="4"/>
    <x v="328"/>
    <x v="1"/>
    <s v="Exadel Inc"/>
    <x v="2"/>
    <s v="ON"/>
    <s v="Undef"/>
    <s v="Senior"/>
    <s v="In-Person"/>
    <s v="Others"/>
    <n v="68000"/>
    <n v="88300"/>
    <n v="78150"/>
  </r>
  <r>
    <x v="0"/>
    <x v="329"/>
    <x v="2"/>
    <s v="Riverside Natural Foods Ltd."/>
    <x v="2"/>
    <s v="ON"/>
    <s v="Gap"/>
    <s v="ANY"/>
    <s v="In-Person"/>
    <s v="Others"/>
    <n v="76000"/>
    <n v="89440"/>
    <n v="82720"/>
  </r>
  <r>
    <x v="4"/>
    <x v="330"/>
    <x v="5"/>
    <s v="BC Assessment"/>
    <x v="36"/>
    <s v="BC"/>
    <s v="Undef"/>
    <s v="ANY"/>
    <s v="In-Person"/>
    <s v="Others"/>
    <n v="65466.34"/>
    <n v="76927.3"/>
    <n v="71196.820000000007"/>
  </r>
  <r>
    <x v="3"/>
    <x v="331"/>
    <x v="5"/>
    <s v="Superior Propane Careers"/>
    <x v="8"/>
    <s v="AB"/>
    <s v="Power Bi, Excel, Sql, Excel"/>
    <s v="Senior"/>
    <s v="In-Person"/>
    <s v="Automotive"/>
    <n v="68500"/>
    <n v="87000"/>
    <n v="77750"/>
  </r>
  <r>
    <x v="5"/>
    <x v="332"/>
    <x v="1"/>
    <s v="NORSAT INTERNATIONAL INC"/>
    <x v="39"/>
    <s v="BC"/>
    <s v="Power Bi, Excel, Sql, Database"/>
    <s v="ANY"/>
    <s v="In-Person"/>
    <s v="Others"/>
    <n v="38000"/>
    <n v="57200"/>
    <n v="47600"/>
  </r>
  <r>
    <x v="3"/>
    <x v="333"/>
    <x v="1"/>
    <s v="Lantic Inc."/>
    <x v="6"/>
    <s v="BC"/>
    <s v="Tableau, Power BI"/>
    <s v="Senior"/>
    <s v="In-Person"/>
    <s v="Others"/>
    <n v="68500"/>
    <n v="87000"/>
    <n v="77750"/>
  </r>
  <r>
    <x v="2"/>
    <x v="334"/>
    <x v="5"/>
    <s v="Independent Electricity System Operator (IESO)"/>
    <x v="12"/>
    <s v="ON"/>
    <s v="Database"/>
    <s v="ANY"/>
    <s v="In-Person"/>
    <s v="Technology"/>
    <n v="64123.59"/>
    <n v="86600"/>
    <n v="75361.794999999998"/>
  </r>
  <r>
    <x v="4"/>
    <x v="335"/>
    <x v="5"/>
    <s v="BGIS"/>
    <x v="72"/>
    <s v="ON"/>
    <s v="Fabric"/>
    <s v="ANY"/>
    <s v="In-Person"/>
    <s v="Others"/>
    <n v="68000"/>
    <n v="88300"/>
    <n v="78150"/>
  </r>
  <r>
    <x v="7"/>
    <x v="336"/>
    <x v="5"/>
    <s v="Pival"/>
    <x v="106"/>
    <s v="QC"/>
    <s v="Excel"/>
    <s v="ANY"/>
    <s v="In-Person"/>
    <s v="Others"/>
    <n v="50000"/>
    <n v="76458"/>
    <n v="63229"/>
  </r>
  <r>
    <x v="3"/>
    <x v="337"/>
    <x v="8"/>
    <s v="University of British Columbia"/>
    <x v="6"/>
    <s v="BC"/>
    <s v="Azure, Database, Html, Crystal, Php, Mysql, SQL, Puppet, Powershell, Java, Asp, Javascript"/>
    <s v="Mid"/>
    <s v="In-Person"/>
    <s v="Technology"/>
    <n v="30240.560000000001"/>
    <n v="57200"/>
    <n v="43720.28"/>
  </r>
  <r>
    <x v="3"/>
    <x v="338"/>
    <x v="5"/>
    <s v="CBC/Radio-Canada"/>
    <x v="48"/>
    <s v="ON"/>
    <s v="Undef"/>
    <s v="Senior"/>
    <s v="Remote"/>
    <s v="Others"/>
    <n v="68500"/>
    <n v="87000"/>
    <n v="77750"/>
  </r>
  <r>
    <x v="3"/>
    <x v="339"/>
    <x v="5"/>
    <s v="Alberta Energy Regulator"/>
    <x v="8"/>
    <s v="AB"/>
    <s v="Azure, Power BI, Database"/>
    <s v="ANY"/>
    <s v="Hybrid"/>
    <s v="Energy"/>
    <n v="74242"/>
    <n v="92803"/>
    <n v="83522.5"/>
  </r>
  <r>
    <x v="5"/>
    <x v="340"/>
    <x v="1"/>
    <s v="Foilcon"/>
    <x v="2"/>
    <s v="ON"/>
    <s v="Database"/>
    <s v="ANY"/>
    <s v="In-Person"/>
    <s v="Technology"/>
    <n v="66000"/>
    <n v="84500"/>
    <n v="75250"/>
  </r>
  <r>
    <x v="5"/>
    <x v="341"/>
    <x v="1"/>
    <s v="Spark Power"/>
    <x v="38"/>
    <s v="ON"/>
    <s v="Oracle Cloud"/>
    <s v="Senior"/>
    <s v="In-Person"/>
    <s v="Energy"/>
    <n v="66000"/>
    <n v="84500"/>
    <n v="75250"/>
  </r>
  <r>
    <x v="3"/>
    <x v="342"/>
    <x v="1"/>
    <s v="WSP"/>
    <x v="16"/>
    <s v="QC"/>
    <s v="Power Bi, Excel"/>
    <s v="ANY"/>
    <s v="In-Person"/>
    <s v="Others"/>
    <n v="68500"/>
    <n v="87000"/>
    <n v="77750"/>
  </r>
  <r>
    <x v="3"/>
    <x v="343"/>
    <x v="5"/>
    <s v="Securian Canada"/>
    <x v="2"/>
    <s v="ON"/>
    <s v="Smartsheet, Excel"/>
    <s v="ANY"/>
    <s v="In-Person"/>
    <s v="Others"/>
    <n v="30240.560000000001"/>
    <n v="57200"/>
    <n v="43720.28"/>
  </r>
  <r>
    <x v="6"/>
    <x v="344"/>
    <x v="21"/>
    <s v="PCL Construction"/>
    <x v="14"/>
    <s v="AB"/>
    <s v="Undef"/>
    <s v="ANY"/>
    <s v="In-Person"/>
    <s v="Construction"/>
    <n v="85816.8"/>
    <n v="91520"/>
    <n v="88668.4"/>
  </r>
  <r>
    <x v="4"/>
    <x v="345"/>
    <x v="22"/>
    <s v="OSL Retail Services Inc"/>
    <x v="16"/>
    <s v="QC"/>
    <s v="Excel"/>
    <s v="ANY"/>
    <s v="In-Person"/>
    <s v="Retail"/>
    <n v="95000"/>
    <n v="105000"/>
    <n v="100000"/>
  </r>
  <r>
    <x v="6"/>
    <x v="73"/>
    <x v="8"/>
    <s v="Blend Technologies Ltd."/>
    <x v="8"/>
    <s v="AB"/>
    <s v="C"/>
    <s v="ANY"/>
    <s v="In-Person"/>
    <s v="Technology"/>
    <n v="98176"/>
    <n v="98176"/>
    <n v="98176"/>
  </r>
  <r>
    <x v="0"/>
    <x v="346"/>
    <x v="8"/>
    <s v="Scotiabank"/>
    <x v="2"/>
    <s v="ON"/>
    <s v="Power Bi, Big Data, Excel"/>
    <s v="ANY"/>
    <s v="In-Person"/>
    <s v="Finance"/>
    <n v="76000"/>
    <n v="89440"/>
    <n v="82720"/>
  </r>
  <r>
    <x v="2"/>
    <x v="347"/>
    <x v="2"/>
    <s v="Riverside Natural Foods Ltd."/>
    <x v="2"/>
    <s v="ON"/>
    <s v="Gap"/>
    <s v="ANY"/>
    <s v="In-Person"/>
    <s v="Others"/>
    <n v="64123.59"/>
    <n v="86600"/>
    <n v="75361.794999999998"/>
  </r>
  <r>
    <x v="2"/>
    <x v="282"/>
    <x v="0"/>
    <s v="Plusgrade"/>
    <x v="16"/>
    <s v="QC"/>
    <s v="Excel, Tableau, Sql, Alteryx, Python, Github, C#, Snowflake, Database"/>
    <s v="ANY"/>
    <s v="In-Person"/>
    <s v="Others"/>
    <n v="64123.59"/>
    <n v="86600"/>
    <n v="75361.794999999998"/>
  </r>
  <r>
    <x v="5"/>
    <x v="348"/>
    <x v="8"/>
    <s v="Royal Bank of Canada"/>
    <x v="2"/>
    <s v="ON"/>
    <s v="Sql, Database, Excel"/>
    <s v="Senior"/>
    <s v="In-Person"/>
    <s v="Finance"/>
    <n v="66000"/>
    <n v="84500"/>
    <n v="75250"/>
  </r>
  <r>
    <x v="4"/>
    <x v="349"/>
    <x v="12"/>
    <s v="Province of Nova Scotia"/>
    <x v="30"/>
    <s v="NS"/>
    <s v="Undef"/>
    <s v="Senior"/>
    <s v="In-Person"/>
    <s v="Others"/>
    <n v="30240.560000000001"/>
    <n v="57200"/>
    <n v="43720.28"/>
  </r>
  <r>
    <x v="3"/>
    <x v="350"/>
    <x v="5"/>
    <s v="Specialty Health Network Inc."/>
    <x v="12"/>
    <s v="ON"/>
    <s v="Excel"/>
    <s v="ANY"/>
    <s v="In-Person"/>
    <s v="Healthcare"/>
    <n v="68500"/>
    <n v="87000"/>
    <n v="77750"/>
  </r>
  <r>
    <x v="6"/>
    <x v="351"/>
    <x v="8"/>
    <s v="City of London"/>
    <x v="18"/>
    <s v="ON"/>
    <s v="Html, Css, Power BI, Ssrs"/>
    <s v="ANY"/>
    <s v="In-Person"/>
    <s v="Technology"/>
    <n v="58649"/>
    <n v="85218"/>
    <n v="71933.5"/>
  </r>
  <r>
    <x v="2"/>
    <x v="352"/>
    <x v="23"/>
    <s v="Business Development Bank of Canada"/>
    <x v="16"/>
    <s v="QC"/>
    <s v="Azure"/>
    <s v="ANY"/>
    <s v="In-Person"/>
    <s v="Finance"/>
    <n v="30240.560000000001"/>
    <n v="57200"/>
    <n v="43720.28"/>
  </r>
  <r>
    <x v="6"/>
    <x v="353"/>
    <x v="8"/>
    <s v="TV2 Consulting"/>
    <x v="107"/>
    <s v="NB"/>
    <s v="Sas"/>
    <s v="ANY"/>
    <s v="In-Person"/>
    <s v="Consulting"/>
    <n v="85816.8"/>
    <n v="91520"/>
    <n v="88668.4"/>
  </r>
  <r>
    <x v="5"/>
    <x v="348"/>
    <x v="8"/>
    <s v="Royal Bank of Canada"/>
    <x v="30"/>
    <s v="NS"/>
    <s v="Sql, Big Data, Excel, Hadoop, Python, Jupyter"/>
    <s v="Senior"/>
    <s v="In-Person"/>
    <s v="Finance"/>
    <n v="66000"/>
    <n v="84500"/>
    <n v="75250"/>
  </r>
  <r>
    <x v="3"/>
    <x v="354"/>
    <x v="5"/>
    <s v="AltaLink"/>
    <x v="8"/>
    <s v="AB"/>
    <s v="C#, Excel, Azure, Database"/>
    <s v="ANY"/>
    <s v="In-Person"/>
    <s v="Others"/>
    <n v="71000"/>
    <n v="94000"/>
    <n v="82500"/>
  </r>
  <r>
    <x v="3"/>
    <x v="355"/>
    <x v="5"/>
    <s v="GoAutomate"/>
    <x v="74"/>
    <s v="ON"/>
    <s v="Javascript, Javascript"/>
    <s v="ANY"/>
    <s v="In-Person"/>
    <s v="Others"/>
    <n v="35000"/>
    <n v="84000"/>
    <n v="59500"/>
  </r>
  <r>
    <x v="1"/>
    <x v="356"/>
    <x v="5"/>
    <s v="Nature Fresh Farms Inc"/>
    <x v="99"/>
    <s v="ON"/>
    <s v="Excel"/>
    <s v="ANY"/>
    <s v="In-Person"/>
    <s v="Others"/>
    <n v="65000"/>
    <n v="87000"/>
    <n v="76000"/>
  </r>
  <r>
    <x v="7"/>
    <x v="357"/>
    <x v="5"/>
    <s v="Weir Group"/>
    <x v="26"/>
    <s v="BC"/>
    <s v="Excel"/>
    <s v="ANY"/>
    <s v="In-Person"/>
    <s v="Others"/>
    <n v="90000"/>
    <n v="100000"/>
    <n v="95000"/>
  </r>
  <r>
    <x v="4"/>
    <x v="358"/>
    <x v="5"/>
    <s v="Interior Health Authority"/>
    <x v="108"/>
    <s v="BC"/>
    <s v="Undef"/>
    <s v="ANY"/>
    <s v="In-Person"/>
    <s v="Technology"/>
    <n v="79601.600000000006"/>
    <n v="109470.39999999999"/>
    <n v="94536"/>
  </r>
  <r>
    <x v="3"/>
    <x v="359"/>
    <x v="1"/>
    <s v="CBC/Radio-Canada"/>
    <x v="16"/>
    <s v="QC"/>
    <s v="Jira"/>
    <s v="Senior"/>
    <s v="Hybrid"/>
    <s v="Others"/>
    <n v="68500"/>
    <n v="87000"/>
    <n v="77750"/>
  </r>
  <r>
    <x v="4"/>
    <x v="335"/>
    <x v="5"/>
    <s v="BGIS"/>
    <x v="72"/>
    <s v="ON"/>
    <s v="Fabric"/>
    <s v="ANY"/>
    <s v="In-Person"/>
    <s v="Others"/>
    <n v="68000"/>
    <n v="88300"/>
    <n v="78150"/>
  </r>
  <r>
    <x v="6"/>
    <x v="360"/>
    <x v="8"/>
    <s v="Renteknik Group Inc."/>
    <x v="7"/>
    <s v="ON"/>
    <s v="Excel, C"/>
    <s v="ANY"/>
    <s v="In-Person"/>
    <s v="Others"/>
    <n v="137280"/>
    <n v="66664"/>
    <n v="101972"/>
  </r>
  <r>
    <x v="4"/>
    <x v="361"/>
    <x v="5"/>
    <s v="CMEC Council Of Ministers of Education, Canada"/>
    <x v="2"/>
    <s v="ON"/>
    <s v="Undef"/>
    <s v="ANY"/>
    <s v="In-Person"/>
    <s v="Education"/>
    <n v="64513"/>
    <n v="90181"/>
    <n v="77347"/>
  </r>
  <r>
    <x v="7"/>
    <x v="16"/>
    <x v="5"/>
    <s v="Peterborough Regional Health Centre"/>
    <x v="109"/>
    <s v="ON"/>
    <s v="Excel, Excel"/>
    <s v="ANY"/>
    <s v="In-Person"/>
    <s v="Healthcare"/>
    <n v="78478.399999999994"/>
    <n v="98092.799999999901"/>
    <n v="88285.599999999904"/>
  </r>
  <r>
    <x v="2"/>
    <x v="362"/>
    <x v="5"/>
    <s v="Pratt &amp; Whitney"/>
    <x v="110"/>
    <s v="QC"/>
    <s v="C#, Matlab, Assembly"/>
    <s v="ANY"/>
    <s v="In-Person"/>
    <s v="Technology"/>
    <n v="64123.59"/>
    <n v="86600"/>
    <n v="75361.794999999998"/>
  </r>
  <r>
    <x v="1"/>
    <x v="363"/>
    <x v="5"/>
    <s v="Ebury"/>
    <x v="2"/>
    <s v="ON"/>
    <s v="Excel"/>
    <s v="ANY"/>
    <s v="In-Person"/>
    <s v="Others"/>
    <n v="65000"/>
    <n v="87000"/>
    <n v="76000"/>
  </r>
  <r>
    <x v="3"/>
    <x v="364"/>
    <x v="5"/>
    <s v="Definity Financial Corporation"/>
    <x v="63"/>
    <s v="ON"/>
    <s v="Sas, Vba, Excel, Database"/>
    <s v="Senior"/>
    <s v="In-Person"/>
    <s v="Technology"/>
    <n v="69800"/>
    <n v="140400"/>
    <n v="105100"/>
  </r>
  <r>
    <x v="6"/>
    <x v="73"/>
    <x v="8"/>
    <s v="Web Infomatic Services Ltd"/>
    <x v="8"/>
    <s v="AB"/>
    <s v="C"/>
    <s v="ANY"/>
    <s v="In-Person"/>
    <s v="Service"/>
    <n v="98176"/>
    <n v="98176"/>
    <n v="98176"/>
  </r>
  <r>
    <x v="7"/>
    <x v="365"/>
    <x v="5"/>
    <s v="Niche Bakers Corp"/>
    <x v="74"/>
    <s v="ON"/>
    <s v="Excel"/>
    <s v="ANY"/>
    <s v="In-Person"/>
    <s v="Others"/>
    <n v="50000"/>
    <n v="76458"/>
    <n v="63229"/>
  </r>
  <r>
    <x v="1"/>
    <x v="356"/>
    <x v="5"/>
    <s v="Reckitt"/>
    <x v="2"/>
    <s v="ON"/>
    <s v="Undef"/>
    <s v="ANY"/>
    <s v="In-Person"/>
    <s v="Technology"/>
    <n v="30240.560000000001"/>
    <n v="57200"/>
    <n v="43720.28"/>
  </r>
  <r>
    <x v="3"/>
    <x v="364"/>
    <x v="5"/>
    <s v="Definity Financial Corporation"/>
    <x v="63"/>
    <s v="ON"/>
    <s v="Sas, Vba, Excel, Database"/>
    <s v="Senior"/>
    <s v="In-Person"/>
    <s v="Technology"/>
    <n v="69800"/>
    <n v="140400"/>
    <n v="105100"/>
  </r>
  <r>
    <x v="1"/>
    <x v="356"/>
    <x v="5"/>
    <s v="Reckitt"/>
    <x v="2"/>
    <s v="ON"/>
    <s v="Undef"/>
    <s v="ANY"/>
    <s v="In-Person"/>
    <s v="Technology"/>
    <n v="30240.560000000001"/>
    <n v="57200"/>
    <n v="43720.28"/>
  </r>
  <r>
    <x v="6"/>
    <x v="73"/>
    <x v="8"/>
    <s v="Web Infomatic Services Ltd"/>
    <x v="8"/>
    <s v="AB"/>
    <s v="C"/>
    <s v="ANY"/>
    <s v="In-Person"/>
    <s v="Service"/>
    <n v="98176"/>
    <n v="98176"/>
    <n v="98176"/>
  </r>
  <r>
    <x v="7"/>
    <x v="365"/>
    <x v="5"/>
    <s v="Niche Bakers Corp"/>
    <x v="74"/>
    <s v="ON"/>
    <s v="Excel"/>
    <s v="ANY"/>
    <s v="In-Person"/>
    <s v="Others"/>
    <n v="50000"/>
    <n v="76458"/>
    <n v="63229"/>
  </r>
  <r>
    <x v="5"/>
    <x v="366"/>
    <x v="5"/>
    <s v="BMO Financial Group"/>
    <x v="16"/>
    <s v="QC"/>
    <s v="Undef"/>
    <s v="Senior"/>
    <s v="In-Person"/>
    <s v="Finance"/>
    <n v="44500"/>
    <n v="82500"/>
    <n v="63500"/>
  </r>
  <r>
    <x v="2"/>
    <x v="367"/>
    <x v="5"/>
    <s v="Airmedic"/>
    <x v="110"/>
    <s v="QC"/>
    <s v="Power Bi, Sql, Azure, Power BI, Ssis, Sqlserver, .Net"/>
    <s v="ANY"/>
    <s v="In-Person"/>
    <s v="Healthcare"/>
    <n v="64123.59"/>
    <n v="86600"/>
    <n v="75361.794999999998"/>
  </r>
  <r>
    <x v="2"/>
    <x v="368"/>
    <x v="5"/>
    <s v="Barrantes &amp; Associates Inc."/>
    <x v="91"/>
    <s v="ON"/>
    <s v="Undef"/>
    <s v="ANY"/>
    <s v="In-Person"/>
    <s v="Others"/>
    <n v="70000"/>
    <n v="75000"/>
    <n v="72500"/>
  </r>
  <r>
    <x v="4"/>
    <x v="369"/>
    <x v="5"/>
    <s v="EY"/>
    <x v="2"/>
    <s v="ON"/>
    <s v="Excel"/>
    <s v="ANY"/>
    <s v="In-Person"/>
    <s v="Others"/>
    <n v="68000"/>
    <n v="88300"/>
    <n v="78150"/>
  </r>
  <r>
    <x v="3"/>
    <x v="370"/>
    <x v="20"/>
    <s v="CCM Hockey"/>
    <x v="16"/>
    <s v="QC"/>
    <s v="Undef"/>
    <s v="ANY"/>
    <s v="In-Person"/>
    <s v="Others"/>
    <n v="68500"/>
    <n v="87000"/>
    <n v="77750"/>
  </r>
  <r>
    <x v="4"/>
    <x v="371"/>
    <x v="5"/>
    <s v="ATB Financial"/>
    <x v="8"/>
    <s v="AB"/>
    <s v="Jira"/>
    <s v="ANY"/>
    <s v="In-Person"/>
    <s v="Finance"/>
    <n v="68000"/>
    <n v="88300"/>
    <n v="78150"/>
  </r>
  <r>
    <x v="3"/>
    <x v="370"/>
    <x v="20"/>
    <s v="CCM Hockey"/>
    <x v="111"/>
    <s v="QC"/>
    <s v="Undef"/>
    <s v="ANY"/>
    <s v="In-Person"/>
    <s v="Others"/>
    <n v="68500"/>
    <n v="87000"/>
    <n v="77750"/>
  </r>
  <r>
    <x v="7"/>
    <x v="372"/>
    <x v="5"/>
    <s v="Definity Financial Corporation"/>
    <x v="2"/>
    <s v="ON"/>
    <s v="Excel, Sas, Vba, C#, Python, R"/>
    <s v="ANY"/>
    <s v="In-Person"/>
    <s v="Technology"/>
    <n v="52300"/>
    <n v="103300"/>
    <n v="77800"/>
  </r>
  <r>
    <x v="3"/>
    <x v="373"/>
    <x v="8"/>
    <s v="Riverside Natural Foods Ltd."/>
    <x v="2"/>
    <s v="ON"/>
    <s v="Gap"/>
    <s v="ANY"/>
    <s v="In-Person"/>
    <s v="Others"/>
    <n v="68500"/>
    <n v="87000"/>
    <n v="77750"/>
  </r>
  <r>
    <x v="5"/>
    <x v="374"/>
    <x v="5"/>
    <s v="North American Construction Group Inc."/>
    <x v="112"/>
    <s v="AB"/>
    <s v="Excel"/>
    <s v="Senior"/>
    <s v="In-Person"/>
    <s v="Construction"/>
    <n v="30240.560000000001"/>
    <n v="57200"/>
    <n v="43720.28"/>
  </r>
  <r>
    <x v="3"/>
    <x v="375"/>
    <x v="5"/>
    <s v="Definity Financial Corporation"/>
    <x v="2"/>
    <s v="ON"/>
    <s v="Excel, Sas, Vba, C#, Python, R"/>
    <s v="Mid"/>
    <s v="In-Person"/>
    <s v="Technology"/>
    <n v="59400"/>
    <n v="118100"/>
    <n v="88750"/>
  </r>
  <r>
    <x v="4"/>
    <x v="376"/>
    <x v="1"/>
    <s v="Saint Laurent Consulting"/>
    <x v="0"/>
    <s v="Undef"/>
    <s v="Power Bi, Excel"/>
    <s v="ANY"/>
    <s v="Remote"/>
    <s v="Consulting"/>
    <n v="68000"/>
    <n v="88300"/>
    <n v="78150"/>
  </r>
  <r>
    <x v="3"/>
    <x v="377"/>
    <x v="11"/>
    <s v="Function Health"/>
    <x v="0"/>
    <s v="Undef"/>
    <s v="Sql, Python, Tableau, Swift, Machine Learning, Aws, Confluence, Excel, Gap, Power Bi, Jira"/>
    <s v="Mid"/>
    <s v="Remote"/>
    <s v="Healthcare"/>
    <n v="68500"/>
    <n v="87000"/>
    <n v="77750"/>
  </r>
  <r>
    <x v="0"/>
    <x v="378"/>
    <x v="12"/>
    <s v="CNSC/CCSN"/>
    <x v="1"/>
    <s v="ON"/>
    <s v="Undef"/>
    <s v="ANY"/>
    <s v="In-Person"/>
    <s v="Others"/>
    <n v="76000"/>
    <n v="89440"/>
    <n v="82720"/>
  </r>
  <r>
    <x v="8"/>
    <x v="18"/>
    <x v="2"/>
    <s v="Cabela's"/>
    <x v="28"/>
    <s v="MB"/>
    <s v="Sql, Power Bi, Python, Visual Basic, Excel, Google Cloud Platform"/>
    <s v="ANY"/>
    <s v="In-Person"/>
    <s v="Others"/>
    <n v="58000"/>
    <n v="58000"/>
    <n v="58000"/>
  </r>
  <r>
    <x v="8"/>
    <x v="18"/>
    <x v="2"/>
    <s v="Value Partners Investments"/>
    <x v="28"/>
    <s v="MB"/>
    <s v="Power Bi, Fabric, Tableau, Sql, Gap, Python, R"/>
    <s v="ANY"/>
    <s v="In-Person"/>
    <s v="Finance"/>
    <n v="30240.560000000001"/>
    <n v="57200"/>
    <n v="43720.28"/>
  </r>
  <r>
    <x v="5"/>
    <x v="44"/>
    <x v="10"/>
    <s v="Vancouver Whitecaps FC"/>
    <x v="6"/>
    <s v="BC"/>
    <s v="Sql, Tableau, Power BI, Excel"/>
    <s v="ANY"/>
    <s v="In-Person"/>
    <s v="Technology"/>
    <n v="70000"/>
    <n v="80000"/>
    <n v="75000"/>
  </r>
  <r>
    <x v="8"/>
    <x v="142"/>
    <x v="2"/>
    <s v="Canadian Tire Corporation"/>
    <x v="38"/>
    <s v="ON"/>
    <s v="Aws, Sql, Big Data, Snowflake, Hadoop, Azure, Python"/>
    <s v="Senior"/>
    <s v="In-Person"/>
    <s v="Others"/>
    <n v="30240.560000000001"/>
    <n v="57200"/>
    <n v="43720.28"/>
  </r>
  <r>
    <x v="0"/>
    <x v="379"/>
    <x v="4"/>
    <s v="Island Health"/>
    <x v="36"/>
    <s v="BC"/>
    <s v="Database, Sql"/>
    <s v="Senior"/>
    <s v="In-Person"/>
    <s v="Healthcare"/>
    <n v="94931.199999999997"/>
    <n v="136448"/>
    <n v="115689.60000000001"/>
  </r>
  <r>
    <x v="1"/>
    <x v="1"/>
    <x v="1"/>
    <s v="The Minto Group"/>
    <x v="1"/>
    <s v="ON"/>
    <s v="Power Bi, Excel, Sql"/>
    <s v="ANY"/>
    <s v="In-Person"/>
    <s v="Others"/>
    <n v="65000"/>
    <n v="87000"/>
    <n v="76000"/>
  </r>
  <r>
    <x v="4"/>
    <x v="380"/>
    <x v="24"/>
    <s v="ServiceTitan"/>
    <x v="0"/>
    <s v="Undef"/>
    <s v="Tableau, Sql, Big Data, Excel, Apache Airflow"/>
    <s v="Senior"/>
    <s v="Remote"/>
    <s v="Technology"/>
    <n v="30240.560000000001"/>
    <n v="102000"/>
    <n v="66120.28"/>
  </r>
  <r>
    <x v="6"/>
    <x v="20"/>
    <x v="2"/>
    <s v="Scotiabank"/>
    <x v="2"/>
    <s v="ON"/>
    <s v="Big Data, Sql, Excel, Gap, Big Data"/>
    <s v="ANY"/>
    <s v="In-Person"/>
    <s v="Finance"/>
    <n v="85816.8"/>
    <n v="91520"/>
    <n v="88668.4"/>
  </r>
  <r>
    <x v="5"/>
    <x v="381"/>
    <x v="2"/>
    <s v="Ontario Securities Commission"/>
    <x v="2"/>
    <s v="ON"/>
    <s v="Tableau, Crystal, Sql, Gap, Python, R"/>
    <s v="Senior"/>
    <s v="In-Person"/>
    <s v="Technology"/>
    <n v="66000"/>
    <n v="84500"/>
    <n v="75250"/>
  </r>
  <r>
    <x v="1"/>
    <x v="1"/>
    <x v="1"/>
    <s v="Porter Airlines Inc."/>
    <x v="2"/>
    <s v="ON"/>
    <s v="Excel"/>
    <s v="ANY"/>
    <s v="In-Person"/>
    <s v="Others"/>
    <n v="65000"/>
    <n v="87000"/>
    <n v="76000"/>
  </r>
  <r>
    <x v="0"/>
    <x v="32"/>
    <x v="8"/>
    <s v="Systematic Squad Inc."/>
    <x v="8"/>
    <s v="AB"/>
    <s v="Database"/>
    <s v="ANY"/>
    <s v="In-Person"/>
    <s v="Others"/>
    <n v="62400"/>
    <n v="62400"/>
    <n v="62400"/>
  </r>
  <r>
    <x v="6"/>
    <x v="73"/>
    <x v="8"/>
    <s v="Delbridge Solutions Inc."/>
    <x v="69"/>
    <s v="ON"/>
    <s v="Sql"/>
    <s v="ANY"/>
    <s v="In-Person"/>
    <s v="Consulting"/>
    <n v="85816.8"/>
    <n v="91520"/>
    <n v="88668.4"/>
  </r>
  <r>
    <x v="4"/>
    <x v="382"/>
    <x v="5"/>
    <s v="Sun Life"/>
    <x v="37"/>
    <s v="ON"/>
    <s v="Tableau, Genesys, Sql"/>
    <s v="ANY"/>
    <s v="In-Person"/>
    <s v="Others"/>
    <n v="54300"/>
    <n v="88300"/>
    <n v="71300"/>
  </r>
  <r>
    <x v="4"/>
    <x v="383"/>
    <x v="0"/>
    <s v="Aviva"/>
    <x v="72"/>
    <s v="ON"/>
    <s v="Excel"/>
    <s v="ANY"/>
    <s v="In-Person"/>
    <s v="Others"/>
    <n v="68000"/>
    <n v="88300"/>
    <n v="78150"/>
  </r>
  <r>
    <x v="3"/>
    <x v="384"/>
    <x v="5"/>
    <s v="Scotiabank"/>
    <x v="2"/>
    <s v="ON"/>
    <s v="Undef"/>
    <s v="ANY"/>
    <s v="In-Person"/>
    <s v="Finance"/>
    <n v="68500"/>
    <n v="87000"/>
    <n v="77750"/>
  </r>
  <r>
    <x v="4"/>
    <x v="382"/>
    <x v="5"/>
    <s v="Sun Life"/>
    <x v="63"/>
    <s v="ON"/>
    <s v="Tableau, Genesys, Sql"/>
    <s v="ANY"/>
    <s v="In-Person"/>
    <s v="Others"/>
    <n v="54300"/>
    <n v="88300"/>
    <n v="71300"/>
  </r>
  <r>
    <x v="7"/>
    <x v="385"/>
    <x v="5"/>
    <s v="Klick Health"/>
    <x v="2"/>
    <s v="ON"/>
    <s v="Tableau, Sql, Database"/>
    <s v="ANY"/>
    <s v="In-Person"/>
    <s v="Healthcare"/>
    <n v="50000"/>
    <n v="76458"/>
    <n v="63229"/>
  </r>
  <r>
    <x v="2"/>
    <x v="386"/>
    <x v="5"/>
    <s v="Ledcor"/>
    <x v="8"/>
    <s v="AB"/>
    <s v="Excel, Database"/>
    <s v="ANY"/>
    <s v="In-Person"/>
    <s v="Others"/>
    <n v="64123.59"/>
    <n v="86600"/>
    <n v="75361.794999999998"/>
  </r>
  <r>
    <x v="2"/>
    <x v="386"/>
    <x v="5"/>
    <s v="Ledcor"/>
    <x v="14"/>
    <s v="AB"/>
    <s v="Excel, Database"/>
    <s v="ANY"/>
    <s v="In-Person"/>
    <s v="Others"/>
    <n v="64123.59"/>
    <n v="86600"/>
    <n v="75361.794999999998"/>
  </r>
  <r>
    <x v="4"/>
    <x v="387"/>
    <x v="0"/>
    <s v="Vault Credit Corporation"/>
    <x v="2"/>
    <s v="ON"/>
    <s v="Undef"/>
    <s v="ANY"/>
    <s v="In-Person"/>
    <s v="Technology"/>
    <n v="68000"/>
    <n v="88300"/>
    <n v="78150"/>
  </r>
  <r>
    <x v="3"/>
    <x v="388"/>
    <x v="5"/>
    <s v="Affirm"/>
    <x v="23"/>
    <s v="ON"/>
    <s v="Machine Learning, Python, Sql"/>
    <s v="Mid"/>
    <s v="Remote"/>
    <s v="Legal"/>
    <n v="109000"/>
    <n v="159000"/>
    <n v="134000"/>
  </r>
  <r>
    <x v="4"/>
    <x v="389"/>
    <x v="8"/>
    <s v="City of Windsor"/>
    <x v="5"/>
    <s v="ON"/>
    <s v="Database, Sql, SQL, Shell, C#, Python, Javascript"/>
    <s v="ANY"/>
    <s v="In-Person"/>
    <s v="Technology"/>
    <n v="108000"/>
    <n v="118000"/>
    <n v="113000"/>
  </r>
  <r>
    <x v="3"/>
    <x v="300"/>
    <x v="1"/>
    <s v="Electronic Arts"/>
    <x v="6"/>
    <s v="BC"/>
    <s v="Tableau, Aws, Sql, Azure, Power Bi, Looker, Database"/>
    <s v="Senior"/>
    <s v="In-Person"/>
    <s v="Others"/>
    <n v="89300"/>
    <n v="123000"/>
    <n v="106150"/>
  </r>
  <r>
    <x v="1"/>
    <x v="1"/>
    <x v="1"/>
    <s v="MGIS"/>
    <x v="1"/>
    <s v="ON"/>
    <s v="Undef"/>
    <s v="ANY"/>
    <s v="In-Person"/>
    <s v="Others"/>
    <n v="65000"/>
    <n v="87000"/>
    <n v="76000"/>
  </r>
  <r>
    <x v="2"/>
    <x v="386"/>
    <x v="5"/>
    <s v="Ledcor"/>
    <x v="6"/>
    <s v="BC"/>
    <s v="Excel, Database"/>
    <s v="ANY"/>
    <s v="In-Person"/>
    <s v="Others"/>
    <n v="64123.59"/>
    <n v="86600"/>
    <n v="75361.794999999998"/>
  </r>
  <r>
    <x v="1"/>
    <x v="120"/>
    <x v="5"/>
    <s v="Toronto Hydro"/>
    <x v="2"/>
    <s v="ON"/>
    <s v="Tableau, Machine Learning, Sql, Excel, Alteryx, Vba"/>
    <s v="ANY"/>
    <s v="In-Person"/>
    <s v="Others"/>
    <n v="65000"/>
    <n v="87000"/>
    <n v="76000"/>
  </r>
  <r>
    <x v="5"/>
    <x v="390"/>
    <x v="5"/>
    <s v="City of Toronto"/>
    <x v="2"/>
    <s v="ON"/>
    <s v="Excel"/>
    <s v="ANY"/>
    <s v="In-Person"/>
    <s v="Technology"/>
    <n v="90646.399999999994"/>
    <n v="99320"/>
    <n v="94983.2"/>
  </r>
  <r>
    <x v="1"/>
    <x v="1"/>
    <x v="1"/>
    <s v="MGIS"/>
    <x v="1"/>
    <s v="ON"/>
    <s v="Undef"/>
    <s v="ANY"/>
    <s v="In-Person"/>
    <s v="Others"/>
    <n v="65000"/>
    <n v="87000"/>
    <n v="76000"/>
  </r>
  <r>
    <x v="5"/>
    <x v="390"/>
    <x v="5"/>
    <s v="City of Toronto"/>
    <x v="2"/>
    <s v="ON"/>
    <s v="Excel"/>
    <s v="ANY"/>
    <s v="In-Person"/>
    <s v="Technology"/>
    <n v="90646.399999999994"/>
    <n v="99320"/>
    <n v="94983.2"/>
  </r>
  <r>
    <x v="2"/>
    <x v="386"/>
    <x v="5"/>
    <s v="Ledcor"/>
    <x v="6"/>
    <s v="BC"/>
    <s v="Excel, Database"/>
    <s v="ANY"/>
    <s v="In-Person"/>
    <s v="Others"/>
    <n v="64123.59"/>
    <n v="86600"/>
    <n v="75361.794999999998"/>
  </r>
  <r>
    <x v="1"/>
    <x v="120"/>
    <x v="5"/>
    <s v="Toronto Hydro"/>
    <x v="2"/>
    <s v="ON"/>
    <s v="Tableau, Machine Learning, Sql, Excel, Alteryx, Vba"/>
    <s v="ANY"/>
    <s v="In-Person"/>
    <s v="Others"/>
    <n v="65000"/>
    <n v="87000"/>
    <n v="76000"/>
  </r>
  <r>
    <x v="7"/>
    <x v="391"/>
    <x v="5"/>
    <s v="Circle K"/>
    <x v="2"/>
    <s v="ON"/>
    <s v="Excel"/>
    <s v="ANY"/>
    <s v="In-Person"/>
    <s v="Others"/>
    <n v="50000"/>
    <n v="76458"/>
    <n v="63229"/>
  </r>
  <r>
    <x v="7"/>
    <x v="392"/>
    <x v="0"/>
    <s v="goeasy"/>
    <x v="12"/>
    <s v="ON"/>
    <s v="Sas, Sql"/>
    <s v="ANY"/>
    <s v="In-Person"/>
    <s v="Others"/>
    <n v="50000"/>
    <n v="76458"/>
    <n v="63229"/>
  </r>
  <r>
    <x v="8"/>
    <x v="393"/>
    <x v="5"/>
    <s v="Porter Airlines Inc."/>
    <x v="2"/>
    <s v="ON"/>
    <s v="Tableau, Excel, R"/>
    <s v="ANY"/>
    <s v="In-Person"/>
    <s v="Others"/>
    <n v="69000"/>
    <n v="86000"/>
    <n v="77500"/>
  </r>
  <r>
    <x v="0"/>
    <x v="394"/>
    <x v="4"/>
    <s v="CAA Club Group"/>
    <x v="68"/>
    <s v="ON"/>
    <s v="Sql, Power BI, Ssrs, Qliksense, Big Data, SQL, Excel, Qlik Sense, Database"/>
    <s v="Senior"/>
    <s v="In-Person"/>
    <s v="Others"/>
    <n v="76000"/>
    <n v="89440"/>
    <n v="82720"/>
  </r>
  <r>
    <x v="7"/>
    <x v="395"/>
    <x v="15"/>
    <s v="Connor, Clark &amp; Lunn Financial Group"/>
    <x v="6"/>
    <s v="BC"/>
    <s v="Excel"/>
    <s v="ANY"/>
    <s v="In-Person"/>
    <s v="Finance"/>
    <n v="90000"/>
    <n v="180000"/>
    <n v="135000"/>
  </r>
  <r>
    <x v="1"/>
    <x v="1"/>
    <x v="1"/>
    <s v="Energy Safety Canada"/>
    <x v="8"/>
    <s v="AB"/>
    <s v="Database, Html"/>
    <s v="ANY"/>
    <s v="In-Person"/>
    <s v="Energy"/>
    <n v="65000"/>
    <n v="87000"/>
    <n v="76000"/>
  </r>
  <r>
    <x v="1"/>
    <x v="1"/>
    <x v="1"/>
    <s v="Bayshore HealthCare"/>
    <x v="12"/>
    <s v="ON"/>
    <s v="Power Bi, Jira, Miro"/>
    <s v="ANY"/>
    <s v="In-Person"/>
    <s v="Healthcare"/>
    <n v="65000"/>
    <n v="87000"/>
    <n v="76000"/>
  </r>
  <r>
    <x v="0"/>
    <x v="32"/>
    <x v="8"/>
    <s v="SULYMON GLOBAL INC."/>
    <x v="37"/>
    <s v="ON"/>
    <s v="Database, Python, Sql"/>
    <s v="ANY"/>
    <s v="In-Person"/>
    <s v="Others"/>
    <n v="90480"/>
    <n v="90480"/>
    <n v="90480"/>
  </r>
  <r>
    <x v="0"/>
    <x v="396"/>
    <x v="2"/>
    <s v="National Bank of Canada"/>
    <x v="16"/>
    <s v="QC"/>
    <s v="Aws, Confluence, Github, Java, Lucidchart, Jira"/>
    <s v="Senior"/>
    <s v="In-Person"/>
    <s v="Finance"/>
    <n v="76000"/>
    <n v="89440"/>
    <n v="82720"/>
  </r>
  <r>
    <x v="3"/>
    <x v="397"/>
    <x v="5"/>
    <s v="Vancouver Coastal Health"/>
    <x v="6"/>
    <s v="BC"/>
    <s v="Undef"/>
    <s v="ANY"/>
    <s v="In-Person"/>
    <s v="Healthcare"/>
    <n v="79310.399999999994"/>
    <n v="114025.60000000001"/>
    <n v="96668"/>
  </r>
  <r>
    <x v="2"/>
    <x v="398"/>
    <x v="5"/>
    <s v="Medicentres Canada Inc."/>
    <x v="113"/>
    <s v="ON"/>
    <s v="Undef"/>
    <s v="ANY"/>
    <s v="In-Person"/>
    <s v="Healthcare"/>
    <n v="64123.59"/>
    <n v="86600"/>
    <n v="75361.794999999998"/>
  </r>
  <r>
    <x v="0"/>
    <x v="32"/>
    <x v="8"/>
    <s v="Systematic Squad Inc."/>
    <x v="8"/>
    <s v="AB"/>
    <s v="Database"/>
    <s v="ANY"/>
    <s v="In-Person"/>
    <s v="Others"/>
    <n v="62400"/>
    <n v="62400"/>
    <n v="62400"/>
  </r>
  <r>
    <x v="4"/>
    <x v="220"/>
    <x v="5"/>
    <s v="ENERCARE"/>
    <x v="72"/>
    <s v="ON"/>
    <s v="Excel, Tableau, Sql, Gap, Power Bi"/>
    <s v="ANY"/>
    <s v="In-Person"/>
    <s v="Automotive"/>
    <n v="68000"/>
    <n v="88300"/>
    <n v="78150"/>
  </r>
  <r>
    <x v="4"/>
    <x v="220"/>
    <x v="5"/>
    <s v="ENERCARE"/>
    <x v="72"/>
    <s v="ON"/>
    <s v="Excel, Tableau, Sql, Gap, Power Bi"/>
    <s v="ANY"/>
    <s v="In-Person"/>
    <s v="Automotive"/>
    <n v="68000"/>
    <n v="88300"/>
    <n v="78150"/>
  </r>
  <r>
    <x v="5"/>
    <x v="399"/>
    <x v="14"/>
    <s v="NORSAT INTERNATIONAL INC"/>
    <x v="39"/>
    <s v="BC"/>
    <s v="Power Bi, Excel, Sql, Database"/>
    <s v="ANY"/>
    <s v="In-Person"/>
    <s v="Others"/>
    <n v="30240.560000000001"/>
    <n v="57200"/>
    <n v="43720.28"/>
  </r>
  <r>
    <x v="3"/>
    <x v="400"/>
    <x v="5"/>
    <s v="McCain Foods Limited"/>
    <x v="2"/>
    <s v="ON"/>
    <s v="Power Bi"/>
    <s v="ANY"/>
    <s v="In-Person"/>
    <s v="Technology"/>
    <n v="68500"/>
    <n v="87000"/>
    <n v="77750"/>
  </r>
  <r>
    <x v="3"/>
    <x v="401"/>
    <x v="1"/>
    <s v="Intact"/>
    <x v="16"/>
    <s v="QC"/>
    <s v="Machine Learning, Jira, Confluence"/>
    <s v="ANY"/>
    <s v="In-Person"/>
    <s v="Others"/>
    <n v="68500"/>
    <n v="87000"/>
    <n v="77750"/>
  </r>
  <r>
    <x v="7"/>
    <x v="173"/>
    <x v="5"/>
    <s v="Alliance Door Products"/>
    <x v="4"/>
    <s v="BC"/>
    <s v="Excel"/>
    <s v="ANY"/>
    <s v="In-Person"/>
    <s v="Others"/>
    <n v="30240.560000000001"/>
    <n v="57200"/>
    <n v="43720.28"/>
  </r>
  <r>
    <x v="6"/>
    <x v="402"/>
    <x v="8"/>
    <s v="Eastlink"/>
    <x v="30"/>
    <s v="NS"/>
    <s v="Undef"/>
    <s v="ANY"/>
    <s v="In-Person"/>
    <s v="Others"/>
    <n v="85816.8"/>
    <n v="91520"/>
    <n v="88668.4"/>
  </r>
  <r>
    <x v="5"/>
    <x v="49"/>
    <x v="1"/>
    <s v="Taro Pharmaceuticals INC, Canada"/>
    <x v="24"/>
    <s v="ON"/>
    <s v="Excel"/>
    <s v="Senior"/>
    <s v="In-Person"/>
    <s v="Healthcare"/>
    <n v="66000"/>
    <n v="84500"/>
    <n v="75250"/>
  </r>
  <r>
    <x v="8"/>
    <x v="403"/>
    <x v="2"/>
    <s v="Triumph Well Services"/>
    <x v="8"/>
    <s v="AB"/>
    <s v="Undef"/>
    <s v="ANY"/>
    <s v="In-Person"/>
    <s v="Service"/>
    <n v="104000"/>
    <n v="104000"/>
    <n v="104000"/>
  </r>
  <r>
    <x v="1"/>
    <x v="120"/>
    <x v="5"/>
    <s v="Toronto Hydro"/>
    <x v="2"/>
    <s v="ON"/>
    <s v="Database, Database, Tableau, Sql, Alteryx, Python, R"/>
    <s v="ANY"/>
    <s v="In-Person"/>
    <s v="Others"/>
    <n v="65000"/>
    <n v="87000"/>
    <n v="76000"/>
  </r>
  <r>
    <x v="2"/>
    <x v="404"/>
    <x v="10"/>
    <s v="Irving Shipbuilding"/>
    <x v="114"/>
    <s v="NS"/>
    <s v="Excel"/>
    <s v="ANY"/>
    <s v="In-Person"/>
    <s v="Others"/>
    <n v="64123.59"/>
    <n v="86600"/>
    <n v="75361.794999999998"/>
  </r>
  <r>
    <x v="4"/>
    <x v="405"/>
    <x v="10"/>
    <s v="Gildan Activewear Inc"/>
    <x v="16"/>
    <s v="QC"/>
    <s v="Tableau, Sql, Snowflake, Qlikview, Talend"/>
    <s v="Senior"/>
    <s v="In-Person"/>
    <s v="Others"/>
    <n v="30240.560000000001"/>
    <n v="57200"/>
    <n v="43720.28"/>
  </r>
  <r>
    <x v="5"/>
    <x v="49"/>
    <x v="1"/>
    <s v="Taro Pharmaceuticals INC, Canada"/>
    <x v="24"/>
    <s v="ON"/>
    <s v="Excel"/>
    <s v="Senior"/>
    <s v="In-Person"/>
    <s v="Healthcare"/>
    <n v="66000"/>
    <n v="84500"/>
    <n v="75250"/>
  </r>
  <r>
    <x v="8"/>
    <x v="406"/>
    <x v="5"/>
    <s v="VISAY TECHNOLOGIES INC"/>
    <x v="14"/>
    <s v="AB"/>
    <s v="Database"/>
    <s v="ANY"/>
    <s v="In-Person"/>
    <s v="Technology"/>
    <n v="87464"/>
    <n v="87464"/>
    <n v="87464"/>
  </r>
  <r>
    <x v="5"/>
    <x v="407"/>
    <x v="5"/>
    <s v="ServiceTitan"/>
    <x v="0"/>
    <s v="Undef"/>
    <s v="Excel"/>
    <s v="Senior"/>
    <s v="Remote"/>
    <s v="Technology"/>
    <n v="30240.560000000001"/>
    <n v="93000"/>
    <n v="61620.28"/>
  </r>
  <r>
    <x v="7"/>
    <x v="408"/>
    <x v="0"/>
    <s v="University of Manitoba"/>
    <x v="28"/>
    <s v="MB"/>
    <s v="Undef"/>
    <s v="ANY"/>
    <s v="In-Person"/>
    <s v="Technology"/>
    <n v="64731.76"/>
    <n v="97097.64"/>
    <n v="80914.7"/>
  </r>
  <r>
    <x v="0"/>
    <x v="409"/>
    <x v="5"/>
    <s v="Copperleaf Technologies Inc."/>
    <x v="41"/>
    <s v="BC"/>
    <s v="Aws, Sql, Oracle Database, Database, Database, Reason"/>
    <s v="ANY"/>
    <s v="In-Person"/>
    <s v="Technology"/>
    <n v="85000"/>
    <n v="110000"/>
    <n v="97500"/>
  </r>
  <r>
    <x v="5"/>
    <x v="410"/>
    <x v="5"/>
    <s v="Tim Hortons | Company #4020653"/>
    <x v="18"/>
    <s v="ON"/>
    <s v="Sas, Fabric, Excel"/>
    <s v="ANY"/>
    <s v="In-Person"/>
    <s v="Others"/>
    <n v="66000"/>
    <n v="84500"/>
    <n v="75250"/>
  </r>
  <r>
    <x v="0"/>
    <x v="411"/>
    <x v="2"/>
    <s v="Owen Sound Family Health Team"/>
    <x v="115"/>
    <s v="ON"/>
    <s v="Database"/>
    <s v="ANY"/>
    <s v="In-Person"/>
    <s v="Healthcare"/>
    <n v="45344"/>
    <n v="57200"/>
    <n v="51272"/>
  </r>
  <r>
    <x v="6"/>
    <x v="412"/>
    <x v="8"/>
    <s v="UST Global"/>
    <x v="2"/>
    <s v="ON"/>
    <s v="Sql, Excel"/>
    <s v="ANY"/>
    <s v="In-Person"/>
    <s v="Others"/>
    <n v="85816.8"/>
    <n v="91520"/>
    <n v="88668.4"/>
  </r>
  <r>
    <x v="3"/>
    <x v="413"/>
    <x v="8"/>
    <s v="Lifemark Health Group"/>
    <x v="37"/>
    <s v="ON"/>
    <s v="Confluence, Excel, Gap, Azure, Jira"/>
    <s v="ANY"/>
    <s v="In-Person"/>
    <s v="Healthcare"/>
    <n v="68500"/>
    <n v="87000"/>
    <n v="77750"/>
  </r>
  <r>
    <x v="0"/>
    <x v="414"/>
    <x v="1"/>
    <s v="Vail Resorts Corporate"/>
    <x v="0"/>
    <s v="Undef"/>
    <s v="C#, Excel, Sql, Database"/>
    <s v="ANY"/>
    <s v="Remote"/>
    <s v="Travel"/>
    <n v="70000"/>
    <n v="87110"/>
    <n v="78555"/>
  </r>
  <r>
    <x v="4"/>
    <x v="415"/>
    <x v="5"/>
    <s v="City of Edmonton"/>
    <x v="14"/>
    <s v="AB"/>
    <s v="Database"/>
    <s v="Mid"/>
    <s v="In-Person"/>
    <s v="Technology"/>
    <n v="85915.26"/>
    <n v="108564.32"/>
    <n v="97239.79"/>
  </r>
  <r>
    <x v="7"/>
    <x v="173"/>
    <x v="5"/>
    <s v="Alliance Door Products"/>
    <x v="8"/>
    <s v="AB"/>
    <s v="Excel"/>
    <s v="ANY"/>
    <s v="In-Person"/>
    <s v="Others"/>
    <n v="50000"/>
    <n v="76458"/>
    <n v="63229"/>
  </r>
  <r>
    <x v="5"/>
    <x v="416"/>
    <x v="5"/>
    <s v="CTi Living"/>
    <x v="74"/>
    <s v="ON"/>
    <s v="Excel"/>
    <s v="Junior"/>
    <s v="In-Person"/>
    <s v="Others"/>
    <n v="48000"/>
    <n v="57200"/>
    <n v="52600"/>
  </r>
  <r>
    <x v="4"/>
    <x v="417"/>
    <x v="1"/>
    <s v="MaintainX"/>
    <x v="2"/>
    <s v="ON"/>
    <s v="Shell, C#, Jira, Confluence"/>
    <s v="ANY"/>
    <s v="In-Person"/>
    <s v="Others"/>
    <n v="30240.560000000001"/>
    <n v="57200"/>
    <n v="43720.28"/>
  </r>
  <r>
    <x v="4"/>
    <x v="418"/>
    <x v="5"/>
    <s v="Cozey"/>
    <x v="116"/>
    <s v="QC"/>
    <s v="Vba, Excel"/>
    <s v="ANY"/>
    <s v="In-Person"/>
    <s v="Others"/>
    <n v="68000"/>
    <n v="88300"/>
    <n v="78150"/>
  </r>
  <r>
    <x v="5"/>
    <x v="419"/>
    <x v="1"/>
    <s v="Foilcon"/>
    <x v="2"/>
    <s v="ON"/>
    <s v="Undef"/>
    <s v="Senior"/>
    <s v="In-Person"/>
    <s v="Technology"/>
    <n v="66000"/>
    <n v="84500"/>
    <n v="75250"/>
  </r>
  <r>
    <x v="5"/>
    <x v="49"/>
    <x v="1"/>
    <s v="Jeevan Technologies"/>
    <x v="2"/>
    <s v="ON"/>
    <s v="Undef"/>
    <s v="Senior"/>
    <s v="In-Person"/>
    <s v="Technology"/>
    <n v="137280"/>
    <n v="180000"/>
    <n v="158640"/>
  </r>
  <r>
    <x v="4"/>
    <x v="418"/>
    <x v="5"/>
    <s v="Cozey"/>
    <x v="116"/>
    <s v="QC"/>
    <s v="Vba, Excel"/>
    <s v="ANY"/>
    <s v="In-Person"/>
    <s v="Others"/>
    <n v="68000"/>
    <n v="88300"/>
    <n v="78150"/>
  </r>
  <r>
    <x v="5"/>
    <x v="419"/>
    <x v="1"/>
    <s v="Foilcon"/>
    <x v="2"/>
    <s v="ON"/>
    <s v="Undef"/>
    <s v="Senior"/>
    <s v="In-Person"/>
    <s v="Technology"/>
    <n v="66000"/>
    <n v="84500"/>
    <n v="75250"/>
  </r>
  <r>
    <x v="3"/>
    <x v="420"/>
    <x v="5"/>
    <s v="IMP Group"/>
    <x v="117"/>
    <s v="NS"/>
    <s v="Excel"/>
    <s v="ANY"/>
    <s v="In-Person"/>
    <s v="Others"/>
    <n v="68500"/>
    <n v="87000"/>
    <n v="77750"/>
  </r>
  <r>
    <x v="1"/>
    <x v="1"/>
    <x v="1"/>
    <s v="MacDon Industries Ltd."/>
    <x v="28"/>
    <s v="MB"/>
    <s v="Excel"/>
    <s v="ANY"/>
    <s v="In-Person"/>
    <s v="Others"/>
    <n v="65000"/>
    <n v="87000"/>
    <n v="76000"/>
  </r>
  <r>
    <x v="3"/>
    <x v="421"/>
    <x v="5"/>
    <s v="C.G.I."/>
    <x v="16"/>
    <s v="QC"/>
    <s v="Jira, Gap, Sql, Confluence"/>
    <s v="ANY"/>
    <s v="In-Person"/>
    <s v="Others"/>
    <n v="68500"/>
    <n v="87000"/>
    <n v="77750"/>
  </r>
  <r>
    <x v="4"/>
    <x v="422"/>
    <x v="1"/>
    <s v="BC Centre for Excellence in HIV/AIDS"/>
    <x v="6"/>
    <s v="BC"/>
    <s v="Python, Sql"/>
    <s v="ANY"/>
    <s v="In-Person"/>
    <s v="Others"/>
    <n v="67861"/>
    <n v="93310.8"/>
    <n v="80585.899999999994"/>
  </r>
  <r>
    <x v="3"/>
    <x v="423"/>
    <x v="1"/>
    <s v="Element Fleet Management"/>
    <x v="12"/>
    <s v="ON"/>
    <s v="Jira, Excel, Smartsheet"/>
    <s v="ANY"/>
    <s v="In-Person"/>
    <s v="Others"/>
    <n v="68500"/>
    <n v="87000"/>
    <n v="77750"/>
  </r>
  <r>
    <x v="7"/>
    <x v="424"/>
    <x v="5"/>
    <s v="Canco"/>
    <x v="108"/>
    <s v="BC"/>
    <s v="Undef"/>
    <s v="ANY"/>
    <s v="In-Person"/>
    <s v="Others"/>
    <n v="60000"/>
    <n v="70000"/>
    <n v="65000"/>
  </r>
  <r>
    <x v="6"/>
    <x v="425"/>
    <x v="8"/>
    <s v="Rothmans, Benson &amp; Hedges Inc"/>
    <x v="2"/>
    <s v="ON"/>
    <s v="Undef"/>
    <s v="ANY"/>
    <s v="In-Person"/>
    <s v="Others"/>
    <n v="92610"/>
    <n v="103700"/>
    <n v="98155"/>
  </r>
  <r>
    <x v="2"/>
    <x v="426"/>
    <x v="2"/>
    <s v="Entegra LLP"/>
    <x v="75"/>
    <s v="AB"/>
    <s v="Excel"/>
    <s v="ANY"/>
    <s v="In-Person"/>
    <s v="Others"/>
    <n v="64123.59"/>
    <n v="86600"/>
    <n v="75361.794999999998"/>
  </r>
  <r>
    <x v="7"/>
    <x v="427"/>
    <x v="5"/>
    <s v="Intelcom"/>
    <x v="16"/>
    <s v="QC"/>
    <s v="Excel"/>
    <s v="ANY"/>
    <s v="In-Person"/>
    <s v="Others"/>
    <n v="50000"/>
    <n v="76458"/>
    <n v="63229"/>
  </r>
  <r>
    <x v="5"/>
    <x v="428"/>
    <x v="20"/>
    <s v="NewAge Products Inc"/>
    <x v="0"/>
    <s v="Undef"/>
    <s v="Tableau, Crystal, Sql, Excel, Vba, Database"/>
    <s v="Senior"/>
    <s v="Remote"/>
    <s v="Others"/>
    <n v="66000"/>
    <n v="84500"/>
    <n v="75250"/>
  </r>
  <r>
    <x v="5"/>
    <x v="410"/>
    <x v="5"/>
    <s v="CLEAResult"/>
    <x v="118"/>
    <s v="BC"/>
    <s v="Excel"/>
    <s v="ANY"/>
    <s v="In-Person"/>
    <s v="Others"/>
    <n v="58240"/>
    <n v="58240"/>
    <n v="58240"/>
  </r>
  <r>
    <x v="2"/>
    <x v="429"/>
    <x v="5"/>
    <s v="BGIS"/>
    <x v="72"/>
    <s v="ON"/>
    <s v="Fabric, Excel, R"/>
    <s v="ANY"/>
    <s v="In-Person"/>
    <s v="Others"/>
    <n v="64123.59"/>
    <n v="86600"/>
    <n v="75361.794999999998"/>
  </r>
  <r>
    <x v="4"/>
    <x v="430"/>
    <x v="7"/>
    <s v="Q1 Technologies"/>
    <x v="16"/>
    <s v="QC"/>
    <s v="Power Bi, Sql, Database"/>
    <s v="ANY"/>
    <s v="In-Person"/>
    <s v="Technology"/>
    <n v="137280"/>
    <n v="145600"/>
    <n v="141440"/>
  </r>
  <r>
    <x v="3"/>
    <x v="431"/>
    <x v="5"/>
    <s v="ALS Global"/>
    <x v="104"/>
    <s v="BC"/>
    <s v="Excel"/>
    <s v="ANY"/>
    <s v="In-Person"/>
    <s v="Others"/>
    <n v="30240.560000000001"/>
    <n v="57200"/>
    <n v="43720.28"/>
  </r>
  <r>
    <x v="3"/>
    <x v="432"/>
    <x v="5"/>
    <s v="The City of Maple Ridge"/>
    <x v="119"/>
    <s v="BC"/>
    <s v="Maple"/>
    <s v="ANY"/>
    <s v="In-Person"/>
    <s v="Technology"/>
    <n v="94494.399999999994"/>
    <n v="111633.60000000001"/>
    <n v="103064"/>
  </r>
  <r>
    <x v="3"/>
    <x v="433"/>
    <x v="8"/>
    <s v="Authentic8"/>
    <x v="0"/>
    <s v="Undef"/>
    <s v="C#, Jira, Confluence"/>
    <s v="Senior"/>
    <s v="Remote"/>
    <s v="Others"/>
    <n v="68500"/>
    <n v="87000"/>
    <n v="77750"/>
  </r>
  <r>
    <x v="2"/>
    <x v="204"/>
    <x v="5"/>
    <s v="Enerkem Inc."/>
    <x v="16"/>
    <s v="QC"/>
    <s v="C#, Python"/>
    <s v="ANY"/>
    <s v="In-Person"/>
    <s v="Others"/>
    <n v="30240.560000000001"/>
    <n v="57200"/>
    <n v="43720.28"/>
  </r>
  <r>
    <x v="3"/>
    <x v="434"/>
    <x v="25"/>
    <s v="The Home Depot Canada"/>
    <x v="2"/>
    <s v="ON"/>
    <s v="Tableau, Excel, Looker"/>
    <s v="ANY"/>
    <s v="Hybrid"/>
    <s v="Others"/>
    <n v="68500"/>
    <n v="87000"/>
    <n v="77750"/>
  </r>
  <r>
    <x v="3"/>
    <x v="159"/>
    <x v="5"/>
    <s v="American Iron and Metal"/>
    <x v="62"/>
    <s v="ON"/>
    <s v="Excel"/>
    <s v="ANY"/>
    <s v="In-Person"/>
    <s v="Others"/>
    <n v="68500"/>
    <n v="87000"/>
    <n v="77750"/>
  </r>
  <r>
    <x v="3"/>
    <x v="435"/>
    <x v="8"/>
    <s v="Scotiabank"/>
    <x v="90"/>
    <s v="ON"/>
    <s v="Gap, Excel"/>
    <s v="Senior"/>
    <s v="Hybrid"/>
    <s v="Finance"/>
    <n v="68500"/>
    <n v="87000"/>
    <n v="77750"/>
  </r>
  <r>
    <x v="7"/>
    <x v="243"/>
    <x v="5"/>
    <s v="Boreala Management"/>
    <x v="16"/>
    <s v="QC"/>
    <s v="Excel"/>
    <s v="ANY"/>
    <s v="In-Person"/>
    <s v="Others"/>
    <n v="50000"/>
    <n v="76458"/>
    <n v="63229"/>
  </r>
  <r>
    <x v="1"/>
    <x v="1"/>
    <x v="1"/>
    <s v="InSync"/>
    <x v="8"/>
    <s v="AB"/>
    <s v="Undef"/>
    <s v="ANY"/>
    <s v="In-Person"/>
    <s v="Others"/>
    <n v="65000"/>
    <n v="87000"/>
    <n v="76000"/>
  </r>
  <r>
    <x v="3"/>
    <x v="436"/>
    <x v="5"/>
    <s v="McCain Foods Limited"/>
    <x v="2"/>
    <s v="ON"/>
    <s v="Undef"/>
    <s v="ANY"/>
    <s v="In-Person"/>
    <s v="Technology"/>
    <n v="68500"/>
    <n v="87000"/>
    <n v="77750"/>
  </r>
  <r>
    <x v="0"/>
    <x v="437"/>
    <x v="9"/>
    <s v="Kwantlen Polytechnic University"/>
    <x v="26"/>
    <s v="BC"/>
    <s v="Html, Sql, Reason, Excel, Python, Javascript, R, Database"/>
    <s v="Senior"/>
    <s v="In-Person"/>
    <s v="Technology"/>
    <n v="37440"/>
    <n v="57200"/>
    <n v="47320"/>
  </r>
  <r>
    <x v="1"/>
    <x v="254"/>
    <x v="1"/>
    <s v="Spark Power"/>
    <x v="38"/>
    <s v="ON"/>
    <s v="Oracle Cloud"/>
    <s v="ANY"/>
    <s v="In-Person"/>
    <s v="Energy"/>
    <n v="65000"/>
    <n v="87000"/>
    <n v="76000"/>
  </r>
  <r>
    <x v="2"/>
    <x v="438"/>
    <x v="5"/>
    <s v="Gildan Activewear Inc"/>
    <x v="16"/>
    <s v="QC"/>
    <s v="Power Bi, Tableau, Excel"/>
    <s v="Senior"/>
    <s v="In-Person"/>
    <s v="Others"/>
    <n v="30240.560000000001"/>
    <n v="57200"/>
    <n v="43720.28"/>
  </r>
  <r>
    <x v="4"/>
    <x v="439"/>
    <x v="5"/>
    <s v="S&amp;P Global"/>
    <x v="2"/>
    <s v="ON"/>
    <s v="Excel"/>
    <s v="ANY"/>
    <s v="In-Person"/>
    <s v="Others"/>
    <n v="68000"/>
    <n v="88300"/>
    <n v="78150"/>
  </r>
  <r>
    <x v="0"/>
    <x v="440"/>
    <x v="3"/>
    <s v="Amazon Development Centre Canada ULC - K03"/>
    <x v="6"/>
    <s v="BC"/>
    <s v="Sql, Database, Tableau, Machine Learning, Aws, Big Data, Python"/>
    <s v="ANY"/>
    <s v="In-Person"/>
    <s v="Construction"/>
    <n v="76400"/>
    <n v="76400"/>
    <n v="76400"/>
  </r>
  <r>
    <x v="2"/>
    <x v="204"/>
    <x v="5"/>
    <s v="Enerkem Inc."/>
    <x v="16"/>
    <s v="QC"/>
    <s v="C#, Python"/>
    <s v="ANY"/>
    <s v="In-Person"/>
    <s v="Others"/>
    <n v="30240.560000000001"/>
    <n v="57200"/>
    <n v="43720.28"/>
  </r>
  <r>
    <x v="2"/>
    <x v="441"/>
    <x v="13"/>
    <s v="Saint Laurent Consulting"/>
    <x v="28"/>
    <s v="MB"/>
    <s v="Undef"/>
    <s v="ANY"/>
    <s v="Hybrid"/>
    <s v="Consulting"/>
    <n v="64123.59"/>
    <n v="86600"/>
    <n v="75361.794999999998"/>
  </r>
  <r>
    <x v="2"/>
    <x v="442"/>
    <x v="8"/>
    <s v="Atlantis IT group"/>
    <x v="2"/>
    <s v="ON"/>
    <s v="Hadoop, Informatica, Snowflake, Aws, Sql, Postgresql, Qliksense, Scala, Big Data, Shell, Sas, Teradata, Python"/>
    <s v="ANY"/>
    <s v="Hybrid"/>
    <s v="Technology"/>
    <n v="64123.59"/>
    <n v="86600"/>
    <n v="75361.794999999998"/>
  </r>
  <r>
    <x v="4"/>
    <x v="439"/>
    <x v="5"/>
    <s v="S&amp;P Global"/>
    <x v="2"/>
    <s v="ON"/>
    <s v="Excel"/>
    <s v="ANY"/>
    <s v="In-Person"/>
    <s v="Others"/>
    <n v="68000"/>
    <n v="88300"/>
    <n v="78150"/>
  </r>
  <r>
    <x v="3"/>
    <x v="159"/>
    <x v="5"/>
    <s v="American Iron and Metal"/>
    <x v="62"/>
    <s v="ON"/>
    <s v="Excel"/>
    <s v="ANY"/>
    <s v="In-Person"/>
    <s v="Others"/>
    <n v="68500"/>
    <n v="87000"/>
    <n v="77750"/>
  </r>
  <r>
    <x v="1"/>
    <x v="254"/>
    <x v="1"/>
    <s v="Spark Power"/>
    <x v="38"/>
    <s v="ON"/>
    <s v="Oracle Cloud"/>
    <s v="ANY"/>
    <s v="In-Person"/>
    <s v="Energy"/>
    <n v="65000"/>
    <n v="87000"/>
    <n v="76000"/>
  </r>
  <r>
    <x v="3"/>
    <x v="443"/>
    <x v="5"/>
    <s v="The Boyd Group"/>
    <x v="28"/>
    <s v="MB"/>
    <s v="Excel"/>
    <s v="ANY"/>
    <s v="In-Person"/>
    <s v="Others"/>
    <n v="68500"/>
    <n v="87000"/>
    <n v="77750"/>
  </r>
  <r>
    <x v="1"/>
    <x v="444"/>
    <x v="5"/>
    <s v="A&amp;M Canadian Immigration Law Corporation"/>
    <x v="28"/>
    <s v="MB"/>
    <s v="Database"/>
    <s v="ANY"/>
    <s v="In-Person"/>
    <s v="Legal"/>
    <n v="45760"/>
    <n v="57200"/>
    <n v="51480"/>
  </r>
  <r>
    <x v="3"/>
    <x v="445"/>
    <x v="1"/>
    <s v="Foilcon"/>
    <x v="2"/>
    <s v="ON"/>
    <s v="Sql, Mysql, Database, Power Platform, Azure, Jira"/>
    <s v="Mid"/>
    <s v="In-Person"/>
    <s v="Technology"/>
    <n v="68500"/>
    <n v="87000"/>
    <n v="77750"/>
  </r>
  <r>
    <x v="3"/>
    <x v="436"/>
    <x v="5"/>
    <s v="McCain Foods Limited"/>
    <x v="2"/>
    <s v="ON"/>
    <s v="Undef"/>
    <s v="ANY"/>
    <s v="In-Person"/>
    <s v="Technology"/>
    <n v="68500"/>
    <n v="87000"/>
    <n v="77750"/>
  </r>
  <r>
    <x v="3"/>
    <x v="446"/>
    <x v="5"/>
    <s v="Seaspan ULC"/>
    <x v="60"/>
    <s v="BC"/>
    <s v="Power Bi, Excel, Oracle Cloud"/>
    <s v="Senior"/>
    <s v="In-Person"/>
    <s v="Others"/>
    <n v="81000"/>
    <n v="99000"/>
    <n v="90000"/>
  </r>
  <r>
    <x v="7"/>
    <x v="243"/>
    <x v="5"/>
    <s v="Canada Goose Inc."/>
    <x v="2"/>
    <s v="ON"/>
    <s v="Excel, Excel"/>
    <s v="ANY"/>
    <s v="In-Person"/>
    <s v="Others"/>
    <n v="50000"/>
    <n v="76458"/>
    <n v="63229"/>
  </r>
  <r>
    <x v="4"/>
    <x v="447"/>
    <x v="5"/>
    <s v="TARO PHARMACEUTICALS INC."/>
    <x v="24"/>
    <s v="ON"/>
    <s v="Undef"/>
    <s v="Senior"/>
    <s v="In-Person"/>
    <s v="Healthcare"/>
    <n v="68000"/>
    <n v="88300"/>
    <n v="78150"/>
  </r>
  <r>
    <x v="3"/>
    <x v="448"/>
    <x v="5"/>
    <s v="GardaWorld"/>
    <x v="16"/>
    <s v="QC"/>
    <s v="Undef"/>
    <s v="ANY"/>
    <s v="In-Person"/>
    <s v="Others"/>
    <n v="68500"/>
    <n v="87000"/>
    <n v="77750"/>
  </r>
  <r>
    <x v="4"/>
    <x v="449"/>
    <x v="8"/>
    <s v="Royal Bank of Canada"/>
    <x v="2"/>
    <s v="ON"/>
    <s v="C#, Database, Database, Mongodb, Sql, Aws, Big Data, Snowflake, Hadoop, Azure, Python, Sybase"/>
    <s v="Senior"/>
    <s v="In-Person"/>
    <s v="Finance"/>
    <n v="68000"/>
    <n v="88300"/>
    <n v="78150"/>
  </r>
  <r>
    <x v="4"/>
    <x v="447"/>
    <x v="5"/>
    <s v="Taro Pharmaceuticals INC, Canada"/>
    <x v="24"/>
    <s v="ON"/>
    <s v="Undef"/>
    <s v="Senior"/>
    <s v="In-Person"/>
    <s v="Healthcare"/>
    <n v="68000"/>
    <n v="88300"/>
    <n v="78150"/>
  </r>
  <r>
    <x v="4"/>
    <x v="450"/>
    <x v="1"/>
    <s v="Egon Zehnder"/>
    <x v="16"/>
    <s v="QC"/>
    <s v="Undef"/>
    <s v="Senior"/>
    <s v="In-Person"/>
    <s v="Others"/>
    <n v="68000"/>
    <n v="88300"/>
    <n v="78150"/>
  </r>
  <r>
    <x v="6"/>
    <x v="73"/>
    <x v="8"/>
    <s v="Infoblox Canada Ltd."/>
    <x v="40"/>
    <s v="BC"/>
    <s v="Undef"/>
    <s v="ANY"/>
    <s v="In-Person"/>
    <s v="Others"/>
    <n v="108347.2"/>
    <n v="108347.2"/>
    <n v="108347.2"/>
  </r>
  <r>
    <x v="4"/>
    <x v="447"/>
    <x v="5"/>
    <s v="Taro Pharmaceuticals INC, Canada"/>
    <x v="24"/>
    <s v="ON"/>
    <s v="Undef"/>
    <s v="Senior"/>
    <s v="In-Person"/>
    <s v="Healthcare"/>
    <n v="68000"/>
    <n v="88300"/>
    <n v="78150"/>
  </r>
  <r>
    <x v="4"/>
    <x v="451"/>
    <x v="1"/>
    <s v="Egon Zehnder"/>
    <x v="16"/>
    <s v="QC"/>
    <s v="Excel"/>
    <s v="Senior"/>
    <s v="In-Person"/>
    <s v="Others"/>
    <n v="68000"/>
    <n v="88300"/>
    <n v="78150"/>
  </r>
  <r>
    <x v="3"/>
    <x v="452"/>
    <x v="0"/>
    <s v="Royal Bank of Canada"/>
    <x v="6"/>
    <s v="BC"/>
    <s v="Sql, Excel, Tableau, Jira, Power BI, Powershell, Gap, Vba, Snowflake, Python, Database"/>
    <s v="Senior"/>
    <s v="In-Person"/>
    <s v="Finance"/>
    <n v="68500"/>
    <n v="87000"/>
    <n v="77750"/>
  </r>
  <r>
    <x v="3"/>
    <x v="453"/>
    <x v="1"/>
    <s v="CGI"/>
    <x v="16"/>
    <s v="QC"/>
    <s v="Undef"/>
    <s v="ANY"/>
    <s v="In-Person"/>
    <s v="Others"/>
    <n v="68500"/>
    <n v="87000"/>
    <n v="77750"/>
  </r>
  <r>
    <x v="6"/>
    <x v="171"/>
    <x v="8"/>
    <s v="XLNCY SOLUTIONS"/>
    <x v="24"/>
    <s v="ON"/>
    <s v="Undef"/>
    <s v="ANY"/>
    <s v="In-Person"/>
    <s v="Consulting"/>
    <n v="59280"/>
    <n v="59280"/>
    <n v="59280"/>
  </r>
  <r>
    <x v="5"/>
    <x v="49"/>
    <x v="1"/>
    <s v="Aviso Wealth"/>
    <x v="2"/>
    <s v="ON"/>
    <s v="Sql"/>
    <s v="Senior"/>
    <s v="In-Person"/>
    <s v="Others"/>
    <n v="87000"/>
    <n v="115000"/>
    <n v="101000"/>
  </r>
  <r>
    <x v="6"/>
    <x v="454"/>
    <x v="8"/>
    <s v="Canadian Systems Inc."/>
    <x v="74"/>
    <s v="ON"/>
    <s v="Html, Java, Database, Tcl"/>
    <s v="ANY"/>
    <s v="In-Person"/>
    <s v="Others"/>
    <n v="86320"/>
    <n v="86320"/>
    <n v="86320"/>
  </r>
  <r>
    <x v="7"/>
    <x v="365"/>
    <x v="5"/>
    <s v="MCL Motor Cars 2010"/>
    <x v="6"/>
    <s v="BC"/>
    <s v="Excel"/>
    <s v="ANY"/>
    <s v="In-Person"/>
    <s v="Automotive"/>
    <n v="66996.800000000003"/>
    <n v="66996.800000000003"/>
    <n v="66996.800000000003"/>
  </r>
  <r>
    <x v="4"/>
    <x v="455"/>
    <x v="5"/>
    <s v="Mandi Guys Inc."/>
    <x v="18"/>
    <s v="ON"/>
    <s v="Excel, Database"/>
    <s v="ANY"/>
    <s v="In-Person"/>
    <s v="Others"/>
    <n v="75000"/>
    <n v="75000"/>
    <n v="75000"/>
  </r>
  <r>
    <x v="6"/>
    <x v="73"/>
    <x v="8"/>
    <s v="Save Max Real Estate Inc."/>
    <x v="12"/>
    <s v="ON"/>
    <s v="Undef"/>
    <s v="ANY"/>
    <s v="In-Person"/>
    <s v="Government"/>
    <n v="91520"/>
    <n v="91520"/>
    <n v="91520"/>
  </r>
  <r>
    <x v="6"/>
    <x v="73"/>
    <x v="8"/>
    <s v="108 ideaspace inc."/>
    <x v="2"/>
    <s v="ON"/>
    <s v="Undef"/>
    <s v="ANY"/>
    <s v="In-Person"/>
    <s v="Aerospace"/>
    <n v="90001.600000000006"/>
    <n v="93600"/>
    <n v="91800.8"/>
  </r>
  <r>
    <x v="6"/>
    <x v="73"/>
    <x v="8"/>
    <s v="ElementIQ Media Inc."/>
    <x v="118"/>
    <s v="BC"/>
    <s v="Undef"/>
    <s v="ANY"/>
    <s v="In-Person"/>
    <s v="Healthcare"/>
    <n v="95680"/>
    <n v="95680"/>
    <n v="95680"/>
  </r>
  <r>
    <x v="3"/>
    <x v="456"/>
    <x v="5"/>
    <s v="SCOR"/>
    <x v="2"/>
    <s v="ON"/>
    <s v="C#, Excel"/>
    <s v="Senior"/>
    <s v="In-Person"/>
    <s v="Others"/>
    <n v="68500"/>
    <n v="87000"/>
    <n v="77750"/>
  </r>
  <r>
    <x v="2"/>
    <x v="457"/>
    <x v="5"/>
    <s v="MacDonald Dettwiler &amp; Associates Inc."/>
    <x v="39"/>
    <s v="BC"/>
    <s v="C#, Python, Matlab"/>
    <s v="Senior"/>
    <s v="In-Person"/>
    <s v="Others"/>
    <n v="98000"/>
    <n v="144100"/>
    <n v="121050"/>
  </r>
  <r>
    <x v="2"/>
    <x v="458"/>
    <x v="1"/>
    <s v="Talan"/>
    <x v="16"/>
    <s v="QC"/>
    <s v="Big Data, Java, Sql, C"/>
    <s v="Senior"/>
    <s v="In-Person"/>
    <s v="Others"/>
    <n v="64123.59"/>
    <n v="86600"/>
    <n v="75361.794999999998"/>
  </r>
  <r>
    <x v="3"/>
    <x v="459"/>
    <x v="5"/>
    <s v="Brink's Incorporated"/>
    <x v="2"/>
    <s v="ON"/>
    <s v="Excel"/>
    <s v="Senior"/>
    <s v="In-Person"/>
    <s v="Others"/>
    <n v="68500"/>
    <n v="87000"/>
    <n v="77750"/>
  </r>
  <r>
    <x v="3"/>
    <x v="452"/>
    <x v="0"/>
    <s v="Royal Bank of Canada"/>
    <x v="2"/>
    <s v="ON"/>
    <s v="Sql, Excel, Tableau, Jira, Power BI, Powershell, Gap, Vba, Snowflake, Python, Database"/>
    <s v="Senior"/>
    <s v="In-Person"/>
    <s v="Finance"/>
    <n v="68500"/>
    <n v="87000"/>
    <n v="77750"/>
  </r>
  <r>
    <x v="6"/>
    <x v="73"/>
    <x v="8"/>
    <s v="TD SYNNEX Canada"/>
    <x v="12"/>
    <s v="ON"/>
    <s v="Sql, Ruby, Javascript, Jira"/>
    <s v="ANY"/>
    <s v="In-Person"/>
    <s v="Others"/>
    <n v="86008"/>
    <n v="86008"/>
    <n v="86008"/>
  </r>
  <r>
    <x v="4"/>
    <x v="460"/>
    <x v="5"/>
    <s v="Bisti Foreign Exchange"/>
    <x v="16"/>
    <s v="QC"/>
    <s v="Undef"/>
    <s v="Senior"/>
    <s v="In-Person"/>
    <s v="Others"/>
    <n v="30240.560000000001"/>
    <n v="57200"/>
    <n v="43720.28"/>
  </r>
  <r>
    <x v="3"/>
    <x v="461"/>
    <x v="5"/>
    <s v="Scotiabank"/>
    <x v="1"/>
    <s v="ON"/>
    <s v="Database, Excel"/>
    <s v="Mid"/>
    <s v="In-Person"/>
    <s v="Finance"/>
    <n v="68500"/>
    <n v="87000"/>
    <n v="77750"/>
  </r>
  <r>
    <x v="0"/>
    <x v="462"/>
    <x v="3"/>
    <s v="Aritzia"/>
    <x v="25"/>
    <s v="ON"/>
    <s v="Power Bi, Tableau, Looker"/>
    <s v="Senior"/>
    <s v="In-Person"/>
    <s v="Technology"/>
    <n v="75000"/>
    <n v="150000"/>
    <n v="112500"/>
  </r>
  <r>
    <x v="1"/>
    <x v="463"/>
    <x v="5"/>
    <s v="Confidential"/>
    <x v="90"/>
    <s v="ON"/>
    <s v="Excel"/>
    <s v="ANY"/>
    <s v="In-Person"/>
    <s v="Others"/>
    <n v="41600"/>
    <n v="57200"/>
    <n v="49400"/>
  </r>
  <r>
    <x v="8"/>
    <x v="18"/>
    <x v="2"/>
    <s v="University of Saskatchewan"/>
    <x v="65"/>
    <s v="SK"/>
    <s v="Power BI, Tableau, Excel, Spss"/>
    <s v="ANY"/>
    <s v="In-Person"/>
    <s v="Technology"/>
    <n v="69695"/>
    <n v="115286"/>
    <n v="92490.5"/>
  </r>
  <r>
    <x v="8"/>
    <x v="464"/>
    <x v="2"/>
    <s v="Element Fleet Management"/>
    <x v="12"/>
    <s v="ON"/>
    <s v="Sql, Tableau, Crystal, Ssis, Excel, SQL, Ssrs, Power Bi, Sybase, Database"/>
    <s v="ANY"/>
    <s v="In-Person"/>
    <s v="Others"/>
    <n v="69000"/>
    <n v="86000"/>
    <n v="77500"/>
  </r>
  <r>
    <x v="8"/>
    <x v="18"/>
    <x v="2"/>
    <s v="Cabela's"/>
    <x v="28"/>
    <s v="MB"/>
    <s v="Sql, Power Bi, Python, Visual Basic, Excel, Google Cloud Platform"/>
    <s v="ANY"/>
    <s v="In-Person"/>
    <s v="Others"/>
    <n v="69000"/>
    <n v="86000"/>
    <n v="77500"/>
  </r>
  <r>
    <x v="2"/>
    <x v="465"/>
    <x v="3"/>
    <s v="COREL CORPORATION USA"/>
    <x v="0"/>
    <s v="Undef"/>
    <s v="Tableau, Power BI, Snowflake, Looker, Postgresql"/>
    <s v="ANY"/>
    <s v="Remote"/>
    <s v="Others"/>
    <n v="100000"/>
    <n v="110000"/>
    <n v="105000"/>
  </r>
  <r>
    <x v="8"/>
    <x v="18"/>
    <x v="2"/>
    <s v="KF Aerospace"/>
    <x v="108"/>
    <s v="BC"/>
    <s v="Power Bi, Sql"/>
    <s v="ANY"/>
    <s v="In-Person"/>
    <s v="Aerospace"/>
    <n v="77000"/>
    <n v="96000"/>
    <n v="86500"/>
  </r>
  <r>
    <x v="8"/>
    <x v="464"/>
    <x v="2"/>
    <s v="Element Fleet Management"/>
    <x v="12"/>
    <s v="ON"/>
    <s v="Sql, Tableau, Crystal, Ssis, Excel, SQL, Ssrs, Power Bi, Sybase, Database"/>
    <s v="ANY"/>
    <s v="In-Person"/>
    <s v="Others"/>
    <n v="69000"/>
    <n v="86000"/>
    <n v="77500"/>
  </r>
  <r>
    <x v="8"/>
    <x v="18"/>
    <x v="2"/>
    <s v="KF Aerospace"/>
    <x v="108"/>
    <s v="BC"/>
    <s v="Power Bi, Sql"/>
    <s v="ANY"/>
    <s v="In-Person"/>
    <s v="Aerospace"/>
    <n v="77000"/>
    <n v="96000"/>
    <n v="86500"/>
  </r>
  <r>
    <x v="8"/>
    <x v="18"/>
    <x v="2"/>
    <s v="Cabela's"/>
    <x v="28"/>
    <s v="MB"/>
    <s v="Sql, Power Bi, Python, Visual Basic, Excel, Google Cloud Platform"/>
    <s v="ANY"/>
    <s v="In-Person"/>
    <s v="Others"/>
    <n v="69000"/>
    <n v="86000"/>
    <n v="77500"/>
  </r>
  <r>
    <x v="2"/>
    <x v="465"/>
    <x v="3"/>
    <s v="COREL CORPORATION USA"/>
    <x v="0"/>
    <s v="Undef"/>
    <s v="Tableau, Power BI, Snowflake, Looker, Postgresql"/>
    <s v="ANY"/>
    <s v="Remote"/>
    <s v="Others"/>
    <n v="100000"/>
    <n v="110000"/>
    <n v="105000"/>
  </r>
  <r>
    <x v="5"/>
    <x v="466"/>
    <x v="5"/>
    <s v="Ontario Health"/>
    <x v="2"/>
    <s v="ON"/>
    <s v="Power BI, Power Platform, Sql, Excel, Sas, Ssrs, Python, R"/>
    <s v="Senior"/>
    <s v="In-Person"/>
    <s v="Healthcare"/>
    <n v="66000"/>
    <n v="84500"/>
    <n v="75250"/>
  </r>
  <r>
    <x v="8"/>
    <x v="467"/>
    <x v="26"/>
    <s v="247 Labs Inc"/>
    <x v="2"/>
    <s v="ON"/>
    <s v="Aws, Azure, Html, Machine Learning, Sql, Github, Css, Gitlab, Python, Vue, R, Javascript"/>
    <s v="ANY"/>
    <s v="In-Person"/>
    <s v="Others"/>
    <n v="69000"/>
    <n v="86000"/>
    <n v="77500"/>
  </r>
  <r>
    <x v="8"/>
    <x v="406"/>
    <x v="5"/>
    <s v="I Tech Computer INC"/>
    <x v="72"/>
    <s v="ON"/>
    <s v="Sql, Database"/>
    <s v="ANY"/>
    <s v="In-Person"/>
    <s v="Technology"/>
    <n v="93600"/>
    <n v="93600"/>
    <n v="93600"/>
  </r>
  <r>
    <x v="8"/>
    <x v="468"/>
    <x v="2"/>
    <s v="Scotiabank"/>
    <x v="2"/>
    <s v="ON"/>
    <s v="Database, Hadoop, Sql"/>
    <s v="ANY"/>
    <s v="In-Person"/>
    <s v="Finance"/>
    <n v="69000"/>
    <n v="86000"/>
    <n v="77500"/>
  </r>
  <r>
    <x v="3"/>
    <x v="469"/>
    <x v="5"/>
    <s v="Pet Valu"/>
    <x v="15"/>
    <s v="ON"/>
    <s v="Tableau, Sql, Excel, Power Bi, Python, R, Vba"/>
    <s v="ANY"/>
    <s v="In-Person"/>
    <s v="Others"/>
    <n v="68500"/>
    <n v="87000"/>
    <n v="77750"/>
  </r>
  <r>
    <x v="4"/>
    <x v="470"/>
    <x v="5"/>
    <s v="Tucows"/>
    <x v="23"/>
    <s v="ON"/>
    <s v="Undef"/>
    <s v="ANY"/>
    <s v="Remote"/>
    <s v="Others"/>
    <n v="66500"/>
    <n v="78200"/>
    <n v="72350"/>
  </r>
  <r>
    <x v="8"/>
    <x v="471"/>
    <x v="5"/>
    <s v="Walmart Canada"/>
    <x v="12"/>
    <s v="ON"/>
    <s v="Undef"/>
    <s v="ANY"/>
    <s v="In-Person"/>
    <s v="Others"/>
    <n v="69000"/>
    <n v="86000"/>
    <n v="77500"/>
  </r>
  <r>
    <x v="5"/>
    <x v="49"/>
    <x v="1"/>
    <s v="Newfoundland and Labrador Centre for Health..."/>
    <x v="0"/>
    <s v="Undef"/>
    <s v="Php"/>
    <s v="Senior"/>
    <s v="Remote"/>
    <s v="Healthcare"/>
    <n v="72639"/>
    <n v="94431"/>
    <n v="83535"/>
  </r>
  <r>
    <x v="4"/>
    <x v="472"/>
    <x v="5"/>
    <s v="Vancouver Coastal Health"/>
    <x v="6"/>
    <s v="BC"/>
    <s v="Tableau, Power BI, Sql, Excel, Python, R, Knime"/>
    <s v="ANY"/>
    <s v="In-Person"/>
    <s v="Healthcare"/>
    <n v="79310.399999999994"/>
    <n v="114025.60000000001"/>
    <n v="96668"/>
  </r>
  <r>
    <x v="3"/>
    <x v="473"/>
    <x v="5"/>
    <s v="Innergex"/>
    <x v="110"/>
    <s v="QC"/>
    <s v="Tableau, Machine Learning, Sql, Matlab, Python"/>
    <s v="ANY"/>
    <s v="In-Person"/>
    <s v="Others"/>
    <n v="68500"/>
    <n v="87000"/>
    <n v="77750"/>
  </r>
  <r>
    <x v="3"/>
    <x v="474"/>
    <x v="4"/>
    <s v="Vosyn"/>
    <x v="0"/>
    <s v="Undef"/>
    <s v="Tableau, Sql, Excel, Power Bi, Python, R, Database"/>
    <s v="Senior"/>
    <s v="Remote"/>
    <s v="Others"/>
    <n v="66560"/>
    <n v="72800"/>
    <n v="69680"/>
  </r>
  <r>
    <x v="7"/>
    <x v="475"/>
    <x v="5"/>
    <s v="G2S2 Capital Inc"/>
    <x v="30"/>
    <s v="NS"/>
    <s v="Excel"/>
    <s v="ANY"/>
    <s v="In-Person"/>
    <s v="Technology"/>
    <n v="50000"/>
    <n v="76458"/>
    <n v="63229"/>
  </r>
  <r>
    <x v="0"/>
    <x v="32"/>
    <x v="8"/>
    <s v="Ray Legacy Consulting Services Inc."/>
    <x v="40"/>
    <s v="BC"/>
    <s v="Sql, Database, Mysql"/>
    <s v="ANY"/>
    <s v="In-Person"/>
    <s v="Consulting"/>
    <n v="76960"/>
    <n v="76960"/>
    <n v="76960"/>
  </r>
  <r>
    <x v="0"/>
    <x v="476"/>
    <x v="19"/>
    <s v="Tekshapers Inc"/>
    <x v="6"/>
    <s v="BC"/>
    <s v="Machine Learning, Sql, Big Data, Plotly, Database, Machine Learning, R, Cassandra, Big Data, Matplotlib, Snowflake, D3.Js, Hadoop, Google Bigquery, Python, Javascript, D3.Js, Seaborn"/>
    <s v="Senior"/>
    <s v="In-Person"/>
    <s v="Others"/>
    <n v="137280"/>
    <n v="140000"/>
    <n v="138640"/>
  </r>
  <r>
    <x v="5"/>
    <x v="195"/>
    <x v="5"/>
    <s v="Klick Health"/>
    <x v="2"/>
    <s v="ON"/>
    <s v="Big Data, Sql, Database"/>
    <s v="Senior"/>
    <s v="In-Person"/>
    <s v="Healthcare"/>
    <n v="66000"/>
    <n v="84500"/>
    <n v="75250"/>
  </r>
  <r>
    <x v="8"/>
    <x v="471"/>
    <x v="5"/>
    <s v="Walmart Canada"/>
    <x v="12"/>
    <s v="ON"/>
    <s v="Undef"/>
    <s v="ANY"/>
    <s v="In-Person"/>
    <s v="Others"/>
    <n v="69000"/>
    <n v="86000"/>
    <n v="77500"/>
  </r>
  <r>
    <x v="4"/>
    <x v="477"/>
    <x v="5"/>
    <s v="T&amp;T Supermarket"/>
    <x v="72"/>
    <s v="ON"/>
    <s v="Excel, Sql, Database"/>
    <s v="ANY"/>
    <s v="In-Person"/>
    <s v="Others"/>
    <n v="68000"/>
    <n v="88300"/>
    <n v="78150"/>
  </r>
  <r>
    <x v="4"/>
    <x v="478"/>
    <x v="10"/>
    <s v="Top Aces"/>
    <x v="33"/>
    <s v="QC"/>
    <s v="Power Bi, Ssrs, Azure, Sql"/>
    <s v="ANY"/>
    <s v="In-Person"/>
    <s v="Others"/>
    <n v="68000"/>
    <n v="88300"/>
    <n v="78150"/>
  </r>
  <r>
    <x v="5"/>
    <x v="479"/>
    <x v="5"/>
    <s v="Manitoba Public Insurance"/>
    <x v="28"/>
    <s v="MB"/>
    <s v="Spss, Tableau, Power BI, Sql, Python, R"/>
    <s v="Senior"/>
    <s v="In-Person"/>
    <s v="Technology"/>
    <n v="66000"/>
    <n v="84500"/>
    <n v="75250"/>
  </r>
  <r>
    <x v="2"/>
    <x v="480"/>
    <x v="5"/>
    <s v="Porter Airlines Inc."/>
    <x v="2"/>
    <s v="ON"/>
    <s v="Tableau, Vba, Excel, Sql"/>
    <s v="ANY"/>
    <s v="In-Person"/>
    <s v="Others"/>
    <n v="64123.59"/>
    <n v="86600"/>
    <n v="75361.794999999998"/>
  </r>
  <r>
    <x v="6"/>
    <x v="213"/>
    <x v="1"/>
    <s v="FortisBC"/>
    <x v="86"/>
    <s v="BC"/>
    <s v="C#, Sas"/>
    <s v="ANY"/>
    <s v="In-Person"/>
    <s v="Others"/>
    <n v="83470.399999999994"/>
    <n v="83470.399999999994"/>
    <n v="83470.399999999994"/>
  </r>
  <r>
    <x v="5"/>
    <x v="481"/>
    <x v="1"/>
    <s v="Mariner Innovations"/>
    <x v="0"/>
    <s v="Undef"/>
    <s v="Gap"/>
    <s v="Senior"/>
    <s v="Remote"/>
    <s v="Others"/>
    <n v="66000"/>
    <n v="84500"/>
    <n v="75250"/>
  </r>
  <r>
    <x v="7"/>
    <x v="173"/>
    <x v="5"/>
    <s v="AutoTrader.ca"/>
    <x v="15"/>
    <s v="ON"/>
    <s v=".Net"/>
    <s v="ANY"/>
    <s v="In-Person"/>
    <s v="Others"/>
    <n v="50000"/>
    <n v="76458"/>
    <n v="63229"/>
  </r>
  <r>
    <x v="7"/>
    <x v="482"/>
    <x v="5"/>
    <s v="Trimac Transportation, Ltd (ND)"/>
    <x v="14"/>
    <s v="AB"/>
    <s v="Excel, Tableau, Sql, Asana"/>
    <s v="ANY"/>
    <s v="In-Person"/>
    <s v="Transportation"/>
    <n v="50000"/>
    <n v="76458"/>
    <n v="63229"/>
  </r>
  <r>
    <x v="2"/>
    <x v="483"/>
    <x v="2"/>
    <s v="FlightHub"/>
    <x v="16"/>
    <s v="QC"/>
    <s v="Excel, Sql"/>
    <s v="ANY"/>
    <s v="In-Person"/>
    <s v="Others"/>
    <n v="30240.560000000001"/>
    <n v="57200"/>
    <n v="43720.28"/>
  </r>
  <r>
    <x v="2"/>
    <x v="465"/>
    <x v="3"/>
    <s v="Parallels"/>
    <x v="2"/>
    <s v="ON"/>
    <s v="Tableau, Power BI, Snowflake, Looker, Postgresql"/>
    <s v="ANY"/>
    <s v="In-Person"/>
    <s v="Others"/>
    <n v="64123.59"/>
    <n v="86600"/>
    <n v="75361.794999999998"/>
  </r>
  <r>
    <x v="5"/>
    <x v="481"/>
    <x v="1"/>
    <s v="Mariner Innovations"/>
    <x v="0"/>
    <s v="Undef"/>
    <s v="Gap"/>
    <s v="Senior"/>
    <s v="Remote"/>
    <s v="Others"/>
    <n v="66000"/>
    <n v="84500"/>
    <n v="75250"/>
  </r>
  <r>
    <x v="7"/>
    <x v="173"/>
    <x v="5"/>
    <s v="AutoTrader.ca"/>
    <x v="15"/>
    <s v="ON"/>
    <s v=".Net"/>
    <s v="ANY"/>
    <s v="In-Person"/>
    <s v="Others"/>
    <n v="50000"/>
    <n v="76458"/>
    <n v="63229"/>
  </r>
  <r>
    <x v="2"/>
    <x v="465"/>
    <x v="3"/>
    <s v="Parallels"/>
    <x v="2"/>
    <s v="ON"/>
    <s v="Tableau, Power BI, Snowflake, Looker, Postgresql"/>
    <s v="ANY"/>
    <s v="In-Person"/>
    <s v="Others"/>
    <n v="64123.59"/>
    <n v="86600"/>
    <n v="75361.794999999998"/>
  </r>
  <r>
    <x v="7"/>
    <x v="482"/>
    <x v="5"/>
    <s v="Trimac Transportation, Ltd (ND)"/>
    <x v="14"/>
    <s v="AB"/>
    <s v="Excel, Tableau, Sql, Asana"/>
    <s v="ANY"/>
    <s v="In-Person"/>
    <s v="Transportation"/>
    <n v="50000"/>
    <n v="76458"/>
    <n v="63229"/>
  </r>
  <r>
    <x v="2"/>
    <x v="483"/>
    <x v="2"/>
    <s v="FlightHub"/>
    <x v="16"/>
    <s v="QC"/>
    <s v="Excel, Sql"/>
    <s v="ANY"/>
    <s v="In-Person"/>
    <s v="Others"/>
    <n v="30240.560000000001"/>
    <n v="57200"/>
    <n v="43720.28"/>
  </r>
  <r>
    <x v="3"/>
    <x v="484"/>
    <x v="5"/>
    <s v="IQVIA"/>
    <x v="106"/>
    <s v="QC"/>
    <s v="Excel"/>
    <s v="ANY"/>
    <s v="In-Person"/>
    <s v="Others"/>
    <n v="68500"/>
    <n v="87000"/>
    <n v="77750"/>
  </r>
  <r>
    <x v="1"/>
    <x v="72"/>
    <x v="5"/>
    <s v="AFL Telecommunications LLC"/>
    <x v="26"/>
    <s v="BC"/>
    <s v="Excel, Smartsheet"/>
    <s v="ANY"/>
    <s v="In-Person"/>
    <s v="Telecommunications"/>
    <n v="30240.560000000001"/>
    <n v="57200"/>
    <n v="43720.28"/>
  </r>
  <r>
    <x v="0"/>
    <x v="476"/>
    <x v="19"/>
    <s v="Tekshapers Software Solutions Pvt Ltd"/>
    <x v="6"/>
    <s v="BC"/>
    <s v="Sql, Big Data, Database, Machine Learning, Cassandra, Big Data, Snowflake, D3.Js, Hadoop, Google Bigquery, Python, Javascript, R"/>
    <s v="Senior"/>
    <s v="In-Person"/>
    <s v="Technology"/>
    <n v="80000"/>
    <n v="120000"/>
    <n v="100000"/>
  </r>
  <r>
    <x v="0"/>
    <x v="485"/>
    <x v="3"/>
    <s v="Infosys"/>
    <x v="16"/>
    <s v="QC"/>
    <s v="Sql, Snowflake, Azure, R, Talend"/>
    <s v="ANY"/>
    <s v="In-Person"/>
    <s v="Others"/>
    <n v="76000"/>
    <n v="89440"/>
    <n v="82720"/>
  </r>
  <r>
    <x v="3"/>
    <x v="486"/>
    <x v="5"/>
    <s v="Monark"/>
    <x v="120"/>
    <s v="BC"/>
    <s v="Power BI, Tableau, Excel, Python, R"/>
    <s v="ANY"/>
    <s v="In-Person"/>
    <s v="Others"/>
    <n v="55000"/>
    <n v="75000"/>
    <n v="65000"/>
  </r>
  <r>
    <x v="7"/>
    <x v="427"/>
    <x v="5"/>
    <s v="MultiTech"/>
    <x v="2"/>
    <s v="ON"/>
    <s v="Excel"/>
    <s v="ANY"/>
    <s v="In-Person"/>
    <s v="Technology"/>
    <n v="50000"/>
    <n v="76458"/>
    <n v="63229"/>
  </r>
  <r>
    <x v="2"/>
    <x v="465"/>
    <x v="3"/>
    <s v="COREL CORPORATION USA"/>
    <x v="2"/>
    <s v="ON"/>
    <s v="Tableau, Power BI, Snowflake, Looker, Postgresql"/>
    <s v="ANY"/>
    <s v="In-Person"/>
    <s v="Others"/>
    <n v="100000"/>
    <n v="110000"/>
    <n v="105000"/>
  </r>
  <r>
    <x v="0"/>
    <x v="487"/>
    <x v="23"/>
    <s v="GFT Technologies SE"/>
    <x v="16"/>
    <s v="QC"/>
    <s v="Vue, C"/>
    <s v="Senior"/>
    <s v="In-Person"/>
    <s v="Technology"/>
    <n v="76000"/>
    <n v="89440"/>
    <n v="82720"/>
  </r>
  <r>
    <x v="6"/>
    <x v="151"/>
    <x v="8"/>
    <s v="Fraser Health"/>
    <x v="26"/>
    <s v="BC"/>
    <s v="Undef"/>
    <s v="ANY"/>
    <s v="In-Person"/>
    <s v="Healthcare"/>
    <n v="72113.600000000006"/>
    <n v="103646.39999999999"/>
    <n v="87880"/>
  </r>
  <r>
    <x v="3"/>
    <x v="488"/>
    <x v="5"/>
    <s v="EY"/>
    <x v="2"/>
    <s v="ON"/>
    <s v="Undef"/>
    <s v="ANY"/>
    <s v="In-Person"/>
    <s v="Others"/>
    <n v="68500"/>
    <n v="87000"/>
    <n v="77750"/>
  </r>
  <r>
    <x v="0"/>
    <x v="489"/>
    <x v="17"/>
    <s v="University of Alberta"/>
    <x v="14"/>
    <s v="AB"/>
    <s v="Stata, R"/>
    <s v="ANY"/>
    <s v="In-Person"/>
    <s v="Technology"/>
    <n v="59822"/>
    <n v="82266"/>
    <n v="71044"/>
  </r>
  <r>
    <x v="2"/>
    <x v="465"/>
    <x v="3"/>
    <s v="COREL CORPORATION USA"/>
    <x v="63"/>
    <s v="ON"/>
    <s v="Tableau, Power BI, Snowflake, Looker, Postgresql"/>
    <s v="ANY"/>
    <s v="In-Person"/>
    <s v="Others"/>
    <n v="100000"/>
    <n v="110000"/>
    <n v="105000"/>
  </r>
  <r>
    <x v="1"/>
    <x v="490"/>
    <x v="5"/>
    <s v="G2S2 Capital Inc"/>
    <x v="30"/>
    <s v="NS"/>
    <s v="Excel"/>
    <s v="ANY"/>
    <s v="In-Person"/>
    <s v="Technology"/>
    <n v="65000"/>
    <n v="87000"/>
    <n v="76000"/>
  </r>
  <r>
    <x v="2"/>
    <x v="465"/>
    <x v="3"/>
    <s v="COREL CORPORATION USA"/>
    <x v="1"/>
    <s v="ON"/>
    <s v="Tableau, Power BI, Snowflake, Looker, Postgresql"/>
    <s v="ANY"/>
    <s v="In-Person"/>
    <s v="Others"/>
    <n v="100000"/>
    <n v="110000"/>
    <n v="105000"/>
  </r>
  <r>
    <x v="5"/>
    <x v="49"/>
    <x v="1"/>
    <s v="Prophecy Technologies Corp"/>
    <x v="18"/>
    <s v="ON"/>
    <s v="Excel"/>
    <s v="Senior"/>
    <s v="In-Person"/>
    <s v="Technology"/>
    <n v="62400"/>
    <n v="104000"/>
    <n v="83200"/>
  </r>
  <r>
    <x v="1"/>
    <x v="316"/>
    <x v="5"/>
    <s v="IQ4I Canada Inc"/>
    <x v="121"/>
    <s v="ON"/>
    <s v="Undef"/>
    <s v="ANY"/>
    <s v="In-Person"/>
    <s v="Others"/>
    <n v="89440"/>
    <n v="91520"/>
    <n v="90480"/>
  </r>
  <r>
    <x v="0"/>
    <x v="32"/>
    <x v="8"/>
    <s v="Colours of Punjabi Event Organization Inc."/>
    <x v="26"/>
    <s v="BC"/>
    <s v="Database, Database, Html, Sql, Mysql"/>
    <s v="ANY"/>
    <s v="In-Person"/>
    <s v="Others"/>
    <n v="79040"/>
    <n v="79040"/>
    <n v="79040"/>
  </r>
  <r>
    <x v="2"/>
    <x v="491"/>
    <x v="3"/>
    <s v="Electronic Arts"/>
    <x v="6"/>
    <s v="BC"/>
    <s v="Html, Aws, Sql, Git, Azure, Python, Looker, Database"/>
    <s v="ANY"/>
    <s v="In-Person"/>
    <s v="Others"/>
    <n v="89300"/>
    <n v="123000"/>
    <n v="106150"/>
  </r>
  <r>
    <x v="8"/>
    <x v="142"/>
    <x v="2"/>
    <s v="Clutch Technologies Inc."/>
    <x v="74"/>
    <s v="ON"/>
    <s v="Tableau, Sql"/>
    <s v="Senior"/>
    <s v="In-Person"/>
    <s v="Technology"/>
    <n v="69000"/>
    <n v="86000"/>
    <n v="77500"/>
  </r>
  <r>
    <x v="5"/>
    <x v="49"/>
    <x v="1"/>
    <s v="Capgemini"/>
    <x v="16"/>
    <s v="QC"/>
    <s v="Excel"/>
    <s v="Senior"/>
    <s v="In-Person"/>
    <s v="Others"/>
    <n v="72113.600000000006"/>
    <n v="112694.39999999999"/>
    <n v="92404"/>
  </r>
  <r>
    <x v="6"/>
    <x v="73"/>
    <x v="8"/>
    <s v="AtkinsR√É∆í√Ç¬©alis"/>
    <x v="39"/>
    <s v="BC"/>
    <s v="Power Bi, Html, Power Platform, Excel, Css, Javascript, Database"/>
    <s v="ANY"/>
    <s v="In-Person"/>
    <s v="Others"/>
    <n v="68960"/>
    <n v="94820"/>
    <n v="81890"/>
  </r>
  <r>
    <x v="2"/>
    <x v="492"/>
    <x v="5"/>
    <s v="Lululemon"/>
    <x v="122"/>
    <s v="BC"/>
    <s v="Excel"/>
    <s v="ANY"/>
    <s v="Hybrid"/>
    <s v="Others"/>
    <n v="66000"/>
    <n v="86600"/>
    <n v="76300"/>
  </r>
  <r>
    <x v="5"/>
    <x v="493"/>
    <x v="5"/>
    <s v="Absorb Software"/>
    <x v="0"/>
    <s v="Undef"/>
    <s v="Html, Tableau, Power BI, Css, Bigquery, Javascript, Fivetran"/>
    <s v="Senior"/>
    <s v="Remote"/>
    <s v="Technology"/>
    <n v="66000"/>
    <n v="84500"/>
    <n v="75250"/>
  </r>
  <r>
    <x v="3"/>
    <x v="494"/>
    <x v="5"/>
    <s v="Purdys Chocolatier"/>
    <x v="6"/>
    <s v="BC"/>
    <s v="Power Bi, Gap, Excel"/>
    <s v="ANY"/>
    <s v="In-Person"/>
    <s v="Others"/>
    <n v="70000"/>
    <n v="85000"/>
    <n v="77500"/>
  </r>
  <r>
    <x v="6"/>
    <x v="192"/>
    <x v="8"/>
    <s v="Helios Retail Consulting Limited"/>
    <x v="38"/>
    <s v="ON"/>
    <s v="C#, Database, Html, Sql, Git, Perl, Java, Groovy, Tcl, Python, Lua"/>
    <s v="ANY"/>
    <s v="In-Person"/>
    <s v="Technology"/>
    <n v="89440"/>
    <n v="93600"/>
    <n v="91520"/>
  </r>
  <r>
    <x v="3"/>
    <x v="494"/>
    <x v="5"/>
    <s v="Purdys Chocolatier"/>
    <x v="6"/>
    <s v="BC"/>
    <s v="Power Bi, Gap, Excel"/>
    <s v="ANY"/>
    <s v="In-Person"/>
    <s v="Others"/>
    <n v="70000"/>
    <n v="85000"/>
    <n v="77500"/>
  </r>
  <r>
    <x v="2"/>
    <x v="492"/>
    <x v="5"/>
    <s v="Lululemon"/>
    <x v="12"/>
    <s v="ON"/>
    <s v="Excel"/>
    <s v="ANY"/>
    <s v="Hybrid"/>
    <s v="Others"/>
    <n v="66000"/>
    <n v="86600"/>
    <n v="76300"/>
  </r>
  <r>
    <x v="2"/>
    <x v="495"/>
    <x v="5"/>
    <s v="VERB Interactive"/>
    <x v="123"/>
    <s v="NS"/>
    <s v="Html, Javascript, Css"/>
    <s v="ANY"/>
    <s v="Remote"/>
    <s v="Others"/>
    <n v="64123.59"/>
    <n v="86600"/>
    <n v="75361.794999999998"/>
  </r>
  <r>
    <x v="2"/>
    <x v="465"/>
    <x v="3"/>
    <s v="COREL CORPORATION USA"/>
    <x v="28"/>
    <s v="MB"/>
    <s v="Tableau, Power BI, Snowflake, Looker, Postgresql"/>
    <s v="ANY"/>
    <s v="In-Person"/>
    <s v="Others"/>
    <n v="100000"/>
    <n v="110000"/>
    <n v="105000"/>
  </r>
  <r>
    <x v="4"/>
    <x v="496"/>
    <x v="5"/>
    <s v="Piller's Fine Foods"/>
    <x v="63"/>
    <s v="ON"/>
    <s v="Power Bi, Excel, Factor"/>
    <s v="ANY"/>
    <s v="In-Person"/>
    <s v="Others"/>
    <n v="30240.560000000001"/>
    <n v="57200"/>
    <n v="43720.28"/>
  </r>
  <r>
    <x v="2"/>
    <x v="497"/>
    <x v="5"/>
    <s v="CCM Hockey"/>
    <x v="16"/>
    <s v="QC"/>
    <s v="Tableau, Looker"/>
    <s v="ANY"/>
    <s v="In-Person"/>
    <s v="Others"/>
    <n v="64123.59"/>
    <n v="86600"/>
    <n v="75361.794999999998"/>
  </r>
  <r>
    <x v="6"/>
    <x v="293"/>
    <x v="1"/>
    <s v="QualPro Systems Inc."/>
    <x v="37"/>
    <s v="ON"/>
    <s v="Undef"/>
    <s v="ANY"/>
    <s v="In-Person"/>
    <s v="Others"/>
    <n v="90064"/>
    <n v="90064"/>
    <n v="90064"/>
  </r>
  <r>
    <x v="3"/>
    <x v="498"/>
    <x v="2"/>
    <s v="Enbridge Contingent Talent Community"/>
    <x v="8"/>
    <s v="AB"/>
    <s v="Oracle Cloud, Excel, Power Bi"/>
    <s v="ANY"/>
    <s v="Hybrid"/>
    <s v="Technology"/>
    <n v="68500"/>
    <n v="87000"/>
    <n v="77750"/>
  </r>
  <r>
    <x v="9"/>
    <x v="118"/>
    <x v="5"/>
    <s v="COHASH IT SERVICES INC."/>
    <x v="40"/>
    <s v="BC"/>
    <s v="Sql, Shell, Git, Perl, Oracle Database, Javascript, Database"/>
    <s v="ANY"/>
    <s v="In-Person"/>
    <s v="Technology"/>
    <n v="111280"/>
    <n v="111280"/>
    <n v="111280"/>
  </r>
  <r>
    <x v="2"/>
    <x v="499"/>
    <x v="1"/>
    <s v="Exertis | JAM"/>
    <x v="124"/>
    <s v="QC"/>
    <s v="Gap, Vue, R"/>
    <s v="ANY"/>
    <s v="In-Person"/>
    <s v="Others"/>
    <n v="64123.59"/>
    <n v="86600"/>
    <n v="75361.794999999998"/>
  </r>
  <r>
    <x v="6"/>
    <x v="500"/>
    <x v="1"/>
    <s v="CarltonOne"/>
    <x v="72"/>
    <s v="ON"/>
    <s v="Snowflake"/>
    <s v="ANY"/>
    <s v="Hybrid"/>
    <s v="Automotive"/>
    <n v="70000"/>
    <n v="80000"/>
    <n v="75000"/>
  </r>
  <r>
    <x v="5"/>
    <x v="325"/>
    <x v="5"/>
    <s v="The Dufresne Group (TDG)"/>
    <x v="28"/>
    <s v="MB"/>
    <s v="Tableau, Sql, Excel, Python, R"/>
    <s v="Senior"/>
    <s v="In-Person"/>
    <s v="Others"/>
    <n v="66000"/>
    <n v="84500"/>
    <n v="75250"/>
  </r>
  <r>
    <x v="2"/>
    <x v="501"/>
    <x v="9"/>
    <s v="CGI"/>
    <x v="16"/>
    <s v="QC"/>
    <s v="Undef"/>
    <s v="Senior"/>
    <s v="In-Person"/>
    <s v="Others"/>
    <n v="64123.59"/>
    <n v="86600"/>
    <n v="75361.794999999998"/>
  </r>
  <r>
    <x v="2"/>
    <x v="367"/>
    <x v="5"/>
    <s v="airmedic"/>
    <x v="125"/>
    <s v="QC"/>
    <s v="Power Bi, Sql, Azure, Power BI, Ssis, Sqlserver, .Net"/>
    <s v="ANY"/>
    <s v="In-Person"/>
    <s v="Healthcare"/>
    <n v="64123.59"/>
    <n v="86600"/>
    <n v="75361.794999999998"/>
  </r>
  <r>
    <x v="5"/>
    <x v="502"/>
    <x v="1"/>
    <s v="Intact"/>
    <x v="16"/>
    <s v="QC"/>
    <s v="Undef"/>
    <s v="Senior"/>
    <s v="In-Person"/>
    <s v="Others"/>
    <n v="66000"/>
    <n v="84500"/>
    <n v="75250"/>
  </r>
  <r>
    <x v="2"/>
    <x v="501"/>
    <x v="9"/>
    <s v="CGI"/>
    <x v="16"/>
    <s v="QC"/>
    <s v="Undef"/>
    <s v="Senior"/>
    <s v="In-Person"/>
    <s v="Others"/>
    <n v="64123.59"/>
    <n v="86600"/>
    <n v="75361.794999999998"/>
  </r>
  <r>
    <x v="2"/>
    <x v="367"/>
    <x v="5"/>
    <s v="airmedic"/>
    <x v="125"/>
    <s v="QC"/>
    <s v="Power Bi, Sql, Azure, Power BI, Ssis, Sqlserver, .Net"/>
    <s v="ANY"/>
    <s v="In-Person"/>
    <s v="Healthcare"/>
    <n v="64123.59"/>
    <n v="86600"/>
    <n v="75361.794999999998"/>
  </r>
  <r>
    <x v="5"/>
    <x v="503"/>
    <x v="1"/>
    <s v="CGI"/>
    <x v="16"/>
    <s v="QC"/>
    <s v="Undef"/>
    <s v="Mid"/>
    <s v="In-Person"/>
    <s v="Others"/>
    <n v="66000"/>
    <n v="84500"/>
    <n v="75250"/>
  </r>
  <r>
    <x v="5"/>
    <x v="481"/>
    <x v="1"/>
    <s v="Mariner Innovations"/>
    <x v="0"/>
    <s v="Undef"/>
    <s v="Gap"/>
    <s v="Senior"/>
    <s v="Remote"/>
    <s v="Others"/>
    <n v="66000"/>
    <n v="84500"/>
    <n v="75250"/>
  </r>
  <r>
    <x v="5"/>
    <x v="504"/>
    <x v="1"/>
    <s v="GFT Technologies SE"/>
    <x v="16"/>
    <s v="QC"/>
    <s v="Gap, Jira, Confluence"/>
    <s v="Senior"/>
    <s v="In-Person"/>
    <s v="Technology"/>
    <n v="66000"/>
    <n v="84500"/>
    <n v="75250"/>
  </r>
  <r>
    <x v="2"/>
    <x v="465"/>
    <x v="3"/>
    <s v="COREL CORPORATION USA"/>
    <x v="6"/>
    <s v="BC"/>
    <s v="Tableau, Power BI, Snowflake, Looker, Postgresql"/>
    <s v="ANY"/>
    <s v="In-Person"/>
    <s v="Others"/>
    <n v="100000"/>
    <n v="110000"/>
    <n v="105000"/>
  </r>
  <r>
    <x v="4"/>
    <x v="505"/>
    <x v="5"/>
    <s v="Vancouver Airport Authority"/>
    <x v="6"/>
    <s v="BC"/>
    <s v="Power Bi, Tableau, Excel"/>
    <s v="Senior"/>
    <s v="In-Person"/>
    <s v="Technology"/>
    <n v="80932"/>
    <n v="105773"/>
    <n v="93352.5"/>
  </r>
  <r>
    <x v="6"/>
    <x v="14"/>
    <x v="8"/>
    <s v="Royal Bank of Canada"/>
    <x v="8"/>
    <s v="AB"/>
    <s v="Tableau, Sql, Confluence, Hadoop, Jira, Database"/>
    <s v="Senior"/>
    <s v="In-Person"/>
    <s v="Finance"/>
    <n v="30240.560000000001"/>
    <n v="57200"/>
    <n v="43720.28"/>
  </r>
  <r>
    <x v="6"/>
    <x v="506"/>
    <x v="9"/>
    <s v="SS&amp;C"/>
    <x v="12"/>
    <s v="ON"/>
    <s v="C#, Sql, Excel, Jira, Database"/>
    <s v="Senior"/>
    <s v="In-Person"/>
    <s v="Others"/>
    <n v="85816.8"/>
    <n v="91520"/>
    <n v="88668.4"/>
  </r>
  <r>
    <x v="7"/>
    <x v="243"/>
    <x v="5"/>
    <s v="Douglas College"/>
    <x v="126"/>
    <s v="BC"/>
    <s v="Undef"/>
    <s v="ANY"/>
    <s v="In-Person"/>
    <s v="Education"/>
    <n v="68994"/>
    <n v="68994"/>
    <n v="68994"/>
  </r>
  <r>
    <x v="6"/>
    <x v="171"/>
    <x v="8"/>
    <s v="EKZERO CORPORATION"/>
    <x v="127"/>
    <s v="ON"/>
    <s v="Sql, Confluence, Github, Java, Jira"/>
    <s v="ANY"/>
    <s v="In-Person"/>
    <s v="Others"/>
    <n v="90480"/>
    <n v="90480"/>
    <n v="90480"/>
  </r>
  <r>
    <x v="6"/>
    <x v="507"/>
    <x v="8"/>
    <s v="Gallagher"/>
    <x v="23"/>
    <s v="ON"/>
    <s v="C#, Fabric"/>
    <s v="Senior"/>
    <s v="Remote"/>
    <s v="Others"/>
    <n v="85816.8"/>
    <n v="91520"/>
    <n v="88668.4"/>
  </r>
  <r>
    <x v="3"/>
    <x v="508"/>
    <x v="1"/>
    <s v="Ontario Mutuals"/>
    <x v="18"/>
    <s v="ON"/>
    <s v="C#, R"/>
    <s v="ANY"/>
    <s v="In-Person"/>
    <s v="Others"/>
    <n v="68500"/>
    <n v="87000"/>
    <n v="77750"/>
  </r>
  <r>
    <x v="4"/>
    <x v="509"/>
    <x v="1"/>
    <s v="Egon Zehnder"/>
    <x v="16"/>
    <s v="QC"/>
    <s v="Undef"/>
    <s v="Senior"/>
    <s v="In-Person"/>
    <s v="Others"/>
    <n v="68000"/>
    <n v="88300"/>
    <n v="78150"/>
  </r>
  <r>
    <x v="1"/>
    <x v="1"/>
    <x v="1"/>
    <s v="CBIG- Canadian Benefits Invst &amp; Ins Grp"/>
    <x v="128"/>
    <s v="BC"/>
    <s v="Excel"/>
    <s v="ANY"/>
    <s v="In-Person"/>
    <s v="Technology"/>
    <n v="50000"/>
    <n v="60000"/>
    <n v="55000"/>
  </r>
  <r>
    <x v="6"/>
    <x v="510"/>
    <x v="1"/>
    <s v="Cognition+"/>
    <x v="129"/>
    <s v="ON"/>
    <s v="R"/>
    <s v="ANY"/>
    <s v="Remote"/>
    <s v="Technology"/>
    <n v="85816.8"/>
    <n v="91520"/>
    <n v="88668.4"/>
  </r>
  <r>
    <x v="6"/>
    <x v="73"/>
    <x v="8"/>
    <s v="CognitoCRM"/>
    <x v="12"/>
    <s v="ON"/>
    <s v="Undef"/>
    <s v="ANY"/>
    <s v="In-Person"/>
    <s v="Technology"/>
    <n v="91520"/>
    <n v="91520"/>
    <n v="91520"/>
  </r>
  <r>
    <x v="2"/>
    <x v="511"/>
    <x v="14"/>
    <s v="CGI"/>
    <x v="16"/>
    <s v="QC"/>
    <s v="Undef"/>
    <s v="ANY"/>
    <s v="In-Person"/>
    <s v="Others"/>
    <n v="64123.59"/>
    <n v="86600"/>
    <n v="75361.794999999998"/>
  </r>
  <r>
    <x v="6"/>
    <x v="293"/>
    <x v="1"/>
    <s v="aim1221 tech solutions Inc"/>
    <x v="14"/>
    <s v="AB"/>
    <s v="Undef"/>
    <s v="ANY"/>
    <s v="In-Person"/>
    <s v="Technology"/>
    <n v="98009.599999999904"/>
    <n v="98009.599999999904"/>
    <n v="98009.599999999904"/>
  </r>
  <r>
    <x v="5"/>
    <x v="512"/>
    <x v="5"/>
    <s v="Greenshield Holdings"/>
    <x v="74"/>
    <s v="ON"/>
    <s v="Excel, Excel"/>
    <s v="Senior"/>
    <s v="In-Person"/>
    <s v="Others"/>
    <n v="66000"/>
    <n v="84500"/>
    <n v="75250"/>
  </r>
  <r>
    <x v="4"/>
    <x v="513"/>
    <x v="1"/>
    <s v="PHSA"/>
    <x v="6"/>
    <s v="BC"/>
    <s v="C"/>
    <s v="Senior"/>
    <s v="In-Person"/>
    <s v="Others"/>
    <n v="88990"/>
    <n v="127923"/>
    <n v="108456.5"/>
  </r>
  <r>
    <x v="2"/>
    <x v="514"/>
    <x v="6"/>
    <s v="Soci√É∆í√Ç¬©t√É∆í√Ç¬© G√É∆í√Ç¬©n√É∆í√Ç¬©rale"/>
    <x v="16"/>
    <s v="QC"/>
    <s v="Git, Docker, Github, Java, Jira, Postgresql"/>
    <s v="ANY"/>
    <s v="In-Person"/>
    <s v="Others"/>
    <n v="64123.59"/>
    <n v="86600"/>
    <n v="75361.794999999998"/>
  </r>
  <r>
    <x v="7"/>
    <x v="515"/>
    <x v="5"/>
    <s v="Miniso"/>
    <x v="14"/>
    <s v="AB"/>
    <s v="Undef"/>
    <s v="ANY"/>
    <s v="In-Person"/>
    <s v="Others"/>
    <n v="93600"/>
    <n v="93600"/>
    <n v="93600"/>
  </r>
  <r>
    <x v="7"/>
    <x v="516"/>
    <x v="5"/>
    <s v="Stelco"/>
    <x v="130"/>
    <s v="ON"/>
    <s v="Excel"/>
    <s v="ANY"/>
    <s v="In-Person"/>
    <s v="Others"/>
    <n v="30240.560000000001"/>
    <n v="57200"/>
    <n v="43720.28"/>
  </r>
  <r>
    <x v="3"/>
    <x v="517"/>
    <x v="1"/>
    <s v="C.G.I."/>
    <x v="16"/>
    <s v="QC"/>
    <s v="Sql, Excel, Azure, Tableau, Power Bi"/>
    <s v="ANY"/>
    <s v="In-Person"/>
    <s v="Others"/>
    <n v="75000"/>
    <n v="75000"/>
    <n v="75000"/>
  </r>
  <r>
    <x v="5"/>
    <x v="518"/>
    <x v="1"/>
    <s v="Royal Bank of Canada"/>
    <x v="2"/>
    <s v="ON"/>
    <s v="Sql"/>
    <s v="Senior"/>
    <s v="In-Person"/>
    <s v="Finance"/>
    <n v="66000"/>
    <n v="84500"/>
    <n v="75250"/>
  </r>
  <r>
    <x v="4"/>
    <x v="519"/>
    <x v="1"/>
    <s v="Aviso Wealth"/>
    <x v="2"/>
    <s v="ON"/>
    <s v="Sql"/>
    <s v="ANY"/>
    <s v="In-Person"/>
    <s v="Others"/>
    <n v="77000"/>
    <n v="95000"/>
    <n v="86000"/>
  </r>
  <r>
    <x v="6"/>
    <x v="73"/>
    <x v="8"/>
    <s v="Horizon Tech Services INC"/>
    <x v="8"/>
    <s v="AB"/>
    <s v="Undef"/>
    <s v="ANY"/>
    <s v="In-Person"/>
    <s v="Technology"/>
    <n v="98280"/>
    <n v="98280"/>
    <n v="98280"/>
  </r>
  <r>
    <x v="2"/>
    <x v="520"/>
    <x v="5"/>
    <s v="Foodtastic"/>
    <x v="16"/>
    <s v="QC"/>
    <s v="Power BI, Tableau, Excel, Vue"/>
    <s v="ANY"/>
    <s v="In-Person"/>
    <s v="Others"/>
    <n v="30240.560000000001"/>
    <n v="57200"/>
    <n v="43720.28"/>
  </r>
  <r>
    <x v="6"/>
    <x v="73"/>
    <x v="8"/>
    <s v="Global One Data Inc."/>
    <x v="26"/>
    <s v="BC"/>
    <s v="Undef"/>
    <s v="ANY"/>
    <s v="In-Person"/>
    <s v="Others"/>
    <n v="95680"/>
    <n v="95680"/>
    <n v="95680"/>
  </r>
  <r>
    <x v="3"/>
    <x v="521"/>
    <x v="20"/>
    <s v="BAXTER"/>
    <x v="12"/>
    <s v="ON"/>
    <s v="Excel"/>
    <s v="Senior"/>
    <s v="In-Person"/>
    <s v="Others"/>
    <n v="68500"/>
    <n v="87000"/>
    <n v="77750"/>
  </r>
  <r>
    <x v="4"/>
    <x v="522"/>
    <x v="13"/>
    <s v="Samsung Electronics"/>
    <x v="12"/>
    <s v="ON"/>
    <s v="Undef"/>
    <s v="Senior"/>
    <s v="In-Person"/>
    <s v="Others"/>
    <n v="68000"/>
    <n v="88300"/>
    <n v="78150"/>
  </r>
  <r>
    <x v="3"/>
    <x v="523"/>
    <x v="20"/>
    <s v="Aversan"/>
    <x v="1"/>
    <s v="ON"/>
    <s v="Excel"/>
    <s v="Mid"/>
    <s v="In-Person"/>
    <s v="Others"/>
    <n v="68500"/>
    <n v="87000"/>
    <n v="77750"/>
  </r>
  <r>
    <x v="5"/>
    <x v="49"/>
    <x v="1"/>
    <s v="BMO Financial Group"/>
    <x v="2"/>
    <s v="ON"/>
    <s v="Undef"/>
    <s v="Senior"/>
    <s v="In-Person"/>
    <s v="Finance"/>
    <n v="74800"/>
    <n v="138600"/>
    <n v="106700"/>
  </r>
  <r>
    <x v="5"/>
    <x v="407"/>
    <x v="5"/>
    <s v="Thomson Reuters"/>
    <x v="2"/>
    <s v="ON"/>
    <s v="Excel, Power Bi, Database"/>
    <s v="Senior"/>
    <s v="In-Person"/>
    <s v="Others"/>
    <n v="66000"/>
    <n v="84500"/>
    <n v="75250"/>
  </r>
  <r>
    <x v="6"/>
    <x v="73"/>
    <x v="8"/>
    <s v="Premiumreal Technologies Inc."/>
    <x v="131"/>
    <s v="ON"/>
    <s v="Jira"/>
    <s v="ANY"/>
    <s v="In-Person"/>
    <s v="Technology"/>
    <n v="55120"/>
    <n v="57200"/>
    <n v="56160"/>
  </r>
  <r>
    <x v="6"/>
    <x v="73"/>
    <x v="8"/>
    <s v="D.D ENTERPRISES INC"/>
    <x v="24"/>
    <s v="ON"/>
    <s v="Undef"/>
    <s v="ANY"/>
    <s v="In-Person"/>
    <s v="Others"/>
    <n v="86320"/>
    <n v="86320"/>
    <n v="86320"/>
  </r>
  <r>
    <x v="1"/>
    <x v="70"/>
    <x v="5"/>
    <s v="MANRO ENTERPRISES LTD"/>
    <x v="26"/>
    <s v="BC"/>
    <s v="Excel"/>
    <s v="ANY"/>
    <s v="In-Person"/>
    <s v="Others"/>
    <n v="61360"/>
    <n v="61360"/>
    <n v="61360"/>
  </r>
  <r>
    <x v="8"/>
    <x v="524"/>
    <x v="2"/>
    <s v="McGill University"/>
    <x v="16"/>
    <s v="QC"/>
    <s v="Machine Learning, Sql, Julia, Python, R"/>
    <s v="ANY"/>
    <s v="In-Person"/>
    <s v="Technology"/>
    <n v="76065.600000000006"/>
    <n v="76065.600000000006"/>
    <n v="76065.600000000006"/>
  </r>
  <r>
    <x v="0"/>
    <x v="525"/>
    <x v="5"/>
    <s v="McGill University"/>
    <x v="16"/>
    <s v="QC"/>
    <s v="Machine Learning, Sql"/>
    <s v="Junior"/>
    <s v="In-Person"/>
    <s v="Technology"/>
    <n v="62400"/>
    <n v="72800"/>
    <n v="67600"/>
  </r>
  <r>
    <x v="8"/>
    <x v="524"/>
    <x v="2"/>
    <s v="McGill University"/>
    <x v="16"/>
    <s v="QC"/>
    <s v="Machine Learning, Sql, C#, Julia, Python, R"/>
    <s v="ANY"/>
    <s v="In-Person"/>
    <s v="Technology"/>
    <n v="76065.600000000006"/>
    <n v="76065.600000000006"/>
    <n v="76065.600000000006"/>
  </r>
  <r>
    <x v="0"/>
    <x v="526"/>
    <x v="8"/>
    <s v="BRP"/>
    <x v="132"/>
    <s v="QC"/>
    <s v="Power Bi, Power BI, Reason"/>
    <s v="ANY"/>
    <s v="In-Person"/>
    <s v="Others"/>
    <n v="76000"/>
    <n v="89440"/>
    <n v="82720"/>
  </r>
  <r>
    <x v="0"/>
    <x v="525"/>
    <x v="5"/>
    <s v="McGill University"/>
    <x v="16"/>
    <s v="QC"/>
    <s v="C#, Machine Learning, Sql"/>
    <s v="Junior"/>
    <s v="In-Person"/>
    <s v="Technology"/>
    <n v="62400"/>
    <n v="72800"/>
    <n v="67600"/>
  </r>
  <r>
    <x v="0"/>
    <x v="526"/>
    <x v="8"/>
    <s v="BRP"/>
    <x v="35"/>
    <s v="QC"/>
    <s v="Power Bi, Power BI, Reason"/>
    <s v="ANY"/>
    <s v="In-Person"/>
    <s v="Others"/>
    <n v="76000"/>
    <n v="89440"/>
    <n v="82720"/>
  </r>
  <r>
    <x v="8"/>
    <x v="527"/>
    <x v="2"/>
    <s v="HelloFresh"/>
    <x v="2"/>
    <s v="ON"/>
    <s v="Tableau, Python, Excel, Sql"/>
    <s v="ANY"/>
    <s v="In-Person"/>
    <s v="Others"/>
    <n v="30240.560000000001"/>
    <n v="57200"/>
    <n v="43720.28"/>
  </r>
  <r>
    <x v="0"/>
    <x v="528"/>
    <x v="2"/>
    <s v="District of Squamish"/>
    <x v="58"/>
    <s v="BC"/>
    <s v="C#, Sql"/>
    <s v="ANY"/>
    <s v="In-Person"/>
    <s v="Others"/>
    <n v="87734.399999999994"/>
    <n v="87734.399999999994"/>
    <n v="87734.399999999994"/>
  </r>
  <r>
    <x v="3"/>
    <x v="529"/>
    <x v="1"/>
    <s v="Voyageur Aviation Corp"/>
    <x v="133"/>
    <s v="ON"/>
    <s v="Power Bi, Excel"/>
    <s v="ANY"/>
    <s v="Remote"/>
    <s v="Transportation"/>
    <n v="68500"/>
    <n v="87000"/>
    <n v="77750"/>
  </r>
  <r>
    <x v="3"/>
    <x v="530"/>
    <x v="5"/>
    <s v="Royal Bank of Canada"/>
    <x v="2"/>
    <s v="ON"/>
    <s v="Tableau, Plotly, Sql, Python, R"/>
    <s v="ANY"/>
    <s v="In-Person"/>
    <s v="Finance"/>
    <n v="68500"/>
    <n v="87000"/>
    <n v="77750"/>
  </r>
  <r>
    <x v="7"/>
    <x v="531"/>
    <x v="5"/>
    <s v="Absorb Software"/>
    <x v="0"/>
    <s v="Undef"/>
    <s v="Html, Tableau, Sql, Confluence, Jira, Power Bi, Python, Looker, R"/>
    <s v="ANY"/>
    <s v="Remote"/>
    <s v="Technology"/>
    <n v="50000"/>
    <n v="76458"/>
    <n v="63229"/>
  </r>
  <r>
    <x v="5"/>
    <x v="532"/>
    <x v="10"/>
    <s v="SurveyMonkey"/>
    <x v="0"/>
    <s v="Undef"/>
    <s v="C#, Tableau, Sql, Databricks, Excel, Snowflake, Power Bi"/>
    <s v="ANY"/>
    <s v="Remote"/>
    <s v="Others"/>
    <n v="66000"/>
    <n v="84500"/>
    <n v="75250"/>
  </r>
  <r>
    <x v="8"/>
    <x v="232"/>
    <x v="14"/>
    <s v="Klue"/>
    <x v="6"/>
    <s v="BC"/>
    <s v="Python, Excel"/>
    <s v="Junior"/>
    <s v="In-Person"/>
    <s v="Others"/>
    <n v="44000"/>
    <n v="57200"/>
    <n v="50600"/>
  </r>
  <r>
    <x v="5"/>
    <x v="533"/>
    <x v="5"/>
    <s v="Zendesk"/>
    <x v="16"/>
    <s v="QC"/>
    <s v="Tableau, Looker, Sql"/>
    <s v="Senior"/>
    <s v="In-Person"/>
    <s v="Others"/>
    <n v="66000"/>
    <n v="84500"/>
    <n v="75250"/>
  </r>
  <r>
    <x v="4"/>
    <x v="534"/>
    <x v="7"/>
    <s v="Vancouver Airport Authority"/>
    <x v="6"/>
    <s v="BC"/>
    <s v="Python, Power BI, Qlik Sense, Sql"/>
    <s v="Senior"/>
    <s v="In-Person"/>
    <s v="Technology"/>
    <n v="97599"/>
    <n v="127555"/>
    <n v="112577"/>
  </r>
  <r>
    <x v="8"/>
    <x v="18"/>
    <x v="2"/>
    <s v="Surerus Murphy Joint Venture"/>
    <x v="8"/>
    <s v="AB"/>
    <s v="Azure, Sql, Power Bi, Power Platform, Power BI, Databricks, Ssrs"/>
    <s v="ANY"/>
    <s v="In-Person"/>
    <s v="Others"/>
    <n v="69000"/>
    <n v="86000"/>
    <n v="77500"/>
  </r>
  <r>
    <x v="7"/>
    <x v="535"/>
    <x v="5"/>
    <s v="Dayforce"/>
    <x v="0"/>
    <s v="Undef"/>
    <s v="Power Bi, Tableau, Excel, Database"/>
    <s v="ANY"/>
    <s v="Remote"/>
    <s v="Others"/>
    <n v="83500"/>
    <n v="149300"/>
    <n v="116400"/>
  </r>
  <r>
    <x v="9"/>
    <x v="118"/>
    <x v="5"/>
    <s v="Chase Auto Parts Inc."/>
    <x v="12"/>
    <s v="ON"/>
    <s v="Database, Sql, Database, Mysql, Python, R"/>
    <s v="ANY"/>
    <s v="In-Person"/>
    <s v="Others"/>
    <n v="87360"/>
    <n v="87360"/>
    <n v="87360"/>
  </r>
  <r>
    <x v="4"/>
    <x v="536"/>
    <x v="10"/>
    <s v="PCL Construction"/>
    <x v="14"/>
    <s v="AB"/>
    <s v="Power Bi, C#, Python, Sql"/>
    <s v="ANY"/>
    <s v="In-Person"/>
    <s v="Construction"/>
    <n v="68000"/>
    <n v="88300"/>
    <n v="78150"/>
  </r>
  <r>
    <x v="6"/>
    <x v="151"/>
    <x v="8"/>
    <s v="MHI RJ Aviation ULC"/>
    <x v="134"/>
    <s v="ON"/>
    <s v="Python, Sql, Excel, Azure, Git, Big Data, Css, Power Bi"/>
    <s v="ANY"/>
    <s v="In-Person"/>
    <s v="Transportation"/>
    <n v="85816.8"/>
    <n v="91520"/>
    <n v="88668.4"/>
  </r>
  <r>
    <x v="3"/>
    <x v="537"/>
    <x v="5"/>
    <s v="SITA Switzerland Sarl"/>
    <x v="16"/>
    <s v="QC"/>
    <s v="Power BI, Aws, Excel, Azure, Power Bi"/>
    <s v="ANY"/>
    <s v="In-Person"/>
    <s v="Technology"/>
    <n v="68500"/>
    <n v="87000"/>
    <n v="77750"/>
  </r>
  <r>
    <x v="6"/>
    <x v="538"/>
    <x v="8"/>
    <s v="Mattr"/>
    <x v="2"/>
    <s v="ON"/>
    <s v="Power Bi, Tableau, Excel, Sql"/>
    <s v="ANY"/>
    <s v="In-Person"/>
    <s v="Others"/>
    <n v="85816.8"/>
    <n v="91520"/>
    <n v="88668.4"/>
  </r>
  <r>
    <x v="0"/>
    <x v="539"/>
    <x v="2"/>
    <s v="Kenaidan Contracting Ltd"/>
    <x v="12"/>
    <s v="ON"/>
    <s v="Python, Sql, Machine Learning, Matlab"/>
    <s v="ANY"/>
    <s v="In-Person"/>
    <s v="Others"/>
    <n v="76000"/>
    <n v="89440"/>
    <n v="82720"/>
  </r>
  <r>
    <x v="1"/>
    <x v="1"/>
    <x v="1"/>
    <s v="IT Chapter"/>
    <x v="1"/>
    <s v="ON"/>
    <s v="Undef"/>
    <s v="ANY"/>
    <s v="In-Person"/>
    <s v="Technology"/>
    <n v="65000"/>
    <n v="87000"/>
    <n v="76000"/>
  </r>
  <r>
    <x v="8"/>
    <x v="540"/>
    <x v="1"/>
    <s v="PHSA"/>
    <x v="6"/>
    <s v="BC"/>
    <s v="C"/>
    <s v="Senior"/>
    <s v="In-Person"/>
    <s v="Others"/>
    <n v="88990"/>
    <n v="127923"/>
    <n v="108456.5"/>
  </r>
  <r>
    <x v="2"/>
    <x v="541"/>
    <x v="16"/>
    <s v="CIBC"/>
    <x v="2"/>
    <s v="ON"/>
    <s v="Azure, Python, Apex, Java"/>
    <s v="Mid"/>
    <s v="In-Person"/>
    <s v="Others"/>
    <n v="64123.59"/>
    <n v="86600"/>
    <n v="75361.794999999998"/>
  </r>
  <r>
    <x v="1"/>
    <x v="542"/>
    <x v="5"/>
    <s v="Acosta"/>
    <x v="2"/>
    <s v="ON"/>
    <s v="Excel"/>
    <s v="ANY"/>
    <s v="In-Person"/>
    <s v="Others"/>
    <n v="44200"/>
    <n v="57200"/>
    <n v="50700"/>
  </r>
  <r>
    <x v="8"/>
    <x v="543"/>
    <x v="2"/>
    <s v="Velixo"/>
    <x v="16"/>
    <s v="QC"/>
    <s v="Excel, Sql, Excel"/>
    <s v="ANY"/>
    <s v="In-Person"/>
    <s v="Others"/>
    <n v="69000"/>
    <n v="86000"/>
    <n v="77500"/>
  </r>
  <r>
    <x v="7"/>
    <x v="544"/>
    <x v="5"/>
    <s v="Function Growth Inc."/>
    <x v="0"/>
    <s v="Undef"/>
    <s v="Looker, Html, Tableau, Excel, Power Bi, Javascript"/>
    <s v="ANY"/>
    <s v="Remote"/>
    <s v="Others"/>
    <n v="50000"/>
    <n v="75000"/>
    <n v="62500"/>
  </r>
  <r>
    <x v="7"/>
    <x v="545"/>
    <x v="5"/>
    <s v="Arc'teryx"/>
    <x v="60"/>
    <s v="BC"/>
    <s v="Excel"/>
    <s v="ANY"/>
    <s v="In-Person"/>
    <s v="Others"/>
    <n v="69000"/>
    <n v="86000"/>
    <n v="77500"/>
  </r>
  <r>
    <x v="4"/>
    <x v="546"/>
    <x v="5"/>
    <s v="University of Waterloo"/>
    <x v="63"/>
    <s v="ON"/>
    <s v="Undef"/>
    <s v="ANY"/>
    <s v="In-Person"/>
    <s v="Technology"/>
    <n v="68000"/>
    <n v="88300"/>
    <n v="78150"/>
  </r>
  <r>
    <x v="4"/>
    <x v="547"/>
    <x v="3"/>
    <s v="Kohl &amp; Frisch Ltd"/>
    <x v="69"/>
    <s v="ON"/>
    <s v="Azure, Ssis, Sql, SQL, Databricks, Ssrs, Power Bi, Database"/>
    <s v="ANY"/>
    <s v="In-Person"/>
    <s v="Others"/>
    <n v="100000"/>
    <n v="120000"/>
    <n v="110000"/>
  </r>
  <r>
    <x v="0"/>
    <x v="241"/>
    <x v="2"/>
    <s v="V Manage IT"/>
    <x v="122"/>
    <s v="BC"/>
    <s v="Database"/>
    <s v="ANY"/>
    <s v="In-Person"/>
    <s v="Technology"/>
    <n v="81120"/>
    <n v="81120"/>
    <n v="81120"/>
  </r>
  <r>
    <x v="8"/>
    <x v="548"/>
    <x v="24"/>
    <s v="Computershare"/>
    <x v="2"/>
    <s v="ON"/>
    <s v="Database, Tableau, Power BI, Sql, Mysql, Gap, Java, Ssrs, Seaborn, C#, Python, Matplotlib"/>
    <s v="ANY"/>
    <s v="In-Person"/>
    <s v="Others"/>
    <n v="69000"/>
    <n v="86000"/>
    <n v="77500"/>
  </r>
  <r>
    <x v="3"/>
    <x v="549"/>
    <x v="5"/>
    <s v="Qventus"/>
    <x v="0"/>
    <s v="Undef"/>
    <s v="Looker, Snowflake, Machine Learning, Sql"/>
    <s v="ANY"/>
    <s v="Remote"/>
    <s v="Others"/>
    <n v="68500"/>
    <n v="87000"/>
    <n v="77750"/>
  </r>
  <r>
    <x v="2"/>
    <x v="550"/>
    <x v="1"/>
    <s v="BC Public Service"/>
    <x v="135"/>
    <s v="BC"/>
    <s v="Undef"/>
    <s v="ANY"/>
    <s v="In-Person"/>
    <s v="Service"/>
    <n v="64123.59"/>
    <n v="72674.350000000006"/>
    <n v="68398.97"/>
  </r>
  <r>
    <x v="4"/>
    <x v="551"/>
    <x v="1"/>
    <s v="OMERS"/>
    <x v="2"/>
    <s v="ON"/>
    <s v="Crystal, Sql, Excel, Azure, Eagle"/>
    <s v="Senior"/>
    <s v="In-Person"/>
    <s v="Others"/>
    <n v="30240.560000000001"/>
    <n v="57200"/>
    <n v="43720.28"/>
  </r>
  <r>
    <x v="2"/>
    <x v="550"/>
    <x v="1"/>
    <s v="BC Public Service"/>
    <x v="135"/>
    <s v="BC"/>
    <s v="Undef"/>
    <s v="ANY"/>
    <s v="In-Person"/>
    <s v="Service"/>
    <n v="64123.59"/>
    <n v="72674.350000000006"/>
    <n v="68398.97"/>
  </r>
  <r>
    <x v="4"/>
    <x v="552"/>
    <x v="24"/>
    <s v="Computershare"/>
    <x v="2"/>
    <s v="ON"/>
    <s v="Tableau, Sql, Excel, Gap, Java, C#, Database"/>
    <s v="Senior"/>
    <s v="In-Person"/>
    <s v="Others"/>
    <n v="68000"/>
    <n v="88300"/>
    <n v="78150"/>
  </r>
  <r>
    <x v="3"/>
    <x v="553"/>
    <x v="2"/>
    <s v="Rogers Communications"/>
    <x v="2"/>
    <s v="ON"/>
    <s v="Tableau, Excel, Databricks, Sas, Power Bi, Python, Vba, Database"/>
    <s v="Senior"/>
    <s v="In-Person"/>
    <s v="Telecommunications"/>
    <n v="68500"/>
    <n v="87000"/>
    <n v="77750"/>
  </r>
  <r>
    <x v="0"/>
    <x v="241"/>
    <x v="2"/>
    <s v="AG Marketing &amp; Development Group Inc"/>
    <x v="12"/>
    <s v="ON"/>
    <s v="Database"/>
    <s v="ANY"/>
    <s v="In-Person"/>
    <s v="Construction"/>
    <n v="89440"/>
    <n v="89440"/>
    <n v="89440"/>
  </r>
  <r>
    <x v="6"/>
    <x v="20"/>
    <x v="2"/>
    <s v="Infin8 Brands Inc"/>
    <x v="72"/>
    <s v="ON"/>
    <s v="Undef"/>
    <s v="ANY"/>
    <s v="In-Person"/>
    <s v="Others"/>
    <n v="68000"/>
    <n v="68000"/>
    <n v="68000"/>
  </r>
  <r>
    <x v="3"/>
    <x v="554"/>
    <x v="5"/>
    <s v="Amazon Web Services Canada, Inc."/>
    <x v="2"/>
    <s v="ON"/>
    <s v="Aws, Tableau, Excel, Sql"/>
    <s v="ANY"/>
    <s v="In-Person"/>
    <s v="Service"/>
    <n v="68500"/>
    <n v="87000"/>
    <n v="77750"/>
  </r>
  <r>
    <x v="5"/>
    <x v="555"/>
    <x v="5"/>
    <s v="Emterra Group"/>
    <x v="38"/>
    <s v="ON"/>
    <s v="Asana"/>
    <s v="ANY"/>
    <s v="In-Person"/>
    <s v="Others"/>
    <n v="65000"/>
    <n v="65000"/>
    <n v="65000"/>
  </r>
  <r>
    <x v="3"/>
    <x v="556"/>
    <x v="8"/>
    <s v="BC Rapid Transit Co. Ltd"/>
    <x v="41"/>
    <s v="BC"/>
    <s v="Undef"/>
    <s v="ANY"/>
    <s v="In-Person"/>
    <s v="Technology"/>
    <n v="75600"/>
    <n v="113400"/>
    <n v="94500"/>
  </r>
  <r>
    <x v="3"/>
    <x v="557"/>
    <x v="1"/>
    <s v="The Home Depot Canada"/>
    <x v="2"/>
    <s v="ON"/>
    <s v="Excel"/>
    <s v="ANY"/>
    <s v="In-Person"/>
    <s v="Others"/>
    <n v="68500"/>
    <n v="87000"/>
    <n v="77750"/>
  </r>
  <r>
    <x v="4"/>
    <x v="558"/>
    <x v="1"/>
    <s v="BRP"/>
    <x v="35"/>
    <s v="QC"/>
    <s v="Reason, Sql"/>
    <s v="ANY"/>
    <s v="In-Person"/>
    <s v="Others"/>
    <n v="68000"/>
    <n v="88300"/>
    <n v="78150"/>
  </r>
  <r>
    <x v="6"/>
    <x v="151"/>
    <x v="8"/>
    <s v="MHI Canada Aerospace Inc."/>
    <x v="2"/>
    <s v="ON"/>
    <s v="Python, Sql, Excel, Azure, Git, Big Data, Css, Power Bi"/>
    <s v="ANY"/>
    <s v="In-Person"/>
    <s v="Aerospace"/>
    <n v="85816.8"/>
    <n v="91520"/>
    <n v="88668.4"/>
  </r>
  <r>
    <x v="2"/>
    <x v="266"/>
    <x v="5"/>
    <s v="Vancouver Coastal Health"/>
    <x v="6"/>
    <s v="BC"/>
    <s v="Excel, Database"/>
    <s v="Junior"/>
    <s v="In-Person"/>
    <s v="Healthcare"/>
    <n v="60964.799999999901"/>
    <n v="80017.599999999904"/>
    <n v="70491.199999999997"/>
  </r>
  <r>
    <x v="8"/>
    <x v="559"/>
    <x v="5"/>
    <s v="JLL"/>
    <x v="2"/>
    <s v="ON"/>
    <s v="Crystal, Sql, Excel, Javascript, Database"/>
    <s v="ANY"/>
    <s v="In-Person"/>
    <s v="Others"/>
    <n v="69000"/>
    <n v="86000"/>
    <n v="77500"/>
  </r>
  <r>
    <x v="4"/>
    <x v="48"/>
    <x v="4"/>
    <s v="Prophet Business Group ULC"/>
    <x v="28"/>
    <s v="MB"/>
    <s v="Sql"/>
    <s v="Senior"/>
    <s v="In-Person"/>
    <s v="Others"/>
    <n v="137280"/>
    <n v="141177"/>
    <n v="139228.5"/>
  </r>
  <r>
    <x v="0"/>
    <x v="560"/>
    <x v="3"/>
    <s v="THIMM Group GmbH + Co. KG"/>
    <x v="136"/>
    <s v="BC"/>
    <s v="Undef"/>
    <s v="Senior"/>
    <s v="In-Person"/>
    <s v="Others"/>
    <n v="76000"/>
    <n v="89440"/>
    <n v="82720"/>
  </r>
  <r>
    <x v="7"/>
    <x v="561"/>
    <x v="5"/>
    <s v="BioAro Inc."/>
    <x v="8"/>
    <s v="AB"/>
    <s v="Undef"/>
    <s v="ANY"/>
    <s v="In-Person"/>
    <s v="Others"/>
    <n v="102315.2"/>
    <n v="102315.2"/>
    <n v="102315.2"/>
  </r>
  <r>
    <x v="2"/>
    <x v="562"/>
    <x v="8"/>
    <s v="The Maples Group (Financial Services)"/>
    <x v="16"/>
    <s v="QC"/>
    <s v="Gap, Excel"/>
    <s v="ANY"/>
    <s v="In-Person"/>
    <s v="Finance"/>
    <n v="64123.59"/>
    <n v="86600"/>
    <n v="75361.794999999998"/>
  </r>
  <r>
    <x v="7"/>
    <x v="563"/>
    <x v="5"/>
    <s v="Broadstreet Properties LTD"/>
    <x v="28"/>
    <s v="MB"/>
    <s v="Database"/>
    <s v="ANY"/>
    <s v="In-Person"/>
    <s v="Others"/>
    <n v="30240.560000000001"/>
    <n v="57200"/>
    <n v="43720.28"/>
  </r>
  <r>
    <x v="9"/>
    <x v="118"/>
    <x v="5"/>
    <s v="Nautical Consulting Group Ltd."/>
    <x v="26"/>
    <s v="BC"/>
    <s v="Database"/>
    <s v="ANY"/>
    <s v="In-Person"/>
    <s v="Consulting"/>
    <n v="76960"/>
    <n v="76960"/>
    <n v="76960"/>
  </r>
  <r>
    <x v="5"/>
    <x v="564"/>
    <x v="1"/>
    <s v="NRT Technology Corp."/>
    <x v="2"/>
    <s v="ON"/>
    <s v="Jira, Confluence"/>
    <s v="ANY"/>
    <s v="In-Person"/>
    <s v="Technology"/>
    <n v="66000"/>
    <n v="84500"/>
    <n v="75250"/>
  </r>
  <r>
    <x v="7"/>
    <x v="565"/>
    <x v="5"/>
    <s v="BRP"/>
    <x v="35"/>
    <s v="QC"/>
    <s v="Reason, Sql, Excel, Snowflake, Power Bi"/>
    <s v="ANY"/>
    <s v="In-Person"/>
    <s v="Others"/>
    <n v="50000"/>
    <n v="76458"/>
    <n v="63229"/>
  </r>
  <r>
    <x v="7"/>
    <x v="566"/>
    <x v="5"/>
    <s v="MaintainX"/>
    <x v="2"/>
    <s v="ON"/>
    <s v="Shell, C"/>
    <s v="ANY"/>
    <s v="In-Person"/>
    <s v="Others"/>
    <n v="30240.560000000001"/>
    <n v="57200"/>
    <n v="43720.28"/>
  </r>
  <r>
    <x v="3"/>
    <x v="567"/>
    <x v="1"/>
    <s v="Foilcon"/>
    <x v="2"/>
    <s v="ON"/>
    <s v="Sql, Database"/>
    <s v="Mid"/>
    <s v="In-Person"/>
    <s v="Technology"/>
    <n v="68500"/>
    <n v="87000"/>
    <n v="77750"/>
  </r>
  <r>
    <x v="4"/>
    <x v="568"/>
    <x v="5"/>
    <s v="Airports Council International"/>
    <x v="16"/>
    <s v="QC"/>
    <s v="Excel"/>
    <s v="ANY"/>
    <s v="In-Person"/>
    <s v="Others"/>
    <n v="68000"/>
    <n v="88300"/>
    <n v="78150"/>
  </r>
  <r>
    <x v="9"/>
    <x v="118"/>
    <x v="5"/>
    <s v="KONECT NLP AI INC."/>
    <x v="26"/>
    <s v="BC"/>
    <s v="Database, Html, Git, Sql, Shell, Java, Groovy, Javascript"/>
    <s v="ANY"/>
    <s v="In-Person"/>
    <s v="Others"/>
    <n v="87360"/>
    <n v="87360"/>
    <n v="87360"/>
  </r>
  <r>
    <x v="5"/>
    <x v="318"/>
    <x v="20"/>
    <s v="Labatt Breweries Canada"/>
    <x v="137"/>
    <s v="NB"/>
    <s v="Power Bi, Tableau, Excel"/>
    <s v="ANY"/>
    <s v="In-Person"/>
    <s v="Others"/>
    <n v="66000"/>
    <n v="84500"/>
    <n v="75250"/>
  </r>
  <r>
    <x v="5"/>
    <x v="49"/>
    <x v="1"/>
    <s v="Port of Vancouver"/>
    <x v="6"/>
    <s v="BC"/>
    <s v="Excel, Jira"/>
    <s v="Senior"/>
    <s v="In-Person"/>
    <s v="Others"/>
    <n v="66000"/>
    <n v="84500"/>
    <n v="75250"/>
  </r>
  <r>
    <x v="6"/>
    <x v="293"/>
    <x v="1"/>
    <s v="QualPro Systems Inc."/>
    <x v="37"/>
    <s v="ON"/>
    <s v="Undef"/>
    <s v="ANY"/>
    <s v="In-Person"/>
    <s v="Others"/>
    <n v="90480"/>
    <n v="90480"/>
    <n v="90480"/>
  </r>
  <r>
    <x v="5"/>
    <x v="569"/>
    <x v="5"/>
    <s v="OMERS"/>
    <x v="2"/>
    <s v="ON"/>
    <s v="Erlang, Reason, Excel, Gap, C"/>
    <s v="Senior"/>
    <s v="In-Person"/>
    <s v="Others"/>
    <n v="30240.560000000001"/>
    <n v="57200"/>
    <n v="43720.28"/>
  </r>
  <r>
    <x v="5"/>
    <x v="570"/>
    <x v="5"/>
    <s v="The Travelers Companies, Inc."/>
    <x v="2"/>
    <s v="ON"/>
    <s v="Undef"/>
    <s v="Senior"/>
    <s v="In-Person"/>
    <s v="Travel"/>
    <n v="30240.560000000001"/>
    <n v="57200"/>
    <n v="43720.28"/>
  </r>
  <r>
    <x v="5"/>
    <x v="569"/>
    <x v="5"/>
    <s v="OMERS"/>
    <x v="2"/>
    <s v="ON"/>
    <s v="Erlang, Reason, Excel, Gap, C"/>
    <s v="Senior"/>
    <s v="In-Person"/>
    <s v="Others"/>
    <n v="30240.560000000001"/>
    <n v="57200"/>
    <n v="43720.28"/>
  </r>
  <r>
    <x v="4"/>
    <x v="571"/>
    <x v="8"/>
    <s v="Vancouver Fraser Port Authority"/>
    <x v="6"/>
    <s v="BC"/>
    <s v="Excel, Jira"/>
    <s v="Senior"/>
    <s v="In-Person"/>
    <s v="Technology"/>
    <n v="68000"/>
    <n v="88300"/>
    <n v="78150"/>
  </r>
  <r>
    <x v="4"/>
    <x v="572"/>
    <x v="5"/>
    <s v="RGA"/>
    <x v="16"/>
    <s v="QC"/>
    <s v="Sql, Excel, Azure, Power Bi, Vba"/>
    <s v="ANY"/>
    <s v="In-Person"/>
    <s v="Others"/>
    <n v="68000"/>
    <n v="88300"/>
    <n v="78150"/>
  </r>
  <r>
    <x v="4"/>
    <x v="573"/>
    <x v="5"/>
    <s v="Questrade Financial Group"/>
    <x v="2"/>
    <s v="ON"/>
    <s v="Power BI"/>
    <s v="Senior"/>
    <s v="In-Person"/>
    <s v="Finance"/>
    <n v="68000"/>
    <n v="88300"/>
    <n v="78150"/>
  </r>
  <r>
    <x v="1"/>
    <x v="70"/>
    <x v="5"/>
    <s v="Mediafy Digital Ltd."/>
    <x v="6"/>
    <s v="BC"/>
    <s v="Undef"/>
    <s v="ANY"/>
    <s v="In-Person"/>
    <s v="Technology"/>
    <n v="75920"/>
    <n v="79040"/>
    <n v="77480"/>
  </r>
  <r>
    <x v="2"/>
    <x v="574"/>
    <x v="5"/>
    <s v="General Mills"/>
    <x v="12"/>
    <s v="ON"/>
    <s v="Excel"/>
    <s v="ANY"/>
    <s v="In-Person"/>
    <s v="Others"/>
    <n v="64123.59"/>
    <n v="86600"/>
    <n v="75361.794999999998"/>
  </r>
  <r>
    <x v="2"/>
    <x v="575"/>
    <x v="7"/>
    <s v="MacDonald Dettwiler &amp; Associates Inc."/>
    <x v="24"/>
    <s v="ON"/>
    <s v="Crystal, Ssis, Sql, Ssrs, Power Bi, Database, Vue, C"/>
    <s v="Senior"/>
    <s v="In-Person"/>
    <s v="Others"/>
    <n v="102000"/>
    <n v="125000"/>
    <n v="113500"/>
  </r>
  <r>
    <x v="3"/>
    <x v="576"/>
    <x v="0"/>
    <s v="CAPCO"/>
    <x v="2"/>
    <s v="ON"/>
    <s v="Tableau, Power BI, Confluence, Jira, Sql"/>
    <s v="Senior"/>
    <s v="Hybrid"/>
    <s v="Others"/>
    <n v="68500"/>
    <n v="87000"/>
    <n v="77750"/>
  </r>
  <r>
    <x v="6"/>
    <x v="577"/>
    <x v="1"/>
    <s v="OSI Maritime Systems"/>
    <x v="40"/>
    <s v="BC"/>
    <s v="Excel, Power BI"/>
    <s v="ANY"/>
    <s v="In-Person"/>
    <s v="Technology"/>
    <n v="92500"/>
    <n v="113500"/>
    <n v="103000"/>
  </r>
  <r>
    <x v="6"/>
    <x v="293"/>
    <x v="1"/>
    <s v="RCN Call Center Services Inc"/>
    <x v="38"/>
    <s v="ON"/>
    <s v="Undef"/>
    <s v="ANY"/>
    <s v="In-Person"/>
    <s v="Service"/>
    <n v="79000"/>
    <n v="79000"/>
    <n v="79000"/>
  </r>
  <r>
    <x v="0"/>
    <x v="578"/>
    <x v="9"/>
    <s v="PHSA"/>
    <x v="6"/>
    <s v="BC"/>
    <s v="Database, C, Big Data, Sql"/>
    <s v="Senior"/>
    <s v="In-Person"/>
    <s v="Others"/>
    <n v="88990"/>
    <n v="127923"/>
    <n v="108456.5"/>
  </r>
  <r>
    <x v="3"/>
    <x v="579"/>
    <x v="5"/>
    <s v="Brookfield Properties"/>
    <x v="8"/>
    <s v="AB"/>
    <s v="Undef"/>
    <s v="Senior"/>
    <s v="In-Person"/>
    <s v="Others"/>
    <n v="68500"/>
    <n v="87000"/>
    <n v="77750"/>
  </r>
  <r>
    <x v="6"/>
    <x v="73"/>
    <x v="8"/>
    <s v="SOKA3D INCORPORATED"/>
    <x v="8"/>
    <s v="AB"/>
    <s v="Jira"/>
    <s v="ANY"/>
    <s v="In-Person"/>
    <s v="Others"/>
    <n v="98800"/>
    <n v="98800"/>
    <n v="98800"/>
  </r>
  <r>
    <x v="3"/>
    <x v="580"/>
    <x v="18"/>
    <s v="Gartner"/>
    <x v="0"/>
    <s v="Undef"/>
    <s v="Undef"/>
    <s v="Senior"/>
    <s v="Remote"/>
    <s v="Others"/>
    <n v="68500"/>
    <n v="87000"/>
    <n v="77750"/>
  </r>
  <r>
    <x v="6"/>
    <x v="73"/>
    <x v="8"/>
    <s v="BioAro Inc."/>
    <x v="8"/>
    <s v="AB"/>
    <s v="Undef"/>
    <s v="ANY"/>
    <s v="In-Person"/>
    <s v="Others"/>
    <n v="98009.599999999904"/>
    <n v="98009.599999999904"/>
    <n v="98009.599999999904"/>
  </r>
  <r>
    <x v="3"/>
    <x v="579"/>
    <x v="5"/>
    <s v="Brookfield Properties"/>
    <x v="8"/>
    <s v="AB"/>
    <s v="Undef"/>
    <s v="Senior"/>
    <s v="In-Person"/>
    <s v="Others"/>
    <n v="68500"/>
    <n v="87000"/>
    <n v="77750"/>
  </r>
  <r>
    <x v="6"/>
    <x v="73"/>
    <x v="8"/>
    <s v="BioAro Inc."/>
    <x v="8"/>
    <s v="AB"/>
    <s v="Undef"/>
    <s v="ANY"/>
    <s v="In-Person"/>
    <s v="Others"/>
    <n v="98009.599999999904"/>
    <n v="98009.599999999904"/>
    <n v="98009.599999999904"/>
  </r>
  <r>
    <x v="6"/>
    <x v="73"/>
    <x v="8"/>
    <s v="SOKA3D INCORPORATED"/>
    <x v="8"/>
    <s v="AB"/>
    <s v="Jira"/>
    <s v="ANY"/>
    <s v="In-Person"/>
    <s v="Others"/>
    <n v="98800"/>
    <n v="98800"/>
    <n v="98800"/>
  </r>
  <r>
    <x v="3"/>
    <x v="580"/>
    <x v="18"/>
    <s v="Gartner"/>
    <x v="0"/>
    <s v="Undef"/>
    <s v="Undef"/>
    <s v="Senior"/>
    <s v="Remote"/>
    <s v="Others"/>
    <n v="68500"/>
    <n v="87000"/>
    <n v="77750"/>
  </r>
  <r>
    <x v="2"/>
    <x v="574"/>
    <x v="5"/>
    <s v="General Mills"/>
    <x v="12"/>
    <s v="ON"/>
    <s v="Excel"/>
    <s v="ANY"/>
    <s v="In-Person"/>
    <s v="Others"/>
    <n v="64123.59"/>
    <n v="86600"/>
    <n v="75361.794999999998"/>
  </r>
  <r>
    <x v="3"/>
    <x v="581"/>
    <x v="5"/>
    <s v="Teva Pharmaceuticals"/>
    <x v="2"/>
    <s v="ON"/>
    <s v="Excel"/>
    <s v="ANY"/>
    <s v="In-Person"/>
    <s v="Healthcare"/>
    <n v="68500"/>
    <n v="87000"/>
    <n v="77750"/>
  </r>
  <r>
    <x v="4"/>
    <x v="582"/>
    <x v="5"/>
    <s v="InSync"/>
    <x v="8"/>
    <s v="AB"/>
    <s v="Excel"/>
    <s v="ANY"/>
    <s v="In-Person"/>
    <s v="Others"/>
    <n v="68000"/>
    <n v="88300"/>
    <n v="78150"/>
  </r>
  <r>
    <x v="3"/>
    <x v="583"/>
    <x v="8"/>
    <s v="Riverside Natural Foods Ltd."/>
    <x v="2"/>
    <s v="ON"/>
    <s v="Gap"/>
    <s v="ANY"/>
    <s v="In-Person"/>
    <s v="Others"/>
    <n v="68500"/>
    <n v="87000"/>
    <n v="77750"/>
  </r>
  <r>
    <x v="6"/>
    <x v="293"/>
    <x v="1"/>
    <s v="aim1221 tech solutions Inc"/>
    <x v="14"/>
    <s v="AB"/>
    <s v="Undef"/>
    <s v="ANY"/>
    <s v="In-Person"/>
    <s v="Technology"/>
    <n v="98009.599999999904"/>
    <n v="98009.599999999904"/>
    <n v="98009.599999999904"/>
  </r>
  <r>
    <x v="5"/>
    <x v="584"/>
    <x v="3"/>
    <s v="The Group Master"/>
    <x v="138"/>
    <s v="QC"/>
    <s v="Undef"/>
    <s v="ANY"/>
    <s v="In-Person"/>
    <s v="Others"/>
    <n v="66000"/>
    <n v="84500"/>
    <n v="75250"/>
  </r>
  <r>
    <x v="2"/>
    <x v="585"/>
    <x v="5"/>
    <s v="Electronic Arts"/>
    <x v="16"/>
    <s v="QC"/>
    <s v="Tableau, Python, Git, Sql, Confluence, Mysql, C, Power Bi, Jira, Javascript, Perforce, Database"/>
    <s v="Senior"/>
    <s v="In-Person"/>
    <s v="Others"/>
    <n v="64123.59"/>
    <n v="86600"/>
    <n v="75361.794999999998"/>
  </r>
  <r>
    <x v="3"/>
    <x v="586"/>
    <x v="1"/>
    <s v="PHSA"/>
    <x v="40"/>
    <s v="BC"/>
    <s v="Undef"/>
    <s v="Senior"/>
    <s v="In-Person"/>
    <s v="Others"/>
    <n v="74618"/>
    <n v="107264"/>
    <n v="90941"/>
  </r>
  <r>
    <x v="0"/>
    <x v="587"/>
    <x v="4"/>
    <s v="Roche"/>
    <x v="12"/>
    <s v="ON"/>
    <s v="Reason, Sql, Database"/>
    <s v="Senior"/>
    <s v="In-Person"/>
    <s v="Others"/>
    <n v="76000"/>
    <n v="89440"/>
    <n v="82720"/>
  </r>
  <r>
    <x v="8"/>
    <x v="18"/>
    <x v="2"/>
    <s v="Atlantis IT group"/>
    <x v="2"/>
    <s v="ON"/>
    <s v="Sql, Confluence, Azure, Jira, Big Data, Database"/>
    <s v="ANY"/>
    <s v="In-Person"/>
    <s v="Technology"/>
    <n v="69000"/>
    <n v="86000"/>
    <n v="77500"/>
  </r>
  <r>
    <x v="8"/>
    <x v="18"/>
    <x v="2"/>
    <s v="CAPREIT"/>
    <x v="2"/>
    <s v="ON"/>
    <s v="Sql, Excel, Power Bi, Fabric, Jira"/>
    <s v="ANY"/>
    <s v="In-Person"/>
    <s v="Technology"/>
    <n v="69000"/>
    <n v="86000"/>
    <n v="77500"/>
  </r>
  <r>
    <x v="3"/>
    <x v="588"/>
    <x v="2"/>
    <s v="Amazon Canada Fulfillment Services, ULC."/>
    <x v="34"/>
    <s v="ON"/>
    <s v="Excel"/>
    <s v="ANY"/>
    <s v="In-Person"/>
    <s v="Service"/>
    <n v="68500"/>
    <n v="87000"/>
    <n v="77750"/>
  </r>
  <r>
    <x v="7"/>
    <x v="531"/>
    <x v="5"/>
    <s v="Rekuten Global"/>
    <x v="2"/>
    <s v="ON"/>
    <s v="Tableau, Big Data, Sql"/>
    <s v="ANY"/>
    <s v="In-Person"/>
    <s v="Others"/>
    <n v="30240.560000000001"/>
    <n v="57200"/>
    <n v="43720.28"/>
  </r>
  <r>
    <x v="7"/>
    <x v="531"/>
    <x v="5"/>
    <s v="Rakuten"/>
    <x v="2"/>
    <s v="ON"/>
    <s v="Tableau, Big Data, Sql"/>
    <s v="ANY"/>
    <s v="In-Person"/>
    <s v="Others"/>
    <n v="30240.560000000001"/>
    <n v="57200"/>
    <n v="43720.28"/>
  </r>
  <r>
    <x v="1"/>
    <x v="1"/>
    <x v="1"/>
    <s v="Island Health"/>
    <x v="36"/>
    <s v="BC"/>
    <s v="Database, Database, Excel"/>
    <s v="ANY"/>
    <s v="In-Person"/>
    <s v="Healthcare"/>
    <n v="79601.600000000006"/>
    <n v="114420.8"/>
    <n v="97011.199999999997"/>
  </r>
  <r>
    <x v="0"/>
    <x v="589"/>
    <x v="9"/>
    <s v="Pacific Smoke International Inc"/>
    <x v="72"/>
    <s v="ON"/>
    <s v="Machine Learning, Tableau, Qlikview, Sql, Aws, Big Data, Azure, Power Bi"/>
    <s v="Senior"/>
    <s v="In-Person"/>
    <s v="Others"/>
    <n v="30240.560000000001"/>
    <n v="57200"/>
    <n v="43720.28"/>
  </r>
  <r>
    <x v="8"/>
    <x v="590"/>
    <x v="2"/>
    <s v="Jewish Family and Child Service"/>
    <x v="2"/>
    <s v="ON"/>
    <s v="Undef"/>
    <s v="ANY"/>
    <s v="In-Person"/>
    <s v="Service"/>
    <n v="68819"/>
    <n v="84450"/>
    <n v="76634.5"/>
  </r>
  <r>
    <x v="0"/>
    <x v="589"/>
    <x v="9"/>
    <s v="Pacific Smoke International Inc"/>
    <x v="72"/>
    <s v="ON"/>
    <s v="Machine Learning, Tableau, Qlikview, Sql, Aws, Big Data, Azure, Power Bi"/>
    <s v="Senior"/>
    <s v="In-Person"/>
    <s v="Others"/>
    <n v="30240.560000000001"/>
    <n v="57200"/>
    <n v="43720.28"/>
  </r>
  <r>
    <x v="4"/>
    <x v="591"/>
    <x v="5"/>
    <s v="Element Fleet Management"/>
    <x v="12"/>
    <s v="ON"/>
    <s v="Excel, Power Bi"/>
    <s v="ANY"/>
    <s v="In-Person"/>
    <s v="Others"/>
    <n v="68000"/>
    <n v="88300"/>
    <n v="78150"/>
  </r>
  <r>
    <x v="0"/>
    <x v="32"/>
    <x v="8"/>
    <s v="ISSI-Tec Manufacturing Inc."/>
    <x v="60"/>
    <s v="BC"/>
    <s v="Database, Machine Learning, Matlab, Mysql, Excel, Python"/>
    <s v="ANY"/>
    <s v="In-Person"/>
    <s v="Manufacturing"/>
    <n v="80000"/>
    <n v="90000"/>
    <n v="85000"/>
  </r>
  <r>
    <x v="5"/>
    <x v="592"/>
    <x v="1"/>
    <s v="Foilcon"/>
    <x v="2"/>
    <s v="ON"/>
    <s v="Excel, Gap"/>
    <s v="Junior"/>
    <s v="In-Person"/>
    <s v="Technology"/>
    <n v="66000"/>
    <n v="84500"/>
    <n v="75250"/>
  </r>
  <r>
    <x v="7"/>
    <x v="156"/>
    <x v="5"/>
    <s v="Portland Tractor, Inc."/>
    <x v="139"/>
    <s v="BC"/>
    <s v="Excel"/>
    <s v="ANY"/>
    <s v="In-Person"/>
    <s v="Real Estate"/>
    <n v="60000"/>
    <n v="70000"/>
    <n v="65000"/>
  </r>
  <r>
    <x v="1"/>
    <x v="1"/>
    <x v="1"/>
    <s v="Eperformance Inc."/>
    <x v="1"/>
    <s v="ON"/>
    <s v="Sql, Ssrs"/>
    <s v="ANY"/>
    <s v="In-Person"/>
    <s v="Others"/>
    <n v="65000"/>
    <n v="80000"/>
    <n v="72500"/>
  </r>
  <r>
    <x v="7"/>
    <x v="593"/>
    <x v="5"/>
    <s v="Groupe Leclerc"/>
    <x v="0"/>
    <s v="Undef"/>
    <s v="Undef"/>
    <s v="ANY"/>
    <s v="Remote"/>
    <s v="Others"/>
    <n v="50000"/>
    <n v="76458"/>
    <n v="63229"/>
  </r>
  <r>
    <x v="3"/>
    <x v="159"/>
    <x v="5"/>
    <s v="Galderma"/>
    <x v="68"/>
    <s v="ON"/>
    <s v="Excel, Power Bi, Informatica, Excel"/>
    <s v="ANY"/>
    <s v="In-Person"/>
    <s v="Others"/>
    <n v="68500"/>
    <n v="87000"/>
    <n v="77750"/>
  </r>
  <r>
    <x v="7"/>
    <x v="156"/>
    <x v="5"/>
    <s v="Portland Tractor, Inc."/>
    <x v="139"/>
    <s v="BC"/>
    <s v="Excel"/>
    <s v="ANY"/>
    <s v="In-Person"/>
    <s v="Real Estate"/>
    <n v="60000"/>
    <n v="70000"/>
    <n v="65000"/>
  </r>
  <r>
    <x v="1"/>
    <x v="1"/>
    <x v="1"/>
    <s v="Eperformance Inc."/>
    <x v="1"/>
    <s v="ON"/>
    <s v="Sql, Ssrs"/>
    <s v="ANY"/>
    <s v="In-Person"/>
    <s v="Others"/>
    <n v="65000"/>
    <n v="80000"/>
    <n v="72500"/>
  </r>
  <r>
    <x v="3"/>
    <x v="594"/>
    <x v="5"/>
    <s v="Benevity"/>
    <x v="8"/>
    <s v="AB"/>
    <s v="Pentaho, Sql, Groovy, Asana, Python"/>
    <s v="Mid"/>
    <s v="In-Person"/>
    <s v="Technology"/>
    <n v="68500"/>
    <n v="87000"/>
    <n v="77750"/>
  </r>
  <r>
    <x v="7"/>
    <x v="593"/>
    <x v="5"/>
    <s v="Groupe Leclerc"/>
    <x v="0"/>
    <s v="Undef"/>
    <s v="Undef"/>
    <s v="ANY"/>
    <s v="Remote"/>
    <s v="Others"/>
    <n v="50000"/>
    <n v="76458"/>
    <n v="63229"/>
  </r>
  <r>
    <x v="3"/>
    <x v="5"/>
    <x v="5"/>
    <s v="Gay Lea Foods"/>
    <x v="140"/>
    <s v="ON"/>
    <s v="Excel"/>
    <s v="ANY"/>
    <s v="In-Person"/>
    <s v="Others"/>
    <n v="68500"/>
    <n v="87000"/>
    <n v="77750"/>
  </r>
  <r>
    <x v="7"/>
    <x v="531"/>
    <x v="5"/>
    <s v="Rekuten Global"/>
    <x v="2"/>
    <s v="ON"/>
    <s v="Tableau, Big Data, Sql"/>
    <s v="ANY"/>
    <s v="In-Person"/>
    <s v="Others"/>
    <n v="30240.560000000001"/>
    <n v="57200"/>
    <n v="43720.28"/>
  </r>
  <r>
    <x v="7"/>
    <x v="531"/>
    <x v="5"/>
    <s v="Rakuten"/>
    <x v="2"/>
    <s v="ON"/>
    <s v="Tableau, Big Data, Sql"/>
    <s v="ANY"/>
    <s v="In-Person"/>
    <s v="Others"/>
    <n v="30240.560000000001"/>
    <n v="57200"/>
    <n v="43720.28"/>
  </r>
  <r>
    <x v="1"/>
    <x v="1"/>
    <x v="1"/>
    <s v="Island Health"/>
    <x v="36"/>
    <s v="BC"/>
    <s v="Database, Database, Excel"/>
    <s v="ANY"/>
    <s v="In-Person"/>
    <s v="Healthcare"/>
    <n v="79601.600000000006"/>
    <n v="114420.8"/>
    <n v="97011.199999999997"/>
  </r>
  <r>
    <x v="0"/>
    <x v="589"/>
    <x v="9"/>
    <s v="Pacific Smoke International Inc"/>
    <x v="72"/>
    <s v="ON"/>
    <s v="Machine Learning, Tableau, Qlikview, Sql, Aws, Big Data, Azure, Power Bi"/>
    <s v="Senior"/>
    <s v="In-Person"/>
    <s v="Others"/>
    <n v="30240.560000000001"/>
    <n v="57200"/>
    <n v="43720.28"/>
  </r>
  <r>
    <x v="8"/>
    <x v="590"/>
    <x v="2"/>
    <s v="Jewish Family and Child Service"/>
    <x v="2"/>
    <s v="ON"/>
    <s v="Undef"/>
    <s v="ANY"/>
    <s v="In-Person"/>
    <s v="Service"/>
    <n v="68819"/>
    <n v="84450"/>
    <n v="76634.5"/>
  </r>
  <r>
    <x v="0"/>
    <x v="589"/>
    <x v="9"/>
    <s v="Pacific Smoke International Inc"/>
    <x v="72"/>
    <s v="ON"/>
    <s v="Machine Learning, Tableau, Qlikview, Sql, Aws, Big Data, Azure, Power Bi"/>
    <s v="Senior"/>
    <s v="In-Person"/>
    <s v="Others"/>
    <n v="30240.560000000001"/>
    <n v="57200"/>
    <n v="43720.28"/>
  </r>
  <r>
    <x v="4"/>
    <x v="591"/>
    <x v="5"/>
    <s v="Element Fleet Management"/>
    <x v="12"/>
    <s v="ON"/>
    <s v="Excel, Power Bi"/>
    <s v="ANY"/>
    <s v="In-Person"/>
    <s v="Others"/>
    <n v="68000"/>
    <n v="88300"/>
    <n v="78150"/>
  </r>
  <r>
    <x v="0"/>
    <x v="32"/>
    <x v="8"/>
    <s v="ISSI-Tec Manufacturing Inc."/>
    <x v="60"/>
    <s v="BC"/>
    <s v="Database, Machine Learning, Matlab, Mysql, Excel, Python"/>
    <s v="ANY"/>
    <s v="In-Person"/>
    <s v="Manufacturing"/>
    <n v="80000"/>
    <n v="90000"/>
    <n v="85000"/>
  </r>
  <r>
    <x v="5"/>
    <x v="592"/>
    <x v="1"/>
    <s v="Foilcon"/>
    <x v="2"/>
    <s v="ON"/>
    <s v="Excel, Gap"/>
    <s v="Junior"/>
    <s v="In-Person"/>
    <s v="Technology"/>
    <n v="66000"/>
    <n v="84500"/>
    <n v="75250"/>
  </r>
  <r>
    <x v="7"/>
    <x v="156"/>
    <x v="5"/>
    <s v="Portland Tractor, Inc."/>
    <x v="139"/>
    <s v="BC"/>
    <s v="Excel"/>
    <s v="ANY"/>
    <s v="In-Person"/>
    <s v="Real Estate"/>
    <n v="60000"/>
    <n v="70000"/>
    <n v="65000"/>
  </r>
  <r>
    <x v="1"/>
    <x v="1"/>
    <x v="1"/>
    <s v="Eperformance Inc."/>
    <x v="1"/>
    <s v="ON"/>
    <s v="Sql, Ssrs"/>
    <s v="ANY"/>
    <s v="In-Person"/>
    <s v="Others"/>
    <n v="65000"/>
    <n v="80000"/>
    <n v="72500"/>
  </r>
  <r>
    <x v="3"/>
    <x v="594"/>
    <x v="5"/>
    <s v="Benevity"/>
    <x v="8"/>
    <s v="AB"/>
    <s v="Pentaho, Sql, Groovy, Asana, Python"/>
    <s v="Mid"/>
    <s v="In-Person"/>
    <s v="Technology"/>
    <n v="68500"/>
    <n v="87000"/>
    <n v="77750"/>
  </r>
  <r>
    <x v="3"/>
    <x v="5"/>
    <x v="5"/>
    <s v="Gay Lea Foods"/>
    <x v="140"/>
    <s v="ON"/>
    <s v="Excel"/>
    <s v="ANY"/>
    <s v="In-Person"/>
    <s v="Others"/>
    <n v="68500"/>
    <n v="87000"/>
    <n v="77750"/>
  </r>
  <r>
    <x v="3"/>
    <x v="159"/>
    <x v="5"/>
    <s v="Galderma"/>
    <x v="68"/>
    <s v="ON"/>
    <s v="Excel, Power Bi, Informatica, Excel"/>
    <s v="ANY"/>
    <s v="In-Person"/>
    <s v="Others"/>
    <n v="68500"/>
    <n v="87000"/>
    <n v="77750"/>
  </r>
  <r>
    <x v="7"/>
    <x v="593"/>
    <x v="5"/>
    <s v="Groupe Leclerc"/>
    <x v="0"/>
    <s v="Undef"/>
    <s v="Undef"/>
    <s v="ANY"/>
    <s v="Remote"/>
    <s v="Others"/>
    <n v="50000"/>
    <n v="76458"/>
    <n v="63229"/>
  </r>
  <r>
    <x v="7"/>
    <x v="531"/>
    <x v="5"/>
    <s v="Rakuten"/>
    <x v="2"/>
    <s v="ON"/>
    <s v="Tableau, Big Data, Sql"/>
    <s v="ANY"/>
    <s v="In-Person"/>
    <s v="Others"/>
    <n v="30240.560000000001"/>
    <n v="57200"/>
    <n v="43720.28"/>
  </r>
  <r>
    <x v="1"/>
    <x v="1"/>
    <x v="1"/>
    <s v="Island Health"/>
    <x v="36"/>
    <s v="BC"/>
    <s v="Database, Database, Excel"/>
    <s v="ANY"/>
    <s v="In-Person"/>
    <s v="Healthcare"/>
    <n v="79601.600000000006"/>
    <n v="114420.8"/>
    <n v="97011.199999999997"/>
  </r>
  <r>
    <x v="0"/>
    <x v="589"/>
    <x v="9"/>
    <s v="Pacific Smoke International Inc"/>
    <x v="72"/>
    <s v="ON"/>
    <s v="Machine Learning, Tableau, Qlikview, Sql, Aws, Big Data, Azure, Power Bi"/>
    <s v="Senior"/>
    <s v="In-Person"/>
    <s v="Others"/>
    <n v="30240.560000000001"/>
    <n v="57200"/>
    <n v="43720.28"/>
  </r>
  <r>
    <x v="8"/>
    <x v="590"/>
    <x v="2"/>
    <s v="Jewish Family and Child Service"/>
    <x v="2"/>
    <s v="ON"/>
    <s v="Undef"/>
    <s v="ANY"/>
    <s v="In-Person"/>
    <s v="Service"/>
    <n v="68819"/>
    <n v="84450"/>
    <n v="76634.5"/>
  </r>
  <r>
    <x v="0"/>
    <x v="589"/>
    <x v="9"/>
    <s v="Pacific Smoke International Inc"/>
    <x v="72"/>
    <s v="ON"/>
    <s v="Machine Learning, Tableau, Qlikview, Sql, Aws, Big Data, Azure, Power Bi"/>
    <s v="Senior"/>
    <s v="In-Person"/>
    <s v="Others"/>
    <n v="30240.560000000001"/>
    <n v="57200"/>
    <n v="43720.28"/>
  </r>
  <r>
    <x v="4"/>
    <x v="591"/>
    <x v="5"/>
    <s v="Element Fleet Management"/>
    <x v="12"/>
    <s v="ON"/>
    <s v="Excel, Power Bi"/>
    <s v="ANY"/>
    <s v="In-Person"/>
    <s v="Others"/>
    <n v="68000"/>
    <n v="88300"/>
    <n v="78150"/>
  </r>
  <r>
    <x v="0"/>
    <x v="32"/>
    <x v="8"/>
    <s v="ISSI-Tec Manufacturing Inc."/>
    <x v="60"/>
    <s v="BC"/>
    <s v="Database, Machine Learning, Matlab, Mysql, Excel, Python"/>
    <s v="ANY"/>
    <s v="In-Person"/>
    <s v="Manufacturing"/>
    <n v="80000"/>
    <n v="90000"/>
    <n v="85000"/>
  </r>
  <r>
    <x v="5"/>
    <x v="592"/>
    <x v="1"/>
    <s v="Foilcon"/>
    <x v="2"/>
    <s v="ON"/>
    <s v="Excel, Gap"/>
    <s v="Junior"/>
    <s v="In-Person"/>
    <s v="Technology"/>
    <n v="66000"/>
    <n v="84500"/>
    <n v="75250"/>
  </r>
  <r>
    <x v="7"/>
    <x v="156"/>
    <x v="5"/>
    <s v="Portland Tractor, Inc."/>
    <x v="139"/>
    <s v="BC"/>
    <s v="Excel"/>
    <s v="ANY"/>
    <s v="In-Person"/>
    <s v="Real Estate"/>
    <n v="60000"/>
    <n v="70000"/>
    <n v="65000"/>
  </r>
  <r>
    <x v="1"/>
    <x v="1"/>
    <x v="1"/>
    <s v="Eperformance Inc."/>
    <x v="1"/>
    <s v="ON"/>
    <s v="Sql, Ssrs"/>
    <s v="ANY"/>
    <s v="In-Person"/>
    <s v="Others"/>
    <n v="65000"/>
    <n v="80000"/>
    <n v="72500"/>
  </r>
  <r>
    <x v="0"/>
    <x v="595"/>
    <x v="5"/>
    <s v="BCAA"/>
    <x v="40"/>
    <s v="BC"/>
    <s v="Sql, Power Bi, Database, Machine Learning, Excel, Python, R"/>
    <s v="Senior"/>
    <s v="In-Person"/>
    <s v="Others"/>
    <n v="85536.24"/>
    <n v="106920.24"/>
    <n v="96228.24"/>
  </r>
  <r>
    <x v="6"/>
    <x v="596"/>
    <x v="8"/>
    <s v="Raise"/>
    <x v="0"/>
    <s v="Undef"/>
    <s v="Power BI, Aws"/>
    <s v="ANY"/>
    <s v="Remote"/>
    <s v="Others"/>
    <n v="85816.8"/>
    <n v="91520"/>
    <n v="88668.4"/>
  </r>
  <r>
    <x v="4"/>
    <x v="597"/>
    <x v="4"/>
    <s v="Hi-Flyer Food (Canada), Inc."/>
    <x v="8"/>
    <s v="AB"/>
    <s v="Sql, Database"/>
    <s v="Senior"/>
    <s v="In-Person"/>
    <s v="Others"/>
    <n v="30240.560000000001"/>
    <n v="57200"/>
    <n v="43720.28"/>
  </r>
  <r>
    <x v="8"/>
    <x v="249"/>
    <x v="2"/>
    <s v="Railserve, Inc."/>
    <x v="14"/>
    <s v="AB"/>
    <s v="Tableau, Sql, Power Bi, Python, R"/>
    <s v="Senior"/>
    <s v="In-Person"/>
    <s v="Others"/>
    <n v="85000"/>
    <n v="85000"/>
    <n v="85000"/>
  </r>
  <r>
    <x v="7"/>
    <x v="593"/>
    <x v="5"/>
    <s v="Groupe Leclerc"/>
    <x v="0"/>
    <s v="Undef"/>
    <s v="Undef"/>
    <s v="ANY"/>
    <s v="Remote"/>
    <s v="Others"/>
    <n v="50000"/>
    <n v="76458"/>
    <n v="63229"/>
  </r>
  <r>
    <x v="3"/>
    <x v="588"/>
    <x v="2"/>
    <s v="Amazon Canada Fulfillment Services, ULC."/>
    <x v="34"/>
    <s v="ON"/>
    <s v="Excel"/>
    <s v="ANY"/>
    <s v="In-Person"/>
    <s v="Service"/>
    <n v="68500"/>
    <n v="87000"/>
    <n v="77750"/>
  </r>
  <r>
    <x v="7"/>
    <x v="531"/>
    <x v="5"/>
    <s v="Rekuten Global"/>
    <x v="2"/>
    <s v="ON"/>
    <s v="Tableau, Big Data, Sql"/>
    <s v="ANY"/>
    <s v="In-Person"/>
    <s v="Others"/>
    <n v="30240.560000000001"/>
    <n v="57200"/>
    <n v="43720.28"/>
  </r>
  <r>
    <x v="7"/>
    <x v="531"/>
    <x v="5"/>
    <s v="Rakuten"/>
    <x v="2"/>
    <s v="ON"/>
    <s v="Tableau, Big Data, Sql"/>
    <s v="ANY"/>
    <s v="In-Person"/>
    <s v="Others"/>
    <n v="30240.560000000001"/>
    <n v="57200"/>
    <n v="43720.28"/>
  </r>
  <r>
    <x v="1"/>
    <x v="1"/>
    <x v="1"/>
    <s v="Island Health"/>
    <x v="36"/>
    <s v="BC"/>
    <s v="Database, Database, Excel"/>
    <s v="ANY"/>
    <s v="In-Person"/>
    <s v="Healthcare"/>
    <n v="79601.600000000006"/>
    <n v="114420.8"/>
    <n v="97011.199999999997"/>
  </r>
  <r>
    <x v="0"/>
    <x v="589"/>
    <x v="9"/>
    <s v="Pacific Smoke International Inc"/>
    <x v="72"/>
    <s v="ON"/>
    <s v="Machine Learning, Tableau, Qlikview, Sql, Aws, Big Data, Azure, Power Bi"/>
    <s v="Senior"/>
    <s v="In-Person"/>
    <s v="Others"/>
    <n v="30240.560000000001"/>
    <n v="57200"/>
    <n v="43720.28"/>
  </r>
  <r>
    <x v="8"/>
    <x v="590"/>
    <x v="2"/>
    <s v="Jewish Family and Child Service"/>
    <x v="2"/>
    <s v="ON"/>
    <s v="Undef"/>
    <s v="ANY"/>
    <s v="In-Person"/>
    <s v="Service"/>
    <n v="68819"/>
    <n v="84450"/>
    <n v="76634.5"/>
  </r>
  <r>
    <x v="0"/>
    <x v="589"/>
    <x v="9"/>
    <s v="Pacific Smoke International Inc"/>
    <x v="72"/>
    <s v="ON"/>
    <s v="Machine Learning, Tableau, Qlikview, Sql, Aws, Big Data, Azure, Power Bi"/>
    <s v="Senior"/>
    <s v="In-Person"/>
    <s v="Others"/>
    <n v="30240.560000000001"/>
    <n v="57200"/>
    <n v="43720.28"/>
  </r>
  <r>
    <x v="4"/>
    <x v="591"/>
    <x v="5"/>
    <s v="Element Fleet Management"/>
    <x v="12"/>
    <s v="ON"/>
    <s v="Excel, Power Bi"/>
    <s v="ANY"/>
    <s v="In-Person"/>
    <s v="Others"/>
    <n v="68000"/>
    <n v="88300"/>
    <n v="78150"/>
  </r>
  <r>
    <x v="0"/>
    <x v="32"/>
    <x v="8"/>
    <s v="ISSI-Tec Manufacturing Inc."/>
    <x v="60"/>
    <s v="BC"/>
    <s v="Database, Machine Learning, Matlab, Mysql, Excel, Python"/>
    <s v="ANY"/>
    <s v="In-Person"/>
    <s v="Manufacturing"/>
    <n v="80000"/>
    <n v="90000"/>
    <n v="85000"/>
  </r>
  <r>
    <x v="5"/>
    <x v="592"/>
    <x v="1"/>
    <s v="Foilcon"/>
    <x v="2"/>
    <s v="ON"/>
    <s v="Excel, Gap"/>
    <s v="Junior"/>
    <s v="In-Person"/>
    <s v="Technology"/>
    <n v="66000"/>
    <n v="84500"/>
    <n v="75250"/>
  </r>
  <r>
    <x v="7"/>
    <x v="156"/>
    <x v="5"/>
    <s v="Portland Tractor, Inc."/>
    <x v="139"/>
    <s v="BC"/>
    <s v="Excel"/>
    <s v="ANY"/>
    <s v="In-Person"/>
    <s v="Real Estate"/>
    <n v="60000"/>
    <n v="70000"/>
    <n v="65000"/>
  </r>
  <r>
    <x v="1"/>
    <x v="1"/>
    <x v="1"/>
    <s v="Eperformance Inc."/>
    <x v="1"/>
    <s v="ON"/>
    <s v="Sql, Ssrs"/>
    <s v="ANY"/>
    <s v="In-Person"/>
    <s v="Others"/>
    <n v="65000"/>
    <n v="80000"/>
    <n v="72500"/>
  </r>
  <r>
    <x v="3"/>
    <x v="5"/>
    <x v="5"/>
    <s v="Gay Lea Foods"/>
    <x v="140"/>
    <s v="ON"/>
    <s v="Excel"/>
    <s v="ANY"/>
    <s v="In-Person"/>
    <s v="Others"/>
    <n v="68500"/>
    <n v="87000"/>
    <n v="77750"/>
  </r>
  <r>
    <x v="8"/>
    <x v="249"/>
    <x v="2"/>
    <s v="Railserve, Inc."/>
    <x v="14"/>
    <s v="AB"/>
    <s v="Tableau, Sql, Power Bi, Python, R"/>
    <s v="Senior"/>
    <s v="In-Person"/>
    <s v="Others"/>
    <n v="85000"/>
    <n v="85000"/>
    <n v="85000"/>
  </r>
  <r>
    <x v="7"/>
    <x v="593"/>
    <x v="5"/>
    <s v="Groupe Leclerc"/>
    <x v="0"/>
    <s v="Undef"/>
    <s v="Undef"/>
    <s v="ANY"/>
    <s v="Remote"/>
    <s v="Others"/>
    <n v="50000"/>
    <n v="76458"/>
    <n v="63229"/>
  </r>
  <r>
    <x v="7"/>
    <x v="531"/>
    <x v="5"/>
    <s v="Rekuten Global"/>
    <x v="2"/>
    <s v="ON"/>
    <s v="Tableau, Big Data, Sql"/>
    <s v="ANY"/>
    <s v="In-Person"/>
    <s v="Others"/>
    <n v="30240.560000000001"/>
    <n v="57200"/>
    <n v="43720.28"/>
  </r>
  <r>
    <x v="7"/>
    <x v="531"/>
    <x v="5"/>
    <s v="Rakuten"/>
    <x v="2"/>
    <s v="ON"/>
    <s v="Tableau, Big Data, Sql"/>
    <s v="ANY"/>
    <s v="In-Person"/>
    <s v="Others"/>
    <n v="30240.560000000001"/>
    <n v="57200"/>
    <n v="43720.28"/>
  </r>
  <r>
    <x v="0"/>
    <x v="589"/>
    <x v="9"/>
    <s v="Pacific Smoke International Inc"/>
    <x v="72"/>
    <s v="ON"/>
    <s v="Machine Learning, Tableau, Qlikview, Sql, Aws, Big Data, Azure, Power Bi"/>
    <s v="Senior"/>
    <s v="In-Person"/>
    <s v="Others"/>
    <n v="30240.560000000001"/>
    <n v="57200"/>
    <n v="43720.28"/>
  </r>
  <r>
    <x v="1"/>
    <x v="1"/>
    <x v="1"/>
    <s v="Island Health"/>
    <x v="36"/>
    <s v="BC"/>
    <s v="Database, Database, Excel"/>
    <s v="ANY"/>
    <s v="In-Person"/>
    <s v="Healthcare"/>
    <n v="79601.600000000006"/>
    <n v="114420.8"/>
    <n v="97011.199999999997"/>
  </r>
  <r>
    <x v="0"/>
    <x v="589"/>
    <x v="9"/>
    <s v="Pacific Smoke International Inc"/>
    <x v="72"/>
    <s v="ON"/>
    <s v="Machine Learning, Tableau, Qlikview, Sql, Aws, Big Data, Azure, Power Bi"/>
    <s v="Senior"/>
    <s v="In-Person"/>
    <s v="Others"/>
    <n v="30240.560000000001"/>
    <n v="57200"/>
    <n v="43720.28"/>
  </r>
  <r>
    <x v="4"/>
    <x v="591"/>
    <x v="5"/>
    <s v="Element Fleet Management"/>
    <x v="12"/>
    <s v="ON"/>
    <s v="Excel, Power Bi"/>
    <s v="ANY"/>
    <s v="In-Person"/>
    <s v="Others"/>
    <n v="68000"/>
    <n v="88300"/>
    <n v="78150"/>
  </r>
  <r>
    <x v="8"/>
    <x v="590"/>
    <x v="2"/>
    <s v="Jewish Family and Child Service"/>
    <x v="2"/>
    <s v="ON"/>
    <s v="Undef"/>
    <s v="ANY"/>
    <s v="In-Person"/>
    <s v="Service"/>
    <n v="68819"/>
    <n v="84450"/>
    <n v="76634.5"/>
  </r>
  <r>
    <x v="5"/>
    <x v="598"/>
    <x v="1"/>
    <s v="Foilcon"/>
    <x v="2"/>
    <s v="ON"/>
    <s v="Power BI, Excel"/>
    <s v="ANY"/>
    <s v="In-Person"/>
    <s v="Technology"/>
    <n v="66000"/>
    <n v="84500"/>
    <n v="75250"/>
  </r>
  <r>
    <x v="5"/>
    <x v="592"/>
    <x v="1"/>
    <s v="Foilcon"/>
    <x v="2"/>
    <s v="ON"/>
    <s v="Excel, Gap"/>
    <s v="Junior"/>
    <s v="In-Person"/>
    <s v="Technology"/>
    <n v="66000"/>
    <n v="84500"/>
    <n v="75250"/>
  </r>
  <r>
    <x v="7"/>
    <x v="156"/>
    <x v="5"/>
    <s v="Portland Tractor, Inc."/>
    <x v="139"/>
    <s v="BC"/>
    <s v="Excel"/>
    <s v="ANY"/>
    <s v="In-Person"/>
    <s v="Real Estate"/>
    <n v="60000"/>
    <n v="70000"/>
    <n v="65000"/>
  </r>
  <r>
    <x v="1"/>
    <x v="1"/>
    <x v="1"/>
    <s v="Eperformance Inc."/>
    <x v="1"/>
    <s v="ON"/>
    <s v="Sql, Ssrs"/>
    <s v="ANY"/>
    <s v="In-Person"/>
    <s v="Others"/>
    <n v="65000"/>
    <n v="80000"/>
    <n v="72500"/>
  </r>
  <r>
    <x v="7"/>
    <x v="593"/>
    <x v="5"/>
    <s v="Groupe Leclerc"/>
    <x v="0"/>
    <s v="Undef"/>
    <s v="Undef"/>
    <s v="ANY"/>
    <s v="Remote"/>
    <s v="Others"/>
    <n v="50000"/>
    <n v="76458"/>
    <n v="63229"/>
  </r>
  <r>
    <x v="4"/>
    <x v="597"/>
    <x v="4"/>
    <s v="Hi-Flyer Food (Canada), Inc."/>
    <x v="8"/>
    <s v="AB"/>
    <s v="Sql, Database"/>
    <s v="Senior"/>
    <s v="In-Person"/>
    <s v="Others"/>
    <n v="30240.560000000001"/>
    <n v="57200"/>
    <n v="43720.28"/>
  </r>
  <r>
    <x v="8"/>
    <x v="249"/>
    <x v="2"/>
    <s v="Railserve, Inc."/>
    <x v="14"/>
    <s v="AB"/>
    <s v="Tableau, Sql, Power Bi, Python, R"/>
    <s v="Senior"/>
    <s v="In-Person"/>
    <s v="Others"/>
    <n v="85000"/>
    <n v="85000"/>
    <n v="85000"/>
  </r>
  <r>
    <x v="3"/>
    <x v="5"/>
    <x v="5"/>
    <s v="Gay Lea Foods"/>
    <x v="140"/>
    <s v="ON"/>
    <s v="Excel"/>
    <s v="ANY"/>
    <s v="In-Person"/>
    <s v="Others"/>
    <n v="68500"/>
    <n v="87000"/>
    <n v="77750"/>
  </r>
  <r>
    <x v="3"/>
    <x v="599"/>
    <x v="1"/>
    <s v="Mold-Masters"/>
    <x v="141"/>
    <s v="ON"/>
    <s v="Jira, Sales, Salesforce, DevOps, Business analysis"/>
    <s v="Senior"/>
    <s v="In-Person"/>
    <s v="Others"/>
    <n v="68500"/>
    <n v="87000"/>
    <n v="77750"/>
  </r>
  <r>
    <x v="8"/>
    <x v="18"/>
    <x v="2"/>
    <s v="Toronto Transit Commission"/>
    <x v="2"/>
    <s v="ON"/>
    <s v="Python, No SQL, Power BI, SQL, Microsoft Access"/>
    <s v="ANY"/>
    <s v="In-Person"/>
    <s v="Technology"/>
    <n v="83000"/>
    <n v="104000"/>
    <n v="93500"/>
  </r>
  <r>
    <x v="1"/>
    <x v="363"/>
    <x v="5"/>
    <s v="Ceva Animal Health"/>
    <x v="91"/>
    <s v="ON"/>
    <s v="SQL, JD Edwards, Salesforce, Statistics, Python"/>
    <s v="ANY"/>
    <s v="In-Person"/>
    <s v="Healthcare"/>
    <n v="55000"/>
    <n v="78000"/>
    <n v="66500"/>
  </r>
  <r>
    <x v="8"/>
    <x v="18"/>
    <x v="2"/>
    <s v="Shivansh Outsourcing"/>
    <x v="2"/>
    <s v="ON"/>
    <s v="Power BI, SQL, SQL, Statistics, Organizational skills"/>
    <s v="ANY"/>
    <s v="In-Person"/>
    <s v="Others"/>
    <n v="60000"/>
    <n v="85000"/>
    <n v="72500"/>
  </r>
  <r>
    <x v="8"/>
    <x v="18"/>
    <x v="2"/>
    <s v="Mindshare"/>
    <x v="2"/>
    <s v="ON"/>
    <s v="Relational databases, R, Omniture, Office Suite, Tableau"/>
    <s v="ANY"/>
    <s v="In-Person"/>
    <s v="Others"/>
    <n v="55000"/>
    <n v="65000"/>
    <n v="60000"/>
  </r>
  <r>
    <x v="3"/>
    <x v="279"/>
    <x v="5"/>
    <s v="Big Time Tickets Inc"/>
    <x v="18"/>
    <s v="ON"/>
    <s v="No SQL, Google Suite, Pricing, SQL, Purchasing"/>
    <s v="ANY"/>
    <s v="In-Person"/>
    <s v="Others"/>
    <n v="100000"/>
    <n v="110000"/>
    <n v="105000"/>
  </r>
  <r>
    <x v="0"/>
    <x v="84"/>
    <x v="5"/>
    <s v="FCM"/>
    <x v="0"/>
    <s v="Undef"/>
    <s v="Power BI"/>
    <s v="ANY"/>
    <s v="Remote"/>
    <s v="Others"/>
    <n v="87000"/>
    <n v="87000"/>
    <n v="87000"/>
  </r>
  <r>
    <x v="8"/>
    <x v="600"/>
    <x v="25"/>
    <s v="New Directions Aromatics Inc."/>
    <x v="12"/>
    <s v="ON"/>
    <s v="Power BI, SQL, Order management system, Sales, Merchandising"/>
    <s v="ANY"/>
    <s v="In-Person"/>
    <s v="Others"/>
    <n v="40000"/>
    <n v="93000"/>
    <n v="66500"/>
  </r>
  <r>
    <x v="0"/>
    <x v="595"/>
    <x v="5"/>
    <s v="BCAA"/>
    <x v="40"/>
    <s v="BC"/>
    <s v="Python, Power BI, SQL, Microsoft Outlook, R"/>
    <s v="Senior"/>
    <s v="In-Person"/>
    <s v="Others"/>
    <n v="86000"/>
    <n v="107000"/>
    <n v="96500"/>
  </r>
  <r>
    <x v="4"/>
    <x v="601"/>
    <x v="14"/>
    <s v="QuadReal"/>
    <x v="8"/>
    <s v="AB"/>
    <s v="Power BI, Financial auditing, Tableau, Change management, Project management"/>
    <s v="Senior"/>
    <s v="In-Person"/>
    <s v="Others"/>
    <n v="80000"/>
    <n v="105000"/>
    <n v="92500"/>
  </r>
  <r>
    <x v="5"/>
    <x v="602"/>
    <x v="1"/>
    <s v="Canaccord Genuity Corp."/>
    <x v="142"/>
    <s v="QC"/>
    <s v="Jira, Business analysis, Python, SQL, Data management"/>
    <s v="Senior"/>
    <s v="In-Person"/>
    <s v="Technology"/>
    <n v="66000"/>
    <n v="84500"/>
    <n v="75250"/>
  </r>
  <r>
    <x v="3"/>
    <x v="473"/>
    <x v="5"/>
    <s v="Innergex"/>
    <x v="110"/>
    <s v="QC"/>
    <s v="Bilingual, Tableau, MATLAB, Writing skills, Python"/>
    <s v="ANY"/>
    <s v="In-Person"/>
    <s v="Others"/>
    <n v="98000"/>
    <n v="105000"/>
    <n v="101500"/>
  </r>
  <r>
    <x v="8"/>
    <x v="206"/>
    <x v="5"/>
    <s v="BAM Strategy"/>
    <x v="0"/>
    <s v="Undef"/>
    <s v="Bilingual, Tableau, Power BI, SQL, SAS"/>
    <s v="ANY"/>
    <s v="Remote"/>
    <s v="Consulting"/>
    <n v="69000"/>
    <n v="86000"/>
    <n v="77500"/>
  </r>
  <r>
    <x v="0"/>
    <x v="603"/>
    <x v="3"/>
    <s v="Arcus Power Corp"/>
    <x v="8"/>
    <s v="AB"/>
    <s v="CI/CD, Azure, Git, Python, SQL"/>
    <s v="ANY"/>
    <s v="In-Person"/>
    <s v="Energy"/>
    <n v="110000"/>
    <n v="130000"/>
    <n v="120000"/>
  </r>
  <r>
    <x v="4"/>
    <x v="8"/>
    <x v="7"/>
    <s v="Ontario Health"/>
    <x v="2"/>
    <s v="ON"/>
    <s v="Tableau, Power BI, Azure, Business intelligence, SAS"/>
    <s v="Senior"/>
    <s v="In-Person"/>
    <s v="Healthcare"/>
    <n v="68000"/>
    <n v="88300"/>
    <n v="78150"/>
  </r>
  <r>
    <x v="3"/>
    <x v="604"/>
    <x v="2"/>
    <s v="TD Bank"/>
    <x v="2"/>
    <s v="ON"/>
    <s v="Python, No SQL, Power BI, SQL, Project management"/>
    <s v="Senior"/>
    <s v="In-Person"/>
    <s v="Finance"/>
    <n v="75000"/>
    <n v="108000"/>
    <n v="91500"/>
  </r>
  <r>
    <x v="8"/>
    <x v="18"/>
    <x v="2"/>
    <s v="SnapPay"/>
    <x v="12"/>
    <s v="ON"/>
    <s v="R, Business analysis, Statistics, Process improvement, Visio"/>
    <s v="ANY"/>
    <s v="In-Person"/>
    <s v="Others"/>
    <n v="46000"/>
    <n v="105000"/>
    <n v="75500"/>
  </r>
  <r>
    <x v="0"/>
    <x v="605"/>
    <x v="2"/>
    <s v="BairesDev"/>
    <x v="6"/>
    <s v="BC"/>
    <s v="Undef"/>
    <s v="ANY"/>
    <s v="Remote"/>
    <s v="Others"/>
    <n v="75000"/>
    <n v="110000"/>
    <n v="92500"/>
  </r>
  <r>
    <x v="8"/>
    <x v="228"/>
    <x v="5"/>
    <s v="HomeEquity Bank"/>
    <x v="2"/>
    <s v="ON"/>
    <s v="SQL, SQL, Presentation skills, Analytics"/>
    <s v="ANY"/>
    <s v="In-Person"/>
    <s v="Technology"/>
    <n v="65000"/>
    <n v="80000"/>
    <n v="72500"/>
  </r>
  <r>
    <x v="8"/>
    <x v="606"/>
    <x v="2"/>
    <s v="Arctiq"/>
    <x v="2"/>
    <s v="ON"/>
    <s v="Power BI, Data modeling, SQL, R, Quality management"/>
    <s v="ANY"/>
    <s v="In-Person"/>
    <s v="Others"/>
    <n v="75000"/>
    <n v="85000"/>
    <n v="80000"/>
  </r>
  <r>
    <x v="0"/>
    <x v="32"/>
    <x v="8"/>
    <s v="Snaplii"/>
    <x v="12"/>
    <s v="ON"/>
    <s v="Statistics, Power BI, SQL, Data mining, XML"/>
    <s v="ANY"/>
    <s v="In-Person"/>
    <s v="Others"/>
    <n v="43000"/>
    <n v="93000"/>
    <n v="68000"/>
  </r>
  <r>
    <x v="4"/>
    <x v="607"/>
    <x v="10"/>
    <s v="Farm Credit Canada"/>
    <x v="78"/>
    <s v="SK"/>
    <s v="Statistics, Computer science, Python, Research, Statistics"/>
    <s v="ANY"/>
    <s v="In-Person"/>
    <s v="Technology"/>
    <n v="80000"/>
    <n v="87000"/>
    <n v="83500"/>
  </r>
  <r>
    <x v="2"/>
    <x v="227"/>
    <x v="5"/>
    <s v="BMO Financial Group"/>
    <x v="142"/>
    <s v="QC"/>
    <s v="Bilingual, Tableau, Filing, Python, Statistics"/>
    <s v="ANY"/>
    <s v="In-Person"/>
    <s v="Finance"/>
    <n v="38000"/>
    <n v="70000"/>
    <n v="54000"/>
  </r>
  <r>
    <x v="0"/>
    <x v="140"/>
    <x v="4"/>
    <s v="UniUni (Uni Express Inc.)"/>
    <x v="0"/>
    <s v="Undef"/>
    <s v="Statistics, Business analysis, Statistics, SQL, AWS"/>
    <s v="Senior"/>
    <s v="Remote"/>
    <s v="Media"/>
    <n v="70000"/>
    <n v="90000"/>
    <n v="80000"/>
  </r>
  <r>
    <x v="7"/>
    <x v="156"/>
    <x v="5"/>
    <s v="Portland Tractor, Inc."/>
    <x v="139"/>
    <s v="BC"/>
    <s v="Sage, SQL, Microsoft Access, Statistics, Office Suite"/>
    <s v="ANY"/>
    <s v="In-Person"/>
    <s v="Real Estate"/>
    <n v="60000"/>
    <n v="70000"/>
    <n v="65000"/>
  </r>
  <r>
    <x v="6"/>
    <x v="20"/>
    <x v="2"/>
    <s v="Dawn InfoTek Inc."/>
    <x v="2"/>
    <s v="ON"/>
    <s v="Computer science, Azure, Business analysis, Google Cloud Platform, AWS"/>
    <s v="ANY"/>
    <s v="In-Person"/>
    <s v="Others"/>
    <n v="135200"/>
    <n v="156000"/>
    <n v="145600"/>
  </r>
  <r>
    <x v="8"/>
    <x v="141"/>
    <x v="10"/>
    <s v="Bell"/>
    <x v="2"/>
    <s v="ON"/>
    <s v="Tableau, Oracle, SAS, SQL, SQL"/>
    <s v="ANY"/>
    <s v="In-Person"/>
    <s v="Others"/>
    <n v="72000"/>
    <n v="86000"/>
    <n v="79000"/>
  </r>
  <r>
    <x v="6"/>
    <x v="608"/>
    <x v="8"/>
    <s v="Greenfire Resources Operating Corporation"/>
    <x v="143"/>
    <s v="AB"/>
    <s v="Oracle, Oil &amp; gas, Business analysis, SQL, Windows"/>
    <s v="ANY"/>
    <s v="In-Person"/>
    <s v="Others"/>
    <n v="72000"/>
    <n v="82000"/>
    <n v="77000"/>
  </r>
  <r>
    <x v="0"/>
    <x v="42"/>
    <x v="5"/>
    <s v="owl.co"/>
    <x v="2"/>
    <s v="ON"/>
    <s v="Research, Natural language processing, Typing, No SQL"/>
    <s v="ANY"/>
    <s v="In-Person"/>
    <s v="Others"/>
    <n v="41600"/>
    <n v="57200"/>
    <n v="49400"/>
  </r>
  <r>
    <x v="7"/>
    <x v="31"/>
    <x v="5"/>
    <s v="KeeWee"/>
    <x v="0"/>
    <s v="Undef"/>
    <s v="SQL, Oil &amp; gas, Statistics, SQL, Python"/>
    <s v="ANY"/>
    <s v="Remote"/>
    <s v="Others"/>
    <n v="50000"/>
    <n v="76458"/>
    <n v="63229"/>
  </r>
  <r>
    <x v="3"/>
    <x v="226"/>
    <x v="5"/>
    <s v="Enbridge"/>
    <x v="14"/>
    <s v="AB"/>
    <s v="Power BI, Data structures, Oil &amp; gas, SQL, Statistics"/>
    <s v="ANY"/>
    <s v="In-Person"/>
    <s v="Others"/>
    <n v="56000"/>
    <n v="76000"/>
    <n v="66000"/>
  </r>
  <r>
    <x v="8"/>
    <x v="18"/>
    <x v="2"/>
    <s v="KF Aerospace"/>
    <x v="108"/>
    <s v="BC"/>
    <s v="Power BI, Data modeling, SQL, SQL, Statistics"/>
    <s v="ANY"/>
    <s v="In-Person"/>
    <s v="Aerospace"/>
    <n v="77000"/>
    <n v="96000"/>
    <n v="86500"/>
  </r>
  <r>
    <x v="3"/>
    <x v="143"/>
    <x v="7"/>
    <s v="Silver Gold Bull Inc."/>
    <x v="8"/>
    <s v="AB"/>
    <s v="Power BI, SQL, Magento, E-commerce, SQL"/>
    <s v="ANY"/>
    <s v="In-Person"/>
    <s v="Others"/>
    <n v="65000"/>
    <n v="120000"/>
    <n v="92500"/>
  </r>
  <r>
    <x v="4"/>
    <x v="231"/>
    <x v="10"/>
    <s v="Radiant Canada"/>
    <x v="12"/>
    <s v="ON"/>
    <s v="Power BI, Data modeling, SQL, Data mining, Business intelligence"/>
    <s v="ANY"/>
    <s v="In-Person"/>
    <s v="Others"/>
    <n v="65000"/>
    <n v="77000"/>
    <n v="71000"/>
  </r>
  <r>
    <x v="8"/>
    <x v="232"/>
    <x v="14"/>
    <s v="Klue"/>
    <x v="6"/>
    <s v="BC"/>
    <s v="SQL, Python"/>
    <s v="Junior"/>
    <s v="In-Person"/>
    <s v="Others"/>
    <n v="44000"/>
    <n v="57200"/>
    <n v="50600"/>
  </r>
  <r>
    <x v="8"/>
    <x v="609"/>
    <x v="2"/>
    <s v="Prodigy Education"/>
    <x v="144"/>
    <s v="ON"/>
    <s v="Statistics, Python, SQL, Statistics, No SQL"/>
    <s v="ANY"/>
    <s v="In-Person"/>
    <s v="Education"/>
    <n v="89000"/>
    <n v="111000"/>
    <n v="100000"/>
  </r>
  <r>
    <x v="8"/>
    <x v="18"/>
    <x v="2"/>
    <s v="Birchwood"/>
    <x v="28"/>
    <s v="MB"/>
    <s v="Power BI, SQL, Statistics, Disaster recovery, SQL"/>
    <s v="ANY"/>
    <s v="In-Person"/>
    <s v="Others"/>
    <n v="52000"/>
    <n v="74000"/>
    <n v="63000"/>
  </r>
  <r>
    <x v="8"/>
    <x v="18"/>
    <x v="2"/>
    <s v="Sri Technosoft Solutions"/>
    <x v="14"/>
    <s v="AB"/>
    <s v="Power BI, Business intelligence, Business analysis, Statistics, Tableau"/>
    <s v="ANY"/>
    <s v="In-Person"/>
    <s v="Technology"/>
    <n v="69000"/>
    <n v="86000"/>
    <n v="77500"/>
  </r>
  <r>
    <x v="8"/>
    <x v="232"/>
    <x v="14"/>
    <s v="American Iron and Metal"/>
    <x v="142"/>
    <s v="QC"/>
    <s v="SQL, Microsoft Access, Maximo, Statistics, No SQL"/>
    <s v="Junior"/>
    <s v="In-Person"/>
    <s v="Others"/>
    <n v="69000"/>
    <n v="86000"/>
    <n v="77500"/>
  </r>
  <r>
    <x v="2"/>
    <x v="86"/>
    <x v="2"/>
    <s v="BC Public Service"/>
    <x v="40"/>
    <s v="BC"/>
    <s v="Computer science, R, SQL, Python"/>
    <s v="ANY"/>
    <s v="In-Person"/>
    <s v="Service"/>
    <n v="70000"/>
    <n v="79000"/>
    <n v="74500"/>
  </r>
  <r>
    <x v="8"/>
    <x v="610"/>
    <x v="7"/>
    <s v="AXIS Database Marketing"/>
    <x v="12"/>
    <s v="ON"/>
    <s v="No SQL, SQL, Microsoft Access, Visual Basic, Database development"/>
    <s v="ANY"/>
    <s v="In-Person"/>
    <s v="Others"/>
    <n v="43000"/>
    <n v="93000"/>
    <n v="68000"/>
  </r>
  <r>
    <x v="3"/>
    <x v="145"/>
    <x v="2"/>
    <s v="CHEO"/>
    <x v="1"/>
    <s v="ON"/>
    <s v="Bilingual, Tableau, Statistical software, Computer science, SQL"/>
    <s v="ANY"/>
    <s v="In-Person"/>
    <s v="Others"/>
    <n v="72883.199999999997"/>
    <n v="89440"/>
    <n v="81161.600000000006"/>
  </r>
  <r>
    <x v="8"/>
    <x v="18"/>
    <x v="2"/>
    <s v="Cabela's"/>
    <x v="28"/>
    <s v="MB"/>
    <s v="No SQL, Power BI, SQL, Microsoft Outlook, Visual Basic"/>
    <s v="ANY"/>
    <s v="In-Person"/>
    <s v="Others"/>
    <n v="58000"/>
    <n v="58000"/>
    <n v="58000"/>
  </r>
  <r>
    <x v="2"/>
    <x v="611"/>
    <x v="2"/>
    <s v="CAE"/>
    <x v="20"/>
    <s v="QC"/>
    <s v="Power BI, Confluence, No SQL"/>
    <s v="ANY"/>
    <s v="In-Person"/>
    <s v="Others"/>
    <n v="81000"/>
    <n v="91000"/>
    <n v="86000"/>
  </r>
  <r>
    <x v="8"/>
    <x v="93"/>
    <x v="15"/>
    <s v="The Mustard Seed Society"/>
    <x v="8"/>
    <s v="AB"/>
    <s v="Statistics, Power BI, SQL, Microsoft Outlook, Business intelligence"/>
    <s v="ANY"/>
    <s v="In-Person"/>
    <s v="Others"/>
    <n v="60000"/>
    <n v="95000"/>
    <n v="77500"/>
  </r>
  <r>
    <x v="7"/>
    <x v="593"/>
    <x v="5"/>
    <s v="Groupe Leclerc"/>
    <x v="145"/>
    <s v="Undef"/>
    <s v="Bilingual, Tableau, Sales, Retail Link, Nielsen"/>
    <s v="ANY"/>
    <s v="In-Person"/>
    <s v="Others"/>
    <n v="50000"/>
    <n v="76458"/>
    <n v="63229"/>
  </r>
  <r>
    <x v="4"/>
    <x v="612"/>
    <x v="10"/>
    <s v="Rothmans, Benson &amp; Hedges Inc"/>
    <x v="2"/>
    <s v="ON"/>
    <s v="Computer science, Power BI, SQL, Salesforce, Databases"/>
    <s v="ANY"/>
    <s v="In-Person"/>
    <s v="Others"/>
    <n v="82000"/>
    <n v="87000"/>
    <n v="84500"/>
  </r>
  <r>
    <x v="8"/>
    <x v="253"/>
    <x v="2"/>
    <s v="Mitsubishi Electric Sales Canada Inc."/>
    <x v="72"/>
    <s v="ON"/>
    <s v="Python, Sourcing, Power BI, SQL, Procurement"/>
    <s v="ANY"/>
    <s v="In-Person"/>
    <s v="Technology"/>
    <n v="48000"/>
    <n v="80000"/>
    <n v="64000"/>
  </r>
  <r>
    <x v="3"/>
    <x v="613"/>
    <x v="7"/>
    <s v="Trisura Guarantee Insurance Company"/>
    <x v="2"/>
    <s v="ON"/>
    <s v="Power BI, Data modeling, SSRS, Databases, Database design"/>
    <s v="ANY"/>
    <s v="In-Person"/>
    <s v="Insurance"/>
    <n v="65000"/>
    <n v="85000"/>
    <n v="75000"/>
  </r>
  <r>
    <x v="8"/>
    <x v="37"/>
    <x v="2"/>
    <s v="Appcast"/>
    <x v="21"/>
    <s v="NB"/>
    <s v="Statistics, SQL, Statistics, Tableau, SQL"/>
    <s v="ANY"/>
    <s v="In-Person"/>
    <s v="Others"/>
    <n v="55000"/>
    <n v="66000"/>
    <n v="60500"/>
  </r>
  <r>
    <x v="1"/>
    <x v="1"/>
    <x v="1"/>
    <s v="TripNinja"/>
    <x v="0"/>
    <s v="Undef"/>
    <s v="Power BI, SQL, AWS, Statistics, Presentation skills"/>
    <s v="ANY"/>
    <s v="Remote"/>
    <s v="Others"/>
    <n v="80000"/>
    <n v="90000"/>
    <n v="85000"/>
  </r>
  <r>
    <x v="8"/>
    <x v="18"/>
    <x v="2"/>
    <s v="Fraser Health"/>
    <x v="26"/>
    <s v="BC"/>
    <s v="Statistical software, Power BI, Visual Basic, SAS, R"/>
    <s v="ANY"/>
    <s v="In-Person"/>
    <s v="Healthcare"/>
    <n v="79289.599999999904"/>
    <n v="113984"/>
    <n v="96636.799999999901"/>
  </r>
  <r>
    <x v="4"/>
    <x v="85"/>
    <x v="2"/>
    <s v="The City of Vancouver"/>
    <x v="6"/>
    <s v="BC"/>
    <s v="Power BI, SQL, Statistics, SQL, Statistics"/>
    <s v="ANY"/>
    <s v="In-Person"/>
    <s v="Technology"/>
    <n v="87443.199999999997"/>
    <n v="103272"/>
    <n v="95357.6"/>
  </r>
  <r>
    <x v="8"/>
    <x v="264"/>
    <x v="5"/>
    <s v="Allied"/>
    <x v="2"/>
    <s v="ON"/>
    <s v="Tableau, Power BI, SQL, ERP systems, Yardi"/>
    <s v="ANY"/>
    <s v="In-Person"/>
    <s v="Others"/>
    <n v="70000"/>
    <n v="95000"/>
    <n v="82500"/>
  </r>
  <r>
    <x v="4"/>
    <x v="614"/>
    <x v="5"/>
    <s v="Intelligent Hospitality"/>
    <x v="0"/>
    <s v="Undef"/>
    <s v="Analytics"/>
    <s v="Junior"/>
    <s v="Remote"/>
    <s v="Technology"/>
    <n v="40000"/>
    <n v="57200"/>
    <n v="48600"/>
  </r>
  <r>
    <x v="8"/>
    <x v="142"/>
    <x v="2"/>
    <s v="Scene+"/>
    <x v="2"/>
    <s v="ON"/>
    <s v="Tableau, SQL, Presentation skills, Machine learning, No SQL"/>
    <s v="Senior"/>
    <s v="In-Person"/>
    <s v="Others"/>
    <n v="43000"/>
    <n v="93000"/>
    <n v="68000"/>
  </r>
  <r>
    <x v="2"/>
    <x v="2"/>
    <x v="2"/>
    <s v="Sander Geophysics Limited"/>
    <x v="1"/>
    <s v="ON"/>
    <s v="Computer skills"/>
    <s v="ANY"/>
    <s v="In-Person"/>
    <s v="Technology"/>
    <n v="64123.59"/>
    <n v="86600"/>
    <n v="75361.794999999998"/>
  </r>
  <r>
    <x v="4"/>
    <x v="376"/>
    <x v="1"/>
    <s v="Saint Laurent Consulting"/>
    <x v="0"/>
    <s v="Undef"/>
    <s v="Power BI, SQL, SAP, Supply chain, Statistics"/>
    <s v="ANY"/>
    <s v="Remote"/>
    <s v="Consulting"/>
    <n v="68000"/>
    <n v="88300"/>
    <n v="78150"/>
  </r>
  <r>
    <x v="8"/>
    <x v="18"/>
    <x v="2"/>
    <s v="Runnymede Healthcare Centre"/>
    <x v="2"/>
    <s v="ON"/>
    <s v="Microsoft Windows Server, Python, No SQL, Adobe Photoshop, SQL"/>
    <s v="ANY"/>
    <s v="In-Person"/>
    <s v="Healthcare"/>
    <n v="65000"/>
    <n v="75000"/>
    <n v="70000"/>
  </r>
  <r>
    <x v="3"/>
    <x v="103"/>
    <x v="2"/>
    <s v="PartnerRe"/>
    <x v="2"/>
    <s v="ON"/>
    <s v="Tableau, Alteryx, Office Suite, SQL, Quality assurance"/>
    <s v="ANY"/>
    <s v="In-Person"/>
    <s v="Others"/>
    <n v="68500"/>
    <n v="87000"/>
    <n v="77750"/>
  </r>
  <r>
    <x v="8"/>
    <x v="615"/>
    <x v="2"/>
    <s v="Leavitt Machinery Canada Inc."/>
    <x v="146"/>
    <s v="BC"/>
    <s v="Power BI, SQL, ERP systems, Tableau, SQL"/>
    <s v="ANY"/>
    <s v="In-Person"/>
    <s v="Technology"/>
    <n v="50000"/>
    <n v="70000"/>
    <n v="60000"/>
  </r>
  <r>
    <x v="8"/>
    <x v="249"/>
    <x v="2"/>
    <s v="Railserve, Inc."/>
    <x v="14"/>
    <s v="AB"/>
    <s v="Computer science, Power BI, R, Statistics, Tableau"/>
    <s v="Senior"/>
    <s v="In-Person"/>
    <s v="Others"/>
    <n v="85000"/>
    <n v="85000"/>
    <n v="85000"/>
  </r>
  <r>
    <x v="4"/>
    <x v="616"/>
    <x v="1"/>
    <s v="Belron Canada"/>
    <x v="142"/>
    <s v="QC"/>
    <s v="Bilingual, Tableau, Power BI, Azure, Business intelligence"/>
    <s v="ANY"/>
    <s v="In-Person"/>
    <s v="Others"/>
    <n v="84000"/>
    <n v="90000"/>
    <n v="87000"/>
  </r>
  <r>
    <x v="8"/>
    <x v="617"/>
    <x v="8"/>
    <s v="Aecon Group"/>
    <x v="2"/>
    <s v="ON"/>
    <s v="Power BI, SQL, Statistics, Data analytics, Organizational skills"/>
    <s v="ANY"/>
    <s v="In-Person"/>
    <s v="Others"/>
    <n v="69000"/>
    <n v="80000"/>
    <n v="74500"/>
  </r>
  <r>
    <x v="8"/>
    <x v="142"/>
    <x v="2"/>
    <s v="American Tall"/>
    <x v="12"/>
    <s v="ON"/>
    <s v="Pricing, Azure, R, Statistics, Google Cloud Platform"/>
    <s v="Senior"/>
    <s v="In-Person"/>
    <s v="Others"/>
    <n v="77000"/>
    <n v="97000"/>
    <n v="87000"/>
  </r>
  <r>
    <x v="8"/>
    <x v="590"/>
    <x v="2"/>
    <s v="Jewish Family and Child Service"/>
    <x v="2"/>
    <s v="ON"/>
    <s v="Tableau, Russian, Presentation skills, Data management, Data entry"/>
    <s v="ANY"/>
    <s v="In-Person"/>
    <s v="Service"/>
    <n v="69000"/>
    <n v="84000"/>
    <n v="76500"/>
  </r>
  <r>
    <x v="4"/>
    <x v="618"/>
    <x v="5"/>
    <s v="Thermo Design Engineering Ltd"/>
    <x v="14"/>
    <s v="AB"/>
    <s v="Python, No SQL, Cost management, Power BI, Sage"/>
    <s v="ANY"/>
    <s v="In-Person"/>
    <s v="Construction"/>
    <n v="68000"/>
    <n v="88300"/>
    <n v="78150"/>
  </r>
  <r>
    <x v="6"/>
    <x v="38"/>
    <x v="1"/>
    <s v="Bridgenext, Inc"/>
    <x v="145"/>
    <s v="Undef"/>
    <s v="Power BI, SQL, Azure, Business intelligence, Office Suite"/>
    <s v="ANY"/>
    <s v="In-Person"/>
    <s v="Others"/>
    <n v="85816.8"/>
    <n v="91520"/>
    <n v="88668.4"/>
  </r>
  <r>
    <x v="6"/>
    <x v="20"/>
    <x v="2"/>
    <s v="Accencis Group"/>
    <x v="10"/>
    <s v="ON"/>
    <s v="Agile, iOS, Python, Statistics, Project management software"/>
    <s v="ANY"/>
    <s v="In-Person"/>
    <s v="Others"/>
    <n v="90480"/>
    <n v="90480"/>
    <n v="90480"/>
  </r>
  <r>
    <x v="8"/>
    <x v="87"/>
    <x v="5"/>
    <s v="TransLink"/>
    <x v="6"/>
    <s v="BC"/>
    <s v="Data center experience, Enterprise architecture, Computer hardware, IT"/>
    <s v="ANY"/>
    <s v="In-Person"/>
    <s v="Others"/>
    <n v="30240.560000000001"/>
    <n v="57200"/>
    <n v="43720.28"/>
  </r>
  <r>
    <x v="0"/>
    <x v="605"/>
    <x v="2"/>
    <s v="BairesDev"/>
    <x v="8"/>
    <s v="AB"/>
    <s v="Undef"/>
    <s v="ANY"/>
    <s v="Remote"/>
    <s v="Others"/>
    <n v="60000"/>
    <n v="109000"/>
    <n v="84500"/>
  </r>
  <r>
    <x v="8"/>
    <x v="18"/>
    <x v="2"/>
    <s v="University of Saskatchewan"/>
    <x v="65"/>
    <s v="SK"/>
    <s v="Power BI, Data modeling, SQL, Business analysis, Research"/>
    <s v="ANY"/>
    <s v="In-Person"/>
    <s v="Technology"/>
    <n v="70000"/>
    <n v="115000"/>
    <n v="92500"/>
  </r>
  <r>
    <x v="0"/>
    <x v="539"/>
    <x v="2"/>
    <s v="Kenaidan Contracting Ltd"/>
    <x v="12"/>
    <s v="ON"/>
    <s v="Statistics, MATLAB, Signal processing, SQL, Machine learning"/>
    <s v="ANY"/>
    <s v="In-Person"/>
    <s v="Others"/>
    <n v="64000"/>
    <n v="80000"/>
    <n v="72000"/>
  </r>
  <r>
    <x v="8"/>
    <x v="18"/>
    <x v="2"/>
    <s v="Canadian Nuclear Laboratories"/>
    <x v="147"/>
    <s v="ON"/>
    <s v="ArcGIS, SQL, SQL, Database design, Presentation skills"/>
    <s v="ANY"/>
    <s v="In-Person"/>
    <s v="Others"/>
    <n v="55000"/>
    <n v="71000"/>
    <n v="63000"/>
  </r>
  <r>
    <x v="0"/>
    <x v="0"/>
    <x v="0"/>
    <s v="Binance"/>
    <x v="0"/>
    <s v="Undef"/>
    <s v="Bilingual, Agile, Statistics, Python, SQL"/>
    <s v="ANY"/>
    <s v="Remote"/>
    <s v="Others"/>
    <n v="76000"/>
    <n v="89440"/>
    <n v="82720"/>
  </r>
  <r>
    <x v="8"/>
    <x v="18"/>
    <x v="2"/>
    <s v="CAPREIT"/>
    <x v="2"/>
    <s v="ON"/>
    <s v="Jira, Power BI, SQL, Data structures, Yardi"/>
    <s v="ANY"/>
    <s v="In-Person"/>
    <s v="Technology"/>
    <n v="69000"/>
    <n v="86000"/>
    <n v="77500"/>
  </r>
  <r>
    <x v="2"/>
    <x v="59"/>
    <x v="1"/>
    <s v="FleetOptics Inc"/>
    <x v="12"/>
    <s v="ON"/>
    <s v="Tableau, Power BI, SQL, Logistics, Process improvement"/>
    <s v="ANY"/>
    <s v="In-Person"/>
    <s v="Others"/>
    <n v="60000"/>
    <n v="90000"/>
    <n v="75000"/>
  </r>
  <r>
    <x v="3"/>
    <x v="10"/>
    <x v="1"/>
    <s v="DLL"/>
    <x v="7"/>
    <s v="ON"/>
    <s v="Jira, No SQL, SAFe, SQL, Microsoft Outlook"/>
    <s v="ANY"/>
    <s v="In-Person"/>
    <s v="Others"/>
    <n v="76000"/>
    <n v="114000"/>
    <n v="95000"/>
  </r>
  <r>
    <x v="8"/>
    <x v="619"/>
    <x v="2"/>
    <s v="Amazon Canada Fulfillment Services, ULC."/>
    <x v="148"/>
    <s v="ON"/>
    <s v="SQL, Data mining, Office Suite, Project management"/>
    <s v="ANY"/>
    <s v="In-Person"/>
    <s v="Service"/>
    <n v="49000"/>
    <n v="78000"/>
    <n v="63500"/>
  </r>
  <r>
    <x v="8"/>
    <x v="244"/>
    <x v="2"/>
    <s v="City of Markham"/>
    <x v="72"/>
    <s v="ON"/>
    <s v="ArcGIS, AutoCAD, SQL, Statistics, Pivot tables"/>
    <s v="ANY"/>
    <s v="In-Person"/>
    <s v="Technology"/>
    <n v="77000"/>
    <n v="87000"/>
    <n v="82000"/>
  </r>
  <r>
    <x v="8"/>
    <x v="142"/>
    <x v="2"/>
    <s v="Clutch Technologies Inc."/>
    <x v="74"/>
    <s v="ON"/>
    <s v="Pricing, Tableau, SQL, Data visualization, No SQL"/>
    <s v="Senior"/>
    <s v="In-Person"/>
    <s v="Technology"/>
    <n v="61000"/>
    <n v="100000"/>
    <n v="80500"/>
  </r>
  <r>
    <x v="2"/>
    <x v="620"/>
    <x v="5"/>
    <s v="Canadian Cannabis Exchange Ltd."/>
    <x v="8"/>
    <s v="AB"/>
    <s v="Office Suite, Data analytics, Computer skills, No SQL, Time management"/>
    <s v="ANY"/>
    <s v="In-Person"/>
    <s v="Others"/>
    <n v="34611.199999999997"/>
    <n v="57200"/>
    <n v="45905.599999999999"/>
  </r>
  <r>
    <x v="8"/>
    <x v="18"/>
    <x v="2"/>
    <s v="Value Partners Investments"/>
    <x v="28"/>
    <s v="MB"/>
    <s v="Power BI, R, Tableau, SQL, Scripting"/>
    <s v="ANY"/>
    <s v="In-Person"/>
    <s v="Finance"/>
    <n v="42000"/>
    <n v="69000"/>
    <n v="55500"/>
  </r>
  <r>
    <x v="4"/>
    <x v="144"/>
    <x v="10"/>
    <s v="University of Toronto"/>
    <x v="2"/>
    <s v="ON"/>
    <s v="Power BI, SQL, Business intelligence, Statistics, SQL"/>
    <s v="ANY"/>
    <s v="In-Person"/>
    <s v="Technology"/>
    <n v="85000"/>
    <n v="93000"/>
    <n v="89000"/>
  </r>
  <r>
    <x v="6"/>
    <x v="500"/>
    <x v="1"/>
    <s v="CarltonOne"/>
    <x v="72"/>
    <s v="ON"/>
    <s v="Supply chain, Process improvement, NetSuite, Software development, Web services"/>
    <s v="ANY"/>
    <s v="Hybrid"/>
    <s v="Automotive"/>
    <n v="70000"/>
    <n v="80000"/>
    <n v="75000"/>
  </r>
  <r>
    <x v="8"/>
    <x v="183"/>
    <x v="5"/>
    <s v="eHealth Saskatchewan"/>
    <x v="78"/>
    <s v="SK"/>
    <s v="Power BI, Statistics, Office Suite, Databases, Change management"/>
    <s v="ANY"/>
    <s v="In-Person"/>
    <s v="Healthcare"/>
    <n v="74152"/>
    <n v="90272"/>
    <n v="82212"/>
  </r>
  <r>
    <x v="2"/>
    <x v="621"/>
    <x v="2"/>
    <s v="FlightHub"/>
    <x v="142"/>
    <s v="QC"/>
    <s v="Statistical software, SQL, Sales, Customer service, SQL"/>
    <s v="ANY"/>
    <s v="In-Person"/>
    <s v="Others"/>
    <n v="64123.59"/>
    <n v="86600"/>
    <n v="75361.794999999998"/>
  </r>
  <r>
    <x v="6"/>
    <x v="157"/>
    <x v="3"/>
    <s v="Zortech Solutions"/>
    <x v="2"/>
    <s v="ON"/>
    <s v="Oracle, SQL, Data warehouse, Python, Hadoop"/>
    <s v="ANY"/>
    <s v="In-Person"/>
    <s v="Technology"/>
    <n v="120000"/>
    <n v="130000"/>
    <n v="125000"/>
  </r>
  <r>
    <x v="3"/>
    <x v="622"/>
    <x v="2"/>
    <s v="City of Calgary"/>
    <x v="8"/>
    <s v="AB"/>
    <s v="Python, No SQL, Statistics, Computer science, Power BI"/>
    <s v="ANY"/>
    <s v="In-Person"/>
    <s v="Technology"/>
    <n v="85862.399999999994"/>
    <n v="114774.39999999999"/>
    <n v="100318.39999999999"/>
  </r>
  <r>
    <x v="0"/>
    <x v="229"/>
    <x v="2"/>
    <s v="Scotiabank"/>
    <x v="2"/>
    <s v="ON"/>
    <s v="Computer science, Elasticsearch, Kubernetes, XML, Statistics"/>
    <s v="ANY"/>
    <s v="In-Person"/>
    <s v="Finance"/>
    <n v="70000"/>
    <n v="93000"/>
    <n v="81500"/>
  </r>
  <r>
    <x v="4"/>
    <x v="623"/>
    <x v="8"/>
    <s v="Imperial Dade"/>
    <x v="20"/>
    <s v="QC"/>
    <s v="Bilingual, Tableau, SQL, ERP systems, Python"/>
    <s v="Senior"/>
    <s v="In-Person"/>
    <s v="Others"/>
    <n v="80000"/>
    <n v="80000"/>
    <n v="80000"/>
  </r>
  <r>
    <x v="2"/>
    <x v="442"/>
    <x v="8"/>
    <s v="Atlantis IT group"/>
    <x v="2"/>
    <s v="ON"/>
    <s v="Performance tuning, Computer science, Oracle, XML, SAS"/>
    <s v="ANY"/>
    <s v="Hybrid"/>
    <s v="Technology"/>
    <n v="56000"/>
    <n v="100000"/>
    <n v="78000"/>
  </r>
  <r>
    <x v="0"/>
    <x v="624"/>
    <x v="3"/>
    <s v="CMC √É∆í√Ü‚Äô√É¬¢√¢‚Äö¬¨√Ç¬∞lectronique"/>
    <x v="142"/>
    <s v="QC"/>
    <s v="Jira, Power BI, SQL, Primavera, Tableau"/>
    <s v="ANY"/>
    <s v="In-Person"/>
    <s v="Others"/>
    <n v="69000"/>
    <n v="80000"/>
    <n v="74500"/>
  </r>
  <r>
    <x v="8"/>
    <x v="18"/>
    <x v="2"/>
    <s v="ITK"/>
    <x v="1"/>
    <s v="ON"/>
    <s v="Tableau, Computer operation, Word processing, Statistics, Python"/>
    <s v="ANY"/>
    <s v="In-Person"/>
    <s v="Technology"/>
    <n v="53000"/>
    <n v="84000"/>
    <n v="68500"/>
  </r>
  <r>
    <x v="3"/>
    <x v="529"/>
    <x v="1"/>
    <s v="Voyageur Aviation Corp"/>
    <x v="149"/>
    <s v="ON"/>
    <s v="Python, No SQL, Power BI, SQL, Statistics"/>
    <s v="ANY"/>
    <s v="Remote"/>
    <s v="Transportation"/>
    <n v="70000"/>
    <n v="87000"/>
    <n v="78500"/>
  </r>
  <r>
    <x v="8"/>
    <x v="625"/>
    <x v="8"/>
    <s v="Riverdale Poultry"/>
    <x v="98"/>
    <s v="ON"/>
    <s v="Computer operation, Power BI, SQL, R, Statistics"/>
    <s v="ANY"/>
    <s v="In-Person"/>
    <s v="Others"/>
    <n v="35000"/>
    <n v="65000"/>
    <n v="50000"/>
  </r>
  <r>
    <x v="6"/>
    <x v="626"/>
    <x v="1"/>
    <s v="Atlantis IT group"/>
    <x v="2"/>
    <s v="ON"/>
    <s v="Jira, Data mining, Python, Presentation skills, No SQL"/>
    <s v="ANY"/>
    <s v="In-Person"/>
    <s v="Technology"/>
    <n v="60000"/>
    <n v="99000"/>
    <n v="79500"/>
  </r>
  <r>
    <x v="1"/>
    <x v="1"/>
    <x v="1"/>
    <s v="Dawn InfoTek Inc."/>
    <x v="90"/>
    <s v="ON"/>
    <s v="Jira, Power BI, SQL, Office Suite, SQL"/>
    <s v="ANY"/>
    <s v="In-Person"/>
    <s v="Others"/>
    <n v="93600"/>
    <n v="114400"/>
    <n v="104000"/>
  </r>
  <r>
    <x v="8"/>
    <x v="36"/>
    <x v="2"/>
    <s v="CNOOC International"/>
    <x v="8"/>
    <s v="AB"/>
    <s v="ArcGIS, Power BI, SQL, R, Data management"/>
    <s v="ANY"/>
    <s v="In-Person"/>
    <s v="Others"/>
    <n v="60000"/>
    <n v="100000"/>
    <n v="80000"/>
  </r>
  <r>
    <x v="8"/>
    <x v="18"/>
    <x v="2"/>
    <s v="Atlantis IT group"/>
    <x v="28"/>
    <s v="MB"/>
    <s v="SAP, Tableau, SQL, Statistics, Organizational skills"/>
    <s v="ANY"/>
    <s v="In-Person"/>
    <s v="Technology"/>
    <n v="42000"/>
    <n v="69000"/>
    <n v="55500"/>
  </r>
  <r>
    <x v="1"/>
    <x v="152"/>
    <x v="1"/>
    <s v="Atlantis IT group"/>
    <x v="2"/>
    <s v="ON"/>
    <s v="Business analysis, Statistics, No SQL"/>
    <s v="ANY"/>
    <s v="In-Person"/>
    <s v="Technology"/>
    <n v="65000"/>
    <n v="87000"/>
    <n v="76000"/>
  </r>
  <r>
    <x v="8"/>
    <x v="92"/>
    <x v="2"/>
    <s v="Nova Scotia School Boards (NSSB)"/>
    <x v="42"/>
    <s v="NS"/>
    <s v="No SQL, SQL, Microsoft Outlook, SAP, Filing"/>
    <s v="ANY"/>
    <s v="In-Person"/>
    <s v="Education"/>
    <n v="47000"/>
    <n v="58000"/>
    <n v="52500"/>
  </r>
  <r>
    <x v="1"/>
    <x v="1"/>
    <x v="1"/>
    <s v="CBIG- Canadian Benefits Invst &amp; Ins Grp"/>
    <x v="128"/>
    <s v="BC"/>
    <s v="Python, No SQL, SQL, Microsoft Outlook, Sales"/>
    <s v="ANY"/>
    <s v="In-Person"/>
    <s v="Technology"/>
    <n v="50000"/>
    <n v="60000"/>
    <n v="55000"/>
  </r>
  <r>
    <x v="8"/>
    <x v="47"/>
    <x v="2"/>
    <s v="GFL Environmental"/>
    <x v="25"/>
    <s v="ON"/>
    <s v="Crystal Reports, SQL, Microsoft Access, JD Edwards, DB2"/>
    <s v="ANY"/>
    <s v="In-Person"/>
    <s v="Others"/>
    <n v="70000"/>
    <n v="76000"/>
    <n v="73000"/>
  </r>
  <r>
    <x v="0"/>
    <x v="528"/>
    <x v="2"/>
    <s v="District of Squamish"/>
    <x v="58"/>
    <s v="BC"/>
    <s v="Computer science, Customer service, System architecture, Databases, SQL"/>
    <s v="ANY"/>
    <s v="In-Person"/>
    <s v="Others"/>
    <n v="87734.399999999994"/>
    <n v="87734.399999999994"/>
    <n v="87734.399999999994"/>
  </r>
  <r>
    <x v="2"/>
    <x v="627"/>
    <x v="5"/>
    <s v="World Anti-Doping Agency"/>
    <x v="142"/>
    <s v="QC"/>
    <s v="Bilingual, Tableau, Statistics, Spanish, Power BI"/>
    <s v="ANY"/>
    <s v="In-Person"/>
    <s v="Others"/>
    <n v="64123.59"/>
    <n v="86600"/>
    <n v="75361.794999999998"/>
  </r>
  <r>
    <x v="2"/>
    <x v="628"/>
    <x v="2"/>
    <s v="CHEO"/>
    <x v="1"/>
    <s v="ON"/>
    <s v="Bilingual, Tableau, Statistical software, Computer science, SQL"/>
    <s v="ANY"/>
    <s v="In-Person"/>
    <s v="Others"/>
    <n v="72883.199999999997"/>
    <n v="89440"/>
    <n v="81161.600000000006"/>
  </r>
  <r>
    <x v="0"/>
    <x v="629"/>
    <x v="5"/>
    <s v="Flexiti"/>
    <x v="150"/>
    <s v="Undef"/>
    <s v="Azure, SQL, NoSQL, Google Cloud Platform, Databases"/>
    <s v="ANY"/>
    <s v="In-Person"/>
    <s v="Technology"/>
    <n v="76000"/>
    <n v="89440"/>
    <n v="82720"/>
  </r>
  <r>
    <x v="0"/>
    <x v="630"/>
    <x v="7"/>
    <s v="INLAN"/>
    <x v="0"/>
    <s v="Undef"/>
    <s v="Databases, C++, Machine learning, Python"/>
    <s v="ANY"/>
    <s v="Remote"/>
    <s v="Others"/>
    <n v="76000"/>
    <n v="89440"/>
    <n v="82720"/>
  </r>
  <r>
    <x v="1"/>
    <x v="1"/>
    <x v="1"/>
    <s v="Canadian Nuclear Laboratories"/>
    <x v="0"/>
    <s v="Undef"/>
    <s v="Power BI, SQL, Primavera, Quality management, Office Suite"/>
    <s v="ANY"/>
    <s v="Remote"/>
    <s v="Others"/>
    <n v="65000"/>
    <n v="87000"/>
    <n v="76000"/>
  </r>
  <r>
    <x v="6"/>
    <x v="20"/>
    <x v="2"/>
    <s v="Altec Global Capital Inc."/>
    <x v="37"/>
    <s v="Undef"/>
    <s v="Python, Java, Statistics, C++, C"/>
    <s v="ANY"/>
    <s v="In-Person"/>
    <s v="Technology"/>
    <n v="93600"/>
    <n v="93600"/>
    <n v="93600"/>
  </r>
  <r>
    <x v="4"/>
    <x v="631"/>
    <x v="7"/>
    <s v="Progi"/>
    <x v="0"/>
    <s v="ON"/>
    <s v="Power BI, Cloud infrastructure, SQL, Azure, C#"/>
    <s v="ANY"/>
    <s v="Remote"/>
    <s v="Others"/>
    <n v="68000"/>
    <n v="88300"/>
    <n v="78150"/>
  </r>
  <r>
    <x v="0"/>
    <x v="411"/>
    <x v="2"/>
    <s v="Owen Sound Family Health Team"/>
    <x v="115"/>
    <s v="ON"/>
    <s v="Data mining, Customer service, Statistics, Office Suite, Database management"/>
    <s v="ANY"/>
    <s v="In-Person"/>
    <s v="Healthcare"/>
    <n v="45344"/>
    <n v="57200"/>
    <n v="51272"/>
  </r>
  <r>
    <x v="5"/>
    <x v="40"/>
    <x v="10"/>
    <s v="Autodesk"/>
    <x v="2"/>
    <s v="ON"/>
    <s v="Tableau, Power BI, Data modeling, Business intelligence, D3.js"/>
    <s v="ANY"/>
    <s v="In-Person"/>
    <s v="Others"/>
    <n v="80000"/>
    <n v="124000"/>
    <n v="102000"/>
  </r>
  <r>
    <x v="0"/>
    <x v="632"/>
    <x v="3"/>
    <s v="INLAN"/>
    <x v="0"/>
    <s v="Undef"/>
    <s v="Databases"/>
    <s v="ANY"/>
    <s v="Remote"/>
    <s v="Others"/>
    <n v="76000"/>
    <n v="89440"/>
    <n v="82720"/>
  </r>
  <r>
    <x v="1"/>
    <x v="254"/>
    <x v="1"/>
    <s v="Roots"/>
    <x v="2"/>
    <s v="ON"/>
    <s v="Oracle, No SQL"/>
    <s v="ANY"/>
    <s v="In-Person"/>
    <s v="Others"/>
    <n v="58000"/>
    <n v="75000"/>
    <n v="66500"/>
  </r>
  <r>
    <x v="3"/>
    <x v="91"/>
    <x v="5"/>
    <s v="AGF Management Limited"/>
    <x v="2"/>
    <s v="ON"/>
    <s v="Investment, SQL, Relational databases, Maintenance, Bloomberg"/>
    <s v="Mid"/>
    <s v="In-Person"/>
    <s v="Technology"/>
    <n v="68000"/>
    <n v="81000"/>
    <n v="74500"/>
  </r>
  <r>
    <x v="1"/>
    <x v="1"/>
    <x v="1"/>
    <s v="SupplyOne Canada, Inc."/>
    <x v="24"/>
    <s v="ON"/>
    <s v="Power BI, SQL, Azure, APIs, No SQL"/>
    <s v="ANY"/>
    <s v="In-Person"/>
    <s v="Others"/>
    <n v="60000"/>
    <n v="70000"/>
    <n v="65000"/>
  </r>
  <r>
    <x v="5"/>
    <x v="178"/>
    <x v="1"/>
    <s v="Canadian Cancer Society"/>
    <x v="30"/>
    <s v="NS"/>
    <s v="No SQL, SQL, Microsoft Outlook, Salesforce, Visio"/>
    <s v="Senior"/>
    <s v="In-Person"/>
    <s v="Healthcare"/>
    <n v="61000"/>
    <n v="61000"/>
    <n v="61000"/>
  </r>
  <r>
    <x v="8"/>
    <x v="527"/>
    <x v="2"/>
    <s v="HelloFresh"/>
    <x v="2"/>
    <s v="ON"/>
    <s v="SQL, Tableau, SQL, Statistical analysis, Statistics"/>
    <s v="ANY"/>
    <s v="In-Person"/>
    <s v="Others"/>
    <n v="81000"/>
    <n v="110000"/>
    <n v="95500"/>
  </r>
  <r>
    <x v="0"/>
    <x v="633"/>
    <x v="7"/>
    <s v="Fidelity Investments"/>
    <x v="2"/>
    <s v="ON"/>
    <s v="Power BI, SQL, Microsoft Access, Business analysis, Tableau"/>
    <s v="ANY"/>
    <s v="In-Person"/>
    <s v="Technology"/>
    <n v="70000"/>
    <n v="100000"/>
    <n v="85000"/>
  </r>
  <r>
    <x v="8"/>
    <x v="464"/>
    <x v="2"/>
    <s v="Element Fleet Management"/>
    <x v="12"/>
    <s v="ON"/>
    <s v="Cognos, Crystal Reports, Power BI, SQL, Microsoft Access"/>
    <s v="ANY"/>
    <s v="In-Person"/>
    <s v="Others"/>
    <n v="78000"/>
    <n v="93000"/>
    <n v="85500"/>
  </r>
  <r>
    <x v="6"/>
    <x v="20"/>
    <x v="2"/>
    <s v="Scotiabank"/>
    <x v="2"/>
    <s v="ON"/>
    <s v="Python, No SQL, SQL, Big data, Business analysis"/>
    <s v="ANY"/>
    <s v="In-Person"/>
    <s v="Finance"/>
    <n v="75000"/>
    <n v="100000"/>
    <n v="87500"/>
  </r>
  <r>
    <x v="8"/>
    <x v="18"/>
    <x v="2"/>
    <s v="HKJ Marketing"/>
    <x v="6"/>
    <s v="BC"/>
    <s v="SQL, Business intelligence, R, Tableau, SQL"/>
    <s v="ANY"/>
    <s v="In-Person"/>
    <s v="Others"/>
    <n v="53000"/>
    <n v="84000"/>
    <n v="68500"/>
  </r>
  <r>
    <x v="0"/>
    <x v="34"/>
    <x v="2"/>
    <s v="Electronic Arts"/>
    <x v="6"/>
    <s v="BC"/>
    <s v="Statistics, Power BI, Azure, Google Cloud Platform, SQL"/>
    <s v="Senior"/>
    <s v="In-Person"/>
    <s v="Others"/>
    <n v="108000"/>
    <n v="147000"/>
    <n v="127500"/>
  </r>
  <r>
    <x v="3"/>
    <x v="469"/>
    <x v="5"/>
    <s v="Pet Valu"/>
    <x v="144"/>
    <s v="ON"/>
    <s v="Cognos, Computer science, Power BI, SQL, Microsoft Outlook"/>
    <s v="ANY"/>
    <s v="In-Person"/>
    <s v="Others"/>
    <n v="52000"/>
    <n v="68000"/>
    <n v="60000"/>
  </r>
  <r>
    <x v="0"/>
    <x v="634"/>
    <x v="2"/>
    <s v="Clarivate"/>
    <x v="2"/>
    <s v="ON"/>
    <s v="SQL, Statistics"/>
    <s v="ANY"/>
    <s v="In-Person"/>
    <s v="Others"/>
    <n v="83000"/>
    <n v="104000"/>
    <n v="93500"/>
  </r>
  <r>
    <x v="6"/>
    <x v="157"/>
    <x v="3"/>
    <s v="Esolutions"/>
    <x v="2"/>
    <s v="ON"/>
    <s v="Oracle, SQL, Data warehouse, Python, Hadoop"/>
    <s v="ANY"/>
    <s v="In-Person"/>
    <s v="Consulting"/>
    <n v="85816.8"/>
    <n v="91520"/>
    <n v="88668.4"/>
  </r>
  <r>
    <x v="5"/>
    <x v="635"/>
    <x v="1"/>
    <s v="Swiss RE"/>
    <x v="2"/>
    <s v="ON"/>
    <s v="Power BI, Oracle, Waterfall, Relational databases, Data structures"/>
    <s v="ANY"/>
    <s v="In-Person"/>
    <s v="Others"/>
    <n v="81000"/>
    <n v="114000"/>
    <n v="97500"/>
  </r>
  <r>
    <x v="1"/>
    <x v="1"/>
    <x v="1"/>
    <s v="BMO Financial Group"/>
    <x v="2"/>
    <s v="ON"/>
    <s v="SQL, Statistics, Agile, Test cases, Business requirements"/>
    <s v="ANY"/>
    <s v="In-Person"/>
    <s v="Finance"/>
    <n v="60000"/>
    <n v="112000"/>
    <n v="86000"/>
  </r>
  <r>
    <x v="8"/>
    <x v="142"/>
    <x v="2"/>
    <s v="Electronic Arts"/>
    <x v="2"/>
    <s v="ON"/>
    <s v="Power BI, Big data, Tableau, SQL, A/B testing"/>
    <s v="Senior"/>
    <s v="In-Person"/>
    <s v="Others"/>
    <n v="89000"/>
    <n v="123000"/>
    <n v="106000"/>
  </r>
  <r>
    <x v="0"/>
    <x v="32"/>
    <x v="8"/>
    <s v="SULYMON GLOBAL INC."/>
    <x v="37"/>
    <s v="ON"/>
    <s v="Oracle, Python, SQL, Computer skills, Python"/>
    <s v="ANY"/>
    <s v="In-Person"/>
    <s v="Others"/>
    <n v="90480"/>
    <n v="90480"/>
    <n v="90480"/>
  </r>
  <r>
    <x v="2"/>
    <x v="636"/>
    <x v="4"/>
    <s v="AstraNorth"/>
    <x v="24"/>
    <s v="ON"/>
    <s v="Power BI, SQL, Oracle, Supply chain, R"/>
    <s v="Senior"/>
    <s v="In-Person"/>
    <s v="Others"/>
    <n v="43000"/>
    <n v="93000"/>
    <n v="68000"/>
  </r>
  <r>
    <x v="6"/>
    <x v="20"/>
    <x v="2"/>
    <s v="Siga Home Comfort Inc."/>
    <x v="37"/>
    <s v="ON"/>
    <s v="Python"/>
    <s v="ANY"/>
    <s v="In-Person"/>
    <s v="Others"/>
    <n v="90001.600000000006"/>
    <n v="90001.600000000006"/>
    <n v="90001.600000000006"/>
  </r>
  <r>
    <x v="8"/>
    <x v="142"/>
    <x v="2"/>
    <s v="SickKids"/>
    <x v="2"/>
    <s v="ON"/>
    <s v="Statistics, SAS, R, SQL, Machine learning"/>
    <s v="Senior"/>
    <s v="In-Person"/>
    <s v="Others"/>
    <n v="85000"/>
    <n v="90000"/>
    <n v="87500"/>
  </r>
  <r>
    <x v="2"/>
    <x v="184"/>
    <x v="5"/>
    <s v="Desjardins"/>
    <x v="142"/>
    <s v="QC"/>
    <s v="Tableau, Statistics"/>
    <s v="ANY"/>
    <s v="In-Person"/>
    <s v="Others"/>
    <n v="64123.59"/>
    <n v="86600"/>
    <n v="75361.794999999998"/>
  </r>
  <r>
    <x v="8"/>
    <x v="637"/>
    <x v="5"/>
    <s v="Aecon Group"/>
    <x v="2"/>
    <s v="ON"/>
    <s v="Power BI, SAP, Spark, R, Primavera"/>
    <s v="ANY"/>
    <s v="In-Person"/>
    <s v="Others"/>
    <n v="58000"/>
    <n v="80000"/>
    <n v="69000"/>
  </r>
  <r>
    <x v="0"/>
    <x v="638"/>
    <x v="2"/>
    <s v="NMG Consulting"/>
    <x v="2"/>
    <s v="ON"/>
    <s v="Python, Power BI, SAS, R, Research"/>
    <s v="ANY"/>
    <s v="In-Person"/>
    <s v="Consulting"/>
    <n v="76000"/>
    <n v="89440"/>
    <n v="82720"/>
  </r>
  <r>
    <x v="3"/>
    <x v="203"/>
    <x v="1"/>
    <s v="Amsterdam Brewery"/>
    <x v="2"/>
    <s v="ON"/>
    <s v="Computer science, Customer service, Call center, No SQL"/>
    <s v="Junior"/>
    <s v="In-Person"/>
    <s v="Others"/>
    <n v="60000"/>
    <n v="90000"/>
    <n v="75000"/>
  </r>
  <r>
    <x v="0"/>
    <x v="639"/>
    <x v="2"/>
    <s v="TV2 Consulting"/>
    <x v="2"/>
    <s v="ON"/>
    <s v="Natural language processing, Data analytics, APIs, Python, Analytics"/>
    <s v="ANY"/>
    <s v="In-Person"/>
    <s v="Consulting"/>
    <n v="137280"/>
    <n v="176800"/>
    <n v="157040"/>
  </r>
  <r>
    <x v="6"/>
    <x v="20"/>
    <x v="2"/>
    <s v="Edgerise Consulting INC."/>
    <x v="98"/>
    <s v="ON"/>
    <s v="Python, Quality assurance, Usability, Project implementation, IT"/>
    <s v="ANY"/>
    <s v="In-Person"/>
    <s v="Consulting"/>
    <n v="83200"/>
    <n v="93600"/>
    <n v="88400"/>
  </r>
  <r>
    <x v="8"/>
    <x v="640"/>
    <x v="3"/>
    <s v="Seaspan ULC"/>
    <x v="60"/>
    <s v="BC"/>
    <s v="Performance tuning, Data modeling, Azure, DevOps, Spark"/>
    <s v="ANY"/>
    <s v="In-Person"/>
    <s v="Others"/>
    <n v="69000"/>
    <n v="85000"/>
    <n v="77000"/>
  </r>
  <r>
    <x v="2"/>
    <x v="641"/>
    <x v="2"/>
    <s v="Playground"/>
    <x v="145"/>
    <s v="Undef"/>
    <s v="Python, No SQL, SQL, Relational databases, R"/>
    <s v="ANY"/>
    <s v="In-Person"/>
    <s v="Others"/>
    <n v="64123.59"/>
    <n v="86600"/>
    <n v="75361.794999999998"/>
  </r>
  <r>
    <x v="8"/>
    <x v="642"/>
    <x v="6"/>
    <s v="Formost mediaOne"/>
    <x v="24"/>
    <s v="ON"/>
    <s v="SQL, Microsoft Outlook, XML, Visual Basic, Adobe Illustrator"/>
    <s v="ANY"/>
    <s v="In-Person"/>
    <s v="Healthcare"/>
    <n v="40000"/>
    <n v="60000"/>
    <n v="50000"/>
  </r>
  <r>
    <x v="6"/>
    <x v="20"/>
    <x v="2"/>
    <s v="tomato e-commerce Inc"/>
    <x v="90"/>
    <s v="ON"/>
    <s v="SQL, ADP, Python, Office Suite, Statistics"/>
    <s v="ANY"/>
    <s v="In-Person"/>
    <s v="Retail"/>
    <n v="90480"/>
    <n v="90480"/>
    <n v="90480"/>
  </r>
  <r>
    <x v="4"/>
    <x v="643"/>
    <x v="10"/>
    <s v="Yelp"/>
    <x v="0"/>
    <s v="Undef"/>
    <s v="Statistics, Data modeling, Business intelligence, Tableau, SQL"/>
    <s v="ANY"/>
    <s v="Remote"/>
    <s v="Others"/>
    <n v="82000"/>
    <n v="180000"/>
    <n v="131000"/>
  </r>
  <r>
    <x v="5"/>
    <x v="45"/>
    <x v="3"/>
    <s v="Loblaw Companies Limited"/>
    <x v="24"/>
    <s v="ON"/>
    <s v="Jira, Statistics, Computer science, Data mining, Relational databases"/>
    <s v="Senior"/>
    <s v="In-Person"/>
    <s v="Technology"/>
    <n v="80000"/>
    <n v="105000"/>
    <n v="92500"/>
  </r>
  <r>
    <x v="0"/>
    <x v="32"/>
    <x v="8"/>
    <s v="Systematic Squad Inc."/>
    <x v="8"/>
    <s v="AB"/>
    <s v="Python, No SQL"/>
    <s v="ANY"/>
    <s v="In-Person"/>
    <s v="Others"/>
    <n v="62400"/>
    <n v="62400"/>
    <n v="62400"/>
  </r>
  <r>
    <x v="0"/>
    <x v="94"/>
    <x v="2"/>
    <s v="City of Edmonton"/>
    <x v="14"/>
    <s v="AB"/>
    <s v="Power BI, SQL, Microsoft Access, Business intelligence, Business analysis"/>
    <s v="Junior"/>
    <s v="In-Person"/>
    <s v="Technology"/>
    <n v="81000"/>
    <n v="101000"/>
    <n v="91000"/>
  </r>
  <r>
    <x v="2"/>
    <x v="644"/>
    <x v="2"/>
    <s v="AppleOne"/>
    <x v="6"/>
    <s v="BC"/>
    <s v="No SQL, SQL, Microsoft Outlook, Project planning, Writing skills"/>
    <s v="ANY"/>
    <s v="In-Person"/>
    <s v="Others"/>
    <n v="54000"/>
    <n v="57200"/>
    <n v="55600"/>
  </r>
  <r>
    <x v="3"/>
    <x v="5"/>
    <x v="5"/>
    <s v="Gay Lea Foods"/>
    <x v="140"/>
    <s v="ON"/>
    <s v="Python, SQL, Supply chain, Visio, Change management"/>
    <s v="ANY"/>
    <s v="In-Person"/>
    <s v="Others"/>
    <n v="68500"/>
    <n v="87000"/>
    <n v="77750"/>
  </r>
  <r>
    <x v="0"/>
    <x v="35"/>
    <x v="5"/>
    <s v="Ontario Health"/>
    <x v="2"/>
    <s v="ON"/>
    <s v="Tableau, SQL, Data mining, Statistics, Human resources"/>
    <s v="ANY"/>
    <s v="In-Person"/>
    <s v="Healthcare"/>
    <n v="62000"/>
    <n v="80000"/>
    <n v="71000"/>
  </r>
  <r>
    <x v="0"/>
    <x v="645"/>
    <x v="8"/>
    <s v="Dexterra Group"/>
    <x v="2"/>
    <s v="ON"/>
    <s v="SQL, Financial auditing, ADP, HRIS"/>
    <s v="ANY"/>
    <s v="In-Person"/>
    <s v="Others"/>
    <n v="80000"/>
    <n v="92000"/>
    <n v="86000"/>
  </r>
  <r>
    <x v="2"/>
    <x v="646"/>
    <x v="5"/>
    <s v="Fusemachines"/>
    <x v="0"/>
    <s v="Undef"/>
    <s v="Computer science, Power BI, Data modeling, Business intelligence, Tableau"/>
    <s v="ANY"/>
    <s v="Remote"/>
    <s v="Others"/>
    <n v="64123.59"/>
    <n v="86600"/>
    <n v="75361.794999999998"/>
  </r>
  <r>
    <x v="3"/>
    <x v="594"/>
    <x v="5"/>
    <s v="Benevity"/>
    <x v="8"/>
    <s v="AB"/>
    <s v="FTP, SFTP, Pentaho, XML, SQL"/>
    <s v="Mid"/>
    <s v="In-Person"/>
    <s v="Technology"/>
    <n v="57000"/>
    <n v="62000"/>
    <n v="59500"/>
  </r>
  <r>
    <x v="2"/>
    <x v="647"/>
    <x v="23"/>
    <s v="CGI"/>
    <x v="142"/>
    <s v="QC"/>
    <s v="Jira, Power BI, Agile, Cloud computing, Chef"/>
    <s v="ANY"/>
    <s v="In-Person"/>
    <s v="Others"/>
    <n v="63000"/>
    <n v="120000"/>
    <n v="91500"/>
  </r>
  <r>
    <x v="2"/>
    <x v="301"/>
    <x v="8"/>
    <s v="Atlantis IT group"/>
    <x v="72"/>
    <s v="ON"/>
    <s v="Performance tuning, Computer science, Oracle, XML, SAS"/>
    <s v="Senior"/>
    <s v="In-Person"/>
    <s v="Technology"/>
    <n v="56000"/>
    <n v="100000"/>
    <n v="78000"/>
  </r>
  <r>
    <x v="5"/>
    <x v="49"/>
    <x v="1"/>
    <s v="Blacksmith Agency"/>
    <x v="0"/>
    <s v="Undef"/>
    <s v="Keyword research, Business analysis, Python, Research, Taxonomy"/>
    <s v="Senior"/>
    <s v="Remote"/>
    <s v="Technology"/>
    <n v="66000"/>
    <n v="84500"/>
    <n v="75250"/>
  </r>
  <r>
    <x v="5"/>
    <x v="44"/>
    <x v="10"/>
    <s v="Bell"/>
    <x v="2"/>
    <s v="ON"/>
    <s v="Jira, Bilingual, Tableau, Pegasystems, Data modeling"/>
    <s v="ANY"/>
    <s v="In-Person"/>
    <s v="Others"/>
    <n v="72000"/>
    <n v="86000"/>
    <n v="79000"/>
  </r>
  <r>
    <x v="8"/>
    <x v="648"/>
    <x v="2"/>
    <s v="Workstream"/>
    <x v="6"/>
    <s v="BC"/>
    <s v="Salesforce, Statistics, Tableau, SQL, Business development"/>
    <s v="ANY"/>
    <s v="In-Person"/>
    <s v="Others"/>
    <n v="115000"/>
    <n v="156000"/>
    <n v="135500"/>
  </r>
  <r>
    <x v="1"/>
    <x v="245"/>
    <x v="5"/>
    <s v="Babylist"/>
    <x v="0"/>
    <s v="Undef"/>
    <s v="SQL, Data mining, Sales, SQL, Content strategy"/>
    <s v="ANY"/>
    <s v="Remote"/>
    <s v="Others"/>
    <n v="137280"/>
    <n v="180000"/>
    <n v="158640"/>
  </r>
  <r>
    <x v="0"/>
    <x v="185"/>
    <x v="5"/>
    <s v="Niagara Health System"/>
    <x v="79"/>
    <s v="ON"/>
    <s v="Crystal Reports, Writing skills, Office Suite, Statistics, Computer skills"/>
    <s v="ANY"/>
    <s v="In-Person"/>
    <s v="Healthcare"/>
    <n v="83449.599999999904"/>
    <n v="94411.199999999997"/>
    <n v="88930.4"/>
  </r>
  <r>
    <x v="6"/>
    <x v="20"/>
    <x v="2"/>
    <s v="Tecqify Solutions Inc"/>
    <x v="4"/>
    <s v="BC"/>
    <s v="Python"/>
    <s v="ANY"/>
    <s v="In-Person"/>
    <s v="Consulting"/>
    <n v="97760"/>
    <n v="97760"/>
    <n v="97760"/>
  </r>
  <r>
    <x v="8"/>
    <x v="649"/>
    <x v="2"/>
    <s v="Dentons"/>
    <x v="0"/>
    <s v="Undef"/>
    <s v="Azure, Node.js, React, DevOps, C#"/>
    <s v="ANY"/>
    <s v="Remote"/>
    <s v="Others"/>
    <n v="69000"/>
    <n v="86000"/>
    <n v="77500"/>
  </r>
  <r>
    <x v="6"/>
    <x v="20"/>
    <x v="2"/>
    <s v="Infin8 Brands Inc"/>
    <x v="72"/>
    <s v="ON"/>
    <s v="Python"/>
    <s v="ANY"/>
    <s v="In-Person"/>
    <s v="Others"/>
    <n v="68000"/>
    <n v="68000"/>
    <n v="68000"/>
  </r>
  <r>
    <x v="1"/>
    <x v="1"/>
    <x v="1"/>
    <s v="Windsor Essex Community Housing Corporation"/>
    <x v="5"/>
    <s v="ON"/>
    <s v="Computer operation, Power BI, SQL, Yardi, SQL"/>
    <s v="ANY"/>
    <s v="In-Person"/>
    <s v="Technology"/>
    <n v="57000"/>
    <n v="78000"/>
    <n v="67500"/>
  </r>
  <r>
    <x v="1"/>
    <x v="1"/>
    <x v="1"/>
    <s v="Windsor Essex Community Housing Corporation"/>
    <x v="5"/>
    <s v="NS"/>
    <s v="Computer operation, Power BI, SQL, Yardi, SQL"/>
    <s v="ANY"/>
    <s v="In-Person"/>
    <s v="Technology"/>
    <n v="57000"/>
    <n v="78000"/>
    <n v="67500"/>
  </r>
  <r>
    <x v="1"/>
    <x v="1"/>
    <x v="1"/>
    <s v="Windsor Essex Community Housing Corporation"/>
    <x v="5"/>
    <s v="QC"/>
    <s v="Computer operation, Power BI, SQL, Yardi, SQL"/>
    <s v="ANY"/>
    <s v="In-Person"/>
    <s v="Technology"/>
    <n v="57000"/>
    <n v="78000"/>
    <n v="67500"/>
  </r>
  <r>
    <x v="8"/>
    <x v="142"/>
    <x v="2"/>
    <s v="OGGN Inc."/>
    <x v="0"/>
    <s v="Undef"/>
    <s v="Bilingual, Tableau, Azure, Business intelligence, SAS"/>
    <s v="Senior"/>
    <s v="Remote"/>
    <s v="Others"/>
    <n v="69000"/>
    <n v="86000"/>
    <n v="77500"/>
  </r>
  <r>
    <x v="6"/>
    <x v="269"/>
    <x v="3"/>
    <s v="AstraNorth"/>
    <x v="2"/>
    <s v="ON"/>
    <s v="Oracle, SQL, Data warehouse, Python, Hadoop"/>
    <s v="ANY"/>
    <s v="In-Person"/>
    <s v="Others"/>
    <n v="60000"/>
    <n v="90000"/>
    <n v="75000"/>
  </r>
  <r>
    <x v="7"/>
    <x v="259"/>
    <x v="5"/>
    <s v="WestJet"/>
    <x v="145"/>
    <s v="Undef"/>
    <s v="CI/CD, Knowledge management, Azure, PCI, SCCM"/>
    <s v="Mid"/>
    <s v="In-Person"/>
    <s v="Others"/>
    <n v="50000"/>
    <n v="76458"/>
    <n v="63229"/>
  </r>
  <r>
    <x v="5"/>
    <x v="650"/>
    <x v="1"/>
    <s v="Paralucent"/>
    <x v="0"/>
    <s v="Undef"/>
    <s v="R, Research, Tableau, Statistics, Project management"/>
    <s v="ANY"/>
    <s v="Remote"/>
    <s v="Others"/>
    <n v="66000"/>
    <n v="84500"/>
    <n v="75250"/>
  </r>
  <r>
    <x v="0"/>
    <x v="32"/>
    <x v="8"/>
    <s v="Snappay Inc."/>
    <x v="12"/>
    <s v="ON"/>
    <s v="Python, SASS, Computer skills, Linux, Data warehouse"/>
    <s v="ANY"/>
    <s v="In-Person"/>
    <s v="Others"/>
    <n v="80000"/>
    <n v="100000"/>
    <n v="90000"/>
  </r>
  <r>
    <x v="1"/>
    <x v="1"/>
    <x v="1"/>
    <s v="AlertDriving"/>
    <x v="2"/>
    <s v="ON"/>
    <s v="Project management, Contracts, Project management methodology, LMS, Business requirements"/>
    <s v="ANY"/>
    <s v="In-Person"/>
    <s v="Others"/>
    <n v="57000"/>
    <n v="98000"/>
    <n v="77500"/>
  </r>
  <r>
    <x v="7"/>
    <x v="531"/>
    <x v="5"/>
    <s v="Absorb Software"/>
    <x v="0"/>
    <s v="Undef"/>
    <s v="Jira, Computer science, Power BI, R, Statistics"/>
    <s v="ANY"/>
    <s v="Remote"/>
    <s v="Technology"/>
    <n v="50000"/>
    <n v="76458"/>
    <n v="63229"/>
  </r>
  <r>
    <x v="1"/>
    <x v="1"/>
    <x v="1"/>
    <s v="Tekshapers Inc"/>
    <x v="2"/>
    <s v="ON"/>
    <s v="Data modeling, Statistics, SQL, AWS, Hadoop"/>
    <s v="ANY"/>
    <s v="In-Person"/>
    <s v="Others"/>
    <n v="100000"/>
    <n v="100000"/>
    <n v="100000"/>
  </r>
  <r>
    <x v="3"/>
    <x v="377"/>
    <x v="11"/>
    <s v="Function Health"/>
    <x v="0"/>
    <s v="Undef"/>
    <s v="Jira, Power BI, SQL, Business analysis, Google Cloud Platform"/>
    <s v="Mid"/>
    <s v="Remote"/>
    <s v="Healthcare"/>
    <n v="68500"/>
    <n v="87000"/>
    <n v="77750"/>
  </r>
  <r>
    <x v="1"/>
    <x v="1"/>
    <x v="1"/>
    <s v="Cargojet Airways LTD."/>
    <x v="12"/>
    <s v="ON"/>
    <s v="No SQL, Power BI, SQL, Financial auditing, ERP systems"/>
    <s v="ANY"/>
    <s v="In-Person"/>
    <s v="Automotive"/>
    <n v="65000"/>
    <n v="91000"/>
    <n v="78000"/>
  </r>
  <r>
    <x v="0"/>
    <x v="241"/>
    <x v="2"/>
    <s v="Six side Logistics"/>
    <x v="12"/>
    <s v="ON"/>
    <s v="Python, No SQL"/>
    <s v="ANY"/>
    <s v="In-Person"/>
    <s v="Transportation"/>
    <n v="89440"/>
    <n v="89440"/>
    <n v="89440"/>
  </r>
  <r>
    <x v="6"/>
    <x v="20"/>
    <x v="2"/>
    <s v="Dawn InfoTek Inc."/>
    <x v="2"/>
    <s v="ON"/>
    <s v="Computer science, Azure, Business analysis, Google Cloud Platform, AWS"/>
    <s v="ANY"/>
    <s v="In-Person"/>
    <s v="Others"/>
    <n v="135200"/>
    <n v="156000"/>
    <n v="145600"/>
  </r>
  <r>
    <x v="0"/>
    <x v="42"/>
    <x v="5"/>
    <s v="owl.co"/>
    <x v="2"/>
    <s v="ON"/>
    <s v="Research, Natural language processing, Typing, No SQL"/>
    <s v="ANY"/>
    <s v="In-Person"/>
    <s v="Others"/>
    <n v="41600"/>
    <n v="57200"/>
    <n v="49400"/>
  </r>
  <r>
    <x v="0"/>
    <x v="651"/>
    <x v="2"/>
    <s v="Willis College"/>
    <x v="0"/>
    <s v="Undef"/>
    <s v="TensorFlow, R, Java, SQL, Machine learning"/>
    <s v="ANY"/>
    <s v="Remote"/>
    <s v="Education"/>
    <n v="72800"/>
    <n v="83200"/>
    <n v="78000"/>
  </r>
  <r>
    <x v="4"/>
    <x v="652"/>
    <x v="5"/>
    <s v="TD Bank"/>
    <x v="2"/>
    <s v="ON"/>
    <s v="Computer operation, Office Suite"/>
    <s v="Senior"/>
    <s v="In-Person"/>
    <s v="Finance"/>
    <n v="70000"/>
    <n v="80000"/>
    <n v="75000"/>
  </r>
  <r>
    <x v="5"/>
    <x v="178"/>
    <x v="1"/>
    <s v="Canadian Cancer Society"/>
    <x v="62"/>
    <s v="ON"/>
    <s v="No SQL, SQL, Microsoft Outlook, Salesforce, Visio"/>
    <s v="Senior"/>
    <s v="In-Person"/>
    <s v="Healthcare"/>
    <n v="70000"/>
    <n v="70000"/>
    <n v="70000"/>
  </r>
  <r>
    <x v="0"/>
    <x v="32"/>
    <x v="8"/>
    <s v="RAENAN CONSULTANCY INC."/>
    <x v="24"/>
    <s v="ON"/>
    <s v="Python"/>
    <s v="ANY"/>
    <s v="In-Person"/>
    <s v="Others"/>
    <n v="89440"/>
    <n v="89440"/>
    <n v="89440"/>
  </r>
  <r>
    <x v="1"/>
    <x v="41"/>
    <x v="5"/>
    <s v="Insurance Bureau of Canada"/>
    <x v="2"/>
    <s v="ON"/>
    <s v="SQL, Research, Statistics, Presentation skills, Pivot tables"/>
    <s v="ANY"/>
    <s v="In-Person"/>
    <s v="Insurance"/>
    <n v="66000"/>
    <n v="66000"/>
    <n v="66000"/>
  </r>
  <r>
    <x v="6"/>
    <x v="653"/>
    <x v="2"/>
    <s v="EXL Services"/>
    <x v="2"/>
    <s v="ON"/>
    <s v="SQL"/>
    <s v="ANY"/>
    <s v="In-Person"/>
    <s v="Service"/>
    <n v="70000"/>
    <n v="100000"/>
    <n v="85000"/>
  </r>
  <r>
    <x v="8"/>
    <x v="468"/>
    <x v="2"/>
    <s v="Scotiabank"/>
    <x v="2"/>
    <s v="ON"/>
    <s v="Performance tuning, Data modeling, XML, Data structures, Apache Hive"/>
    <s v="ANY"/>
    <s v="In-Person"/>
    <s v="Finance"/>
    <n v="70000"/>
    <n v="93000"/>
    <n v="81500"/>
  </r>
  <r>
    <x v="6"/>
    <x v="20"/>
    <x v="2"/>
    <s v="AG Marketing &amp; Development Group Inc"/>
    <x v="12"/>
    <s v="ON"/>
    <s v="Python, Windows, Office Suite, Computer skills"/>
    <s v="ANY"/>
    <s v="In-Person"/>
    <s v="Construction"/>
    <n v="91520"/>
    <n v="91520"/>
    <n v="91520"/>
  </r>
  <r>
    <x v="8"/>
    <x v="406"/>
    <x v="5"/>
    <s v="I Tech Computer INC"/>
    <x v="72"/>
    <s v="ON"/>
    <s v="iOS, SQL, Python, Windows, Office Suite"/>
    <s v="ANY"/>
    <s v="In-Person"/>
    <s v="Technology"/>
    <n v="93600"/>
    <n v="93600"/>
    <n v="93600"/>
  </r>
  <r>
    <x v="0"/>
    <x v="654"/>
    <x v="2"/>
    <s v="Intero Integrity"/>
    <x v="2"/>
    <s v="ON"/>
    <s v="Statistics"/>
    <s v="Mid"/>
    <s v="In-Person"/>
    <s v="Technology"/>
    <n v="43000"/>
    <n v="93000"/>
    <n v="68000"/>
  </r>
  <r>
    <x v="6"/>
    <x v="20"/>
    <x v="2"/>
    <s v="TAYLOR &amp; MERGUI PROFESSIONAL CORPORATION."/>
    <x v="37"/>
    <s v="ON"/>
    <s v="Python"/>
    <s v="ANY"/>
    <s v="In-Person"/>
    <s v="Others"/>
    <n v="90001.600000000006"/>
    <n v="93600"/>
    <n v="91800.8"/>
  </r>
  <r>
    <x v="0"/>
    <x v="655"/>
    <x v="2"/>
    <s v="Scarborough Health Network"/>
    <x v="90"/>
    <s v="ON"/>
    <s v="No SQL, Crystal Reports, SQL, Customer service, Office Suite"/>
    <s v="ANY"/>
    <s v="In-Person"/>
    <s v="Healthcare"/>
    <n v="65000"/>
    <n v="85000"/>
    <n v="75000"/>
  </r>
  <r>
    <x v="6"/>
    <x v="20"/>
    <x v="2"/>
    <s v="IRIS R&amp;D Group Inc."/>
    <x v="7"/>
    <s v="ON"/>
    <s v="Python, Statistics"/>
    <s v="ANY"/>
    <s v="In-Person"/>
    <s v="Others"/>
    <n v="89000"/>
    <n v="89000"/>
    <n v="89000"/>
  </r>
  <r>
    <x v="0"/>
    <x v="656"/>
    <x v="2"/>
    <s v="Citco"/>
    <x v="30"/>
    <s v="NS"/>
    <s v="Jira, Power BI, Azure, Big data, Spark"/>
    <s v="ANY"/>
    <s v="In-Person"/>
    <s v="Technology"/>
    <n v="68000"/>
    <n v="95000"/>
    <n v="81500"/>
  </r>
  <r>
    <x v="3"/>
    <x v="286"/>
    <x v="5"/>
    <s v="Mimigo Canada"/>
    <x v="72"/>
    <s v="ON"/>
    <s v="Node.js, Test automation, Selenium, Statistics, Quality assurance"/>
    <s v="ANY"/>
    <s v="In-Person"/>
    <s v="Others"/>
    <n v="68500"/>
    <n v="87000"/>
    <n v="77750"/>
  </r>
  <r>
    <x v="0"/>
    <x v="32"/>
    <x v="8"/>
    <s v="NPV Advisory and Consultancy INC."/>
    <x v="7"/>
    <s v="ON"/>
    <s v="Python"/>
    <s v="ANY"/>
    <s v="In-Person"/>
    <s v="Consulting"/>
    <n v="87360"/>
    <n v="99840"/>
    <n v="93600"/>
  </r>
  <r>
    <x v="8"/>
    <x v="39"/>
    <x v="5"/>
    <s v="Leonardo DRS"/>
    <x v="22"/>
    <s v="QC"/>
    <s v="CAD, Data management, Computer skills"/>
    <s v="ANY"/>
    <s v="In-Person"/>
    <s v="Others"/>
    <n v="67000"/>
    <n v="113000"/>
    <n v="90000"/>
  </r>
  <r>
    <x v="2"/>
    <x v="657"/>
    <x v="2"/>
    <s v="Equifax"/>
    <x v="2"/>
    <s v="ON"/>
    <s v="Bilingual, Tableau, Google Suite, Python, Human resources"/>
    <s v="ANY"/>
    <s v="In-Person"/>
    <s v="Others"/>
    <n v="61000"/>
    <n v="66000"/>
    <n v="63500"/>
  </r>
  <r>
    <x v="5"/>
    <x v="658"/>
    <x v="1"/>
    <s v="Atlantis IT group"/>
    <x v="12"/>
    <s v="ON"/>
    <s v="Power BI, Google Cloud Platform, Tableau, IT"/>
    <s v="ANY"/>
    <s v="In-Person"/>
    <s v="Technology"/>
    <n v="60000"/>
    <n v="98000"/>
    <n v="79000"/>
  </r>
  <r>
    <x v="5"/>
    <x v="659"/>
    <x v="5"/>
    <s v="Paris Jewellers"/>
    <x v="14"/>
    <s v="AB"/>
    <s v="Python, No SQL, Google Suite, Google Docs, SQL"/>
    <s v="Junior"/>
    <s v="In-Person"/>
    <s v="Others"/>
    <n v="61000"/>
    <n v="82000"/>
    <n v="71500"/>
  </r>
  <r>
    <x v="5"/>
    <x v="381"/>
    <x v="2"/>
    <s v="Ontario Securities Commission"/>
    <x v="2"/>
    <s v="ON"/>
    <s v="Cognos, Crystal Reports, Business intelligence, R, Tableau"/>
    <s v="Senior"/>
    <s v="In-Person"/>
    <s v="Technology"/>
    <n v="92000"/>
    <n v="100000"/>
    <n v="96000"/>
  </r>
  <r>
    <x v="2"/>
    <x v="660"/>
    <x v="5"/>
    <s v="Altius Spices &amp; Seasonings Inc."/>
    <x v="151"/>
    <s v="QC"/>
    <s v="Bilingual, Tableau, Supply chain, ERP systems, Python"/>
    <s v="ANY"/>
    <s v="In-Person"/>
    <s v="Others"/>
    <n v="35000"/>
    <n v="57200"/>
    <n v="46100"/>
  </r>
  <r>
    <x v="0"/>
    <x v="3"/>
    <x v="3"/>
    <s v="Maximus Services, LLC"/>
    <x v="2"/>
    <s v="ON"/>
    <s v="Statistics, Power BI, R, Databases, SQL"/>
    <s v="ANY"/>
    <s v="In-Person"/>
    <s v="Service"/>
    <n v="88000"/>
    <n v="105000"/>
    <n v="96500"/>
  </r>
  <r>
    <x v="5"/>
    <x v="100"/>
    <x v="1"/>
    <s v="Healthcare of Ontario Pension Plan (HOOPP)"/>
    <x v="2"/>
    <s v="ON"/>
    <s v="Computer science, Business intelligence, SAP HANA, SAP, Databases"/>
    <s v="Senior"/>
    <s v="In-Person"/>
    <s v="Healthcare"/>
    <n v="83000"/>
    <n v="109000"/>
    <n v="96000"/>
  </r>
  <r>
    <x v="5"/>
    <x v="29"/>
    <x v="5"/>
    <s v="Ministry of Agriculture, Food and Agribusiness"/>
    <x v="91"/>
    <s v="ON"/>
    <s v="Python, Research, Statistics, Organizational skills, No SQL"/>
    <s v="ANY"/>
    <s v="In-Person"/>
    <s v="Agriculture"/>
    <n v="72000"/>
    <n v="100000"/>
    <n v="86000"/>
  </r>
  <r>
    <x v="6"/>
    <x v="538"/>
    <x v="8"/>
    <s v="Mattr"/>
    <x v="2"/>
    <s v="ON"/>
    <s v="CRM software, Power BI, SQL, ERP systems, Tableau"/>
    <s v="ANY"/>
    <s v="In-Person"/>
    <s v="Others"/>
    <n v="76000"/>
    <n v="100000"/>
    <n v="88000"/>
  </r>
  <r>
    <x v="0"/>
    <x v="101"/>
    <x v="2"/>
    <s v="Longo's"/>
    <x v="25"/>
    <s v="ON"/>
    <s v="SQL, Microsoft Access, Supply chain, ERP systems, No SQL"/>
    <s v="ANY"/>
    <s v="In-Person"/>
    <s v="Others"/>
    <n v="64000"/>
    <n v="76000"/>
    <n v="70000"/>
  </r>
  <r>
    <x v="7"/>
    <x v="544"/>
    <x v="5"/>
    <s v="Function Growth Inc."/>
    <x v="0"/>
    <s v="Undef"/>
    <s v="Power BI, SQL, Google Tag Manager, Tableau, Statistics"/>
    <s v="ANY"/>
    <s v="Remote"/>
    <s v="Others"/>
    <n v="50000"/>
    <n v="75000"/>
    <n v="62500"/>
  </r>
  <r>
    <x v="5"/>
    <x v="178"/>
    <x v="1"/>
    <s v="Canadian Cancer Society"/>
    <x v="2"/>
    <s v="ON"/>
    <s v="No SQL, SQL, Microsoft Outlook, Salesforce, Visio"/>
    <s v="Senior"/>
    <s v="In-Person"/>
    <s v="Healthcare"/>
    <n v="70000"/>
    <n v="70000"/>
    <n v="70000"/>
  </r>
  <r>
    <x v="2"/>
    <x v="661"/>
    <x v="5"/>
    <s v="Farm Credit Canada"/>
    <x v="78"/>
    <s v="SK"/>
    <s v="Sourcing, Procurement, Python, Research, Statistics"/>
    <s v="ANY"/>
    <s v="In-Person"/>
    <s v="Technology"/>
    <n v="79000"/>
    <n v="122000"/>
    <n v="100500"/>
  </r>
  <r>
    <x v="3"/>
    <x v="159"/>
    <x v="5"/>
    <s v="Uline"/>
    <x v="148"/>
    <s v="ON"/>
    <s v="No SQL, Power BI, SQL, Microsoft Access, Research"/>
    <s v="ANY"/>
    <s v="In-Person"/>
    <s v="Others"/>
    <n v="75000"/>
    <n v="90000"/>
    <n v="82500"/>
  </r>
  <r>
    <x v="7"/>
    <x v="662"/>
    <x v="5"/>
    <s v="Ero Copper"/>
    <x v="6"/>
    <s v="BC"/>
    <s v="SQL, ERP systems, Financial reporting, Python, Office Suite"/>
    <s v="ANY"/>
    <s v="In-Person"/>
    <s v="Others"/>
    <n v="70000"/>
    <n v="75000"/>
    <n v="72500"/>
  </r>
  <r>
    <x v="2"/>
    <x v="663"/>
    <x v="9"/>
    <s v="Exertis | JAM"/>
    <x v="151"/>
    <s v="QC"/>
    <s v="Bilingual, Tableau, Power BI, JD Edwards, Business intelligence"/>
    <s v="ANY"/>
    <s v="In-Person"/>
    <s v="Others"/>
    <n v="52000"/>
    <n v="75000"/>
    <n v="63500"/>
  </r>
  <r>
    <x v="6"/>
    <x v="192"/>
    <x v="8"/>
    <s v="WA Health"/>
    <x v="62"/>
    <s v="ON"/>
    <s v="SQL, Statistics, SQL, Project management, Accounting"/>
    <s v="ANY"/>
    <s v="In-Person"/>
    <s v="Healthcare"/>
    <n v="60000"/>
    <n v="80000"/>
    <n v="70000"/>
  </r>
  <r>
    <x v="6"/>
    <x v="412"/>
    <x v="8"/>
    <s v="Atlantis IT group"/>
    <x v="2"/>
    <s v="ON"/>
    <s v="Python, Content development, Organizational skills, No SQL"/>
    <s v="ANY"/>
    <s v="In-Person"/>
    <s v="Technology"/>
    <n v="70720"/>
    <n v="74880"/>
    <n v="72800"/>
  </r>
  <r>
    <x v="1"/>
    <x v="1"/>
    <x v="1"/>
    <s v="Softline Technology"/>
    <x v="2"/>
    <s v="ON"/>
    <s v="Telephony, Data mining, Business intelligence, Avaya, CAD"/>
    <s v="ANY"/>
    <s v="In-Person"/>
    <s v="Technology"/>
    <n v="60000"/>
    <n v="90000"/>
    <n v="75000"/>
  </r>
  <r>
    <x v="7"/>
    <x v="166"/>
    <x v="1"/>
    <s v="CGI"/>
    <x v="2"/>
    <s v="ON"/>
    <s v="Jira, Data modeling, SQL, Financial reporting, Confluence"/>
    <s v="ANY"/>
    <s v="In-Person"/>
    <s v="Others"/>
    <n v="69000"/>
    <n v="95000"/>
    <n v="82000"/>
  </r>
  <r>
    <x v="1"/>
    <x v="254"/>
    <x v="1"/>
    <s v="Spark Power"/>
    <x v="38"/>
    <s v="ON"/>
    <s v="Oracle, SAP, Spark, NetSuite, Visio"/>
    <s v="ANY"/>
    <s v="In-Person"/>
    <s v="Energy"/>
    <n v="57000"/>
    <n v="87000"/>
    <n v="72000"/>
  </r>
  <r>
    <x v="8"/>
    <x v="664"/>
    <x v="2"/>
    <s v="TS Imagine"/>
    <x v="142"/>
    <s v="QC"/>
    <s v="SQL, JavaScript, Metadata, Python"/>
    <s v="ANY"/>
    <s v="In-Person"/>
    <s v="Others"/>
    <n v="71000"/>
    <n v="83000"/>
    <n v="77000"/>
  </r>
  <r>
    <x v="5"/>
    <x v="532"/>
    <x v="10"/>
    <s v="SurveyMonkey"/>
    <x v="0"/>
    <s v="Undef"/>
    <s v="Power BI, Cloud architecture, Business intelligence, Tableau, SQL"/>
    <s v="ANY"/>
    <s v="Remote"/>
    <s v="Others"/>
    <n v="66000"/>
    <n v="84500"/>
    <n v="75250"/>
  </r>
  <r>
    <x v="1"/>
    <x v="665"/>
    <x v="1"/>
    <s v="T&amp;T Supermarket Inc"/>
    <x v="72"/>
    <s v="ON"/>
    <s v="Python, SQL, Statistics, Project management, Organizational skills"/>
    <s v="ANY"/>
    <s v="In-Person"/>
    <s v="Others"/>
    <n v="54000"/>
    <n v="63000"/>
    <n v="58500"/>
  </r>
  <r>
    <x v="1"/>
    <x v="70"/>
    <x v="5"/>
    <s v="NRI Industrial Sales, LLC."/>
    <x v="12"/>
    <s v="ON"/>
    <s v="Statistics, Statistics, No SQL, Marketing"/>
    <s v="ANY"/>
    <s v="In-Person"/>
    <s v="Manufacturing"/>
    <n v="80000"/>
    <n v="80000"/>
    <n v="80000"/>
  </r>
  <r>
    <x v="1"/>
    <x v="70"/>
    <x v="5"/>
    <s v="OLIVER Agency - North America"/>
    <x v="2"/>
    <s v="ON"/>
    <s v="Agile, Power BI, SQL, R, Tableau"/>
    <s v="ANY"/>
    <s v="In-Person"/>
    <s v="Others"/>
    <n v="55000"/>
    <n v="74000"/>
    <n v="64500"/>
  </r>
  <r>
    <x v="7"/>
    <x v="21"/>
    <x v="5"/>
    <s v="Weyburn Credit Union"/>
    <x v="11"/>
    <s v="SK"/>
    <s v="Power BI, CSS, Spark, R, Statistics"/>
    <s v="ANY"/>
    <s v="In-Person"/>
    <s v="Technology"/>
    <n v="61000"/>
    <n v="76000"/>
    <n v="68500"/>
  </r>
  <r>
    <x v="5"/>
    <x v="416"/>
    <x v="5"/>
    <s v="CTi Living"/>
    <x v="74"/>
    <s v="ON"/>
    <s v="Python, No SQL, Tableau, Spanish, SQL"/>
    <s v="Junior"/>
    <s v="In-Person"/>
    <s v="Others"/>
    <n v="48000"/>
    <n v="57200"/>
    <n v="52600"/>
  </r>
  <r>
    <x v="2"/>
    <x v="666"/>
    <x v="0"/>
    <s v="Plusgrade"/>
    <x v="2"/>
    <s v="ON"/>
    <s v="SQL, Alteryx, Tableau, SQL, Statistics"/>
    <s v="ANY"/>
    <s v="In-Person"/>
    <s v="Others"/>
    <n v="64123.59"/>
    <n v="86600"/>
    <n v="75361.794999999998"/>
  </r>
  <r>
    <x v="4"/>
    <x v="220"/>
    <x v="5"/>
    <s v="ENERCARE"/>
    <x v="72"/>
    <s v="ON"/>
    <s v="Power BI, SQL, Microsoft Access, Customer service, Visio"/>
    <s v="ANY"/>
    <s v="In-Person"/>
    <s v="Automotive"/>
    <n v="47000"/>
    <n v="59000"/>
    <n v="53000"/>
  </r>
  <r>
    <x v="4"/>
    <x v="667"/>
    <x v="7"/>
    <s v="Exertis | JAM"/>
    <x v="151"/>
    <s v="QC"/>
    <s v="Bilingual, Tableau, JD Edwards, Business intelligence, Visual Studio"/>
    <s v="ANY"/>
    <s v="In-Person"/>
    <s v="Others"/>
    <n v="68000"/>
    <n v="88300"/>
    <n v="78150"/>
  </r>
  <r>
    <x v="5"/>
    <x v="399"/>
    <x v="14"/>
    <s v="NORSAT INTERNATIONAL INC"/>
    <x v="39"/>
    <s v="BC"/>
    <s v="Python, No SQL, Power BI, SQL, Microsoft Outlook"/>
    <s v="ANY"/>
    <s v="In-Person"/>
    <s v="Others"/>
    <n v="66000"/>
    <n v="84500"/>
    <n v="75250"/>
  </r>
  <r>
    <x v="5"/>
    <x v="399"/>
    <x v="14"/>
    <s v="NORSAT INTERNATIONAL INC"/>
    <x v="39"/>
    <s v="QC"/>
    <s v="Python, No SQL, Power BI, SQL, Microsoft Outlook"/>
    <s v="ANY"/>
    <s v="In-Person"/>
    <s v="Others"/>
    <n v="66000"/>
    <n v="84500"/>
    <n v="75250"/>
  </r>
  <r>
    <x v="5"/>
    <x v="399"/>
    <x v="14"/>
    <s v="NORSAT INTERNATIONAL INC"/>
    <x v="39"/>
    <s v="NB"/>
    <s v="Python, No SQL, Power BI, SQL, Microsoft Outlook"/>
    <s v="ANY"/>
    <s v="In-Person"/>
    <s v="Others"/>
    <n v="66000"/>
    <n v="84500"/>
    <n v="75250"/>
  </r>
  <r>
    <x v="6"/>
    <x v="271"/>
    <x v="10"/>
    <s v="Organigram INC"/>
    <x v="2"/>
    <s v="ON"/>
    <s v="Power BI, Data modeling, Azure, Business intelligence, QlikView"/>
    <s v="ANY"/>
    <s v="In-Person"/>
    <s v="Others"/>
    <n v="67000"/>
    <n v="98000"/>
    <n v="82500"/>
  </r>
  <r>
    <x v="0"/>
    <x v="668"/>
    <x v="2"/>
    <s v="Intero Integrity"/>
    <x v="2"/>
    <s v="ON"/>
    <s v="Statistics"/>
    <s v="ANY"/>
    <s v="In-Person"/>
    <s v="Technology"/>
    <n v="43000"/>
    <n v="93000"/>
    <n v="68000"/>
  </r>
  <r>
    <x v="8"/>
    <x v="669"/>
    <x v="2"/>
    <s v="Trillium Health Partners"/>
    <x v="12"/>
    <s v="ON"/>
    <s v="Python, No SQL, CRM software, Power BI, SQL"/>
    <s v="ANY"/>
    <s v="In-Person"/>
    <s v="Healthcare"/>
    <n v="82000"/>
    <n v="88000"/>
    <n v="85000"/>
  </r>
  <r>
    <x v="0"/>
    <x v="539"/>
    <x v="2"/>
    <s v="Kenaidan"/>
    <x v="144"/>
    <s v="ON"/>
    <s v="Statistics, MATLAB, Signal processing, SQL, Machine learning"/>
    <s v="ANY"/>
    <s v="In-Person"/>
    <s v="Others"/>
    <n v="58000"/>
    <n v="80000"/>
    <n v="69000"/>
  </r>
  <r>
    <x v="6"/>
    <x v="670"/>
    <x v="1"/>
    <s v="Project X"/>
    <x v="2"/>
    <s v="ON"/>
    <s v="Power BI, Azure, Oracle, Business intelligence, Waterfall"/>
    <s v="ANY"/>
    <s v="In-Person"/>
    <s v="Others"/>
    <n v="81000"/>
    <n v="100000"/>
    <n v="90500"/>
  </r>
  <r>
    <x v="5"/>
    <x v="44"/>
    <x v="10"/>
    <s v="Vancouver Whitecaps FC"/>
    <x v="6"/>
    <s v="BC"/>
    <s v="CRM software, Power BI, Salesforce Marketing Cloud, SQL, Salesforce"/>
    <s v="ANY"/>
    <s v="In-Person"/>
    <s v="Technology"/>
    <n v="70000"/>
    <n v="80000"/>
    <n v="75000"/>
  </r>
  <r>
    <x v="5"/>
    <x v="671"/>
    <x v="5"/>
    <s v="AutoTrader.ca"/>
    <x v="144"/>
    <s v="ON"/>
    <s v="Python, Power BI, SQL, Microsoft Outlook, Sales"/>
    <s v="Senior"/>
    <s v="In-Person"/>
    <s v="Others"/>
    <n v="75000"/>
    <n v="80000"/>
    <n v="77500"/>
  </r>
  <r>
    <x v="4"/>
    <x v="496"/>
    <x v="5"/>
    <s v="Piller's Fine Foods"/>
    <x v="63"/>
    <s v="ON"/>
    <s v="Python, No SQL, Power BI, SQL, Microsoft Outlook"/>
    <s v="ANY"/>
    <s v="In-Person"/>
    <s v="Others"/>
    <n v="56000"/>
    <n v="69000"/>
    <n v="62500"/>
  </r>
  <r>
    <x v="4"/>
    <x v="496"/>
    <x v="5"/>
    <s v="Piller's Fine Foods"/>
    <x v="63"/>
    <s v="QC"/>
    <s v="Python, No SQL, Power BI, SQL, Microsoft Outlook"/>
    <s v="ANY"/>
    <s v="In-Person"/>
    <s v="Others"/>
    <n v="56000"/>
    <n v="69000"/>
    <n v="62500"/>
  </r>
  <r>
    <x v="0"/>
    <x v="672"/>
    <x v="7"/>
    <s v="Paralucent"/>
    <x v="2"/>
    <s v="ON"/>
    <s v="C#, SQL, SQL, MySQL"/>
    <s v="Senior"/>
    <s v="In-Person"/>
    <s v="Others"/>
    <n v="75000"/>
    <n v="95000"/>
    <n v="85000"/>
  </r>
  <r>
    <x v="2"/>
    <x v="673"/>
    <x v="7"/>
    <s v="Septodont"/>
    <x v="148"/>
    <s v="ON"/>
    <s v="Tableau, Power BI, Azure, Statistics, Python"/>
    <s v="ANY"/>
    <s v="In-Person"/>
    <s v="Others"/>
    <n v="64000"/>
    <n v="112000"/>
    <n v="88000"/>
  </r>
  <r>
    <x v="7"/>
    <x v="674"/>
    <x v="15"/>
    <s v="Affirm"/>
    <x v="0"/>
    <s v="Undef"/>
    <s v="Machine learning, No SQL, Python"/>
    <s v="ANY"/>
    <s v="Remote"/>
    <s v="Legal"/>
    <n v="50000"/>
    <n v="76458"/>
    <n v="63229"/>
  </r>
  <r>
    <x v="8"/>
    <x v="471"/>
    <x v="5"/>
    <s v="Walmart Canada"/>
    <x v="12"/>
    <s v="ON"/>
    <s v="Undef"/>
    <s v="ANY"/>
    <s v="In-Person"/>
    <s v="Others"/>
    <n v="49000"/>
    <n v="62000"/>
    <n v="55500"/>
  </r>
  <r>
    <x v="4"/>
    <x v="51"/>
    <x v="5"/>
    <s v="ErinoakKids Center for Treatment and Development"/>
    <x v="12"/>
    <s v="ON"/>
    <s v="Cognos, SQL, Microsoft Access, Business intelligence, Relational databases"/>
    <s v="ANY"/>
    <s v="In-Person"/>
    <s v="Construction"/>
    <n v="65000"/>
    <n v="85000"/>
    <n v="75000"/>
  </r>
  <r>
    <x v="0"/>
    <x v="675"/>
    <x v="4"/>
    <s v="Women's College Hospital"/>
    <x v="2"/>
    <s v="ON"/>
    <s v="Office Suite, Organizational skills, Computer skills, No SQL, Hospital experience"/>
    <s v="Senior"/>
    <s v="In-Person"/>
    <s v="Technology"/>
    <n v="65000"/>
    <n v="75000"/>
    <n v="70000"/>
  </r>
  <r>
    <x v="4"/>
    <x v="146"/>
    <x v="5"/>
    <s v="Turner &amp; Townsend"/>
    <x v="2"/>
    <s v="ON"/>
    <s v="Quality assurance, Data collection, No SQL"/>
    <s v="ANY"/>
    <s v="In-Person"/>
    <s v="Others"/>
    <n v="73000"/>
    <n v="95000"/>
    <n v="84000"/>
  </r>
  <r>
    <x v="7"/>
    <x v="516"/>
    <x v="5"/>
    <s v="Stelco"/>
    <x v="152"/>
    <s v="ON"/>
    <s v="No SQL, SQL, Manufacturing, No SQL"/>
    <s v="ANY"/>
    <s v="In-Person"/>
    <s v="Others"/>
    <n v="85000"/>
    <n v="95000"/>
    <n v="90000"/>
  </r>
  <r>
    <x v="0"/>
    <x v="676"/>
    <x v="5"/>
    <s v="Canadian Tire Corporation, Ltd."/>
    <x v="2"/>
    <s v="ON"/>
    <s v="No SQL"/>
    <s v="ANY"/>
    <s v="In-Person"/>
    <s v="Others"/>
    <n v="54000"/>
    <n v="60000"/>
    <n v="57000"/>
  </r>
  <r>
    <x v="8"/>
    <x v="18"/>
    <x v="2"/>
    <s v="Cabela's"/>
    <x v="28"/>
    <s v="MB"/>
    <s v="No SQL, Power BI, SQL, Microsoft Outlook, Visual Basic"/>
    <s v="ANY"/>
    <s v="In-Person"/>
    <s v="Others"/>
    <n v="35000"/>
    <n v="57200"/>
    <n v="46100"/>
  </r>
  <r>
    <x v="0"/>
    <x v="329"/>
    <x v="2"/>
    <s v="Riverside Natural Foods Ltd."/>
    <x v="2"/>
    <s v="ON"/>
    <s v="SAP, Data structures, Quality management, Office Suite, Change management"/>
    <s v="ANY"/>
    <s v="In-Person"/>
    <s v="Others"/>
    <n v="43000"/>
    <n v="93000"/>
    <n v="68000"/>
  </r>
  <r>
    <x v="6"/>
    <x v="292"/>
    <x v="10"/>
    <s v="Speerville Flour Mill Inc"/>
    <x v="145"/>
    <s v="Undef"/>
    <s v="Power BI, Business intelligence, R, Process improvement, Visio"/>
    <s v="ANY"/>
    <s v="In-Person"/>
    <s v="Others"/>
    <n v="51000"/>
    <n v="110000"/>
    <n v="80500"/>
  </r>
  <r>
    <x v="1"/>
    <x v="1"/>
    <x v="1"/>
    <s v="Griffith Foods"/>
    <x v="2"/>
    <s v="ON"/>
    <s v="Pricing, Power BI, SQL, Budgeting"/>
    <s v="ANY"/>
    <s v="In-Person"/>
    <s v="Technology"/>
    <n v="65000"/>
    <n v="87000"/>
    <n v="76000"/>
  </r>
  <r>
    <x v="8"/>
    <x v="524"/>
    <x v="2"/>
    <s v="McGill University"/>
    <x v="142"/>
    <s v="QC"/>
    <s v="Tableau, Incident management, Big data, R, Research"/>
    <s v="ANY"/>
    <s v="In-Person"/>
    <s v="Technology"/>
    <n v="76065.600000000006"/>
    <n v="76065.600000000006"/>
    <n v="76065.600000000006"/>
  </r>
  <r>
    <x v="3"/>
    <x v="159"/>
    <x v="5"/>
    <s v="Sonora Foods Ltd"/>
    <x v="24"/>
    <s v="ON"/>
    <s v="SQL, Supply chain, Office Suite, No SQL"/>
    <s v="ANY"/>
    <s v="In-Person"/>
    <s v="Others"/>
    <n v="59000"/>
    <n v="65000"/>
    <n v="62000"/>
  </r>
  <r>
    <x v="0"/>
    <x v="32"/>
    <x v="8"/>
    <s v="Visual Information Products Inc."/>
    <x v="12"/>
    <s v="ON"/>
    <s v="Data modeling, SQL, PowerBuilder, R, SQL"/>
    <s v="ANY"/>
    <s v="In-Person"/>
    <s v="Technology"/>
    <n v="89440"/>
    <n v="89440"/>
    <n v="89440"/>
  </r>
  <r>
    <x v="4"/>
    <x v="147"/>
    <x v="1"/>
    <s v="L3Harris Technologies"/>
    <x v="64"/>
    <s v="ON"/>
    <s v="Python, No SQL, Program management, SQL, Relational databases"/>
    <s v="ANY"/>
    <s v="In-Person"/>
    <s v="Technology"/>
    <n v="90000"/>
    <n v="106000"/>
    <n v="98000"/>
  </r>
  <r>
    <x v="0"/>
    <x v="32"/>
    <x v="8"/>
    <s v="Aimlsavy Incorporated"/>
    <x v="12"/>
    <s v="ON"/>
    <s v="Python, Databases, Database management"/>
    <s v="ANY"/>
    <s v="In-Person"/>
    <s v="Others"/>
    <n v="88608"/>
    <n v="88608"/>
    <n v="88608"/>
  </r>
  <r>
    <x v="2"/>
    <x v="677"/>
    <x v="5"/>
    <s v="Belron Canada"/>
    <x v="142"/>
    <s v="QC"/>
    <s v="Tableau, Power BI, Data modeling, Azure, Business analysis"/>
    <s v="ANY"/>
    <s v="In-Person"/>
    <s v="Others"/>
    <n v="68000"/>
    <n v="86000"/>
    <n v="77000"/>
  </r>
  <r>
    <x v="2"/>
    <x v="678"/>
    <x v="1"/>
    <s v="Exertis | JAM"/>
    <x v="151"/>
    <s v="QC"/>
    <s v="Bilingual, Tableau, JD Edwards, Customer service, Business analysis"/>
    <s v="ANY"/>
    <s v="In-Person"/>
    <s v="Others"/>
    <n v="52000"/>
    <n v="75000"/>
    <n v="63500"/>
  </r>
  <r>
    <x v="8"/>
    <x v="142"/>
    <x v="2"/>
    <s v="Olsen Consulting"/>
    <x v="8"/>
    <s v="AB"/>
    <s v="ASP.NET, Azure, Business intelligence, Web development, C#"/>
    <s v="Senior"/>
    <s v="In-Person"/>
    <s v="Consulting"/>
    <n v="49000"/>
    <n v="95000"/>
    <n v="72000"/>
  </r>
  <r>
    <x v="8"/>
    <x v="249"/>
    <x v="2"/>
    <s v="GalaxE.Solutions"/>
    <x v="2"/>
    <s v="ON"/>
    <s v="Big data, Spark, NoSQL, Java, Databases"/>
    <s v="Senior"/>
    <s v="In-Person"/>
    <s v="Consulting"/>
    <n v="80000"/>
    <n v="110000"/>
    <n v="95000"/>
  </r>
  <r>
    <x v="1"/>
    <x v="1"/>
    <x v="1"/>
    <s v="Banff Caribou Properties Ltd."/>
    <x v="13"/>
    <s v="AB"/>
    <s v="System design, Databases, SQL, Data collection, No SQL"/>
    <s v="ANY"/>
    <s v="In-Person"/>
    <s v="Automotive"/>
    <n v="65000"/>
    <n v="87000"/>
    <n v="76000"/>
  </r>
  <r>
    <x v="4"/>
    <x v="110"/>
    <x v="7"/>
    <s v="Stir Consulting Inc."/>
    <x v="142"/>
    <s v="QC"/>
    <s v="Bilingual, Tableau, Oracle, Python, SQL"/>
    <s v="ANY"/>
    <s v="In-Person"/>
    <s v="Consulting"/>
    <n v="104000"/>
    <n v="104000"/>
    <n v="104000"/>
  </r>
  <r>
    <x v="5"/>
    <x v="592"/>
    <x v="1"/>
    <s v="Foilcon"/>
    <x v="2"/>
    <s v="ON"/>
    <s v="Python, SQL, Business analysis, Statistics, Visio"/>
    <s v="Junior"/>
    <s v="In-Person"/>
    <s v="Technology"/>
    <n v="60000"/>
    <n v="100000"/>
    <n v="80000"/>
  </r>
  <r>
    <x v="3"/>
    <x v="104"/>
    <x v="5"/>
    <s v="Canadian Tire Corporation"/>
    <x v="2"/>
    <s v="ON"/>
    <s v="Power BI, SQL, Statistics, SQL"/>
    <s v="ANY"/>
    <s v="In-Person"/>
    <s v="Others"/>
    <n v="60000"/>
    <n v="75000"/>
    <n v="67500"/>
  </r>
  <r>
    <x v="5"/>
    <x v="466"/>
    <x v="5"/>
    <s v="Ontario Health"/>
    <x v="2"/>
    <s v="ON"/>
    <s v="Tableau, Power BI, SQL, SAS, R"/>
    <s v="Senior"/>
    <s v="In-Person"/>
    <s v="Healthcare"/>
    <n v="72000"/>
    <n v="80000"/>
    <n v="76000"/>
  </r>
  <r>
    <x v="4"/>
    <x v="116"/>
    <x v="5"/>
    <s v="Panasonic Corporation"/>
    <x v="12"/>
    <s v="ON"/>
    <s v="Python, SQL, PCI, Process improvement, Visio"/>
    <s v="ANY"/>
    <s v="In-Person"/>
    <s v="Others"/>
    <n v="65000"/>
    <n v="100000"/>
    <n v="82500"/>
  </r>
  <r>
    <x v="6"/>
    <x v="596"/>
    <x v="8"/>
    <s v="Raise"/>
    <x v="150"/>
    <s v="ON"/>
    <s v="Power BI, SAP, Business analysis, SAP BW 4HANA, AWS"/>
    <s v="ANY"/>
    <s v="In-Person"/>
    <s v="Others"/>
    <n v="85816.8"/>
    <n v="91520"/>
    <n v="88668.4"/>
  </r>
  <r>
    <x v="6"/>
    <x v="412"/>
    <x v="8"/>
    <s v="UST Global"/>
    <x v="2"/>
    <s v="ON"/>
    <s v="SQL, SQL"/>
    <s v="ANY"/>
    <s v="In-Person"/>
    <s v="Others"/>
    <n v="78000"/>
    <n v="100000"/>
    <n v="89000"/>
  </r>
  <r>
    <x v="0"/>
    <x v="560"/>
    <x v="3"/>
    <s v="THIMM Group GmbH + Co. KG"/>
    <x v="136"/>
    <s v="Undef"/>
    <s v="Data warehouse"/>
    <s v="Senior"/>
    <s v="In-Person"/>
    <s v="Others"/>
    <n v="47000"/>
    <n v="70000"/>
    <n v="58500"/>
  </r>
  <r>
    <x v="8"/>
    <x v="18"/>
    <x v="2"/>
    <s v="Evercore"/>
    <x v="142"/>
    <s v="QC"/>
    <s v="Elasticsearch, SQL, NoSQL, Databases, Statistics"/>
    <s v="ANY"/>
    <s v="In-Person"/>
    <s v="Others"/>
    <n v="76000"/>
    <n v="106000"/>
    <n v="91000"/>
  </r>
  <r>
    <x v="6"/>
    <x v="151"/>
    <x v="8"/>
    <s v="Northwestel Inc."/>
    <x v="66"/>
    <s v="YT"/>
    <s v="Microsoft Windows Server, Authentication, Computer science, Drupal, Oracle"/>
    <s v="ANY"/>
    <s v="In-Person"/>
    <s v="Others"/>
    <n v="45000"/>
    <n v="90000"/>
    <n v="67500"/>
  </r>
  <r>
    <x v="5"/>
    <x v="111"/>
    <x v="5"/>
    <s v="Viv Technologies Inc."/>
    <x v="2"/>
    <s v="ON"/>
    <s v="CI/CD, Spanish, DevOps, Statistics, Scrum"/>
    <s v="Senior"/>
    <s v="In-Person"/>
    <s v="Technology"/>
    <n v="55000"/>
    <n v="80000"/>
    <n v="67500"/>
  </r>
  <r>
    <x v="1"/>
    <x v="1"/>
    <x v="1"/>
    <s v="HTS Engineering - Heat Transfer Solutions"/>
    <x v="2"/>
    <s v="ON"/>
    <s v="Jira, Project management, Scrum, Software development, Agile"/>
    <s v="ANY"/>
    <s v="In-Person"/>
    <s v="Consulting"/>
    <n v="57000"/>
    <n v="82000"/>
    <n v="69500"/>
  </r>
  <r>
    <x v="0"/>
    <x v="32"/>
    <x v="8"/>
    <s v="Signalchem Lifesciences Corp"/>
    <x v="39"/>
    <s v="BC"/>
    <s v="Statistics, Computer science, Big data, Python, Office Suite"/>
    <s v="ANY"/>
    <s v="In-Person"/>
    <s v="Others"/>
    <n v="76960"/>
    <n v="76960"/>
    <n v="76960"/>
  </r>
  <r>
    <x v="0"/>
    <x v="32"/>
    <x v="8"/>
    <s v="Signalchem Lifesciences Corp"/>
    <x v="39"/>
    <s v="QC"/>
    <s v="Statistics, Computer science, Big data, Python, Office Suite"/>
    <s v="ANY"/>
    <s v="In-Person"/>
    <s v="Others"/>
    <n v="76960"/>
    <n v="76960"/>
    <n v="76960"/>
  </r>
  <r>
    <x v="0"/>
    <x v="32"/>
    <x v="8"/>
    <s v="Signalchem Lifesciences Corp"/>
    <x v="39"/>
    <s v="NB"/>
    <s v="Statistics, Computer science, Big data, Python, Office Suite"/>
    <s v="ANY"/>
    <s v="In-Person"/>
    <s v="Others"/>
    <n v="76960"/>
    <n v="76960"/>
    <n v="76960"/>
  </r>
  <r>
    <x v="0"/>
    <x v="485"/>
    <x v="3"/>
    <s v="Infosys"/>
    <x v="142"/>
    <s v="QC"/>
    <s v="Azure, R, SQL, IT, SDLC"/>
    <s v="ANY"/>
    <s v="In-Person"/>
    <s v="Others"/>
    <n v="76000"/>
    <n v="89440"/>
    <n v="82720"/>
  </r>
  <r>
    <x v="1"/>
    <x v="1"/>
    <x v="1"/>
    <s v="CSI Consulting"/>
    <x v="12"/>
    <s v="ON"/>
    <s v="Business analysis, Visio, Business management"/>
    <s v="ANY"/>
    <s v="In-Person"/>
    <s v="Consulting"/>
    <n v="67000"/>
    <n v="97000"/>
    <n v="82000"/>
  </r>
  <r>
    <x v="3"/>
    <x v="549"/>
    <x v="5"/>
    <s v="Qventus"/>
    <x v="0"/>
    <s v="Undef"/>
    <s v="Program management, Cerner, SQL, Statistics, Epic"/>
    <s v="ANY"/>
    <s v="Remote"/>
    <s v="Others"/>
    <n v="68500"/>
    <n v="87000"/>
    <n v="77750"/>
  </r>
  <r>
    <x v="1"/>
    <x v="1"/>
    <x v="1"/>
    <s v="Eperformance Inc."/>
    <x v="1"/>
    <s v="ON"/>
    <s v="DevOps, SQL, SSRS, Python, Enterprise architecture"/>
    <s v="ANY"/>
    <s v="In-Person"/>
    <s v="Others"/>
    <n v="65000"/>
    <n v="80000"/>
    <n v="72500"/>
  </r>
  <r>
    <x v="1"/>
    <x v="1"/>
    <x v="1"/>
    <s v="City of Calgary"/>
    <x v="8"/>
    <s v="AB"/>
    <s v="Business analysis, Presentation skills, Agile, Business management, No SQL"/>
    <s v="ANY"/>
    <s v="In-Person"/>
    <s v="Technology"/>
    <n v="90168"/>
    <n v="120556.8"/>
    <n v="105362.4"/>
  </r>
  <r>
    <x v="2"/>
    <x v="679"/>
    <x v="10"/>
    <s v="SavvyPro Edu Inc."/>
    <x v="0"/>
    <s v="Undef"/>
    <s v="Agile"/>
    <s v="ANY"/>
    <s v="Remote"/>
    <s v="Others"/>
    <n v="104000"/>
    <n v="180000"/>
    <n v="142000"/>
  </r>
  <r>
    <x v="1"/>
    <x v="1"/>
    <x v="1"/>
    <s v="T&amp;T Supermarket"/>
    <x v="72"/>
    <s v="ON"/>
    <s v="Python, SQL, Statistics, Organizational skills, Chinese"/>
    <s v="ANY"/>
    <s v="In-Person"/>
    <s v="Others"/>
    <n v="54000"/>
    <n v="63000"/>
    <n v="58500"/>
  </r>
  <r>
    <x v="8"/>
    <x v="680"/>
    <x v="5"/>
    <s v="CI Financial"/>
    <x v="2"/>
    <s v="ON"/>
    <s v="Jira, SQL, Azure, Trello, SQL"/>
    <s v="ANY"/>
    <s v="In-Person"/>
    <s v="Finance"/>
    <n v="62000"/>
    <n v="100000"/>
    <n v="81000"/>
  </r>
  <r>
    <x v="3"/>
    <x v="159"/>
    <x v="5"/>
    <s v="Growers First"/>
    <x v="37"/>
    <s v="ON"/>
    <s v="SQL, SAP, Supply chain, ERP systems, Statistics"/>
    <s v="ANY"/>
    <s v="In-Person"/>
    <s v="Others"/>
    <n v="60000"/>
    <n v="75000"/>
    <n v="67500"/>
  </r>
  <r>
    <x v="0"/>
    <x v="32"/>
    <x v="8"/>
    <s v="Alberta Cash Register POS Systems Inc"/>
    <x v="8"/>
    <s v="AB"/>
    <s v="Python"/>
    <s v="ANY"/>
    <s v="In-Person"/>
    <s v="Others"/>
    <n v="87360"/>
    <n v="104000"/>
    <n v="95680"/>
  </r>
  <r>
    <x v="0"/>
    <x v="32"/>
    <x v="8"/>
    <s v="Pearl Technologies LTD."/>
    <x v="2"/>
    <s v="ON"/>
    <s v="Python"/>
    <s v="ANY"/>
    <s v="In-Person"/>
    <s v="Technology"/>
    <n v="89440"/>
    <n v="89440"/>
    <n v="89440"/>
  </r>
  <r>
    <x v="6"/>
    <x v="20"/>
    <x v="2"/>
    <s v="Six side Logistics"/>
    <x v="12"/>
    <s v="ON"/>
    <s v="Python, Windows, Office Suite, Computer skills"/>
    <s v="ANY"/>
    <s v="In-Person"/>
    <s v="Transportation"/>
    <n v="91520"/>
    <n v="91520"/>
    <n v="91520"/>
  </r>
  <r>
    <x v="7"/>
    <x v="392"/>
    <x v="0"/>
    <s v="goeasy"/>
    <x v="12"/>
    <s v="ON"/>
    <s v="Data mining, SAS, SQL, Statistical analysis, Statistics"/>
    <s v="ANY"/>
    <s v="In-Person"/>
    <s v="Others"/>
    <n v="72000"/>
    <n v="80000"/>
    <n v="76000"/>
  </r>
  <r>
    <x v="4"/>
    <x v="236"/>
    <x v="5"/>
    <s v="Sobeys"/>
    <x v="12"/>
    <s v="ON"/>
    <s v="Data management, No SQL"/>
    <s v="Senior"/>
    <s v="In-Person"/>
    <s v="Others"/>
    <n v="80000"/>
    <n v="90000"/>
    <n v="85000"/>
  </r>
  <r>
    <x v="2"/>
    <x v="2"/>
    <x v="2"/>
    <s v="Sander Geophysics"/>
    <x v="1"/>
    <s v="ON"/>
    <s v="Computer skills"/>
    <s v="ANY"/>
    <s v="In-Person"/>
    <s v="Others"/>
    <n v="48000"/>
    <n v="57200"/>
    <n v="52600"/>
  </r>
  <r>
    <x v="4"/>
    <x v="681"/>
    <x v="3"/>
    <s v="Computershare"/>
    <x v="142"/>
    <s v="QC"/>
    <s v="Power BI, Oracle, SQL, Python, SQL"/>
    <s v="Senior"/>
    <s v="In-Person"/>
    <s v="Others"/>
    <n v="70000"/>
    <n v="114000"/>
    <n v="92000"/>
  </r>
  <r>
    <x v="0"/>
    <x v="150"/>
    <x v="5"/>
    <s v="i3 Energy Canada Ltd."/>
    <x v="8"/>
    <s v="AB"/>
    <s v="Office Suite, Computer skills, No SQL"/>
    <s v="ANY"/>
    <s v="In-Person"/>
    <s v="Energy"/>
    <n v="76000"/>
    <n v="89440"/>
    <n v="82720"/>
  </r>
  <r>
    <x v="8"/>
    <x v="682"/>
    <x v="2"/>
    <s v="Robert Half"/>
    <x v="14"/>
    <s v="AB"/>
    <s v="Tableau, R, AWS, Data visualization, Python"/>
    <s v="Junior"/>
    <s v="In-Person"/>
    <s v="Others"/>
    <n v="69000"/>
    <n v="86000"/>
    <n v="77500"/>
  </r>
  <r>
    <x v="4"/>
    <x v="683"/>
    <x v="1"/>
    <s v="Lantic Inc."/>
    <x v="142"/>
    <s v="QC"/>
    <s v="Bilingual, Tableau, Computer science, Power BI, ERP systems"/>
    <s v="Senior"/>
    <s v="In-Person"/>
    <s v="Others"/>
    <n v="77000"/>
    <n v="87000"/>
    <n v="82000"/>
  </r>
  <r>
    <x v="5"/>
    <x v="318"/>
    <x v="20"/>
    <s v="Labatt Breweries of Canada"/>
    <x v="137"/>
    <s v="NB"/>
    <s v="Power BI, SQL, SAP, Supply chain, Logistics"/>
    <s v="ANY"/>
    <s v="In-Person"/>
    <s v="Others"/>
    <n v="63000"/>
    <n v="63000"/>
    <n v="63000"/>
  </r>
  <r>
    <x v="2"/>
    <x v="684"/>
    <x v="5"/>
    <s v="BMO Financial Group"/>
    <x v="2"/>
    <s v="ON"/>
    <s v="Statistics, No SQL"/>
    <s v="ANY"/>
    <s v="In-Person"/>
    <s v="Finance"/>
    <n v="60000"/>
    <n v="112000"/>
    <n v="86000"/>
  </r>
  <r>
    <x v="2"/>
    <x v="685"/>
    <x v="8"/>
    <s v="Imperial Tobacco Canada"/>
    <x v="142"/>
    <s v="QC"/>
    <s v="Azure, Writing skills, DevOps, Python, E-commerce"/>
    <s v="ANY"/>
    <s v="In-Person"/>
    <s v="Others"/>
    <n v="44000"/>
    <n v="90000"/>
    <n v="67000"/>
  </r>
  <r>
    <x v="7"/>
    <x v="173"/>
    <x v="5"/>
    <s v="Staples"/>
    <x v="12"/>
    <s v="ON"/>
    <s v="Statistics"/>
    <s v="ANY"/>
    <s v="In-Person"/>
    <s v="Others"/>
    <n v="50000"/>
    <n v="76458"/>
    <n v="63229"/>
  </r>
  <r>
    <x v="3"/>
    <x v="159"/>
    <x v="5"/>
    <s v="Galderma"/>
    <x v="68"/>
    <s v="ON"/>
    <s v="Python, Power BI, SQL, Oracle, Microsoft Outlook"/>
    <s v="ANY"/>
    <s v="In-Person"/>
    <s v="Others"/>
    <n v="81000"/>
    <n v="91000"/>
    <n v="86000"/>
  </r>
  <r>
    <x v="6"/>
    <x v="73"/>
    <x v="8"/>
    <s v="Moerai Soultions"/>
    <x v="12"/>
    <s v="ON"/>
    <s v="SQL, Business analysis, Visio, Statistics, Pivot tables"/>
    <s v="ANY"/>
    <s v="In-Person"/>
    <s v="Others"/>
    <n v="85816.8"/>
    <n v="91520"/>
    <n v="88668.4"/>
  </r>
  <r>
    <x v="0"/>
    <x v="587"/>
    <x v="4"/>
    <s v="Roche"/>
    <x v="12"/>
    <s v="ON"/>
    <s v="Business intelligence, SQL, REST, APIs, Metadata"/>
    <s v="Senior"/>
    <s v="In-Person"/>
    <s v="Others"/>
    <n v="100000"/>
    <n v="115000"/>
    <n v="107500"/>
  </r>
  <r>
    <x v="2"/>
    <x v="686"/>
    <x v="5"/>
    <s v="Busbud"/>
    <x v="0"/>
    <s v="Undef"/>
    <s v="Statistics, Statistics, Data visualization, No SQL"/>
    <s v="ANY"/>
    <s v="Remote"/>
    <s v="Others"/>
    <n v="64123.59"/>
    <n v="86600"/>
    <n v="75361.794999999998"/>
  </r>
  <r>
    <x v="8"/>
    <x v="142"/>
    <x v="2"/>
    <s v="Queen's University"/>
    <x v="87"/>
    <s v="NB"/>
    <s v="Statistical software, Power BI, Data modeling, SAS, Relational databases"/>
    <s v="Senior"/>
    <s v="In-Person"/>
    <s v="Technology"/>
    <n v="45000"/>
    <n v="57200"/>
    <n v="51100"/>
  </r>
  <r>
    <x v="6"/>
    <x v="20"/>
    <x v="2"/>
    <s v="professional book fairs"/>
    <x v="2"/>
    <s v="ON"/>
    <s v="Python, Windows, Office Suite, Computer skills"/>
    <s v="ANY"/>
    <s v="In-Person"/>
    <s v="Others"/>
    <n v="91520"/>
    <n v="91520"/>
    <n v="91520"/>
  </r>
  <r>
    <x v="0"/>
    <x v="687"/>
    <x v="2"/>
    <s v="BGIS"/>
    <x v="1"/>
    <s v="ON"/>
    <s v="Power BI, SQL, Tableau, Databases, Administrative experience"/>
    <s v="Mid"/>
    <s v="In-Person"/>
    <s v="Others"/>
    <n v="44000"/>
    <n v="63000"/>
    <n v="53500"/>
  </r>
  <r>
    <x v="7"/>
    <x v="156"/>
    <x v="5"/>
    <s v="GraingerCanada"/>
    <x v="68"/>
    <s v="ON"/>
    <s v="Customer service, SAP, Supply chain, Office Suite, SQL"/>
    <s v="ANY"/>
    <s v="In-Person"/>
    <s v="Others"/>
    <n v="66000"/>
    <n v="66000"/>
    <n v="66000"/>
  </r>
  <r>
    <x v="0"/>
    <x v="32"/>
    <x v="8"/>
    <s v="PROVISORY SOLUTIONS INC."/>
    <x v="24"/>
    <s v="ON"/>
    <s v="Python, No SQL"/>
    <s v="ANY"/>
    <s v="In-Person"/>
    <s v="Consulting"/>
    <n v="89440"/>
    <n v="89440"/>
    <n v="89440"/>
  </r>
  <r>
    <x v="0"/>
    <x v="589"/>
    <x v="9"/>
    <s v="Pacific Smoke International Inc"/>
    <x v="72"/>
    <s v="ON"/>
    <s v="Power BI, Data modeling, Azure, Business intelligence, Big data"/>
    <s v="Senior"/>
    <s v="In-Person"/>
    <s v="Others"/>
    <n v="85000"/>
    <n v="130000"/>
    <n v="107500"/>
  </r>
  <r>
    <x v="1"/>
    <x v="1"/>
    <x v="1"/>
    <s v="The Minto Group"/>
    <x v="1"/>
    <s v="ON"/>
    <s v="Power BI, SQL, SQL, Statistics, Budgeting"/>
    <s v="ANY"/>
    <s v="In-Person"/>
    <s v="Others"/>
    <n v="82000"/>
    <n v="88000"/>
    <n v="85000"/>
  </r>
  <r>
    <x v="8"/>
    <x v="406"/>
    <x v="5"/>
    <s v="VISAY TECHNOLOGIES INC"/>
    <x v="14"/>
    <s v="AB"/>
    <s v="Python"/>
    <s v="ANY"/>
    <s v="In-Person"/>
    <s v="Technology"/>
    <n v="87464"/>
    <n v="87464"/>
    <n v="87464"/>
  </r>
  <r>
    <x v="6"/>
    <x v="20"/>
    <x v="2"/>
    <s v="Print Three"/>
    <x v="74"/>
    <s v="ON"/>
    <s v="Python"/>
    <s v="ANY"/>
    <s v="In-Person"/>
    <s v="Others"/>
    <n v="88400"/>
    <n v="88400"/>
    <n v="88400"/>
  </r>
  <r>
    <x v="3"/>
    <x v="159"/>
    <x v="5"/>
    <s v="Cardinal Health"/>
    <x v="25"/>
    <s v="ON"/>
    <s v="SQL, Microsoft Access, Supply chain, Logistics, Tableau"/>
    <s v="ANY"/>
    <s v="In-Person"/>
    <s v="Healthcare"/>
    <n v="70000"/>
    <n v="71000"/>
    <n v="70500"/>
  </r>
  <r>
    <x v="6"/>
    <x v="20"/>
    <x v="2"/>
    <s v="Plura Choice WebServices Inc"/>
    <x v="8"/>
    <s v="AB"/>
    <s v="SQL, Visio, Python, SQL, Usability"/>
    <s v="ANY"/>
    <s v="In-Person"/>
    <s v="Service"/>
    <n v="98009.599999999904"/>
    <n v="98009.599999999904"/>
    <n v="98009.599999999904"/>
  </r>
  <r>
    <x v="0"/>
    <x v="211"/>
    <x v="8"/>
    <s v="STAR CHOICE FINANCIAL GROUP INC."/>
    <x v="37"/>
    <s v="ON"/>
    <s v="Python, Office Suite, SQL, Computer skills, Python"/>
    <s v="ANY"/>
    <s v="In-Person"/>
    <s v="Finance"/>
    <n v="89440"/>
    <n v="89440"/>
    <n v="89440"/>
  </r>
  <r>
    <x v="1"/>
    <x v="1"/>
    <x v="1"/>
    <s v="Island Health"/>
    <x v="36"/>
    <s v="BC"/>
    <s v="Python, No SQL, SQL, Visio, Office Suite"/>
    <s v="ANY"/>
    <s v="In-Person"/>
    <s v="Healthcare"/>
    <n v="79601.600000000006"/>
    <n v="114420.8"/>
    <n v="97011.199999999997"/>
  </r>
  <r>
    <x v="1"/>
    <x v="1"/>
    <x v="1"/>
    <s v="Island Health"/>
    <x v="36"/>
    <s v="NL"/>
    <s v="Python, No SQL, SQL, Visio, Office Suite"/>
    <s v="ANY"/>
    <s v="In-Person"/>
    <s v="Healthcare"/>
    <n v="79601.600000000006"/>
    <n v="114420.8"/>
    <n v="97011.199999999997"/>
  </r>
  <r>
    <x v="1"/>
    <x v="1"/>
    <x v="1"/>
    <s v="Island Health"/>
    <x v="36"/>
    <s v="MB"/>
    <s v="Python, No SQL, SQL, Visio, Office Suite"/>
    <s v="ANY"/>
    <s v="In-Person"/>
    <s v="Healthcare"/>
    <n v="79601.600000000006"/>
    <n v="114420.8"/>
    <n v="97011.199999999997"/>
  </r>
  <r>
    <x v="0"/>
    <x v="89"/>
    <x v="14"/>
    <s v="MacEwan University"/>
    <x v="14"/>
    <s v="AB"/>
    <s v="Power BI, Business intelligence, Statistics, Office Suite, Databases"/>
    <s v="ANY"/>
    <s v="In-Person"/>
    <s v="Technology"/>
    <n v="61000"/>
    <n v="89000"/>
    <n v="75000"/>
  </r>
  <r>
    <x v="8"/>
    <x v="467"/>
    <x v="26"/>
    <s v="247 Labs Inc"/>
    <x v="2"/>
    <s v="ON"/>
    <s v="Azure, CSS, React, R, Google Cloud Platform"/>
    <s v="ANY"/>
    <s v="In-Person"/>
    <s v="Others"/>
    <n v="95000"/>
    <n v="135000"/>
    <n v="115000"/>
  </r>
  <r>
    <x v="3"/>
    <x v="257"/>
    <x v="5"/>
    <s v="Air Canada"/>
    <x v="142"/>
    <s v="QC"/>
    <s v="Bilingual, Tableau, Investment, Pricing, Relational databases"/>
    <s v="ANY"/>
    <s v="In-Person"/>
    <s v="Others"/>
    <n v="69000"/>
    <n v="90000"/>
    <n v="79500"/>
  </r>
  <r>
    <x v="4"/>
    <x v="312"/>
    <x v="5"/>
    <s v="Edgecom Energy"/>
    <x v="37"/>
    <s v="ON"/>
    <s v="Sales, Statistics, Data management, Customer support, No SQL"/>
    <s v="ANY"/>
    <s v="In-Person"/>
    <s v="Energy"/>
    <n v="55000"/>
    <n v="58000"/>
    <n v="56500"/>
  </r>
  <r>
    <x v="2"/>
    <x v="688"/>
    <x v="5"/>
    <s v="Mastercard"/>
    <x v="2"/>
    <s v="ON"/>
    <s v="Python, No SQL, SQL, Microsoft Access, Statistics"/>
    <s v="ANY"/>
    <s v="In-Person"/>
    <s v="Automotive"/>
    <n v="35000"/>
    <n v="71000"/>
    <n v="53000"/>
  </r>
  <r>
    <x v="4"/>
    <x v="46"/>
    <x v="5"/>
    <s v="Dayforce"/>
    <x v="145"/>
    <s v="Undef"/>
    <s v="Power BI, SQL, Ceridian, Statistics, Dayforce"/>
    <s v="Senior"/>
    <s v="In-Person"/>
    <s v="Others"/>
    <n v="84000"/>
    <n v="149000"/>
    <n v="116500"/>
  </r>
  <r>
    <x v="5"/>
    <x v="178"/>
    <x v="1"/>
    <s v="Canadian Cancer Society"/>
    <x v="8"/>
    <s v="AB"/>
    <s v="No SQL, SQL, Microsoft Outlook, Salesforce, Visio"/>
    <s v="Senior"/>
    <s v="In-Person"/>
    <s v="Healthcare"/>
    <n v="76000"/>
    <n v="76000"/>
    <n v="76000"/>
  </r>
  <r>
    <x v="8"/>
    <x v="689"/>
    <x v="2"/>
    <s v="Bevertec"/>
    <x v="2"/>
    <s v="ON"/>
    <s v="Power BI, Statistics, Math, AS400, Financial services"/>
    <s v="ANY"/>
    <s v="In-Person"/>
    <s v="Others"/>
    <n v="50000"/>
    <n v="93000"/>
    <n v="71500"/>
  </r>
  <r>
    <x v="3"/>
    <x v="159"/>
    <x v="5"/>
    <s v="Uline"/>
    <x v="93"/>
    <s v="ON"/>
    <s v="No SQL, Power BI, SQL, Microsoft Access, Research"/>
    <s v="ANY"/>
    <s v="In-Person"/>
    <s v="Others"/>
    <n v="75000"/>
    <n v="90000"/>
    <n v="82500"/>
  </r>
  <r>
    <x v="4"/>
    <x v="690"/>
    <x v="13"/>
    <s v="AutoTrader.ca"/>
    <x v="2"/>
    <s v="ON"/>
    <s v="Power BI, Data modeling, Business intelligence, .NET, SQL"/>
    <s v="Senior"/>
    <s v="In-Person"/>
    <s v="Others"/>
    <n v="103000"/>
    <n v="155000"/>
    <n v="129000"/>
  </r>
  <r>
    <x v="4"/>
    <x v="691"/>
    <x v="5"/>
    <s v="CAAT Pension Plan"/>
    <x v="2"/>
    <s v="ON"/>
    <s v="SQL, Statistics, Math, Time management"/>
    <s v="Senior"/>
    <s v="In-Person"/>
    <s v="Others"/>
    <n v="61000"/>
    <n v="74000"/>
    <n v="67500"/>
  </r>
  <r>
    <x v="2"/>
    <x v="692"/>
    <x v="1"/>
    <s v="Experis"/>
    <x v="142"/>
    <s v="QC"/>
    <s v="Jira, Bilingual, Tableau, Pricing, Python"/>
    <s v="ANY"/>
    <s v="In-Person"/>
    <s v="Others"/>
    <n v="100000"/>
    <n v="125000"/>
    <n v="112500"/>
  </r>
  <r>
    <x v="8"/>
    <x v="403"/>
    <x v="2"/>
    <s v="Entourage Human Resources"/>
    <x v="145"/>
    <s v="Undef"/>
    <s v="Python, Bilingual, No SQL, Tableau, SQL"/>
    <s v="ANY"/>
    <s v="In-Person"/>
    <s v="Travel"/>
    <n v="70000"/>
    <n v="80000"/>
    <n v="75000"/>
  </r>
  <r>
    <x v="4"/>
    <x v="552"/>
    <x v="24"/>
    <s v="Computershare"/>
    <x v="2"/>
    <s v="ON"/>
    <s v="SQL, Tableau, Java, SQL, Statistics"/>
    <s v="Senior"/>
    <s v="In-Person"/>
    <s v="Others"/>
    <n v="65000"/>
    <n v="79000"/>
    <n v="72000"/>
  </r>
  <r>
    <x v="0"/>
    <x v="241"/>
    <x v="2"/>
    <s v="V Manage IT"/>
    <x v="122"/>
    <s v="BC"/>
    <s v="Python"/>
    <s v="ANY"/>
    <s v="In-Person"/>
    <s v="Technology"/>
    <n v="81120"/>
    <n v="81120"/>
    <n v="81120"/>
  </r>
  <r>
    <x v="8"/>
    <x v="142"/>
    <x v="2"/>
    <s v="Build Measure Learn Sweden AB"/>
    <x v="136"/>
    <s v="Undef"/>
    <s v="Investment, Power BI, Statistics, Python, Tableau"/>
    <s v="Senior"/>
    <s v="In-Person"/>
    <s v="Others"/>
    <n v="69000"/>
    <n v="86000"/>
    <n v="77500"/>
  </r>
  <r>
    <x v="8"/>
    <x v="548"/>
    <x v="24"/>
    <s v="Computershare"/>
    <x v="2"/>
    <s v="ON"/>
    <s v="Power BI, Oracle, Relational databases, SAP, Statistics"/>
    <s v="ANY"/>
    <s v="In-Person"/>
    <s v="Others"/>
    <n v="65000"/>
    <n v="79000"/>
    <n v="72000"/>
  </r>
  <r>
    <x v="9"/>
    <x v="118"/>
    <x v="5"/>
    <s v="R.E. ROYAL TRADING INC."/>
    <x v="69"/>
    <s v="ON"/>
    <s v="Python"/>
    <s v="ANY"/>
    <s v="In-Person"/>
    <s v="Others"/>
    <n v="88524.800000000003"/>
    <n v="88524.800000000003"/>
    <n v="88524.800000000003"/>
  </r>
  <r>
    <x v="1"/>
    <x v="1"/>
    <x v="1"/>
    <s v="Scotiabank"/>
    <x v="2"/>
    <s v="ON"/>
    <s v="Apache Hive, SQL, Project management, Organizational skills, Agile"/>
    <s v="ANY"/>
    <s v="In-Person"/>
    <s v="Finance"/>
    <n v="75000"/>
    <n v="100000"/>
    <n v="87500"/>
  </r>
  <r>
    <x v="1"/>
    <x v="1"/>
    <x v="1"/>
    <s v="ASEBP"/>
    <x v="14"/>
    <s v="AB"/>
    <s v="Power BI, Data modeling, SQL, Waterfall, Business analysis"/>
    <s v="ANY"/>
    <s v="In-Person"/>
    <s v="Others"/>
    <n v="90000"/>
    <n v="96000"/>
    <n v="93000"/>
  </r>
  <r>
    <x v="2"/>
    <x v="347"/>
    <x v="2"/>
    <s v="Riverside Natural Foods Ltd."/>
    <x v="2"/>
    <s v="ON"/>
    <s v="SAP, Data structures, Quality management, Office Suite, Change management"/>
    <s v="ANY"/>
    <s v="In-Person"/>
    <s v="Others"/>
    <n v="43000"/>
    <n v="93000"/>
    <n v="68000"/>
  </r>
  <r>
    <x v="3"/>
    <x v="693"/>
    <x v="5"/>
    <s v="Tjene Corp"/>
    <x v="2"/>
    <s v="ON"/>
    <s v="Python, AutoCAD, Operating systems, React, XML"/>
    <s v="ANY"/>
    <s v="Hybrid"/>
    <s v="Others"/>
    <n v="68000"/>
    <n v="86000"/>
    <n v="77000"/>
  </r>
  <r>
    <x v="0"/>
    <x v="378"/>
    <x v="12"/>
    <s v="CNSC/CCSN"/>
    <x v="1"/>
    <s v="ON"/>
    <s v="Bilingual, Python, Quality management, SQL, Statistics"/>
    <s v="ANY"/>
    <s v="In-Person"/>
    <s v="Others"/>
    <n v="64000"/>
    <n v="118000"/>
    <n v="91000"/>
  </r>
  <r>
    <x v="0"/>
    <x v="694"/>
    <x v="2"/>
    <s v="PHSA"/>
    <x v="6"/>
    <s v="BC"/>
    <s v="Statistics, Databases, Statistical analysis, Recruiting, No SQL"/>
    <s v="ANY"/>
    <s v="In-Person"/>
    <s v="Others"/>
    <n v="68000"/>
    <n v="98000"/>
    <n v="83000"/>
  </r>
  <r>
    <x v="0"/>
    <x v="525"/>
    <x v="5"/>
    <s v="McGill University"/>
    <x v="142"/>
    <s v="QC"/>
    <s v="Tableau, Incident management, Big data, Research, SQL"/>
    <s v="Junior"/>
    <s v="In-Person"/>
    <s v="Technology"/>
    <n v="62400"/>
    <n v="72800"/>
    <n v="67600"/>
  </r>
  <r>
    <x v="5"/>
    <x v="658"/>
    <x v="1"/>
    <s v="Atlantis IT group"/>
    <x v="2"/>
    <s v="ON"/>
    <s v="Power BI, Google Cloud Platform, Tableau, IT"/>
    <s v="ANY"/>
    <s v="In-Person"/>
    <s v="Technology"/>
    <n v="60000"/>
    <n v="98000"/>
    <n v="79000"/>
  </r>
  <r>
    <x v="8"/>
    <x v="267"/>
    <x v="5"/>
    <s v="Air Transat"/>
    <x v="33"/>
    <s v="QC"/>
    <s v="Python, No SQL, Tableau, SQL, Microsoft Outlook"/>
    <s v="ANY"/>
    <s v="In-Person"/>
    <s v="Others"/>
    <n v="67000"/>
    <n v="75000"/>
    <n v="71000"/>
  </r>
  <r>
    <x v="4"/>
    <x v="470"/>
    <x v="5"/>
    <s v="Tucows"/>
    <x v="2"/>
    <s v="ON"/>
    <s v="Customer service, Statistics, APIs, HRIS, LMS"/>
    <s v="ANY"/>
    <s v="In-Person"/>
    <s v="Others"/>
    <n v="67000"/>
    <n v="78000"/>
    <n v="72500"/>
  </r>
  <r>
    <x v="7"/>
    <x v="243"/>
    <x v="5"/>
    <s v="Longtrepreneur"/>
    <x v="0"/>
    <s v="Undef"/>
    <s v="CRM software, SQL, SAP, Employee relations, Ceridian"/>
    <s v="ANY"/>
    <s v="Remote"/>
    <s v="Others"/>
    <n v="40000"/>
    <n v="57200"/>
    <n v="48600"/>
  </r>
  <r>
    <x v="3"/>
    <x v="695"/>
    <x v="5"/>
    <s v="SkilledTradesBC"/>
    <x v="39"/>
    <s v="BC"/>
    <s v="Python, No SQL, SQL, Process improvement, Visio"/>
    <s v="ANY"/>
    <s v="In-Person"/>
    <s v="Others"/>
    <n v="71000"/>
    <n v="96000"/>
    <n v="83500"/>
  </r>
  <r>
    <x v="3"/>
    <x v="695"/>
    <x v="5"/>
    <s v="SkilledTradesBC"/>
    <x v="39"/>
    <s v="QC"/>
    <s v="Python, No SQL, SQL, Process improvement, Visio"/>
    <s v="ANY"/>
    <s v="In-Person"/>
    <s v="Others"/>
    <n v="71000"/>
    <n v="96000"/>
    <n v="83500"/>
  </r>
  <r>
    <x v="3"/>
    <x v="695"/>
    <x v="5"/>
    <s v="SkilledTradesBC"/>
    <x v="39"/>
    <s v="NB"/>
    <s v="Python, No SQL, SQL, Process improvement, Visio"/>
    <s v="ANY"/>
    <s v="In-Person"/>
    <s v="Others"/>
    <n v="71000"/>
    <n v="96000"/>
    <n v="83500"/>
  </r>
  <r>
    <x v="3"/>
    <x v="252"/>
    <x v="5"/>
    <s v="Affirm"/>
    <x v="0"/>
    <s v="Undef"/>
    <s v="SQL, Risk management, Python"/>
    <s v="Mid"/>
    <s v="Remote"/>
    <s v="Legal"/>
    <n v="68500"/>
    <n v="87000"/>
    <n v="77750"/>
  </r>
  <r>
    <x v="4"/>
    <x v="696"/>
    <x v="5"/>
    <s v="Basis Technologies"/>
    <x v="0"/>
    <s v="Undef"/>
    <s v="Computer science, Elasticsearch, TCP, SQL, React"/>
    <s v="ANY"/>
    <s v="Remote"/>
    <s v="Technology"/>
    <n v="64000"/>
    <n v="109000"/>
    <n v="86500"/>
  </r>
  <r>
    <x v="5"/>
    <x v="318"/>
    <x v="20"/>
    <s v="Chemtrade"/>
    <x v="2"/>
    <s v="ON"/>
    <s v="Python, No SQL, Computer operation, SQL, SAP"/>
    <s v="ANY"/>
    <s v="In-Person"/>
    <s v="Others"/>
    <n v="59000"/>
    <n v="70000"/>
    <n v="64500"/>
  </r>
  <r>
    <x v="3"/>
    <x v="697"/>
    <x v="1"/>
    <s v="Teamrecruiter.com"/>
    <x v="2"/>
    <s v="ON"/>
    <s v="Process improvement, Agile, Business requirements, No SQL"/>
    <s v="Junior"/>
    <s v="In-Person"/>
    <s v="Technology"/>
    <n v="60000"/>
    <n v="80000"/>
    <n v="70000"/>
  </r>
  <r>
    <x v="3"/>
    <x v="149"/>
    <x v="1"/>
    <s v="Saskatchewan Blue Cross"/>
    <x v="65"/>
    <s v="SK"/>
    <s v="Jira, Python, No SQL, SQL, Enterprise architecture"/>
    <s v="Senior"/>
    <s v="In-Person"/>
    <s v="Others"/>
    <n v="69000"/>
    <n v="87000"/>
    <n v="78000"/>
  </r>
  <r>
    <x v="4"/>
    <x v="522"/>
    <x v="13"/>
    <s v="Samsung Electronics"/>
    <x v="12"/>
    <s v="ON"/>
    <s v="Python, Pricing, Python, Korean, Statistics"/>
    <s v="Senior"/>
    <s v="In-Person"/>
    <s v="Others"/>
    <n v="75000"/>
    <n v="126000"/>
    <n v="100500"/>
  </r>
  <r>
    <x v="3"/>
    <x v="698"/>
    <x v="1"/>
    <s v="Aventura Consultants"/>
    <x v="2"/>
    <s v="ON"/>
    <s v="Process improvement, Project management, Agile, Business requirements, No SQL"/>
    <s v="ANY"/>
    <s v="In-Person"/>
    <s v="Consulting"/>
    <n v="60000"/>
    <n v="90000"/>
    <n v="75000"/>
  </r>
  <r>
    <x v="5"/>
    <x v="699"/>
    <x v="1"/>
    <s v="ISG Search Inc"/>
    <x v="2"/>
    <s v="ON"/>
    <s v="Python, Power BI, SQL, Azure, DevOps"/>
    <s v="Senior"/>
    <s v="In-Person"/>
    <s v="Others"/>
    <n v="60000"/>
    <n v="80000"/>
    <n v="70000"/>
  </r>
  <r>
    <x v="4"/>
    <x v="551"/>
    <x v="1"/>
    <s v="OMERS"/>
    <x v="2"/>
    <s v="ON"/>
    <s v="Investment, SQL, Microsoft Access, Azure, DevOps"/>
    <s v="Senior"/>
    <s v="In-Person"/>
    <s v="Others"/>
    <n v="81000"/>
    <n v="115000"/>
    <n v="98000"/>
  </r>
  <r>
    <x v="8"/>
    <x v="406"/>
    <x v="5"/>
    <s v="Zero11"/>
    <x v="4"/>
    <s v="BC"/>
    <s v="Oracle, Business intelligence, QlikView, SQL, Tableau"/>
    <s v="ANY"/>
    <s v="In-Person"/>
    <s v="Others"/>
    <n v="81000"/>
    <n v="127000"/>
    <n v="104000"/>
  </r>
  <r>
    <x v="5"/>
    <x v="66"/>
    <x v="1"/>
    <s v="Teknaform Inc."/>
    <x v="34"/>
    <s v="ON"/>
    <s v="SQL, Business intelligence, Statistics, Presentation skills, Manufacturing"/>
    <s v="Senior"/>
    <s v="In-Person"/>
    <s v="Others"/>
    <n v="90000"/>
    <n v="110000"/>
    <n v="100000"/>
  </r>
  <r>
    <x v="6"/>
    <x v="73"/>
    <x v="8"/>
    <s v="Accenture"/>
    <x v="2"/>
    <s v="ON"/>
    <s v="Jira, Python, SQL, Visio, Office Suite"/>
    <s v="ANY"/>
    <s v="In-Person"/>
    <s v="Others"/>
    <n v="85816.8"/>
    <n v="91520"/>
    <n v="88668.4"/>
  </r>
  <r>
    <x v="8"/>
    <x v="700"/>
    <x v="2"/>
    <s v="CONFORMiT"/>
    <x v="153"/>
    <s v="QC"/>
    <s v="Power BI, Statistics, Tableau, Java, SQL"/>
    <s v="ANY"/>
    <s v="In-Person"/>
    <s v="Technology"/>
    <n v="50000"/>
    <n v="95000"/>
    <n v="72500"/>
  </r>
  <r>
    <x v="7"/>
    <x v="391"/>
    <x v="5"/>
    <s v="Circle K"/>
    <x v="2"/>
    <s v="ON"/>
    <s v="Python, No SQL, SQL, Microsoft Outlook, Statistics"/>
    <s v="ANY"/>
    <s v="In-Person"/>
    <s v="Others"/>
    <n v="35000"/>
    <n v="57200"/>
    <n v="46100"/>
  </r>
  <r>
    <x v="4"/>
    <x v="201"/>
    <x v="5"/>
    <s v="Canadian Institute for Health Information"/>
    <x v="2"/>
    <s v="ON"/>
    <s v="Bilingual, Tableau, Statistical software, SAS, R"/>
    <s v="Senior"/>
    <s v="In-Person"/>
    <s v="Technology"/>
    <n v="65000"/>
    <n v="89000"/>
    <n v="77000"/>
  </r>
  <r>
    <x v="8"/>
    <x v="148"/>
    <x v="5"/>
    <s v="Shared Health"/>
    <x v="28"/>
    <s v="MB"/>
    <s v="Data management, Leadership"/>
    <s v="ANY"/>
    <s v="In-Person"/>
    <s v="Healthcare"/>
    <n v="47000"/>
    <n v="88000"/>
    <n v="67500"/>
  </r>
  <r>
    <x v="7"/>
    <x v="22"/>
    <x v="5"/>
    <s v="Closing the Gap Healthcare"/>
    <x v="12"/>
    <s v="ON"/>
    <s v="Power BI, SQL, Visio, Office Suite, Statistics"/>
    <s v="ANY"/>
    <s v="In-Person"/>
    <s v="Healthcare"/>
    <n v="70000"/>
    <n v="80000"/>
    <n v="75000"/>
  </r>
  <r>
    <x v="0"/>
    <x v="701"/>
    <x v="1"/>
    <s v="Colliers"/>
    <x v="2"/>
    <s v="ON"/>
    <s v="Power BI, Data modeling, Business intelligence, Tableau, Statistics"/>
    <s v="ANY"/>
    <s v="In-Person"/>
    <s v="Others"/>
    <n v="62000"/>
    <n v="109000"/>
    <n v="85500"/>
  </r>
  <r>
    <x v="4"/>
    <x v="702"/>
    <x v="2"/>
    <s v="Healthcare of Ontario Pension Plan (HOOPP)"/>
    <x v="2"/>
    <s v="ON"/>
    <s v="Power BI, Data modeling, Azure, R, Google Tag Manager"/>
    <s v="ANY"/>
    <s v="In-Person"/>
    <s v="Healthcare"/>
    <n v="68000"/>
    <n v="81000"/>
    <n v="74500"/>
  </r>
  <r>
    <x v="5"/>
    <x v="49"/>
    <x v="1"/>
    <s v="TELUS International"/>
    <x v="6"/>
    <s v="BC"/>
    <s v="Enterprise software, Project management, Presentation skills, Machine learning, Data analytics"/>
    <s v="Senior"/>
    <s v="In-Person"/>
    <s v="Others"/>
    <n v="35000"/>
    <n v="86000"/>
    <n v="60500"/>
  </r>
  <r>
    <x v="2"/>
    <x v="703"/>
    <x v="1"/>
    <s v="Techprism.inc"/>
    <x v="12"/>
    <s v="ON"/>
    <s v="Jira, Data modeling, Business intelligence, SAS, QlikView"/>
    <s v="Senior"/>
    <s v="In-Person"/>
    <s v="Technology"/>
    <n v="59000"/>
    <n v="112000"/>
    <n v="85500"/>
  </r>
  <r>
    <x v="0"/>
    <x v="704"/>
    <x v="1"/>
    <s v="TELUS"/>
    <x v="0"/>
    <s v="Undef"/>
    <s v="Oracle, Sales, Relational databases, Google Cloud Platform, SQL"/>
    <s v="ANY"/>
    <s v="Remote"/>
    <s v="Others"/>
    <n v="76000"/>
    <n v="89440"/>
    <n v="82720"/>
  </r>
  <r>
    <x v="1"/>
    <x v="1"/>
    <x v="1"/>
    <s v="Electronic Arts"/>
    <x v="6"/>
    <s v="BC"/>
    <s v="Procurement, Statistics, Data visualization, No SQL"/>
    <s v="ANY"/>
    <s v="In-Person"/>
    <s v="Others"/>
    <n v="63000"/>
    <n v="99000"/>
    <n v="81000"/>
  </r>
  <r>
    <x v="7"/>
    <x v="531"/>
    <x v="5"/>
    <s v="Rakuten"/>
    <x v="2"/>
    <s v="ON"/>
    <s v="Tableau, SQL, Data analytics"/>
    <s v="ANY"/>
    <s v="In-Person"/>
    <s v="Others"/>
    <n v="70000"/>
    <n v="118000"/>
    <n v="94000"/>
  </r>
  <r>
    <x v="0"/>
    <x v="705"/>
    <x v="5"/>
    <s v="BC Rapid Transit Co. Ltd"/>
    <x v="6"/>
    <s v="BC"/>
    <s v="Statistics, Presentation skills, Recruiting, Computer skills, No SQL"/>
    <s v="ANY"/>
    <s v="In-Person"/>
    <s v="Technology"/>
    <n v="76000"/>
    <n v="113000"/>
    <n v="94500"/>
  </r>
  <r>
    <x v="4"/>
    <x v="263"/>
    <x v="5"/>
    <s v="Financial Services Regulatory Authority of Ontario (FSRA)"/>
    <x v="2"/>
    <s v="ON"/>
    <s v="Python, No SQL, Computer science, SQL, IIS"/>
    <s v="ANY"/>
    <s v="In-Person"/>
    <s v="Technology"/>
    <n v="68000"/>
    <n v="88300"/>
    <n v="78150"/>
  </r>
  <r>
    <x v="3"/>
    <x v="5"/>
    <x v="5"/>
    <s v="IMP Group"/>
    <x v="4"/>
    <s v="BC"/>
    <s v="No SQL, SQL, Python, Project management, Continuous improvement"/>
    <s v="ANY"/>
    <s v="In-Person"/>
    <s v="Others"/>
    <n v="51000"/>
    <n v="75000"/>
    <n v="63000"/>
  </r>
  <r>
    <x v="5"/>
    <x v="564"/>
    <x v="1"/>
    <s v="NRT Technology Corp."/>
    <x v="2"/>
    <s v="ON"/>
    <s v="Jira, Tableau, Python, Office Suite, Math"/>
    <s v="ANY"/>
    <s v="In-Person"/>
    <s v="Technology"/>
    <n v="65000"/>
    <n v="73000"/>
    <n v="69000"/>
  </r>
  <r>
    <x v="4"/>
    <x v="172"/>
    <x v="5"/>
    <s v="Spectra Aluminum Products"/>
    <x v="73"/>
    <s v="ON"/>
    <s v="Power BI, SQL, Accounts payable, QlikView, Business analysis"/>
    <s v="ANY"/>
    <s v="In-Person"/>
    <s v="Others"/>
    <n v="56000"/>
    <n v="85000"/>
    <n v="70500"/>
  </r>
  <r>
    <x v="3"/>
    <x v="494"/>
    <x v="5"/>
    <s v="Purdys Chocolatier"/>
    <x v="6"/>
    <s v="BC"/>
    <s v="Power BI, SQL, Sales, Statistics, Statistics"/>
    <s v="ANY"/>
    <s v="In-Person"/>
    <s v="Others"/>
    <n v="70000"/>
    <n v="85000"/>
    <n v="77500"/>
  </r>
  <r>
    <x v="6"/>
    <x v="186"/>
    <x v="5"/>
    <s v="Sobeys"/>
    <x v="12"/>
    <s v="ON"/>
    <s v="Project management, Presentation skills, No SQL, Strategic planning"/>
    <s v="ANY"/>
    <s v="In-Person"/>
    <s v="Others"/>
    <n v="80000"/>
    <n v="95000"/>
    <n v="87500"/>
  </r>
  <r>
    <x v="6"/>
    <x v="99"/>
    <x v="8"/>
    <s v="BMO Financial Group"/>
    <x v="2"/>
    <s v="ON"/>
    <s v="Relational databases, Writing skills, SQL, Statistics, Release management"/>
    <s v="ANY"/>
    <s v="In-Person"/>
    <s v="Finance"/>
    <n v="75000"/>
    <n v="139000"/>
    <n v="107000"/>
  </r>
  <r>
    <x v="0"/>
    <x v="32"/>
    <x v="8"/>
    <s v="Snaplii Inc."/>
    <x v="12"/>
    <s v="ON"/>
    <s v="Python, SASS, Computer skills, Linux, Data warehouse"/>
    <s v="ANY"/>
    <s v="In-Person"/>
    <s v="Others"/>
    <n v="83000"/>
    <n v="100000"/>
    <n v="91500"/>
  </r>
  <r>
    <x v="0"/>
    <x v="706"/>
    <x v="2"/>
    <s v="Michael Garron Hospital"/>
    <x v="2"/>
    <s v="ON"/>
    <s v="No SQL, Statistics, SQL, Microsoft Access, Statistics"/>
    <s v="Senior"/>
    <s v="In-Person"/>
    <s v="Technology"/>
    <n v="53000"/>
    <n v="74000"/>
    <n v="63500"/>
  </r>
  <r>
    <x v="7"/>
    <x v="243"/>
    <x v="5"/>
    <s v="Canada Goose Inc."/>
    <x v="2"/>
    <s v="ON"/>
    <s v="SQL, Office Suite, Statistics, Project management, HRIS"/>
    <s v="ANY"/>
    <s v="In-Person"/>
    <s v="Others"/>
    <n v="63000"/>
    <n v="87000"/>
    <n v="75000"/>
  </r>
  <r>
    <x v="7"/>
    <x v="218"/>
    <x v="5"/>
    <s v="Mckeil Marine Limited"/>
    <x v="7"/>
    <s v="ON"/>
    <s v="SQL, Procurement, Supply chain, ERP systems, Office Suite"/>
    <s v="ANY"/>
    <s v="In-Person"/>
    <s v="Technology"/>
    <n v="46000"/>
    <n v="70000"/>
    <n v="58000"/>
  </r>
  <r>
    <x v="3"/>
    <x v="159"/>
    <x v="5"/>
    <s v="ENERCARE"/>
    <x v="72"/>
    <s v="ON"/>
    <s v="Python, No SQL, SQL, Python, Office Suite"/>
    <s v="ANY"/>
    <s v="In-Person"/>
    <s v="Automotive"/>
    <n v="44000"/>
    <n v="57200"/>
    <n v="50600"/>
  </r>
  <r>
    <x v="4"/>
    <x v="112"/>
    <x v="5"/>
    <s v="Dayforce"/>
    <x v="145"/>
    <s v="Undef"/>
    <s v="Ceridian, Disaster recovery, Statistics, Dayforce, Presentation skills"/>
    <s v="Senior"/>
    <s v="In-Person"/>
    <s v="Others"/>
    <n v="84000"/>
    <n v="149000"/>
    <n v="116500"/>
  </r>
  <r>
    <x v="3"/>
    <x v="169"/>
    <x v="16"/>
    <s v="Equitable CA"/>
    <x v="63"/>
    <s v="ON"/>
    <s v="HP ALM, Data modeling, Business analysis, Statistics, Visio"/>
    <s v="Senior"/>
    <s v="In-Person"/>
    <s v="Technology"/>
    <n v="77000"/>
    <n v="100000"/>
    <n v="88500"/>
  </r>
  <r>
    <x v="3"/>
    <x v="169"/>
    <x v="16"/>
    <s v="Equitable CA"/>
    <x v="63"/>
    <s v="QC"/>
    <s v="HP ALM, Data modeling, Business analysis, Statistics, Visio"/>
    <s v="Senior"/>
    <s v="In-Person"/>
    <s v="Technology"/>
    <n v="77000"/>
    <n v="100000"/>
    <n v="88500"/>
  </r>
  <r>
    <x v="7"/>
    <x v="175"/>
    <x v="5"/>
    <s v="SGS"/>
    <x v="12"/>
    <s v="ON"/>
    <s v="SQL, Procurement, Office Suite, Statistics, SharePoint"/>
    <s v="ANY"/>
    <s v="In-Person"/>
    <s v="Others"/>
    <n v="57000"/>
    <n v="90000"/>
    <n v="73500"/>
  </r>
  <r>
    <x v="5"/>
    <x v="707"/>
    <x v="1"/>
    <s v="AssetWorks"/>
    <x v="8"/>
    <s v="AB"/>
    <s v="Jira, Web design, Office Suite, Statistics, Presentation skills"/>
    <s v="Junior"/>
    <s v="In-Person"/>
    <s v="Others"/>
    <n v="76000"/>
    <n v="92000"/>
    <n v="84000"/>
  </r>
  <r>
    <x v="4"/>
    <x v="415"/>
    <x v="5"/>
    <s v="City of Edmonton"/>
    <x v="14"/>
    <s v="AB"/>
    <s v="Google Suite, Research, Database management, Project management, Presentation skills"/>
    <s v="Mid"/>
    <s v="In-Person"/>
    <s v="Technology"/>
    <n v="86000"/>
    <n v="109000"/>
    <n v="97500"/>
  </r>
  <r>
    <x v="6"/>
    <x v="708"/>
    <x v="8"/>
    <s v="Equiton Partners Inc."/>
    <x v="7"/>
    <s v="ON"/>
    <s v="Computer science, SQL, ERP systems, Yardi, SQL"/>
    <s v="ANY"/>
    <s v="In-Person"/>
    <s v="Technology"/>
    <n v="60000"/>
    <n v="98000"/>
    <n v="79000"/>
  </r>
  <r>
    <x v="1"/>
    <x v="305"/>
    <x v="5"/>
    <s v="Clairvest"/>
    <x v="2"/>
    <s v="ON"/>
    <s v="Python, Power BI, SQL, Statistics, MailChimp"/>
    <s v="ANY"/>
    <s v="In-Person"/>
    <s v="Others"/>
    <n v="38000"/>
    <n v="57200"/>
    <n v="47600"/>
  </r>
  <r>
    <x v="7"/>
    <x v="535"/>
    <x v="5"/>
    <s v="Dayforce"/>
    <x v="145"/>
    <s v="Undef"/>
    <s v="Pricing, Power BI, SQL, Ceridian, Tableau"/>
    <s v="ANY"/>
    <s v="In-Person"/>
    <s v="Others"/>
    <n v="84000"/>
    <n v="149000"/>
    <n v="116500"/>
  </r>
  <r>
    <x v="1"/>
    <x v="1"/>
    <x v="1"/>
    <s v="TC Energy"/>
    <x v="8"/>
    <s v="AB"/>
    <s v="Computer science, Power BI, Visio, Usability, IT"/>
    <s v="ANY"/>
    <s v="In-Person"/>
    <s v="Energy"/>
    <n v="95000"/>
    <n v="125000"/>
    <n v="110000"/>
  </r>
  <r>
    <x v="6"/>
    <x v="73"/>
    <x v="8"/>
    <s v="Delbridge Solutions Inc."/>
    <x v="69"/>
    <s v="ON"/>
    <s v="SQL, Project management, Time management"/>
    <s v="ANY"/>
    <s v="In-Person"/>
    <s v="Consulting"/>
    <n v="59000"/>
    <n v="88000"/>
    <n v="73500"/>
  </r>
  <r>
    <x v="7"/>
    <x v="566"/>
    <x v="5"/>
    <s v="Carbon6"/>
    <x v="2"/>
    <s v="ON"/>
    <s v="CRM software, SQL, SQL, Organizational skills, Data visualization"/>
    <s v="ANY"/>
    <s v="In-Person"/>
    <s v="Automotive"/>
    <n v="45000"/>
    <n v="75000"/>
    <n v="60000"/>
  </r>
  <r>
    <x v="2"/>
    <x v="709"/>
    <x v="5"/>
    <s v="The PUR Company Inc."/>
    <x v="2"/>
    <s v="ON"/>
    <s v="Statistics, SQL, Retail Link, Nielsen, Organizational skills"/>
    <s v="ANY"/>
    <s v="In-Person"/>
    <s v="Others"/>
    <n v="65000"/>
    <n v="70000"/>
    <n v="67500"/>
  </r>
  <r>
    <x v="5"/>
    <x v="40"/>
    <x v="10"/>
    <s v="Assumption Life"/>
    <x v="137"/>
    <s v="NB"/>
    <s v="Bilingual, Tableau, Power BI, Business intelligence, Python"/>
    <s v="ANY"/>
    <s v="In-Person"/>
    <s v="Others"/>
    <n v="82000"/>
    <n v="119000"/>
    <n v="100500"/>
  </r>
  <r>
    <x v="5"/>
    <x v="49"/>
    <x v="1"/>
    <s v="Jeevan Technologies"/>
    <x v="2"/>
    <s v="ON"/>
    <s v="Business analysis, Microservices, Customer relationship management, REST, Scrum"/>
    <s v="Senior"/>
    <s v="In-Person"/>
    <s v="Technology"/>
    <n v="137280"/>
    <n v="180000"/>
    <n v="158640"/>
  </r>
  <r>
    <x v="4"/>
    <x v="278"/>
    <x v="5"/>
    <s v="Ministry of Education"/>
    <x v="2"/>
    <s v="ON"/>
    <s v="Oracle, Word processing, Python, Databases, Presentation skills"/>
    <s v="ANY"/>
    <s v="In-Person"/>
    <s v="Education"/>
    <n v="72000"/>
    <n v="100000"/>
    <n v="86000"/>
  </r>
  <r>
    <x v="0"/>
    <x v="710"/>
    <x v="1"/>
    <s v="PHSA"/>
    <x v="6"/>
    <s v="BC"/>
    <s v="Statistical software, Power BI, Statistics, Office Suite, Databases"/>
    <s v="ANY"/>
    <s v="In-Person"/>
    <s v="Others"/>
    <n v="75000"/>
    <n v="107000"/>
    <n v="91000"/>
  </r>
  <r>
    <x v="8"/>
    <x v="239"/>
    <x v="5"/>
    <s v="DM Lyons Consulting"/>
    <x v="2"/>
    <s v="ON"/>
    <s v="Computer operation, SQL, Office Suite, Data management, Continuous improvement"/>
    <s v="Senior"/>
    <s v="In-Person"/>
    <s v="Consulting"/>
    <n v="90000"/>
    <n v="100000"/>
    <n v="95000"/>
  </r>
  <r>
    <x v="8"/>
    <x v="711"/>
    <x v="5"/>
    <s v="Klick Health"/>
    <x v="2"/>
    <s v="ON"/>
    <s v="Power BI, Business intelligence, Statistics, Git, Tableau"/>
    <s v="ANY"/>
    <s v="In-Person"/>
    <s v="Healthcare"/>
    <n v="121000"/>
    <n v="140000"/>
    <n v="130500"/>
  </r>
  <r>
    <x v="2"/>
    <x v="248"/>
    <x v="5"/>
    <s v="Enbridge"/>
    <x v="8"/>
    <s v="AB"/>
    <s v="Power BI, Tableau, Data analytics, ISO 27002, Organizational skills"/>
    <s v="ANY"/>
    <s v="In-Person"/>
    <s v="Others"/>
    <n v="70000"/>
    <n v="80000"/>
    <n v="75000"/>
  </r>
  <r>
    <x v="9"/>
    <x v="118"/>
    <x v="5"/>
    <s v="Chase Auto Parts Inc."/>
    <x v="12"/>
    <s v="ON"/>
    <s v="R, SQL, Python, Office Suite, SQL"/>
    <s v="ANY"/>
    <s v="In-Person"/>
    <s v="Others"/>
    <n v="89440"/>
    <n v="99840"/>
    <n v="94640"/>
  </r>
  <r>
    <x v="0"/>
    <x v="7"/>
    <x v="6"/>
    <s v="The City of Vancouver"/>
    <x v="6"/>
    <s v="BC"/>
    <s v="CI/CD, Azure, Operating systems, Oracle, MVC"/>
    <s v="ANY"/>
    <s v="In-Person"/>
    <s v="Technology"/>
    <n v="91145.600000000006"/>
    <n v="107702.39999999999"/>
    <n v="99424"/>
  </r>
  <r>
    <x v="7"/>
    <x v="16"/>
    <x v="5"/>
    <s v="CloudMD Software &amp; Services Inc - CAN"/>
    <x v="154"/>
    <s v="QC"/>
    <s v="Python, Bilingual, Tableau, SQL, ADP"/>
    <s v="ANY"/>
    <s v="In-Person"/>
    <s v="Technology"/>
    <n v="45000"/>
    <n v="57200"/>
    <n v="51100"/>
  </r>
  <r>
    <x v="9"/>
    <x v="272"/>
    <x v="5"/>
    <s v="Aarorn Technologies Inc."/>
    <x v="91"/>
    <s v="ON"/>
    <s v="Oracle, XML, DB2, Visual Studio, SQL"/>
    <s v="ANY"/>
    <s v="In-Person"/>
    <s v="Technology"/>
    <n v="87360"/>
    <n v="87360"/>
    <n v="87360"/>
  </r>
  <r>
    <x v="1"/>
    <x v="153"/>
    <x v="5"/>
    <s v="Relay Financial"/>
    <x v="2"/>
    <s v="ON"/>
    <s v="Sales, Project management, Continuous improvement, B2B, No SQL"/>
    <s v="ANY"/>
    <s v="In-Person"/>
    <s v="Finance"/>
    <n v="45000"/>
    <n v="70000"/>
    <n v="57500"/>
  </r>
  <r>
    <x v="8"/>
    <x v="403"/>
    <x v="2"/>
    <s v="Triumph Well Services"/>
    <x v="8"/>
    <s v="AB"/>
    <s v="Python, Research, Marketing"/>
    <s v="ANY"/>
    <s v="In-Person"/>
    <s v="Service"/>
    <n v="104000"/>
    <n v="104000"/>
    <n v="104000"/>
  </r>
  <r>
    <x v="7"/>
    <x v="475"/>
    <x v="5"/>
    <s v="Intellifi"/>
    <x v="6"/>
    <s v="BC"/>
    <s v="Power BI, Maintenance, SQL, Usability, Organizational skills"/>
    <s v="ANY"/>
    <s v="In-Person"/>
    <s v="Others"/>
    <n v="55000"/>
    <n v="70000"/>
    <n v="62500"/>
  </r>
  <r>
    <x v="0"/>
    <x v="595"/>
    <x v="5"/>
    <s v="BCAA"/>
    <x v="40"/>
    <s v="BC"/>
    <s v="Python, Power BI, SQL, Microsoft Outlook, R"/>
    <s v="Senior"/>
    <s v="In-Person"/>
    <s v="Others"/>
    <n v="86000"/>
    <n v="107000"/>
    <n v="96500"/>
  </r>
  <r>
    <x v="8"/>
    <x v="18"/>
    <x v="2"/>
    <s v="Solution SFT"/>
    <x v="20"/>
    <s v="QC"/>
    <s v="Bilingual, Statistics, Power BI, SAS, R"/>
    <s v="ANY"/>
    <s v="In-Person"/>
    <s v="Others"/>
    <n v="76000"/>
    <n v="106000"/>
    <n v="91000"/>
  </r>
  <r>
    <x v="3"/>
    <x v="159"/>
    <x v="5"/>
    <s v="American Iron and Metal"/>
    <x v="62"/>
    <s v="ON"/>
    <s v="SQL, Supply chain, MRP, Statistics, No SQL"/>
    <s v="ANY"/>
    <s v="In-Person"/>
    <s v="Others"/>
    <n v="59000"/>
    <n v="65000"/>
    <n v="62000"/>
  </r>
  <r>
    <x v="5"/>
    <x v="712"/>
    <x v="2"/>
    <s v="LifeLabs"/>
    <x v="2"/>
    <s v="ON"/>
    <s v="Python, No SQL, Power BI, SQL, Microsoft Access"/>
    <s v="Senior"/>
    <s v="In-Person"/>
    <s v="Others"/>
    <n v="80000"/>
    <n v="81000"/>
    <n v="80500"/>
  </r>
  <r>
    <x v="1"/>
    <x v="242"/>
    <x v="5"/>
    <s v="BMO Financial Group"/>
    <x v="2"/>
    <s v="ON"/>
    <s v="SQL, Statistics, No SQL"/>
    <s v="ANY"/>
    <s v="In-Person"/>
    <s v="Finance"/>
    <n v="60000"/>
    <n v="112000"/>
    <n v="86000"/>
  </r>
  <r>
    <x v="3"/>
    <x v="486"/>
    <x v="5"/>
    <s v="Monark"/>
    <x v="120"/>
    <s v="BC"/>
    <s v="Pricing, Power BI, SQL, R, Python"/>
    <s v="ANY"/>
    <s v="In-Person"/>
    <s v="Others"/>
    <n v="55000"/>
    <n v="75000"/>
    <n v="65000"/>
  </r>
  <r>
    <x v="0"/>
    <x v="97"/>
    <x v="5"/>
    <s v="Canadian Institute for Health Information"/>
    <x v="1"/>
    <s v="ON"/>
    <s v="Bilingual, Tableau, R, Statistics, Python"/>
    <s v="Senior"/>
    <s v="In-Person"/>
    <s v="Technology"/>
    <n v="76000"/>
    <n v="89440"/>
    <n v="82720"/>
  </r>
  <r>
    <x v="9"/>
    <x v="118"/>
    <x v="5"/>
    <s v="TEI Web Solutions"/>
    <x v="60"/>
    <s v="BC"/>
    <s v="Python"/>
    <s v="ANY"/>
    <s v="In-Person"/>
    <s v="Consulting"/>
    <n v="79040"/>
    <n v="81120"/>
    <n v="80080"/>
  </r>
  <r>
    <x v="6"/>
    <x v="306"/>
    <x v="5"/>
    <s v="Dawson Group"/>
    <x v="104"/>
    <s v="BC"/>
    <s v="Power BI, SQL, Accounting software, Tableau, Databases"/>
    <s v="ANY"/>
    <s v="In-Person"/>
    <s v="Others"/>
    <n v="65000"/>
    <n v="78000"/>
    <n v="71500"/>
  </r>
  <r>
    <x v="5"/>
    <x v="410"/>
    <x v="5"/>
    <s v="CLEAResult"/>
    <x v="118"/>
    <s v="BC"/>
    <s v="Statistical software, SQL, Customer service, Office Suite, No SQL"/>
    <s v="ANY"/>
    <s v="In-Person"/>
    <s v="Others"/>
    <n v="58240"/>
    <n v="58240"/>
    <n v="58240"/>
  </r>
  <r>
    <x v="1"/>
    <x v="1"/>
    <x v="1"/>
    <s v="Porter Airlines Inc."/>
    <x v="2"/>
    <s v="ON"/>
    <s v="Python, No SQL, Google Docs, SQL, Procurement"/>
    <s v="ANY"/>
    <s v="In-Person"/>
    <s v="Others"/>
    <n v="52000"/>
    <n v="69000"/>
    <n v="60500"/>
  </r>
  <r>
    <x v="0"/>
    <x v="32"/>
    <x v="8"/>
    <s v="Ray Legacy Consulting Services Inc."/>
    <x v="40"/>
    <s v="BC"/>
    <s v="Python, SQL, Computer networking, Computer skills, Linux"/>
    <s v="ANY"/>
    <s v="In-Person"/>
    <s v="Consulting"/>
    <n v="76960"/>
    <n v="76960"/>
    <n v="76960"/>
  </r>
  <r>
    <x v="5"/>
    <x v="50"/>
    <x v="11"/>
    <s v="Manulife"/>
    <x v="2"/>
    <s v="ON"/>
    <s v="Incident management, Administrative experience, Presentation skills, New Relic, SharePoint"/>
    <s v="Mid"/>
    <s v="In-Person"/>
    <s v="Others"/>
    <n v="70000"/>
    <n v="94000"/>
    <n v="82000"/>
  </r>
  <r>
    <x v="7"/>
    <x v="214"/>
    <x v="5"/>
    <s v="Altus Group"/>
    <x v="30"/>
    <s v="NS"/>
    <s v="No SQL, SQL, Microsoft Outlook, Research, Office Suite"/>
    <s v="ANY"/>
    <s v="In-Person"/>
    <s v="Others"/>
    <n v="56000"/>
    <n v="66000"/>
    <n v="61000"/>
  </r>
  <r>
    <x v="8"/>
    <x v="713"/>
    <x v="2"/>
    <s v="InSync"/>
    <x v="8"/>
    <s v="AB"/>
    <s v="Oil &amp; gas, Office Suite, Taxonomy, Statistics, Records management"/>
    <s v="ANY"/>
    <s v="In-Person"/>
    <s v="Others"/>
    <n v="67000"/>
    <n v="80000"/>
    <n v="73500"/>
  </r>
  <r>
    <x v="3"/>
    <x v="158"/>
    <x v="5"/>
    <s v="Elk Valley Resources"/>
    <x v="70"/>
    <s v="BC"/>
    <s v="Python, No SQL, SQL, Microsoft Outlook, Supply chain"/>
    <s v="ANY"/>
    <s v="In-Person"/>
    <s v="Others"/>
    <n v="82000"/>
    <n v="101000"/>
    <n v="91500"/>
  </r>
  <r>
    <x v="4"/>
    <x v="13"/>
    <x v="5"/>
    <s v="TMX Group Limited"/>
    <x v="2"/>
    <s v="ON"/>
    <s v="Statistics, Organizational skills, No SQL"/>
    <s v="ANY"/>
    <s v="In-Person"/>
    <s v="Technology"/>
    <n v="65000"/>
    <n v="74000"/>
    <n v="69500"/>
  </r>
  <r>
    <x v="4"/>
    <x v="714"/>
    <x v="2"/>
    <s v="360insights"/>
    <x v="155"/>
    <s v="ON"/>
    <s v="Data modeling, NoSQL, Databases, SQL, AWS"/>
    <s v="Senior"/>
    <s v="In-Person"/>
    <s v="Others"/>
    <n v="68000"/>
    <n v="88300"/>
    <n v="78150"/>
  </r>
  <r>
    <x v="3"/>
    <x v="159"/>
    <x v="5"/>
    <s v="Avnan"/>
    <x v="12"/>
    <s v="ON"/>
    <s v="SQL, Supply chain, ERP systems, Office Suite, Statistics"/>
    <s v="ANY"/>
    <s v="In-Person"/>
    <s v="Others"/>
    <n v="59000"/>
    <n v="65000"/>
    <n v="62000"/>
  </r>
  <r>
    <x v="5"/>
    <x v="230"/>
    <x v="5"/>
    <s v="York Regional Police"/>
    <x v="88"/>
    <s v="ON"/>
    <s v="Office Suite, Statistics, Computer skills, No SQL, Time management"/>
    <s v="ANY"/>
    <s v="In-Person"/>
    <s v="Others"/>
    <n v="102000"/>
    <n v="107000"/>
    <n v="104500"/>
  </r>
  <r>
    <x v="5"/>
    <x v="707"/>
    <x v="1"/>
    <s v="RPM TECHNOLOGIES CORP"/>
    <x v="2"/>
    <s v="ON"/>
    <s v="Bilingual, Tableau, Customer service, Python, Statistics"/>
    <s v="Junior"/>
    <s v="In-Person"/>
    <s v="Technology"/>
    <n v="55000"/>
    <n v="57200"/>
    <n v="56100"/>
  </r>
  <r>
    <x v="3"/>
    <x v="530"/>
    <x v="5"/>
    <s v="Royal Bank of Canada"/>
    <x v="2"/>
    <s v="ON"/>
    <s v="Computer science, R, Tableau, SQL, Data analytics"/>
    <s v="ANY"/>
    <s v="In-Person"/>
    <s v="Finance"/>
    <n v="68500"/>
    <n v="87000"/>
    <n v="77750"/>
  </r>
  <r>
    <x v="7"/>
    <x v="173"/>
    <x v="5"/>
    <s v="Ventura Foods"/>
    <x v="74"/>
    <s v="ON"/>
    <s v="Pricing, SQL, Logistics, Office Suite, Statistics"/>
    <s v="ANY"/>
    <s v="In-Person"/>
    <s v="Others"/>
    <n v="60000"/>
    <n v="86000"/>
    <n v="73000"/>
  </r>
  <r>
    <x v="1"/>
    <x v="1"/>
    <x v="1"/>
    <s v="MGIS"/>
    <x v="1"/>
    <s v="ON"/>
    <s v="Business analysis, Statistics, SQL, No SQL"/>
    <s v="ANY"/>
    <s v="In-Person"/>
    <s v="Others"/>
    <n v="60000"/>
    <n v="84000"/>
    <n v="72000"/>
  </r>
  <r>
    <x v="5"/>
    <x v="49"/>
    <x v="1"/>
    <s v="Evolution Mining"/>
    <x v="27"/>
    <s v="ON"/>
    <s v="No SQL"/>
    <s v="Senior"/>
    <s v="In-Person"/>
    <s v="Others"/>
    <n v="68000"/>
    <n v="82000"/>
    <n v="75000"/>
  </r>
  <r>
    <x v="5"/>
    <x v="168"/>
    <x v="5"/>
    <s v="EQ Bank | Equitable Bank"/>
    <x v="2"/>
    <s v="ON"/>
    <s v="Knowledge management, Power BI, R, Tableau, SQL"/>
    <s v="Senior"/>
    <s v="In-Person"/>
    <s v="Technology"/>
    <n v="60000"/>
    <n v="81000"/>
    <n v="70500"/>
  </r>
  <r>
    <x v="4"/>
    <x v="165"/>
    <x v="5"/>
    <s v="Toronto and Region Conservation Authority (TRCA)"/>
    <x v="69"/>
    <s v="ON"/>
    <s v="ArcGIS, SQL, R, Statistics, Office Suite"/>
    <s v="ANY"/>
    <s v="In-Person"/>
    <s v="Technology"/>
    <n v="76294.399999999994"/>
    <n v="88420.800000000003"/>
    <n v="82357.600000000006"/>
  </r>
  <r>
    <x v="5"/>
    <x v="29"/>
    <x v="5"/>
    <s v="Bayshore HealthCare"/>
    <x v="12"/>
    <s v="ON"/>
    <s v="Python, SQL, Research, Office Suite, No SQL"/>
    <s v="ANY"/>
    <s v="In-Person"/>
    <s v="Healthcare"/>
    <n v="60000"/>
    <n v="74000"/>
    <n v="67000"/>
  </r>
  <r>
    <x v="5"/>
    <x v="164"/>
    <x v="1"/>
    <s v="RealDecoy"/>
    <x v="1"/>
    <s v="ON"/>
    <s v="Power BI, CSS, Tableau, SQL, PHP"/>
    <s v="ANY"/>
    <s v="In-Person"/>
    <s v="Others"/>
    <n v="66000"/>
    <n v="84500"/>
    <n v="75250"/>
  </r>
  <r>
    <x v="5"/>
    <x v="40"/>
    <x v="10"/>
    <s v="GLENTEL"/>
    <x v="40"/>
    <s v="BC"/>
    <s v="Power BI, SQL, R, SQL, Python"/>
    <s v="ANY"/>
    <s v="In-Person"/>
    <s v="Others"/>
    <n v="60000"/>
    <n v="70000"/>
    <n v="65000"/>
  </r>
  <r>
    <x v="7"/>
    <x v="173"/>
    <x v="5"/>
    <s v="Pratts Food Service Alberta"/>
    <x v="156"/>
    <s v="AB"/>
    <s v="Pricing, Power BI, SQL, Business intelligence, Sales"/>
    <s v="ANY"/>
    <s v="In-Person"/>
    <s v="Service"/>
    <n v="47000"/>
    <n v="65000"/>
    <n v="56000"/>
  </r>
  <r>
    <x v="3"/>
    <x v="715"/>
    <x v="1"/>
    <s v="Monark"/>
    <x v="26"/>
    <s v="BC"/>
    <s v="Statistics, Business requirements, No SQL"/>
    <s v="ANY"/>
    <s v="In-Person"/>
    <s v="Others"/>
    <n v="70000"/>
    <n v="90000"/>
    <n v="80000"/>
  </r>
  <r>
    <x v="7"/>
    <x v="275"/>
    <x v="5"/>
    <s v="Nature Fresh Farms Inc"/>
    <x v="99"/>
    <s v="ON"/>
    <s v="Statistics, Presentation skills, No SQL, Analytics"/>
    <s v="ANY"/>
    <s v="In-Person"/>
    <s v="Others"/>
    <n v="63000"/>
    <n v="80000"/>
    <n v="71500"/>
  </r>
  <r>
    <x v="6"/>
    <x v="73"/>
    <x v="8"/>
    <s v="AIR TRAIN FREIGHT SYSTEMS INC"/>
    <x v="12"/>
    <s v="ON"/>
    <s v="Python"/>
    <s v="ANY"/>
    <s v="In-Person"/>
    <s v="Transportation"/>
    <n v="59072"/>
    <n v="59072"/>
    <n v="59072"/>
  </r>
  <r>
    <x v="5"/>
    <x v="325"/>
    <x v="5"/>
    <s v="LifeWorks"/>
    <x v="2"/>
    <s v="ON"/>
    <s v="Bilingual, Tableau, Google Suite, Pricing, Python"/>
    <s v="Senior"/>
    <s v="In-Person"/>
    <s v="Others"/>
    <n v="66000"/>
    <n v="84500"/>
    <n v="75250"/>
  </r>
  <r>
    <x v="6"/>
    <x v="608"/>
    <x v="8"/>
    <s v="Champion Petfoods"/>
    <x v="14"/>
    <s v="AB"/>
    <s v="Power BI, SQL, Waterfall, React, Salesforce"/>
    <s v="ANY"/>
    <s v="In-Person"/>
    <s v="Others"/>
    <n v="77000"/>
    <n v="96000"/>
    <n v="86500"/>
  </r>
  <r>
    <x v="4"/>
    <x v="716"/>
    <x v="8"/>
    <s v="Accuristix"/>
    <x v="24"/>
    <s v="ON"/>
    <s v="Jira, Data modeling, Azure, C#, Business analysis"/>
    <s v="ANY"/>
    <s v="In-Person"/>
    <s v="Others"/>
    <n v="71000"/>
    <n v="101000"/>
    <n v="86000"/>
  </r>
  <r>
    <x v="4"/>
    <x v="6"/>
    <x v="5"/>
    <s v="Ground Effects"/>
    <x v="5"/>
    <s v="ON"/>
    <s v="Data mining, XML, C#, ERP systems, Process improvement"/>
    <s v="ANY"/>
    <s v="In-Person"/>
    <s v="Others"/>
    <n v="53000"/>
    <n v="60000"/>
    <n v="56500"/>
  </r>
  <r>
    <x v="4"/>
    <x v="6"/>
    <x v="5"/>
    <s v="Ground Effects"/>
    <x v="5"/>
    <s v="NS"/>
    <s v="Data mining, XML, C#, ERP systems, Process improvement"/>
    <s v="ANY"/>
    <s v="In-Person"/>
    <s v="Others"/>
    <n v="53000"/>
    <n v="60000"/>
    <n v="56500"/>
  </r>
  <r>
    <x v="4"/>
    <x v="6"/>
    <x v="5"/>
    <s v="Ground Effects"/>
    <x v="5"/>
    <s v="QC"/>
    <s v="Data mining, XML, C#, ERP systems, Process improvement"/>
    <s v="ANY"/>
    <s v="In-Person"/>
    <s v="Others"/>
    <n v="53000"/>
    <n v="60000"/>
    <n v="56500"/>
  </r>
  <r>
    <x v="9"/>
    <x v="285"/>
    <x v="5"/>
    <s v="County of Grande Prairie No. 1"/>
    <x v="100"/>
    <s v="AB"/>
    <s v="ArcGIS, SQL, Python, GIS"/>
    <s v="ANY"/>
    <s v="In-Person"/>
    <s v="Government"/>
    <n v="94515.199999999997"/>
    <n v="111196.8"/>
    <n v="102856"/>
  </r>
  <r>
    <x v="4"/>
    <x v="717"/>
    <x v="5"/>
    <s v="CWB Financial Group"/>
    <x v="6"/>
    <s v="BC"/>
    <s v="SQL, Statistics, Organizational skills, No SQL"/>
    <s v="ANY"/>
    <s v="In-Person"/>
    <s v="Finance"/>
    <n v="59000"/>
    <n v="60000"/>
    <n v="59500"/>
  </r>
  <r>
    <x v="6"/>
    <x v="88"/>
    <x v="5"/>
    <s v="Medavie Blue Cross"/>
    <x v="157"/>
    <s v="NB"/>
    <s v="Power BI, Statistics, SQL"/>
    <s v="ANY"/>
    <s v="In-Person"/>
    <s v="Healthcare"/>
    <n v="85816.8"/>
    <n v="91520"/>
    <n v="88668.4"/>
  </r>
  <r>
    <x v="4"/>
    <x v="189"/>
    <x v="5"/>
    <s v="Eastern Health Canada"/>
    <x v="158"/>
    <s v="NFL"/>
    <s v="Research, Statistics, Content development"/>
    <s v="ANY"/>
    <s v="In-Person"/>
    <s v="Healthcare"/>
    <n v="68515.199999999997"/>
    <n v="76440"/>
    <n v="72477.600000000006"/>
  </r>
  <r>
    <x v="5"/>
    <x v="49"/>
    <x v="1"/>
    <s v="Prophecy Technologies Corp"/>
    <x v="18"/>
    <s v="ON"/>
    <s v="Python, Knowledge management, SQL, Visio, Project management"/>
    <s v="Senior"/>
    <s v="In-Person"/>
    <s v="Technology"/>
    <n v="62400"/>
    <n v="104000"/>
    <n v="83200"/>
  </r>
  <r>
    <x v="6"/>
    <x v="73"/>
    <x v="8"/>
    <s v="Tenaquip Limitee"/>
    <x v="159"/>
    <s v="QC"/>
    <s v="Bilingual, Tableau, Warehouse management system, Python, Tableau"/>
    <s v="ANY"/>
    <s v="In-Person"/>
    <s v="Technology"/>
    <n v="85816.8"/>
    <n v="91520"/>
    <n v="88668.4"/>
  </r>
  <r>
    <x v="6"/>
    <x v="151"/>
    <x v="8"/>
    <s v="MHI RJ Aviation ULC"/>
    <x v="134"/>
    <s v="ON"/>
    <s v="Python, Computer science, Power BI, SQL, Azure"/>
    <s v="ANY"/>
    <s v="In-Person"/>
    <s v="Transportation"/>
    <n v="60000"/>
    <n v="98000"/>
    <n v="79000"/>
  </r>
  <r>
    <x v="7"/>
    <x v="197"/>
    <x v="5"/>
    <s v="Kinross Gold Corporation"/>
    <x v="2"/>
    <s v="ON"/>
    <s v="No SQL, SQL, JD Edwards, Financial auditing, ERP systems"/>
    <s v="ANY"/>
    <s v="In-Person"/>
    <s v="Others"/>
    <n v="71000"/>
    <n v="125000"/>
    <n v="98000"/>
  </r>
  <r>
    <x v="5"/>
    <x v="332"/>
    <x v="1"/>
    <s v="NORSAT INTERNATIONAL INC"/>
    <x v="39"/>
    <s v="BC"/>
    <s v="Python, No SQL, Power BI, SQL, Microsoft Outlook"/>
    <s v="ANY"/>
    <s v="In-Person"/>
    <s v="Others"/>
    <n v="38000"/>
    <n v="57200"/>
    <n v="47600"/>
  </r>
  <r>
    <x v="5"/>
    <x v="332"/>
    <x v="1"/>
    <s v="NORSAT INTERNATIONAL INC"/>
    <x v="39"/>
    <s v="QC"/>
    <s v="Python, No SQL, Power BI, SQL, Microsoft Outlook"/>
    <s v="ANY"/>
    <s v="In-Person"/>
    <s v="Others"/>
    <n v="38000"/>
    <n v="57200"/>
    <n v="47600"/>
  </r>
  <r>
    <x v="5"/>
    <x v="332"/>
    <x v="1"/>
    <s v="NORSAT INTERNATIONAL INC"/>
    <x v="39"/>
    <s v="NB"/>
    <s v="Python, No SQL, Power BI, SQL, Microsoft Outlook"/>
    <s v="ANY"/>
    <s v="In-Person"/>
    <s v="Others"/>
    <n v="38000"/>
    <n v="57200"/>
    <n v="47600"/>
  </r>
  <r>
    <x v="0"/>
    <x v="718"/>
    <x v="5"/>
    <s v="Canadian Tire Corporation"/>
    <x v="2"/>
    <s v="ON"/>
    <s v="Power BI, Data modeling, Azure, Business intelligence, Statistics"/>
    <s v="ANY"/>
    <s v="In-Person"/>
    <s v="Others"/>
    <n v="59000"/>
    <n v="67000"/>
    <n v="63000"/>
  </r>
  <r>
    <x v="8"/>
    <x v="142"/>
    <x v="2"/>
    <s v="Canadian Tire Corporation"/>
    <x v="38"/>
    <s v="ON"/>
    <s v="Azure, Big data, Spark, Google Cloud Platform, Apache Hive"/>
    <s v="Senior"/>
    <s v="In-Person"/>
    <s v="Others"/>
    <n v="82000"/>
    <n v="89000"/>
    <n v="85500"/>
  </r>
  <r>
    <x v="3"/>
    <x v="719"/>
    <x v="5"/>
    <s v="Aecon Group"/>
    <x v="2"/>
    <s v="ON"/>
    <s v="Sourcing, Power BI, SQL, Visual Basic, SAP"/>
    <s v="Senior"/>
    <s v="In-Person"/>
    <s v="Others"/>
    <n v="59000"/>
    <n v="62000"/>
    <n v="60500"/>
  </r>
  <r>
    <x v="5"/>
    <x v="410"/>
    <x v="5"/>
    <s v="Tim Hortons | Company #4020653"/>
    <x v="18"/>
    <s v="ON"/>
    <s v="SQL, SAS"/>
    <s v="ANY"/>
    <s v="In-Person"/>
    <s v="Others"/>
    <n v="47000"/>
    <n v="60000"/>
    <n v="53500"/>
  </r>
  <r>
    <x v="1"/>
    <x v="1"/>
    <x v="1"/>
    <s v="Energy Safety Canada"/>
    <x v="8"/>
    <s v="AB"/>
    <s v="DevOps, Business analysis, Office Suite, Change management, Database design"/>
    <s v="ANY"/>
    <s v="In-Person"/>
    <s v="Energy"/>
    <n v="75000"/>
    <n v="95000"/>
    <n v="85000"/>
  </r>
  <r>
    <x v="2"/>
    <x v="720"/>
    <x v="2"/>
    <s v="Sunnybrook Health Sciences Centre"/>
    <x v="2"/>
    <s v="ON"/>
    <s v="Windows, Typing, No SQL"/>
    <s v="ANY"/>
    <s v="In-Person"/>
    <s v="Healthcare"/>
    <n v="70000"/>
    <n v="70000"/>
    <n v="70000"/>
  </r>
  <r>
    <x v="4"/>
    <x v="167"/>
    <x v="5"/>
    <s v="Western University"/>
    <x v="18"/>
    <s v="ON"/>
    <s v="Python, SQL, Statistics, Process improvement, Office Suite"/>
    <s v="ANY"/>
    <s v="In-Person"/>
    <s v="Technology"/>
    <n v="68000"/>
    <n v="88300"/>
    <n v="78150"/>
  </r>
  <r>
    <x v="9"/>
    <x v="240"/>
    <x v="5"/>
    <s v="CAA Club Group"/>
    <x v="68"/>
    <s v="ON"/>
    <s v="Power BI, SAS, Tableau, Databases, SQL"/>
    <s v="ANY"/>
    <s v="In-Person"/>
    <s v="Others"/>
    <n v="60000"/>
    <n v="70000"/>
    <n v="65000"/>
  </r>
  <r>
    <x v="8"/>
    <x v="155"/>
    <x v="2"/>
    <s v="EDC"/>
    <x v="1"/>
    <s v="ON"/>
    <s v="Bilingual, Tableau, Power BI, Data modeling, Azure"/>
    <s v="Senior"/>
    <s v="In-Person"/>
    <s v="Others"/>
    <n v="37440"/>
    <n v="57200"/>
    <n v="47320"/>
  </r>
  <r>
    <x v="8"/>
    <x v="543"/>
    <x v="2"/>
    <s v="Velixo"/>
    <x v="142"/>
    <s v="QC"/>
    <s v="Computer science, Sage, SQL, Enterprise software, ERP systems"/>
    <s v="ANY"/>
    <s v="In-Person"/>
    <s v="Others"/>
    <n v="55000"/>
    <n v="86000"/>
    <n v="70500"/>
  </r>
  <r>
    <x v="2"/>
    <x v="426"/>
    <x v="2"/>
    <s v="Entegra LLP"/>
    <x v="75"/>
    <s v="AB"/>
    <s v="SQL, Office Suite"/>
    <s v="ANY"/>
    <s v="In-Person"/>
    <s v="Others"/>
    <n v="62000"/>
    <n v="67000"/>
    <n v="64500"/>
  </r>
  <r>
    <x v="1"/>
    <x v="1"/>
    <x v="1"/>
    <s v="Bayshore HealthCare"/>
    <x v="12"/>
    <s v="ON"/>
    <s v="Jira, Power BI, Visio, Office Suite, Software development"/>
    <s v="ANY"/>
    <s v="In-Person"/>
    <s v="Healthcare"/>
    <n v="65000"/>
    <n v="87000"/>
    <n v="76000"/>
  </r>
  <r>
    <x v="0"/>
    <x v="721"/>
    <x v="3"/>
    <s v="Can-Tech Services"/>
    <x v="150"/>
    <s v="ON"/>
    <s v="Data structures, Databases, Change management, Computer networking, Contracts"/>
    <s v="ANY"/>
    <s v="In-Person"/>
    <s v="Technology"/>
    <n v="93600"/>
    <n v="93600"/>
    <n v="93600"/>
  </r>
  <r>
    <x v="4"/>
    <x v="11"/>
    <x v="5"/>
    <s v="Toronto Hydro"/>
    <x v="2"/>
    <s v="ON"/>
    <s v="No SQL, Program management, SQL, Microsoft Access, SAP"/>
    <s v="ANY"/>
    <s v="In-Person"/>
    <s v="Others"/>
    <n v="83000"/>
    <n v="92000"/>
    <n v="87500"/>
  </r>
  <r>
    <x v="5"/>
    <x v="722"/>
    <x v="3"/>
    <s v="Life House Group"/>
    <x v="142"/>
    <s v="QC"/>
    <s v="Math, Software development, Data warehouse"/>
    <s v="Senior"/>
    <s v="In-Person"/>
    <s v="Others"/>
    <n v="90000"/>
    <n v="150000"/>
    <n v="120000"/>
  </r>
  <r>
    <x v="1"/>
    <x v="1"/>
    <x v="1"/>
    <s v="MacDon Industries Ltd."/>
    <x v="28"/>
    <s v="MB"/>
    <s v="Python, No SQL, SQL, ERP systems, Visio"/>
    <s v="ANY"/>
    <s v="In-Person"/>
    <s v="Others"/>
    <n v="53000"/>
    <n v="61000"/>
    <n v="57000"/>
  </r>
  <r>
    <x v="3"/>
    <x v="517"/>
    <x v="1"/>
    <s v="C.G.I."/>
    <x v="142"/>
    <s v="QC"/>
    <s v="Bilingual, Tableau, Power BI, SQL, Azure"/>
    <s v="ANY"/>
    <s v="In-Person"/>
    <s v="Others"/>
    <n v="75000"/>
    <n v="75000"/>
    <n v="75000"/>
  </r>
  <r>
    <x v="9"/>
    <x v="723"/>
    <x v="6"/>
    <s v="SCiAN Services"/>
    <x v="2"/>
    <s v="ON"/>
    <s v="Statistics, SAS, No SQL"/>
    <s v="ANY"/>
    <s v="In-Person"/>
    <s v="Service"/>
    <n v="65000"/>
    <n v="122000"/>
    <n v="93500"/>
  </r>
  <r>
    <x v="7"/>
    <x v="156"/>
    <x v="5"/>
    <s v="Labatt Breweries Canada"/>
    <x v="12"/>
    <s v="ON"/>
    <s v="SAP, Process improvement, Office Suite, Computer skills"/>
    <s v="ANY"/>
    <s v="In-Person"/>
    <s v="Others"/>
    <n v="50000"/>
    <n v="76458"/>
    <n v="63229"/>
  </r>
  <r>
    <x v="4"/>
    <x v="439"/>
    <x v="5"/>
    <s v="S&amp;P Global"/>
    <x v="2"/>
    <s v="ON"/>
    <s v="Python, No SQL, SQL, Python, Data analytics"/>
    <s v="ANY"/>
    <s v="In-Person"/>
    <s v="Others"/>
    <n v="56000"/>
    <n v="74000"/>
    <n v="65000"/>
  </r>
  <r>
    <x v="4"/>
    <x v="724"/>
    <x v="5"/>
    <s v="Ontario Teachers' Pension Plan"/>
    <x v="2"/>
    <s v="ON"/>
    <s v="Python, Investment, Computer science, Power BI, SQL"/>
    <s v="ANY"/>
    <s v="In-Person"/>
    <s v="Others"/>
    <n v="87000"/>
    <n v="120000"/>
    <n v="103500"/>
  </r>
  <r>
    <x v="3"/>
    <x v="350"/>
    <x v="5"/>
    <s v="Specialty Health Network Inc."/>
    <x v="12"/>
    <s v="ON"/>
    <s v="Python, No SQL, SQL, Microsoft Outlook, ERP systems"/>
    <s v="ANY"/>
    <s v="In-Person"/>
    <s v="Healthcare"/>
    <n v="59000"/>
    <n v="65000"/>
    <n v="62000"/>
  </r>
  <r>
    <x v="7"/>
    <x v="218"/>
    <x v="5"/>
    <s v="Dens 'N Dente Healthcare"/>
    <x v="10"/>
    <s v="ON"/>
    <s v="Python, No SQL, SQL, Procurement, Supply chain"/>
    <s v="ANY"/>
    <s v="In-Person"/>
    <s v="Healthcare"/>
    <n v="40000"/>
    <n v="57200"/>
    <n v="48600"/>
  </r>
  <r>
    <x v="2"/>
    <x v="274"/>
    <x v="7"/>
    <s v="Foilcon"/>
    <x v="2"/>
    <s v="ON"/>
    <s v="Power BI, Relational databases, UX, Business requirements, No SQL"/>
    <s v="ANY"/>
    <s v="In-Person"/>
    <s v="Technology"/>
    <n v="58000"/>
    <n v="100000"/>
    <n v="79000"/>
  </r>
  <r>
    <x v="7"/>
    <x v="531"/>
    <x v="5"/>
    <s v="Rekuten Global"/>
    <x v="2"/>
    <s v="ON"/>
    <s v="Tableau, SQL, Data analytics"/>
    <s v="ANY"/>
    <s v="In-Person"/>
    <s v="Others"/>
    <n v="70000"/>
    <n v="118000"/>
    <n v="94000"/>
  </r>
  <r>
    <x v="6"/>
    <x v="23"/>
    <x v="0"/>
    <s v="BMO Financial Group"/>
    <x v="2"/>
    <s v="ON"/>
    <s v="Computer science"/>
    <s v="ANY"/>
    <s v="In-Person"/>
    <s v="Finance"/>
    <n v="75000"/>
    <n v="139000"/>
    <n v="107000"/>
  </r>
  <r>
    <x v="1"/>
    <x v="1"/>
    <x v="1"/>
    <s v="Cloudtrend Inc."/>
    <x v="14"/>
    <s v="AB"/>
    <s v="Enterprise software, Performance testing, Change management, Project management, System testing"/>
    <s v="ANY"/>
    <s v="In-Person"/>
    <s v="Others"/>
    <n v="64000"/>
    <n v="101000"/>
    <n v="82500"/>
  </r>
  <r>
    <x v="1"/>
    <x v="1"/>
    <x v="1"/>
    <s v="Wellington Catholic District School Board"/>
    <x v="91"/>
    <s v="ON"/>
    <s v="SQL, Business intelligence, Process improvement, Administrative experience, Computer skills"/>
    <s v="ANY"/>
    <s v="In-Person"/>
    <s v="Education"/>
    <n v="65000"/>
    <n v="82000"/>
    <n v="73500"/>
  </r>
  <r>
    <x v="2"/>
    <x v="398"/>
    <x v="5"/>
    <s v="Medicentres Canada Inc."/>
    <x v="113"/>
    <s v="ON"/>
    <s v="Statistics, Project management, Presentation skills, EMR systems, No SQL"/>
    <s v="ANY"/>
    <s v="In-Person"/>
    <s v="Healthcare"/>
    <n v="55000"/>
    <n v="76000"/>
    <n v="65500"/>
  </r>
  <r>
    <x v="5"/>
    <x v="261"/>
    <x v="5"/>
    <s v="Dentsu Media"/>
    <x v="2"/>
    <s v="ON"/>
    <s v="Python, SQL, Facebook Advertising, Math, Presentation skills"/>
    <s v="ANY"/>
    <s v="In-Person"/>
    <s v="Healthcare"/>
    <n v="55000"/>
    <n v="74000"/>
    <n v="64500"/>
  </r>
  <r>
    <x v="4"/>
    <x v="154"/>
    <x v="5"/>
    <s v="Canadian Medical Protective Association"/>
    <x v="1"/>
    <s v="ON"/>
    <s v="Python, Tableau, SQL, Microsoft Outlook, Medical office experience"/>
    <s v="ANY"/>
    <s v="In-Person"/>
    <s v="Healthcare"/>
    <n v="68000"/>
    <n v="91000"/>
    <n v="79500"/>
  </r>
  <r>
    <x v="1"/>
    <x v="1"/>
    <x v="1"/>
    <s v="Coniah Consulting Inc."/>
    <x v="78"/>
    <s v="SK"/>
    <s v="Azure, DevOps, Statistics, User acceptance testing, Business requirements"/>
    <s v="ANY"/>
    <s v="In-Person"/>
    <s v="Consulting"/>
    <n v="137280"/>
    <n v="156000"/>
    <n v="146640"/>
  </r>
  <r>
    <x v="0"/>
    <x v="725"/>
    <x v="5"/>
    <s v="McLean &amp; Co"/>
    <x v="2"/>
    <s v="ON"/>
    <s v="Python, SQL, Statistics, Statistics, Presentation skills"/>
    <s v="Senior"/>
    <s v="In-Person"/>
    <s v="Others"/>
    <n v="50000"/>
    <n v="70000"/>
    <n v="60000"/>
  </r>
  <r>
    <x v="2"/>
    <x v="726"/>
    <x v="2"/>
    <s v="Ungava Tulattavik Health Center"/>
    <x v="160"/>
    <s v="QC"/>
    <s v="Bilingual, Tableau, Python, Chef"/>
    <s v="ANY"/>
    <s v="In-Person"/>
    <s v="Healthcare"/>
    <n v="137280"/>
    <n v="180000"/>
    <n v="158640"/>
  </r>
  <r>
    <x v="5"/>
    <x v="727"/>
    <x v="1"/>
    <s v="Lantic Inc."/>
    <x v="6"/>
    <s v="BC"/>
    <s v="Bilingual, Tableau, Computer science, Power BI, ERP systems"/>
    <s v="Senior"/>
    <s v="In-Person"/>
    <s v="Others"/>
    <n v="87000"/>
    <n v="87000"/>
    <n v="87000"/>
  </r>
  <r>
    <x v="7"/>
    <x v="173"/>
    <x v="5"/>
    <s v="AutoTrader.ca"/>
    <x v="144"/>
    <s v="ON"/>
    <s v="Pricing, Business intelligence, Sales, .NET, Statistical analysis"/>
    <s v="ANY"/>
    <s v="In-Person"/>
    <s v="Others"/>
    <n v="77000"/>
    <n v="101000"/>
    <n v="89000"/>
  </r>
  <r>
    <x v="8"/>
    <x v="406"/>
    <x v="5"/>
    <s v="Viana Inc."/>
    <x v="127"/>
    <s v="ON"/>
    <s v="XML, Visual Basic, Objective-C, Python, Windows"/>
    <s v="ANY"/>
    <s v="In-Person"/>
    <s v="Others"/>
    <n v="90355.199999999997"/>
    <n v="90355.199999999997"/>
    <n v="90355.199999999997"/>
  </r>
  <r>
    <x v="3"/>
    <x v="300"/>
    <x v="1"/>
    <s v="FirstOntario Credit Union"/>
    <x v="62"/>
    <s v="ON"/>
    <s v="SQL"/>
    <s v="Senior"/>
    <s v="In-Person"/>
    <s v="Technology"/>
    <n v="64000"/>
    <n v="64000"/>
    <n v="64000"/>
  </r>
  <r>
    <x v="7"/>
    <x v="260"/>
    <x v="1"/>
    <s v="Portage Mutual Insurance"/>
    <x v="95"/>
    <s v="MB"/>
    <s v="Jira, Business analysis, SQL, Statistics, Agile"/>
    <s v="ANY"/>
    <s v="In-Person"/>
    <s v="Insurance"/>
    <n v="55000"/>
    <n v="69000"/>
    <n v="62000"/>
  </r>
  <r>
    <x v="0"/>
    <x v="526"/>
    <x v="8"/>
    <s v="BRP"/>
    <x v="35"/>
    <s v="QC"/>
    <s v="Bilingual, Tableau, Power BI, Python, Statistics"/>
    <s v="ANY"/>
    <s v="In-Person"/>
    <s v="Others"/>
    <n v="80000"/>
    <n v="118000"/>
    <n v="99000"/>
  </r>
  <r>
    <x v="5"/>
    <x v="728"/>
    <x v="1"/>
    <s v="Seven Hills Technology inc"/>
    <x v="2"/>
    <s v="ON"/>
    <s v="Program management, Azure, SAP HANA, Kanban, SAP"/>
    <s v="ANY"/>
    <s v="In-Person"/>
    <s v="Technology"/>
    <n v="104000"/>
    <n v="114400"/>
    <n v="109200"/>
  </r>
  <r>
    <x v="6"/>
    <x v="73"/>
    <x v="8"/>
    <s v="CIBC"/>
    <x v="2"/>
    <s v="ON"/>
    <s v="Tableau, Office Suite, Agile, Business requirements, Requirements gathering"/>
    <s v="ANY"/>
    <s v="In-Person"/>
    <s v="Others"/>
    <n v="56000"/>
    <n v="85000"/>
    <n v="70500"/>
  </r>
  <r>
    <x v="2"/>
    <x v="729"/>
    <x v="5"/>
    <s v="Citi"/>
    <x v="12"/>
    <s v="ON"/>
    <s v="Oracle, SAS, SQL, SQL, Statistics"/>
    <s v="Senior"/>
    <s v="In-Person"/>
    <s v="Technology"/>
    <n v="71000"/>
    <n v="83000"/>
    <n v="77000"/>
  </r>
  <r>
    <x v="5"/>
    <x v="564"/>
    <x v="1"/>
    <s v="Intelliware"/>
    <x v="2"/>
    <s v="ON"/>
    <s v="Business analysis, Presentation skills, Agile, Business requirements"/>
    <s v="ANY"/>
    <s v="In-Person"/>
    <s v="Others"/>
    <n v="70000"/>
    <n v="100000"/>
    <n v="85000"/>
  </r>
  <r>
    <x v="6"/>
    <x v="730"/>
    <x v="5"/>
    <s v="Advanis"/>
    <x v="145"/>
    <s v="Undef"/>
    <s v="Statistical software, SAS, R, Statistics, Tableau"/>
    <s v="ANY"/>
    <s v="In-Person"/>
    <s v="Others"/>
    <n v="85816.8"/>
    <n v="91520"/>
    <n v="88668.4"/>
  </r>
  <r>
    <x v="9"/>
    <x v="118"/>
    <x v="5"/>
    <s v="CHAVA GLOBAL SOFTWARE SOLUTIONS LTD."/>
    <x v="72"/>
    <s v="ON"/>
    <s v="Python"/>
    <s v="ANY"/>
    <s v="In-Person"/>
    <s v="Technology"/>
    <n v="89440"/>
    <n v="89440"/>
    <n v="89440"/>
  </r>
  <r>
    <x v="9"/>
    <x v="118"/>
    <x v="5"/>
    <s v="Avari Wireless Corporation"/>
    <x v="40"/>
    <s v="BC"/>
    <s v="Python"/>
    <s v="ANY"/>
    <s v="In-Person"/>
    <s v="Telecommunications"/>
    <n v="77334.399999999994"/>
    <n v="83200"/>
    <n v="80267.199999999997"/>
  </r>
  <r>
    <x v="6"/>
    <x v="308"/>
    <x v="1"/>
    <s v="FirstOntario Credit Union"/>
    <x v="79"/>
    <s v="ON"/>
    <s v="Undef"/>
    <s v="ANY"/>
    <s v="In-Person"/>
    <s v="Technology"/>
    <n v="64000"/>
    <n v="64000"/>
    <n v="64000"/>
  </r>
  <r>
    <x v="9"/>
    <x v="118"/>
    <x v="5"/>
    <s v="AG IT Consulting"/>
    <x v="69"/>
    <s v="ON"/>
    <s v="Python, Databases, Computer skills"/>
    <s v="ANY"/>
    <s v="In-Person"/>
    <s v="Technology"/>
    <n v="91520"/>
    <n v="91520"/>
    <n v="91520"/>
  </r>
  <r>
    <x v="1"/>
    <x v="1"/>
    <x v="1"/>
    <s v="Infosys"/>
    <x v="72"/>
    <s v="ON"/>
    <s v="Jira, Power BI, SQL, Sales, Tableau"/>
    <s v="ANY"/>
    <s v="In-Person"/>
    <s v="Others"/>
    <n v="83000"/>
    <n v="100000"/>
    <n v="91500"/>
  </r>
  <r>
    <x v="6"/>
    <x v="73"/>
    <x v="8"/>
    <s v="Gold Valley Daycare &amp; Osc"/>
    <x v="75"/>
    <s v="AB"/>
    <s v="Python"/>
    <s v="ANY"/>
    <s v="In-Person"/>
    <s v="Automotive"/>
    <n v="98009.599999999904"/>
    <n v="98009.599999999904"/>
    <n v="98009.599999999904"/>
  </r>
  <r>
    <x v="8"/>
    <x v="731"/>
    <x v="5"/>
    <s v="APPLIED CONSUMER &amp; CLINICAL EVALUATIONS INC."/>
    <x v="12"/>
    <s v="ON"/>
    <s v="Python, Research"/>
    <s v="ANY"/>
    <s v="In-Person"/>
    <s v="Healthcare"/>
    <n v="107120"/>
    <n v="107120"/>
    <n v="107120"/>
  </r>
  <r>
    <x v="7"/>
    <x v="109"/>
    <x v="5"/>
    <s v="BMO Financial Group"/>
    <x v="2"/>
    <s v="ON"/>
    <s v="Filing, Statistics, No SQL"/>
    <s v="ANY"/>
    <s v="In-Person"/>
    <s v="Finance"/>
    <n v="38000"/>
    <n v="70000"/>
    <n v="54000"/>
  </r>
  <r>
    <x v="0"/>
    <x v="32"/>
    <x v="8"/>
    <s v="ISSI-Tec Manufacturing Inc."/>
    <x v="60"/>
    <s v="BC"/>
    <s v="MATLAB, SQL, ADP, Laboratory experience, Visio"/>
    <s v="ANY"/>
    <s v="In-Person"/>
    <s v="Manufacturing"/>
    <n v="80000"/>
    <n v="90000"/>
    <n v="85000"/>
  </r>
  <r>
    <x v="8"/>
    <x v="142"/>
    <x v="2"/>
    <s v="V-Tech Solutions"/>
    <x v="142"/>
    <s v="QC"/>
    <s v="Tableau, Power BI, Data modeling, Azure, Relational databases"/>
    <s v="Senior"/>
    <s v="In-Person"/>
    <s v="Technology"/>
    <n v="137280"/>
    <n v="180000"/>
    <n v="158640"/>
  </r>
  <r>
    <x v="9"/>
    <x v="118"/>
    <x v="5"/>
    <s v="Infitious Technologies"/>
    <x v="62"/>
    <s v="ON"/>
    <s v="Python, No SQL"/>
    <s v="ANY"/>
    <s v="In-Person"/>
    <s v="Technology"/>
    <n v="80080"/>
    <n v="80080"/>
    <n v="80080"/>
  </r>
  <r>
    <x v="9"/>
    <x v="118"/>
    <x v="5"/>
    <s v="MYCANADAPAYDAY.COM"/>
    <x v="114"/>
    <s v="NS"/>
    <s v="Python, Databases, SQL, Computer skills, Python"/>
    <s v="ANY"/>
    <s v="In-Person"/>
    <s v="Others"/>
    <n v="76960"/>
    <n v="76960"/>
    <n v="76960"/>
  </r>
  <r>
    <x v="9"/>
    <x v="118"/>
    <x v="5"/>
    <s v="Technology Solutions"/>
    <x v="12"/>
    <s v="ON"/>
    <s v="Python"/>
    <s v="ANY"/>
    <s v="In-Person"/>
    <s v="Technology"/>
    <n v="89440"/>
    <n v="89440"/>
    <n v="89440"/>
  </r>
  <r>
    <x v="5"/>
    <x v="29"/>
    <x v="5"/>
    <s v="Government of Alberta"/>
    <x v="14"/>
    <s v="AB"/>
    <s v="Research, No SQL, Strategic planning, Time management"/>
    <s v="ANY"/>
    <s v="In-Person"/>
    <s v="Government"/>
    <n v="69000"/>
    <n v="90000"/>
    <n v="79500"/>
  </r>
  <r>
    <x v="5"/>
    <x v="178"/>
    <x v="1"/>
    <s v="Canadian Cancer Society"/>
    <x v="36"/>
    <s v="BC"/>
    <s v="No SQL, SQL, Microsoft Outlook, Salesforce, Visio"/>
    <s v="Senior"/>
    <s v="In-Person"/>
    <s v="Healthcare"/>
    <n v="66000"/>
    <n v="66000"/>
    <n v="66000"/>
  </r>
  <r>
    <x v="5"/>
    <x v="178"/>
    <x v="1"/>
    <s v="Canadian Cancer Society"/>
    <x v="36"/>
    <s v="NL"/>
    <s v="No SQL, SQL, Microsoft Outlook, Salesforce, Visio"/>
    <s v="Senior"/>
    <s v="In-Person"/>
    <s v="Healthcare"/>
    <n v="66000"/>
    <n v="66000"/>
    <n v="66000"/>
  </r>
  <r>
    <x v="5"/>
    <x v="178"/>
    <x v="1"/>
    <s v="Canadian Cancer Society"/>
    <x v="36"/>
    <s v="MB"/>
    <s v="No SQL, SQL, Microsoft Outlook, Salesforce, Visio"/>
    <s v="Senior"/>
    <s v="In-Person"/>
    <s v="Healthcare"/>
    <n v="66000"/>
    <n v="66000"/>
    <n v="66000"/>
  </r>
  <r>
    <x v="3"/>
    <x v="333"/>
    <x v="1"/>
    <s v="Lantic Inc."/>
    <x v="6"/>
    <s v="BC"/>
    <s v="Bilingual, Tableau, Computer science, Power BI, ERP systems"/>
    <s v="Senior"/>
    <s v="In-Person"/>
    <s v="Others"/>
    <n v="87000"/>
    <n v="93000"/>
    <n v="90000"/>
  </r>
  <r>
    <x v="7"/>
    <x v="365"/>
    <x v="5"/>
    <s v="Niche Bakers Corp"/>
    <x v="74"/>
    <s v="ON"/>
    <s v="No SQL, Accounts receivable, SQL, Microsoft Outlook, Financial auditing"/>
    <s v="ANY"/>
    <s v="In-Person"/>
    <s v="Others"/>
    <n v="46000"/>
    <n v="67000"/>
    <n v="56500"/>
  </r>
  <r>
    <x v="0"/>
    <x v="241"/>
    <x v="2"/>
    <s v="AG Marketing &amp; Development Group Inc"/>
    <x v="12"/>
    <s v="ON"/>
    <s v="Python, No SQL"/>
    <s v="ANY"/>
    <s v="In-Person"/>
    <s v="Construction"/>
    <n v="89440"/>
    <n v="89440"/>
    <n v="89440"/>
  </r>
  <r>
    <x v="0"/>
    <x v="732"/>
    <x v="5"/>
    <s v="Seequent"/>
    <x v="2"/>
    <s v="ON"/>
    <s v="Customer service, Database management, Computer networking"/>
    <s v="ANY"/>
    <s v="In-Person"/>
    <s v="Others"/>
    <n v="48000"/>
    <n v="64000"/>
    <n v="56000"/>
  </r>
  <r>
    <x v="3"/>
    <x v="113"/>
    <x v="1"/>
    <s v="District of Squamish"/>
    <x v="58"/>
    <s v="BC"/>
    <s v="ERP systems, System design, Databases, Business development, Driving"/>
    <s v="ANY"/>
    <s v="In-Person"/>
    <s v="Others"/>
    <n v="87734.399999999994"/>
    <n v="87734.399999999994"/>
    <n v="87734.399999999994"/>
  </r>
  <r>
    <x v="0"/>
    <x v="733"/>
    <x v="25"/>
    <s v="G Adventures"/>
    <x v="2"/>
    <s v="ON"/>
    <s v="Business intelligence, Relational databases, Salesforce, SQL, Digital marketing"/>
    <s v="Senior"/>
    <s v="In-Person"/>
    <s v="Others"/>
    <n v="62000"/>
    <n v="90000"/>
    <n v="76000"/>
  </r>
  <r>
    <x v="5"/>
    <x v="131"/>
    <x v="1"/>
    <s v="Foilcon"/>
    <x v="2"/>
    <s v="ON"/>
    <s v="Power BI, Waterfall, Customer service, DevOps, ERP systems"/>
    <s v="ANY"/>
    <s v="In-Person"/>
    <s v="Technology"/>
    <n v="60000"/>
    <n v="100000"/>
    <n v="80000"/>
  </r>
  <r>
    <x v="3"/>
    <x v="734"/>
    <x v="15"/>
    <s v="Connor, Clark &amp; Lunn Financial Group"/>
    <x v="6"/>
    <s v="BC"/>
    <s v="Investment, SQL"/>
    <s v="Senior"/>
    <s v="In-Person"/>
    <s v="Finance"/>
    <n v="90000"/>
    <n v="180000"/>
    <n v="135000"/>
  </r>
  <r>
    <x v="8"/>
    <x v="731"/>
    <x v="5"/>
    <s v="ITK"/>
    <x v="1"/>
    <s v="ON"/>
    <s v="Tableau, Statistical software, Computer operation, SAS, Word processing"/>
    <s v="ANY"/>
    <s v="In-Person"/>
    <s v="Technology"/>
    <n v="45000"/>
    <n v="81000"/>
    <n v="63000"/>
  </r>
  <r>
    <x v="3"/>
    <x v="233"/>
    <x v="2"/>
    <s v="Sobeys"/>
    <x v="89"/>
    <s v="NS"/>
    <s v="SAP, Merchandising, ERP systems, Process improvement, Continuous improvement"/>
    <s v="ANY"/>
    <s v="In-Person"/>
    <s v="Others"/>
    <n v="84000"/>
    <n v="90000"/>
    <n v="87000"/>
  </r>
  <r>
    <x v="6"/>
    <x v="291"/>
    <x v="2"/>
    <s v="City of Edmonton"/>
    <x v="14"/>
    <s v="AB"/>
    <s v="Computer operation, SQL, SAP, Presentation skills"/>
    <s v="ANY"/>
    <s v="In-Person"/>
    <s v="Technology"/>
    <n v="85633.600000000006"/>
    <n v="106995.2"/>
    <n v="96314.4"/>
  </r>
  <r>
    <x v="7"/>
    <x v="735"/>
    <x v="5"/>
    <s v="BGIS"/>
    <x v="72"/>
    <s v="ON"/>
    <s v="Tableau, Power BI, SQL, Microsoft Access, Relational databases"/>
    <s v="ANY"/>
    <s v="In-Person"/>
    <s v="Others"/>
    <n v="56000"/>
    <n v="97000"/>
    <n v="76500"/>
  </r>
  <r>
    <x v="7"/>
    <x v="545"/>
    <x v="5"/>
    <s v="Arc'teryx"/>
    <x v="60"/>
    <s v="BC"/>
    <s v="SQL, Statistics, No SQL"/>
    <s v="ANY"/>
    <s v="In-Person"/>
    <s v="Others"/>
    <n v="69000"/>
    <n v="86000"/>
    <n v="77500"/>
  </r>
  <r>
    <x v="3"/>
    <x v="384"/>
    <x v="5"/>
    <s v="Scotiabank"/>
    <x v="2"/>
    <s v="ON"/>
    <s v="Agile, Business requirements, No SQL"/>
    <s v="ANY"/>
    <s v="In-Person"/>
    <s v="Finance"/>
    <n v="62000"/>
    <n v="84000"/>
    <n v="73000"/>
  </r>
  <r>
    <x v="6"/>
    <x v="736"/>
    <x v="8"/>
    <s v="Project X"/>
    <x v="2"/>
    <s v="ON"/>
    <s v="Power BI, Azure, Oracle, Business intelligence, Waterfall"/>
    <s v="Senior"/>
    <s v="In-Person"/>
    <s v="Others"/>
    <n v="81000"/>
    <n v="100000"/>
    <n v="90500"/>
  </r>
  <r>
    <x v="3"/>
    <x v="265"/>
    <x v="5"/>
    <s v="Mastercard"/>
    <x v="2"/>
    <s v="ON"/>
    <s v="Python, No SQL, Power BI, SQL, Microsoft Access"/>
    <s v="Senior"/>
    <s v="In-Person"/>
    <s v="Automotive"/>
    <n v="70000"/>
    <n v="80000"/>
    <n v="75000"/>
  </r>
  <r>
    <x v="3"/>
    <x v="737"/>
    <x v="5"/>
    <s v="Karcher North America"/>
    <x v="12"/>
    <s v="ON"/>
    <s v="SQL, SAP, Writing skills, Research, Presentation skills"/>
    <s v="ANY"/>
    <s v="In-Person"/>
    <s v="Others"/>
    <n v="109000"/>
    <n v="123000"/>
    <n v="116000"/>
  </r>
  <r>
    <x v="4"/>
    <x v="422"/>
    <x v="1"/>
    <s v="BC Centre for Excellence in HIV/AIDS"/>
    <x v="6"/>
    <s v="BC"/>
    <s v="Waterfall, Writing skills, Business analysis, Databases, SQL"/>
    <s v="ANY"/>
    <s v="In-Person"/>
    <s v="Others"/>
    <n v="68000"/>
    <n v="93000"/>
    <n v="80500"/>
  </r>
  <r>
    <x v="0"/>
    <x v="409"/>
    <x v="5"/>
    <s v="Copperleaf Technologies Inc."/>
    <x v="6"/>
    <s v="BC"/>
    <s v="Oracle, Enterprise software, Databases, SQL, AWS"/>
    <s v="ANY"/>
    <s v="In-Person"/>
    <s v="Technology"/>
    <n v="85000"/>
    <n v="110000"/>
    <n v="97500"/>
  </r>
  <r>
    <x v="2"/>
    <x v="738"/>
    <x v="7"/>
    <s v="Dawn InfoTek Inc."/>
    <x v="2"/>
    <s v="ON"/>
    <s v="Power BI, Data modeling, SQL, Business analysis, Statistics"/>
    <s v="ANY"/>
    <s v="In-Person"/>
    <s v="Others"/>
    <n v="135200"/>
    <n v="156000"/>
    <n v="145600"/>
  </r>
  <r>
    <x v="4"/>
    <x v="130"/>
    <x v="5"/>
    <s v="Allstate"/>
    <x v="145"/>
    <s v="Undef"/>
    <s v="Python, SQL, Financial auditing, Office Suite, Tableau"/>
    <s v="ANY"/>
    <s v="In-Person"/>
    <s v="Government"/>
    <n v="68000"/>
    <n v="88300"/>
    <n v="78150"/>
  </r>
  <r>
    <x v="8"/>
    <x v="406"/>
    <x v="5"/>
    <s v="1st Call Industrial Ltd."/>
    <x v="12"/>
    <s v="ON"/>
    <s v="XML, Visual Basic, Objective-C, Python, Windows"/>
    <s v="ANY"/>
    <s v="In-Person"/>
    <s v="Manufacturing"/>
    <n v="90355.199999999997"/>
    <n v="90355.199999999997"/>
    <n v="90355.199999999997"/>
  </r>
  <r>
    <x v="4"/>
    <x v="739"/>
    <x v="5"/>
    <s v="BreezeMaxWeb"/>
    <x v="2"/>
    <s v="ON"/>
    <s v="No SQL"/>
    <s v="ANY"/>
    <s v="In-Person"/>
    <s v="Others"/>
    <n v="37440"/>
    <n v="57200"/>
    <n v="47320"/>
  </r>
  <r>
    <x v="6"/>
    <x v="73"/>
    <x v="8"/>
    <s v="Rubinza Inc."/>
    <x v="10"/>
    <s v="ON"/>
    <s v="Python, Computer networking, Computer skills"/>
    <s v="ANY"/>
    <s v="In-Person"/>
    <s v="Others"/>
    <n v="90064"/>
    <n v="90064"/>
    <n v="90064"/>
  </r>
  <r>
    <x v="5"/>
    <x v="481"/>
    <x v="1"/>
    <s v="Mariner Innovations"/>
    <x v="0"/>
    <s v="Undef"/>
    <s v="ERP systems, No SQL"/>
    <s v="Senior"/>
    <s v="Remote"/>
    <s v="Others"/>
    <n v="66000"/>
    <n v="84500"/>
    <n v="75250"/>
  </r>
  <r>
    <x v="5"/>
    <x v="555"/>
    <x v="5"/>
    <s v="Emterra Group"/>
    <x v="38"/>
    <s v="ON"/>
    <s v="Vendor management, Logistics, Project management, Project management software, No SQL"/>
    <s v="ANY"/>
    <s v="In-Person"/>
    <s v="Others"/>
    <n v="65000"/>
    <n v="65000"/>
    <n v="65000"/>
  </r>
  <r>
    <x v="3"/>
    <x v="209"/>
    <x v="1"/>
    <s v="The Salvation Army Canada and Bermuda"/>
    <x v="2"/>
    <s v="ON"/>
    <s v="Azure, Project management, Unit testing, Business requirements, No SQL"/>
    <s v="Senior"/>
    <s v="In-Person"/>
    <s v="Others"/>
    <n v="113000"/>
    <n v="113000"/>
    <n v="113000"/>
  </r>
  <r>
    <x v="4"/>
    <x v="740"/>
    <x v="5"/>
    <s v="Jazz Aviation LP"/>
    <x v="30"/>
    <s v="NS"/>
    <s v="Python, No SQL, Power BI, Data modeling, SQL"/>
    <s v="ANY"/>
    <s v="In-Person"/>
    <s v="Transportation"/>
    <n v="49000"/>
    <n v="64000"/>
    <n v="56500"/>
  </r>
  <r>
    <x v="3"/>
    <x v="741"/>
    <x v="5"/>
    <s v="ENERCARE"/>
    <x v="72"/>
    <s v="ON"/>
    <s v="Business intelligence, Sales, Customer service, R, Financial reporting"/>
    <s v="ANY"/>
    <s v="In-Person"/>
    <s v="Automotive"/>
    <n v="61000"/>
    <n v="91000"/>
    <n v="76000"/>
  </r>
  <r>
    <x v="9"/>
    <x v="277"/>
    <x v="5"/>
    <s v="Government of Alberta"/>
    <x v="14"/>
    <s v="AB"/>
    <s v="ArcGIS, R, Statistics, Python, GIS"/>
    <s v="ANY"/>
    <s v="In-Person"/>
    <s v="Government"/>
    <n v="30240.560000000001"/>
    <n v="57200"/>
    <n v="43720.28"/>
  </r>
  <r>
    <x v="5"/>
    <x v="742"/>
    <x v="5"/>
    <s v="Jeevan Technologies"/>
    <x v="2"/>
    <s v="ON"/>
    <s v="SFTP, SQL, Azure, Visual Basic, Kanban"/>
    <s v="Senior"/>
    <s v="In-Person"/>
    <s v="Technology"/>
    <n v="135200"/>
    <n v="145600"/>
    <n v="140400"/>
  </r>
  <r>
    <x v="1"/>
    <x v="72"/>
    <x v="5"/>
    <s v="Town of Okotoks"/>
    <x v="67"/>
    <s v="AB"/>
    <s v="Azure, Filing, Office Suite, Supervising experience, Project management"/>
    <s v="ANY"/>
    <s v="In-Person"/>
    <s v="Others"/>
    <n v="70000"/>
    <n v="94000"/>
    <n v="82000"/>
  </r>
  <r>
    <x v="5"/>
    <x v="318"/>
    <x v="20"/>
    <s v="Labatt Breweries Canada"/>
    <x v="137"/>
    <s v="NB"/>
    <s v="Power BI, SQL, SAP, Supply chain, Logistics"/>
    <s v="ANY"/>
    <s v="In-Person"/>
    <s v="Others"/>
    <n v="63000"/>
    <n v="63000"/>
    <n v="63000"/>
  </r>
  <r>
    <x v="5"/>
    <x v="49"/>
    <x v="1"/>
    <s v="Taro Pharmaceuticals INC, Canada"/>
    <x v="24"/>
    <s v="ON"/>
    <s v="Python, SQL, Microsoft Access, Microsoft Outlook, Statistics"/>
    <s v="Senior"/>
    <s v="In-Person"/>
    <s v="Healthcare"/>
    <n v="84000"/>
    <n v="104000"/>
    <n v="94000"/>
  </r>
  <r>
    <x v="7"/>
    <x v="475"/>
    <x v="5"/>
    <s v="G2S2 Capital Inc"/>
    <x v="30"/>
    <s v="NS"/>
    <s v="SQL, Office Suite"/>
    <s v="ANY"/>
    <s v="In-Person"/>
    <s v="Technology"/>
    <n v="47000"/>
    <n v="65000"/>
    <n v="56000"/>
  </r>
  <r>
    <x v="1"/>
    <x v="41"/>
    <x v="5"/>
    <s v="University of Toronto"/>
    <x v="2"/>
    <s v="ON"/>
    <s v="Python, No SQL, SAS, R, Research"/>
    <s v="ANY"/>
    <s v="In-Person"/>
    <s v="Technology"/>
    <n v="50000"/>
    <n v="57200"/>
    <n v="53600"/>
  </r>
  <r>
    <x v="7"/>
    <x v="743"/>
    <x v="5"/>
    <s v="Greybrook"/>
    <x v="2"/>
    <s v="ON"/>
    <s v="SQL, Office Suite, Statistics, No SQL, Information management"/>
    <s v="ANY"/>
    <s v="In-Person"/>
    <s v="Others"/>
    <n v="70000"/>
    <n v="124000"/>
    <n v="97000"/>
  </r>
  <r>
    <x v="1"/>
    <x v="542"/>
    <x v="5"/>
    <s v="Acosta"/>
    <x v="2"/>
    <s v="ON"/>
    <s v="Python, SQL, Nielsen, Business analysis, Office Suite"/>
    <s v="ANY"/>
    <s v="In-Person"/>
    <s v="Others"/>
    <n v="44000"/>
    <n v="57200"/>
    <n v="50600"/>
  </r>
  <r>
    <x v="5"/>
    <x v="390"/>
    <x v="5"/>
    <s v="City of Toronto"/>
    <x v="2"/>
    <s v="ON"/>
    <s v="Python, SQL, Microsoft Access, Procurement, Visio"/>
    <s v="ANY"/>
    <s v="In-Person"/>
    <s v="Technology"/>
    <n v="90646.399999999994"/>
    <n v="99320"/>
    <n v="94983.2"/>
  </r>
  <r>
    <x v="2"/>
    <x v="57"/>
    <x v="5"/>
    <s v="BC Public Service"/>
    <x v="4"/>
    <s v="BC"/>
    <s v="Research, Project management, Analytics"/>
    <s v="ANY"/>
    <s v="In-Person"/>
    <s v="Service"/>
    <n v="76000"/>
    <n v="87000"/>
    <n v="81500"/>
  </r>
  <r>
    <x v="2"/>
    <x v="744"/>
    <x v="2"/>
    <s v="Entegra LLP"/>
    <x v="25"/>
    <s v="ON"/>
    <s v="Statistics"/>
    <s v="ANY"/>
    <s v="In-Person"/>
    <s v="Others"/>
    <n v="60000"/>
    <n v="65000"/>
    <n v="62500"/>
  </r>
  <r>
    <x v="4"/>
    <x v="382"/>
    <x v="5"/>
    <s v="Sun Life"/>
    <x v="63"/>
    <s v="ON"/>
    <s v="Pegasystems, Data modeling, Tableau, Databases, SQL"/>
    <s v="ANY"/>
    <s v="In-Person"/>
    <s v="Others"/>
    <n v="54000"/>
    <n v="88000"/>
    <n v="71000"/>
  </r>
  <r>
    <x v="4"/>
    <x v="382"/>
    <x v="5"/>
    <s v="Sun Life"/>
    <x v="63"/>
    <s v="QC"/>
    <s v="Pegasystems, Data modeling, Tableau, Databases, SQL"/>
    <s v="ANY"/>
    <s v="In-Person"/>
    <s v="Others"/>
    <n v="54000"/>
    <n v="88000"/>
    <n v="71000"/>
  </r>
  <r>
    <x v="3"/>
    <x v="745"/>
    <x v="5"/>
    <s v="TCAT Div of Toromont Industries Ltd"/>
    <x v="69"/>
    <s v="ON"/>
    <s v="Power BI, SQL, Inventory control, Sales, Python"/>
    <s v="ANY"/>
    <s v="In-Person"/>
    <s v="Others"/>
    <n v="58000"/>
    <n v="64000"/>
    <n v="61000"/>
  </r>
  <r>
    <x v="2"/>
    <x v="115"/>
    <x v="1"/>
    <s v="Scotiabank"/>
    <x v="2"/>
    <s v="ON"/>
    <s v="Waterfall, Project management, Presentation skills, ServiceNow, Agile"/>
    <s v="ANY"/>
    <s v="In-Person"/>
    <s v="Finance"/>
    <n v="75000"/>
    <n v="100000"/>
    <n v="87500"/>
  </r>
  <r>
    <x v="0"/>
    <x v="462"/>
    <x v="3"/>
    <s v="Aritzia"/>
    <x v="25"/>
    <s v="ON"/>
    <s v="Power BI, Tableau, Cloud development, UX, Data visualization"/>
    <s v="Senior"/>
    <s v="In-Person"/>
    <s v="Technology"/>
    <n v="75000"/>
    <n v="150000"/>
    <n v="112500"/>
  </r>
  <r>
    <x v="3"/>
    <x v="247"/>
    <x v="5"/>
    <s v="Absolute Software"/>
    <x v="0"/>
    <s v="Undef"/>
    <s v="SQL, Sales, Statistics, NetSuite, Computer networking"/>
    <s v="ANY"/>
    <s v="Remote"/>
    <s v="Technology"/>
    <n v="60000"/>
    <n v="65000"/>
    <n v="62500"/>
  </r>
  <r>
    <x v="1"/>
    <x v="120"/>
    <x v="5"/>
    <s v="Toronto Hydro"/>
    <x v="2"/>
    <s v="ON"/>
    <s v="Microsoft Access, Relational databases, R, Alteryx, Visio"/>
    <s v="ANY"/>
    <s v="In-Person"/>
    <s v="Others"/>
    <n v="60000"/>
    <n v="100000"/>
    <n v="80000"/>
  </r>
  <r>
    <x v="1"/>
    <x v="363"/>
    <x v="5"/>
    <s v="Ebury"/>
    <x v="2"/>
    <s v="ON"/>
    <s v="CRM software, Tableau, SQL, Sales, Python"/>
    <s v="ANY"/>
    <s v="In-Person"/>
    <s v="Others"/>
    <n v="60000"/>
    <n v="95000"/>
    <n v="77500"/>
  </r>
  <r>
    <x v="0"/>
    <x v="489"/>
    <x v="17"/>
    <s v="University of Alberta"/>
    <x v="14"/>
    <s v="AB"/>
    <s v="Tableau, Statistical software, R, Statistics, Research"/>
    <s v="ANY"/>
    <s v="In-Person"/>
    <s v="Technology"/>
    <n v="60000"/>
    <n v="82000"/>
    <n v="71000"/>
  </r>
  <r>
    <x v="1"/>
    <x v="1"/>
    <x v="1"/>
    <s v="Emergitel"/>
    <x v="142"/>
    <s v="QC"/>
    <s v="Bilingual, Tableau, Business analysis, Process improvement, Python"/>
    <s v="ANY"/>
    <s v="In-Person"/>
    <s v="Technology"/>
    <n v="137280"/>
    <n v="137280"/>
    <n v="137280"/>
  </r>
  <r>
    <x v="6"/>
    <x v="360"/>
    <x v="8"/>
    <s v="Renteknik Group Inc."/>
    <x v="7"/>
    <s v="ON"/>
    <s v="No SQL, AutoCAD, SQL, Microsoft Access, Microsoft Outlook"/>
    <s v="ANY"/>
    <s v="In-Person"/>
    <s v="Others"/>
    <n v="67000"/>
    <n v="67000"/>
    <n v="67000"/>
  </r>
  <r>
    <x v="1"/>
    <x v="1"/>
    <x v="1"/>
    <s v="LandSolutions Inc"/>
    <x v="2"/>
    <s v="ON"/>
    <s v="Power BI, Oracle, Business analysis, Statistics, Telecommunication"/>
    <s v="ANY"/>
    <s v="In-Person"/>
    <s v="Consulting"/>
    <n v="60000"/>
    <n v="98000"/>
    <n v="79000"/>
  </r>
  <r>
    <x v="3"/>
    <x v="423"/>
    <x v="1"/>
    <s v="Element Fleet Management"/>
    <x v="12"/>
    <s v="ON"/>
    <s v="Jira, Python, SQL, Office Suite, Project management"/>
    <s v="ANY"/>
    <s v="In-Person"/>
    <s v="Others"/>
    <n v="89000"/>
    <n v="93000"/>
    <n v="91000"/>
  </r>
  <r>
    <x v="1"/>
    <x v="1"/>
    <x v="1"/>
    <s v="OGGN Inc."/>
    <x v="1"/>
    <s v="ON"/>
    <s v="Business analysis, Statistics, Analytics"/>
    <s v="ANY"/>
    <s v="In-Person"/>
    <s v="Others"/>
    <n v="60000"/>
    <n v="84000"/>
    <n v="72000"/>
  </r>
  <r>
    <x v="3"/>
    <x v="159"/>
    <x v="5"/>
    <s v="Trojan Technologies"/>
    <x v="18"/>
    <s v="ON"/>
    <s v="Power BI, SQL, Kanban, Writing skills, Supply chain"/>
    <s v="ANY"/>
    <s v="In-Person"/>
    <s v="Technology"/>
    <n v="53000"/>
    <n v="85000"/>
    <n v="69000"/>
  </r>
  <r>
    <x v="1"/>
    <x v="1"/>
    <x v="1"/>
    <s v="University of Alberta"/>
    <x v="14"/>
    <s v="AB"/>
    <s v="CRM software, Business analysis, Statistics, No SQL"/>
    <s v="ANY"/>
    <s v="In-Person"/>
    <s v="Technology"/>
    <n v="65000"/>
    <n v="90000"/>
    <n v="77500"/>
  </r>
  <r>
    <x v="1"/>
    <x v="106"/>
    <x v="5"/>
    <s v="CIBC"/>
    <x v="2"/>
    <s v="ON"/>
    <s v="Python, Tableau, Computer operation, SQL, Financial auditing"/>
    <s v="ANY"/>
    <s v="In-Person"/>
    <s v="Others"/>
    <n v="85000"/>
    <n v="95000"/>
    <n v="90000"/>
  </r>
  <r>
    <x v="4"/>
    <x v="43"/>
    <x v="1"/>
    <s v="Ingersoll Rand"/>
    <x v="9"/>
    <s v="ON"/>
    <s v="SQL, SAP, No SQL"/>
    <s v="ANY"/>
    <s v="In-Person"/>
    <s v="Others"/>
    <n v="54000"/>
    <n v="71000"/>
    <n v="62500"/>
  </r>
  <r>
    <x v="4"/>
    <x v="746"/>
    <x v="5"/>
    <s v="CIBC"/>
    <x v="2"/>
    <s v="ON"/>
    <s v="Tableau, SQL, Microsoft Outlook, Office Suite, Loss prevention"/>
    <s v="ANY"/>
    <s v="In-Person"/>
    <s v="Others"/>
    <n v="55000"/>
    <n v="85000"/>
    <n v="70000"/>
  </r>
  <r>
    <x v="1"/>
    <x v="1"/>
    <x v="1"/>
    <s v="Teleperformance"/>
    <x v="2"/>
    <s v="ON"/>
    <s v="Sales support, SQL, Sales, SQL, Statistical analysis"/>
    <s v="ANY"/>
    <s v="In-Person"/>
    <s v="Others"/>
    <n v="50000"/>
    <n v="57200"/>
    <n v="53600"/>
  </r>
  <r>
    <x v="0"/>
    <x v="379"/>
    <x v="4"/>
    <s v="Island Health"/>
    <x v="36"/>
    <s v="BC"/>
    <s v="Cognos, Data modeling, XML, SQL, Databases"/>
    <s v="Senior"/>
    <s v="In-Person"/>
    <s v="Healthcare"/>
    <n v="94931.199999999997"/>
    <n v="136448"/>
    <n v="115689.60000000001"/>
  </r>
  <r>
    <x v="0"/>
    <x v="379"/>
    <x v="4"/>
    <s v="Island Health"/>
    <x v="36"/>
    <s v="NL"/>
    <s v="Cognos, Data modeling, XML, SQL, Databases"/>
    <s v="Senior"/>
    <s v="In-Person"/>
    <s v="Healthcare"/>
    <n v="94931.199999999997"/>
    <n v="136448"/>
    <n v="115689.60000000001"/>
  </r>
  <r>
    <x v="0"/>
    <x v="379"/>
    <x v="4"/>
    <s v="Island Health"/>
    <x v="36"/>
    <s v="MB"/>
    <s v="Cognos, Data modeling, XML, SQL, Databases"/>
    <s v="Senior"/>
    <s v="In-Person"/>
    <s v="Healthcare"/>
    <n v="94931.199999999997"/>
    <n v="136448"/>
    <n v="115689.60000000001"/>
  </r>
  <r>
    <x v="3"/>
    <x v="300"/>
    <x v="1"/>
    <s v="Electronic Arts"/>
    <x v="6"/>
    <s v="BC"/>
    <s v="Power BI, Azure, Google Cloud Platform, Tableau, Databases"/>
    <s v="Senior"/>
    <s v="In-Person"/>
    <s v="Others"/>
    <n v="89000"/>
    <n v="123000"/>
    <n v="106000"/>
  </r>
  <r>
    <x v="4"/>
    <x v="160"/>
    <x v="5"/>
    <s v="BC Financial Services Authority"/>
    <x v="6"/>
    <s v="BC"/>
    <s v="Visio, Statistics, Presentation skills, Recruiting, Business requirements"/>
    <s v="Senior"/>
    <s v="In-Person"/>
    <s v="Technology"/>
    <n v="88000"/>
    <n v="137000"/>
    <n v="112500"/>
  </r>
  <r>
    <x v="3"/>
    <x v="187"/>
    <x v="9"/>
    <s v="Vista"/>
    <x v="80"/>
    <s v="ON"/>
    <s v="SQL, Supply chain, R, SQL, Tableau"/>
    <s v="Senior"/>
    <s v="In-Person"/>
    <s v="Others"/>
    <n v="68500"/>
    <n v="87000"/>
    <n v="77750"/>
  </r>
  <r>
    <x v="3"/>
    <x v="187"/>
    <x v="9"/>
    <s v="Vista"/>
    <x v="80"/>
    <s v="MB"/>
    <s v="SQL, Supply chain, R, SQL, Tableau"/>
    <s v="Senior"/>
    <s v="In-Person"/>
    <s v="Others"/>
    <n v="68500"/>
    <n v="87000"/>
    <n v="77750"/>
  </r>
  <r>
    <x v="6"/>
    <x v="577"/>
    <x v="1"/>
    <s v="OSI Maritime Systems"/>
    <x v="40"/>
    <s v="BC"/>
    <s v="Power BI, System administration, SQL, Supply chain, ERP systems"/>
    <s v="ANY"/>
    <s v="In-Person"/>
    <s v="Technology"/>
    <n v="93000"/>
    <n v="114000"/>
    <n v="103500"/>
  </r>
  <r>
    <x v="9"/>
    <x v="118"/>
    <x v="5"/>
    <s v="Exioms Canada"/>
    <x v="12"/>
    <s v="ON"/>
    <s v="Python"/>
    <s v="ANY"/>
    <s v="In-Person"/>
    <s v="Others"/>
    <n v="89440"/>
    <n v="89440"/>
    <n v="89440"/>
  </r>
  <r>
    <x v="6"/>
    <x v="192"/>
    <x v="8"/>
    <s v="St. Paul Education"/>
    <x v="83"/>
    <s v="AB"/>
    <s v="Microsoft Windows Server, VoIP, Database management, Project management, Project management methodology"/>
    <s v="ANY"/>
    <s v="In-Person"/>
    <s v="Education"/>
    <n v="56000"/>
    <n v="80000"/>
    <n v="68000"/>
  </r>
  <r>
    <x v="6"/>
    <x v="73"/>
    <x v="8"/>
    <s v="TransLink"/>
    <x v="6"/>
    <s v="BC"/>
    <s v="Azure, Enterprise software, DevOps, Weblogic, SQL"/>
    <s v="ANY"/>
    <s v="In-Person"/>
    <s v="Others"/>
    <n v="30240.560000000001"/>
    <n v="57200"/>
    <n v="43720.28"/>
  </r>
  <r>
    <x v="6"/>
    <x v="151"/>
    <x v="8"/>
    <s v="Fraser Health"/>
    <x v="26"/>
    <s v="BC"/>
    <s v="Research, Project management, Business requirements, Leadership, Information management"/>
    <s v="ANY"/>
    <s v="In-Person"/>
    <s v="Healthcare"/>
    <n v="72113.600000000006"/>
    <n v="103646.39999999999"/>
    <n v="87880"/>
  </r>
  <r>
    <x v="1"/>
    <x v="316"/>
    <x v="5"/>
    <s v="NUTRIZA INC."/>
    <x v="37"/>
    <s v="ON"/>
    <s v="Sales, Python"/>
    <s v="ANY"/>
    <s v="In-Person"/>
    <s v="Others"/>
    <n v="89440"/>
    <n v="89440"/>
    <n v="89440"/>
  </r>
  <r>
    <x v="5"/>
    <x v="289"/>
    <x v="1"/>
    <s v="Alberta Pensions Services Corporation (APS)"/>
    <x v="14"/>
    <s v="AB"/>
    <s v="Public speaking, Change management, Presentation skills, Agile, Budgeting"/>
    <s v="Senior"/>
    <s v="In-Person"/>
    <s v="Service"/>
    <n v="77000"/>
    <n v="114000"/>
    <n v="95500"/>
  </r>
  <r>
    <x v="3"/>
    <x v="747"/>
    <x v="8"/>
    <s v="Techprism.inc"/>
    <x v="12"/>
    <s v="ON"/>
    <s v="Jira, Writing skills, Mobile applications, R, Statistics"/>
    <s v="ANY"/>
    <s v="In-Person"/>
    <s v="Technology"/>
    <n v="71302.399999999994"/>
    <n v="114545.60000000001"/>
    <n v="92924"/>
  </r>
  <r>
    <x v="9"/>
    <x v="118"/>
    <x v="5"/>
    <s v="ZOMI Technology Ltd."/>
    <x v="6"/>
    <s v="BC"/>
    <s v="Python"/>
    <s v="ANY"/>
    <s v="In-Person"/>
    <s v="Technology"/>
    <n v="76960"/>
    <n v="76960"/>
    <n v="76960"/>
  </r>
  <r>
    <x v="3"/>
    <x v="123"/>
    <x v="5"/>
    <s v="Desjardins"/>
    <x v="142"/>
    <s v="QC"/>
    <s v="Tableau, SAS, Python, Drafting, Control-M"/>
    <s v="ANY"/>
    <s v="In-Person"/>
    <s v="Others"/>
    <n v="68500"/>
    <n v="87000"/>
    <n v="77750"/>
  </r>
  <r>
    <x v="1"/>
    <x v="41"/>
    <x v="5"/>
    <s v="Ballad Consulting Group"/>
    <x v="14"/>
    <s v="AB"/>
    <s v="Adobe Photoshop, SQL, Writing skills, Adobe Illustrator, Research"/>
    <s v="ANY"/>
    <s v="In-Person"/>
    <s v="Consulting"/>
    <n v="50000"/>
    <n v="60000"/>
    <n v="55000"/>
  </r>
  <r>
    <x v="0"/>
    <x v="32"/>
    <x v="8"/>
    <s v="Belloy Geologists"/>
    <x v="8"/>
    <s v="AB"/>
    <s v="CSS, Python, Windows, Office Suite, Databases"/>
    <s v="ANY"/>
    <s v="In-Person"/>
    <s v="Others"/>
    <n v="87360"/>
    <n v="87360"/>
    <n v="87360"/>
  </r>
  <r>
    <x v="2"/>
    <x v="748"/>
    <x v="1"/>
    <s v="Altis Recruitment"/>
    <x v="2"/>
    <s v="ON"/>
    <s v="SAP, ERP systems, Python, Office Suite, Project management"/>
    <s v="ANY"/>
    <s v="In-Person"/>
    <s v="Technology"/>
    <n v="104000"/>
    <n v="104000"/>
    <n v="104000"/>
  </r>
  <r>
    <x v="2"/>
    <x v="204"/>
    <x v="5"/>
    <s v="Enerkem Inc."/>
    <x v="35"/>
    <s v="QC"/>
    <s v="Bilingual, Tableau, Mechanical engineering, Python, Presentation skills"/>
    <s v="ANY"/>
    <s v="In-Person"/>
    <s v="Others"/>
    <n v="65000"/>
    <n v="72000"/>
    <n v="68500"/>
  </r>
  <r>
    <x v="2"/>
    <x v="465"/>
    <x v="3"/>
    <s v="COREL CORPORATION USA"/>
    <x v="145"/>
    <s v="Undef"/>
    <s v="Power BI, Data modeling, Business intelligence, Tableau, PostgreSQL"/>
    <s v="ANY"/>
    <s v="In-Person"/>
    <s v="Others"/>
    <n v="100000"/>
    <n v="110000"/>
    <n v="105000"/>
  </r>
  <r>
    <x v="1"/>
    <x v="1"/>
    <x v="1"/>
    <s v="Net Solutions India"/>
    <x v="2"/>
    <s v="ON"/>
    <s v="Statistics, Product management, User acceptance testing, Agile, Business requirements"/>
    <s v="ANY"/>
    <s v="In-Person"/>
    <s v="Consulting"/>
    <n v="57000"/>
    <n v="75000"/>
    <n v="66000"/>
  </r>
  <r>
    <x v="0"/>
    <x v="19"/>
    <x v="9"/>
    <s v="City of Barrie"/>
    <x v="9"/>
    <s v="ON"/>
    <s v="Python, SAP SuccessFactors, SQL, Microsoft Access, Microsoft Outlook"/>
    <s v="Senior"/>
    <s v="In-Person"/>
    <s v="Technology"/>
    <n v="64000"/>
    <n v="90000"/>
    <n v="77000"/>
  </r>
  <r>
    <x v="9"/>
    <x v="118"/>
    <x v="5"/>
    <s v="NRIT Consulting"/>
    <x v="8"/>
    <s v="AB"/>
    <s v="Python"/>
    <s v="ANY"/>
    <s v="In-Person"/>
    <s v="Technology"/>
    <n v="89440"/>
    <n v="89440"/>
    <n v="89440"/>
  </r>
  <r>
    <x v="9"/>
    <x v="118"/>
    <x v="5"/>
    <s v="Rish Consulting"/>
    <x v="8"/>
    <s v="AB"/>
    <s v="Python"/>
    <s v="ANY"/>
    <s v="In-Person"/>
    <s v="Consulting"/>
    <n v="89440"/>
    <n v="89440"/>
    <n v="89440"/>
  </r>
  <r>
    <x v="9"/>
    <x v="108"/>
    <x v="6"/>
    <s v="University of British Columbia"/>
    <x v="6"/>
    <s v="BC"/>
    <s v="Power BI, SQL, Business intelligence, Visual Basic, Relational databases"/>
    <s v="ANY"/>
    <s v="In-Person"/>
    <s v="Technology"/>
    <n v="30240.560000000001"/>
    <n v="57200"/>
    <n v="43720.28"/>
  </r>
  <r>
    <x v="0"/>
    <x v="251"/>
    <x v="5"/>
    <s v="JAAJ Consultancy Services Inc."/>
    <x v="93"/>
    <s v="ON"/>
    <s v="MATLAB, SQL, Big data, R, Laboratory experience"/>
    <s v="ANY"/>
    <s v="In-Person"/>
    <s v="Service"/>
    <n v="100880"/>
    <n v="100880"/>
    <n v="100880"/>
  </r>
  <r>
    <x v="5"/>
    <x v="49"/>
    <x v="1"/>
    <s v="Ivey Business School Foundation"/>
    <x v="18"/>
    <s v="ON"/>
    <s v="Data modeling, Relational databases, Business analysis, Research, SQL"/>
    <s v="Senior"/>
    <s v="In-Person"/>
    <s v="Education"/>
    <n v="53000"/>
    <n v="82000"/>
    <n v="67500"/>
  </r>
  <r>
    <x v="7"/>
    <x v="395"/>
    <x v="15"/>
    <s v="Connor, Clark &amp; Lunn Financial Group"/>
    <x v="6"/>
    <s v="BC"/>
    <s v="SQL"/>
    <s v="ANY"/>
    <s v="In-Person"/>
    <s v="Finance"/>
    <n v="90000"/>
    <n v="180000"/>
    <n v="135000"/>
  </r>
  <r>
    <x v="5"/>
    <x v="749"/>
    <x v="1"/>
    <s v="Home Trust Company"/>
    <x v="2"/>
    <s v="ON"/>
    <s v="Bilingual, Data modeling, Customer service, Visio, Office Suite"/>
    <s v="Mid"/>
    <s v="In-Person"/>
    <s v="Others"/>
    <n v="72000"/>
    <n v="91000"/>
    <n v="81500"/>
  </r>
  <r>
    <x v="3"/>
    <x v="163"/>
    <x v="5"/>
    <s v="Enverus"/>
    <x v="8"/>
    <s v="AB"/>
    <s v="Sales, Project planning, Statistics, SQL, Agile"/>
    <s v="ANY"/>
    <s v="In-Person"/>
    <s v="Others"/>
    <n v="80000"/>
    <n v="95000"/>
    <n v="87500"/>
  </r>
  <r>
    <x v="4"/>
    <x v="190"/>
    <x v="5"/>
    <s v="Raymond James Financial, Inc."/>
    <x v="6"/>
    <s v="BC"/>
    <s v="Power BI, SQL, Writing skills, Statistics, Office Suite"/>
    <s v="ANY"/>
    <s v="In-Person"/>
    <s v="Finance"/>
    <n v="75000"/>
    <n v="90000"/>
    <n v="82500"/>
  </r>
  <r>
    <x v="2"/>
    <x v="666"/>
    <x v="0"/>
    <s v="Plusgrade"/>
    <x v="142"/>
    <s v="QC"/>
    <s v="Computer science, SQL, Schematics, Alteryx, Statistics"/>
    <s v="ANY"/>
    <s v="In-Person"/>
    <s v="Others"/>
    <n v="64123.59"/>
    <n v="86600"/>
    <n v="75361.794999999998"/>
  </r>
  <r>
    <x v="3"/>
    <x v="300"/>
    <x v="1"/>
    <s v="Transatlantic Business Consulting Inc."/>
    <x v="1"/>
    <s v="ON"/>
    <s v="Software deployment, LAN, WAN, Computer networking"/>
    <s v="Senior"/>
    <s v="In-Person"/>
    <s v="Consulting"/>
    <n v="137280"/>
    <n v="180000"/>
    <n v="158640"/>
  </r>
  <r>
    <x v="2"/>
    <x v="750"/>
    <x v="5"/>
    <s v="OMERS"/>
    <x v="2"/>
    <s v="ON"/>
    <s v="Python, Investment, Power BI, SQL, SQL"/>
    <s v="ANY"/>
    <s v="In-Person"/>
    <s v="Others"/>
    <n v="64123.59"/>
    <n v="86600"/>
    <n v="75361.794999999998"/>
  </r>
  <r>
    <x v="7"/>
    <x v="385"/>
    <x v="5"/>
    <s v="Klick Health"/>
    <x v="2"/>
    <s v="ON"/>
    <s v="Google Tag Manager, Statistics, Tableau, SQL, Statistical analysis"/>
    <s v="ANY"/>
    <s v="In-Person"/>
    <s v="Healthcare"/>
    <n v="75000"/>
    <n v="92000"/>
    <n v="83500"/>
  </r>
  <r>
    <x v="2"/>
    <x v="177"/>
    <x v="5"/>
    <s v="BC Public Service"/>
    <x v="36"/>
    <s v="BC"/>
    <s v="Statistical software, Statistics, Power BI, R, Statistics"/>
    <s v="ANY"/>
    <s v="In-Person"/>
    <s v="Service"/>
    <n v="76000"/>
    <n v="87000"/>
    <n v="81500"/>
  </r>
  <r>
    <x v="2"/>
    <x v="177"/>
    <x v="5"/>
    <s v="BC Public Service"/>
    <x v="36"/>
    <s v="NL"/>
    <s v="Statistical software, Statistics, Power BI, R, Statistics"/>
    <s v="ANY"/>
    <s v="In-Person"/>
    <s v="Service"/>
    <n v="76000"/>
    <n v="87000"/>
    <n v="81500"/>
  </r>
  <r>
    <x v="2"/>
    <x v="177"/>
    <x v="5"/>
    <s v="BC Public Service"/>
    <x v="36"/>
    <s v="MB"/>
    <s v="Statistical software, Statistics, Power BI, R, Statistics"/>
    <s v="ANY"/>
    <s v="In-Person"/>
    <s v="Service"/>
    <n v="76000"/>
    <n v="87000"/>
    <n v="81500"/>
  </r>
  <r>
    <x v="1"/>
    <x v="751"/>
    <x v="5"/>
    <s v="Source Energy Services Canada LP"/>
    <x v="8"/>
    <s v="AB"/>
    <s v="SQL, Oil &amp; gas, Logistics, Office Suite, Statistics"/>
    <s v="ANY"/>
    <s v="In-Person"/>
    <s v="Energy"/>
    <n v="60000"/>
    <n v="82000"/>
    <n v="71000"/>
  </r>
  <r>
    <x v="3"/>
    <x v="752"/>
    <x v="1"/>
    <s v="Togetherwork Talent Community"/>
    <x v="28"/>
    <s v="MB"/>
    <s v="Kanban, Statistics, Scrum, Agile, Business requirements"/>
    <s v="ANY"/>
    <s v="Remote"/>
    <s v="Technology"/>
    <n v="60000"/>
    <n v="80000"/>
    <n v="70000"/>
  </r>
  <r>
    <x v="0"/>
    <x v="753"/>
    <x v="5"/>
    <s v="Humber River Health"/>
    <x v="2"/>
    <s v="ON"/>
    <s v="Python, SQL, Microsoft Access, Writing skills, Office Suite"/>
    <s v="ANY"/>
    <s v="In-Person"/>
    <s v="Healthcare"/>
    <n v="71000"/>
    <n v="80000"/>
    <n v="75500"/>
  </r>
  <r>
    <x v="3"/>
    <x v="432"/>
    <x v="5"/>
    <s v="The City of Maple Ridge"/>
    <x v="119"/>
    <s v="BC"/>
    <s v="Computer science, Business requirements"/>
    <s v="ANY"/>
    <s v="In-Person"/>
    <s v="Technology"/>
    <n v="94494.399999999994"/>
    <n v="111633.60000000001"/>
    <n v="103064"/>
  </r>
  <r>
    <x v="3"/>
    <x v="754"/>
    <x v="1"/>
    <s v="Canadian Tire Corporation"/>
    <x v="2"/>
    <s v="ON"/>
    <s v="Presentation skills, Retail management, Analytics"/>
    <s v="ANY"/>
    <s v="In-Person"/>
    <s v="Others"/>
    <n v="55000"/>
    <n v="71000"/>
    <n v="63000"/>
  </r>
  <r>
    <x v="6"/>
    <x v="20"/>
    <x v="2"/>
    <s v="SSMC BUSINESS SOLUTIONS INC."/>
    <x v="26"/>
    <s v="BC"/>
    <s v="Python"/>
    <s v="ANY"/>
    <s v="In-Person"/>
    <s v="Consulting"/>
    <n v="83200"/>
    <n v="83200"/>
    <n v="83200"/>
  </r>
  <r>
    <x v="8"/>
    <x v="237"/>
    <x v="2"/>
    <s v="Intact"/>
    <x v="142"/>
    <s v="QC"/>
    <s v="Bilingual, Power BI, SQL, SAS, SQL"/>
    <s v="Senior"/>
    <s v="In-Person"/>
    <s v="Others"/>
    <n v="60000"/>
    <n v="70000"/>
    <n v="65000"/>
  </r>
  <r>
    <x v="5"/>
    <x v="178"/>
    <x v="1"/>
    <s v="Canadian Cancer Society"/>
    <x v="6"/>
    <s v="BC"/>
    <s v="No SQL, SQL, Microsoft Outlook, Salesforce, Visio"/>
    <s v="Senior"/>
    <s v="In-Person"/>
    <s v="Healthcare"/>
    <n v="70000"/>
    <n v="70000"/>
    <n v="70000"/>
  </r>
  <r>
    <x v="3"/>
    <x v="755"/>
    <x v="1"/>
    <s v="PepsiCo"/>
    <x v="161"/>
    <s v="AB"/>
    <s v="Python, SQL, Oracle, Procurement, SAP"/>
    <s v="ANY"/>
    <s v="In-Person"/>
    <s v="Others"/>
    <n v="57000"/>
    <n v="63000"/>
    <n v="60000"/>
  </r>
  <r>
    <x v="2"/>
    <x v="756"/>
    <x v="2"/>
    <s v="Ungava Tulattavik Health Center"/>
    <x v="160"/>
    <s v="QC"/>
    <s v="Bilingual, Tableau, Python, Chef"/>
    <s v="ANY"/>
    <s v="In-Person"/>
    <s v="Healthcare"/>
    <n v="137280"/>
    <n v="180000"/>
    <n v="158640"/>
  </r>
  <r>
    <x v="0"/>
    <x v="32"/>
    <x v="8"/>
    <s v="Colours of Punjabi Event Organization Inc."/>
    <x v="26"/>
    <s v="BC"/>
    <s v="SQL, Python, Windows, Office Suite, Computer skills"/>
    <s v="ANY"/>
    <s v="In-Person"/>
    <s v="Others"/>
    <n v="79040"/>
    <n v="79040"/>
    <n v="79040"/>
  </r>
  <r>
    <x v="4"/>
    <x v="380"/>
    <x v="24"/>
    <s v="ServiceTitan"/>
    <x v="162"/>
    <s v="BC"/>
    <s v="Pricing, SQL, Big data, Salesforce, Tableau"/>
    <s v="Senior"/>
    <s v="In-Person"/>
    <s v="Technology"/>
    <n v="68000"/>
    <n v="88300"/>
    <n v="78150"/>
  </r>
  <r>
    <x v="6"/>
    <x v="402"/>
    <x v="8"/>
    <s v="Eastlink"/>
    <x v="30"/>
    <s v="NS"/>
    <s v="Agile, No SQL"/>
    <s v="ANY"/>
    <s v="In-Person"/>
    <s v="Others"/>
    <n v="68000"/>
    <n v="79000"/>
    <n v="73500"/>
  </r>
  <r>
    <x v="9"/>
    <x v="118"/>
    <x v="5"/>
    <s v="INNTECH FUTURE INC."/>
    <x v="94"/>
    <s v="AB"/>
    <s v="Microsoft Access, Oracle, R, SQL, Python"/>
    <s v="ANY"/>
    <s v="In-Person"/>
    <s v="Technology"/>
    <n v="87360"/>
    <n v="87360"/>
    <n v="87360"/>
  </r>
  <r>
    <x v="4"/>
    <x v="477"/>
    <x v="5"/>
    <s v="T&amp;T Supermarket"/>
    <x v="72"/>
    <s v="ON"/>
    <s v="Agile, SQL, Cantonese, ERP systems, Statistics"/>
    <s v="ANY"/>
    <s v="In-Person"/>
    <s v="Others"/>
    <n v="50000"/>
    <n v="57200"/>
    <n v="53600"/>
  </r>
  <r>
    <x v="4"/>
    <x v="757"/>
    <x v="11"/>
    <s v="Canon Canada"/>
    <x v="24"/>
    <s v="ON"/>
    <s v="SQL, Oracle, Office Suite, Statistics, Time management"/>
    <s v="Mid"/>
    <s v="In-Person"/>
    <s v="Others"/>
    <n v="51000"/>
    <n v="57200"/>
    <n v="54100"/>
  </r>
  <r>
    <x v="3"/>
    <x v="221"/>
    <x v="5"/>
    <s v="Loblaw Companies Limited"/>
    <x v="2"/>
    <s v="ON"/>
    <s v="SQL, SAP, Supply chain, Workday"/>
    <s v="ANY"/>
    <s v="In-Person"/>
    <s v="Technology"/>
    <n v="52000"/>
    <n v="59000"/>
    <n v="55500"/>
  </r>
  <r>
    <x v="6"/>
    <x v="412"/>
    <x v="8"/>
    <s v="Intelliware"/>
    <x v="2"/>
    <s v="ON"/>
    <s v="Jira, Azure, Business analysis, Databases, SQL"/>
    <s v="ANY"/>
    <s v="In-Person"/>
    <s v="Others"/>
    <n v="70000"/>
    <n v="100000"/>
    <n v="85000"/>
  </r>
  <r>
    <x v="5"/>
    <x v="49"/>
    <x v="1"/>
    <s v="eHealth Saskatchewan"/>
    <x v="163"/>
    <s v="SK"/>
    <s v="Project management, IT, Business requirements"/>
    <s v="Senior"/>
    <s v="In-Person"/>
    <s v="Healthcare"/>
    <n v="88171.199999999997"/>
    <n v="107286.39999999999"/>
    <n v="97728.799999999901"/>
  </r>
  <r>
    <x v="3"/>
    <x v="159"/>
    <x v="5"/>
    <s v="Trojan Technologies"/>
    <x v="18"/>
    <s v="ON"/>
    <s v="SQL, Kanban, Writing skills, Presentation skills, Demand planning"/>
    <s v="ANY"/>
    <s v="In-Person"/>
    <s v="Technology"/>
    <n v="61000"/>
    <n v="61000"/>
    <n v="61000"/>
  </r>
  <r>
    <x v="9"/>
    <x v="118"/>
    <x v="5"/>
    <s v="Vyoma Global Inc."/>
    <x v="37"/>
    <s v="ON"/>
    <s v="Python"/>
    <s v="ANY"/>
    <s v="In-Person"/>
    <s v="Others"/>
    <n v="89440"/>
    <n v="89440"/>
    <n v="89440"/>
  </r>
  <r>
    <x v="8"/>
    <x v="393"/>
    <x v="5"/>
    <s v="Porter Airlines Inc."/>
    <x v="2"/>
    <s v="ON"/>
    <s v="SQL, Microsoft Access, R, Tableau, Statistics"/>
    <s v="ANY"/>
    <s v="In-Person"/>
    <s v="Others"/>
    <n v="80000"/>
    <n v="105000"/>
    <n v="92500"/>
  </r>
  <r>
    <x v="0"/>
    <x v="758"/>
    <x v="2"/>
    <s v="PHSA"/>
    <x v="6"/>
    <s v="BC"/>
    <s v="Statistical software, Statistics, Cognos, Oracle, Data mining"/>
    <s v="ANY"/>
    <s v="In-Person"/>
    <s v="Others"/>
    <n v="72000"/>
    <n v="104000"/>
    <n v="88000"/>
  </r>
  <r>
    <x v="5"/>
    <x v="27"/>
    <x v="8"/>
    <s v="IG Wealth Management"/>
    <x v="2"/>
    <s v="ON"/>
    <s v="R, Statistics, Application development, SQL, Quality assurance"/>
    <s v="Senior"/>
    <s v="In-Person"/>
    <s v="Others"/>
    <n v="44000"/>
    <n v="58000"/>
    <n v="51000"/>
  </r>
  <r>
    <x v="2"/>
    <x v="174"/>
    <x v="5"/>
    <s v="Apotex Inc."/>
    <x v="37"/>
    <s v="ON"/>
    <s v="Python, QoS, SQL, Microsoft Outlook, Avaya"/>
    <s v="ANY"/>
    <s v="In-Person"/>
    <s v="Others"/>
    <n v="64123.59"/>
    <n v="86600"/>
    <n v="75361.794999999998"/>
  </r>
  <r>
    <x v="1"/>
    <x v="1"/>
    <x v="1"/>
    <s v="IT Chapter"/>
    <x v="1"/>
    <s v="ON"/>
    <s v="Bilingual, Tableau, Business analysis, Python, Statistics"/>
    <s v="ANY"/>
    <s v="In-Person"/>
    <s v="Technology"/>
    <n v="65000"/>
    <n v="87000"/>
    <n v="76000"/>
  </r>
  <r>
    <x v="5"/>
    <x v="341"/>
    <x v="1"/>
    <s v="Spark Power"/>
    <x v="38"/>
    <s v="ON"/>
    <s v="Oracle, SAP, Spark, NetSuite, Visio"/>
    <s v="Senior"/>
    <s v="In-Person"/>
    <s v="Energy"/>
    <n v="57000"/>
    <n v="87000"/>
    <n v="72000"/>
  </r>
  <r>
    <x v="9"/>
    <x v="272"/>
    <x v="5"/>
    <s v="Maverick Innogarage Inc"/>
    <x v="164"/>
    <s v="ON"/>
    <s v="Python"/>
    <s v="ANY"/>
    <s v="In-Person"/>
    <s v="Others"/>
    <n v="91520"/>
    <n v="91520"/>
    <n v="91520"/>
  </r>
  <r>
    <x v="3"/>
    <x v="759"/>
    <x v="7"/>
    <s v="City of Burnaby"/>
    <x v="40"/>
    <s v="BC"/>
    <s v="SharePoint, IT, Business requirements, PowerShell"/>
    <s v="ANY"/>
    <s v="In-Person"/>
    <s v="Technology"/>
    <n v="30240.560000000001"/>
    <n v="57200"/>
    <n v="43720.28"/>
  </r>
  <r>
    <x v="5"/>
    <x v="49"/>
    <x v="1"/>
    <s v="Fraser Health"/>
    <x v="26"/>
    <s v="BC"/>
    <s v="Business requirements"/>
    <s v="Senior"/>
    <s v="In-Person"/>
    <s v="Healthcare"/>
    <n v="79289.599999999904"/>
    <n v="113984"/>
    <n v="96636.799999999901"/>
  </r>
  <r>
    <x v="3"/>
    <x v="760"/>
    <x v="5"/>
    <s v="Nestle Operational Services Worldwide SA"/>
    <x v="142"/>
    <s v="QC"/>
    <s v="Bilingual, Tableau, SQL, Customer service, SAP"/>
    <s v="ANY"/>
    <s v="In-Person"/>
    <s v="Service"/>
    <n v="54000"/>
    <n v="58000"/>
    <n v="56000"/>
  </r>
  <r>
    <x v="3"/>
    <x v="761"/>
    <x v="1"/>
    <s v="fusionSpan"/>
    <x v="0"/>
    <s v="Undef"/>
    <s v="Jira, Salesforce, Business analysis, Accounting, Business requirements"/>
    <s v="ANY"/>
    <s v="Remote"/>
    <s v="Others"/>
    <n v="68500"/>
    <n v="87000"/>
    <n v="77750"/>
  </r>
  <r>
    <x v="5"/>
    <x v="29"/>
    <x v="5"/>
    <s v="BC First Nations Justice Council"/>
    <x v="162"/>
    <s v="BC"/>
    <s v="Program management, Management, Research, Statistics, Presentation skills"/>
    <s v="ANY"/>
    <s v="In-Person"/>
    <s v="Others"/>
    <n v="60000"/>
    <n v="79000"/>
    <n v="69500"/>
  </r>
  <r>
    <x v="6"/>
    <x v="762"/>
    <x v="8"/>
    <s v="Questrade Financial Group"/>
    <x v="2"/>
    <s v="ON"/>
    <s v="Jira, Investment, Power BI, SQL, Confluence"/>
    <s v="ANY"/>
    <s v="In-Person"/>
    <s v="Finance"/>
    <n v="85000"/>
    <n v="101000"/>
    <n v="93000"/>
  </r>
  <r>
    <x v="5"/>
    <x v="319"/>
    <x v="5"/>
    <s v="New Path Youth and Family Services"/>
    <x v="9"/>
    <s v="ON"/>
    <s v="Tableau, Power BI, SQL, Data mining, Customer service"/>
    <s v="ANY"/>
    <s v="In-Person"/>
    <s v="Service"/>
    <n v="41620.800000000003"/>
    <n v="57200"/>
    <n v="49410.400000000001"/>
  </r>
  <r>
    <x v="4"/>
    <x v="763"/>
    <x v="5"/>
    <s v="Fidelity Investments"/>
    <x v="2"/>
    <s v="ON"/>
    <s v="Customer service, Salesforce, Business analysis, Statistics, Financial services"/>
    <s v="ANY"/>
    <s v="In-Person"/>
    <s v="Technology"/>
    <n v="63000"/>
    <n v="84000"/>
    <n v="73500"/>
  </r>
  <r>
    <x v="7"/>
    <x v="173"/>
    <x v="5"/>
    <s v="Alliance Door Products"/>
    <x v="8"/>
    <s v="AB"/>
    <s v="Pricing, SQL, Microsoft Outlook, Statistics, Project management"/>
    <s v="ANY"/>
    <s v="In-Person"/>
    <s v="Others"/>
    <n v="53000"/>
    <n v="70000"/>
    <n v="61500"/>
  </r>
  <r>
    <x v="7"/>
    <x v="764"/>
    <x v="1"/>
    <s v="Scarsin"/>
    <x v="165"/>
    <s v="ON"/>
    <s v="Python, SQL, Business intelligence, No SQL, Data warehouse"/>
    <s v="ANY"/>
    <s v="In-Person"/>
    <s v="Automotive"/>
    <n v="60000"/>
    <n v="100000"/>
    <n v="80000"/>
  </r>
  <r>
    <x v="4"/>
    <x v="591"/>
    <x v="5"/>
    <s v="Element Fleet Management"/>
    <x v="12"/>
    <s v="ON"/>
    <s v="Power BI, SQL, Statistics, Office Suite, Presentation skills"/>
    <s v="ANY"/>
    <s v="In-Person"/>
    <s v="Others"/>
    <n v="70000"/>
    <n v="80000"/>
    <n v="75000"/>
  </r>
  <r>
    <x v="9"/>
    <x v="118"/>
    <x v="5"/>
    <s v="Burnaby Digital Media Inc"/>
    <x v="78"/>
    <s v="SK"/>
    <s v="Python"/>
    <s v="ANY"/>
    <s v="In-Person"/>
    <s v="Technology"/>
    <n v="85280"/>
    <n v="85280"/>
    <n v="85280"/>
  </r>
  <r>
    <x v="2"/>
    <x v="465"/>
    <x v="3"/>
    <s v="Parallels"/>
    <x v="2"/>
    <s v="ON"/>
    <s v="Power BI, Data modeling, Business intelligence, Tableau, PostgreSQL"/>
    <s v="ANY"/>
    <s v="In-Person"/>
    <s v="Others"/>
    <n v="58000"/>
    <n v="113000"/>
    <n v="85500"/>
  </r>
  <r>
    <x v="3"/>
    <x v="765"/>
    <x v="1"/>
    <s v="CGI"/>
    <x v="2"/>
    <s v="ON"/>
    <s v="Jira, Data mining, SQL, Project management, Confluence"/>
    <s v="Senior"/>
    <s v="In-Person"/>
    <s v="Others"/>
    <n v="69000"/>
    <n v="95000"/>
    <n v="82000"/>
  </r>
  <r>
    <x v="3"/>
    <x v="498"/>
    <x v="2"/>
    <s v="Enbridge Contingent Talent Community"/>
    <x v="8"/>
    <s v="AB"/>
    <s v="Power BI, SQL, Oracle, Accounts payable, Customer service"/>
    <s v="ANY"/>
    <s v="Hybrid"/>
    <s v="Technology"/>
    <n v="56000"/>
    <n v="78000"/>
    <n v="67000"/>
  </r>
  <r>
    <x v="9"/>
    <x v="118"/>
    <x v="5"/>
    <s v="Rainbook Enterprise Inc"/>
    <x v="39"/>
    <s v="BC"/>
    <s v="Python"/>
    <s v="ANY"/>
    <s v="In-Person"/>
    <s v="Others"/>
    <n v="76960"/>
    <n v="76960"/>
    <n v="76960"/>
  </r>
  <r>
    <x v="9"/>
    <x v="118"/>
    <x v="5"/>
    <s v="Rainbook Enterprise Inc"/>
    <x v="39"/>
    <s v="QC"/>
    <s v="Python"/>
    <s v="ANY"/>
    <s v="In-Person"/>
    <s v="Others"/>
    <n v="76960"/>
    <n v="76960"/>
    <n v="76960"/>
  </r>
  <r>
    <x v="9"/>
    <x v="118"/>
    <x v="5"/>
    <s v="Rainbook Enterprise Inc"/>
    <x v="39"/>
    <s v="NB"/>
    <s v="Python"/>
    <s v="ANY"/>
    <s v="In-Person"/>
    <s v="Others"/>
    <n v="76960"/>
    <n v="76960"/>
    <n v="76960"/>
  </r>
  <r>
    <x v="5"/>
    <x v="193"/>
    <x v="0"/>
    <s v="Mastercard"/>
    <x v="2"/>
    <s v="ON"/>
    <s v="Undef"/>
    <s v="Senior"/>
    <s v="In-Person"/>
    <s v="Automotive"/>
    <n v="96000"/>
    <n v="101000"/>
    <n v="98500"/>
  </r>
  <r>
    <x v="9"/>
    <x v="118"/>
    <x v="5"/>
    <s v="ED Tech Network Solutions Ltd."/>
    <x v="26"/>
    <s v="BC"/>
    <s v="Python"/>
    <s v="ANY"/>
    <s v="In-Person"/>
    <s v="Technology"/>
    <n v="85280"/>
    <n v="85280"/>
    <n v="85280"/>
  </r>
  <r>
    <x v="9"/>
    <x v="118"/>
    <x v="5"/>
    <s v="AUREUS INFOTECH INC"/>
    <x v="24"/>
    <s v="ON"/>
    <s v="Python"/>
    <s v="ANY"/>
    <s v="In-Person"/>
    <s v="Technology"/>
    <n v="88524.800000000003"/>
    <n v="88524.800000000003"/>
    <n v="88524.800000000003"/>
  </r>
  <r>
    <x v="9"/>
    <x v="118"/>
    <x v="5"/>
    <s v="Skynet Wireless Inc"/>
    <x v="139"/>
    <s v="BC"/>
    <s v="Python"/>
    <s v="ANY"/>
    <s v="In-Person"/>
    <s v="Telecommunications"/>
    <n v="76960"/>
    <n v="76960"/>
    <n v="76960"/>
  </r>
  <r>
    <x v="9"/>
    <x v="118"/>
    <x v="5"/>
    <s v="Snow Hub Inc."/>
    <x v="8"/>
    <s v="AB"/>
    <s v="Python"/>
    <s v="ANY"/>
    <s v="In-Person"/>
    <s v="Others"/>
    <n v="87360"/>
    <n v="87360"/>
    <n v="87360"/>
  </r>
  <r>
    <x v="7"/>
    <x v="322"/>
    <x v="5"/>
    <s v="City of Brampton"/>
    <x v="24"/>
    <s v="ON"/>
    <s v="Python, Office Suite, Statistics, PeopleSoft, HRIS"/>
    <s v="ANY"/>
    <s v="In-Person"/>
    <s v="Technology"/>
    <n v="86000"/>
    <n v="97000"/>
    <n v="91500"/>
  </r>
  <r>
    <x v="0"/>
    <x v="238"/>
    <x v="5"/>
    <s v="Royal Bank of Canada"/>
    <x v="30"/>
    <s v="NS"/>
    <s v="Jira, Financial auditing, Business analysis, Databases, Data management"/>
    <s v="ANY"/>
    <s v="In-Person"/>
    <s v="Finance"/>
    <n v="48000"/>
    <n v="77000"/>
    <n v="62500"/>
  </r>
  <r>
    <x v="4"/>
    <x v="766"/>
    <x v="2"/>
    <s v="Autodesk"/>
    <x v="142"/>
    <s v="QC"/>
    <s v="Tableau, Computer science, Power BI, Data modeling, R"/>
    <s v="Senior"/>
    <s v="In-Person"/>
    <s v="Others"/>
    <n v="85000"/>
    <n v="140000"/>
    <n v="112500"/>
  </r>
  <r>
    <x v="3"/>
    <x v="194"/>
    <x v="5"/>
    <s v="Agriculture Financial Services Corporation"/>
    <x v="84"/>
    <s v="AB"/>
    <s v="Statistics, Presentation skills, Continuous improvement, Financial services, No SQL"/>
    <s v="ANY"/>
    <s v="In-Person"/>
    <s v="Finance"/>
    <n v="76000"/>
    <n v="101000"/>
    <n v="88500"/>
  </r>
  <r>
    <x v="9"/>
    <x v="118"/>
    <x v="5"/>
    <s v="EPIC - Educational Program Innovations Center"/>
    <x v="12"/>
    <s v="ON"/>
    <s v="Python"/>
    <s v="ANY"/>
    <s v="In-Person"/>
    <s v="Education"/>
    <n v="89440"/>
    <n v="89440"/>
    <n v="89440"/>
  </r>
  <r>
    <x v="6"/>
    <x v="171"/>
    <x v="8"/>
    <s v="APITable Ltd."/>
    <x v="72"/>
    <s v="ON"/>
    <s v="Python, Office Suite, E-commerce, Quality assurance, Presentation skills"/>
    <s v="ANY"/>
    <s v="In-Person"/>
    <s v="Technology"/>
    <n v="91520"/>
    <n v="91520"/>
    <n v="91520"/>
  </r>
  <r>
    <x v="0"/>
    <x v="32"/>
    <x v="8"/>
    <s v="CBK INTERNATIONAL INC"/>
    <x v="12"/>
    <s v="ON"/>
    <s v="Python, No SQL"/>
    <s v="ANY"/>
    <s v="In-Person"/>
    <s v="Others"/>
    <n v="89440"/>
    <n v="89440"/>
    <n v="89440"/>
  </r>
  <r>
    <x v="3"/>
    <x v="445"/>
    <x v="1"/>
    <s v="Foilcon"/>
    <x v="2"/>
    <s v="ON"/>
    <s v="Jira, Computer operation, Azure, Oracle, Waterfall"/>
    <s v="Mid"/>
    <s v="In-Person"/>
    <s v="Technology"/>
    <n v="60000"/>
    <n v="100000"/>
    <n v="80000"/>
  </r>
  <r>
    <x v="0"/>
    <x v="414"/>
    <x v="1"/>
    <s v="Vail Resorts Corporate"/>
    <x v="162"/>
    <s v="BC"/>
    <s v="No SQL, SQL, Visio, Office Suite, SQL"/>
    <s v="ANY"/>
    <s v="In-Person"/>
    <s v="Travel"/>
    <n v="70000"/>
    <n v="87000"/>
    <n v="78500"/>
  </r>
  <r>
    <x v="3"/>
    <x v="767"/>
    <x v="5"/>
    <s v="JTI - Japan Tobacco International"/>
    <x v="12"/>
    <s v="ON"/>
    <s v="Power BI, Sales, Customer service, UX, B2B"/>
    <s v="ANY"/>
    <s v="In-Person"/>
    <s v="Others"/>
    <n v="80000"/>
    <n v="80000"/>
    <n v="80000"/>
  </r>
  <r>
    <x v="7"/>
    <x v="95"/>
    <x v="5"/>
    <s v="SYSCO FOOD SERVICES"/>
    <x v="108"/>
    <s v="BC"/>
    <s v="Python, Bilingual, No SQL, Tableau, SQL"/>
    <s v="ANY"/>
    <s v="In-Person"/>
    <s v="Service"/>
    <n v="45000"/>
    <n v="94000"/>
    <n v="69500"/>
  </r>
  <r>
    <x v="4"/>
    <x v="309"/>
    <x v="5"/>
    <s v="City of Calgary"/>
    <x v="8"/>
    <s v="AB"/>
    <s v="Python, No SQL, Statistics, SQL, Microsoft Outlook"/>
    <s v="ANY"/>
    <s v="In-Person"/>
    <s v="Technology"/>
    <n v="85862.399999999994"/>
    <n v="114774.39999999999"/>
    <n v="100318.39999999999"/>
  </r>
  <r>
    <x v="3"/>
    <x v="768"/>
    <x v="2"/>
    <s v="Intact"/>
    <x v="142"/>
    <s v="QC"/>
    <s v="Bilingual, Tableau, Power BI, SQL, Laboratory experience"/>
    <s v="Mid"/>
    <s v="In-Person"/>
    <s v="Others"/>
    <n v="60000"/>
    <n v="70000"/>
    <n v="65000"/>
  </r>
  <r>
    <x v="4"/>
    <x v="137"/>
    <x v="5"/>
    <s v="PCL Construction"/>
    <x v="14"/>
    <s v="AB"/>
    <s v="Python, No SQL, Power BI, SQL, Writing skills"/>
    <s v="ANY"/>
    <s v="In-Person"/>
    <s v="Construction"/>
    <n v="43000"/>
    <n v="57200"/>
    <n v="50100"/>
  </r>
  <r>
    <x v="1"/>
    <x v="463"/>
    <x v="5"/>
    <s v="Confidential"/>
    <x v="90"/>
    <s v="ON"/>
    <s v="No SQL, SQL, Sales, Presentation skills, Software development"/>
    <s v="ANY"/>
    <s v="In-Person"/>
    <s v="Others"/>
    <n v="41600"/>
    <n v="57200"/>
    <n v="49400"/>
  </r>
  <r>
    <x v="5"/>
    <x v="212"/>
    <x v="16"/>
    <s v="Alimentiv"/>
    <x v="0"/>
    <s v="Undef"/>
    <s v="Power BI, Azure, Waterfall, Process improvement, Statistical analysis"/>
    <s v="Senior"/>
    <s v="Remote"/>
    <s v="Others"/>
    <n v="66000"/>
    <n v="84500"/>
    <n v="75250"/>
  </r>
  <r>
    <x v="3"/>
    <x v="769"/>
    <x v="5"/>
    <s v="Affirm"/>
    <x v="2"/>
    <s v="ON"/>
    <s v="SQL, Business intelligence, Sales, Salesforce, Statistics"/>
    <s v="Mid"/>
    <s v="In-Person"/>
    <s v="Legal"/>
    <n v="42000"/>
    <n v="68000"/>
    <n v="55000"/>
  </r>
  <r>
    <x v="0"/>
    <x v="26"/>
    <x v="8"/>
    <s v="University of Alberta"/>
    <x v="14"/>
    <s v="AB"/>
    <s v="Computer science, MATLAB, CSS, R, Git"/>
    <s v="ANY"/>
    <s v="In-Person"/>
    <s v="Technology"/>
    <n v="55000"/>
    <n v="74000"/>
    <n v="64500"/>
  </r>
  <r>
    <x v="6"/>
    <x v="73"/>
    <x v="8"/>
    <s v="AtkinsR√É∆í√Ü‚Äô√É‚Äö√Ç¬©alis"/>
    <x v="39"/>
    <s v="BC"/>
    <s v="Python, No SQL, Power BI, SQL, Microsoft Outlook"/>
    <s v="ANY"/>
    <s v="In-Person"/>
    <s v="Others"/>
    <n v="69000"/>
    <n v="95000"/>
    <n v="82000"/>
  </r>
  <r>
    <x v="6"/>
    <x v="73"/>
    <x v="8"/>
    <s v="AtkinsR√É∆í√Ü‚Äô√É‚Äö√Ç¬©alis"/>
    <x v="39"/>
    <s v="QC"/>
    <s v="Python, No SQL, Power BI, SQL, Microsoft Outlook"/>
    <s v="ANY"/>
    <s v="In-Person"/>
    <s v="Others"/>
    <n v="69000"/>
    <n v="95000"/>
    <n v="82000"/>
  </r>
  <r>
    <x v="6"/>
    <x v="73"/>
    <x v="8"/>
    <s v="AtkinsR√É∆í√Ü‚Äô√É‚Äö√Ç¬©alis"/>
    <x v="39"/>
    <s v="NB"/>
    <s v="Python, No SQL, Power BI, SQL, Microsoft Outlook"/>
    <s v="ANY"/>
    <s v="In-Person"/>
    <s v="Others"/>
    <n v="69000"/>
    <n v="95000"/>
    <n v="82000"/>
  </r>
  <r>
    <x v="3"/>
    <x v="770"/>
    <x v="5"/>
    <s v="Samsara"/>
    <x v="6"/>
    <s v="BC"/>
    <s v="Program management, SQL, Quality assurance, Management consulting, SaaS"/>
    <s v="ANY"/>
    <s v="In-Person"/>
    <s v="Others"/>
    <n v="68000"/>
    <n v="88000"/>
    <n v="78000"/>
  </r>
  <r>
    <x v="5"/>
    <x v="40"/>
    <x v="10"/>
    <s v="Port of Vancouver"/>
    <x v="6"/>
    <s v="BC"/>
    <s v="Python, Power BI, Data modeling, SQL, SSRS"/>
    <s v="ANY"/>
    <s v="In-Person"/>
    <s v="Others"/>
    <n v="62000"/>
    <n v="91000"/>
    <n v="76500"/>
  </r>
  <r>
    <x v="3"/>
    <x v="413"/>
    <x v="8"/>
    <s v="Lifemark Health Group"/>
    <x v="37"/>
    <s v="ON"/>
    <s v="Jira, Python, No SQL, SQL, Azure"/>
    <s v="ANY"/>
    <s v="In-Person"/>
    <s v="Healthcare"/>
    <n v="55000"/>
    <n v="65000"/>
    <n v="60000"/>
  </r>
  <r>
    <x v="2"/>
    <x v="771"/>
    <x v="5"/>
    <s v="Dexcent Inc"/>
    <x v="10"/>
    <s v="ON"/>
    <s v="Microsoft Outlook, Visual Basic, Customer service, Office Suite, Java"/>
    <s v="ANY"/>
    <s v="In-Person"/>
    <s v="Others"/>
    <n v="63000"/>
    <n v="80000"/>
    <n v="71500"/>
  </r>
  <r>
    <x v="2"/>
    <x v="258"/>
    <x v="5"/>
    <s v="Tekshapers Inc"/>
    <x v="12"/>
    <s v="ON"/>
    <s v="Ant, Statistics, SQL, Risk management, Scripting"/>
    <s v="ANY"/>
    <s v="In-Person"/>
    <s v="Others"/>
    <n v="93600"/>
    <n v="93600"/>
    <n v="93600"/>
  </r>
  <r>
    <x v="3"/>
    <x v="474"/>
    <x v="4"/>
    <s v="Vosyn"/>
    <x v="0"/>
    <s v="Undef"/>
    <s v="Power BI, SQL, R, Statistics, Tableau"/>
    <s v="Senior"/>
    <s v="Remote"/>
    <s v="Others"/>
    <n v="66560"/>
    <n v="72800"/>
    <n v="69680"/>
  </r>
  <r>
    <x v="9"/>
    <x v="118"/>
    <x v="5"/>
    <s v="Goldenhome Cabinetry Eastern Canada Inc."/>
    <x v="88"/>
    <s v="ON"/>
    <s v="R, SQL, Python, SQL, JavaScript"/>
    <s v="ANY"/>
    <s v="In-Person"/>
    <s v="Others"/>
    <n v="88920"/>
    <n v="95160"/>
    <n v="92040"/>
  </r>
  <r>
    <x v="2"/>
    <x v="273"/>
    <x v="7"/>
    <s v="Johnston Group"/>
    <x v="28"/>
    <s v="MB"/>
    <s v="Power BI, Data modeling, SQL, Business intelligence, DB2"/>
    <s v="ANY"/>
    <s v="In-Person"/>
    <s v="Others"/>
    <n v="85000"/>
    <n v="110000"/>
    <n v="97500"/>
  </r>
  <r>
    <x v="6"/>
    <x v="213"/>
    <x v="1"/>
    <s v="FortisBC"/>
    <x v="86"/>
    <s v="BC"/>
    <s v="SAS, Statistics, Presentation skills, Organizational skills, Leadership"/>
    <s v="ANY"/>
    <s v="In-Person"/>
    <s v="Others"/>
    <n v="30240.560000000001"/>
    <n v="57200"/>
    <n v="43720.28"/>
  </r>
  <r>
    <x v="1"/>
    <x v="41"/>
    <x v="5"/>
    <s v="iData Research"/>
    <x v="40"/>
    <s v="BC"/>
    <s v="Office Suite, No SQL, Time management"/>
    <s v="ANY"/>
    <s v="In-Person"/>
    <s v="Others"/>
    <n v="40000"/>
    <n v="57200"/>
    <n v="48600"/>
  </r>
  <r>
    <x v="7"/>
    <x v="156"/>
    <x v="5"/>
    <s v="Hercules SLR Inc."/>
    <x v="114"/>
    <s v="NS"/>
    <s v="Data mining, Statistics, Computer skills, No SQL"/>
    <s v="ANY"/>
    <s v="In-Person"/>
    <s v="Others"/>
    <n v="35000"/>
    <n v="57200"/>
    <n v="46100"/>
  </r>
  <r>
    <x v="6"/>
    <x v="772"/>
    <x v="1"/>
    <s v="FED IT"/>
    <x v="142"/>
    <s v="QC"/>
    <s v="Tableau, Computer science, Power BI, Statistics, Python"/>
    <s v="ANY"/>
    <s v="In-Person"/>
    <s v="Technology"/>
    <n v="100000"/>
    <n v="100000"/>
    <n v="100000"/>
  </r>
  <r>
    <x v="1"/>
    <x v="316"/>
    <x v="5"/>
    <s v="IQ4I Canada Inc"/>
    <x v="121"/>
    <s v="ON"/>
    <s v="Python"/>
    <s v="ANY"/>
    <s v="In-Person"/>
    <s v="Others"/>
    <n v="89440"/>
    <n v="91520"/>
    <n v="90480"/>
  </r>
  <r>
    <x v="9"/>
    <x v="118"/>
    <x v="5"/>
    <s v="ABOMIS INNOVATIONS INC."/>
    <x v="6"/>
    <s v="BC"/>
    <s v="PowerBuilder, C#, SQL, Python, Databases"/>
    <s v="ANY"/>
    <s v="In-Person"/>
    <s v="Others"/>
    <n v="85280"/>
    <n v="85280"/>
    <n v="85280"/>
  </r>
  <r>
    <x v="3"/>
    <x v="294"/>
    <x v="5"/>
    <s v="Government of Alberta"/>
    <x v="14"/>
    <s v="AB"/>
    <s v="Research, Quality assurance, SCSS, Data collection, No SQL"/>
    <s v="ANY"/>
    <s v="In-Person"/>
    <s v="Government"/>
    <n v="61000"/>
    <n v="80000"/>
    <n v="70500"/>
  </r>
  <r>
    <x v="6"/>
    <x v="73"/>
    <x v="8"/>
    <s v="MGK INFO TECH INC"/>
    <x v="62"/>
    <s v="ON"/>
    <s v="Python, Training &amp; development"/>
    <s v="ANY"/>
    <s v="In-Person"/>
    <s v="Technology"/>
    <n v="95680"/>
    <n v="95680"/>
    <n v="95680"/>
  </r>
  <r>
    <x v="6"/>
    <x v="73"/>
    <x v="8"/>
    <s v="CognitoCRM"/>
    <x v="12"/>
    <s v="ON"/>
    <s v="Python, Computer skills"/>
    <s v="ANY"/>
    <s v="In-Person"/>
    <s v="Technology"/>
    <n v="91520"/>
    <n v="91520"/>
    <n v="91520"/>
  </r>
  <r>
    <x v="4"/>
    <x v="288"/>
    <x v="1"/>
    <s v="The Mosaic Company"/>
    <x v="9"/>
    <s v="ON"/>
    <s v="Python, No SQL, SQL, Process improvement, Visio"/>
    <s v="ANY"/>
    <s v="In-Person"/>
    <s v="Others"/>
    <n v="64000"/>
    <n v="97000"/>
    <n v="80500"/>
  </r>
  <r>
    <x v="6"/>
    <x v="171"/>
    <x v="8"/>
    <s v="XLNCY SOLUTIONS"/>
    <x v="24"/>
    <s v="ON"/>
    <s v="Python"/>
    <s v="ANY"/>
    <s v="In-Person"/>
    <s v="Consulting"/>
    <n v="59280"/>
    <n v="59280"/>
    <n v="59280"/>
  </r>
  <r>
    <x v="3"/>
    <x v="773"/>
    <x v="5"/>
    <s v="Sagen"/>
    <x v="38"/>
    <s v="ON"/>
    <s v="Power BI, Tableau, SQL, Training &amp; development, Business requirements"/>
    <s v="Senior"/>
    <s v="In-Person"/>
    <s v="Others"/>
    <n v="50000"/>
    <n v="91000"/>
    <n v="70500"/>
  </r>
  <r>
    <x v="2"/>
    <x v="774"/>
    <x v="2"/>
    <s v="BRP"/>
    <x v="35"/>
    <s v="QC"/>
    <s v="Power BI, SQL, SQL, Python"/>
    <s v="ANY"/>
    <s v="In-Person"/>
    <s v="Others"/>
    <n v="66000"/>
    <n v="66000"/>
    <n v="66000"/>
  </r>
  <r>
    <x v="5"/>
    <x v="775"/>
    <x v="5"/>
    <s v="Vancouver City Savings Credit Union"/>
    <x v="6"/>
    <s v="BC"/>
    <s v="Python, No SQL, SQL, Office Suite, No SQL"/>
    <s v="Senior"/>
    <s v="In-Person"/>
    <s v="Technology"/>
    <n v="81000"/>
    <n v="122000"/>
    <n v="101500"/>
  </r>
  <r>
    <x v="9"/>
    <x v="118"/>
    <x v="5"/>
    <s v="Purple Maple Inc."/>
    <x v="8"/>
    <s v="AB"/>
    <s v="Python"/>
    <s v="ANY"/>
    <s v="In-Person"/>
    <s v="Others"/>
    <n v="89440"/>
    <n v="89440"/>
    <n v="89440"/>
  </r>
  <r>
    <x v="6"/>
    <x v="73"/>
    <x v="8"/>
    <s v="Save Max Real Estate Inc."/>
    <x v="12"/>
    <s v="ON"/>
    <s v="Python"/>
    <s v="ANY"/>
    <s v="In-Person"/>
    <s v="Government"/>
    <n v="91520"/>
    <n v="91520"/>
    <n v="91520"/>
  </r>
  <r>
    <x v="1"/>
    <x v="1"/>
    <x v="1"/>
    <s v="Canadian Nuclear Laboratories"/>
    <x v="166"/>
    <s v="ON"/>
    <s v="Budgeting"/>
    <s v="ANY"/>
    <s v="In-Person"/>
    <s v="Others"/>
    <n v="66000"/>
    <n v="108000"/>
    <n v="87000"/>
  </r>
  <r>
    <x v="6"/>
    <x v="73"/>
    <x v="8"/>
    <s v="108 ideaspace inc."/>
    <x v="2"/>
    <s v="ON"/>
    <s v="Python"/>
    <s v="ANY"/>
    <s v="In-Person"/>
    <s v="Aerospace"/>
    <n v="90001.600000000006"/>
    <n v="93600"/>
    <n v="91800.8"/>
  </r>
  <r>
    <x v="8"/>
    <x v="731"/>
    <x v="5"/>
    <s v="Uni Express Inc"/>
    <x v="39"/>
    <s v="BC"/>
    <s v="Python"/>
    <s v="ANY"/>
    <s v="In-Person"/>
    <s v="Media"/>
    <n v="91520"/>
    <n v="91520"/>
    <n v="91520"/>
  </r>
  <r>
    <x v="8"/>
    <x v="731"/>
    <x v="5"/>
    <s v="Uni Express Inc"/>
    <x v="39"/>
    <s v="QC"/>
    <s v="Python"/>
    <s v="ANY"/>
    <s v="In-Person"/>
    <s v="Media"/>
    <n v="91520"/>
    <n v="91520"/>
    <n v="91520"/>
  </r>
  <r>
    <x v="8"/>
    <x v="731"/>
    <x v="5"/>
    <s v="Uni Express Inc"/>
    <x v="39"/>
    <s v="NB"/>
    <s v="Python"/>
    <s v="ANY"/>
    <s v="In-Person"/>
    <s v="Media"/>
    <n v="91520"/>
    <n v="91520"/>
    <n v="91520"/>
  </r>
  <r>
    <x v="6"/>
    <x v="454"/>
    <x v="8"/>
    <s v="Canadian Systems Inc."/>
    <x v="74"/>
    <s v="ON"/>
    <s v="Hyperion, Visual Studio, Python, Windows, Office Suite"/>
    <s v="ANY"/>
    <s v="In-Person"/>
    <s v="Others"/>
    <n v="86320"/>
    <n v="86320"/>
    <n v="86320"/>
  </r>
  <r>
    <x v="0"/>
    <x v="776"/>
    <x v="7"/>
    <s v="Olsen Consulting"/>
    <x v="8"/>
    <s v="AB"/>
    <s v="Power BI, SQL, Business intelligence, SAP, ERP systems"/>
    <s v="ANY"/>
    <s v="In-Person"/>
    <s v="Consulting"/>
    <n v="49000"/>
    <n v="95000"/>
    <n v="72000"/>
  </r>
  <r>
    <x v="3"/>
    <x v="119"/>
    <x v="5"/>
    <s v="Loblaw Companies Limited"/>
    <x v="24"/>
    <s v="ON"/>
    <s v="Project management, Human resources, No SQL, Workday, SDLC"/>
    <s v="ANY"/>
    <s v="In-Person"/>
    <s v="Technology"/>
    <n v="60000"/>
    <n v="75000"/>
    <n v="67500"/>
  </r>
  <r>
    <x v="4"/>
    <x v="777"/>
    <x v="8"/>
    <s v="CIBC"/>
    <x v="2"/>
    <s v="ON"/>
    <s v="Tableau, TestNG, Cucumber, DevOps, Process improvement"/>
    <s v="ANY"/>
    <s v="In-Person"/>
    <s v="Others"/>
    <n v="55000"/>
    <n v="85000"/>
    <n v="70000"/>
  </r>
  <r>
    <x v="6"/>
    <x v="293"/>
    <x v="1"/>
    <s v="QualPro Systems Inc."/>
    <x v="37"/>
    <s v="ON"/>
    <s v="Python"/>
    <s v="ANY"/>
    <s v="In-Person"/>
    <s v="Others"/>
    <n v="90064"/>
    <n v="90064"/>
    <n v="90064"/>
  </r>
  <r>
    <x v="3"/>
    <x v="778"/>
    <x v="5"/>
    <s v="Carbon Engineering Ltd."/>
    <x v="58"/>
    <s v="BC"/>
    <s v="Python, SQL, Research, Project management, Presentation skills"/>
    <s v="ANY"/>
    <s v="In-Person"/>
    <s v="Automotive"/>
    <n v="80000"/>
    <n v="88000"/>
    <n v="84000"/>
  </r>
  <r>
    <x v="6"/>
    <x v="779"/>
    <x v="1"/>
    <s v="Karcher North America"/>
    <x v="12"/>
    <s v="ON"/>
    <s v="Microsoft Windows Server, Crystal Reports, SAP, SQL, Research"/>
    <s v="ANY"/>
    <s v="In-Person"/>
    <s v="Others"/>
    <n v="85816.8"/>
    <n v="91520"/>
    <n v="88668.4"/>
  </r>
  <r>
    <x v="7"/>
    <x v="780"/>
    <x v="5"/>
    <s v="TalentSphere Staffing Solutions"/>
    <x v="18"/>
    <s v="ON"/>
    <s v="Pricing, SQL, ERP systems, Manufacturing"/>
    <s v="ANY"/>
    <s v="In-Person"/>
    <s v="Consulting"/>
    <n v="65000"/>
    <n v="80000"/>
    <n v="72500"/>
  </r>
  <r>
    <x v="7"/>
    <x v="173"/>
    <x v="5"/>
    <s v="IMCD"/>
    <x v="145"/>
    <s v="Undef"/>
    <s v="JD Edwards, ERP systems, Tableau"/>
    <s v="ANY"/>
    <s v="In-Person"/>
    <s v="Others"/>
    <n v="50000"/>
    <n v="76458"/>
    <n v="63229"/>
  </r>
  <r>
    <x v="6"/>
    <x v="510"/>
    <x v="1"/>
    <s v="Cognition+"/>
    <x v="18"/>
    <s v="ON"/>
    <s v="System administration, Sales, Customer service, Business analysis, Statistics"/>
    <s v="ANY"/>
    <s v="In-Person"/>
    <s v="Technology"/>
    <n v="86000"/>
    <n v="88000"/>
    <n v="87000"/>
  </r>
  <r>
    <x v="6"/>
    <x v="55"/>
    <x v="8"/>
    <s v="TechVest Global Solutions Inc."/>
    <x v="2"/>
    <s v="ON"/>
    <s v="Enterprise software, Visio, Python, Windows, Office Suite"/>
    <s v="ANY"/>
    <s v="In-Person"/>
    <s v="Technology"/>
    <n v="105000"/>
    <n v="105000"/>
    <n v="105000"/>
  </r>
  <r>
    <x v="1"/>
    <x v="781"/>
    <x v="5"/>
    <s v="Government of Alberta"/>
    <x v="14"/>
    <s v="AB"/>
    <s v="Statistics, Power BI, SQL, SAS, R"/>
    <s v="ANY"/>
    <s v="In-Person"/>
    <s v="Government"/>
    <n v="69000"/>
    <n v="90000"/>
    <n v="79500"/>
  </r>
  <r>
    <x v="9"/>
    <x v="118"/>
    <x v="5"/>
    <s v="POPURI TECHNOLOGIES INC."/>
    <x v="24"/>
    <s v="ON"/>
    <s v="Python"/>
    <s v="ANY"/>
    <s v="In-Person"/>
    <s v="Technology"/>
    <n v="89440"/>
    <n v="89440"/>
    <n v="89440"/>
  </r>
  <r>
    <x v="6"/>
    <x v="293"/>
    <x v="1"/>
    <s v="ACCELARIS GROUP INC"/>
    <x v="12"/>
    <s v="ON"/>
    <s v="Python"/>
    <s v="ANY"/>
    <s v="In-Person"/>
    <s v="Others"/>
    <n v="91520"/>
    <n v="91520"/>
    <n v="91520"/>
  </r>
  <r>
    <x v="8"/>
    <x v="207"/>
    <x v="2"/>
    <s v="Royal Bank of Canada"/>
    <x v="22"/>
    <s v="QC"/>
    <s v="SQL, Big data, R, SQL, Data management"/>
    <s v="Senior"/>
    <s v="In-Person"/>
    <s v="Finance"/>
    <n v="48000"/>
    <n v="77000"/>
    <n v="62500"/>
  </r>
  <r>
    <x v="1"/>
    <x v="71"/>
    <x v="5"/>
    <s v="Wipro Comnet Inc."/>
    <x v="24"/>
    <s v="ON"/>
    <s v="Python, No SQL"/>
    <s v="ANY"/>
    <s v="In-Person"/>
    <s v="Others"/>
    <n v="79040"/>
    <n v="79040"/>
    <n v="79040"/>
  </r>
  <r>
    <x v="0"/>
    <x v="208"/>
    <x v="5"/>
    <s v="Clarivate"/>
    <x v="2"/>
    <s v="ON"/>
    <s v="SQL, Metadata, AI, Python"/>
    <s v="ANY"/>
    <s v="In-Person"/>
    <s v="Others"/>
    <n v="48000"/>
    <n v="68000"/>
    <n v="58000"/>
  </r>
  <r>
    <x v="9"/>
    <x v="782"/>
    <x v="5"/>
    <s v="RMK INC"/>
    <x v="24"/>
    <s v="ON"/>
    <s v="Python"/>
    <s v="ANY"/>
    <s v="In-Person"/>
    <s v="Others"/>
    <n v="89440"/>
    <n v="89440"/>
    <n v="89440"/>
  </r>
  <r>
    <x v="9"/>
    <x v="118"/>
    <x v="5"/>
    <s v="EN3 Solutions Ltd."/>
    <x v="14"/>
    <s v="AB"/>
    <s v="Python"/>
    <s v="ANY"/>
    <s v="In-Person"/>
    <s v="Consulting"/>
    <n v="91104"/>
    <n v="91104"/>
    <n v="91104"/>
  </r>
  <r>
    <x v="9"/>
    <x v="272"/>
    <x v="5"/>
    <s v="MANN INTERNATIONAL EDUCATION LTD."/>
    <x v="14"/>
    <s v="AB"/>
    <s v="Python, Windows, Office Suite, Databases, Software development"/>
    <s v="ANY"/>
    <s v="In-Person"/>
    <s v="Education"/>
    <n v="90272"/>
    <n v="90272"/>
    <n v="90272"/>
  </r>
  <r>
    <x v="6"/>
    <x v="61"/>
    <x v="12"/>
    <s v="Province of Nova Scotia"/>
    <x v="30"/>
    <s v="NS"/>
    <s v="Business analysis, Statistics, Project management, Organizational skills, IT"/>
    <s v="ANY"/>
    <s v="In-Person"/>
    <s v="Others"/>
    <n v="69000"/>
    <n v="84000"/>
    <n v="76500"/>
  </r>
  <r>
    <x v="9"/>
    <x v="118"/>
    <x v="5"/>
    <s v="Canada Resurgence Developments Ltd."/>
    <x v="167"/>
    <s v="BC"/>
    <s v="Oracle, Python, Office Suite, SQL, Computer skills"/>
    <s v="ANY"/>
    <s v="In-Person"/>
    <s v="Construction"/>
    <n v="82160"/>
    <n v="82160"/>
    <n v="82160"/>
  </r>
  <r>
    <x v="2"/>
    <x v="783"/>
    <x v="1"/>
    <s v="Air Liquide"/>
    <x v="12"/>
    <s v="ON"/>
    <s v="Tableau, Power BI, SQL, Salesforce, Python"/>
    <s v="ANY"/>
    <s v="In-Person"/>
    <s v="Others"/>
    <n v="61000"/>
    <n v="68000"/>
    <n v="64500"/>
  </r>
  <r>
    <x v="6"/>
    <x v="176"/>
    <x v="8"/>
    <s v="City of London"/>
    <x v="18"/>
    <s v="ON"/>
    <s v="Cisco ISE"/>
    <s v="ANY"/>
    <s v="In-Person"/>
    <s v="Technology"/>
    <n v="59000"/>
    <n v="85000"/>
    <n v="72000"/>
  </r>
  <r>
    <x v="7"/>
    <x v="784"/>
    <x v="5"/>
    <s v="Rodan Energy Solutions Inc."/>
    <x v="12"/>
    <s v="ON"/>
    <s v="SQL, SQL, Statistics, Presentation skills, Organizational skills"/>
    <s v="ANY"/>
    <s v="In-Person"/>
    <s v="Energy"/>
    <n v="50000"/>
    <n v="76458"/>
    <n v="63229"/>
  </r>
  <r>
    <x v="4"/>
    <x v="573"/>
    <x v="5"/>
    <s v="Questrade Financial Group"/>
    <x v="2"/>
    <s v="ON"/>
    <s v="Contract management, Sourcing, Power BI, Supplier management, Procurement"/>
    <s v="Senior"/>
    <s v="In-Person"/>
    <s v="Finance"/>
    <n v="86000"/>
    <n v="105000"/>
    <n v="95500"/>
  </r>
  <r>
    <x v="4"/>
    <x v="387"/>
    <x v="0"/>
    <s v="Vault Credit Corporation"/>
    <x v="2"/>
    <s v="ON"/>
    <s v="Statistics, Presentation skills, Risk management, Financial services, No SQL"/>
    <s v="ANY"/>
    <s v="In-Person"/>
    <s v="Technology"/>
    <n v="43000"/>
    <n v="93000"/>
    <n v="68000"/>
  </r>
  <r>
    <x v="4"/>
    <x v="129"/>
    <x v="5"/>
    <s v="Gowling WLG"/>
    <x v="63"/>
    <s v="ON"/>
    <s v="Power BI, SQL, SQL, SQL, Project management"/>
    <s v="ANY"/>
    <s v="In-Person"/>
    <s v="Others"/>
    <n v="44000"/>
    <n v="57200"/>
    <n v="50600"/>
  </r>
  <r>
    <x v="4"/>
    <x v="129"/>
    <x v="5"/>
    <s v="Gowling WLG"/>
    <x v="63"/>
    <s v="QC"/>
    <s v="Power BI, SQL, SQL, SQL, Project management"/>
    <s v="ANY"/>
    <s v="In-Person"/>
    <s v="Others"/>
    <n v="44000"/>
    <n v="57200"/>
    <n v="50600"/>
  </r>
  <r>
    <x v="6"/>
    <x v="73"/>
    <x v="8"/>
    <s v="STAR TECH INFOSYSTEMS LTD."/>
    <x v="8"/>
    <s v="AB"/>
    <s v="C#, Python, C++, C#, Computer skills"/>
    <s v="ANY"/>
    <s v="In-Person"/>
    <s v="Technology"/>
    <n v="98176"/>
    <n v="98176"/>
    <n v="98176"/>
  </r>
  <r>
    <x v="9"/>
    <x v="118"/>
    <x v="5"/>
    <s v="Heritage Investment Corp"/>
    <x v="168"/>
    <s v="AB"/>
    <s v="Python"/>
    <s v="ANY"/>
    <s v="In-Person"/>
    <s v="Technology"/>
    <n v="87360"/>
    <n v="87360"/>
    <n v="87360"/>
  </r>
  <r>
    <x v="2"/>
    <x v="492"/>
    <x v="5"/>
    <s v="Lululemon"/>
    <x v="12"/>
    <s v="ON"/>
    <s v="SQL, Statistics, Maintenance, Office Suite, CMMS"/>
    <s v="ANY"/>
    <s v="Hybrid"/>
    <s v="Others"/>
    <n v="66000"/>
    <n v="87000"/>
    <n v="76500"/>
  </r>
  <r>
    <x v="4"/>
    <x v="449"/>
    <x v="8"/>
    <s v="Royal Bank of Canada"/>
    <x v="2"/>
    <s v="ON"/>
    <s v="JBoss, Elasticsearch, System administration, Azure, Oracle"/>
    <s v="Senior"/>
    <s v="In-Person"/>
    <s v="Finance"/>
    <n v="68000"/>
    <n v="88300"/>
    <n v="78150"/>
  </r>
  <r>
    <x v="5"/>
    <x v="27"/>
    <x v="8"/>
    <s v="Mackenzie Financial Corporation"/>
    <x v="144"/>
    <s v="ON"/>
    <s v="R, Statistics, Application development, SQL, Quality assurance"/>
    <s v="Senior"/>
    <s v="In-Person"/>
    <s v="Finance"/>
    <n v="76000"/>
    <n v="107000"/>
    <n v="91500"/>
  </r>
  <r>
    <x v="6"/>
    <x v="785"/>
    <x v="8"/>
    <s v="CGI"/>
    <x v="2"/>
    <s v="ON"/>
    <s v="Go, Microservices, Project management, Scrum, Organizational skills"/>
    <s v="ANY"/>
    <s v="In-Person"/>
    <s v="Others"/>
    <n v="69000"/>
    <n v="95000"/>
    <n v="82000"/>
  </r>
  <r>
    <x v="6"/>
    <x v="73"/>
    <x v="8"/>
    <s v="Pragra Incorporated"/>
    <x v="24"/>
    <s v="ON"/>
    <s v="Python"/>
    <s v="ANY"/>
    <s v="In-Person"/>
    <s v="Others"/>
    <n v="95680"/>
    <n v="99840"/>
    <n v="97760"/>
  </r>
  <r>
    <x v="5"/>
    <x v="786"/>
    <x v="1"/>
    <s v="Couchbase, Inc."/>
    <x v="0"/>
    <s v="Undef"/>
    <s v="NetSuite, APIs, No SQL"/>
    <s v="Senior"/>
    <s v="Remote"/>
    <s v="Others"/>
    <n v="66000"/>
    <n v="84500"/>
    <n v="75250"/>
  </r>
  <r>
    <x v="3"/>
    <x v="557"/>
    <x v="1"/>
    <s v="The Home Depot Canada"/>
    <x v="2"/>
    <s v="ON"/>
    <s v="SQL, Vendor management, Supply chain, Analytics"/>
    <s v="ANY"/>
    <s v="In-Person"/>
    <s v="Others"/>
    <n v="71000"/>
    <n v="82000"/>
    <n v="76500"/>
  </r>
  <r>
    <x v="3"/>
    <x v="286"/>
    <x v="5"/>
    <s v="Bombardier"/>
    <x v="33"/>
    <s v="QC"/>
    <s v="Python, No SQL, SQL"/>
    <s v="ANY"/>
    <s v="In-Person"/>
    <s v="Others"/>
    <n v="68500"/>
    <n v="87000"/>
    <n v="77750"/>
  </r>
  <r>
    <x v="1"/>
    <x v="1"/>
    <x v="1"/>
    <s v="Infosys"/>
    <x v="8"/>
    <s v="AB"/>
    <s v="Jira, Power BI, SQL, Sales, Tableau"/>
    <s v="ANY"/>
    <s v="In-Person"/>
    <s v="Others"/>
    <n v="86000"/>
    <n v="104000"/>
    <n v="95000"/>
  </r>
  <r>
    <x v="1"/>
    <x v="71"/>
    <x v="5"/>
    <s v="Event Media Design"/>
    <x v="2"/>
    <s v="ON"/>
    <s v="Python"/>
    <s v="ANY"/>
    <s v="In-Person"/>
    <s v="Healthcare"/>
    <n v="67000"/>
    <n v="87000"/>
    <n v="77000"/>
  </r>
  <r>
    <x v="5"/>
    <x v="787"/>
    <x v="5"/>
    <s v="Revlon Canada, Inc."/>
    <x v="12"/>
    <s v="ON"/>
    <s v="Python, No SQL, SQL, Retail Link, Project planning"/>
    <s v="Senior"/>
    <s v="In-Person"/>
    <s v="Others"/>
    <n v="61000"/>
    <n v="77000"/>
    <n v="69000"/>
  </r>
  <r>
    <x v="1"/>
    <x v="1"/>
    <x v="1"/>
    <s v="TC Energie"/>
    <x v="8"/>
    <s v="AB"/>
    <s v="Computer science, Power BI, Visio, Usability, IT"/>
    <s v="ANY"/>
    <s v="In-Person"/>
    <s v="Others"/>
    <n v="95000"/>
    <n v="125000"/>
    <n v="110000"/>
  </r>
  <r>
    <x v="3"/>
    <x v="397"/>
    <x v="5"/>
    <s v="Vancouver Coastal Health"/>
    <x v="6"/>
    <s v="BC"/>
    <s v="Project planning, Business requirements, No SQL"/>
    <s v="ANY"/>
    <s v="In-Person"/>
    <s v="Healthcare"/>
    <n v="79310.399999999994"/>
    <n v="114025.60000000001"/>
    <n v="96668"/>
  </r>
  <r>
    <x v="9"/>
    <x v="118"/>
    <x v="5"/>
    <s v="Conquer Infotech Inc."/>
    <x v="127"/>
    <s v="ON"/>
    <s v="Python"/>
    <s v="ANY"/>
    <s v="In-Person"/>
    <s v="Technology"/>
    <n v="90480"/>
    <n v="90480"/>
    <n v="90480"/>
  </r>
  <r>
    <x v="7"/>
    <x v="515"/>
    <x v="5"/>
    <s v="magnum millwork inc"/>
    <x v="37"/>
    <s v="ON"/>
    <s v="No SQL, SQL, Microsoft Outlook, Python, Computer skills"/>
    <s v="ANY"/>
    <s v="In-Person"/>
    <s v="Others"/>
    <n v="87464"/>
    <n v="87464"/>
    <n v="87464"/>
  </r>
  <r>
    <x v="6"/>
    <x v="293"/>
    <x v="1"/>
    <s v="QualPro Systems Inc."/>
    <x v="37"/>
    <s v="ON"/>
    <s v="Python"/>
    <s v="ANY"/>
    <s v="In-Person"/>
    <s v="Others"/>
    <n v="90480"/>
    <n v="90480"/>
    <n v="90480"/>
  </r>
  <r>
    <x v="9"/>
    <x v="118"/>
    <x v="5"/>
    <s v="Clearford Waterworks Inc."/>
    <x v="169"/>
    <s v="ON"/>
    <s v="Python"/>
    <s v="ANY"/>
    <s v="In-Person"/>
    <s v="Others"/>
    <n v="81057.599999999904"/>
    <n v="83200"/>
    <n v="82128.799999999901"/>
  </r>
  <r>
    <x v="2"/>
    <x v="321"/>
    <x v="5"/>
    <s v="Western Energy Services"/>
    <x v="8"/>
    <s v="AB"/>
    <s v="Python, No SQL, SQL, Writing skills, Filing"/>
    <s v="ANY"/>
    <s v="In-Person"/>
    <s v="Energy"/>
    <n v="72000"/>
    <n v="98000"/>
    <n v="85000"/>
  </r>
  <r>
    <x v="5"/>
    <x v="29"/>
    <x v="5"/>
    <s v="B.C. College of Nurses and Midwives"/>
    <x v="6"/>
    <s v="BC"/>
    <s v="Python, Microsoft Outlook, Research, Office Suite, Project management"/>
    <s v="ANY"/>
    <s v="In-Person"/>
    <s v="Education"/>
    <n v="104000"/>
    <n v="110000"/>
    <n v="107000"/>
  </r>
  <r>
    <x v="3"/>
    <x v="553"/>
    <x v="2"/>
    <s v="Rogers Communications"/>
    <x v="2"/>
    <s v="ON"/>
    <s v="Power BI, SQL, Financial auditing, SAS, Tableau"/>
    <s v="Senior"/>
    <s v="In-Person"/>
    <s v="Telecommunications"/>
    <n v="60000"/>
    <n v="82000"/>
    <n v="71000"/>
  </r>
  <r>
    <x v="7"/>
    <x v="427"/>
    <x v="5"/>
    <s v="MultiTech"/>
    <x v="2"/>
    <s v="ON"/>
    <s v="SQL, Python, Japanese, Vietnamese, Accounting"/>
    <s v="ANY"/>
    <s v="In-Person"/>
    <s v="Technology"/>
    <n v="68000"/>
    <n v="77000"/>
    <n v="72500"/>
  </r>
  <r>
    <x v="9"/>
    <x v="782"/>
    <x v="5"/>
    <s v="Nimbus Distro"/>
    <x v="90"/>
    <s v="ON"/>
    <s v="Oracle, PowerBuilder, SQL, Python, Office Suite"/>
    <s v="ANY"/>
    <s v="In-Person"/>
    <s v="Others"/>
    <n v="89440"/>
    <n v="89440"/>
    <n v="89440"/>
  </r>
  <r>
    <x v="3"/>
    <x v="161"/>
    <x v="5"/>
    <s v="Mackenzie Financial Corporation"/>
    <x v="144"/>
    <s v="ON"/>
    <s v="Writing skills, Statistics, Recruiting"/>
    <s v="ANY"/>
    <s v="In-Person"/>
    <s v="Finance"/>
    <n v="65000"/>
    <n v="76000"/>
    <n v="70500"/>
  </r>
  <r>
    <x v="3"/>
    <x v="286"/>
    <x v="5"/>
    <s v="Teleperformance"/>
    <x v="2"/>
    <s v="ON"/>
    <s v="Google Suite, Sales, Office Suite, Quality assurance, B2B sales"/>
    <s v="ANY"/>
    <s v="In-Person"/>
    <s v="Others"/>
    <n v="51000"/>
    <n v="57200"/>
    <n v="54100"/>
  </r>
  <r>
    <x v="7"/>
    <x v="173"/>
    <x v="5"/>
    <s v="Advance Auto Parts"/>
    <x v="34"/>
    <s v="ON"/>
    <s v="Pricing, SQL, Operating systems, Relational databases, SQL"/>
    <s v="ANY"/>
    <s v="In-Person"/>
    <s v="Others"/>
    <n v="48000"/>
    <n v="83000"/>
    <n v="65500"/>
  </r>
  <r>
    <x v="6"/>
    <x v="293"/>
    <x v="1"/>
    <s v="KDigitalLabs INC"/>
    <x v="2"/>
    <s v="ON"/>
    <s v="Python"/>
    <s v="ANY"/>
    <s v="In-Person"/>
    <s v="Technology"/>
    <n v="91520"/>
    <n v="91520"/>
    <n v="91520"/>
  </r>
  <r>
    <x v="5"/>
    <x v="49"/>
    <x v="1"/>
    <s v="Raise"/>
    <x v="170"/>
    <s v="AB"/>
    <s v="Investment, Web development, Salesforce, Business analysis, Statistics"/>
    <s v="Senior"/>
    <s v="In-Person"/>
    <s v="Others"/>
    <n v="66000"/>
    <n v="84500"/>
    <n v="75250"/>
  </r>
  <r>
    <x v="2"/>
    <x v="788"/>
    <x v="10"/>
    <s v="Vancouver Fraser Port Authority"/>
    <x v="6"/>
    <s v="BC"/>
    <s v="Python, Power BI, Data modeling, SQL, SSRS"/>
    <s v="ANY"/>
    <s v="In-Person"/>
    <s v="Technology"/>
    <n v="72000"/>
    <n v="100000"/>
    <n v="86000"/>
  </r>
  <r>
    <x v="3"/>
    <x v="789"/>
    <x v="5"/>
    <s v="McKesson"/>
    <x v="12"/>
    <s v="ON"/>
    <s v="Python, Power BI, SQL, SAS, R"/>
    <s v="Junior"/>
    <s v="In-Person"/>
    <s v="Others"/>
    <n v="71000"/>
    <n v="119000"/>
    <n v="95000"/>
  </r>
  <r>
    <x v="9"/>
    <x v="782"/>
    <x v="5"/>
    <s v="SunCan Communications Corporation"/>
    <x v="37"/>
    <s v="ON"/>
    <s v="Oracle, Visual Studio, SQL, Python, SQL"/>
    <s v="ANY"/>
    <s v="In-Person"/>
    <s v="Telecommunications"/>
    <n v="89440"/>
    <n v="89440"/>
    <n v="89440"/>
  </r>
  <r>
    <x v="5"/>
    <x v="195"/>
    <x v="5"/>
    <s v="Klick Health"/>
    <x v="2"/>
    <s v="ON"/>
    <s v="Google Tag Manager, Statistics, SQL, Statistical analysis, Digital marketing"/>
    <s v="Senior"/>
    <s v="In-Person"/>
    <s v="Healthcare"/>
    <n v="137280"/>
    <n v="150000"/>
    <n v="143640"/>
  </r>
  <r>
    <x v="2"/>
    <x v="480"/>
    <x v="5"/>
    <s v="Porter Airlines Inc."/>
    <x v="2"/>
    <s v="ON"/>
    <s v="Pricing, SQL, Financial auditing, Office Suite, Tableau"/>
    <s v="ANY"/>
    <s v="In-Person"/>
    <s v="Others"/>
    <n v="58000"/>
    <n v="65000"/>
    <n v="61500"/>
  </r>
  <r>
    <x v="9"/>
    <x v="782"/>
    <x v="5"/>
    <s v="BioAro Inc."/>
    <x v="8"/>
    <s v="AB"/>
    <s v="Python"/>
    <s v="ANY"/>
    <s v="In-Person"/>
    <s v="Others"/>
    <n v="87360"/>
    <n v="87360"/>
    <n v="87360"/>
  </r>
  <r>
    <x v="2"/>
    <x v="790"/>
    <x v="6"/>
    <s v="Environment and Climate Change Canada"/>
    <x v="33"/>
    <s v="QC"/>
    <s v="Bilingual, Tableau, Computer science, Cloud infrastructure, Azure"/>
    <s v="ANY"/>
    <s v="In-Person"/>
    <s v="Others"/>
    <n v="84000"/>
    <n v="123000"/>
    <n v="103500"/>
  </r>
  <r>
    <x v="5"/>
    <x v="428"/>
    <x v="20"/>
    <s v="NewAge Products Inc"/>
    <x v="145"/>
    <s v="Undef"/>
    <s v="Python, Crystal Reports, SQL, Microsoft Access, SAP"/>
    <s v="Senior"/>
    <s v="In-Person"/>
    <s v="Others"/>
    <n v="66000"/>
    <n v="84500"/>
    <n v="75250"/>
  </r>
  <r>
    <x v="4"/>
    <x v="447"/>
    <x v="5"/>
    <s v="Resilience"/>
    <x v="12"/>
    <s v="ON"/>
    <s v="No SQL, Statistics, SQL, Microsoft Outlook, Laboratory experience"/>
    <s v="Senior"/>
    <s v="In-Person"/>
    <s v="Others"/>
    <n v="70000"/>
    <n v="104000"/>
    <n v="87000"/>
  </r>
  <r>
    <x v="3"/>
    <x v="791"/>
    <x v="5"/>
    <s v="Nordia"/>
    <x v="29"/>
    <s v="QC"/>
    <s v="Bilingual, Tableau, Python, Statistics, Organizational skills"/>
    <s v="ANY"/>
    <s v="In-Person"/>
    <s v="Others"/>
    <n v="68500"/>
    <n v="87000"/>
    <n v="77750"/>
  </r>
  <r>
    <x v="4"/>
    <x v="568"/>
    <x v="5"/>
    <s v="Airports Council International"/>
    <x v="142"/>
    <s v="QC"/>
    <s v="Python, No SQL, SQL, Office Suite, Statistics"/>
    <s v="ANY"/>
    <s v="In-Person"/>
    <s v="Others"/>
    <n v="54000"/>
    <n v="67000"/>
    <n v="60500"/>
  </r>
  <r>
    <x v="5"/>
    <x v="792"/>
    <x v="1"/>
    <s v="CGI"/>
    <x v="8"/>
    <s v="AB"/>
    <s v="Jira, Application development, ServiceNow, Software testing, IT"/>
    <s v="Senior"/>
    <s v="In-Person"/>
    <s v="Others"/>
    <n v="73000"/>
    <n v="85000"/>
    <n v="79000"/>
  </r>
  <r>
    <x v="7"/>
    <x v="424"/>
    <x v="5"/>
    <s v="Canco"/>
    <x v="108"/>
    <s v="BC"/>
    <s v="Pricing, Office Suite, Presentation skills, No SQL"/>
    <s v="ANY"/>
    <s v="In-Person"/>
    <s v="Others"/>
    <n v="60000"/>
    <n v="70000"/>
    <n v="65000"/>
  </r>
  <r>
    <x v="6"/>
    <x v="73"/>
    <x v="8"/>
    <s v="PressReader"/>
    <x v="39"/>
    <s v="BC"/>
    <s v="Power BI, Data modeling, SQL, Relational databases, Research"/>
    <s v="ANY"/>
    <s v="In-Person"/>
    <s v="Media"/>
    <n v="70000"/>
    <n v="85000"/>
    <n v="77500"/>
  </r>
  <r>
    <x v="6"/>
    <x v="73"/>
    <x v="8"/>
    <s v="PressReader"/>
    <x v="39"/>
    <s v="QC"/>
    <s v="Power BI, Data modeling, SQL, Relational databases, Research"/>
    <s v="ANY"/>
    <s v="In-Person"/>
    <s v="Media"/>
    <n v="70000"/>
    <n v="85000"/>
    <n v="77500"/>
  </r>
  <r>
    <x v="6"/>
    <x v="73"/>
    <x v="8"/>
    <s v="PressReader"/>
    <x v="39"/>
    <s v="NB"/>
    <s v="Power BI, Data modeling, SQL, Relational databases, Research"/>
    <s v="ANY"/>
    <s v="In-Person"/>
    <s v="Media"/>
    <n v="70000"/>
    <n v="85000"/>
    <n v="77500"/>
  </r>
  <r>
    <x v="3"/>
    <x v="793"/>
    <x v="5"/>
    <s v="Aurora Cannabis"/>
    <x v="170"/>
    <s v="AB"/>
    <s v="Sage, JD Edwards, Oracle, COBIT, SAP"/>
    <s v="ANY"/>
    <s v="Remote"/>
    <s v="Others"/>
    <n v="68500"/>
    <n v="87000"/>
    <n v="77750"/>
  </r>
  <r>
    <x v="6"/>
    <x v="73"/>
    <x v="8"/>
    <s v="Zortech Solutions Inc."/>
    <x v="12"/>
    <s v="ON"/>
    <s v="Python"/>
    <s v="ANY"/>
    <s v="In-Person"/>
    <s v="Technology"/>
    <n v="95680"/>
    <n v="99840"/>
    <n v="97760"/>
  </r>
  <r>
    <x v="1"/>
    <x v="120"/>
    <x v="5"/>
    <s v="Toronto Hydro"/>
    <x v="2"/>
    <s v="ON"/>
    <s v="Microsoft Access, Relational databases, R, Alteryx, Visio"/>
    <s v="ANY"/>
    <s v="In-Person"/>
    <s v="Others"/>
    <n v="60000"/>
    <n v="100000"/>
    <n v="80000"/>
  </r>
  <r>
    <x v="3"/>
    <x v="794"/>
    <x v="1"/>
    <s v="Canadian Tire Corporation"/>
    <x v="12"/>
    <s v="ON"/>
    <s v="Python, No SQL, Power BI, SQL, Microsoft Access"/>
    <s v="ANY"/>
    <s v="In-Person"/>
    <s v="Others"/>
    <n v="55000"/>
    <n v="70000"/>
    <n v="62500"/>
  </r>
  <r>
    <x v="0"/>
    <x v="15"/>
    <x v="5"/>
    <s v="Centre for Addiction and Mental Health"/>
    <x v="2"/>
    <s v="ON"/>
    <s v="Laboratory experience, Research, Driving, Recruiting"/>
    <s v="ANY"/>
    <s v="In-Person"/>
    <s v="Healthcare"/>
    <n v="57158.400000000001"/>
    <n v="76232"/>
    <n v="66695.199999999997"/>
  </r>
  <r>
    <x v="0"/>
    <x v="795"/>
    <x v="7"/>
    <s v="Air Canada"/>
    <x v="33"/>
    <s v="QC"/>
    <s v="Bilingual, Power BI, Business intelligence, Statistics, SQL"/>
    <s v="Senior"/>
    <s v="In-Person"/>
    <s v="Others"/>
    <n v="62000"/>
    <n v="62000"/>
    <n v="62000"/>
  </r>
  <r>
    <x v="1"/>
    <x v="1"/>
    <x v="1"/>
    <s v="Equisoft"/>
    <x v="160"/>
    <s v="QC"/>
    <s v="Jira, Bilingual, Tableau, Python, UX"/>
    <s v="ANY"/>
    <s v="In-Person"/>
    <s v="Others"/>
    <n v="65000"/>
    <n v="87000"/>
    <n v="76000"/>
  </r>
  <r>
    <x v="1"/>
    <x v="796"/>
    <x v="1"/>
    <s v="Messa"/>
    <x v="1"/>
    <s v="ON"/>
    <s v="Information architecture"/>
    <s v="ANY"/>
    <s v="In-Person"/>
    <s v="Others"/>
    <n v="67000"/>
    <n v="102000"/>
    <n v="84500"/>
  </r>
  <r>
    <x v="4"/>
    <x v="383"/>
    <x v="0"/>
    <s v="Aviva"/>
    <x v="72"/>
    <s v="ON"/>
    <s v="SQL, Operational risk management, Vendor management, Procurement, Statistics"/>
    <s v="ANY"/>
    <s v="In-Person"/>
    <s v="Others"/>
    <n v="94000"/>
    <n v="110000"/>
    <n v="102000"/>
  </r>
  <r>
    <x v="5"/>
    <x v="40"/>
    <x v="10"/>
    <s v="Clio"/>
    <x v="6"/>
    <s v="BC"/>
    <s v="Power BI, Data modeling, Business intelligence, Tableau, Databases"/>
    <s v="ANY"/>
    <s v="In-Person"/>
    <s v="Others"/>
    <n v="86000"/>
    <n v="94000"/>
    <n v="90000"/>
  </r>
  <r>
    <x v="3"/>
    <x v="221"/>
    <x v="5"/>
    <s v="Loblaw Companies Limited"/>
    <x v="24"/>
    <s v="ON"/>
    <s v="SQL, SAP, Computer skills, Marketing, Workday"/>
    <s v="ANY"/>
    <s v="In-Person"/>
    <s v="Technology"/>
    <n v="52000"/>
    <n v="59000"/>
    <n v="55500"/>
  </r>
  <r>
    <x v="4"/>
    <x v="618"/>
    <x v="5"/>
    <s v="Suncor Energy"/>
    <x v="143"/>
    <s v="AB"/>
    <s v="Investment, Power BI, SQL, SAP, Office Suite"/>
    <s v="ANY"/>
    <s v="In-Person"/>
    <s v="Energy"/>
    <n v="72000"/>
    <n v="153000"/>
    <n v="112500"/>
  </r>
  <r>
    <x v="10"/>
    <x v="797"/>
    <x v="27"/>
    <m/>
    <x v="171"/>
    <m/>
    <m/>
    <m/>
    <m/>
    <m/>
    <m/>
    <m/>
    <m/>
  </r>
  <r>
    <x v="10"/>
    <x v="797"/>
    <x v="27"/>
    <m/>
    <x v="171"/>
    <m/>
    <m/>
    <m/>
    <m/>
    <m/>
    <m/>
    <m/>
    <m/>
  </r>
</pivotCacheRecords>
</file>

<file path=xl/pivotCache/pivotCacheRecords2.xml><?xml version="1.0" encoding="utf-8"?>
<pivotCacheRecords xmlns="http://purl.oclc.org/ooxml/spreadsheetml/main" xmlns:r="http://purl.oclc.org/ooxml/officeDocument/relationships" xmlns:mc="http://schemas.openxmlformats.org/markup-compatibility/2006" xmlns:xr="http://schemas.microsoft.com/office/spreadsheetml/2014/revision" mc:Ignorable="xr" count="1796">
  <r>
    <x v="0"/>
  </r>
  <r>
    <x v="1"/>
  </r>
  <r>
    <x v="2"/>
  </r>
  <r>
    <x v="3"/>
  </r>
  <r>
    <x v="4"/>
  </r>
  <r>
    <x v="5"/>
  </r>
  <r>
    <x v="5"/>
  </r>
  <r>
    <x v="6"/>
  </r>
  <r>
    <x v="7"/>
  </r>
  <r>
    <x v="1"/>
  </r>
  <r>
    <x v="1"/>
  </r>
  <r>
    <x v="1"/>
  </r>
  <r>
    <x v="1"/>
  </r>
  <r>
    <x v="5"/>
  </r>
  <r>
    <x v="6"/>
  </r>
  <r>
    <x v="5"/>
  </r>
  <r>
    <x v="5"/>
  </r>
  <r>
    <x v="8"/>
  </r>
  <r>
    <x v="5"/>
  </r>
  <r>
    <x v="5"/>
  </r>
  <r>
    <x v="9"/>
  </r>
  <r>
    <x v="2"/>
  </r>
  <r>
    <x v="9"/>
  </r>
  <r>
    <x v="2"/>
  </r>
  <r>
    <x v="5"/>
  </r>
  <r>
    <x v="5"/>
  </r>
  <r>
    <x v="0"/>
  </r>
  <r>
    <x v="1"/>
  </r>
  <r>
    <x v="5"/>
  </r>
  <r>
    <x v="1"/>
  </r>
  <r>
    <x v="5"/>
  </r>
  <r>
    <x v="8"/>
  </r>
  <r>
    <x v="1"/>
  </r>
  <r>
    <x v="8"/>
  </r>
  <r>
    <x v="1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8"/>
  </r>
  <r>
    <x v="2"/>
  </r>
  <r>
    <x v="2"/>
  </r>
  <r>
    <x v="5"/>
  </r>
  <r>
    <x v="2"/>
  </r>
  <r>
    <x v="2"/>
  </r>
  <r>
    <x v="1"/>
  </r>
  <r>
    <x v="5"/>
  </r>
  <r>
    <x v="10"/>
  </r>
  <r>
    <x v="5"/>
  </r>
  <r>
    <x v="5"/>
  </r>
  <r>
    <x v="1"/>
  </r>
  <r>
    <x v="10"/>
  </r>
  <r>
    <x v="3"/>
  </r>
  <r>
    <x v="5"/>
  </r>
  <r>
    <x v="8"/>
  </r>
  <r>
    <x v="2"/>
  </r>
  <r>
    <x v="4"/>
  </r>
  <r>
    <x v="1"/>
  </r>
  <r>
    <x v="11"/>
  </r>
  <r>
    <x v="5"/>
  </r>
  <r>
    <x v="5"/>
  </r>
  <r>
    <x v="5"/>
  </r>
  <r>
    <x v="5"/>
  </r>
  <r>
    <x v="8"/>
  </r>
  <r>
    <x v="0"/>
  </r>
  <r>
    <x v="5"/>
  </r>
  <r>
    <x v="5"/>
  </r>
  <r>
    <x v="4"/>
  </r>
  <r>
    <x v="5"/>
  </r>
  <r>
    <x v="1"/>
  </r>
  <r>
    <x v="5"/>
  </r>
  <r>
    <x v="5"/>
  </r>
  <r>
    <x v="12"/>
  </r>
  <r>
    <x v="8"/>
  </r>
  <r>
    <x v="13"/>
  </r>
  <r>
    <x v="4"/>
  </r>
  <r>
    <x v="5"/>
  </r>
  <r>
    <x v="1"/>
  </r>
  <r>
    <x v="1"/>
  </r>
  <r>
    <x v="1"/>
  </r>
  <r>
    <x v="5"/>
  </r>
  <r>
    <x v="5"/>
  </r>
  <r>
    <x v="5"/>
  </r>
  <r>
    <x v="5"/>
  </r>
  <r>
    <x v="5"/>
  </r>
  <r>
    <x v="8"/>
  </r>
  <r>
    <x v="5"/>
  </r>
  <r>
    <x v="1"/>
  </r>
  <r>
    <x v="5"/>
  </r>
  <r>
    <x v="8"/>
  </r>
  <r>
    <x v="13"/>
  </r>
  <r>
    <x v="5"/>
  </r>
  <r>
    <x v="5"/>
  </r>
  <r>
    <x v="8"/>
  </r>
  <r>
    <x v="13"/>
  </r>
  <r>
    <x v="13"/>
  </r>
  <r>
    <x v="9"/>
  </r>
  <r>
    <x v="5"/>
  </r>
  <r>
    <x v="5"/>
  </r>
  <r>
    <x v="5"/>
  </r>
  <r>
    <x v="2"/>
  </r>
  <r>
    <x v="2"/>
  </r>
  <r>
    <x v="2"/>
  </r>
  <r>
    <x v="5"/>
  </r>
  <r>
    <x v="5"/>
  </r>
  <r>
    <x v="14"/>
  </r>
  <r>
    <x v="7"/>
  </r>
  <r>
    <x v="5"/>
  </r>
  <r>
    <x v="2"/>
  </r>
  <r>
    <x v="15"/>
  </r>
  <r>
    <x v="2"/>
  </r>
  <r>
    <x v="5"/>
  </r>
  <r>
    <x v="5"/>
  </r>
  <r>
    <x v="5"/>
  </r>
  <r>
    <x v="5"/>
  </r>
  <r>
    <x v="5"/>
  </r>
  <r>
    <x v="5"/>
  </r>
  <r>
    <x v="2"/>
  </r>
  <r>
    <x v="5"/>
  </r>
  <r>
    <x v="8"/>
  </r>
  <r>
    <x v="5"/>
  </r>
  <r>
    <x v="1"/>
  </r>
  <r>
    <x v="2"/>
  </r>
  <r>
    <x v="1"/>
  </r>
  <r>
    <x v="5"/>
  </r>
  <r>
    <x v="5"/>
  </r>
  <r>
    <x v="1"/>
  </r>
  <r>
    <x v="2"/>
  </r>
  <r>
    <x v="5"/>
  </r>
  <r>
    <x v="5"/>
  </r>
  <r>
    <x v="1"/>
  </r>
  <r>
    <x v="5"/>
  </r>
  <r>
    <x v="5"/>
  </r>
  <r>
    <x v="5"/>
  </r>
  <r>
    <x v="11"/>
  </r>
  <r>
    <x v="5"/>
  </r>
  <r>
    <x v="6"/>
  </r>
  <r>
    <x v="5"/>
  </r>
  <r>
    <x v="5"/>
  </r>
  <r>
    <x v="5"/>
  </r>
  <r>
    <x v="7"/>
  </r>
  <r>
    <x v="5"/>
  </r>
  <r>
    <x v="5"/>
  </r>
  <r>
    <x v="5"/>
  </r>
  <r>
    <x v="5"/>
  </r>
  <r>
    <x v="1"/>
  </r>
  <r>
    <x v="8"/>
  </r>
  <r>
    <x v="5"/>
  </r>
  <r>
    <x v="1"/>
  </r>
  <r>
    <x v="5"/>
  </r>
  <r>
    <x v="1"/>
  </r>
  <r>
    <x v="5"/>
  </r>
  <r>
    <x v="5"/>
  </r>
  <r>
    <x v="5"/>
  </r>
  <r>
    <x v="8"/>
  </r>
  <r>
    <x v="5"/>
  </r>
  <r>
    <x v="5"/>
  </r>
  <r>
    <x v="1"/>
  </r>
  <r>
    <x v="5"/>
  </r>
  <r>
    <x v="5"/>
  </r>
  <r>
    <x v="5"/>
  </r>
  <r>
    <x v="1"/>
  </r>
  <r>
    <x v="1"/>
  </r>
  <r>
    <x v="1"/>
  </r>
  <r>
    <x v="5"/>
  </r>
  <r>
    <x v="5"/>
  </r>
  <r>
    <x v="5"/>
  </r>
  <r>
    <x v="5"/>
  </r>
  <r>
    <x v="1"/>
  </r>
  <r>
    <x v="5"/>
  </r>
  <r>
    <x v="3"/>
  </r>
  <r>
    <x v="5"/>
  </r>
  <r>
    <x v="5"/>
  </r>
  <r>
    <x v="5"/>
  </r>
  <r>
    <x v="1"/>
  </r>
  <r>
    <x v="5"/>
  </r>
  <r>
    <x v="5"/>
  </r>
  <r>
    <x v="5"/>
  </r>
  <r>
    <x v="1"/>
  </r>
  <r>
    <x v="5"/>
  </r>
  <r>
    <x v="1"/>
  </r>
  <r>
    <x v="8"/>
  </r>
  <r>
    <x v="4"/>
  </r>
  <r>
    <x v="10"/>
  </r>
  <r>
    <x v="1"/>
  </r>
  <r>
    <x v="2"/>
  </r>
  <r>
    <x v="7"/>
  </r>
  <r>
    <x v="10"/>
  </r>
  <r>
    <x v="7"/>
  </r>
  <r>
    <x v="2"/>
  </r>
  <r>
    <x v="5"/>
  </r>
  <r>
    <x v="1"/>
  </r>
  <r>
    <x v="5"/>
  </r>
  <r>
    <x v="1"/>
  </r>
  <r>
    <x v="1"/>
  </r>
  <r>
    <x v="5"/>
  </r>
  <r>
    <x v="1"/>
  </r>
  <r>
    <x v="8"/>
  </r>
  <r>
    <x v="1"/>
  </r>
  <r>
    <x v="5"/>
  </r>
  <r>
    <x v="5"/>
  </r>
  <r>
    <x v="2"/>
  </r>
  <r>
    <x v="5"/>
  </r>
  <r>
    <x v="5"/>
  </r>
  <r>
    <x v="3"/>
  </r>
  <r>
    <x v="5"/>
  </r>
  <r>
    <x v="3"/>
  </r>
  <r>
    <x v="5"/>
  </r>
  <r>
    <x v="5"/>
  </r>
  <r>
    <x v="5"/>
  </r>
  <r>
    <x v="5"/>
  </r>
  <r>
    <x v="5"/>
  </r>
  <r>
    <x v="5"/>
  </r>
  <r>
    <x v="1"/>
  </r>
  <r>
    <x v="5"/>
  </r>
  <r>
    <x v="1"/>
  </r>
  <r>
    <x v="5"/>
  </r>
  <r>
    <x v="5"/>
  </r>
  <r>
    <x v="1"/>
  </r>
  <r>
    <x v="5"/>
  </r>
  <r>
    <x v="1"/>
  </r>
  <r>
    <x v="16"/>
  </r>
  <r>
    <x v="8"/>
  </r>
  <r>
    <x v="14"/>
  </r>
  <r>
    <x v="8"/>
  </r>
  <r>
    <x v="5"/>
  </r>
  <r>
    <x v="5"/>
  </r>
  <r>
    <x v="8"/>
  </r>
  <r>
    <x v="5"/>
  </r>
  <r>
    <x v="8"/>
  </r>
  <r>
    <x v="8"/>
  </r>
  <r>
    <x v="8"/>
  </r>
  <r>
    <x v="5"/>
  </r>
  <r>
    <x v="8"/>
  </r>
  <r>
    <x v="5"/>
  </r>
  <r>
    <x v="5"/>
  </r>
  <r>
    <x v="1"/>
  </r>
  <r>
    <x v="1"/>
  </r>
  <r>
    <x v="5"/>
  </r>
  <r>
    <x v="1"/>
  </r>
  <r>
    <x v="5"/>
  </r>
  <r>
    <x v="1"/>
  </r>
  <r>
    <x v="1"/>
  </r>
  <r>
    <x v="5"/>
  </r>
  <r>
    <x v="1"/>
  </r>
  <r>
    <x v="5"/>
  </r>
  <r>
    <x v="2"/>
  </r>
  <r>
    <x v="1"/>
  </r>
  <r>
    <x v="2"/>
  </r>
  <r>
    <x v="5"/>
  </r>
  <r>
    <x v="2"/>
  </r>
  <r>
    <x v="1"/>
  </r>
  <r>
    <x v="5"/>
  </r>
  <r>
    <x v="5"/>
  </r>
  <r>
    <x v="5"/>
  </r>
  <r>
    <x v="9"/>
  </r>
  <r>
    <x v="0"/>
  </r>
  <r>
    <x v="5"/>
  </r>
  <r>
    <x v="1"/>
  </r>
  <r>
    <x v="5"/>
  </r>
  <r>
    <x v="7"/>
  </r>
  <r>
    <x v="1"/>
  </r>
  <r>
    <x v="5"/>
  </r>
  <r>
    <x v="8"/>
  </r>
  <r>
    <x v="0"/>
  </r>
  <r>
    <x v="5"/>
  </r>
  <r>
    <x v="5"/>
  </r>
  <r>
    <x v="5"/>
  </r>
  <r>
    <x v="5"/>
  </r>
  <r>
    <x v="5"/>
  </r>
  <r>
    <x v="2"/>
  </r>
  <r>
    <x v="5"/>
  </r>
  <r>
    <x v="4"/>
  </r>
  <r>
    <x v="8"/>
  </r>
  <r>
    <x v="5"/>
  </r>
  <r>
    <x v="2"/>
  </r>
  <r>
    <x v="1"/>
  </r>
  <r>
    <x v="5"/>
  </r>
  <r>
    <x v="5"/>
  </r>
  <r>
    <x v="5"/>
  </r>
  <r>
    <x v="2"/>
  </r>
  <r>
    <x v="5"/>
  </r>
  <r>
    <x v="1"/>
  </r>
  <r>
    <x v="1"/>
  </r>
  <r>
    <x v="5"/>
  </r>
  <r>
    <x v="0"/>
  </r>
  <r>
    <x v="8"/>
  </r>
  <r>
    <x v="5"/>
  </r>
  <r>
    <x v="16"/>
  </r>
  <r>
    <x v="5"/>
  </r>
  <r>
    <x v="16"/>
  </r>
  <r>
    <x v="16"/>
  </r>
  <r>
    <x v="1"/>
  </r>
  <r>
    <x v="16"/>
  </r>
  <r>
    <x v="16"/>
  </r>
  <r>
    <x v="16"/>
  </r>
  <r>
    <x v="5"/>
  </r>
  <r>
    <x v="16"/>
  </r>
  <r>
    <x v="4"/>
  </r>
  <r>
    <x v="16"/>
  </r>
  <r>
    <x v="16"/>
  </r>
  <r>
    <x v="5"/>
  </r>
  <r>
    <x v="5"/>
  </r>
  <r>
    <x v="5"/>
  </r>
  <r>
    <x v="5"/>
  </r>
  <r>
    <x v="16"/>
  </r>
  <r>
    <x v="5"/>
  </r>
  <r>
    <x v="5"/>
  </r>
  <r>
    <x v="5"/>
  </r>
  <r>
    <x v="5"/>
  </r>
  <r>
    <x v="5"/>
  </r>
  <r>
    <x v="5"/>
  </r>
  <r>
    <x v="5"/>
  </r>
  <r>
    <x v="5"/>
  </r>
  <r>
    <x v="2"/>
  </r>
  <r>
    <x v="2"/>
  </r>
  <r>
    <x v="5"/>
  </r>
  <r>
    <x v="5"/>
  </r>
  <r>
    <x v="2"/>
  </r>
  <r>
    <x v="2"/>
  </r>
  <r>
    <x v="5"/>
  </r>
  <r>
    <x v="10"/>
  </r>
  <r>
    <x v="14"/>
  </r>
  <r>
    <x v="5"/>
  </r>
  <r>
    <x v="2"/>
  </r>
  <r>
    <x v="5"/>
  </r>
  <r>
    <x v="15"/>
  </r>
  <r>
    <x v="5"/>
  </r>
  <r>
    <x v="2"/>
  </r>
  <r>
    <x v="1"/>
  </r>
  <r>
    <x v="5"/>
  </r>
  <r>
    <x v="2"/>
  </r>
  <r>
    <x v="8"/>
  </r>
  <r>
    <x v="1"/>
  </r>
  <r>
    <x v="5"/>
  </r>
  <r>
    <x v="5"/>
  </r>
  <r>
    <x v="5"/>
  </r>
  <r>
    <x v="5"/>
  </r>
  <r>
    <x v="2"/>
  </r>
  <r>
    <x v="2"/>
  </r>
  <r>
    <x v="5"/>
  </r>
  <r>
    <x v="5"/>
  </r>
  <r>
    <x v="5"/>
  </r>
  <r>
    <x v="2"/>
  </r>
  <r>
    <x v="2"/>
  </r>
  <r>
    <x v="1"/>
  </r>
  <r>
    <x v="5"/>
  </r>
  <r>
    <x v="17"/>
  </r>
  <r>
    <x v="5"/>
  </r>
  <r>
    <x v="5"/>
  </r>
  <r>
    <x v="5"/>
  </r>
  <r>
    <x v="2"/>
  </r>
  <r>
    <x v="8"/>
  </r>
  <r>
    <x v="5"/>
  </r>
  <r>
    <x v="2"/>
  </r>
  <r>
    <x v="5"/>
  </r>
  <r>
    <x v="5"/>
  </r>
  <r>
    <x v="2"/>
  </r>
  <r>
    <x v="5"/>
  </r>
  <r>
    <x v="1"/>
  </r>
  <r>
    <x v="3"/>
  </r>
  <r>
    <x v="5"/>
  </r>
  <r>
    <x v="0"/>
  </r>
  <r>
    <x v="8"/>
  </r>
  <r>
    <x v="5"/>
  </r>
  <r>
    <x v="1"/>
  </r>
  <r>
    <x v="5"/>
  </r>
  <r>
    <x v="2"/>
  </r>
  <r>
    <x v="1"/>
  </r>
  <r>
    <x v="5"/>
  </r>
  <r>
    <x v="5"/>
  </r>
  <r>
    <x v="5"/>
  </r>
  <r>
    <x v="8"/>
  </r>
  <r>
    <x v="1"/>
  </r>
  <r>
    <x v="1"/>
  </r>
  <r>
    <x v="2"/>
  </r>
  <r>
    <x v="5"/>
  </r>
  <r>
    <x v="5"/>
  </r>
  <r>
    <x v="5"/>
  </r>
  <r>
    <x v="5"/>
  </r>
  <r>
    <x v="5"/>
  </r>
  <r>
    <x v="8"/>
  </r>
  <r>
    <x v="5"/>
  </r>
  <r>
    <x v="1"/>
  </r>
  <r>
    <x v="5"/>
  </r>
  <r>
    <x v="5"/>
  </r>
  <r>
    <x v="5"/>
  </r>
  <r>
    <x v="8"/>
  </r>
  <r>
    <x v="5"/>
  </r>
  <r>
    <x v="1"/>
  </r>
  <r>
    <x v="8"/>
  </r>
  <r>
    <x v="3"/>
  </r>
  <r>
    <x v="2"/>
  </r>
  <r>
    <x v="5"/>
  </r>
  <r>
    <x v="10"/>
  </r>
  <r>
    <x v="10"/>
  </r>
  <r>
    <x v="5"/>
  </r>
  <r>
    <x v="5"/>
  </r>
  <r>
    <x v="5"/>
  </r>
  <r>
    <x v="10"/>
  </r>
  <r>
    <x v="5"/>
  </r>
  <r>
    <x v="7"/>
  </r>
  <r>
    <x v="7"/>
  </r>
  <r>
    <x v="5"/>
  </r>
  <r>
    <x v="18"/>
  </r>
  <r>
    <x v="5"/>
  </r>
  <r>
    <x v="5"/>
  </r>
  <r>
    <x v="5"/>
  </r>
  <r>
    <x v="5"/>
  </r>
  <r>
    <x v="5"/>
  </r>
  <r>
    <x v="0"/>
  </r>
  <r>
    <x v="0"/>
  </r>
  <r>
    <x v="5"/>
  </r>
  <r>
    <x v="5"/>
  </r>
  <r>
    <x v="8"/>
  </r>
  <r>
    <x v="5"/>
  </r>
  <r>
    <x v="5"/>
  </r>
  <r>
    <x v="0"/>
  </r>
  <r>
    <x v="5"/>
  </r>
  <r>
    <x v="1"/>
  </r>
  <r>
    <x v="5"/>
  </r>
  <r>
    <x v="1"/>
  </r>
  <r>
    <x v="1"/>
  </r>
  <r>
    <x v="1"/>
  </r>
  <r>
    <x v="1"/>
  </r>
  <r>
    <x v="2"/>
  </r>
  <r>
    <x v="5"/>
  </r>
  <r>
    <x v="10"/>
  </r>
  <r>
    <x v="1"/>
  </r>
  <r>
    <x v="5"/>
  </r>
  <r>
    <x v="8"/>
  </r>
  <r>
    <x v="5"/>
  </r>
  <r>
    <x v="5"/>
  </r>
  <r>
    <x v="5"/>
  </r>
  <r>
    <x v="8"/>
  </r>
  <r>
    <x v="5"/>
  </r>
  <r>
    <x v="16"/>
  </r>
  <r>
    <x v="1"/>
  </r>
  <r>
    <x v="8"/>
  </r>
  <r>
    <x v="5"/>
  </r>
  <r>
    <x v="5"/>
  </r>
  <r>
    <x v="0"/>
  </r>
  <r>
    <x v="5"/>
  </r>
  <r>
    <x v="0"/>
  </r>
  <r>
    <x v="5"/>
  </r>
  <r>
    <x v="1"/>
  </r>
  <r>
    <x v="5"/>
  </r>
  <r>
    <x v="19"/>
  </r>
  <r>
    <x v="1"/>
  </r>
  <r>
    <x v="5"/>
  </r>
  <r>
    <x v="3"/>
  </r>
  <r>
    <x v="1"/>
  </r>
  <r>
    <x v="2"/>
  </r>
  <r>
    <x v="5"/>
  </r>
  <r>
    <x v="5"/>
  </r>
  <r>
    <x v="1"/>
  </r>
  <r>
    <x v="5"/>
  </r>
  <r>
    <x v="5"/>
  </r>
  <r>
    <x v="1"/>
  </r>
  <r>
    <x v="5"/>
  </r>
  <r>
    <x v="1"/>
  </r>
  <r>
    <x v="20"/>
  </r>
  <r>
    <x v="5"/>
  </r>
  <r>
    <x v="5"/>
  </r>
  <r>
    <x v="5"/>
  </r>
  <r>
    <x v="5"/>
  </r>
  <r>
    <x v="5"/>
  </r>
  <r>
    <x v="14"/>
  </r>
  <r>
    <x v="10"/>
  </r>
  <r>
    <x v="2"/>
  </r>
  <r>
    <x v="5"/>
  </r>
  <r>
    <x v="5"/>
  </r>
  <r>
    <x v="8"/>
  </r>
  <r>
    <x v="1"/>
  </r>
  <r>
    <x v="2"/>
  </r>
  <r>
    <x v="5"/>
  </r>
  <r>
    <x v="5"/>
  </r>
  <r>
    <x v="1"/>
  </r>
  <r>
    <x v="1"/>
  </r>
  <r>
    <x v="5"/>
  </r>
  <r>
    <x v="5"/>
  </r>
  <r>
    <x v="5"/>
  </r>
  <r>
    <x v="8"/>
  </r>
  <r>
    <x v="5"/>
  </r>
  <r>
    <x v="5"/>
  </r>
  <r>
    <x v="1"/>
  </r>
  <r>
    <x v="1"/>
  </r>
  <r>
    <x v="1"/>
  </r>
  <r>
    <x v="5"/>
  </r>
  <r>
    <x v="21"/>
  </r>
  <r>
    <x v="22"/>
  </r>
  <r>
    <x v="8"/>
  </r>
  <r>
    <x v="8"/>
  </r>
  <r>
    <x v="2"/>
  </r>
  <r>
    <x v="0"/>
  </r>
  <r>
    <x v="8"/>
  </r>
  <r>
    <x v="12"/>
  </r>
  <r>
    <x v="5"/>
  </r>
  <r>
    <x v="8"/>
  </r>
  <r>
    <x v="23"/>
  </r>
  <r>
    <x v="8"/>
  </r>
  <r>
    <x v="8"/>
  </r>
  <r>
    <x v="5"/>
  </r>
  <r>
    <x v="5"/>
  </r>
  <r>
    <x v="5"/>
  </r>
  <r>
    <x v="5"/>
  </r>
  <r>
    <x v="5"/>
  </r>
  <r>
    <x v="1"/>
  </r>
  <r>
    <x v="5"/>
  </r>
  <r>
    <x v="8"/>
  </r>
  <r>
    <x v="5"/>
  </r>
  <r>
    <x v="5"/>
  </r>
  <r>
    <x v="5"/>
  </r>
  <r>
    <x v="5"/>
  </r>
  <r>
    <x v="5"/>
  </r>
  <r>
    <x v="8"/>
  </r>
  <r>
    <x v="5"/>
  </r>
  <r>
    <x v="5"/>
  </r>
  <r>
    <x v="5"/>
  </r>
  <r>
    <x v="5"/>
  </r>
  <r>
    <x v="8"/>
  </r>
  <r>
    <x v="5"/>
  </r>
  <r>
    <x v="5"/>
  </r>
  <r>
    <x v="5"/>
  </r>
  <r>
    <x v="5"/>
  </r>
  <r>
    <x v="5"/>
  </r>
  <r>
    <x v="20"/>
  </r>
  <r>
    <x v="5"/>
  </r>
  <r>
    <x v="20"/>
  </r>
  <r>
    <x v="5"/>
  </r>
  <r>
    <x v="8"/>
  </r>
  <r>
    <x v="5"/>
  </r>
  <r>
    <x v="5"/>
  </r>
  <r>
    <x v="1"/>
  </r>
  <r>
    <x v="11"/>
  </r>
  <r>
    <x v="12"/>
  </r>
  <r>
    <x v="2"/>
  </r>
  <r>
    <x v="2"/>
  </r>
  <r>
    <x v="10"/>
  </r>
  <r>
    <x v="2"/>
  </r>
  <r>
    <x v="4"/>
  </r>
  <r>
    <x v="1"/>
  </r>
  <r>
    <x v="24"/>
  </r>
  <r>
    <x v="2"/>
  </r>
  <r>
    <x v="2"/>
  </r>
  <r>
    <x v="1"/>
  </r>
  <r>
    <x v="8"/>
  </r>
  <r>
    <x v="8"/>
  </r>
  <r>
    <x v="5"/>
  </r>
  <r>
    <x v="0"/>
  </r>
  <r>
    <x v="5"/>
  </r>
  <r>
    <x v="5"/>
  </r>
  <r>
    <x v="5"/>
  </r>
  <r>
    <x v="5"/>
  </r>
  <r>
    <x v="5"/>
  </r>
  <r>
    <x v="0"/>
  </r>
  <r>
    <x v="5"/>
  </r>
  <r>
    <x v="8"/>
  </r>
  <r>
    <x v="1"/>
  </r>
  <r>
    <x v="1"/>
  </r>
  <r>
    <x v="5"/>
  </r>
  <r>
    <x v="5"/>
  </r>
  <r>
    <x v="5"/>
  </r>
  <r>
    <x v="1"/>
  </r>
  <r>
    <x v="5"/>
  </r>
  <r>
    <x v="5"/>
  </r>
  <r>
    <x v="5"/>
  </r>
  <r>
    <x v="5"/>
  </r>
  <r>
    <x v="0"/>
  </r>
  <r>
    <x v="5"/>
  </r>
  <r>
    <x v="4"/>
  </r>
  <r>
    <x v="15"/>
  </r>
  <r>
    <x v="1"/>
  </r>
  <r>
    <x v="1"/>
  </r>
  <r>
    <x v="8"/>
  </r>
  <r>
    <x v="2"/>
  </r>
  <r>
    <x v="5"/>
  </r>
  <r>
    <x v="5"/>
  </r>
  <r>
    <x v="8"/>
  </r>
  <r>
    <x v="5"/>
  </r>
  <r>
    <x v="5"/>
  </r>
  <r>
    <x v="14"/>
  </r>
  <r>
    <x v="5"/>
  </r>
  <r>
    <x v="1"/>
  </r>
  <r>
    <x v="5"/>
  </r>
  <r>
    <x v="8"/>
  </r>
  <r>
    <x v="1"/>
  </r>
  <r>
    <x v="2"/>
  </r>
  <r>
    <x v="5"/>
  </r>
  <r>
    <x v="10"/>
  </r>
  <r>
    <x v="10"/>
  </r>
  <r>
    <x v="1"/>
  </r>
  <r>
    <x v="5"/>
  </r>
  <r>
    <x v="5"/>
  </r>
  <r>
    <x v="0"/>
  </r>
  <r>
    <x v="5"/>
  </r>
  <r>
    <x v="5"/>
  </r>
  <r>
    <x v="2"/>
  </r>
  <r>
    <x v="8"/>
  </r>
  <r>
    <x v="8"/>
  </r>
  <r>
    <x v="1"/>
  </r>
  <r>
    <x v="5"/>
  </r>
  <r>
    <x v="5"/>
  </r>
  <r>
    <x v="5"/>
  </r>
  <r>
    <x v="1"/>
  </r>
  <r>
    <x v="5"/>
  </r>
  <r>
    <x v="1"/>
  </r>
  <r>
    <x v="1"/>
  </r>
  <r>
    <x v="5"/>
  </r>
  <r>
    <x v="1"/>
  </r>
  <r>
    <x v="5"/>
  </r>
  <r>
    <x v="1"/>
  </r>
  <r>
    <x v="5"/>
  </r>
  <r>
    <x v="1"/>
  </r>
  <r>
    <x v="1"/>
  </r>
  <r>
    <x v="5"/>
  </r>
  <r>
    <x v="8"/>
  </r>
  <r>
    <x v="2"/>
  </r>
  <r>
    <x v="5"/>
  </r>
  <r>
    <x v="20"/>
  </r>
  <r>
    <x v="5"/>
  </r>
  <r>
    <x v="5"/>
  </r>
  <r>
    <x v="7"/>
  </r>
  <r>
    <x v="5"/>
  </r>
  <r>
    <x v="5"/>
  </r>
  <r>
    <x v="8"/>
  </r>
  <r>
    <x v="5"/>
  </r>
  <r>
    <x v="25"/>
  </r>
  <r>
    <x v="5"/>
  </r>
  <r>
    <x v="8"/>
  </r>
  <r>
    <x v="5"/>
  </r>
  <r>
    <x v="1"/>
  </r>
  <r>
    <x v="5"/>
  </r>
  <r>
    <x v="9"/>
  </r>
  <r>
    <x v="1"/>
  </r>
  <r>
    <x v="5"/>
  </r>
  <r>
    <x v="5"/>
  </r>
  <r>
    <x v="3"/>
  </r>
  <r>
    <x v="5"/>
  </r>
  <r>
    <x v="13"/>
  </r>
  <r>
    <x v="8"/>
  </r>
  <r>
    <x v="5"/>
  </r>
  <r>
    <x v="5"/>
  </r>
  <r>
    <x v="1"/>
  </r>
  <r>
    <x v="5"/>
  </r>
  <r>
    <x v="5"/>
  </r>
  <r>
    <x v="1"/>
  </r>
  <r>
    <x v="5"/>
  </r>
  <r>
    <x v="5"/>
  </r>
  <r>
    <x v="5"/>
  </r>
  <r>
    <x v="5"/>
  </r>
  <r>
    <x v="5"/>
  </r>
  <r>
    <x v="8"/>
  </r>
  <r>
    <x v="5"/>
  </r>
  <r>
    <x v="1"/>
  </r>
  <r>
    <x v="8"/>
  </r>
  <r>
    <x v="5"/>
  </r>
  <r>
    <x v="1"/>
  </r>
  <r>
    <x v="0"/>
  </r>
  <r>
    <x v="1"/>
  </r>
  <r>
    <x v="8"/>
  </r>
  <r>
    <x v="1"/>
  </r>
  <r>
    <x v="8"/>
  </r>
  <r>
    <x v="5"/>
  </r>
  <r>
    <x v="5"/>
  </r>
  <r>
    <x v="8"/>
  </r>
  <r>
    <x v="8"/>
  </r>
  <r>
    <x v="8"/>
  </r>
  <r>
    <x v="5"/>
  </r>
  <r>
    <x v="5"/>
  </r>
  <r>
    <x v="1"/>
  </r>
  <r>
    <x v="5"/>
  </r>
  <r>
    <x v="0"/>
  </r>
  <r>
    <x v="8"/>
  </r>
  <r>
    <x v="5"/>
  </r>
  <r>
    <x v="5"/>
  </r>
  <r>
    <x v="3"/>
  </r>
  <r>
    <x v="5"/>
  </r>
  <r>
    <x v="2"/>
  </r>
  <r>
    <x v="2"/>
  </r>
  <r>
    <x v="2"/>
  </r>
  <r>
    <x v="3"/>
  </r>
  <r>
    <x v="2"/>
  </r>
  <r>
    <x v="2"/>
  </r>
  <r>
    <x v="2"/>
  </r>
  <r>
    <x v="2"/>
  </r>
  <r>
    <x v="3"/>
  </r>
  <r>
    <x v="5"/>
  </r>
  <r>
    <x v="26"/>
  </r>
  <r>
    <x v="5"/>
  </r>
  <r>
    <x v="2"/>
  </r>
  <r>
    <x v="5"/>
  </r>
  <r>
    <x v="5"/>
  </r>
  <r>
    <x v="5"/>
  </r>
  <r>
    <x v="1"/>
  </r>
  <r>
    <x v="5"/>
  </r>
  <r>
    <x v="5"/>
  </r>
  <r>
    <x v="4"/>
  </r>
  <r>
    <x v="5"/>
  </r>
  <r>
    <x v="8"/>
  </r>
  <r>
    <x v="19"/>
  </r>
  <r>
    <x v="5"/>
  </r>
  <r>
    <x v="5"/>
  </r>
  <r>
    <x v="5"/>
  </r>
  <r>
    <x v="10"/>
  </r>
  <r>
    <x v="5"/>
  </r>
  <r>
    <x v="5"/>
  </r>
  <r>
    <x v="1"/>
  </r>
  <r>
    <x v="1"/>
  </r>
  <r>
    <x v="5"/>
  </r>
  <r>
    <x v="5"/>
  </r>
  <r>
    <x v="2"/>
  </r>
  <r>
    <x v="3"/>
  </r>
  <r>
    <x v="1"/>
  </r>
  <r>
    <x v="5"/>
  </r>
  <r>
    <x v="3"/>
  </r>
  <r>
    <x v="5"/>
  </r>
  <r>
    <x v="2"/>
  </r>
  <r>
    <x v="5"/>
  </r>
  <r>
    <x v="5"/>
  </r>
  <r>
    <x v="19"/>
  </r>
  <r>
    <x v="3"/>
  </r>
  <r>
    <x v="5"/>
  </r>
  <r>
    <x v="5"/>
  </r>
  <r>
    <x v="3"/>
  </r>
  <r>
    <x v="23"/>
  </r>
  <r>
    <x v="8"/>
  </r>
  <r>
    <x v="5"/>
  </r>
  <r>
    <x v="17"/>
  </r>
  <r>
    <x v="3"/>
  </r>
  <r>
    <x v="5"/>
  </r>
  <r>
    <x v="3"/>
  </r>
  <r>
    <x v="1"/>
  </r>
  <r>
    <x v="5"/>
  </r>
  <r>
    <x v="8"/>
  </r>
  <r>
    <x v="3"/>
  </r>
  <r>
    <x v="2"/>
  </r>
  <r>
    <x v="1"/>
  </r>
  <r>
    <x v="8"/>
  </r>
  <r>
    <x v="5"/>
  </r>
  <r>
    <x v="5"/>
  </r>
  <r>
    <x v="5"/>
  </r>
  <r>
    <x v="8"/>
  </r>
  <r>
    <x v="5"/>
  </r>
  <r>
    <x v="5"/>
  </r>
  <r>
    <x v="5"/>
  </r>
  <r>
    <x v="3"/>
  </r>
  <r>
    <x v="5"/>
  </r>
  <r>
    <x v="5"/>
  </r>
  <r>
    <x v="1"/>
  </r>
  <r>
    <x v="2"/>
  </r>
  <r>
    <x v="5"/>
  </r>
  <r>
    <x v="1"/>
  </r>
  <r>
    <x v="1"/>
  </r>
  <r>
    <x v="5"/>
  </r>
  <r>
    <x v="9"/>
  </r>
  <r>
    <x v="5"/>
  </r>
  <r>
    <x v="1"/>
  </r>
  <r>
    <x v="9"/>
  </r>
  <r>
    <x v="5"/>
  </r>
  <r>
    <x v="1"/>
  </r>
  <r>
    <x v="1"/>
  </r>
  <r>
    <x v="1"/>
  </r>
  <r>
    <x v="3"/>
  </r>
  <r>
    <x v="5"/>
  </r>
  <r>
    <x v="8"/>
  </r>
  <r>
    <x v="9"/>
  </r>
  <r>
    <x v="5"/>
  </r>
  <r>
    <x v="8"/>
  </r>
  <r>
    <x v="8"/>
  </r>
  <r>
    <x v="1"/>
  </r>
  <r>
    <x v="1"/>
  </r>
  <r>
    <x v="1"/>
  </r>
  <r>
    <x v="1"/>
  </r>
  <r>
    <x v="8"/>
  </r>
  <r>
    <x v="14"/>
  </r>
  <r>
    <x v="1"/>
  </r>
  <r>
    <x v="5"/>
  </r>
  <r>
    <x v="1"/>
  </r>
  <r>
    <x v="6"/>
  </r>
  <r>
    <x v="5"/>
  </r>
  <r>
    <x v="5"/>
  </r>
  <r>
    <x v="1"/>
  </r>
  <r>
    <x v="1"/>
  </r>
  <r>
    <x v="1"/>
  </r>
  <r>
    <x v="8"/>
  </r>
  <r>
    <x v="5"/>
  </r>
  <r>
    <x v="8"/>
  </r>
  <r>
    <x v="20"/>
  </r>
  <r>
    <x v="13"/>
  </r>
  <r>
    <x v="20"/>
  </r>
  <r>
    <x v="1"/>
  </r>
  <r>
    <x v="5"/>
  </r>
  <r>
    <x v="8"/>
  </r>
  <r>
    <x v="8"/>
  </r>
  <r>
    <x v="5"/>
  </r>
  <r>
    <x v="2"/>
  </r>
  <r>
    <x v="5"/>
  </r>
  <r>
    <x v="2"/>
  </r>
  <r>
    <x v="8"/>
  </r>
  <r>
    <x v="5"/>
  </r>
  <r>
    <x v="8"/>
  </r>
  <r>
    <x v="2"/>
  </r>
  <r>
    <x v="2"/>
  </r>
  <r>
    <x v="1"/>
  </r>
  <r>
    <x v="5"/>
  </r>
  <r>
    <x v="5"/>
  </r>
  <r>
    <x v="10"/>
  </r>
  <r>
    <x v="14"/>
  </r>
  <r>
    <x v="5"/>
  </r>
  <r>
    <x v="7"/>
  </r>
  <r>
    <x v="2"/>
  </r>
  <r>
    <x v="5"/>
  </r>
  <r>
    <x v="5"/>
  </r>
  <r>
    <x v="10"/>
  </r>
  <r>
    <x v="8"/>
  </r>
  <r>
    <x v="5"/>
  </r>
  <r>
    <x v="8"/>
  </r>
  <r>
    <x v="2"/>
  </r>
  <r>
    <x v="1"/>
  </r>
  <r>
    <x v="1"/>
  </r>
  <r>
    <x v="16"/>
  </r>
  <r>
    <x v="5"/>
  </r>
  <r>
    <x v="2"/>
  </r>
  <r>
    <x v="5"/>
  </r>
  <r>
    <x v="5"/>
  </r>
  <r>
    <x v="5"/>
  </r>
  <r>
    <x v="3"/>
  </r>
  <r>
    <x v="2"/>
  </r>
  <r>
    <x v="24"/>
  </r>
  <r>
    <x v="5"/>
  </r>
  <r>
    <x v="1"/>
  </r>
  <r>
    <x v="1"/>
  </r>
  <r>
    <x v="1"/>
  </r>
  <r>
    <x v="24"/>
  </r>
  <r>
    <x v="2"/>
  </r>
  <r>
    <x v="2"/>
  </r>
  <r>
    <x v="2"/>
  </r>
  <r>
    <x v="5"/>
  </r>
  <r>
    <x v="5"/>
  </r>
  <r>
    <x v="8"/>
  </r>
  <r>
    <x v="1"/>
  </r>
  <r>
    <x v="1"/>
  </r>
  <r>
    <x v="8"/>
  </r>
  <r>
    <x v="5"/>
  </r>
  <r>
    <x v="5"/>
  </r>
  <r>
    <x v="4"/>
  </r>
  <r>
    <x v="3"/>
  </r>
  <r>
    <x v="5"/>
  </r>
  <r>
    <x v="8"/>
  </r>
  <r>
    <x v="5"/>
  </r>
  <r>
    <x v="5"/>
  </r>
  <r>
    <x v="1"/>
  </r>
  <r>
    <x v="5"/>
  </r>
  <r>
    <x v="5"/>
  </r>
  <r>
    <x v="1"/>
  </r>
  <r>
    <x v="5"/>
  </r>
  <r>
    <x v="5"/>
  </r>
  <r>
    <x v="20"/>
  </r>
  <r>
    <x v="1"/>
  </r>
  <r>
    <x v="1"/>
  </r>
  <r>
    <x v="5"/>
  </r>
  <r>
    <x v="5"/>
  </r>
  <r>
    <x v="5"/>
  </r>
  <r>
    <x v="8"/>
  </r>
  <r>
    <x v="5"/>
  </r>
  <r>
    <x v="5"/>
  </r>
  <r>
    <x v="5"/>
  </r>
  <r>
    <x v="5"/>
  </r>
  <r>
    <x v="7"/>
  </r>
  <r>
    <x v="0"/>
  </r>
  <r>
    <x v="1"/>
  </r>
  <r>
    <x v="1"/>
  </r>
  <r>
    <x v="9"/>
  </r>
  <r>
    <x v="5"/>
  </r>
  <r>
    <x v="8"/>
  </r>
  <r>
    <x v="18"/>
  </r>
  <r>
    <x v="8"/>
  </r>
  <r>
    <x v="5"/>
  </r>
  <r>
    <x v="8"/>
  </r>
  <r>
    <x v="8"/>
  </r>
  <r>
    <x v="18"/>
  </r>
  <r>
    <x v="5"/>
  </r>
  <r>
    <x v="5"/>
  </r>
  <r>
    <x v="5"/>
  </r>
  <r>
    <x v="8"/>
  </r>
  <r>
    <x v="1"/>
  </r>
  <r>
    <x v="3"/>
  </r>
  <r>
    <x v="5"/>
  </r>
  <r>
    <x v="1"/>
  </r>
  <r>
    <x v="4"/>
  </r>
  <r>
    <x v="2"/>
  </r>
  <r>
    <x v="2"/>
  </r>
  <r>
    <x v="2"/>
  </r>
  <r>
    <x v="5"/>
  </r>
  <r>
    <x v="5"/>
  </r>
  <r>
    <x v="1"/>
  </r>
  <r>
    <x v="9"/>
  </r>
  <r>
    <x v="2"/>
  </r>
  <r>
    <x v="9"/>
  </r>
  <r>
    <x v="5"/>
  </r>
  <r>
    <x v="8"/>
  </r>
  <r>
    <x v="1"/>
  </r>
  <r>
    <x v="5"/>
  </r>
  <r>
    <x v="1"/>
  </r>
  <r>
    <x v="5"/>
  </r>
  <r>
    <x v="5"/>
  </r>
  <r>
    <x v="5"/>
  </r>
  <r>
    <x v="1"/>
  </r>
  <r>
    <x v="5"/>
  </r>
  <r>
    <x v="5"/>
  </r>
  <r>
    <x v="5"/>
  </r>
  <r>
    <x v="5"/>
  </r>
  <r>
    <x v="5"/>
  </r>
  <r>
    <x v="1"/>
  </r>
  <r>
    <x v="9"/>
  </r>
  <r>
    <x v="2"/>
  </r>
  <r>
    <x v="9"/>
  </r>
  <r>
    <x v="5"/>
  </r>
  <r>
    <x v="8"/>
  </r>
  <r>
    <x v="1"/>
  </r>
  <r>
    <x v="5"/>
  </r>
  <r>
    <x v="1"/>
  </r>
  <r>
    <x v="5"/>
  </r>
  <r>
    <x v="5"/>
  </r>
  <r>
    <x v="5"/>
  </r>
  <r>
    <x v="5"/>
  </r>
  <r>
    <x v="5"/>
  </r>
  <r>
    <x v="1"/>
  </r>
  <r>
    <x v="9"/>
  </r>
  <r>
    <x v="2"/>
  </r>
  <r>
    <x v="9"/>
  </r>
  <r>
    <x v="5"/>
  </r>
  <r>
    <x v="8"/>
  </r>
  <r>
    <x v="1"/>
  </r>
  <r>
    <x v="5"/>
  </r>
  <r>
    <x v="1"/>
  </r>
  <r>
    <x v="5"/>
  </r>
  <r>
    <x v="8"/>
  </r>
  <r>
    <x v="4"/>
  </r>
  <r>
    <x v="2"/>
  </r>
  <r>
    <x v="5"/>
  </r>
  <r>
    <x v="2"/>
  </r>
  <r>
    <x v="5"/>
  </r>
  <r>
    <x v="5"/>
  </r>
  <r>
    <x v="1"/>
  </r>
  <r>
    <x v="9"/>
  </r>
  <r>
    <x v="2"/>
  </r>
  <r>
    <x v="9"/>
  </r>
  <r>
    <x v="5"/>
  </r>
  <r>
    <x v="8"/>
  </r>
  <r>
    <x v="1"/>
  </r>
  <r>
    <x v="5"/>
  </r>
  <r>
    <x v="1"/>
  </r>
  <r>
    <x v="5"/>
  </r>
  <r>
    <x v="2"/>
  </r>
  <r>
    <x v="5"/>
  </r>
  <r>
    <x v="5"/>
  </r>
  <r>
    <x v="5"/>
  </r>
  <r>
    <x v="9"/>
  </r>
  <r>
    <x v="1"/>
  </r>
  <r>
    <x v="9"/>
  </r>
  <r>
    <x v="5"/>
  </r>
  <r>
    <x v="2"/>
  </r>
  <r>
    <x v="1"/>
  </r>
  <r>
    <x v="1"/>
  </r>
  <r>
    <x v="5"/>
  </r>
  <r>
    <x v="1"/>
  </r>
  <r>
    <x v="5"/>
  </r>
  <r>
    <x v="4"/>
  </r>
  <r>
    <x v="2"/>
  </r>
  <r>
    <x v="5"/>
  </r>
  <r>
    <x v="1"/>
  </r>
  <r>
    <x v="2"/>
  </r>
  <r>
    <x v="5"/>
  </r>
  <r>
    <x v="2"/>
  </r>
  <r>
    <x v="2"/>
  </r>
  <r>
    <x v="5"/>
  </r>
  <r>
    <x v="5"/>
  </r>
  <r>
    <x v="25"/>
  </r>
  <r>
    <x v="5"/>
  </r>
  <r>
    <x v="14"/>
  </r>
  <r>
    <x v="1"/>
  </r>
  <r>
    <x v="5"/>
  </r>
  <r>
    <x v="5"/>
  </r>
  <r>
    <x v="3"/>
  </r>
  <r>
    <x v="7"/>
  </r>
  <r>
    <x v="2"/>
  </r>
  <r>
    <x v="2"/>
  </r>
  <r>
    <x v="2"/>
  </r>
  <r>
    <x v="5"/>
  </r>
  <r>
    <x v="2"/>
  </r>
  <r>
    <x v="8"/>
  </r>
  <r>
    <x v="10"/>
  </r>
  <r>
    <x v="5"/>
  </r>
  <r>
    <x v="4"/>
  </r>
  <r>
    <x v="5"/>
  </r>
  <r>
    <x v="2"/>
  </r>
  <r>
    <x v="10"/>
  </r>
  <r>
    <x v="8"/>
  </r>
  <r>
    <x v="5"/>
  </r>
  <r>
    <x v="5"/>
  </r>
  <r>
    <x v="5"/>
  </r>
  <r>
    <x v="2"/>
  </r>
  <r>
    <x v="7"/>
  </r>
  <r>
    <x v="10"/>
  </r>
  <r>
    <x v="14"/>
  </r>
  <r>
    <x v="2"/>
  </r>
  <r>
    <x v="2"/>
  </r>
  <r>
    <x v="2"/>
  </r>
  <r>
    <x v="14"/>
  </r>
  <r>
    <x v="2"/>
  </r>
  <r>
    <x v="7"/>
  </r>
  <r>
    <x v="2"/>
  </r>
  <r>
    <x v="2"/>
  </r>
  <r>
    <x v="2"/>
  </r>
  <r>
    <x v="15"/>
  </r>
  <r>
    <x v="5"/>
  </r>
  <r>
    <x v="10"/>
  </r>
  <r>
    <x v="2"/>
  </r>
  <r>
    <x v="7"/>
  </r>
  <r>
    <x v="2"/>
  </r>
  <r>
    <x v="1"/>
  </r>
  <r>
    <x v="2"/>
  </r>
  <r>
    <x v="2"/>
  </r>
  <r>
    <x v="5"/>
  </r>
  <r>
    <x v="5"/>
  </r>
  <r>
    <x v="2"/>
  </r>
  <r>
    <x v="2"/>
  </r>
  <r>
    <x v="1"/>
  </r>
  <r>
    <x v="2"/>
  </r>
  <r>
    <x v="2"/>
  </r>
  <r>
    <x v="2"/>
  </r>
  <r>
    <x v="2"/>
  </r>
  <r>
    <x v="1"/>
  </r>
  <r>
    <x v="8"/>
  </r>
  <r>
    <x v="2"/>
  </r>
  <r>
    <x v="2"/>
  </r>
  <r>
    <x v="5"/>
  </r>
  <r>
    <x v="1"/>
  </r>
  <r>
    <x v="2"/>
  </r>
  <r>
    <x v="5"/>
  </r>
  <r>
    <x v="2"/>
  </r>
  <r>
    <x v="2"/>
  </r>
  <r>
    <x v="2"/>
  </r>
  <r>
    <x v="2"/>
  </r>
  <r>
    <x v="0"/>
  </r>
  <r>
    <x v="2"/>
  </r>
  <r>
    <x v="1"/>
  </r>
  <r>
    <x v="1"/>
  </r>
  <r>
    <x v="2"/>
  </r>
  <r>
    <x v="2"/>
  </r>
  <r>
    <x v="2"/>
  </r>
  <r>
    <x v="5"/>
  </r>
  <r>
    <x v="2"/>
  </r>
  <r>
    <x v="10"/>
  </r>
  <r>
    <x v="1"/>
  </r>
  <r>
    <x v="5"/>
  </r>
  <r>
    <x v="2"/>
  </r>
  <r>
    <x v="3"/>
  </r>
  <r>
    <x v="2"/>
  </r>
  <r>
    <x v="2"/>
  </r>
  <r>
    <x v="8"/>
  </r>
  <r>
    <x v="8"/>
  </r>
  <r>
    <x v="3"/>
  </r>
  <r>
    <x v="2"/>
  </r>
  <r>
    <x v="1"/>
  </r>
  <r>
    <x v="8"/>
  </r>
  <r>
    <x v="1"/>
  </r>
  <r>
    <x v="1"/>
  </r>
  <r>
    <x v="2"/>
  </r>
  <r>
    <x v="2"/>
  </r>
  <r>
    <x v="1"/>
  </r>
  <r>
    <x v="2"/>
  </r>
  <r>
    <x v="1"/>
  </r>
  <r>
    <x v="2"/>
  </r>
  <r>
    <x v="2"/>
  </r>
  <r>
    <x v="5"/>
  </r>
  <r>
    <x v="2"/>
  </r>
  <r>
    <x v="5"/>
  </r>
  <r>
    <x v="7"/>
  </r>
  <r>
    <x v="1"/>
  </r>
  <r>
    <x v="2"/>
  </r>
  <r>
    <x v="7"/>
  </r>
  <r>
    <x v="2"/>
  </r>
  <r>
    <x v="10"/>
  </r>
  <r>
    <x v="3"/>
  </r>
  <r>
    <x v="1"/>
  </r>
  <r>
    <x v="5"/>
  </r>
  <r>
    <x v="1"/>
  </r>
  <r>
    <x v="1"/>
  </r>
  <r>
    <x v="2"/>
  </r>
  <r>
    <x v="7"/>
  </r>
  <r>
    <x v="2"/>
  </r>
  <r>
    <x v="2"/>
  </r>
  <r>
    <x v="2"/>
  </r>
  <r>
    <x v="2"/>
  </r>
  <r>
    <x v="5"/>
  </r>
  <r>
    <x v="2"/>
  </r>
  <r>
    <x v="3"/>
  </r>
  <r>
    <x v="1"/>
  </r>
  <r>
    <x v="1"/>
  </r>
  <r>
    <x v="2"/>
  </r>
  <r>
    <x v="8"/>
  </r>
  <r>
    <x v="4"/>
  </r>
  <r>
    <x v="2"/>
  </r>
  <r>
    <x v="2"/>
  </r>
  <r>
    <x v="5"/>
  </r>
  <r>
    <x v="5"/>
  </r>
  <r>
    <x v="2"/>
  </r>
  <r>
    <x v="1"/>
  </r>
  <r>
    <x v="2"/>
  </r>
  <r>
    <x v="2"/>
  </r>
  <r>
    <x v="3"/>
  </r>
  <r>
    <x v="2"/>
  </r>
  <r>
    <x v="6"/>
  </r>
  <r>
    <x v="2"/>
  </r>
  <r>
    <x v="10"/>
  </r>
  <r>
    <x v="3"/>
  </r>
  <r>
    <x v="8"/>
  </r>
  <r>
    <x v="2"/>
  </r>
  <r>
    <x v="2"/>
  </r>
  <r>
    <x v="5"/>
  </r>
  <r>
    <x v="5"/>
  </r>
  <r>
    <x v="8"/>
  </r>
  <r>
    <x v="5"/>
  </r>
  <r>
    <x v="5"/>
  </r>
  <r>
    <x v="23"/>
  </r>
  <r>
    <x v="8"/>
  </r>
  <r>
    <x v="1"/>
  </r>
  <r>
    <x v="10"/>
  </r>
  <r>
    <x v="2"/>
  </r>
  <r>
    <x v="5"/>
  </r>
  <r>
    <x v="5"/>
  </r>
  <r>
    <x v="2"/>
  </r>
  <r>
    <x v="2"/>
  </r>
  <r>
    <x v="2"/>
  </r>
  <r>
    <x v="1"/>
  </r>
  <r>
    <x v="1"/>
  </r>
  <r>
    <x v="1"/>
  </r>
  <r>
    <x v="2"/>
  </r>
  <r>
    <x v="3"/>
  </r>
  <r>
    <x v="5"/>
  </r>
  <r>
    <x v="1"/>
  </r>
  <r>
    <x v="8"/>
  </r>
  <r>
    <x v="1"/>
  </r>
  <r>
    <x v="5"/>
  </r>
  <r>
    <x v="1"/>
  </r>
  <r>
    <x v="11"/>
  </r>
  <r>
    <x v="1"/>
  </r>
  <r>
    <x v="2"/>
  </r>
  <r>
    <x v="2"/>
  </r>
  <r>
    <x v="5"/>
  </r>
  <r>
    <x v="2"/>
  </r>
  <r>
    <x v="5"/>
  </r>
  <r>
    <x v="1"/>
  </r>
  <r>
    <x v="8"/>
  </r>
  <r>
    <x v="5"/>
  </r>
  <r>
    <x v="2"/>
  </r>
  <r>
    <x v="2"/>
  </r>
  <r>
    <x v="2"/>
  </r>
  <r>
    <x v="5"/>
  </r>
  <r>
    <x v="2"/>
  </r>
  <r>
    <x v="2"/>
  </r>
  <r>
    <x v="2"/>
  </r>
  <r>
    <x v="2"/>
  </r>
  <r>
    <x v="2"/>
  </r>
  <r>
    <x v="5"/>
  </r>
  <r>
    <x v="8"/>
  </r>
  <r>
    <x v="5"/>
  </r>
  <r>
    <x v="2"/>
  </r>
  <r>
    <x v="1"/>
  </r>
  <r>
    <x v="5"/>
  </r>
  <r>
    <x v="2"/>
  </r>
  <r>
    <x v="5"/>
  </r>
  <r>
    <x v="3"/>
  </r>
  <r>
    <x v="1"/>
  </r>
  <r>
    <x v="5"/>
  </r>
  <r>
    <x v="8"/>
  </r>
  <r>
    <x v="2"/>
  </r>
  <r>
    <x v="5"/>
  </r>
  <r>
    <x v="1"/>
  </r>
  <r>
    <x v="5"/>
  </r>
  <r>
    <x v="5"/>
  </r>
  <r>
    <x v="5"/>
  </r>
  <r>
    <x v="9"/>
  </r>
  <r>
    <x v="8"/>
  </r>
  <r>
    <x v="8"/>
  </r>
  <r>
    <x v="1"/>
  </r>
  <r>
    <x v="1"/>
  </r>
  <r>
    <x v="1"/>
  </r>
  <r>
    <x v="2"/>
  </r>
  <r>
    <x v="10"/>
  </r>
  <r>
    <x v="1"/>
  </r>
  <r>
    <x v="5"/>
  </r>
  <r>
    <x v="5"/>
  </r>
  <r>
    <x v="5"/>
  </r>
  <r>
    <x v="5"/>
  </r>
  <r>
    <x v="0"/>
  </r>
  <r>
    <x v="5"/>
  </r>
  <r>
    <x v="7"/>
  </r>
  <r>
    <x v="14"/>
  </r>
  <r>
    <x v="14"/>
  </r>
  <r>
    <x v="14"/>
  </r>
  <r>
    <x v="10"/>
  </r>
  <r>
    <x v="2"/>
  </r>
  <r>
    <x v="2"/>
  </r>
  <r>
    <x v="2"/>
  </r>
  <r>
    <x v="1"/>
  </r>
  <r>
    <x v="10"/>
  </r>
  <r>
    <x v="5"/>
  </r>
  <r>
    <x v="5"/>
  </r>
  <r>
    <x v="5"/>
  </r>
  <r>
    <x v="7"/>
  </r>
  <r>
    <x v="7"/>
  </r>
  <r>
    <x v="15"/>
  </r>
  <r>
    <x v="5"/>
  </r>
  <r>
    <x v="5"/>
  </r>
  <r>
    <x v="4"/>
  </r>
  <r>
    <x v="5"/>
  </r>
  <r>
    <x v="5"/>
  </r>
  <r>
    <x v="5"/>
  </r>
  <r>
    <x v="2"/>
  </r>
  <r>
    <x v="2"/>
  </r>
  <r>
    <x v="10"/>
  </r>
  <r>
    <x v="1"/>
  </r>
  <r>
    <x v="2"/>
  </r>
  <r>
    <x v="5"/>
  </r>
  <r>
    <x v="8"/>
  </r>
  <r>
    <x v="1"/>
  </r>
  <r>
    <x v="8"/>
  </r>
  <r>
    <x v="5"/>
  </r>
  <r>
    <x v="1"/>
  </r>
  <r>
    <x v="2"/>
  </r>
  <r>
    <x v="2"/>
  </r>
  <r>
    <x v="1"/>
  </r>
  <r>
    <x v="7"/>
  </r>
  <r>
    <x v="1"/>
  </r>
  <r>
    <x v="5"/>
  </r>
  <r>
    <x v="5"/>
  </r>
  <r>
    <x v="5"/>
  </r>
  <r>
    <x v="8"/>
  </r>
  <r>
    <x v="8"/>
  </r>
  <r>
    <x v="3"/>
  </r>
  <r>
    <x v="2"/>
  </r>
  <r>
    <x v="8"/>
  </r>
  <r>
    <x v="5"/>
  </r>
  <r>
    <x v="1"/>
  </r>
  <r>
    <x v="8"/>
  </r>
  <r>
    <x v="8"/>
  </r>
  <r>
    <x v="8"/>
  </r>
  <r>
    <x v="3"/>
  </r>
  <r>
    <x v="1"/>
  </r>
  <r>
    <x v="5"/>
  </r>
  <r>
    <x v="1"/>
  </r>
  <r>
    <x v="1"/>
  </r>
  <r>
    <x v="10"/>
  </r>
  <r>
    <x v="1"/>
  </r>
  <r>
    <x v="5"/>
  </r>
  <r>
    <x v="5"/>
  </r>
  <r>
    <x v="8"/>
  </r>
  <r>
    <x v="8"/>
  </r>
  <r>
    <x v="2"/>
  </r>
  <r>
    <x v="0"/>
  </r>
  <r>
    <x v="5"/>
  </r>
  <r>
    <x v="2"/>
  </r>
  <r>
    <x v="3"/>
  </r>
  <r>
    <x v="5"/>
  </r>
  <r>
    <x v="2"/>
  </r>
  <r>
    <x v="1"/>
  </r>
  <r>
    <x v="20"/>
  </r>
  <r>
    <x v="5"/>
  </r>
  <r>
    <x v="8"/>
  </r>
  <r>
    <x v="5"/>
  </r>
  <r>
    <x v="5"/>
  </r>
  <r>
    <x v="8"/>
  </r>
  <r>
    <x v="4"/>
  </r>
  <r>
    <x v="5"/>
  </r>
  <r>
    <x v="2"/>
  </r>
  <r>
    <x v="2"/>
  </r>
  <r>
    <x v="2"/>
  </r>
  <r>
    <x v="5"/>
  </r>
  <r>
    <x v="8"/>
  </r>
  <r>
    <x v="9"/>
  </r>
  <r>
    <x v="1"/>
  </r>
  <r>
    <x v="5"/>
  </r>
  <r>
    <x v="2"/>
  </r>
  <r>
    <x v="5"/>
  </r>
  <r>
    <x v="2"/>
  </r>
  <r>
    <x v="8"/>
  </r>
  <r>
    <x v="1"/>
  </r>
  <r>
    <x v="1"/>
  </r>
  <r>
    <x v="1"/>
  </r>
  <r>
    <x v="14"/>
  </r>
  <r>
    <x v="26"/>
  </r>
  <r>
    <x v="5"/>
  </r>
  <r>
    <x v="5"/>
  </r>
  <r>
    <x v="5"/>
  </r>
  <r>
    <x v="5"/>
  </r>
  <r>
    <x v="1"/>
  </r>
  <r>
    <x v="2"/>
  </r>
  <r>
    <x v="5"/>
  </r>
  <r>
    <x v="13"/>
  </r>
  <r>
    <x v="5"/>
  </r>
  <r>
    <x v="1"/>
  </r>
  <r>
    <x v="2"/>
  </r>
  <r>
    <x v="24"/>
  </r>
  <r>
    <x v="2"/>
  </r>
  <r>
    <x v="2"/>
  </r>
  <r>
    <x v="24"/>
  </r>
  <r>
    <x v="5"/>
  </r>
  <r>
    <x v="1"/>
  </r>
  <r>
    <x v="1"/>
  </r>
  <r>
    <x v="2"/>
  </r>
  <r>
    <x v="5"/>
  </r>
  <r>
    <x v="12"/>
  </r>
  <r>
    <x v="2"/>
  </r>
  <r>
    <x v="5"/>
  </r>
  <r>
    <x v="1"/>
  </r>
  <r>
    <x v="5"/>
  </r>
  <r>
    <x v="5"/>
  </r>
  <r>
    <x v="5"/>
  </r>
  <r>
    <x v="5"/>
  </r>
  <r>
    <x v="5"/>
  </r>
  <r>
    <x v="5"/>
  </r>
  <r>
    <x v="5"/>
  </r>
  <r>
    <x v="5"/>
  </r>
  <r>
    <x v="20"/>
  </r>
  <r>
    <x v="1"/>
  </r>
  <r>
    <x v="1"/>
  </r>
  <r>
    <x v="13"/>
  </r>
  <r>
    <x v="1"/>
  </r>
  <r>
    <x v="1"/>
  </r>
  <r>
    <x v="1"/>
  </r>
  <r>
    <x v="5"/>
  </r>
  <r>
    <x v="1"/>
  </r>
  <r>
    <x v="8"/>
  </r>
  <r>
    <x v="2"/>
  </r>
  <r>
    <x v="5"/>
  </r>
  <r>
    <x v="5"/>
  </r>
  <r>
    <x v="5"/>
  </r>
  <r>
    <x v="5"/>
  </r>
  <r>
    <x v="1"/>
  </r>
  <r>
    <x v="2"/>
  </r>
  <r>
    <x v="1"/>
  </r>
  <r>
    <x v="1"/>
  </r>
  <r>
    <x v="1"/>
  </r>
  <r>
    <x v="1"/>
  </r>
  <r>
    <x v="5"/>
  </r>
  <r>
    <x v="5"/>
  </r>
  <r>
    <x v="5"/>
  </r>
  <r>
    <x v="5"/>
  </r>
  <r>
    <x v="1"/>
  </r>
  <r>
    <x v="5"/>
  </r>
  <r>
    <x v="5"/>
  </r>
  <r>
    <x v="5"/>
  </r>
  <r>
    <x v="8"/>
  </r>
  <r>
    <x v="8"/>
  </r>
  <r>
    <x v="2"/>
  </r>
  <r>
    <x v="5"/>
  </r>
  <r>
    <x v="5"/>
  </r>
  <r>
    <x v="5"/>
  </r>
  <r>
    <x v="5"/>
  </r>
  <r>
    <x v="16"/>
  </r>
  <r>
    <x v="16"/>
  </r>
  <r>
    <x v="5"/>
  </r>
  <r>
    <x v="1"/>
  </r>
  <r>
    <x v="5"/>
  </r>
  <r>
    <x v="8"/>
  </r>
  <r>
    <x v="5"/>
  </r>
  <r>
    <x v="5"/>
  </r>
  <r>
    <x v="1"/>
  </r>
  <r>
    <x v="8"/>
  </r>
  <r>
    <x v="5"/>
  </r>
  <r>
    <x v="5"/>
  </r>
  <r>
    <x v="10"/>
  </r>
  <r>
    <x v="1"/>
  </r>
  <r>
    <x v="5"/>
  </r>
  <r>
    <x v="1"/>
  </r>
  <r>
    <x v="5"/>
  </r>
  <r>
    <x v="5"/>
  </r>
  <r>
    <x v="5"/>
  </r>
  <r>
    <x v="5"/>
  </r>
  <r>
    <x v="6"/>
  </r>
  <r>
    <x v="5"/>
  </r>
  <r>
    <x v="5"/>
  </r>
  <r>
    <x v="5"/>
  </r>
  <r>
    <x v="2"/>
  </r>
  <r>
    <x v="5"/>
  </r>
  <r>
    <x v="5"/>
  </r>
  <r>
    <x v="2"/>
  </r>
  <r>
    <x v="5"/>
  </r>
  <r>
    <x v="2"/>
  </r>
  <r>
    <x v="5"/>
  </r>
  <r>
    <x v="5"/>
  </r>
  <r>
    <x v="5"/>
  </r>
  <r>
    <x v="5"/>
  </r>
  <r>
    <x v="5"/>
  </r>
  <r>
    <x v="5"/>
  </r>
  <r>
    <x v="1"/>
  </r>
  <r>
    <x v="8"/>
  </r>
  <r>
    <x v="11"/>
  </r>
  <r>
    <x v="5"/>
  </r>
  <r>
    <x v="2"/>
  </r>
  <r>
    <x v="5"/>
  </r>
  <r>
    <x v="5"/>
  </r>
  <r>
    <x v="2"/>
  </r>
  <r>
    <x v="5"/>
  </r>
  <r>
    <x v="5"/>
  </r>
  <r>
    <x v="1"/>
  </r>
  <r>
    <x v="5"/>
  </r>
  <r>
    <x v="5"/>
  </r>
  <r>
    <x v="1"/>
  </r>
  <r>
    <x v="1"/>
  </r>
  <r>
    <x v="5"/>
  </r>
  <r>
    <x v="5"/>
  </r>
  <r>
    <x v="5"/>
  </r>
  <r>
    <x v="1"/>
  </r>
  <r>
    <x v="10"/>
  </r>
  <r>
    <x v="5"/>
  </r>
  <r>
    <x v="1"/>
  </r>
  <r>
    <x v="5"/>
  </r>
  <r>
    <x v="8"/>
  </r>
  <r>
    <x v="5"/>
  </r>
  <r>
    <x v="8"/>
  </r>
  <r>
    <x v="8"/>
  </r>
  <r>
    <x v="5"/>
  </r>
  <r>
    <x v="5"/>
  </r>
  <r>
    <x v="5"/>
  </r>
  <r>
    <x v="5"/>
  </r>
  <r>
    <x v="5"/>
  </r>
  <r>
    <x v="5"/>
  </r>
  <r>
    <x v="5"/>
  </r>
  <r>
    <x v="1"/>
  </r>
  <r>
    <x v="8"/>
  </r>
  <r>
    <x v="8"/>
  </r>
  <r>
    <x v="5"/>
  </r>
  <r>
    <x v="1"/>
  </r>
  <r>
    <x v="1"/>
  </r>
  <r>
    <x v="1"/>
  </r>
  <r>
    <x v="5"/>
  </r>
  <r>
    <x v="2"/>
  </r>
  <r>
    <x v="5"/>
  </r>
  <r>
    <x v="5"/>
  </r>
  <r>
    <x v="1"/>
  </r>
  <r>
    <x v="2"/>
  </r>
  <r>
    <x v="5"/>
  </r>
  <r>
    <x v="5"/>
  </r>
  <r>
    <x v="2"/>
  </r>
  <r>
    <x v="2"/>
  </r>
  <r>
    <x v="2"/>
  </r>
  <r>
    <x v="1"/>
  </r>
  <r>
    <x v="3"/>
  </r>
  <r>
    <x v="5"/>
  </r>
  <r>
    <x v="3"/>
  </r>
  <r>
    <x v="1"/>
  </r>
  <r>
    <x v="1"/>
  </r>
  <r>
    <x v="6"/>
  </r>
  <r>
    <x v="5"/>
  </r>
  <r>
    <x v="5"/>
  </r>
  <r>
    <x v="5"/>
  </r>
  <r>
    <x v="5"/>
  </r>
  <r>
    <x v="5"/>
  </r>
  <r>
    <x v="7"/>
  </r>
  <r>
    <x v="5"/>
  </r>
  <r>
    <x v="0"/>
  </r>
  <r>
    <x v="1"/>
  </r>
  <r>
    <x v="1"/>
  </r>
  <r>
    <x v="5"/>
  </r>
  <r>
    <x v="5"/>
  </r>
  <r>
    <x v="5"/>
  </r>
  <r>
    <x v="1"/>
  </r>
  <r>
    <x v="5"/>
  </r>
  <r>
    <x v="2"/>
  </r>
  <r>
    <x v="1"/>
  </r>
  <r>
    <x v="5"/>
  </r>
  <r>
    <x v="5"/>
  </r>
  <r>
    <x v="1"/>
  </r>
  <r>
    <x v="1"/>
  </r>
  <r>
    <x v="8"/>
  </r>
  <r>
    <x v="1"/>
  </r>
  <r>
    <x v="8"/>
  </r>
  <r>
    <x v="5"/>
  </r>
  <r>
    <x v="1"/>
  </r>
  <r>
    <x v="5"/>
  </r>
  <r>
    <x v="5"/>
  </r>
  <r>
    <x v="5"/>
  </r>
  <r>
    <x v="1"/>
  </r>
  <r>
    <x v="5"/>
  </r>
  <r>
    <x v="1"/>
  </r>
  <r>
    <x v="8"/>
  </r>
  <r>
    <x v="5"/>
  </r>
  <r>
    <x v="5"/>
  </r>
  <r>
    <x v="8"/>
  </r>
  <r>
    <x v="2"/>
  </r>
  <r>
    <x v="5"/>
  </r>
  <r>
    <x v="5"/>
  </r>
  <r>
    <x v="5"/>
  </r>
  <r>
    <x v="5"/>
  </r>
  <r>
    <x v="1"/>
  </r>
  <r>
    <x v="1"/>
  </r>
  <r>
    <x v="1"/>
  </r>
  <r>
    <x v="1"/>
  </r>
  <r>
    <x v="5"/>
  </r>
  <r>
    <x v="2"/>
  </r>
  <r>
    <x v="5"/>
  </r>
  <r>
    <x v="1"/>
  </r>
  <r>
    <x v="25"/>
  </r>
  <r>
    <x v="1"/>
  </r>
  <r>
    <x v="15"/>
  </r>
  <r>
    <x v="5"/>
  </r>
  <r>
    <x v="2"/>
  </r>
  <r>
    <x v="2"/>
  </r>
  <r>
    <x v="5"/>
  </r>
  <r>
    <x v="5"/>
  </r>
  <r>
    <x v="5"/>
  </r>
  <r>
    <x v="8"/>
  </r>
  <r>
    <x v="5"/>
  </r>
  <r>
    <x v="5"/>
  </r>
  <r>
    <x v="1"/>
  </r>
  <r>
    <x v="5"/>
  </r>
  <r>
    <x v="7"/>
  </r>
  <r>
    <x v="5"/>
  </r>
  <r>
    <x v="5"/>
  </r>
  <r>
    <x v="5"/>
  </r>
  <r>
    <x v="8"/>
  </r>
  <r>
    <x v="1"/>
  </r>
  <r>
    <x v="5"/>
  </r>
  <r>
    <x v="1"/>
  </r>
  <r>
    <x v="5"/>
  </r>
  <r>
    <x v="5"/>
  </r>
  <r>
    <x v="5"/>
  </r>
  <r>
    <x v="5"/>
  </r>
  <r>
    <x v="5"/>
  </r>
  <r>
    <x v="20"/>
  </r>
  <r>
    <x v="1"/>
  </r>
  <r>
    <x v="5"/>
  </r>
  <r>
    <x v="5"/>
  </r>
  <r>
    <x v="5"/>
  </r>
  <r>
    <x v="5"/>
  </r>
  <r>
    <x v="5"/>
  </r>
  <r>
    <x v="5"/>
  </r>
  <r>
    <x v="2"/>
  </r>
  <r>
    <x v="5"/>
  </r>
  <r>
    <x v="5"/>
  </r>
  <r>
    <x v="5"/>
  </r>
  <r>
    <x v="1"/>
  </r>
  <r>
    <x v="3"/>
  </r>
  <r>
    <x v="5"/>
  </r>
  <r>
    <x v="5"/>
  </r>
  <r>
    <x v="5"/>
  </r>
  <r>
    <x v="17"/>
  </r>
  <r>
    <x v="1"/>
  </r>
  <r>
    <x v="8"/>
  </r>
  <r>
    <x v="1"/>
  </r>
  <r>
    <x v="1"/>
  </r>
  <r>
    <x v="1"/>
  </r>
  <r>
    <x v="5"/>
  </r>
  <r>
    <x v="1"/>
  </r>
  <r>
    <x v="5"/>
  </r>
  <r>
    <x v="1"/>
  </r>
  <r>
    <x v="5"/>
  </r>
  <r>
    <x v="1"/>
  </r>
  <r>
    <x v="4"/>
  </r>
  <r>
    <x v="4"/>
  </r>
  <r>
    <x v="4"/>
  </r>
  <r>
    <x v="1"/>
  </r>
  <r>
    <x v="5"/>
  </r>
  <r>
    <x v="9"/>
  </r>
  <r>
    <x v="9"/>
  </r>
  <r>
    <x v="1"/>
  </r>
  <r>
    <x v="5"/>
  </r>
  <r>
    <x v="8"/>
  </r>
  <r>
    <x v="8"/>
  </r>
  <r>
    <x v="8"/>
  </r>
  <r>
    <x v="5"/>
  </r>
  <r>
    <x v="1"/>
  </r>
  <r>
    <x v="8"/>
  </r>
  <r>
    <x v="5"/>
  </r>
  <r>
    <x v="5"/>
  </r>
  <r>
    <x v="5"/>
  </r>
  <r>
    <x v="8"/>
  </r>
  <r>
    <x v="1"/>
  </r>
  <r>
    <x v="5"/>
  </r>
  <r>
    <x v="3"/>
  </r>
  <r>
    <x v="1"/>
  </r>
  <r>
    <x v="9"/>
  </r>
  <r>
    <x v="5"/>
  </r>
  <r>
    <x v="5"/>
  </r>
  <r>
    <x v="6"/>
  </r>
  <r>
    <x v="5"/>
  </r>
  <r>
    <x v="1"/>
  </r>
  <r>
    <x v="15"/>
  </r>
  <r>
    <x v="1"/>
  </r>
  <r>
    <x v="5"/>
  </r>
  <r>
    <x v="5"/>
  </r>
  <r>
    <x v="0"/>
  </r>
  <r>
    <x v="1"/>
  </r>
  <r>
    <x v="5"/>
  </r>
  <r>
    <x v="5"/>
  </r>
  <r>
    <x v="5"/>
  </r>
  <r>
    <x v="5"/>
  </r>
  <r>
    <x v="5"/>
  </r>
  <r>
    <x v="5"/>
  </r>
  <r>
    <x v="1"/>
  </r>
  <r>
    <x v="5"/>
  </r>
  <r>
    <x v="5"/>
  </r>
  <r>
    <x v="1"/>
  </r>
  <r>
    <x v="2"/>
  </r>
  <r>
    <x v="2"/>
  </r>
  <r>
    <x v="1"/>
  </r>
  <r>
    <x v="1"/>
  </r>
  <r>
    <x v="2"/>
  </r>
  <r>
    <x v="8"/>
  </r>
  <r>
    <x v="24"/>
  </r>
  <r>
    <x v="8"/>
  </r>
  <r>
    <x v="5"/>
  </r>
  <r>
    <x v="5"/>
  </r>
  <r>
    <x v="11"/>
  </r>
  <r>
    <x v="5"/>
  </r>
  <r>
    <x v="8"/>
  </r>
  <r>
    <x v="1"/>
  </r>
  <r>
    <x v="5"/>
  </r>
  <r>
    <x v="5"/>
  </r>
  <r>
    <x v="5"/>
  </r>
  <r>
    <x v="2"/>
  </r>
  <r>
    <x v="8"/>
  </r>
  <r>
    <x v="5"/>
  </r>
  <r>
    <x v="1"/>
  </r>
  <r>
    <x v="1"/>
  </r>
  <r>
    <x v="5"/>
  </r>
  <r>
    <x v="7"/>
  </r>
  <r>
    <x v="1"/>
  </r>
  <r>
    <x v="5"/>
  </r>
  <r>
    <x v="1"/>
  </r>
  <r>
    <x v="5"/>
  </r>
  <r>
    <x v="8"/>
  </r>
  <r>
    <x v="5"/>
  </r>
  <r>
    <x v="5"/>
  </r>
  <r>
    <x v="5"/>
  </r>
  <r>
    <x v="1"/>
  </r>
  <r>
    <x v="5"/>
  </r>
  <r>
    <x v="5"/>
  </r>
  <r>
    <x v="3"/>
  </r>
  <r>
    <x v="1"/>
  </r>
  <r>
    <x v="2"/>
  </r>
  <r>
    <x v="5"/>
  </r>
  <r>
    <x v="5"/>
  </r>
  <r>
    <x v="5"/>
  </r>
  <r>
    <x v="0"/>
  </r>
  <r>
    <x v="5"/>
  </r>
  <r>
    <x v="5"/>
  </r>
  <r>
    <x v="5"/>
  </r>
  <r>
    <x v="5"/>
  </r>
  <r>
    <x v="5"/>
  </r>
  <r>
    <x v="5"/>
  </r>
  <r>
    <x v="2"/>
  </r>
  <r>
    <x v="5"/>
  </r>
  <r>
    <x v="5"/>
  </r>
  <r>
    <x v="8"/>
  </r>
  <r>
    <x v="8"/>
  </r>
  <r>
    <x v="1"/>
  </r>
  <r>
    <x v="1"/>
  </r>
  <r>
    <x v="5"/>
  </r>
  <r>
    <x v="5"/>
  </r>
  <r>
    <x v="5"/>
  </r>
  <r>
    <x v="2"/>
  </r>
  <r>
    <x v="5"/>
  </r>
  <r>
    <x v="5"/>
  </r>
  <r>
    <x v="16"/>
  </r>
  <r>
    <x v="5"/>
  </r>
  <r>
    <x v="8"/>
  </r>
  <r>
    <x v="8"/>
  </r>
  <r>
    <x v="8"/>
  </r>
  <r>
    <x v="8"/>
  </r>
  <r>
    <x v="5"/>
  </r>
  <r>
    <x v="10"/>
  </r>
  <r>
    <x v="8"/>
  </r>
  <r>
    <x v="5"/>
  </r>
  <r>
    <x v="5"/>
  </r>
  <r>
    <x v="4"/>
  </r>
  <r>
    <x v="5"/>
  </r>
  <r>
    <x v="7"/>
  </r>
  <r>
    <x v="1"/>
  </r>
  <r>
    <x v="5"/>
  </r>
  <r>
    <x v="5"/>
  </r>
  <r>
    <x v="1"/>
  </r>
  <r>
    <x v="5"/>
  </r>
  <r>
    <x v="5"/>
  </r>
  <r>
    <x v="5"/>
  </r>
  <r>
    <x v="8"/>
  </r>
  <r>
    <x v="8"/>
  </r>
  <r>
    <x v="1"/>
  </r>
  <r>
    <x v="8"/>
  </r>
  <r>
    <x v="5"/>
  </r>
  <r>
    <x v="2"/>
  </r>
  <r>
    <x v="5"/>
  </r>
  <r>
    <x v="5"/>
  </r>
  <r>
    <x v="8"/>
  </r>
  <r>
    <x v="1"/>
  </r>
  <r>
    <x v="8"/>
  </r>
  <r>
    <x v="5"/>
  </r>
  <r>
    <x v="5"/>
  </r>
  <r>
    <x v="5"/>
  </r>
  <r>
    <x v="8"/>
  </r>
  <r>
    <x v="7"/>
  </r>
  <r>
    <x v="5"/>
  </r>
  <r>
    <x v="8"/>
  </r>
  <r>
    <x v="1"/>
  </r>
  <r>
    <x v="5"/>
  </r>
  <r>
    <x v="1"/>
  </r>
  <r>
    <x v="5"/>
  </r>
  <r>
    <x v="5"/>
  </r>
  <r>
    <x v="1"/>
  </r>
  <r>
    <x v="8"/>
  </r>
  <r>
    <x v="5"/>
  </r>
  <r>
    <x v="5"/>
  </r>
  <r>
    <x v="1"/>
  </r>
  <r>
    <x v="2"/>
  </r>
  <r>
    <x v="5"/>
  </r>
  <r>
    <x v="5"/>
  </r>
  <r>
    <x v="5"/>
  </r>
  <r>
    <x v="5"/>
  </r>
  <r>
    <x v="5"/>
  </r>
  <r>
    <x v="12"/>
  </r>
  <r>
    <x v="5"/>
  </r>
  <r>
    <x v="1"/>
  </r>
  <r>
    <x v="8"/>
  </r>
  <r>
    <x v="5"/>
  </r>
  <r>
    <x v="5"/>
  </r>
  <r>
    <x v="0"/>
  </r>
  <r>
    <x v="5"/>
  </r>
  <r>
    <x v="5"/>
  </r>
  <r>
    <x v="8"/>
  </r>
  <r>
    <x v="5"/>
  </r>
  <r>
    <x v="5"/>
  </r>
  <r>
    <x v="8"/>
  </r>
  <r>
    <x v="8"/>
  </r>
  <r>
    <x v="8"/>
  </r>
  <r>
    <x v="8"/>
  </r>
  <r>
    <x v="1"/>
  </r>
  <r>
    <x v="1"/>
  </r>
  <r>
    <x v="5"/>
  </r>
  <r>
    <x v="1"/>
  </r>
  <r>
    <x v="5"/>
  </r>
  <r>
    <x v="5"/>
  </r>
  <r>
    <x v="1"/>
  </r>
  <r>
    <x v="5"/>
  </r>
  <r>
    <x v="5"/>
  </r>
  <r>
    <x v="5"/>
  </r>
  <r>
    <x v="1"/>
  </r>
  <r>
    <x v="5"/>
  </r>
  <r>
    <x v="5"/>
  </r>
  <r>
    <x v="5"/>
  </r>
  <r>
    <x v="2"/>
  </r>
  <r>
    <x v="5"/>
  </r>
  <r>
    <x v="5"/>
  </r>
  <r>
    <x v="5"/>
  </r>
  <r>
    <x v="5"/>
  </r>
  <r>
    <x v="5"/>
  </r>
  <r>
    <x v="1"/>
  </r>
  <r>
    <x v="1"/>
  </r>
  <r>
    <x v="10"/>
  </r>
  <r>
    <x v="5"/>
  </r>
  <r>
    <x v="5"/>
  </r>
  <r>
    <x v="5"/>
  </r>
  <r>
    <x v="5"/>
  </r>
  <r>
    <x v="5"/>
  </r>
  <r>
    <x v="6"/>
  </r>
  <r>
    <x v="20"/>
  </r>
  <r>
    <x v="5"/>
  </r>
  <r>
    <x v="5"/>
  </r>
  <r>
    <x v="5"/>
  </r>
  <r>
    <x v="1"/>
  </r>
  <r>
    <x v="5"/>
  </r>
  <r>
    <x v="8"/>
  </r>
  <r>
    <x v="8"/>
  </r>
  <r>
    <x v="8"/>
  </r>
  <r>
    <x v="5"/>
  </r>
  <r>
    <x v="8"/>
  </r>
  <r>
    <x v="5"/>
  </r>
  <r>
    <x v="1"/>
  </r>
  <r>
    <x v="5"/>
  </r>
  <r>
    <x v="7"/>
  </r>
  <r>
    <x v="1"/>
  </r>
  <r>
    <x v="1"/>
  </r>
  <r>
    <x v="0"/>
  </r>
  <r>
    <x v="10"/>
  </r>
  <r>
    <x v="5"/>
  </r>
  <r>
    <x v="5"/>
  </r>
</pivotCacheRecords>
</file>

<file path=xl/pivotCache/pivotCacheRecords3.xml><?xml version="1.0" encoding="utf-8"?>
<pivotCacheRecords xmlns="http://purl.oclc.org/ooxml/spreadsheetml/main" xmlns:r="http://purl.oclc.org/ooxml/officeDocument/relationships" xmlns:mc="http://schemas.openxmlformats.org/markup-compatibility/2006" xmlns:xr="http://schemas.microsoft.com/office/spreadsheetml/2014/revision" mc:Ignorable="xr" count="1796">
  <r>
    <x v="0"/>
  </r>
  <r>
    <x v="0"/>
  </r>
  <r>
    <x v="1"/>
  </r>
  <r>
    <x v="2"/>
  </r>
  <r>
    <x v="3"/>
  </r>
  <r>
    <x v="0"/>
  </r>
  <r>
    <x v="0"/>
  </r>
  <r>
    <x v="1"/>
  </r>
  <r>
    <x v="3"/>
  </r>
  <r>
    <x v="1"/>
  </r>
  <r>
    <x v="1"/>
  </r>
  <r>
    <x v="1"/>
  </r>
  <r>
    <x v="0"/>
  </r>
  <r>
    <x v="0"/>
  </r>
  <r>
    <x v="1"/>
  </r>
  <r>
    <x v="4"/>
  </r>
  <r>
    <x v="1"/>
  </r>
  <r>
    <x v="5"/>
  </r>
  <r>
    <x v="3"/>
  </r>
  <r>
    <x v="6"/>
  </r>
  <r>
    <x v="5"/>
  </r>
  <r>
    <x v="1"/>
  </r>
  <r>
    <x v="1"/>
  </r>
  <r>
    <x v="0"/>
  </r>
  <r>
    <x v="1"/>
  </r>
  <r>
    <x v="3"/>
  </r>
  <r>
    <x v="5"/>
  </r>
  <r>
    <x v="7"/>
  </r>
  <r>
    <x v="0"/>
  </r>
  <r>
    <x v="7"/>
  </r>
  <r>
    <x v="0"/>
  </r>
  <r>
    <x v="1"/>
  </r>
  <r>
    <x v="7"/>
  </r>
  <r>
    <x v="5"/>
  </r>
  <r>
    <x v="7"/>
  </r>
  <r>
    <x v="1"/>
  </r>
  <r>
    <x v="1"/>
  </r>
  <r>
    <x v="0"/>
  </r>
  <r>
    <x v="8"/>
  </r>
  <r>
    <x v="1"/>
  </r>
  <r>
    <x v="1"/>
  </r>
  <r>
    <x v="0"/>
  </r>
  <r>
    <x v="1"/>
  </r>
  <r>
    <x v="1"/>
  </r>
  <r>
    <x v="0"/>
  </r>
  <r>
    <x v="0"/>
  </r>
  <r>
    <x v="0"/>
  </r>
  <r>
    <x v="0"/>
  </r>
  <r>
    <x v="3"/>
  </r>
  <r>
    <x v="0"/>
  </r>
  <r>
    <x v="0"/>
  </r>
  <r>
    <x v="0"/>
  </r>
  <r>
    <x v="0"/>
  </r>
  <r>
    <x v="0"/>
  </r>
  <r>
    <x v="4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9"/>
  </r>
  <r>
    <x v="0"/>
  </r>
  <r>
    <x v="1"/>
  </r>
  <r>
    <x v="1"/>
  </r>
  <r>
    <x v="1"/>
  </r>
  <r>
    <x v="10"/>
  </r>
  <r>
    <x v="2"/>
  </r>
  <r>
    <x v="0"/>
  </r>
  <r>
    <x v="1"/>
  </r>
  <r>
    <x v="0"/>
  </r>
  <r>
    <x v="0"/>
  </r>
  <r>
    <x v="1"/>
  </r>
  <r>
    <x v="0"/>
  </r>
  <r>
    <x v="0"/>
  </r>
  <r>
    <x v="5"/>
  </r>
  <r>
    <x v="11"/>
  </r>
  <r>
    <x v="0"/>
  </r>
  <r>
    <x v="0"/>
  </r>
  <r>
    <x v="0"/>
  </r>
  <r>
    <x v="8"/>
  </r>
  <r>
    <x v="0"/>
  </r>
  <r>
    <x v="0"/>
  </r>
  <r>
    <x v="0"/>
  </r>
  <r>
    <x v="0"/>
  </r>
  <r>
    <x v="0"/>
  </r>
  <r>
    <x v="9"/>
  </r>
  <r>
    <x v="12"/>
  </r>
  <r>
    <x v="0"/>
  </r>
  <r>
    <x v="0"/>
  </r>
  <r>
    <x v="0"/>
  </r>
  <r>
    <x v="1"/>
  </r>
  <r>
    <x v="0"/>
  </r>
  <r>
    <x v="3"/>
  </r>
  <r>
    <x v="13"/>
  </r>
  <r>
    <x v="14"/>
  </r>
  <r>
    <x v="5"/>
  </r>
  <r>
    <x v="5"/>
  </r>
  <r>
    <x v="0"/>
  </r>
  <r>
    <x v="1"/>
  </r>
  <r>
    <x v="1"/>
  </r>
  <r>
    <x v="0"/>
  </r>
  <r>
    <x v="1"/>
  </r>
  <r>
    <x v="2"/>
  </r>
  <r>
    <x v="3"/>
  </r>
  <r>
    <x v="0"/>
  </r>
  <r>
    <x v="3"/>
  </r>
  <r>
    <x v="1"/>
  </r>
  <r>
    <x v="0"/>
  </r>
  <r>
    <x v="1"/>
  </r>
  <r>
    <x v="8"/>
  </r>
  <r>
    <x v="0"/>
  </r>
  <r>
    <x v="1"/>
  </r>
  <r>
    <x v="2"/>
  </r>
  <r>
    <x v="0"/>
  </r>
  <r>
    <x v="2"/>
  </r>
  <r>
    <x v="2"/>
  </r>
  <r>
    <x v="1"/>
  </r>
  <r>
    <x v="2"/>
  </r>
  <r>
    <x v="0"/>
  </r>
  <r>
    <x v="2"/>
  </r>
  <r>
    <x v="5"/>
  </r>
  <r>
    <x v="2"/>
  </r>
  <r>
    <x v="3"/>
  </r>
  <r>
    <x v="0"/>
  </r>
  <r>
    <x v="0"/>
  </r>
  <r>
    <x v="2"/>
  </r>
  <r>
    <x v="2"/>
  </r>
  <r>
    <x v="6"/>
  </r>
  <r>
    <x v="0"/>
  </r>
  <r>
    <x v="2"/>
  </r>
  <r>
    <x v="0"/>
  </r>
  <r>
    <x v="0"/>
  </r>
  <r>
    <x v="2"/>
  </r>
  <r>
    <x v="0"/>
  </r>
  <r>
    <x v="2"/>
  </r>
  <r>
    <x v="0"/>
  </r>
  <r>
    <x v="2"/>
  </r>
  <r>
    <x v="1"/>
  </r>
  <r>
    <x v="2"/>
  </r>
  <r>
    <x v="2"/>
  </r>
  <r>
    <x v="5"/>
  </r>
  <r>
    <x v="10"/>
  </r>
  <r>
    <x v="2"/>
  </r>
  <r>
    <x v="1"/>
  </r>
  <r>
    <x v="0"/>
  </r>
  <r>
    <x v="2"/>
  </r>
  <r>
    <x v="0"/>
  </r>
  <r>
    <x v="5"/>
  </r>
  <r>
    <x v="2"/>
  </r>
  <r>
    <x v="5"/>
  </r>
  <r>
    <x v="0"/>
  </r>
  <r>
    <x v="1"/>
  </r>
  <r>
    <x v="10"/>
  </r>
  <r>
    <x v="1"/>
  </r>
  <r>
    <x v="0"/>
  </r>
  <r>
    <x v="5"/>
  </r>
  <r>
    <x v="0"/>
  </r>
  <r>
    <x v="0"/>
  </r>
  <r>
    <x v="0"/>
  </r>
  <r>
    <x v="0"/>
  </r>
  <r>
    <x v="0"/>
  </r>
  <r>
    <x v="1"/>
  </r>
  <r>
    <x v="5"/>
  </r>
  <r>
    <x v="5"/>
  </r>
  <r>
    <x v="1"/>
  </r>
  <r>
    <x v="11"/>
  </r>
  <r>
    <x v="0"/>
  </r>
  <r>
    <x v="15"/>
  </r>
  <r>
    <x v="0"/>
  </r>
  <r>
    <x v="1"/>
  </r>
  <r>
    <x v="0"/>
  </r>
  <r>
    <x v="5"/>
  </r>
  <r>
    <x v="0"/>
  </r>
  <r>
    <x v="0"/>
  </r>
  <r>
    <x v="5"/>
  </r>
  <r>
    <x v="0"/>
  </r>
  <r>
    <x v="0"/>
  </r>
  <r>
    <x v="1"/>
  </r>
  <r>
    <x v="1"/>
  </r>
  <r>
    <x v="0"/>
  </r>
  <r>
    <x v="9"/>
  </r>
  <r>
    <x v="5"/>
  </r>
  <r>
    <x v="1"/>
  </r>
  <r>
    <x v="14"/>
  </r>
  <r>
    <x v="0"/>
  </r>
  <r>
    <x v="0"/>
  </r>
  <r>
    <x v="0"/>
  </r>
  <r>
    <x v="0"/>
  </r>
  <r>
    <x v="1"/>
  </r>
  <r>
    <x v="0"/>
  </r>
  <r>
    <x v="0"/>
  </r>
  <r>
    <x v="0"/>
  </r>
  <r>
    <x v="1"/>
  </r>
  <r>
    <x v="3"/>
  </r>
  <r>
    <x v="0"/>
  </r>
  <r>
    <x v="0"/>
  </r>
  <r>
    <x v="6"/>
  </r>
  <r>
    <x v="5"/>
  </r>
  <r>
    <x v="0"/>
  </r>
  <r>
    <x v="1"/>
  </r>
  <r>
    <x v="5"/>
  </r>
  <r>
    <x v="3"/>
  </r>
  <r>
    <x v="0"/>
  </r>
  <r>
    <x v="0"/>
  </r>
  <r>
    <x v="0"/>
  </r>
  <r>
    <x v="1"/>
  </r>
  <r>
    <x v="0"/>
  </r>
  <r>
    <x v="10"/>
  </r>
  <r>
    <x v="0"/>
  </r>
  <r>
    <x v="3"/>
  </r>
  <r>
    <x v="1"/>
  </r>
  <r>
    <x v="5"/>
  </r>
  <r>
    <x v="0"/>
  </r>
  <r>
    <x v="0"/>
  </r>
  <r>
    <x v="0"/>
  </r>
  <r>
    <x v="1"/>
  </r>
  <r>
    <x v="0"/>
  </r>
  <r>
    <x v="1"/>
  </r>
  <r>
    <x v="1"/>
  </r>
  <r>
    <x v="0"/>
  </r>
  <r>
    <x v="1"/>
  </r>
  <r>
    <x v="3"/>
  </r>
  <r>
    <x v="1"/>
  </r>
  <r>
    <x v="0"/>
  </r>
  <r>
    <x v="14"/>
  </r>
  <r>
    <x v="1"/>
  </r>
  <r>
    <x v="0"/>
  </r>
  <r>
    <x v="0"/>
  </r>
  <r>
    <x v="7"/>
  </r>
  <r>
    <x v="0"/>
  </r>
  <r>
    <x v="5"/>
  </r>
  <r>
    <x v="5"/>
  </r>
  <r>
    <x v="5"/>
  </r>
  <r>
    <x v="0"/>
  </r>
  <r>
    <x v="1"/>
  </r>
  <r>
    <x v="2"/>
  </r>
  <r>
    <x v="2"/>
  </r>
  <r>
    <x v="3"/>
  </r>
  <r>
    <x v="3"/>
  </r>
  <r>
    <x v="1"/>
  </r>
  <r>
    <x v="3"/>
  </r>
  <r>
    <x v="5"/>
  </r>
  <r>
    <x v="0"/>
  </r>
  <r>
    <x v="3"/>
  </r>
  <r>
    <x v="15"/>
  </r>
  <r>
    <x v="3"/>
  </r>
  <r>
    <x v="3"/>
  </r>
  <r>
    <x v="1"/>
  </r>
  <r>
    <x v="3"/>
  </r>
  <r>
    <x v="1"/>
  </r>
  <r>
    <x v="0"/>
  </r>
  <r>
    <x v="10"/>
  </r>
  <r>
    <x v="5"/>
  </r>
  <r>
    <x v="3"/>
  </r>
  <r>
    <x v="0"/>
  </r>
  <r>
    <x v="1"/>
  </r>
  <r>
    <x v="0"/>
  </r>
  <r>
    <x v="16"/>
  </r>
  <r>
    <x v="3"/>
  </r>
  <r>
    <x v="0"/>
  </r>
  <r>
    <x v="5"/>
  </r>
  <r>
    <x v="11"/>
  </r>
  <r>
    <x v="0"/>
  </r>
  <r>
    <x v="0"/>
  </r>
  <r>
    <x v="8"/>
  </r>
  <r>
    <x v="7"/>
  </r>
  <r>
    <x v="17"/>
  </r>
  <r>
    <x v="5"/>
  </r>
  <r>
    <x v="1"/>
  </r>
  <r>
    <x v="1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10"/>
  </r>
  <r>
    <x v="5"/>
  </r>
  <r>
    <x v="0"/>
  </r>
  <r>
    <x v="0"/>
  </r>
  <r>
    <x v="0"/>
  </r>
  <r>
    <x v="0"/>
  </r>
  <r>
    <x v="5"/>
  </r>
  <r>
    <x v="5"/>
  </r>
  <r>
    <x v="18"/>
  </r>
  <r>
    <x v="0"/>
  </r>
  <r>
    <x v="10"/>
  </r>
  <r>
    <x v="0"/>
  </r>
  <r>
    <x v="0"/>
  </r>
  <r>
    <x v="0"/>
  </r>
  <r>
    <x v="0"/>
  </r>
  <r>
    <x v="0"/>
  </r>
  <r>
    <x v="0"/>
  </r>
  <r>
    <x v="0"/>
  </r>
  <r>
    <x v="0"/>
  </r>
  <r>
    <x v="5"/>
  </r>
  <r>
    <x v="0"/>
  </r>
  <r>
    <x v="0"/>
  </r>
  <r>
    <x v="0"/>
  </r>
  <r>
    <x v="1"/>
  </r>
  <r>
    <x v="1"/>
  </r>
  <r>
    <x v="6"/>
  </r>
  <r>
    <x v="0"/>
  </r>
  <r>
    <x v="0"/>
  </r>
  <r>
    <x v="1"/>
  </r>
  <r>
    <x v="0"/>
  </r>
  <r>
    <x v="0"/>
  </r>
  <r>
    <x v="9"/>
  </r>
  <r>
    <x v="1"/>
  </r>
  <r>
    <x v="5"/>
  </r>
  <r>
    <x v="0"/>
  </r>
  <r>
    <x v="1"/>
  </r>
  <r>
    <x v="1"/>
  </r>
  <r>
    <x v="5"/>
  </r>
  <r>
    <x v="1"/>
  </r>
  <r>
    <x v="0"/>
  </r>
  <r>
    <x v="5"/>
  </r>
  <r>
    <x v="0"/>
  </r>
  <r>
    <x v="0"/>
  </r>
  <r>
    <x v="0"/>
  </r>
  <r>
    <x v="3"/>
  </r>
  <r>
    <x v="0"/>
  </r>
  <r>
    <x v="0"/>
  </r>
  <r>
    <x v="5"/>
  </r>
  <r>
    <x v="0"/>
  </r>
  <r>
    <x v="0"/>
  </r>
  <r>
    <x v="0"/>
  </r>
  <r>
    <x v="1"/>
  </r>
  <r>
    <x v="0"/>
  </r>
  <r>
    <x v="0"/>
  </r>
  <r>
    <x v="1"/>
  </r>
  <r>
    <x v="5"/>
  </r>
  <r>
    <x v="10"/>
  </r>
  <r>
    <x v="0"/>
  </r>
  <r>
    <x v="1"/>
  </r>
  <r>
    <x v="12"/>
  </r>
  <r>
    <x v="19"/>
  </r>
  <r>
    <x v="20"/>
  </r>
  <r>
    <x v="5"/>
  </r>
  <r>
    <x v="0"/>
  </r>
  <r>
    <x v="1"/>
  </r>
  <r>
    <x v="0"/>
  </r>
  <r>
    <x v="0"/>
  </r>
  <r>
    <x v="0"/>
  </r>
  <r>
    <x v="5"/>
  </r>
  <r>
    <x v="0"/>
  </r>
  <r>
    <x v="1"/>
  </r>
  <r>
    <x v="0"/>
  </r>
  <r>
    <x v="10"/>
  </r>
  <r>
    <x v="0"/>
  </r>
  <r>
    <x v="0"/>
  </r>
  <r>
    <x v="10"/>
  </r>
  <r>
    <x v="2"/>
  </r>
  <r>
    <x v="16"/>
  </r>
  <r>
    <x v="1"/>
  </r>
  <r>
    <x v="1"/>
  </r>
  <r>
    <x v="0"/>
  </r>
  <r>
    <x v="0"/>
  </r>
  <r>
    <x v="0"/>
  </r>
  <r>
    <x v="0"/>
  </r>
  <r>
    <x v="0"/>
  </r>
  <r>
    <x v="0"/>
  </r>
  <r>
    <x v="0"/>
  </r>
  <r>
    <x v="1"/>
  </r>
  <r>
    <x v="1"/>
  </r>
  <r>
    <x v="0"/>
  </r>
  <r>
    <x v="1"/>
  </r>
  <r>
    <x v="0"/>
  </r>
  <r>
    <x v="0"/>
  </r>
  <r>
    <x v="3"/>
  </r>
  <r>
    <x v="1"/>
  </r>
  <r>
    <x v="4"/>
  </r>
  <r>
    <x v="0"/>
  </r>
  <r>
    <x v="3"/>
  </r>
  <r>
    <x v="5"/>
  </r>
  <r>
    <x v="1"/>
  </r>
  <r>
    <x v="10"/>
  </r>
  <r>
    <x v="0"/>
  </r>
  <r>
    <x v="1"/>
  </r>
  <r>
    <x v="1"/>
  </r>
  <r>
    <x v="7"/>
  </r>
  <r>
    <x v="0"/>
  </r>
  <r>
    <x v="7"/>
  </r>
  <r>
    <x v="3"/>
  </r>
  <r>
    <x v="0"/>
  </r>
  <r>
    <x v="0"/>
  </r>
  <r>
    <x v="3"/>
  </r>
  <r>
    <x v="1"/>
  </r>
  <r>
    <x v="0"/>
  </r>
  <r>
    <x v="10"/>
  </r>
  <r>
    <x v="0"/>
  </r>
  <r>
    <x v="0"/>
  </r>
  <r>
    <x v="0"/>
  </r>
  <r>
    <x v="3"/>
  </r>
  <r>
    <x v="1"/>
  </r>
  <r>
    <x v="1"/>
  </r>
  <r>
    <x v="0"/>
  </r>
  <r>
    <x v="3"/>
  </r>
  <r>
    <x v="0"/>
  </r>
  <r>
    <x v="1"/>
  </r>
  <r>
    <x v="0"/>
  </r>
  <r>
    <x v="0"/>
  </r>
  <r>
    <x v="15"/>
  </r>
  <r>
    <x v="8"/>
  </r>
  <r>
    <x v="0"/>
  </r>
  <r>
    <x v="0"/>
  </r>
  <r>
    <x v="0"/>
  </r>
  <r>
    <x v="0"/>
  </r>
  <r>
    <x v="0"/>
  </r>
  <r>
    <x v="0"/>
  </r>
  <r>
    <x v="5"/>
  </r>
  <r>
    <x v="0"/>
  </r>
  <r>
    <x v="5"/>
  </r>
  <r>
    <x v="15"/>
  </r>
  <r>
    <x v="0"/>
  </r>
  <r>
    <x v="0"/>
  </r>
  <r>
    <x v="1"/>
  </r>
  <r>
    <x v="1"/>
  </r>
  <r>
    <x v="0"/>
  </r>
  <r>
    <x v="2"/>
  </r>
  <r>
    <x v="0"/>
  </r>
  <r>
    <x v="0"/>
  </r>
  <r>
    <x v="1"/>
  </r>
  <r>
    <x v="0"/>
  </r>
  <r>
    <x v="0"/>
  </r>
  <r>
    <x v="0"/>
  </r>
  <r>
    <x v="15"/>
  </r>
  <r>
    <x v="1"/>
  </r>
  <r>
    <x v="8"/>
  </r>
  <r>
    <x v="3"/>
  </r>
  <r>
    <x v="0"/>
  </r>
  <r>
    <x v="15"/>
  </r>
  <r>
    <x v="15"/>
  </r>
  <r>
    <x v="0"/>
  </r>
  <r>
    <x v="10"/>
  </r>
  <r>
    <x v="1"/>
  </r>
  <r>
    <x v="18"/>
  </r>
  <r>
    <x v="0"/>
  </r>
  <r>
    <x v="5"/>
  </r>
  <r>
    <x v="0"/>
  </r>
  <r>
    <x v="5"/>
  </r>
  <r>
    <x v="0"/>
  </r>
  <r>
    <x v="1"/>
  </r>
  <r>
    <x v="0"/>
  </r>
  <r>
    <x v="0"/>
  </r>
  <r>
    <x v="1"/>
  </r>
  <r>
    <x v="1"/>
  </r>
  <r>
    <x v="5"/>
  </r>
  <r>
    <x v="2"/>
  </r>
  <r>
    <x v="3"/>
  </r>
  <r>
    <x v="6"/>
  </r>
  <r>
    <x v="5"/>
  </r>
  <r>
    <x v="0"/>
  </r>
  <r>
    <x v="5"/>
  </r>
  <r>
    <x v="1"/>
  </r>
  <r>
    <x v="2"/>
  </r>
  <r>
    <x v="0"/>
  </r>
  <r>
    <x v="1"/>
  </r>
  <r>
    <x v="0"/>
  </r>
  <r>
    <x v="1"/>
  </r>
  <r>
    <x v="2"/>
  </r>
  <r>
    <x v="5"/>
  </r>
  <r>
    <x v="6"/>
  </r>
  <r>
    <x v="1"/>
  </r>
  <r>
    <x v="6"/>
  </r>
  <r>
    <x v="0"/>
  </r>
  <r>
    <x v="3"/>
  </r>
  <r>
    <x v="0"/>
  </r>
  <r>
    <x v="0"/>
  </r>
  <r>
    <x v="1"/>
  </r>
  <r>
    <x v="0"/>
  </r>
  <r>
    <x v="0"/>
  </r>
  <r>
    <x v="0"/>
  </r>
  <r>
    <x v="7"/>
  </r>
  <r>
    <x v="0"/>
  </r>
  <r>
    <x v="0"/>
  </r>
  <r>
    <x v="1"/>
  </r>
  <r>
    <x v="0"/>
  </r>
  <r>
    <x v="0"/>
  </r>
  <r>
    <x v="1"/>
  </r>
  <r>
    <x v="0"/>
  </r>
  <r>
    <x v="6"/>
  </r>
  <r>
    <x v="1"/>
  </r>
  <r>
    <x v="6"/>
  </r>
  <r>
    <x v="0"/>
  </r>
  <r>
    <x v="0"/>
  </r>
  <r>
    <x v="9"/>
  </r>
  <r>
    <x v="19"/>
  </r>
  <r>
    <x v="1"/>
  </r>
  <r>
    <x v="5"/>
  </r>
  <r>
    <x v="0"/>
  </r>
  <r>
    <x v="0"/>
  </r>
  <r>
    <x v="5"/>
  </r>
  <r>
    <x v="0"/>
  </r>
  <r>
    <x v="3"/>
  </r>
  <r>
    <x v="1"/>
  </r>
  <r>
    <x v="5"/>
  </r>
  <r>
    <x v="10"/>
  </r>
  <r>
    <x v="5"/>
  </r>
  <r>
    <x v="0"/>
  </r>
  <r>
    <x v="0"/>
  </r>
  <r>
    <x v="0"/>
  </r>
  <r>
    <x v="0"/>
  </r>
  <r>
    <x v="1"/>
  </r>
  <r>
    <x v="0"/>
  </r>
  <r>
    <x v="0"/>
  </r>
  <r>
    <x v="0"/>
  </r>
  <r>
    <x v="8"/>
  </r>
  <r>
    <x v="3"/>
  </r>
  <r>
    <x v="1"/>
  </r>
  <r>
    <x v="0"/>
  </r>
  <r>
    <x v="1"/>
  </r>
  <r>
    <x v="2"/>
  </r>
  <r>
    <x v="0"/>
  </r>
  <r>
    <x v="1"/>
  </r>
  <r>
    <x v="1"/>
  </r>
  <r>
    <x v="1"/>
  </r>
  <r>
    <x v="2"/>
  </r>
  <r>
    <x v="0"/>
  </r>
  <r>
    <x v="5"/>
  </r>
  <r>
    <x v="3"/>
  </r>
  <r>
    <x v="0"/>
  </r>
  <r>
    <x v="0"/>
  </r>
  <r>
    <x v="0"/>
  </r>
  <r>
    <x v="5"/>
  </r>
  <r>
    <x v="0"/>
  </r>
  <r>
    <x v="1"/>
  </r>
  <r>
    <x v="0"/>
  </r>
  <r>
    <x v="9"/>
  </r>
  <r>
    <x v="1"/>
  </r>
  <r>
    <x v="10"/>
  </r>
  <r>
    <x v="3"/>
  </r>
  <r>
    <x v="0"/>
  </r>
  <r>
    <x v="0"/>
  </r>
  <r>
    <x v="5"/>
  </r>
  <r>
    <x v="1"/>
  </r>
  <r>
    <x v="0"/>
  </r>
  <r>
    <x v="3"/>
  </r>
  <r>
    <x v="0"/>
  </r>
  <r>
    <x v="1"/>
  </r>
  <r>
    <x v="5"/>
  </r>
  <r>
    <x v="1"/>
  </r>
  <r>
    <x v="0"/>
  </r>
  <r>
    <x v="0"/>
  </r>
  <r>
    <x v="10"/>
  </r>
  <r>
    <x v="0"/>
  </r>
  <r>
    <x v="0"/>
  </r>
  <r>
    <x v="5"/>
  </r>
  <r>
    <x v="0"/>
  </r>
  <r>
    <x v="3"/>
  </r>
  <r>
    <x v="0"/>
  </r>
  <r>
    <x v="0"/>
  </r>
  <r>
    <x v="1"/>
  </r>
  <r>
    <x v="16"/>
  </r>
  <r>
    <x v="1"/>
  </r>
  <r>
    <x v="0"/>
  </r>
  <r>
    <x v="0"/>
  </r>
  <r>
    <x v="0"/>
  </r>
  <r>
    <x v="0"/>
  </r>
  <r>
    <x v="1"/>
  </r>
  <r>
    <x v="0"/>
  </r>
  <r>
    <x v="1"/>
  </r>
  <r>
    <x v="0"/>
  </r>
  <r>
    <x v="0"/>
  </r>
  <r>
    <x v="0"/>
  </r>
  <r>
    <x v="0"/>
  </r>
  <r>
    <x v="0"/>
  </r>
  <r>
    <x v="0"/>
  </r>
  <r>
    <x v="5"/>
  </r>
  <r>
    <x v="6"/>
  </r>
  <r>
    <x v="3"/>
  </r>
  <r>
    <x v="0"/>
  </r>
  <r>
    <x v="5"/>
  </r>
  <r>
    <x v="3"/>
  </r>
  <r>
    <x v="3"/>
  </r>
  <r>
    <x v="0"/>
  </r>
  <r>
    <x v="7"/>
  </r>
  <r>
    <x v="7"/>
  </r>
  <r>
    <x v="0"/>
  </r>
  <r>
    <x v="1"/>
  </r>
  <r>
    <x v="0"/>
  </r>
  <r>
    <x v="0"/>
  </r>
  <r>
    <x v="0"/>
  </r>
  <r>
    <x v="3"/>
  </r>
  <r>
    <x v="2"/>
  </r>
  <r>
    <x v="0"/>
  </r>
  <r>
    <x v="0"/>
  </r>
  <r>
    <x v="0"/>
  </r>
  <r>
    <x v="3"/>
  </r>
  <r>
    <x v="1"/>
  </r>
  <r>
    <x v="1"/>
  </r>
  <r>
    <x v="1"/>
  </r>
  <r>
    <x v="1"/>
  </r>
  <r>
    <x v="0"/>
  </r>
  <r>
    <x v="3"/>
  </r>
  <r>
    <x v="0"/>
  </r>
  <r>
    <x v="3"/>
  </r>
  <r>
    <x v="21"/>
  </r>
  <r>
    <x v="1"/>
  </r>
  <r>
    <x v="0"/>
  </r>
  <r>
    <x v="0"/>
  </r>
  <r>
    <x v="0"/>
  </r>
  <r>
    <x v="0"/>
  </r>
  <r>
    <x v="1"/>
  </r>
  <r>
    <x v="1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1"/>
  </r>
  <r>
    <x v="0"/>
  </r>
  <r>
    <x v="0"/>
  </r>
  <r>
    <x v="0"/>
  </r>
  <r>
    <x v="0"/>
  </r>
  <r>
    <x v="5"/>
  </r>
  <r>
    <x v="0"/>
  </r>
  <r>
    <x v="0"/>
  </r>
  <r>
    <x v="1"/>
  </r>
  <r>
    <x v="1"/>
  </r>
  <r>
    <x v="6"/>
  </r>
  <r>
    <x v="0"/>
  </r>
  <r>
    <x v="0"/>
  </r>
  <r>
    <x v="9"/>
  </r>
  <r>
    <x v="0"/>
  </r>
  <r>
    <x v="10"/>
  </r>
  <r>
    <x v="1"/>
  </r>
  <r>
    <x v="0"/>
  </r>
  <r>
    <x v="0"/>
  </r>
  <r>
    <x v="6"/>
  </r>
  <r>
    <x v="0"/>
  </r>
  <r>
    <x v="16"/>
  </r>
  <r>
    <x v="1"/>
  </r>
  <r>
    <x v="1"/>
  </r>
  <r>
    <x v="0"/>
  </r>
  <r>
    <x v="0"/>
  </r>
  <r>
    <x v="3"/>
  </r>
  <r>
    <x v="0"/>
  </r>
  <r>
    <x v="5"/>
  </r>
  <r>
    <x v="3"/>
  </r>
  <r>
    <x v="0"/>
  </r>
  <r>
    <x v="0"/>
  </r>
  <r>
    <x v="3"/>
  </r>
  <r>
    <x v="0"/>
  </r>
  <r>
    <x v="5"/>
  </r>
  <r>
    <x v="0"/>
  </r>
  <r>
    <x v="10"/>
  </r>
  <r>
    <x v="0"/>
  </r>
  <r>
    <x v="0"/>
  </r>
  <r>
    <x v="7"/>
  </r>
  <r>
    <x v="0"/>
  </r>
  <r>
    <x v="15"/>
  </r>
  <r>
    <x v="13"/>
  </r>
  <r>
    <x v="3"/>
  </r>
  <r>
    <x v="0"/>
  </r>
  <r>
    <x v="0"/>
  </r>
  <r>
    <x v="0"/>
  </r>
  <r>
    <x v="0"/>
  </r>
  <r>
    <x v="5"/>
  </r>
  <r>
    <x v="0"/>
  </r>
  <r>
    <x v="0"/>
  </r>
  <r>
    <x v="5"/>
  </r>
  <r>
    <x v="1"/>
  </r>
  <r>
    <x v="0"/>
  </r>
  <r>
    <x v="1"/>
  </r>
  <r>
    <x v="0"/>
  </r>
  <r>
    <x v="0"/>
  </r>
  <r>
    <x v="0"/>
  </r>
  <r>
    <x v="13"/>
  </r>
  <r>
    <x v="0"/>
  </r>
  <r>
    <x v="13"/>
  </r>
  <r>
    <x v="0"/>
  </r>
  <r>
    <x v="0"/>
  </r>
  <r>
    <x v="3"/>
  </r>
  <r>
    <x v="0"/>
  </r>
  <r>
    <x v="1"/>
  </r>
  <r>
    <x v="5"/>
  </r>
  <r>
    <x v="0"/>
  </r>
  <r>
    <x v="0"/>
  </r>
  <r>
    <x v="0"/>
  </r>
  <r>
    <x v="3"/>
  </r>
  <r>
    <x v="3"/>
  </r>
  <r>
    <x v="0"/>
  </r>
  <r>
    <x v="0"/>
  </r>
  <r>
    <x v="1"/>
  </r>
  <r>
    <x v="10"/>
  </r>
  <r>
    <x v="0"/>
  </r>
  <r>
    <x v="3"/>
  </r>
  <r>
    <x v="0"/>
  </r>
  <r>
    <x v="0"/>
  </r>
  <r>
    <x v="0"/>
  </r>
  <r>
    <x v="1"/>
  </r>
  <r>
    <x v="0"/>
  </r>
  <r>
    <x v="0"/>
  </r>
  <r>
    <x v="0"/>
  </r>
  <r>
    <x v="0"/>
  </r>
  <r>
    <x v="12"/>
  </r>
  <r>
    <x v="0"/>
  </r>
  <r>
    <x v="0"/>
  </r>
  <r>
    <x v="0"/>
  </r>
  <r>
    <x v="0"/>
  </r>
  <r>
    <x v="0"/>
  </r>
  <r>
    <x v="12"/>
  </r>
  <r>
    <x v="0"/>
  </r>
  <r>
    <x v="0"/>
  </r>
  <r>
    <x v="18"/>
  </r>
  <r>
    <x v="1"/>
  </r>
  <r>
    <x v="0"/>
  </r>
  <r>
    <x v="0"/>
  </r>
  <r>
    <x v="1"/>
  </r>
  <r>
    <x v="0"/>
  </r>
  <r>
    <x v="1"/>
  </r>
  <r>
    <x v="3"/>
  </r>
  <r>
    <x v="0"/>
  </r>
  <r>
    <x v="1"/>
  </r>
  <r>
    <x v="0"/>
  </r>
  <r>
    <x v="1"/>
  </r>
  <r>
    <x v="0"/>
  </r>
  <r>
    <x v="1"/>
  </r>
  <r>
    <x v="0"/>
  </r>
  <r>
    <x v="0"/>
  </r>
  <r>
    <x v="0"/>
  </r>
  <r>
    <x v="1"/>
  </r>
  <r>
    <x v="0"/>
  </r>
  <r>
    <x v="0"/>
  </r>
  <r>
    <x v="0"/>
  </r>
  <r>
    <x v="1"/>
  </r>
  <r>
    <x v="0"/>
  </r>
  <r>
    <x v="1"/>
  </r>
  <r>
    <x v="0"/>
  </r>
  <r>
    <x v="0"/>
  </r>
  <r>
    <x v="0"/>
  </r>
  <r>
    <x v="0"/>
  </r>
  <r>
    <x v="0"/>
  </r>
  <r>
    <x v="0"/>
  </r>
  <r>
    <x v="0"/>
  </r>
  <r>
    <x v="1"/>
  </r>
  <r>
    <x v="1"/>
  </r>
  <r>
    <x v="0"/>
  </r>
  <r>
    <x v="7"/>
  </r>
  <r>
    <x v="0"/>
  </r>
  <r>
    <x v="0"/>
  </r>
  <r>
    <x v="3"/>
  </r>
  <r>
    <x v="0"/>
  </r>
  <r>
    <x v="0"/>
  </r>
  <r>
    <x v="3"/>
  </r>
  <r>
    <x v="0"/>
  </r>
  <r>
    <x v="0"/>
  </r>
  <r>
    <x v="1"/>
  </r>
  <r>
    <x v="0"/>
  </r>
  <r>
    <x v="1"/>
  </r>
  <r>
    <x v="5"/>
  </r>
  <r>
    <x v="0"/>
  </r>
  <r>
    <x v="8"/>
  </r>
  <r>
    <x v="0"/>
  </r>
  <r>
    <x v="0"/>
  </r>
  <r>
    <x v="0"/>
  </r>
  <r>
    <x v="0"/>
  </r>
  <r>
    <x v="1"/>
  </r>
  <r>
    <x v="1"/>
  </r>
  <r>
    <x v="1"/>
  </r>
  <r>
    <x v="0"/>
  </r>
  <r>
    <x v="1"/>
  </r>
  <r>
    <x v="0"/>
  </r>
  <r>
    <x v="0"/>
  </r>
  <r>
    <x v="0"/>
  </r>
  <r>
    <x v="0"/>
  </r>
  <r>
    <x v="0"/>
  </r>
  <r>
    <x v="0"/>
  </r>
  <r>
    <x v="5"/>
  </r>
  <r>
    <x v="0"/>
  </r>
  <r>
    <x v="1"/>
  </r>
  <r>
    <x v="0"/>
  </r>
  <r>
    <x v="0"/>
  </r>
  <r>
    <x v="0"/>
  </r>
  <r>
    <x v="0"/>
  </r>
  <r>
    <x v="0"/>
  </r>
  <r>
    <x v="5"/>
  </r>
  <r>
    <x v="0"/>
  </r>
  <r>
    <x v="1"/>
  </r>
  <r>
    <x v="0"/>
  </r>
  <r>
    <x v="0"/>
  </r>
  <r>
    <x v="1"/>
  </r>
  <r>
    <x v="1"/>
  </r>
  <r>
    <x v="1"/>
  </r>
  <r>
    <x v="0"/>
  </r>
  <r>
    <x v="1"/>
  </r>
  <r>
    <x v="0"/>
  </r>
  <r>
    <x v="0"/>
  </r>
  <r>
    <x v="0"/>
  </r>
  <r>
    <x v="12"/>
  </r>
  <r>
    <x v="5"/>
  </r>
  <r>
    <x v="1"/>
  </r>
  <r>
    <x v="0"/>
  </r>
  <r>
    <x v="0"/>
  </r>
  <r>
    <x v="0"/>
  </r>
  <r>
    <x v="1"/>
  </r>
  <r>
    <x v="0"/>
  </r>
  <r>
    <x v="0"/>
  </r>
  <r>
    <x v="0"/>
  </r>
  <r>
    <x v="9"/>
  </r>
  <r>
    <x v="12"/>
  </r>
  <r>
    <x v="1"/>
  </r>
  <r>
    <x v="0"/>
  </r>
  <r>
    <x v="0"/>
  </r>
  <r>
    <x v="1"/>
  </r>
  <r>
    <x v="0"/>
  </r>
  <r>
    <x v="0"/>
  </r>
  <r>
    <x v="0"/>
  </r>
  <r>
    <x v="0"/>
  </r>
  <r>
    <x v="0"/>
  </r>
  <r>
    <x v="0"/>
  </r>
  <r>
    <x v="1"/>
  </r>
  <r>
    <x v="0"/>
  </r>
  <r>
    <x v="1"/>
  </r>
  <r>
    <x v="0"/>
  </r>
  <r>
    <x v="0"/>
  </r>
  <r>
    <x v="2"/>
  </r>
  <r>
    <x v="0"/>
  </r>
  <r>
    <x v="2"/>
  </r>
  <r>
    <x v="0"/>
  </r>
  <r>
    <x v="18"/>
  </r>
  <r>
    <x v="9"/>
  </r>
  <r>
    <x v="0"/>
  </r>
  <r>
    <x v="2"/>
  </r>
  <r>
    <x v="0"/>
  </r>
  <r>
    <x v="1"/>
  </r>
  <r>
    <x v="0"/>
  </r>
  <r>
    <x v="0"/>
  </r>
  <r>
    <x v="13"/>
  </r>
  <r>
    <x v="3"/>
  </r>
  <r>
    <x v="0"/>
  </r>
  <r>
    <x v="0"/>
  </r>
  <r>
    <x v="0"/>
  </r>
  <r>
    <x v="0"/>
  </r>
  <r>
    <x v="5"/>
  </r>
  <r>
    <x v="0"/>
  </r>
  <r>
    <x v="10"/>
  </r>
  <r>
    <x v="1"/>
  </r>
  <r>
    <x v="0"/>
  </r>
  <r>
    <x v="0"/>
  </r>
  <r>
    <x v="1"/>
  </r>
  <r>
    <x v="0"/>
  </r>
  <r>
    <x v="0"/>
  </r>
  <r>
    <x v="0"/>
  </r>
  <r>
    <x v="0"/>
  </r>
  <r>
    <x v="0"/>
  </r>
  <r>
    <x v="0"/>
  </r>
  <r>
    <x v="21"/>
  </r>
  <r>
    <x v="0"/>
  </r>
  <r>
    <x v="1"/>
  </r>
  <r>
    <x v="0"/>
  </r>
  <r>
    <x v="5"/>
  </r>
  <r>
    <x v="1"/>
  </r>
  <r>
    <x v="0"/>
  </r>
  <r>
    <x v="0"/>
  </r>
  <r>
    <x v="0"/>
  </r>
  <r>
    <x v="1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3"/>
  </r>
  <r>
    <x v="0"/>
  </r>
  <r>
    <x v="0"/>
  </r>
  <r>
    <x v="1"/>
  </r>
  <r>
    <x v="0"/>
  </r>
  <r>
    <x v="0"/>
  </r>
  <r>
    <x v="0"/>
  </r>
  <r>
    <x v="0"/>
  </r>
  <r>
    <x v="1"/>
  </r>
  <r>
    <x v="1"/>
  </r>
  <r>
    <x v="2"/>
  </r>
  <r>
    <x v="0"/>
  </r>
  <r>
    <x v="0"/>
  </r>
  <r>
    <x v="3"/>
  </r>
  <r>
    <x v="0"/>
  </r>
  <r>
    <x v="2"/>
  </r>
  <r>
    <x v="0"/>
  </r>
  <r>
    <x v="0"/>
  </r>
  <r>
    <x v="17"/>
  </r>
  <r>
    <x v="1"/>
  </r>
  <r>
    <x v="11"/>
  </r>
  <r>
    <x v="0"/>
  </r>
  <r>
    <x v="0"/>
  </r>
  <r>
    <x v="0"/>
  </r>
  <r>
    <x v="11"/>
  </r>
  <r>
    <x v="0"/>
  </r>
  <r>
    <x v="1"/>
  </r>
  <r>
    <x v="0"/>
  </r>
  <r>
    <x v="0"/>
  </r>
  <r>
    <x v="0"/>
  </r>
  <r>
    <x v="0"/>
  </r>
  <r>
    <x v="3"/>
  </r>
  <r>
    <x v="0"/>
  </r>
  <r>
    <x v="2"/>
  </r>
  <r>
    <x v="0"/>
  </r>
  <r>
    <x v="0"/>
  </r>
  <r>
    <x v="17"/>
  </r>
  <r>
    <x v="1"/>
  </r>
  <r>
    <x v="11"/>
  </r>
  <r>
    <x v="0"/>
  </r>
  <r>
    <x v="1"/>
  </r>
  <r>
    <x v="0"/>
  </r>
  <r>
    <x v="0"/>
  </r>
  <r>
    <x v="0"/>
  </r>
  <r>
    <x v="0"/>
  </r>
  <r>
    <x v="3"/>
  </r>
  <r>
    <x v="0"/>
  </r>
  <r>
    <x v="2"/>
  </r>
  <r>
    <x v="0"/>
  </r>
  <r>
    <x v="0"/>
  </r>
  <r>
    <x v="17"/>
  </r>
  <r>
    <x v="1"/>
  </r>
  <r>
    <x v="11"/>
  </r>
  <r>
    <x v="0"/>
  </r>
  <r>
    <x v="0"/>
  </r>
  <r>
    <x v="0"/>
  </r>
  <r>
    <x v="0"/>
  </r>
  <r>
    <x v="0"/>
  </r>
  <r>
    <x v="0"/>
  </r>
  <r>
    <x v="2"/>
  </r>
  <r>
    <x v="0"/>
  </r>
  <r>
    <x v="0"/>
  </r>
  <r>
    <x v="3"/>
  </r>
  <r>
    <x v="0"/>
  </r>
  <r>
    <x v="2"/>
  </r>
  <r>
    <x v="0"/>
  </r>
  <r>
    <x v="0"/>
  </r>
  <r>
    <x v="17"/>
  </r>
  <r>
    <x v="1"/>
  </r>
  <r>
    <x v="11"/>
  </r>
  <r>
    <x v="0"/>
  </r>
  <r>
    <x v="0"/>
  </r>
  <r>
    <x v="0"/>
  </r>
  <r>
    <x v="0"/>
  </r>
  <r>
    <x v="0"/>
  </r>
  <r>
    <x v="0"/>
  </r>
  <r>
    <x v="0"/>
  </r>
  <r>
    <x v="3"/>
  </r>
  <r>
    <x v="0"/>
  </r>
  <r>
    <x v="0"/>
  </r>
  <r>
    <x v="2"/>
  </r>
  <r>
    <x v="1"/>
  </r>
  <r>
    <x v="1"/>
  </r>
  <r>
    <x v="11"/>
  </r>
  <r>
    <x v="0"/>
  </r>
  <r>
    <x v="0"/>
  </r>
  <r>
    <x v="0"/>
  </r>
  <r>
    <x v="0"/>
  </r>
  <r>
    <x v="0"/>
  </r>
  <r>
    <x v="0"/>
  </r>
  <r>
    <x v="1"/>
  </r>
  <r>
    <x v="3"/>
  </r>
  <r>
    <x v="0"/>
  </r>
  <r>
    <x v="0"/>
  </r>
  <r>
    <x v="0"/>
  </r>
  <r>
    <x v="0"/>
  </r>
  <r>
    <x v="0"/>
  </r>
  <r>
    <x v="0"/>
  </r>
  <r>
    <x v="0"/>
  </r>
  <r>
    <x v="1"/>
  </r>
  <r>
    <x v="0"/>
  </r>
  <r>
    <x v="10"/>
  </r>
  <r>
    <x v="6"/>
  </r>
  <r>
    <x v="3"/>
  </r>
  <r>
    <x v="5"/>
  </r>
  <r>
    <x v="0"/>
  </r>
  <r>
    <x v="0"/>
  </r>
  <r>
    <x v="1"/>
  </r>
  <r>
    <x v="0"/>
  </r>
  <r>
    <x v="0"/>
  </r>
  <r>
    <x v="1"/>
  </r>
  <r>
    <x v="5"/>
  </r>
  <r>
    <x v="14"/>
  </r>
  <r>
    <x v="11"/>
  </r>
  <r>
    <x v="0"/>
  </r>
  <r>
    <x v="0"/>
  </r>
  <r>
    <x v="0"/>
  </r>
  <r>
    <x v="0"/>
  </r>
  <r>
    <x v="0"/>
  </r>
  <r>
    <x v="0"/>
  </r>
  <r>
    <x v="13"/>
  </r>
  <r>
    <x v="0"/>
  </r>
  <r>
    <x v="0"/>
  </r>
  <r>
    <x v="0"/>
  </r>
  <r>
    <x v="8"/>
  </r>
  <r>
    <x v="0"/>
  </r>
  <r>
    <x v="1"/>
  </r>
  <r>
    <x v="0"/>
  </r>
  <r>
    <x v="2"/>
  </r>
  <r>
    <x v="0"/>
  </r>
  <r>
    <x v="0"/>
  </r>
  <r>
    <x v="0"/>
  </r>
  <r>
    <x v="0"/>
  </r>
  <r>
    <x v="0"/>
  </r>
  <r>
    <x v="0"/>
  </r>
  <r>
    <x v="0"/>
  </r>
  <r>
    <x v="1"/>
  </r>
  <r>
    <x v="4"/>
  </r>
  <r>
    <x v="0"/>
  </r>
  <r>
    <x v="0"/>
  </r>
  <r>
    <x v="3"/>
  </r>
  <r>
    <x v="1"/>
  </r>
  <r>
    <x v="0"/>
  </r>
  <r>
    <x v="1"/>
  </r>
  <r>
    <x v="0"/>
  </r>
  <r>
    <x v="1"/>
  </r>
  <r>
    <x v="10"/>
  </r>
  <r>
    <x v="3"/>
  </r>
  <r>
    <x v="0"/>
  </r>
  <r>
    <x v="1"/>
  </r>
  <r>
    <x v="0"/>
  </r>
  <r>
    <x v="0"/>
  </r>
  <r>
    <x v="0"/>
  </r>
  <r>
    <x v="0"/>
  </r>
  <r>
    <x v="2"/>
  </r>
  <r>
    <x v="9"/>
  </r>
  <r>
    <x v="0"/>
  </r>
  <r>
    <x v="0"/>
  </r>
  <r>
    <x v="0"/>
  </r>
  <r>
    <x v="0"/>
  </r>
  <r>
    <x v="1"/>
  </r>
  <r>
    <x v="0"/>
  </r>
  <r>
    <x v="0"/>
  </r>
  <r>
    <x v="0"/>
  </r>
  <r>
    <x v="1"/>
  </r>
  <r>
    <x v="0"/>
  </r>
  <r>
    <x v="0"/>
  </r>
  <r>
    <x v="2"/>
  </r>
  <r>
    <x v="1"/>
  </r>
  <r>
    <x v="1"/>
  </r>
  <r>
    <x v="0"/>
  </r>
  <r>
    <x v="5"/>
  </r>
  <r>
    <x v="1"/>
  </r>
  <r>
    <x v="7"/>
  </r>
  <r>
    <x v="3"/>
  </r>
  <r>
    <x v="0"/>
  </r>
  <r>
    <x v="1"/>
  </r>
  <r>
    <x v="1"/>
  </r>
  <r>
    <x v="5"/>
  </r>
  <r>
    <x v="0"/>
  </r>
  <r>
    <x v="1"/>
  </r>
  <r>
    <x v="0"/>
  </r>
  <r>
    <x v="1"/>
  </r>
  <r>
    <x v="12"/>
  </r>
  <r>
    <x v="0"/>
  </r>
  <r>
    <x v="1"/>
  </r>
  <r>
    <x v="0"/>
  </r>
  <r>
    <x v="0"/>
  </r>
  <r>
    <x v="1"/>
  </r>
  <r>
    <x v="1"/>
  </r>
  <r>
    <x v="8"/>
  </r>
  <r>
    <x v="1"/>
  </r>
  <r>
    <x v="0"/>
  </r>
  <r>
    <x v="0"/>
  </r>
  <r>
    <x v="0"/>
  </r>
  <r>
    <x v="0"/>
  </r>
  <r>
    <x v="1"/>
  </r>
  <r>
    <x v="0"/>
  </r>
  <r>
    <x v="0"/>
  </r>
  <r>
    <x v="1"/>
  </r>
  <r>
    <x v="0"/>
  </r>
  <r>
    <x v="3"/>
  </r>
  <r>
    <x v="0"/>
  </r>
  <r>
    <x v="0"/>
  </r>
  <r>
    <x v="0"/>
  </r>
  <r>
    <x v="1"/>
  </r>
  <r>
    <x v="0"/>
  </r>
  <r>
    <x v="3"/>
  </r>
  <r>
    <x v="0"/>
  </r>
  <r>
    <x v="1"/>
  </r>
  <r>
    <x v="0"/>
  </r>
  <r>
    <x v="5"/>
  </r>
  <r>
    <x v="0"/>
  </r>
  <r>
    <x v="0"/>
  </r>
  <r>
    <x v="0"/>
  </r>
  <r>
    <x v="0"/>
  </r>
  <r>
    <x v="10"/>
  </r>
  <r>
    <x v="0"/>
  </r>
  <r>
    <x v="5"/>
  </r>
  <r>
    <x v="0"/>
  </r>
  <r>
    <x v="0"/>
  </r>
  <r>
    <x v="0"/>
  </r>
  <r>
    <x v="0"/>
  </r>
  <r>
    <x v="0"/>
  </r>
  <r>
    <x v="0"/>
  </r>
  <r>
    <x v="0"/>
  </r>
  <r>
    <x v="10"/>
  </r>
  <r>
    <x v="0"/>
  </r>
  <r>
    <x v="10"/>
  </r>
  <r>
    <x v="10"/>
  </r>
  <r>
    <x v="0"/>
  </r>
  <r>
    <x v="0"/>
  </r>
  <r>
    <x v="3"/>
  </r>
  <r>
    <x v="19"/>
  </r>
  <r>
    <x v="0"/>
  </r>
  <r>
    <x v="1"/>
  </r>
  <r>
    <x v="0"/>
  </r>
  <r>
    <x v="1"/>
  </r>
  <r>
    <x v="0"/>
  </r>
  <r>
    <x v="0"/>
  </r>
  <r>
    <x v="3"/>
  </r>
  <r>
    <x v="0"/>
  </r>
  <r>
    <x v="0"/>
  </r>
  <r>
    <x v="1"/>
  </r>
  <r>
    <x v="0"/>
  </r>
  <r>
    <x v="1"/>
  </r>
  <r>
    <x v="1"/>
  </r>
  <r>
    <x v="0"/>
  </r>
  <r>
    <x v="0"/>
  </r>
  <r>
    <x v="0"/>
  </r>
  <r>
    <x v="3"/>
  </r>
  <r>
    <x v="10"/>
  </r>
  <r>
    <x v="0"/>
  </r>
  <r>
    <x v="0"/>
  </r>
  <r>
    <x v="1"/>
  </r>
  <r>
    <x v="1"/>
  </r>
  <r>
    <x v="1"/>
  </r>
  <r>
    <x v="0"/>
  </r>
  <r>
    <x v="0"/>
  </r>
  <r>
    <x v="0"/>
  </r>
  <r>
    <x v="0"/>
  </r>
  <r>
    <x v="0"/>
  </r>
  <r>
    <x v="0"/>
  </r>
  <r>
    <x v="1"/>
  </r>
  <r>
    <x v="0"/>
  </r>
  <r>
    <x v="3"/>
  </r>
  <r>
    <x v="7"/>
  </r>
  <r>
    <x v="12"/>
  </r>
  <r>
    <x v="0"/>
  </r>
  <r>
    <x v="0"/>
  </r>
  <r>
    <x v="8"/>
  </r>
  <r>
    <x v="5"/>
  </r>
  <r>
    <x v="3"/>
  </r>
  <r>
    <x v="0"/>
  </r>
  <r>
    <x v="4"/>
  </r>
  <r>
    <x v="2"/>
  </r>
  <r>
    <x v="5"/>
  </r>
  <r>
    <x v="9"/>
  </r>
  <r>
    <x v="1"/>
  </r>
  <r>
    <x v="1"/>
  </r>
  <r>
    <x v="0"/>
  </r>
  <r>
    <x v="3"/>
  </r>
  <r>
    <x v="0"/>
  </r>
  <r>
    <x v="1"/>
  </r>
  <r>
    <x v="0"/>
  </r>
  <r>
    <x v="10"/>
  </r>
  <r>
    <x v="0"/>
  </r>
  <r>
    <x v="0"/>
  </r>
  <r>
    <x v="1"/>
  </r>
  <r>
    <x v="0"/>
  </r>
  <r>
    <x v="1"/>
  </r>
  <r>
    <x v="0"/>
  </r>
  <r>
    <x v="2"/>
  </r>
  <r>
    <x v="3"/>
  </r>
  <r>
    <x v="20"/>
  </r>
  <r>
    <x v="0"/>
  </r>
  <r>
    <x v="0"/>
  </r>
  <r>
    <x v="0"/>
  </r>
  <r>
    <x v="3"/>
  </r>
  <r>
    <x v="1"/>
  </r>
  <r>
    <x v="0"/>
  </r>
  <r>
    <x v="0"/>
  </r>
  <r>
    <x v="0"/>
  </r>
  <r>
    <x v="3"/>
  </r>
  <r>
    <x v="1"/>
  </r>
  <r>
    <x v="1"/>
  </r>
  <r>
    <x v="0"/>
  </r>
  <r>
    <x v="6"/>
  </r>
  <r>
    <x v="0"/>
  </r>
  <r>
    <x v="0"/>
  </r>
  <r>
    <x v="0"/>
  </r>
  <r>
    <x v="17"/>
  </r>
  <r>
    <x v="0"/>
  </r>
  <r>
    <x v="1"/>
  </r>
  <r>
    <x v="0"/>
  </r>
  <r>
    <x v="0"/>
  </r>
  <r>
    <x v="7"/>
  </r>
  <r>
    <x v="0"/>
  </r>
  <r>
    <x v="0"/>
  </r>
  <r>
    <x v="0"/>
  </r>
  <r>
    <x v="0"/>
  </r>
  <r>
    <x v="0"/>
  </r>
  <r>
    <x v="1"/>
  </r>
  <r>
    <x v="3"/>
  </r>
  <r>
    <x v="0"/>
  </r>
  <r>
    <x v="0"/>
  </r>
  <r>
    <x v="1"/>
  </r>
  <r>
    <x v="0"/>
  </r>
  <r>
    <x v="0"/>
  </r>
  <r>
    <x v="0"/>
  </r>
  <r>
    <x v="0"/>
  </r>
  <r>
    <x v="0"/>
  </r>
  <r>
    <x v="16"/>
  </r>
  <r>
    <x v="0"/>
  </r>
  <r>
    <x v="9"/>
  </r>
  <r>
    <x v="1"/>
  </r>
  <r>
    <x v="0"/>
  </r>
  <r>
    <x v="0"/>
  </r>
  <r>
    <x v="0"/>
  </r>
  <r>
    <x v="0"/>
  </r>
  <r>
    <x v="0"/>
  </r>
  <r>
    <x v="0"/>
  </r>
  <r>
    <x v="1"/>
  </r>
  <r>
    <x v="1"/>
  </r>
  <r>
    <x v="0"/>
  </r>
  <r>
    <x v="1"/>
  </r>
  <r>
    <x v="1"/>
  </r>
  <r>
    <x v="0"/>
  </r>
  <r>
    <x v="0"/>
  </r>
  <r>
    <x v="0"/>
  </r>
  <r>
    <x v="10"/>
  </r>
  <r>
    <x v="10"/>
  </r>
  <r>
    <x v="7"/>
  </r>
  <r>
    <x v="10"/>
  </r>
  <r>
    <x v="1"/>
  </r>
  <r>
    <x v="0"/>
  </r>
  <r>
    <x v="3"/>
  </r>
  <r>
    <x v="0"/>
  </r>
  <r>
    <x v="0"/>
  </r>
  <r>
    <x v="0"/>
  </r>
  <r>
    <x v="0"/>
  </r>
  <r>
    <x v="0"/>
  </r>
  <r>
    <x v="0"/>
  </r>
  <r>
    <x v="1"/>
  </r>
  <r>
    <x v="10"/>
  </r>
  <r>
    <x v="0"/>
  </r>
  <r>
    <x v="0"/>
  </r>
  <r>
    <x v="0"/>
  </r>
  <r>
    <x v="0"/>
  </r>
  <r>
    <x v="10"/>
  </r>
  <r>
    <x v="0"/>
  </r>
  <r>
    <x v="0"/>
  </r>
  <r>
    <x v="1"/>
  </r>
  <r>
    <x v="0"/>
  </r>
  <r>
    <x v="0"/>
  </r>
  <r>
    <x v="5"/>
  </r>
  <r>
    <x v="0"/>
  </r>
  <r>
    <x v="0"/>
  </r>
  <r>
    <x v="1"/>
  </r>
  <r>
    <x v="12"/>
  </r>
  <r>
    <x v="0"/>
  </r>
  <r>
    <x v="0"/>
  </r>
  <r>
    <x v="0"/>
  </r>
  <r>
    <x v="0"/>
  </r>
  <r>
    <x v="6"/>
  </r>
  <r>
    <x v="0"/>
  </r>
  <r>
    <x v="0"/>
  </r>
  <r>
    <x v="0"/>
  </r>
  <r>
    <x v="5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10"/>
  </r>
  <r>
    <x v="0"/>
  </r>
  <r>
    <x v="0"/>
  </r>
  <r>
    <x v="1"/>
  </r>
  <r>
    <x v="0"/>
  </r>
  <r>
    <x v="3"/>
  </r>
  <r>
    <x v="2"/>
  </r>
  <r>
    <x v="5"/>
  </r>
  <r>
    <x v="3"/>
  </r>
  <r>
    <x v="3"/>
  </r>
  <r>
    <x v="3"/>
  </r>
  <r>
    <x v="1"/>
  </r>
  <r>
    <x v="0"/>
  </r>
  <r>
    <x v="0"/>
  </r>
  <r>
    <x v="6"/>
  </r>
  <r>
    <x v="7"/>
  </r>
  <r>
    <x v="0"/>
  </r>
  <r>
    <x v="3"/>
  </r>
  <r>
    <x v="0"/>
  </r>
  <r>
    <x v="0"/>
  </r>
  <r>
    <x v="0"/>
  </r>
  <r>
    <x v="0"/>
  </r>
  <r>
    <x v="0"/>
  </r>
  <r>
    <x v="21"/>
  </r>
  <r>
    <x v="0"/>
  </r>
  <r>
    <x v="1"/>
  </r>
  <r>
    <x v="0"/>
  </r>
  <r>
    <x v="0"/>
  </r>
  <r>
    <x v="0"/>
  </r>
  <r>
    <x v="5"/>
  </r>
  <r>
    <x v="0"/>
  </r>
  <r>
    <x v="0"/>
  </r>
  <r>
    <x v="0"/>
  </r>
  <r>
    <x v="0"/>
  </r>
  <r>
    <x v="0"/>
  </r>
  <r>
    <x v="1"/>
  </r>
  <r>
    <x v="1"/>
  </r>
  <r>
    <x v="0"/>
  </r>
  <r>
    <x v="0"/>
  </r>
  <r>
    <x v="0"/>
  </r>
  <r>
    <x v="0"/>
  </r>
  <r>
    <x v="0"/>
  </r>
  <r>
    <x v="0"/>
  </r>
  <r>
    <x v="16"/>
  </r>
  <r>
    <x v="1"/>
  </r>
  <r>
    <x v="0"/>
  </r>
  <r>
    <x v="1"/>
  </r>
  <r>
    <x v="0"/>
  </r>
  <r>
    <x v="0"/>
  </r>
  <r>
    <x v="10"/>
  </r>
  <r>
    <x v="0"/>
  </r>
  <r>
    <x v="0"/>
  </r>
  <r>
    <x v="0"/>
  </r>
  <r>
    <x v="0"/>
  </r>
  <r>
    <x v="0"/>
  </r>
  <r>
    <x v="1"/>
  </r>
  <r>
    <x v="0"/>
  </r>
  <r>
    <x v="1"/>
  </r>
  <r>
    <x v="3"/>
  </r>
  <r>
    <x v="3"/>
  </r>
  <r>
    <x v="0"/>
  </r>
  <r>
    <x v="3"/>
  </r>
  <r>
    <x v="0"/>
  </r>
  <r>
    <x v="1"/>
  </r>
  <r>
    <x v="0"/>
  </r>
  <r>
    <x v="0"/>
  </r>
  <r>
    <x v="0"/>
  </r>
  <r>
    <x v="1"/>
  </r>
  <r>
    <x v="1"/>
  </r>
  <r>
    <x v="0"/>
  </r>
  <r>
    <x v="1"/>
  </r>
  <r>
    <x v="0"/>
  </r>
  <r>
    <x v="0"/>
  </r>
  <r>
    <x v="0"/>
  </r>
  <r>
    <x v="5"/>
  </r>
  <r>
    <x v="0"/>
  </r>
  <r>
    <x v="1"/>
  </r>
  <r>
    <x v="0"/>
  </r>
  <r>
    <x v="1"/>
  </r>
  <r>
    <x v="7"/>
  </r>
  <r>
    <x v="0"/>
  </r>
  <r>
    <x v="1"/>
  </r>
  <r>
    <x v="1"/>
  </r>
  <r>
    <x v="0"/>
  </r>
  <r>
    <x v="0"/>
  </r>
  <r>
    <x v="1"/>
  </r>
  <r>
    <x v="1"/>
  </r>
  <r>
    <x v="0"/>
  </r>
  <r>
    <x v="0"/>
  </r>
  <r>
    <x v="6"/>
  </r>
  <r>
    <x v="10"/>
  </r>
  <r>
    <x v="7"/>
  </r>
  <r>
    <x v="0"/>
  </r>
  <r>
    <x v="0"/>
  </r>
  <r>
    <x v="1"/>
  </r>
  <r>
    <x v="8"/>
  </r>
  <r>
    <x v="0"/>
  </r>
  <r>
    <x v="10"/>
  </r>
  <r>
    <x v="3"/>
  </r>
  <r>
    <x v="0"/>
  </r>
  <r>
    <x v="0"/>
  </r>
  <r>
    <x v="1"/>
  </r>
  <r>
    <x v="1"/>
  </r>
  <r>
    <x v="1"/>
  </r>
  <r>
    <x v="5"/>
  </r>
  <r>
    <x v="2"/>
  </r>
  <r>
    <x v="0"/>
  </r>
  <r>
    <x v="0"/>
  </r>
  <r>
    <x v="0"/>
  </r>
  <r>
    <x v="0"/>
  </r>
  <r>
    <x v="0"/>
  </r>
  <r>
    <x v="5"/>
  </r>
  <r>
    <x v="0"/>
  </r>
  <r>
    <x v="1"/>
  </r>
  <r>
    <x v="10"/>
  </r>
  <r>
    <x v="0"/>
  </r>
  <r>
    <x v="0"/>
  </r>
  <r>
    <x v="0"/>
  </r>
  <r>
    <x v="10"/>
  </r>
  <r>
    <x v="0"/>
  </r>
  <r>
    <x v="0"/>
  </r>
  <r>
    <x v="0"/>
  </r>
  <r>
    <x v="0"/>
  </r>
  <r>
    <x v="1"/>
  </r>
  <r>
    <x v="0"/>
  </r>
  <r>
    <x v="0"/>
  </r>
  <r>
    <x v="0"/>
  </r>
  <r>
    <x v="1"/>
  </r>
  <r>
    <x v="5"/>
  </r>
  <r>
    <x v="0"/>
  </r>
  <r>
    <x v="0"/>
  </r>
  <r>
    <x v="0"/>
  </r>
  <r>
    <x v="1"/>
  </r>
  <r>
    <x v="1"/>
  </r>
  <r>
    <x v="3"/>
  </r>
  <r>
    <x v="0"/>
  </r>
  <r>
    <x v="0"/>
  </r>
  <r>
    <x v="2"/>
  </r>
  <r>
    <x v="0"/>
  </r>
  <r>
    <x v="0"/>
  </r>
  <r>
    <x v="12"/>
  </r>
  <r>
    <x v="0"/>
  </r>
  <r>
    <x v="0"/>
  </r>
  <r>
    <x v="0"/>
  </r>
  <r>
    <x v="0"/>
  </r>
  <r>
    <x v="0"/>
  </r>
  <r>
    <x v="0"/>
  </r>
  <r>
    <x v="15"/>
  </r>
  <r>
    <x v="5"/>
  </r>
  <r>
    <x v="3"/>
  </r>
  <r>
    <x v="3"/>
  </r>
  <r>
    <x v="1"/>
  </r>
  <r>
    <x v="1"/>
  </r>
  <r>
    <x v="12"/>
  </r>
  <r>
    <x v="0"/>
  </r>
  <r>
    <x v="0"/>
  </r>
  <r>
    <x v="0"/>
  </r>
  <r>
    <x v="0"/>
  </r>
  <r>
    <x v="0"/>
  </r>
  <r>
    <x v="0"/>
  </r>
  <r>
    <x v="0"/>
  </r>
  <r>
    <x v="0"/>
  </r>
  <r>
    <x v="6"/>
  </r>
  <r>
    <x v="3"/>
  </r>
  <r>
    <x v="1"/>
  </r>
  <r>
    <x v="0"/>
  </r>
  <r>
    <x v="0"/>
  </r>
  <r>
    <x v="0"/>
  </r>
  <r>
    <x v="0"/>
  </r>
  <r>
    <x v="3"/>
  </r>
  <r>
    <x v="1"/>
  </r>
  <r>
    <x v="0"/>
  </r>
  <r>
    <x v="0"/>
  </r>
  <r>
    <x v="0"/>
  </r>
  <r>
    <x v="0"/>
  </r>
  <r>
    <x v="2"/>
  </r>
  <r>
    <x v="0"/>
  </r>
  <r>
    <x v="0"/>
  </r>
  <r>
    <x v="0"/>
  </r>
  <r>
    <x v="3"/>
  </r>
  <r>
    <x v="3"/>
  </r>
  <r>
    <x v="1"/>
  </r>
  <r>
    <x v="0"/>
  </r>
  <r>
    <x v="5"/>
  </r>
  <r>
    <x v="0"/>
  </r>
  <r>
    <x v="8"/>
  </r>
  <r>
    <x v="3"/>
  </r>
  <r>
    <x v="3"/>
  </r>
  <r>
    <x v="3"/>
  </r>
  <r>
    <x v="10"/>
  </r>
  <r>
    <x v="0"/>
  </r>
  <r>
    <x v="3"/>
  </r>
  <r>
    <x v="0"/>
  </r>
  <r>
    <x v="0"/>
  </r>
  <r>
    <x v="0"/>
  </r>
  <r>
    <x v="1"/>
  </r>
  <r>
    <x v="4"/>
  </r>
  <r>
    <x v="0"/>
  </r>
  <r>
    <x v="1"/>
  </r>
  <r>
    <x v="0"/>
  </r>
  <r>
    <x v="1"/>
  </r>
  <r>
    <x v="0"/>
  </r>
  <r>
    <x v="0"/>
  </r>
  <r>
    <x v="1"/>
  </r>
  <r>
    <x v="18"/>
  </r>
  <r>
    <x v="1"/>
  </r>
  <r>
    <x v="1"/>
  </r>
  <r>
    <x v="0"/>
  </r>
  <r>
    <x v="7"/>
  </r>
  <r>
    <x v="3"/>
  </r>
  <r>
    <x v="5"/>
  </r>
  <r>
    <x v="17"/>
  </r>
  <r>
    <x v="1"/>
  </r>
  <r>
    <x v="1"/>
  </r>
  <r>
    <x v="0"/>
  </r>
  <r>
    <x v="1"/>
  </r>
  <r>
    <x v="15"/>
  </r>
  <r>
    <x v="3"/>
  </r>
  <r>
    <x v="3"/>
  </r>
  <r>
    <x v="3"/>
  </r>
  <r>
    <x v="0"/>
  </r>
  <r>
    <x v="0"/>
  </r>
  <r>
    <x v="9"/>
  </r>
  <r>
    <x v="0"/>
  </r>
  <r>
    <x v="0"/>
  </r>
  <r>
    <x v="0"/>
  </r>
  <r>
    <x v="1"/>
  </r>
  <r>
    <x v="5"/>
  </r>
  <r>
    <x v="1"/>
  </r>
  <r>
    <x v="0"/>
  </r>
  <r>
    <x v="1"/>
  </r>
  <r>
    <x v="0"/>
  </r>
  <r>
    <x v="0"/>
  </r>
  <r>
    <x v="5"/>
  </r>
  <r>
    <x v="0"/>
  </r>
  <r>
    <x v="7"/>
  </r>
  <r>
    <x v="0"/>
  </r>
  <r>
    <x v="0"/>
  </r>
  <r>
    <x v="1"/>
  </r>
  <r>
    <x v="0"/>
  </r>
  <r>
    <x v="15"/>
  </r>
  <r>
    <x v="17"/>
  </r>
  <r>
    <x v="0"/>
  </r>
  <r>
    <x v="0"/>
  </r>
  <r>
    <x v="0"/>
  </r>
  <r>
    <x v="0"/>
  </r>
  <r>
    <x v="0"/>
  </r>
  <r>
    <x v="12"/>
  </r>
  <r>
    <x v="7"/>
  </r>
  <r>
    <x v="15"/>
  </r>
  <r>
    <x v="1"/>
  </r>
  <r>
    <x v="0"/>
  </r>
  <r>
    <x v="0"/>
  </r>
  <r>
    <x v="3"/>
  </r>
  <r>
    <x v="1"/>
  </r>
  <r>
    <x v="1"/>
  </r>
  <r>
    <x v="0"/>
  </r>
  <r>
    <x v="0"/>
  </r>
  <r>
    <x v="1"/>
  </r>
  <r>
    <x v="2"/>
  </r>
  <r>
    <x v="0"/>
  </r>
  <r>
    <x v="0"/>
  </r>
  <r>
    <x v="0"/>
  </r>
  <r>
    <x v="0"/>
  </r>
  <r>
    <x v="5"/>
  </r>
  <r>
    <x v="1"/>
  </r>
  <r>
    <x v="1"/>
  </r>
  <r>
    <x v="0"/>
  </r>
  <r>
    <x v="0"/>
  </r>
  <r>
    <x v="1"/>
  </r>
  <r>
    <x v="1"/>
  </r>
  <r>
    <x v="0"/>
  </r>
  <r>
    <x v="10"/>
  </r>
  <r>
    <x v="0"/>
  </r>
  <r>
    <x v="0"/>
  </r>
  <r>
    <x v="1"/>
  </r>
  <r>
    <x v="1"/>
  </r>
  <r>
    <x v="0"/>
  </r>
  <r>
    <x v="0"/>
  </r>
  <r>
    <x v="0"/>
  </r>
  <r>
    <x v="0"/>
  </r>
  <r>
    <x v="3"/>
  </r>
  <r>
    <x v="3"/>
  </r>
  <r>
    <x v="3"/>
  </r>
  <r>
    <x v="0"/>
  </r>
  <r>
    <x v="1"/>
  </r>
  <r>
    <x v="0"/>
  </r>
  <r>
    <x v="0"/>
  </r>
  <r>
    <x v="1"/>
  </r>
  <r>
    <x v="0"/>
  </r>
  <r>
    <x v="8"/>
  </r>
  <r>
    <x v="0"/>
  </r>
  <r>
    <x v="3"/>
  </r>
  <r>
    <x v="0"/>
  </r>
  <r>
    <x v="2"/>
  </r>
  <r>
    <x v="1"/>
  </r>
  <r>
    <x v="1"/>
  </r>
  <r>
    <x v="0"/>
  </r>
  <r>
    <x v="10"/>
  </r>
  <r>
    <x v="0"/>
  </r>
  <r>
    <x v="1"/>
  </r>
  <r>
    <x v="0"/>
  </r>
  <r>
    <x v="0"/>
  </r>
  <r>
    <x v="10"/>
  </r>
  <r>
    <x v="1"/>
  </r>
  <r>
    <x v="1"/>
  </r>
  <r>
    <x v="10"/>
  </r>
  <r>
    <x v="1"/>
  </r>
  <r>
    <x v="2"/>
  </r>
  <r>
    <x v="8"/>
  </r>
  <r>
    <x v="5"/>
  </r>
  <r>
    <x v="0"/>
  </r>
  <r>
    <x v="0"/>
  </r>
  <r>
    <x v="5"/>
  </r>
  <r>
    <x v="0"/>
  </r>
  <r>
    <x v="10"/>
  </r>
  <r>
    <x v="0"/>
  </r>
  <r>
    <x v="3"/>
  </r>
  <r>
    <x v="2"/>
  </r>
  <r>
    <x v="2"/>
  </r>
  <r>
    <x v="2"/>
  </r>
  <r>
    <x v="6"/>
  </r>
  <r>
    <x v="1"/>
  </r>
  <r>
    <x v="3"/>
  </r>
  <r>
    <x v="1"/>
  </r>
  <r>
    <x v="0"/>
  </r>
  <r>
    <x v="10"/>
  </r>
  <r>
    <x v="0"/>
  </r>
  <r>
    <x v="3"/>
  </r>
  <r>
    <x v="0"/>
  </r>
  <r>
    <x v="3"/>
  </r>
  <r>
    <x v="0"/>
  </r>
  <r>
    <x v="1"/>
  </r>
  <r>
    <x v="0"/>
  </r>
  <r>
    <x v="1"/>
  </r>
  <r>
    <x v="0"/>
  </r>
  <r>
    <x v="0"/>
  </r>
  <r>
    <x v="1"/>
  </r>
  <r>
    <x v="0"/>
  </r>
  <r>
    <x v="3"/>
  </r>
  <r>
    <x v="1"/>
  </r>
  <r>
    <x v="0"/>
  </r>
  <r>
    <x v="0"/>
  </r>
  <r>
    <x v="0"/>
  </r>
  <r>
    <x v="0"/>
  </r>
  <r>
    <x v="0"/>
  </r>
  <r>
    <x v="1"/>
  </r>
  <r>
    <x v="6"/>
  </r>
  <r>
    <x v="0"/>
  </r>
  <r>
    <x v="1"/>
  </r>
  <r>
    <x v="3"/>
  </r>
  <r>
    <x v="2"/>
  </r>
  <r>
    <x v="0"/>
  </r>
  <r>
    <x v="0"/>
  </r>
  <r>
    <x v="5"/>
  </r>
  <r>
    <x v="2"/>
  </r>
  <r>
    <x v="1"/>
  </r>
  <r>
    <x v="0"/>
  </r>
  <r>
    <x v="7"/>
  </r>
  <r>
    <x v="0"/>
  </r>
  <r>
    <x v="1"/>
  </r>
  <r>
    <x v="0"/>
  </r>
  <r>
    <x v="0"/>
  </r>
  <r>
    <x v="1"/>
  </r>
  <r>
    <x v="0"/>
  </r>
  <r>
    <x v="0"/>
  </r>
  <r>
    <x v="0"/>
  </r>
  <r>
    <x v="7"/>
  </r>
  <r>
    <x v="1"/>
  </r>
  <r>
    <x v="1"/>
  </r>
  <r>
    <x v="18"/>
  </r>
  <r>
    <x v="0"/>
  </r>
  <r>
    <x v="1"/>
  </r>
  <r>
    <x v="5"/>
  </r>
  <r>
    <x v="0"/>
  </r>
  <r>
    <x v="5"/>
  </r>
  <r>
    <x v="8"/>
  </r>
  <r>
    <x v="1"/>
  </r>
  <r>
    <x v="0"/>
  </r>
  <r>
    <x v="1"/>
  </r>
  <r>
    <x v="21"/>
  </r>
  <r>
    <x v="0"/>
  </r>
  <r>
    <x v="2"/>
  </r>
  <r>
    <x v="1"/>
  </r>
  <r>
    <x v="0"/>
  </r>
  <r>
    <x v="9"/>
  </r>
  <r>
    <x v="0"/>
  </r>
  <r>
    <x v="0"/>
  </r>
  <r>
    <x v="16"/>
  </r>
  <r>
    <x v="1"/>
  </r>
  <r>
    <x v="0"/>
  </r>
  <r>
    <x v="0"/>
  </r>
  <r>
    <x v="0"/>
  </r>
  <r>
    <x v="0"/>
  </r>
  <r>
    <x v="0"/>
  </r>
  <r>
    <x v="3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15"/>
  </r>
  <r>
    <x v="1"/>
  </r>
  <r>
    <x v="1"/>
  </r>
  <r>
    <x v="0"/>
  </r>
  <r>
    <x v="10"/>
  </r>
  <r>
    <x v="0"/>
  </r>
  <r>
    <x v="0"/>
  </r>
  <r>
    <x v="1"/>
  </r>
  <r>
    <x v="0"/>
  </r>
  <r>
    <x v="15"/>
  </r>
  <r>
    <x v="0"/>
  </r>
  <r>
    <x v="13"/>
  </r>
  <r>
    <x v="14"/>
  </r>
  <r>
    <x v="14"/>
  </r>
  <r>
    <x v="14"/>
  </r>
  <r>
    <x v="0"/>
  </r>
  <r>
    <x v="10"/>
  </r>
  <r>
    <x v="1"/>
  </r>
  <r>
    <x v="0"/>
  </r>
  <r>
    <x v="0"/>
  </r>
  <r>
    <x v="7"/>
  </r>
  <r>
    <x v="0"/>
  </r>
  <r>
    <x v="10"/>
  </r>
  <r>
    <x v="0"/>
  </r>
  <r>
    <x v="1"/>
  </r>
  <r>
    <x v="1"/>
  </r>
  <r>
    <x v="15"/>
  </r>
  <r>
    <x v="1"/>
  </r>
  <r>
    <x v="0"/>
  </r>
  <r>
    <x v="5"/>
  </r>
  <r>
    <x v="0"/>
  </r>
  <r>
    <x v="0"/>
  </r>
  <r>
    <x v="0"/>
  </r>
  <r>
    <x v="10"/>
  </r>
  <r>
    <x v="8"/>
  </r>
  <r>
    <x v="0"/>
  </r>
  <r>
    <x v="9"/>
  </r>
  <r>
    <x v="0"/>
  </r>
  <r>
    <x v="1"/>
  </r>
  <r>
    <x v="6"/>
  </r>
  <r>
    <x v="5"/>
  </r>
  <r>
    <x v="1"/>
  </r>
  <r>
    <x v="0"/>
  </r>
  <r>
    <x v="0"/>
  </r>
  <r>
    <x v="1"/>
  </r>
  <r>
    <x v="1"/>
  </r>
  <r>
    <x v="0"/>
  </r>
  <r>
    <x v="5"/>
  </r>
  <r>
    <x v="5"/>
  </r>
  <r>
    <x v="0"/>
  </r>
  <r>
    <x v="0"/>
  </r>
  <r>
    <x v="0"/>
  </r>
  <r>
    <x v="0"/>
  </r>
  <r>
    <x v="0"/>
  </r>
  <r>
    <x v="0"/>
  </r>
  <r>
    <x v="3"/>
  </r>
  <r>
    <x v="0"/>
  </r>
  <r>
    <x v="0"/>
  </r>
  <r>
    <x v="3"/>
  </r>
  <r>
    <x v="1"/>
  </r>
  <r>
    <x v="0"/>
  </r>
  <r>
    <x v="0"/>
  </r>
  <r>
    <x v="0"/>
  </r>
  <r>
    <x v="6"/>
  </r>
  <r>
    <x v="8"/>
  </r>
  <r>
    <x v="18"/>
  </r>
  <r>
    <x v="1"/>
  </r>
  <r>
    <x v="0"/>
  </r>
  <r>
    <x v="5"/>
  </r>
  <r>
    <x v="0"/>
  </r>
  <r>
    <x v="0"/>
  </r>
  <r>
    <x v="1"/>
  </r>
  <r>
    <x v="0"/>
  </r>
  <r>
    <x v="1"/>
  </r>
  <r>
    <x v="0"/>
  </r>
  <r>
    <x v="18"/>
  </r>
  <r>
    <x v="3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4"/>
  </r>
  <r>
    <x v="14"/>
  </r>
  <r>
    <x v="14"/>
  </r>
  <r>
    <x v="0"/>
  </r>
  <r>
    <x v="1"/>
  </r>
  <r>
    <x v="0"/>
  </r>
  <r>
    <x v="0"/>
  </r>
  <r>
    <x v="3"/>
  </r>
  <r>
    <x v="0"/>
  </r>
  <r>
    <x v="0"/>
  </r>
  <r>
    <x v="0"/>
  </r>
  <r>
    <x v="0"/>
  </r>
  <r>
    <x v="0"/>
  </r>
  <r>
    <x v="1"/>
  </r>
  <r>
    <x v="6"/>
  </r>
</pivotCacheRecords>
</file>

<file path=xl/pivotCache/pivotCacheRecords4.xml><?xml version="1.0" encoding="utf-8"?>
<pivotCacheRecords xmlns="http://purl.oclc.org/ooxml/spreadsheetml/main" xmlns:r="http://purl.oclc.org/ooxml/officeDocument/relationships" xmlns:mc="http://schemas.openxmlformats.org/markup-compatibility/2006" xmlns:xr="http://schemas.microsoft.com/office/spreadsheetml/2014/revision" mc:Ignorable="xr" count="1796">
  <r>
    <x v="0"/>
  </r>
  <r>
    <x v="0"/>
  </r>
  <r>
    <x v="1"/>
  </r>
  <r>
    <x v="2"/>
  </r>
  <r>
    <x v="3"/>
  </r>
  <r>
    <x v="4"/>
  </r>
  <r>
    <x v="5"/>
  </r>
  <r>
    <x v="6"/>
  </r>
  <r>
    <x v="2"/>
  </r>
  <r>
    <x v="2"/>
  </r>
  <r>
    <x v="2"/>
  </r>
  <r>
    <x v="2"/>
  </r>
  <r>
    <x v="7"/>
  </r>
  <r>
    <x v="2"/>
  </r>
  <r>
    <x v="6"/>
  </r>
  <r>
    <x v="6"/>
  </r>
  <r>
    <x v="2"/>
  </r>
  <r>
    <x v="2"/>
  </r>
  <r>
    <x v="2"/>
  </r>
  <r>
    <x v="8"/>
  </r>
  <r>
    <x v="6"/>
  </r>
  <r>
    <x v="2"/>
  </r>
  <r>
    <x v="9"/>
  </r>
  <r>
    <x v="10"/>
  </r>
  <r>
    <x v="11"/>
  </r>
  <r>
    <x v="12"/>
  </r>
  <r>
    <x v="2"/>
  </r>
  <r>
    <x v="13"/>
  </r>
  <r>
    <x v="2"/>
  </r>
  <r>
    <x v="13"/>
  </r>
  <r>
    <x v="2"/>
  </r>
  <r>
    <x v="14"/>
  </r>
  <r>
    <x v="13"/>
  </r>
  <r>
    <x v="15"/>
  </r>
  <r>
    <x v="13"/>
  </r>
  <r>
    <x v="0"/>
  </r>
  <r>
    <x v="0"/>
  </r>
  <r>
    <x v="16"/>
  </r>
  <r>
    <x v="6"/>
  </r>
  <r>
    <x v="0"/>
  </r>
  <r>
    <x v="17"/>
  </r>
  <r>
    <x v="18"/>
  </r>
  <r>
    <x v="19"/>
  </r>
  <r>
    <x v="0"/>
  </r>
  <r>
    <x v="0"/>
  </r>
  <r>
    <x v="12"/>
  </r>
  <r>
    <x v="20"/>
  </r>
  <r>
    <x v="6"/>
  </r>
  <r>
    <x v="2"/>
  </r>
  <r>
    <x v="8"/>
  </r>
  <r>
    <x v="21"/>
  </r>
  <r>
    <x v="0"/>
  </r>
  <r>
    <x v="22"/>
  </r>
  <r>
    <x v="2"/>
  </r>
  <r>
    <x v="2"/>
  </r>
  <r>
    <x v="23"/>
  </r>
  <r>
    <x v="9"/>
  </r>
  <r>
    <x v="2"/>
  </r>
  <r>
    <x v="24"/>
  </r>
  <r>
    <x v="0"/>
  </r>
  <r>
    <x v="2"/>
  </r>
  <r>
    <x v="25"/>
  </r>
  <r>
    <x v="26"/>
  </r>
  <r>
    <x v="27"/>
  </r>
  <r>
    <x v="2"/>
  </r>
  <r>
    <x v="12"/>
  </r>
  <r>
    <x v="1"/>
  </r>
  <r>
    <x v="11"/>
  </r>
  <r>
    <x v="28"/>
  </r>
  <r>
    <x v="2"/>
  </r>
  <r>
    <x v="2"/>
  </r>
  <r>
    <x v="4"/>
  </r>
  <r>
    <x v="29"/>
  </r>
  <r>
    <x v="26"/>
  </r>
  <r>
    <x v="29"/>
  </r>
  <r>
    <x v="12"/>
  </r>
  <r>
    <x v="2"/>
  </r>
  <r>
    <x v="16"/>
  </r>
  <r>
    <x v="30"/>
  </r>
  <r>
    <x v="2"/>
  </r>
  <r>
    <x v="31"/>
  </r>
  <r>
    <x v="32"/>
  </r>
  <r>
    <x v="33"/>
  </r>
  <r>
    <x v="34"/>
  </r>
  <r>
    <x v="18"/>
  </r>
  <r>
    <x v="35"/>
  </r>
  <r>
    <x v="2"/>
  </r>
  <r>
    <x v="14"/>
  </r>
  <r>
    <x v="2"/>
  </r>
  <r>
    <x v="24"/>
  </r>
  <r>
    <x v="36"/>
  </r>
  <r>
    <x v="12"/>
  </r>
  <r>
    <x v="6"/>
  </r>
  <r>
    <x v="8"/>
  </r>
  <r>
    <x v="6"/>
  </r>
  <r>
    <x v="8"/>
  </r>
  <r>
    <x v="14"/>
  </r>
  <r>
    <x v="37"/>
  </r>
  <r>
    <x v="38"/>
  </r>
  <r>
    <x v="39"/>
  </r>
  <r>
    <x v="2"/>
  </r>
  <r>
    <x v="2"/>
  </r>
  <r>
    <x v="0"/>
  </r>
  <r>
    <x v="39"/>
  </r>
  <r>
    <x v="8"/>
  </r>
  <r>
    <x v="0"/>
  </r>
  <r>
    <x v="6"/>
  </r>
  <r>
    <x v="40"/>
  </r>
  <r>
    <x v="26"/>
  </r>
  <r>
    <x v="41"/>
  </r>
  <r>
    <x v="0"/>
  </r>
  <r>
    <x v="14"/>
  </r>
  <r>
    <x v="16"/>
  </r>
  <r>
    <x v="2"/>
  </r>
  <r>
    <x v="42"/>
  </r>
  <r>
    <x v="8"/>
  </r>
  <r>
    <x v="14"/>
  </r>
  <r>
    <x v="43"/>
  </r>
  <r>
    <x v="0"/>
  </r>
  <r>
    <x v="44"/>
  </r>
  <r>
    <x v="45"/>
  </r>
  <r>
    <x v="1"/>
  </r>
  <r>
    <x v="46"/>
  </r>
  <r>
    <x v="2"/>
  </r>
  <r>
    <x v="47"/>
  </r>
  <r>
    <x v="2"/>
  </r>
  <r>
    <x v="48"/>
  </r>
  <r>
    <x v="2"/>
  </r>
  <r>
    <x v="25"/>
  </r>
  <r>
    <x v="12"/>
  </r>
  <r>
    <x v="49"/>
  </r>
  <r>
    <x v="50"/>
  </r>
  <r>
    <x v="8"/>
  </r>
  <r>
    <x v="2"/>
  </r>
  <r>
    <x v="51"/>
  </r>
  <r>
    <x v="2"/>
  </r>
  <r>
    <x v="12"/>
  </r>
  <r>
    <x v="52"/>
  </r>
  <r>
    <x v="2"/>
  </r>
  <r>
    <x v="53"/>
  </r>
  <r>
    <x v="6"/>
  </r>
  <r>
    <x v="54"/>
  </r>
  <r>
    <x v="6"/>
  </r>
  <r>
    <x v="55"/>
  </r>
  <r>
    <x v="23"/>
  </r>
  <r>
    <x v="2"/>
  </r>
  <r>
    <x v="16"/>
  </r>
  <r>
    <x v="56"/>
  </r>
  <r>
    <x v="23"/>
  </r>
  <r>
    <x v="0"/>
  </r>
  <r>
    <x v="57"/>
  </r>
  <r>
    <x v="58"/>
  </r>
  <r>
    <x v="2"/>
  </r>
  <r>
    <x v="59"/>
  </r>
  <r>
    <x v="2"/>
  </r>
  <r>
    <x v="12"/>
  </r>
  <r>
    <x v="2"/>
  </r>
  <r>
    <x v="60"/>
  </r>
  <r>
    <x v="24"/>
  </r>
  <r>
    <x v="2"/>
  </r>
  <r>
    <x v="2"/>
  </r>
  <r>
    <x v="60"/>
  </r>
  <r>
    <x v="16"/>
  </r>
  <r>
    <x v="6"/>
  </r>
  <r>
    <x v="60"/>
  </r>
  <r>
    <x v="16"/>
  </r>
  <r>
    <x v="2"/>
  </r>
  <r>
    <x v="2"/>
  </r>
  <r>
    <x v="6"/>
  </r>
  <r>
    <x v="6"/>
  </r>
  <r>
    <x v="8"/>
  </r>
  <r>
    <x v="2"/>
  </r>
  <r>
    <x v="61"/>
  </r>
  <r>
    <x v="62"/>
  </r>
  <r>
    <x v="2"/>
  </r>
  <r>
    <x v="1"/>
  </r>
  <r>
    <x v="2"/>
  </r>
  <r>
    <x v="63"/>
  </r>
  <r>
    <x v="8"/>
  </r>
  <r>
    <x v="2"/>
  </r>
  <r>
    <x v="16"/>
  </r>
  <r>
    <x v="6"/>
  </r>
  <r>
    <x v="8"/>
  </r>
  <r>
    <x v="2"/>
  </r>
  <r>
    <x v="12"/>
  </r>
  <r>
    <x v="14"/>
  </r>
  <r>
    <x v="2"/>
  </r>
  <r>
    <x v="24"/>
  </r>
  <r>
    <x v="0"/>
  </r>
  <r>
    <x v="2"/>
  </r>
  <r>
    <x v="0"/>
  </r>
  <r>
    <x v="2"/>
  </r>
  <r>
    <x v="8"/>
  </r>
  <r>
    <x v="2"/>
  </r>
  <r>
    <x v="8"/>
  </r>
  <r>
    <x v="1"/>
  </r>
  <r>
    <x v="2"/>
  </r>
  <r>
    <x v="64"/>
  </r>
  <r>
    <x v="28"/>
  </r>
  <r>
    <x v="2"/>
  </r>
  <r>
    <x v="65"/>
  </r>
  <r>
    <x v="8"/>
  </r>
  <r>
    <x v="2"/>
  </r>
  <r>
    <x v="66"/>
  </r>
  <r>
    <x v="2"/>
  </r>
  <r>
    <x v="2"/>
  </r>
  <r>
    <x v="48"/>
  </r>
  <r>
    <x v="1"/>
  </r>
  <r>
    <x v="67"/>
  </r>
  <r>
    <x v="68"/>
  </r>
  <r>
    <x v="2"/>
  </r>
  <r>
    <x v="69"/>
  </r>
  <r>
    <x v="2"/>
  </r>
  <r>
    <x v="70"/>
  </r>
  <r>
    <x v="25"/>
  </r>
  <r>
    <x v="6"/>
  </r>
  <r>
    <x v="15"/>
  </r>
  <r>
    <x v="71"/>
  </r>
  <r>
    <x v="8"/>
  </r>
  <r>
    <x v="1"/>
  </r>
  <r>
    <x v="69"/>
  </r>
  <r>
    <x v="2"/>
  </r>
  <r>
    <x v="18"/>
  </r>
  <r>
    <x v="2"/>
  </r>
  <r>
    <x v="2"/>
  </r>
  <r>
    <x v="18"/>
  </r>
  <r>
    <x v="26"/>
  </r>
  <r>
    <x v="63"/>
  </r>
  <r>
    <x v="10"/>
  </r>
  <r>
    <x v="1"/>
  </r>
  <r>
    <x v="72"/>
  </r>
  <r>
    <x v="73"/>
  </r>
  <r>
    <x v="74"/>
  </r>
  <r>
    <x v="75"/>
  </r>
  <r>
    <x v="37"/>
  </r>
  <r>
    <x v="2"/>
  </r>
  <r>
    <x v="2"/>
  </r>
  <r>
    <x v="16"/>
  </r>
  <r>
    <x v="12"/>
  </r>
  <r>
    <x v="18"/>
  </r>
  <r>
    <x v="36"/>
  </r>
  <r>
    <x v="76"/>
  </r>
  <r>
    <x v="1"/>
  </r>
  <r>
    <x v="2"/>
  </r>
  <r>
    <x v="24"/>
  </r>
  <r>
    <x v="30"/>
  </r>
  <r>
    <x v="2"/>
  </r>
  <r>
    <x v="16"/>
  </r>
  <r>
    <x v="8"/>
  </r>
  <r>
    <x v="77"/>
  </r>
  <r>
    <x v="6"/>
  </r>
  <r>
    <x v="78"/>
  </r>
  <r>
    <x v="14"/>
  </r>
  <r>
    <x v="36"/>
  </r>
  <r>
    <x v="14"/>
  </r>
  <r>
    <x v="16"/>
  </r>
  <r>
    <x v="4"/>
  </r>
  <r>
    <x v="2"/>
  </r>
  <r>
    <x v="79"/>
  </r>
  <r>
    <x v="12"/>
  </r>
  <r>
    <x v="69"/>
  </r>
  <r>
    <x v="80"/>
  </r>
  <r>
    <x v="23"/>
  </r>
  <r>
    <x v="0"/>
  </r>
  <r>
    <x v="2"/>
  </r>
  <r>
    <x v="6"/>
  </r>
  <r>
    <x v="81"/>
  </r>
  <r>
    <x v="12"/>
  </r>
  <r>
    <x v="82"/>
  </r>
  <r>
    <x v="83"/>
  </r>
  <r>
    <x v="2"/>
  </r>
  <r>
    <x v="12"/>
  </r>
  <r>
    <x v="84"/>
  </r>
  <r>
    <x v="1"/>
  </r>
  <r>
    <x v="2"/>
  </r>
  <r>
    <x v="2"/>
  </r>
  <r>
    <x v="16"/>
  </r>
  <r>
    <x v="24"/>
  </r>
  <r>
    <x v="24"/>
  </r>
  <r>
    <x v="28"/>
  </r>
  <r>
    <x v="2"/>
  </r>
  <r>
    <x v="85"/>
  </r>
  <r>
    <x v="2"/>
  </r>
  <r>
    <x v="35"/>
  </r>
  <r>
    <x v="16"/>
  </r>
  <r>
    <x v="0"/>
  </r>
  <r>
    <x v="22"/>
  </r>
  <r>
    <x v="2"/>
  </r>
  <r>
    <x v="23"/>
  </r>
  <r>
    <x v="14"/>
  </r>
  <r>
    <x v="6"/>
  </r>
  <r>
    <x v="2"/>
  </r>
  <r>
    <x v="37"/>
  </r>
  <r>
    <x v="40"/>
  </r>
  <r>
    <x v="0"/>
  </r>
  <r>
    <x v="14"/>
  </r>
  <r>
    <x v="0"/>
  </r>
  <r>
    <x v="0"/>
  </r>
  <r>
    <x v="86"/>
  </r>
  <r>
    <x v="0"/>
  </r>
  <r>
    <x v="0"/>
  </r>
  <r>
    <x v="0"/>
  </r>
  <r>
    <x v="30"/>
  </r>
  <r>
    <x v="0"/>
  </r>
  <r>
    <x v="2"/>
  </r>
  <r>
    <x v="0"/>
  </r>
  <r>
    <x v="0"/>
  </r>
  <r>
    <x v="2"/>
  </r>
  <r>
    <x v="8"/>
  </r>
  <r>
    <x v="7"/>
  </r>
  <r>
    <x v="8"/>
  </r>
  <r>
    <x v="0"/>
  </r>
  <r>
    <x v="62"/>
  </r>
  <r>
    <x v="24"/>
  </r>
  <r>
    <x v="62"/>
  </r>
  <r>
    <x v="69"/>
  </r>
  <r>
    <x v="14"/>
  </r>
  <r>
    <x v="6"/>
  </r>
  <r>
    <x v="2"/>
  </r>
  <r>
    <x v="14"/>
  </r>
  <r>
    <x v="87"/>
  </r>
  <r>
    <x v="87"/>
  </r>
  <r>
    <x v="16"/>
  </r>
  <r>
    <x v="2"/>
  </r>
  <r>
    <x v="2"/>
  </r>
  <r>
    <x v="2"/>
  </r>
  <r>
    <x v="88"/>
  </r>
  <r>
    <x v="12"/>
  </r>
  <r>
    <x v="16"/>
  </r>
  <r>
    <x v="12"/>
  </r>
  <r>
    <x v="89"/>
  </r>
  <r>
    <x v="2"/>
  </r>
  <r>
    <x v="6"/>
  </r>
  <r>
    <x v="12"/>
  </r>
  <r>
    <x v="37"/>
  </r>
  <r>
    <x v="72"/>
  </r>
  <r>
    <x v="2"/>
  </r>
  <r>
    <x v="2"/>
  </r>
  <r>
    <x v="8"/>
  </r>
  <r>
    <x v="8"/>
  </r>
  <r>
    <x v="30"/>
  </r>
  <r>
    <x v="2"/>
  </r>
  <r>
    <x v="68"/>
  </r>
  <r>
    <x v="78"/>
  </r>
  <r>
    <x v="12"/>
  </r>
  <r>
    <x v="90"/>
  </r>
  <r>
    <x v="91"/>
  </r>
  <r>
    <x v="2"/>
  </r>
  <r>
    <x v="0"/>
  </r>
  <r>
    <x v="72"/>
  </r>
  <r>
    <x v="16"/>
  </r>
  <r>
    <x v="92"/>
  </r>
  <r>
    <x v="0"/>
  </r>
  <r>
    <x v="22"/>
  </r>
  <r>
    <x v="8"/>
  </r>
  <r>
    <x v="0"/>
  </r>
  <r>
    <x v="8"/>
  </r>
  <r>
    <x v="2"/>
  </r>
  <r>
    <x v="24"/>
  </r>
  <r>
    <x v="8"/>
  </r>
  <r>
    <x v="2"/>
  </r>
  <r>
    <x v="93"/>
  </r>
  <r>
    <x v="0"/>
  </r>
  <r>
    <x v="72"/>
  </r>
  <r>
    <x v="26"/>
  </r>
  <r>
    <x v="2"/>
  </r>
  <r>
    <x v="8"/>
  </r>
  <r>
    <x v="28"/>
  </r>
  <r>
    <x v="2"/>
  </r>
  <r>
    <x v="2"/>
  </r>
  <r>
    <x v="16"/>
  </r>
  <r>
    <x v="72"/>
  </r>
  <r>
    <x v="94"/>
  </r>
  <r>
    <x v="37"/>
  </r>
  <r>
    <x v="72"/>
  </r>
  <r>
    <x v="94"/>
  </r>
  <r>
    <x v="12"/>
  </r>
  <r>
    <x v="0"/>
  </r>
  <r>
    <x v="62"/>
  </r>
  <r>
    <x v="14"/>
  </r>
  <r>
    <x v="95"/>
  </r>
  <r>
    <x v="28"/>
  </r>
  <r>
    <x v="2"/>
  </r>
  <r>
    <x v="2"/>
  </r>
  <r>
    <x v="8"/>
  </r>
  <r>
    <x v="8"/>
  </r>
  <r>
    <x v="16"/>
  </r>
  <r>
    <x v="96"/>
  </r>
  <r>
    <x v="2"/>
  </r>
  <r>
    <x v="12"/>
  </r>
  <r>
    <x v="2"/>
  </r>
  <r>
    <x v="2"/>
  </r>
  <r>
    <x v="6"/>
  </r>
  <r>
    <x v="41"/>
  </r>
  <r>
    <x v="33"/>
  </r>
  <r>
    <x v="0"/>
  </r>
  <r>
    <x v="97"/>
  </r>
  <r>
    <x v="2"/>
  </r>
  <r>
    <x v="98"/>
  </r>
  <r>
    <x v="72"/>
  </r>
  <r>
    <x v="2"/>
  </r>
  <r>
    <x v="40"/>
  </r>
  <r>
    <x v="6"/>
  </r>
  <r>
    <x v="91"/>
  </r>
  <r>
    <x v="91"/>
  </r>
  <r>
    <x v="40"/>
  </r>
  <r>
    <x v="6"/>
  </r>
  <r>
    <x v="28"/>
  </r>
  <r>
    <x v="2"/>
  </r>
  <r>
    <x v="99"/>
  </r>
  <r>
    <x v="18"/>
  </r>
  <r>
    <x v="14"/>
  </r>
  <r>
    <x v="2"/>
  </r>
  <r>
    <x v="2"/>
  </r>
  <r>
    <x v="16"/>
  </r>
  <r>
    <x v="2"/>
  </r>
  <r>
    <x v="2"/>
  </r>
  <r>
    <x v="63"/>
  </r>
  <r>
    <x v="62"/>
  </r>
  <r>
    <x v="16"/>
  </r>
  <r>
    <x v="12"/>
  </r>
  <r>
    <x v="8"/>
  </r>
  <r>
    <x v="100"/>
  </r>
  <r>
    <x v="16"/>
  </r>
  <r>
    <x v="72"/>
  </r>
  <r>
    <x v="5"/>
  </r>
  <r>
    <x v="101"/>
  </r>
  <r>
    <x v="9"/>
  </r>
  <r>
    <x v="14"/>
  </r>
  <r>
    <x v="30"/>
  </r>
  <r>
    <x v="8"/>
  </r>
  <r>
    <x v="14"/>
  </r>
  <r>
    <x v="33"/>
  </r>
  <r>
    <x v="102"/>
  </r>
  <r>
    <x v="12"/>
  </r>
  <r>
    <x v="14"/>
  </r>
  <r>
    <x v="62"/>
  </r>
  <r>
    <x v="7"/>
  </r>
  <r>
    <x v="6"/>
  </r>
  <r>
    <x v="14"/>
  </r>
  <r>
    <x v="103"/>
  </r>
  <r>
    <x v="14"/>
  </r>
  <r>
    <x v="12"/>
  </r>
  <r>
    <x v="1"/>
  </r>
  <r>
    <x v="72"/>
  </r>
  <r>
    <x v="24"/>
  </r>
  <r>
    <x v="33"/>
  </r>
  <r>
    <x v="2"/>
  </r>
  <r>
    <x v="81"/>
  </r>
  <r>
    <x v="2"/>
  </r>
  <r>
    <x v="2"/>
  </r>
  <r>
    <x v="2"/>
  </r>
  <r>
    <x v="104"/>
  </r>
  <r>
    <x v="2"/>
  </r>
  <r>
    <x v="79"/>
  </r>
  <r>
    <x v="8"/>
  </r>
  <r>
    <x v="105"/>
  </r>
  <r>
    <x v="30"/>
  </r>
  <r>
    <x v="92"/>
  </r>
  <r>
    <x v="37"/>
  </r>
  <r>
    <x v="29"/>
  </r>
  <r>
    <x v="2"/>
  </r>
  <r>
    <x v="6"/>
  </r>
  <r>
    <x v="1"/>
  </r>
  <r>
    <x v="2"/>
  </r>
  <r>
    <x v="74"/>
  </r>
  <r>
    <x v="2"/>
  </r>
  <r>
    <x v="2"/>
  </r>
  <r>
    <x v="2"/>
  </r>
  <r>
    <x v="9"/>
  </r>
  <r>
    <x v="2"/>
  </r>
  <r>
    <x v="8"/>
  </r>
  <r>
    <x v="24"/>
  </r>
  <r>
    <x v="8"/>
  </r>
  <r>
    <x v="102"/>
  </r>
  <r>
    <x v="92"/>
  </r>
  <r>
    <x v="2"/>
  </r>
  <r>
    <x v="6"/>
  </r>
  <r>
    <x v="8"/>
  </r>
  <r>
    <x v="2"/>
  </r>
  <r>
    <x v="2"/>
  </r>
  <r>
    <x v="36"/>
  </r>
  <r>
    <x v="8"/>
  </r>
  <r>
    <x v="39"/>
  </r>
  <r>
    <x v="6"/>
  </r>
  <r>
    <x v="12"/>
  </r>
  <r>
    <x v="72"/>
  </r>
  <r>
    <x v="106"/>
  </r>
  <r>
    <x v="6"/>
  </r>
  <r>
    <x v="48"/>
  </r>
  <r>
    <x v="8"/>
  </r>
  <r>
    <x v="2"/>
  </r>
  <r>
    <x v="38"/>
  </r>
  <r>
    <x v="16"/>
  </r>
  <r>
    <x v="2"/>
  </r>
  <r>
    <x v="14"/>
  </r>
  <r>
    <x v="16"/>
  </r>
  <r>
    <x v="8"/>
  </r>
  <r>
    <x v="2"/>
  </r>
  <r>
    <x v="2"/>
  </r>
  <r>
    <x v="16"/>
  </r>
  <r>
    <x v="2"/>
  </r>
  <r>
    <x v="30"/>
  </r>
  <r>
    <x v="12"/>
  </r>
  <r>
    <x v="18"/>
  </r>
  <r>
    <x v="16"/>
  </r>
  <r>
    <x v="107"/>
  </r>
  <r>
    <x v="30"/>
  </r>
  <r>
    <x v="8"/>
  </r>
  <r>
    <x v="74"/>
  </r>
  <r>
    <x v="99"/>
  </r>
  <r>
    <x v="26"/>
  </r>
  <r>
    <x v="108"/>
  </r>
  <r>
    <x v="16"/>
  </r>
  <r>
    <x v="72"/>
  </r>
  <r>
    <x v="7"/>
  </r>
  <r>
    <x v="2"/>
  </r>
  <r>
    <x v="109"/>
  </r>
  <r>
    <x v="110"/>
  </r>
  <r>
    <x v="2"/>
  </r>
  <r>
    <x v="63"/>
  </r>
  <r>
    <x v="8"/>
  </r>
  <r>
    <x v="74"/>
  </r>
  <r>
    <x v="2"/>
  </r>
  <r>
    <x v="63"/>
  </r>
  <r>
    <x v="2"/>
  </r>
  <r>
    <x v="8"/>
  </r>
  <r>
    <x v="74"/>
  </r>
  <r>
    <x v="16"/>
  </r>
  <r>
    <x v="110"/>
  </r>
  <r>
    <x v="91"/>
  </r>
  <r>
    <x v="2"/>
  </r>
  <r>
    <x v="16"/>
  </r>
  <r>
    <x v="8"/>
  </r>
  <r>
    <x v="111"/>
  </r>
  <r>
    <x v="2"/>
  </r>
  <r>
    <x v="2"/>
  </r>
  <r>
    <x v="112"/>
  </r>
  <r>
    <x v="2"/>
  </r>
  <r>
    <x v="0"/>
  </r>
  <r>
    <x v="0"/>
  </r>
  <r>
    <x v="1"/>
  </r>
  <r>
    <x v="28"/>
  </r>
  <r>
    <x v="28"/>
  </r>
  <r>
    <x v="6"/>
  </r>
  <r>
    <x v="38"/>
  </r>
  <r>
    <x v="36"/>
  </r>
  <r>
    <x v="1"/>
  </r>
  <r>
    <x v="0"/>
  </r>
  <r>
    <x v="2"/>
  </r>
  <r>
    <x v="2"/>
  </r>
  <r>
    <x v="2"/>
  </r>
  <r>
    <x v="8"/>
  </r>
  <r>
    <x v="69"/>
  </r>
  <r>
    <x v="37"/>
  </r>
  <r>
    <x v="72"/>
  </r>
  <r>
    <x v="2"/>
  </r>
  <r>
    <x v="63"/>
  </r>
  <r>
    <x v="2"/>
  </r>
  <r>
    <x v="8"/>
  </r>
  <r>
    <x v="14"/>
  </r>
  <r>
    <x v="2"/>
  </r>
  <r>
    <x v="23"/>
  </r>
  <r>
    <x v="5"/>
  </r>
  <r>
    <x v="6"/>
  </r>
  <r>
    <x v="1"/>
  </r>
  <r>
    <x v="6"/>
  </r>
  <r>
    <x v="2"/>
  </r>
  <r>
    <x v="2"/>
  </r>
  <r>
    <x v="1"/>
  </r>
  <r>
    <x v="2"/>
  </r>
  <r>
    <x v="6"/>
  </r>
  <r>
    <x v="2"/>
  </r>
  <r>
    <x v="2"/>
  </r>
  <r>
    <x v="12"/>
  </r>
  <r>
    <x v="2"/>
  </r>
  <r>
    <x v="68"/>
  </r>
  <r>
    <x v="6"/>
  </r>
  <r>
    <x v="8"/>
  </r>
  <r>
    <x v="12"/>
  </r>
  <r>
    <x v="37"/>
  </r>
  <r>
    <x v="16"/>
  </r>
  <r>
    <x v="6"/>
  </r>
  <r>
    <x v="113"/>
  </r>
  <r>
    <x v="8"/>
  </r>
  <r>
    <x v="72"/>
  </r>
  <r>
    <x v="72"/>
  </r>
  <r>
    <x v="39"/>
  </r>
  <r>
    <x v="2"/>
  </r>
  <r>
    <x v="16"/>
  </r>
  <r>
    <x v="4"/>
  </r>
  <r>
    <x v="30"/>
  </r>
  <r>
    <x v="24"/>
  </r>
  <r>
    <x v="8"/>
  </r>
  <r>
    <x v="2"/>
  </r>
  <r>
    <x v="114"/>
  </r>
  <r>
    <x v="16"/>
  </r>
  <r>
    <x v="24"/>
  </r>
  <r>
    <x v="14"/>
  </r>
  <r>
    <x v="0"/>
  </r>
  <r>
    <x v="28"/>
  </r>
  <r>
    <x v="41"/>
  </r>
  <r>
    <x v="18"/>
  </r>
  <r>
    <x v="115"/>
  </r>
  <r>
    <x v="2"/>
  </r>
  <r>
    <x v="37"/>
  </r>
  <r>
    <x v="0"/>
  </r>
  <r>
    <x v="14"/>
  </r>
  <r>
    <x v="8"/>
  </r>
  <r>
    <x v="74"/>
  </r>
  <r>
    <x v="2"/>
  </r>
  <r>
    <x v="116"/>
  </r>
  <r>
    <x v="2"/>
  </r>
  <r>
    <x v="2"/>
  </r>
  <r>
    <x v="116"/>
  </r>
  <r>
    <x v="2"/>
  </r>
  <r>
    <x v="117"/>
  </r>
  <r>
    <x v="28"/>
  </r>
  <r>
    <x v="16"/>
  </r>
  <r>
    <x v="6"/>
  </r>
  <r>
    <x v="12"/>
  </r>
  <r>
    <x v="108"/>
  </r>
  <r>
    <x v="2"/>
  </r>
  <r>
    <x v="75"/>
  </r>
  <r>
    <x v="16"/>
  </r>
  <r>
    <x v="0"/>
  </r>
  <r>
    <x v="118"/>
  </r>
  <r>
    <x v="72"/>
  </r>
  <r>
    <x v="16"/>
  </r>
  <r>
    <x v="104"/>
  </r>
  <r>
    <x v="119"/>
  </r>
  <r>
    <x v="0"/>
  </r>
  <r>
    <x v="16"/>
  </r>
  <r>
    <x v="2"/>
  </r>
  <r>
    <x v="62"/>
  </r>
  <r>
    <x v="90"/>
  </r>
  <r>
    <x v="16"/>
  </r>
  <r>
    <x v="8"/>
  </r>
  <r>
    <x v="2"/>
  </r>
  <r>
    <x v="26"/>
  </r>
  <r>
    <x v="38"/>
  </r>
  <r>
    <x v="16"/>
  </r>
  <r>
    <x v="2"/>
  </r>
  <r>
    <x v="6"/>
  </r>
  <r>
    <x v="16"/>
  </r>
  <r>
    <x v="28"/>
  </r>
  <r>
    <x v="2"/>
  </r>
  <r>
    <x v="2"/>
  </r>
  <r>
    <x v="62"/>
  </r>
  <r>
    <x v="38"/>
  </r>
  <r>
    <x v="28"/>
  </r>
  <r>
    <x v="28"/>
  </r>
  <r>
    <x v="2"/>
  </r>
  <r>
    <x v="2"/>
  </r>
  <r>
    <x v="60"/>
  </r>
  <r>
    <x v="2"/>
  </r>
  <r>
    <x v="24"/>
  </r>
  <r>
    <x v="16"/>
  </r>
  <r>
    <x v="2"/>
  </r>
  <r>
    <x v="24"/>
  </r>
  <r>
    <x v="16"/>
  </r>
  <r>
    <x v="40"/>
  </r>
  <r>
    <x v="24"/>
  </r>
  <r>
    <x v="16"/>
  </r>
  <r>
    <x v="6"/>
  </r>
  <r>
    <x v="16"/>
  </r>
  <r>
    <x v="24"/>
  </r>
  <r>
    <x v="2"/>
  </r>
  <r>
    <x v="74"/>
  </r>
  <r>
    <x v="6"/>
  </r>
  <r>
    <x v="18"/>
  </r>
  <r>
    <x v="12"/>
  </r>
  <r>
    <x v="2"/>
  </r>
  <r>
    <x v="118"/>
  </r>
  <r>
    <x v="2"/>
  </r>
  <r>
    <x v="39"/>
  </r>
  <r>
    <x v="16"/>
  </r>
  <r>
    <x v="2"/>
  </r>
  <r>
    <x v="2"/>
  </r>
  <r>
    <x v="12"/>
  </r>
  <r>
    <x v="16"/>
  </r>
  <r>
    <x v="1"/>
  </r>
  <r>
    <x v="25"/>
  </r>
  <r>
    <x v="90"/>
  </r>
  <r>
    <x v="65"/>
  </r>
  <r>
    <x v="12"/>
  </r>
  <r>
    <x v="28"/>
  </r>
  <r>
    <x v="0"/>
  </r>
  <r>
    <x v="108"/>
  </r>
  <r>
    <x v="12"/>
  </r>
  <r>
    <x v="108"/>
  </r>
  <r>
    <x v="28"/>
  </r>
  <r>
    <x v="0"/>
  </r>
  <r>
    <x v="2"/>
  </r>
  <r>
    <x v="2"/>
  </r>
  <r>
    <x v="72"/>
  </r>
  <r>
    <x v="2"/>
  </r>
  <r>
    <x v="15"/>
  </r>
  <r>
    <x v="23"/>
  </r>
  <r>
    <x v="12"/>
  </r>
  <r>
    <x v="0"/>
  </r>
  <r>
    <x v="6"/>
  </r>
  <r>
    <x v="110"/>
  </r>
  <r>
    <x v="0"/>
  </r>
  <r>
    <x v="30"/>
  </r>
  <r>
    <x v="40"/>
  </r>
  <r>
    <x v="6"/>
  </r>
  <r>
    <x v="2"/>
  </r>
  <r>
    <x v="12"/>
  </r>
  <r>
    <x v="72"/>
  </r>
  <r>
    <x v="33"/>
  </r>
  <r>
    <x v="28"/>
  </r>
  <r>
    <x v="2"/>
  </r>
  <r>
    <x v="86"/>
  </r>
  <r>
    <x v="0"/>
  </r>
  <r>
    <x v="15"/>
  </r>
  <r>
    <x v="14"/>
  </r>
  <r>
    <x v="16"/>
  </r>
  <r>
    <x v="2"/>
  </r>
  <r>
    <x v="0"/>
  </r>
  <r>
    <x v="15"/>
  </r>
  <r>
    <x v="2"/>
  </r>
  <r>
    <x v="14"/>
  </r>
  <r>
    <x v="16"/>
  </r>
  <r>
    <x v="106"/>
  </r>
  <r>
    <x v="26"/>
  </r>
  <r>
    <x v="6"/>
  </r>
  <r>
    <x v="16"/>
  </r>
  <r>
    <x v="120"/>
  </r>
  <r>
    <x v="2"/>
  </r>
  <r>
    <x v="2"/>
  </r>
  <r>
    <x v="16"/>
  </r>
  <r>
    <x v="26"/>
  </r>
  <r>
    <x v="2"/>
  </r>
  <r>
    <x v="14"/>
  </r>
  <r>
    <x v="63"/>
  </r>
  <r>
    <x v="30"/>
  </r>
  <r>
    <x v="1"/>
  </r>
  <r>
    <x v="18"/>
  </r>
  <r>
    <x v="121"/>
  </r>
  <r>
    <x v="26"/>
  </r>
  <r>
    <x v="6"/>
  </r>
  <r>
    <x v="74"/>
  </r>
  <r>
    <x v="16"/>
  </r>
  <r>
    <x v="39"/>
  </r>
  <r>
    <x v="122"/>
  </r>
  <r>
    <x v="0"/>
  </r>
  <r>
    <x v="6"/>
  </r>
  <r>
    <x v="38"/>
  </r>
  <r>
    <x v="6"/>
  </r>
  <r>
    <x v="12"/>
  </r>
  <r>
    <x v="123"/>
  </r>
  <r>
    <x v="28"/>
  </r>
  <r>
    <x v="63"/>
  </r>
  <r>
    <x v="16"/>
  </r>
  <r>
    <x v="37"/>
  </r>
  <r>
    <x v="8"/>
  </r>
  <r>
    <x v="40"/>
  </r>
  <r>
    <x v="124"/>
  </r>
  <r>
    <x v="72"/>
  </r>
  <r>
    <x v="28"/>
  </r>
  <r>
    <x v="16"/>
  </r>
  <r>
    <x v="125"/>
  </r>
  <r>
    <x v="16"/>
  </r>
  <r>
    <x v="16"/>
  </r>
  <r>
    <x v="125"/>
  </r>
  <r>
    <x v="16"/>
  </r>
  <r>
    <x v="0"/>
  </r>
  <r>
    <x v="16"/>
  </r>
  <r>
    <x v="6"/>
  </r>
  <r>
    <x v="6"/>
  </r>
  <r>
    <x v="8"/>
  </r>
  <r>
    <x v="12"/>
  </r>
  <r>
    <x v="126"/>
  </r>
  <r>
    <x v="127"/>
  </r>
  <r>
    <x v="23"/>
  </r>
  <r>
    <x v="18"/>
  </r>
  <r>
    <x v="16"/>
  </r>
  <r>
    <x v="128"/>
  </r>
  <r>
    <x v="129"/>
  </r>
  <r>
    <x v="12"/>
  </r>
  <r>
    <x v="16"/>
  </r>
  <r>
    <x v="14"/>
  </r>
  <r>
    <x v="74"/>
  </r>
  <r>
    <x v="6"/>
  </r>
  <r>
    <x v="16"/>
  </r>
  <r>
    <x v="14"/>
  </r>
  <r>
    <x v="130"/>
  </r>
  <r>
    <x v="16"/>
  </r>
  <r>
    <x v="2"/>
  </r>
  <r>
    <x v="2"/>
  </r>
  <r>
    <x v="8"/>
  </r>
  <r>
    <x v="16"/>
  </r>
  <r>
    <x v="26"/>
  </r>
  <r>
    <x v="12"/>
  </r>
  <r>
    <x v="12"/>
  </r>
  <r>
    <x v="1"/>
  </r>
  <r>
    <x v="2"/>
  </r>
  <r>
    <x v="2"/>
  </r>
  <r>
    <x v="131"/>
  </r>
  <r>
    <x v="24"/>
  </r>
  <r>
    <x v="26"/>
  </r>
  <r>
    <x v="16"/>
  </r>
  <r>
    <x v="16"/>
  </r>
  <r>
    <x v="16"/>
  </r>
  <r>
    <x v="132"/>
  </r>
  <r>
    <x v="16"/>
  </r>
  <r>
    <x v="35"/>
  </r>
  <r>
    <x v="2"/>
  </r>
  <r>
    <x v="58"/>
  </r>
  <r>
    <x v="133"/>
  </r>
  <r>
    <x v="2"/>
  </r>
  <r>
    <x v="0"/>
  </r>
  <r>
    <x v="0"/>
  </r>
  <r>
    <x v="6"/>
  </r>
  <r>
    <x v="16"/>
  </r>
  <r>
    <x v="6"/>
  </r>
  <r>
    <x v="8"/>
  </r>
  <r>
    <x v="0"/>
  </r>
  <r>
    <x v="12"/>
  </r>
  <r>
    <x v="14"/>
  </r>
  <r>
    <x v="134"/>
  </r>
  <r>
    <x v="16"/>
  </r>
  <r>
    <x v="2"/>
  </r>
  <r>
    <x v="12"/>
  </r>
  <r>
    <x v="1"/>
  </r>
  <r>
    <x v="6"/>
  </r>
  <r>
    <x v="2"/>
  </r>
  <r>
    <x v="2"/>
  </r>
  <r>
    <x v="16"/>
  </r>
  <r>
    <x v="0"/>
  </r>
  <r>
    <x v="60"/>
  </r>
  <r>
    <x v="63"/>
  </r>
  <r>
    <x v="69"/>
  </r>
  <r>
    <x v="122"/>
  </r>
  <r>
    <x v="2"/>
  </r>
  <r>
    <x v="0"/>
  </r>
  <r>
    <x v="135"/>
  </r>
  <r>
    <x v="2"/>
  </r>
  <r>
    <x v="135"/>
  </r>
  <r>
    <x v="2"/>
  </r>
  <r>
    <x v="2"/>
  </r>
  <r>
    <x v="12"/>
  </r>
  <r>
    <x v="72"/>
  </r>
  <r>
    <x v="2"/>
  </r>
  <r>
    <x v="38"/>
  </r>
  <r>
    <x v="41"/>
  </r>
  <r>
    <x v="2"/>
  </r>
  <r>
    <x v="35"/>
  </r>
  <r>
    <x v="2"/>
  </r>
  <r>
    <x v="6"/>
  </r>
  <r>
    <x v="2"/>
  </r>
  <r>
    <x v="28"/>
  </r>
  <r>
    <x v="136"/>
  </r>
  <r>
    <x v="8"/>
  </r>
  <r>
    <x v="16"/>
  </r>
  <r>
    <x v="28"/>
  </r>
  <r>
    <x v="26"/>
  </r>
  <r>
    <x v="2"/>
  </r>
  <r>
    <x v="35"/>
  </r>
  <r>
    <x v="2"/>
  </r>
  <r>
    <x v="2"/>
  </r>
  <r>
    <x v="16"/>
  </r>
  <r>
    <x v="26"/>
  </r>
  <r>
    <x v="137"/>
  </r>
  <r>
    <x v="6"/>
  </r>
  <r>
    <x v="37"/>
  </r>
  <r>
    <x v="2"/>
  </r>
  <r>
    <x v="2"/>
  </r>
  <r>
    <x v="2"/>
  </r>
  <r>
    <x v="6"/>
  </r>
  <r>
    <x v="16"/>
  </r>
  <r>
    <x v="2"/>
  </r>
  <r>
    <x v="6"/>
  </r>
  <r>
    <x v="12"/>
  </r>
  <r>
    <x v="24"/>
  </r>
  <r>
    <x v="2"/>
  </r>
  <r>
    <x v="40"/>
  </r>
  <r>
    <x v="38"/>
  </r>
  <r>
    <x v="6"/>
  </r>
  <r>
    <x v="8"/>
  </r>
  <r>
    <x v="8"/>
  </r>
  <r>
    <x v="0"/>
  </r>
  <r>
    <x v="8"/>
  </r>
  <r>
    <x v="8"/>
  </r>
  <r>
    <x v="8"/>
  </r>
  <r>
    <x v="8"/>
  </r>
  <r>
    <x v="0"/>
  </r>
  <r>
    <x v="12"/>
  </r>
  <r>
    <x v="2"/>
  </r>
  <r>
    <x v="8"/>
  </r>
  <r>
    <x v="2"/>
  </r>
  <r>
    <x v="14"/>
  </r>
  <r>
    <x v="138"/>
  </r>
  <r>
    <x v="16"/>
  </r>
  <r>
    <x v="40"/>
  </r>
  <r>
    <x v="12"/>
  </r>
  <r>
    <x v="2"/>
  </r>
  <r>
    <x v="2"/>
  </r>
  <r>
    <x v="34"/>
  </r>
  <r>
    <x v="2"/>
  </r>
  <r>
    <x v="2"/>
  </r>
  <r>
    <x v="36"/>
  </r>
  <r>
    <x v="72"/>
  </r>
  <r>
    <x v="2"/>
  </r>
  <r>
    <x v="72"/>
  </r>
  <r>
    <x v="12"/>
  </r>
  <r>
    <x v="60"/>
  </r>
  <r>
    <x v="2"/>
  </r>
  <r>
    <x v="139"/>
  </r>
  <r>
    <x v="1"/>
  </r>
  <r>
    <x v="0"/>
  </r>
  <r>
    <x v="68"/>
  </r>
  <r>
    <x v="139"/>
  </r>
  <r>
    <x v="1"/>
  </r>
  <r>
    <x v="8"/>
  </r>
  <r>
    <x v="0"/>
  </r>
  <r>
    <x v="140"/>
  </r>
  <r>
    <x v="2"/>
  </r>
  <r>
    <x v="2"/>
  </r>
  <r>
    <x v="36"/>
  </r>
  <r>
    <x v="72"/>
  </r>
  <r>
    <x v="2"/>
  </r>
  <r>
    <x v="72"/>
  </r>
  <r>
    <x v="12"/>
  </r>
  <r>
    <x v="60"/>
  </r>
  <r>
    <x v="2"/>
  </r>
  <r>
    <x v="139"/>
  </r>
  <r>
    <x v="1"/>
  </r>
  <r>
    <x v="8"/>
  </r>
  <r>
    <x v="140"/>
  </r>
  <r>
    <x v="68"/>
  </r>
  <r>
    <x v="0"/>
  </r>
  <r>
    <x v="2"/>
  </r>
  <r>
    <x v="36"/>
  </r>
  <r>
    <x v="72"/>
  </r>
  <r>
    <x v="2"/>
  </r>
  <r>
    <x v="72"/>
  </r>
  <r>
    <x v="12"/>
  </r>
  <r>
    <x v="60"/>
  </r>
  <r>
    <x v="2"/>
  </r>
  <r>
    <x v="139"/>
  </r>
  <r>
    <x v="1"/>
  </r>
  <r>
    <x v="40"/>
  </r>
  <r>
    <x v="0"/>
  </r>
  <r>
    <x v="8"/>
  </r>
  <r>
    <x v="14"/>
  </r>
  <r>
    <x v="0"/>
  </r>
  <r>
    <x v="34"/>
  </r>
  <r>
    <x v="2"/>
  </r>
  <r>
    <x v="2"/>
  </r>
  <r>
    <x v="36"/>
  </r>
  <r>
    <x v="72"/>
  </r>
  <r>
    <x v="2"/>
  </r>
  <r>
    <x v="72"/>
  </r>
  <r>
    <x v="12"/>
  </r>
  <r>
    <x v="60"/>
  </r>
  <r>
    <x v="2"/>
  </r>
  <r>
    <x v="139"/>
  </r>
  <r>
    <x v="1"/>
  </r>
  <r>
    <x v="140"/>
  </r>
  <r>
    <x v="14"/>
  </r>
  <r>
    <x v="0"/>
  </r>
  <r>
    <x v="2"/>
  </r>
  <r>
    <x v="2"/>
  </r>
  <r>
    <x v="72"/>
  </r>
  <r>
    <x v="36"/>
  </r>
  <r>
    <x v="72"/>
  </r>
  <r>
    <x v="12"/>
  </r>
  <r>
    <x v="2"/>
  </r>
  <r>
    <x v="2"/>
  </r>
  <r>
    <x v="2"/>
  </r>
  <r>
    <x v="139"/>
  </r>
  <r>
    <x v="1"/>
  </r>
  <r>
    <x v="0"/>
  </r>
  <r>
    <x v="8"/>
  </r>
  <r>
    <x v="14"/>
  </r>
  <r>
    <x v="140"/>
  </r>
  <r>
    <x v="141"/>
  </r>
  <r>
    <x v="2"/>
  </r>
  <r>
    <x v="91"/>
  </r>
  <r>
    <x v="2"/>
  </r>
  <r>
    <x v="2"/>
  </r>
  <r>
    <x v="18"/>
  </r>
  <r>
    <x v="0"/>
  </r>
  <r>
    <x v="12"/>
  </r>
  <r>
    <x v="40"/>
  </r>
  <r>
    <x v="8"/>
  </r>
  <r>
    <x v="16"/>
  </r>
  <r>
    <x v="110"/>
  </r>
  <r>
    <x v="0"/>
  </r>
  <r>
    <x v="8"/>
  </r>
  <r>
    <x v="2"/>
  </r>
  <r>
    <x v="2"/>
  </r>
  <r>
    <x v="12"/>
  </r>
  <r>
    <x v="6"/>
  </r>
  <r>
    <x v="2"/>
  </r>
  <r>
    <x v="2"/>
  </r>
  <r>
    <x v="12"/>
  </r>
  <r>
    <x v="78"/>
  </r>
  <r>
    <x v="16"/>
  </r>
  <r>
    <x v="0"/>
  </r>
  <r>
    <x v="139"/>
  </r>
  <r>
    <x v="2"/>
  </r>
  <r>
    <x v="2"/>
  </r>
  <r>
    <x v="142"/>
  </r>
  <r>
    <x v="2"/>
  </r>
  <r>
    <x v="0"/>
  </r>
  <r>
    <x v="14"/>
  </r>
  <r>
    <x v="108"/>
  </r>
  <r>
    <x v="8"/>
  </r>
  <r>
    <x v="12"/>
  </r>
  <r>
    <x v="6"/>
  </r>
  <r>
    <x v="143"/>
  </r>
  <r>
    <x v="28"/>
  </r>
  <r>
    <x v="14"/>
  </r>
  <r>
    <x v="16"/>
  </r>
  <r>
    <x v="40"/>
  </r>
  <r>
    <x v="12"/>
  </r>
  <r>
    <x v="1"/>
  </r>
  <r>
    <x v="28"/>
  </r>
  <r>
    <x v="20"/>
  </r>
  <r>
    <x v="8"/>
  </r>
  <r>
    <x v="144"/>
  </r>
  <r>
    <x v="2"/>
  </r>
  <r>
    <x v="72"/>
  </r>
  <r>
    <x v="2"/>
  </r>
  <r>
    <x v="21"/>
  </r>
  <r>
    <x v="0"/>
  </r>
  <r>
    <x v="26"/>
  </r>
  <r>
    <x v="6"/>
  </r>
  <r>
    <x v="2"/>
  </r>
  <r>
    <x v="0"/>
  </r>
  <r>
    <x v="2"/>
  </r>
  <r>
    <x v="1"/>
  </r>
  <r>
    <x v="0"/>
  </r>
  <r>
    <x v="2"/>
  </r>
  <r>
    <x v="2"/>
  </r>
  <r>
    <x v="145"/>
  </r>
  <r>
    <x v="14"/>
  </r>
  <r>
    <x v="16"/>
  </r>
  <r>
    <x v="2"/>
  </r>
  <r>
    <x v="12"/>
  </r>
  <r>
    <x v="2"/>
  </r>
  <r>
    <x v="14"/>
  </r>
  <r>
    <x v="144"/>
  </r>
  <r>
    <x v="10"/>
  </r>
  <r>
    <x v="6"/>
  </r>
  <r>
    <x v="8"/>
  </r>
  <r>
    <x v="65"/>
  </r>
  <r>
    <x v="12"/>
  </r>
  <r>
    <x v="146"/>
  </r>
  <r>
    <x v="0"/>
  </r>
  <r>
    <x v="2"/>
  </r>
  <r>
    <x v="12"/>
  </r>
  <r>
    <x v="7"/>
  </r>
  <r>
    <x v="147"/>
  </r>
  <r>
    <x v="72"/>
  </r>
  <r>
    <x v="74"/>
  </r>
  <r>
    <x v="8"/>
  </r>
  <r>
    <x v="28"/>
  </r>
  <r>
    <x v="2"/>
  </r>
  <r>
    <x v="72"/>
  </r>
  <r>
    <x v="78"/>
  </r>
  <r>
    <x v="16"/>
  </r>
  <r>
    <x v="2"/>
  </r>
  <r>
    <x v="8"/>
  </r>
  <r>
    <x v="2"/>
  </r>
  <r>
    <x v="20"/>
  </r>
  <r>
    <x v="2"/>
  </r>
  <r>
    <x v="16"/>
  </r>
  <r>
    <x v="1"/>
  </r>
  <r>
    <x v="148"/>
  </r>
  <r>
    <x v="98"/>
  </r>
  <r>
    <x v="2"/>
  </r>
  <r>
    <x v="90"/>
  </r>
  <r>
    <x v="8"/>
  </r>
  <r>
    <x v="28"/>
  </r>
  <r>
    <x v="2"/>
  </r>
  <r>
    <x v="42"/>
  </r>
  <r>
    <x v="128"/>
  </r>
  <r>
    <x v="25"/>
  </r>
  <r>
    <x v="58"/>
  </r>
  <r>
    <x v="16"/>
  </r>
  <r>
    <x v="1"/>
  </r>
  <r>
    <x v="149"/>
  </r>
  <r>
    <x v="0"/>
  </r>
  <r>
    <x v="0"/>
  </r>
  <r>
    <x v="37"/>
  </r>
  <r>
    <x v="0"/>
  </r>
  <r>
    <x v="115"/>
  </r>
  <r>
    <x v="2"/>
  </r>
  <r>
    <x v="0"/>
  </r>
  <r>
    <x v="2"/>
  </r>
  <r>
    <x v="2"/>
  </r>
  <r>
    <x v="24"/>
  </r>
  <r>
    <x v="30"/>
  </r>
  <r>
    <x v="2"/>
  </r>
  <r>
    <x v="2"/>
  </r>
  <r>
    <x v="12"/>
  </r>
  <r>
    <x v="2"/>
  </r>
  <r>
    <x v="6"/>
  </r>
  <r>
    <x v="6"/>
  </r>
  <r>
    <x v="143"/>
  </r>
  <r>
    <x v="2"/>
  </r>
  <r>
    <x v="2"/>
  </r>
  <r>
    <x v="2"/>
  </r>
  <r>
    <x v="2"/>
  </r>
  <r>
    <x v="2"/>
  </r>
  <r>
    <x v="37"/>
  </r>
  <r>
    <x v="24"/>
  </r>
  <r>
    <x v="37"/>
  </r>
  <r>
    <x v="2"/>
  </r>
  <r>
    <x v="16"/>
  </r>
  <r>
    <x v="2"/>
  </r>
  <r>
    <x v="2"/>
  </r>
  <r>
    <x v="2"/>
  </r>
  <r>
    <x v="2"/>
  </r>
  <r>
    <x v="98"/>
  </r>
  <r>
    <x v="60"/>
  </r>
  <r>
    <x v="144"/>
  </r>
  <r>
    <x v="24"/>
  </r>
  <r>
    <x v="90"/>
  </r>
  <r>
    <x v="0"/>
  </r>
  <r>
    <x v="24"/>
  </r>
  <r>
    <x v="8"/>
  </r>
  <r>
    <x v="14"/>
  </r>
  <r>
    <x v="6"/>
  </r>
  <r>
    <x v="140"/>
  </r>
  <r>
    <x v="2"/>
  </r>
  <r>
    <x v="2"/>
  </r>
  <r>
    <x v="0"/>
  </r>
  <r>
    <x v="8"/>
  </r>
  <r>
    <x v="16"/>
  </r>
  <r>
    <x v="72"/>
  </r>
  <r>
    <x v="0"/>
  </r>
  <r>
    <x v="2"/>
  </r>
  <r>
    <x v="6"/>
  </r>
  <r>
    <x v="0"/>
  </r>
  <r>
    <x v="79"/>
  </r>
  <r>
    <x v="4"/>
  </r>
  <r>
    <x v="0"/>
  </r>
  <r>
    <x v="72"/>
  </r>
  <r>
    <x v="5"/>
  </r>
  <r>
    <x v="5"/>
  </r>
  <r>
    <x v="5"/>
  </r>
  <r>
    <x v="0"/>
  </r>
  <r>
    <x v="2"/>
  </r>
  <r>
    <x v="144"/>
  </r>
  <r>
    <x v="0"/>
  </r>
  <r>
    <x v="12"/>
  </r>
  <r>
    <x v="2"/>
  </r>
  <r>
    <x v="0"/>
  </r>
  <r>
    <x v="2"/>
  </r>
  <r>
    <x v="0"/>
  </r>
  <r>
    <x v="12"/>
  </r>
  <r>
    <x v="12"/>
  </r>
  <r>
    <x v="2"/>
  </r>
  <r>
    <x v="2"/>
  </r>
  <r>
    <x v="0"/>
  </r>
  <r>
    <x v="2"/>
  </r>
  <r>
    <x v="62"/>
  </r>
  <r>
    <x v="24"/>
  </r>
  <r>
    <x v="2"/>
  </r>
  <r>
    <x v="2"/>
  </r>
  <r>
    <x v="2"/>
  </r>
  <r>
    <x v="12"/>
  </r>
  <r>
    <x v="72"/>
  </r>
  <r>
    <x v="2"/>
  </r>
  <r>
    <x v="37"/>
  </r>
  <r>
    <x v="90"/>
  </r>
  <r>
    <x v="7"/>
  </r>
  <r>
    <x v="30"/>
  </r>
  <r>
    <x v="72"/>
  </r>
  <r>
    <x v="7"/>
  </r>
  <r>
    <x v="22"/>
  </r>
  <r>
    <x v="2"/>
  </r>
  <r>
    <x v="12"/>
  </r>
  <r>
    <x v="14"/>
  </r>
  <r>
    <x v="2"/>
  </r>
  <r>
    <x v="124"/>
  </r>
  <r>
    <x v="2"/>
  </r>
  <r>
    <x v="2"/>
  </r>
  <r>
    <x v="91"/>
  </r>
  <r>
    <x v="2"/>
  </r>
  <r>
    <x v="25"/>
  </r>
  <r>
    <x v="0"/>
  </r>
  <r>
    <x v="2"/>
  </r>
  <r>
    <x v="78"/>
  </r>
  <r>
    <x v="147"/>
  </r>
  <r>
    <x v="6"/>
  </r>
  <r>
    <x v="124"/>
  </r>
  <r>
    <x v="62"/>
  </r>
  <r>
    <x v="2"/>
  </r>
  <r>
    <x v="2"/>
  </r>
  <r>
    <x v="2"/>
  </r>
  <r>
    <x v="38"/>
  </r>
  <r>
    <x v="16"/>
  </r>
  <r>
    <x v="0"/>
  </r>
  <r>
    <x v="72"/>
  </r>
  <r>
    <x v="12"/>
  </r>
  <r>
    <x v="2"/>
  </r>
  <r>
    <x v="11"/>
  </r>
  <r>
    <x v="74"/>
  </r>
  <r>
    <x v="2"/>
  </r>
  <r>
    <x v="72"/>
  </r>
  <r>
    <x v="124"/>
  </r>
  <r>
    <x v="39"/>
  </r>
  <r>
    <x v="39"/>
  </r>
  <r>
    <x v="39"/>
  </r>
  <r>
    <x v="2"/>
  </r>
  <r>
    <x v="2"/>
  </r>
  <r>
    <x v="12"/>
  </r>
  <r>
    <x v="143"/>
  </r>
  <r>
    <x v="2"/>
  </r>
  <r>
    <x v="6"/>
  </r>
  <r>
    <x v="143"/>
  </r>
  <r>
    <x v="63"/>
  </r>
  <r>
    <x v="63"/>
  </r>
  <r>
    <x v="2"/>
  </r>
  <r>
    <x v="147"/>
  </r>
  <r>
    <x v="0"/>
  </r>
  <r>
    <x v="12"/>
  </r>
  <r>
    <x v="12"/>
  </r>
  <r>
    <x v="2"/>
  </r>
  <r>
    <x v="2"/>
  </r>
  <r>
    <x v="150"/>
  </r>
  <r>
    <x v="2"/>
  </r>
  <r>
    <x v="28"/>
  </r>
  <r>
    <x v="2"/>
  </r>
  <r>
    <x v="144"/>
  </r>
  <r>
    <x v="2"/>
  </r>
  <r>
    <x v="16"/>
  </r>
  <r>
    <x v="24"/>
  </r>
  <r>
    <x v="12"/>
  </r>
  <r>
    <x v="64"/>
  </r>
  <r>
    <x v="12"/>
  </r>
  <r>
    <x v="16"/>
  </r>
  <r>
    <x v="124"/>
  </r>
  <r>
    <x v="8"/>
  </r>
  <r>
    <x v="2"/>
  </r>
  <r>
    <x v="13"/>
  </r>
  <r>
    <x v="16"/>
  </r>
  <r>
    <x v="2"/>
  </r>
  <r>
    <x v="2"/>
  </r>
  <r>
    <x v="2"/>
  </r>
  <r>
    <x v="12"/>
  </r>
  <r>
    <x v="149"/>
  </r>
  <r>
    <x v="2"/>
  </r>
  <r>
    <x v="136"/>
  </r>
  <r>
    <x v="16"/>
  </r>
  <r>
    <x v="66"/>
  </r>
  <r>
    <x v="2"/>
  </r>
  <r>
    <x v="2"/>
  </r>
  <r>
    <x v="39"/>
  </r>
  <r>
    <x v="39"/>
  </r>
  <r>
    <x v="39"/>
  </r>
  <r>
    <x v="16"/>
  </r>
  <r>
    <x v="12"/>
  </r>
  <r>
    <x v="0"/>
  </r>
  <r>
    <x v="1"/>
  </r>
  <r>
    <x v="8"/>
  </r>
  <r>
    <x v="0"/>
  </r>
  <r>
    <x v="72"/>
  </r>
  <r>
    <x v="2"/>
  </r>
  <r>
    <x v="37"/>
  </r>
  <r>
    <x v="8"/>
  </r>
  <r>
    <x v="2"/>
  </r>
  <r>
    <x v="12"/>
  </r>
  <r>
    <x v="12"/>
  </r>
  <r>
    <x v="12"/>
  </r>
  <r>
    <x v="1"/>
  </r>
  <r>
    <x v="16"/>
  </r>
  <r>
    <x v="8"/>
  </r>
  <r>
    <x v="14"/>
  </r>
  <r>
    <x v="16"/>
  </r>
  <r>
    <x v="137"/>
  </r>
  <r>
    <x v="2"/>
  </r>
  <r>
    <x v="16"/>
  </r>
  <r>
    <x v="12"/>
  </r>
  <r>
    <x v="68"/>
  </r>
  <r>
    <x v="12"/>
  </r>
  <r>
    <x v="12"/>
  </r>
  <r>
    <x v="0"/>
  </r>
  <r>
    <x v="87"/>
  </r>
  <r>
    <x v="2"/>
  </r>
  <r>
    <x v="1"/>
  </r>
  <r>
    <x v="68"/>
  </r>
  <r>
    <x v="24"/>
  </r>
  <r>
    <x v="72"/>
  </r>
  <r>
    <x v="1"/>
  </r>
  <r>
    <x v="14"/>
  </r>
  <r>
    <x v="74"/>
  </r>
  <r>
    <x v="25"/>
  </r>
  <r>
    <x v="8"/>
  </r>
  <r>
    <x v="37"/>
  </r>
  <r>
    <x v="36"/>
  </r>
  <r>
    <x v="36"/>
  </r>
  <r>
    <x v="36"/>
  </r>
  <r>
    <x v="14"/>
  </r>
  <r>
    <x v="2"/>
  </r>
  <r>
    <x v="16"/>
  </r>
  <r>
    <x v="37"/>
  </r>
  <r>
    <x v="2"/>
  </r>
  <r>
    <x v="144"/>
  </r>
  <r>
    <x v="8"/>
  </r>
  <r>
    <x v="2"/>
  </r>
  <r>
    <x v="93"/>
  </r>
  <r>
    <x v="2"/>
  </r>
  <r>
    <x v="2"/>
  </r>
  <r>
    <x v="16"/>
  </r>
  <r>
    <x v="144"/>
  </r>
  <r>
    <x v="2"/>
  </r>
  <r>
    <x v="122"/>
  </r>
  <r>
    <x v="136"/>
  </r>
  <r>
    <x v="2"/>
  </r>
  <r>
    <x v="69"/>
  </r>
  <r>
    <x v="2"/>
  </r>
  <r>
    <x v="14"/>
  </r>
  <r>
    <x v="2"/>
  </r>
  <r>
    <x v="2"/>
  </r>
  <r>
    <x v="1"/>
  </r>
  <r>
    <x v="6"/>
  </r>
  <r>
    <x v="16"/>
  </r>
  <r>
    <x v="2"/>
  </r>
  <r>
    <x v="33"/>
  </r>
  <r>
    <x v="2"/>
  </r>
  <r>
    <x v="0"/>
  </r>
  <r>
    <x v="39"/>
  </r>
  <r>
    <x v="39"/>
  </r>
  <r>
    <x v="39"/>
  </r>
  <r>
    <x v="0"/>
  </r>
  <r>
    <x v="0"/>
  </r>
  <r>
    <x v="2"/>
  </r>
  <r>
    <x v="2"/>
  </r>
  <r>
    <x v="65"/>
  </r>
  <r>
    <x v="12"/>
  </r>
  <r>
    <x v="2"/>
  </r>
  <r>
    <x v="2"/>
  </r>
  <r>
    <x v="2"/>
  </r>
  <r>
    <x v="4"/>
  </r>
  <r>
    <x v="34"/>
  </r>
  <r>
    <x v="2"/>
  </r>
  <r>
    <x v="151"/>
  </r>
  <r>
    <x v="2"/>
  </r>
  <r>
    <x v="2"/>
  </r>
  <r>
    <x v="28"/>
  </r>
  <r>
    <x v="12"/>
  </r>
  <r>
    <x v="2"/>
  </r>
  <r>
    <x v="2"/>
  </r>
  <r>
    <x v="6"/>
  </r>
  <r>
    <x v="12"/>
  </r>
  <r>
    <x v="0"/>
  </r>
  <r>
    <x v="6"/>
  </r>
  <r>
    <x v="2"/>
  </r>
  <r>
    <x v="6"/>
  </r>
  <r>
    <x v="2"/>
  </r>
  <r>
    <x v="4"/>
  </r>
  <r>
    <x v="2"/>
  </r>
  <r>
    <x v="73"/>
  </r>
  <r>
    <x v="6"/>
  </r>
  <r>
    <x v="12"/>
  </r>
  <r>
    <x v="2"/>
  </r>
  <r>
    <x v="12"/>
  </r>
  <r>
    <x v="2"/>
  </r>
  <r>
    <x v="2"/>
  </r>
  <r>
    <x v="7"/>
  </r>
  <r>
    <x v="72"/>
  </r>
  <r>
    <x v="144"/>
  </r>
  <r>
    <x v="63"/>
  </r>
  <r>
    <x v="63"/>
  </r>
  <r>
    <x v="12"/>
  </r>
  <r>
    <x v="8"/>
  </r>
  <r>
    <x v="14"/>
  </r>
  <r>
    <x v="7"/>
  </r>
  <r>
    <x v="2"/>
  </r>
  <r>
    <x v="144"/>
  </r>
  <r>
    <x v="8"/>
  </r>
  <r>
    <x v="69"/>
  </r>
  <r>
    <x v="2"/>
  </r>
  <r>
    <x v="2"/>
  </r>
  <r>
    <x v="137"/>
  </r>
  <r>
    <x v="2"/>
  </r>
  <r>
    <x v="2"/>
  </r>
  <r>
    <x v="6"/>
  </r>
  <r>
    <x v="2"/>
  </r>
  <r>
    <x v="2"/>
  </r>
  <r>
    <x v="8"/>
  </r>
  <r>
    <x v="12"/>
  </r>
  <r>
    <x v="6"/>
  </r>
  <r>
    <x v="152"/>
  </r>
  <r>
    <x v="91"/>
  </r>
  <r>
    <x v="2"/>
  </r>
  <r>
    <x v="8"/>
  </r>
  <r>
    <x v="6"/>
  </r>
  <r>
    <x v="40"/>
  </r>
  <r>
    <x v="20"/>
  </r>
  <r>
    <x v="62"/>
  </r>
  <r>
    <x v="2"/>
  </r>
  <r>
    <x v="2"/>
  </r>
  <r>
    <x v="120"/>
  </r>
  <r>
    <x v="1"/>
  </r>
  <r>
    <x v="60"/>
  </r>
  <r>
    <x v="104"/>
  </r>
  <r>
    <x v="118"/>
  </r>
  <r>
    <x v="2"/>
  </r>
  <r>
    <x v="40"/>
  </r>
  <r>
    <x v="2"/>
  </r>
  <r>
    <x v="30"/>
  </r>
  <r>
    <x v="8"/>
  </r>
  <r>
    <x v="70"/>
  </r>
  <r>
    <x v="2"/>
  </r>
  <r>
    <x v="153"/>
  </r>
  <r>
    <x v="12"/>
  </r>
  <r>
    <x v="88"/>
  </r>
  <r>
    <x v="2"/>
  </r>
  <r>
    <x v="2"/>
  </r>
  <r>
    <x v="74"/>
  </r>
  <r>
    <x v="1"/>
  </r>
  <r>
    <x v="27"/>
  </r>
  <r>
    <x v="2"/>
  </r>
  <r>
    <x v="69"/>
  </r>
  <r>
    <x v="12"/>
  </r>
  <r>
    <x v="1"/>
  </r>
  <r>
    <x v="40"/>
  </r>
  <r>
    <x v="154"/>
  </r>
  <r>
    <x v="26"/>
  </r>
  <r>
    <x v="99"/>
  </r>
  <r>
    <x v="12"/>
  </r>
  <r>
    <x v="2"/>
  </r>
  <r>
    <x v="14"/>
  </r>
  <r>
    <x v="24"/>
  </r>
  <r>
    <x v="5"/>
  </r>
  <r>
    <x v="5"/>
  </r>
  <r>
    <x v="5"/>
  </r>
  <r>
    <x v="100"/>
  </r>
  <r>
    <x v="6"/>
  </r>
  <r>
    <x v="155"/>
  </r>
  <r>
    <x v="156"/>
  </r>
  <r>
    <x v="18"/>
  </r>
  <r>
    <x v="157"/>
  </r>
  <r>
    <x v="134"/>
  </r>
  <r>
    <x v="2"/>
  </r>
  <r>
    <x v="39"/>
  </r>
  <r>
    <x v="39"/>
  </r>
  <r>
    <x v="39"/>
  </r>
  <r>
    <x v="2"/>
  </r>
  <r>
    <x v="38"/>
  </r>
  <r>
    <x v="2"/>
  </r>
  <r>
    <x v="18"/>
  </r>
  <r>
    <x v="8"/>
  </r>
  <r>
    <x v="2"/>
  </r>
  <r>
    <x v="18"/>
  </r>
  <r>
    <x v="68"/>
  </r>
  <r>
    <x v="1"/>
  </r>
  <r>
    <x v="16"/>
  </r>
  <r>
    <x v="75"/>
  </r>
  <r>
    <x v="12"/>
  </r>
  <r>
    <x v="149"/>
  </r>
  <r>
    <x v="2"/>
  </r>
  <r>
    <x v="16"/>
  </r>
  <r>
    <x v="28"/>
  </r>
  <r>
    <x v="16"/>
  </r>
  <r>
    <x v="2"/>
  </r>
  <r>
    <x v="12"/>
  </r>
  <r>
    <x v="2"/>
  </r>
  <r>
    <x v="2"/>
  </r>
  <r>
    <x v="12"/>
  </r>
  <r>
    <x v="10"/>
  </r>
  <r>
    <x v="2"/>
  </r>
  <r>
    <x v="2"/>
  </r>
  <r>
    <x v="2"/>
  </r>
  <r>
    <x v="14"/>
  </r>
  <r>
    <x v="91"/>
  </r>
  <r>
    <x v="113"/>
  </r>
  <r>
    <x v="2"/>
  </r>
  <r>
    <x v="1"/>
  </r>
  <r>
    <x v="78"/>
  </r>
  <r>
    <x v="2"/>
  </r>
  <r>
    <x v="158"/>
  </r>
  <r>
    <x v="6"/>
  </r>
  <r>
    <x v="143"/>
  </r>
  <r>
    <x v="127"/>
  </r>
  <r>
    <x v="62"/>
  </r>
  <r>
    <x v="95"/>
  </r>
  <r>
    <x v="35"/>
  </r>
  <r>
    <x v="2"/>
  </r>
  <r>
    <x v="2"/>
  </r>
  <r>
    <x v="12"/>
  </r>
  <r>
    <x v="2"/>
  </r>
  <r>
    <x v="144"/>
  </r>
  <r>
    <x v="72"/>
  </r>
  <r>
    <x v="40"/>
  </r>
  <r>
    <x v="79"/>
  </r>
  <r>
    <x v="69"/>
  </r>
  <r>
    <x v="72"/>
  </r>
  <r>
    <x v="75"/>
  </r>
  <r>
    <x v="12"/>
  </r>
  <r>
    <x v="2"/>
  </r>
  <r>
    <x v="60"/>
  </r>
  <r>
    <x v="16"/>
  </r>
  <r>
    <x v="62"/>
  </r>
  <r>
    <x v="114"/>
  </r>
  <r>
    <x v="12"/>
  </r>
  <r>
    <x v="14"/>
  </r>
  <r>
    <x v="36"/>
  </r>
  <r>
    <x v="36"/>
  </r>
  <r>
    <x v="36"/>
  </r>
  <r>
    <x v="6"/>
  </r>
  <r>
    <x v="74"/>
  </r>
  <r>
    <x v="12"/>
  </r>
  <r>
    <x v="2"/>
  </r>
  <r>
    <x v="58"/>
  </r>
  <r>
    <x v="2"/>
  </r>
  <r>
    <x v="2"/>
  </r>
  <r>
    <x v="6"/>
  </r>
  <r>
    <x v="1"/>
  </r>
  <r>
    <x v="89"/>
  </r>
  <r>
    <x v="14"/>
  </r>
  <r>
    <x v="72"/>
  </r>
  <r>
    <x v="60"/>
  </r>
  <r>
    <x v="2"/>
  </r>
  <r>
    <x v="2"/>
  </r>
  <r>
    <x v="2"/>
  </r>
  <r>
    <x v="12"/>
  </r>
  <r>
    <x v="6"/>
  </r>
  <r>
    <x v="6"/>
  </r>
  <r>
    <x v="2"/>
  </r>
  <r>
    <x v="144"/>
  </r>
  <r>
    <x v="12"/>
  </r>
  <r>
    <x v="2"/>
  </r>
  <r>
    <x v="10"/>
  </r>
  <r>
    <x v="0"/>
  </r>
  <r>
    <x v="38"/>
  </r>
  <r>
    <x v="2"/>
  </r>
  <r>
    <x v="30"/>
  </r>
  <r>
    <x v="72"/>
  </r>
  <r>
    <x v="14"/>
  </r>
  <r>
    <x v="2"/>
  </r>
  <r>
    <x v="67"/>
  </r>
  <r>
    <x v="137"/>
  </r>
  <r>
    <x v="24"/>
  </r>
  <r>
    <x v="30"/>
  </r>
  <r>
    <x v="2"/>
  </r>
  <r>
    <x v="2"/>
  </r>
  <r>
    <x v="2"/>
  </r>
  <r>
    <x v="2"/>
  </r>
  <r>
    <x v="4"/>
  </r>
  <r>
    <x v="25"/>
  </r>
  <r>
    <x v="63"/>
  </r>
  <r>
    <x v="63"/>
  </r>
  <r>
    <x v="69"/>
  </r>
  <r>
    <x v="2"/>
  </r>
  <r>
    <x v="25"/>
  </r>
  <r>
    <x v="0"/>
  </r>
  <r>
    <x v="2"/>
  </r>
  <r>
    <x v="2"/>
  </r>
  <r>
    <x v="14"/>
  </r>
  <r>
    <x v="16"/>
  </r>
  <r>
    <x v="7"/>
  </r>
  <r>
    <x v="2"/>
  </r>
  <r>
    <x v="12"/>
  </r>
  <r>
    <x v="1"/>
  </r>
  <r>
    <x v="18"/>
  </r>
  <r>
    <x v="14"/>
  </r>
  <r>
    <x v="2"/>
  </r>
  <r>
    <x v="9"/>
  </r>
  <r>
    <x v="2"/>
  </r>
  <r>
    <x v="2"/>
  </r>
  <r>
    <x v="36"/>
  </r>
  <r>
    <x v="36"/>
  </r>
  <r>
    <x v="36"/>
  </r>
  <r>
    <x v="6"/>
  </r>
  <r>
    <x v="6"/>
  </r>
  <r>
    <x v="80"/>
  </r>
  <r>
    <x v="80"/>
  </r>
  <r>
    <x v="40"/>
  </r>
  <r>
    <x v="12"/>
  </r>
  <r>
    <x v="83"/>
  </r>
  <r>
    <x v="6"/>
  </r>
  <r>
    <x v="26"/>
  </r>
  <r>
    <x v="37"/>
  </r>
  <r>
    <x v="14"/>
  </r>
  <r>
    <x v="12"/>
  </r>
  <r>
    <x v="6"/>
  </r>
  <r>
    <x v="16"/>
  </r>
  <r>
    <x v="14"/>
  </r>
  <r>
    <x v="8"/>
  </r>
  <r>
    <x v="2"/>
  </r>
  <r>
    <x v="35"/>
  </r>
  <r>
    <x v="144"/>
  </r>
  <r>
    <x v="2"/>
  </r>
  <r>
    <x v="9"/>
  </r>
  <r>
    <x v="8"/>
  </r>
  <r>
    <x v="8"/>
  </r>
  <r>
    <x v="6"/>
  </r>
  <r>
    <x v="93"/>
  </r>
  <r>
    <x v="18"/>
  </r>
  <r>
    <x v="6"/>
  </r>
  <r>
    <x v="2"/>
  </r>
  <r>
    <x v="8"/>
  </r>
  <r>
    <x v="6"/>
  </r>
  <r>
    <x v="16"/>
  </r>
  <r>
    <x v="1"/>
  </r>
  <r>
    <x v="2"/>
  </r>
  <r>
    <x v="2"/>
  </r>
  <r>
    <x v="36"/>
  </r>
  <r>
    <x v="36"/>
  </r>
  <r>
    <x v="36"/>
  </r>
  <r>
    <x v="8"/>
  </r>
  <r>
    <x v="28"/>
  </r>
  <r>
    <x v="2"/>
  </r>
  <r>
    <x v="119"/>
  </r>
  <r>
    <x v="2"/>
  </r>
  <r>
    <x v="26"/>
  </r>
  <r>
    <x v="16"/>
  </r>
  <r>
    <x v="6"/>
  </r>
  <r>
    <x v="159"/>
  </r>
  <r>
    <x v="158"/>
  </r>
  <r>
    <x v="26"/>
  </r>
  <r>
    <x v="160"/>
  </r>
  <r>
    <x v="30"/>
  </r>
  <r>
    <x v="94"/>
  </r>
  <r>
    <x v="72"/>
  </r>
  <r>
    <x v="24"/>
  </r>
  <r>
    <x v="2"/>
  </r>
  <r>
    <x v="2"/>
  </r>
  <r>
    <x v="161"/>
  </r>
  <r>
    <x v="18"/>
  </r>
  <r>
    <x v="37"/>
  </r>
  <r>
    <x v="2"/>
  </r>
  <r>
    <x v="6"/>
  </r>
  <r>
    <x v="2"/>
  </r>
  <r>
    <x v="37"/>
  </r>
  <r>
    <x v="1"/>
  </r>
  <r>
    <x v="38"/>
  </r>
  <r>
    <x v="162"/>
  </r>
  <r>
    <x v="40"/>
  </r>
  <r>
    <x v="26"/>
  </r>
  <r>
    <x v="16"/>
  </r>
  <r>
    <x v="0"/>
  </r>
  <r>
    <x v="160"/>
  </r>
  <r>
    <x v="2"/>
  </r>
  <r>
    <x v="9"/>
  </r>
  <r>
    <x v="2"/>
  </r>
  <r>
    <x v="8"/>
  </r>
  <r>
    <x v="163"/>
  </r>
  <r>
    <x v="12"/>
  </r>
  <r>
    <x v="78"/>
  </r>
  <r>
    <x v="2"/>
  </r>
  <r>
    <x v="2"/>
  </r>
  <r>
    <x v="8"/>
  </r>
  <r>
    <x v="39"/>
  </r>
  <r>
    <x v="39"/>
  </r>
  <r>
    <x v="39"/>
  </r>
  <r>
    <x v="2"/>
  </r>
  <r>
    <x v="26"/>
  </r>
  <r>
    <x v="24"/>
  </r>
  <r>
    <x v="139"/>
  </r>
  <r>
    <x v="8"/>
  </r>
  <r>
    <x v="24"/>
  </r>
  <r>
    <x v="30"/>
  </r>
  <r>
    <x v="16"/>
  </r>
  <r>
    <x v="84"/>
  </r>
  <r>
    <x v="12"/>
  </r>
  <r>
    <x v="72"/>
  </r>
  <r>
    <x v="12"/>
  </r>
  <r>
    <x v="2"/>
  </r>
  <r>
    <x v="160"/>
  </r>
  <r>
    <x v="12"/>
  </r>
  <r>
    <x v="108"/>
  </r>
  <r>
    <x v="8"/>
  </r>
  <r>
    <x v="16"/>
  </r>
  <r>
    <x v="14"/>
  </r>
  <r>
    <x v="90"/>
  </r>
  <r>
    <x v="0"/>
  </r>
  <r>
    <x v="2"/>
  </r>
  <r>
    <x v="14"/>
  </r>
  <r>
    <x v="39"/>
  </r>
  <r>
    <x v="39"/>
  </r>
  <r>
    <x v="39"/>
  </r>
  <r>
    <x v="6"/>
  </r>
  <r>
    <x v="6"/>
  </r>
  <r>
    <x v="37"/>
  </r>
  <r>
    <x v="10"/>
  </r>
  <r>
    <x v="12"/>
  </r>
  <r>
    <x v="0"/>
  </r>
  <r>
    <x v="88"/>
  </r>
  <r>
    <x v="28"/>
  </r>
  <r>
    <x v="86"/>
  </r>
  <r>
    <x v="40"/>
  </r>
  <r>
    <x v="114"/>
  </r>
  <r>
    <x v="16"/>
  </r>
  <r>
    <x v="121"/>
  </r>
  <r>
    <x v="6"/>
  </r>
  <r>
    <x v="14"/>
  </r>
  <r>
    <x v="62"/>
  </r>
  <r>
    <x v="12"/>
  </r>
  <r>
    <x v="9"/>
  </r>
  <r>
    <x v="24"/>
  </r>
  <r>
    <x v="38"/>
  </r>
  <r>
    <x v="35"/>
  </r>
  <r>
    <x v="6"/>
  </r>
  <r>
    <x v="8"/>
  </r>
  <r>
    <x v="12"/>
  </r>
  <r>
    <x v="164"/>
  </r>
  <r>
    <x v="2"/>
  </r>
  <r>
    <x v="39"/>
  </r>
  <r>
    <x v="39"/>
  </r>
  <r>
    <x v="39"/>
  </r>
  <r>
    <x v="74"/>
  </r>
  <r>
    <x v="8"/>
  </r>
  <r>
    <x v="24"/>
  </r>
  <r>
    <x v="2"/>
  </r>
  <r>
    <x v="37"/>
  </r>
  <r>
    <x v="58"/>
  </r>
  <r>
    <x v="12"/>
  </r>
  <r>
    <x v="18"/>
  </r>
  <r>
    <x v="144"/>
  </r>
  <r>
    <x v="18"/>
  </r>
  <r>
    <x v="2"/>
  </r>
  <r>
    <x v="14"/>
  </r>
  <r>
    <x v="24"/>
  </r>
  <r>
    <x v="12"/>
  </r>
  <r>
    <x v="22"/>
  </r>
  <r>
    <x v="24"/>
  </r>
  <r>
    <x v="2"/>
  </r>
  <r>
    <x v="24"/>
  </r>
  <r>
    <x v="14"/>
  </r>
  <r>
    <x v="14"/>
  </r>
  <r>
    <x v="30"/>
  </r>
  <r>
    <x v="165"/>
  </r>
  <r>
    <x v="12"/>
  </r>
  <r>
    <x v="18"/>
  </r>
  <r>
    <x v="12"/>
  </r>
  <r>
    <x v="2"/>
  </r>
  <r>
    <x v="2"/>
  </r>
  <r>
    <x v="63"/>
  </r>
  <r>
    <x v="63"/>
  </r>
  <r>
    <x v="8"/>
  </r>
  <r>
    <x v="166"/>
  </r>
  <r>
    <x v="12"/>
  </r>
  <r>
    <x v="2"/>
  </r>
  <r>
    <x v="143"/>
  </r>
  <r>
    <x v="2"/>
  </r>
  <r>
    <x v="24"/>
  </r>
  <r>
    <x v="0"/>
  </r>
  <r>
    <x v="2"/>
  </r>
  <r>
    <x v="33"/>
  </r>
  <r>
    <x v="8"/>
  </r>
  <r>
    <x v="2"/>
  </r>
  <r>
    <x v="12"/>
  </r>
  <r>
    <x v="8"/>
  </r>
  <r>
    <x v="6"/>
  </r>
  <r>
    <x v="127"/>
  </r>
  <r>
    <x v="37"/>
  </r>
  <r>
    <x v="37"/>
  </r>
  <r>
    <x v="167"/>
  </r>
  <r>
    <x v="8"/>
  </r>
  <r>
    <x v="6"/>
  </r>
  <r>
    <x v="2"/>
  </r>
  <r>
    <x v="2"/>
  </r>
  <r>
    <x v="90"/>
  </r>
  <r>
    <x v="143"/>
  </r>
  <r>
    <x v="2"/>
  </r>
  <r>
    <x v="34"/>
  </r>
  <r>
    <x v="2"/>
  </r>
  <r>
    <x v="168"/>
  </r>
  <r>
    <x v="6"/>
  </r>
  <r>
    <x v="12"/>
  </r>
  <r>
    <x v="37"/>
  </r>
  <r>
    <x v="2"/>
  </r>
  <r>
    <x v="2"/>
  </r>
  <r>
    <x v="8"/>
  </r>
  <r>
    <x v="33"/>
  </r>
  <r>
    <x v="144"/>
  </r>
  <r>
    <x v="12"/>
  </r>
  <r>
    <x v="29"/>
  </r>
  <r>
    <x v="16"/>
  </r>
  <r>
    <x v="8"/>
  </r>
  <r>
    <x v="108"/>
  </r>
  <r>
    <x v="39"/>
  </r>
  <r>
    <x v="39"/>
  </r>
  <r>
    <x v="39"/>
  </r>
  <r>
    <x v="168"/>
  </r>
  <r>
    <x v="12"/>
  </r>
  <r>
    <x v="2"/>
  </r>
  <r>
    <x v="12"/>
  </r>
  <r>
    <x v="2"/>
  </r>
  <r>
    <x v="33"/>
  </r>
  <r>
    <x v="158"/>
  </r>
  <r>
    <x v="1"/>
  </r>
  <r>
    <x v="72"/>
  </r>
  <r>
    <x v="6"/>
  </r>
  <r>
    <x v="24"/>
  </r>
  <r>
    <x v="142"/>
  </r>
</pivotCacheRecords>
</file>

<file path=xl/pivotCache/pivotCacheRecords5.xml><?xml version="1.0" encoding="utf-8"?>
<pivotCacheRecords xmlns="http://purl.oclc.org/ooxml/spreadsheetml/main" xmlns:r="http://purl.oclc.org/ooxml/officeDocument/relationships" xmlns:mc="http://schemas.openxmlformats.org/markup-compatibility/2006" xmlns:xr="http://schemas.microsoft.com/office/spreadsheetml/2014/revision" mc:Ignorable="xr" count="1798">
  <r>
    <x v="0"/>
  </r>
  <r>
    <x v="0"/>
  </r>
  <r>
    <x v="1"/>
  </r>
  <r>
    <x v="2"/>
  </r>
  <r>
    <x v="3"/>
  </r>
  <r>
    <x v="4"/>
  </r>
  <r>
    <x v="5"/>
  </r>
  <r>
    <x v="6"/>
  </r>
  <r>
    <x v="2"/>
  </r>
  <r>
    <x v="2"/>
  </r>
  <r>
    <x v="2"/>
  </r>
  <r>
    <x v="2"/>
  </r>
  <r>
    <x v="7"/>
  </r>
  <r>
    <x v="2"/>
  </r>
  <r>
    <x v="6"/>
  </r>
  <r>
    <x v="6"/>
  </r>
  <r>
    <x v="2"/>
  </r>
  <r>
    <x v="2"/>
  </r>
  <r>
    <x v="2"/>
  </r>
  <r>
    <x v="8"/>
  </r>
  <r>
    <x v="6"/>
  </r>
  <r>
    <x v="2"/>
  </r>
  <r>
    <x v="9"/>
  </r>
  <r>
    <x v="10"/>
  </r>
  <r>
    <x v="11"/>
  </r>
  <r>
    <x v="12"/>
  </r>
  <r>
    <x v="2"/>
  </r>
  <r>
    <x v="13"/>
  </r>
  <r>
    <x v="2"/>
  </r>
  <r>
    <x v="13"/>
  </r>
  <r>
    <x v="2"/>
  </r>
  <r>
    <x v="14"/>
  </r>
  <r>
    <x v="13"/>
  </r>
  <r>
    <x v="15"/>
  </r>
  <r>
    <x v="13"/>
  </r>
  <r>
    <x v="0"/>
  </r>
  <r>
    <x v="0"/>
  </r>
  <r>
    <x v="16"/>
  </r>
  <r>
    <x v="6"/>
  </r>
  <r>
    <x v="0"/>
  </r>
  <r>
    <x v="0"/>
  </r>
  <r>
    <x v="17"/>
  </r>
  <r>
    <x v="0"/>
  </r>
  <r>
    <x v="0"/>
  </r>
  <r>
    <x v="0"/>
  </r>
  <r>
    <x v="12"/>
  </r>
  <r>
    <x v="18"/>
  </r>
  <r>
    <x v="6"/>
  </r>
  <r>
    <x v="2"/>
  </r>
  <r>
    <x v="8"/>
  </r>
  <r>
    <x v="19"/>
  </r>
  <r>
    <x v="0"/>
  </r>
  <r>
    <x v="20"/>
  </r>
  <r>
    <x v="2"/>
  </r>
  <r>
    <x v="2"/>
  </r>
  <r>
    <x v="0"/>
  </r>
  <r>
    <x v="9"/>
  </r>
  <r>
    <x v="2"/>
  </r>
  <r>
    <x v="21"/>
  </r>
  <r>
    <x v="0"/>
  </r>
  <r>
    <x v="2"/>
  </r>
  <r>
    <x v="22"/>
  </r>
  <r>
    <x v="23"/>
  </r>
  <r>
    <x v="24"/>
  </r>
  <r>
    <x v="2"/>
  </r>
  <r>
    <x v="12"/>
  </r>
  <r>
    <x v="1"/>
  </r>
  <r>
    <x v="11"/>
  </r>
  <r>
    <x v="25"/>
  </r>
  <r>
    <x v="2"/>
  </r>
  <r>
    <x v="2"/>
  </r>
  <r>
    <x v="4"/>
  </r>
  <r>
    <x v="26"/>
  </r>
  <r>
    <x v="23"/>
  </r>
  <r>
    <x v="26"/>
  </r>
  <r>
    <x v="12"/>
  </r>
  <r>
    <x v="2"/>
  </r>
  <r>
    <x v="16"/>
  </r>
  <r>
    <x v="27"/>
  </r>
  <r>
    <x v="2"/>
  </r>
  <r>
    <x v="28"/>
  </r>
  <r>
    <x v="29"/>
  </r>
  <r>
    <x v="30"/>
  </r>
  <r>
    <x v="31"/>
  </r>
  <r>
    <x v="17"/>
  </r>
  <r>
    <x v="32"/>
  </r>
  <r>
    <x v="2"/>
  </r>
  <r>
    <x v="14"/>
  </r>
  <r>
    <x v="2"/>
  </r>
  <r>
    <x v="21"/>
  </r>
  <r>
    <x v="33"/>
  </r>
  <r>
    <x v="12"/>
  </r>
  <r>
    <x v="6"/>
  </r>
  <r>
    <x v="8"/>
  </r>
  <r>
    <x v="6"/>
  </r>
  <r>
    <x v="8"/>
  </r>
  <r>
    <x v="14"/>
  </r>
  <r>
    <x v="34"/>
  </r>
  <r>
    <x v="35"/>
  </r>
  <r>
    <x v="36"/>
  </r>
  <r>
    <x v="2"/>
  </r>
  <r>
    <x v="2"/>
  </r>
  <r>
    <x v="0"/>
  </r>
  <r>
    <x v="36"/>
  </r>
  <r>
    <x v="8"/>
  </r>
  <r>
    <x v="0"/>
  </r>
  <r>
    <x v="6"/>
  </r>
  <r>
    <x v="37"/>
  </r>
  <r>
    <x v="23"/>
  </r>
  <r>
    <x v="38"/>
  </r>
  <r>
    <x v="0"/>
  </r>
  <r>
    <x v="14"/>
  </r>
  <r>
    <x v="16"/>
  </r>
  <r>
    <x v="2"/>
  </r>
  <r>
    <x v="39"/>
  </r>
  <r>
    <x v="8"/>
  </r>
  <r>
    <x v="14"/>
  </r>
  <r>
    <x v="0"/>
  </r>
  <r>
    <x v="0"/>
  </r>
  <r>
    <x v="0"/>
  </r>
  <r>
    <x v="0"/>
  </r>
  <r>
    <x v="1"/>
  </r>
  <r>
    <x v="0"/>
  </r>
  <r>
    <x v="2"/>
  </r>
  <r>
    <x v="0"/>
  </r>
  <r>
    <x v="2"/>
  </r>
  <r>
    <x v="0"/>
  </r>
  <r>
    <x v="2"/>
  </r>
  <r>
    <x v="22"/>
  </r>
  <r>
    <x v="12"/>
  </r>
  <r>
    <x v="0"/>
  </r>
  <r>
    <x v="0"/>
  </r>
  <r>
    <x v="8"/>
  </r>
  <r>
    <x v="2"/>
  </r>
  <r>
    <x v="0"/>
  </r>
  <r>
    <x v="2"/>
  </r>
  <r>
    <x v="12"/>
  </r>
  <r>
    <x v="0"/>
  </r>
  <r>
    <x v="2"/>
  </r>
  <r>
    <x v="0"/>
  </r>
  <r>
    <x v="6"/>
  </r>
  <r>
    <x v="0"/>
  </r>
  <r>
    <x v="6"/>
  </r>
  <r>
    <x v="0"/>
  </r>
  <r>
    <x v="0"/>
  </r>
  <r>
    <x v="2"/>
  </r>
  <r>
    <x v="16"/>
  </r>
  <r>
    <x v="0"/>
  </r>
  <r>
    <x v="0"/>
  </r>
  <r>
    <x v="0"/>
  </r>
  <r>
    <x v="0"/>
  </r>
  <r>
    <x v="40"/>
  </r>
  <r>
    <x v="2"/>
  </r>
  <r>
    <x v="0"/>
  </r>
  <r>
    <x v="2"/>
  </r>
  <r>
    <x v="12"/>
  </r>
  <r>
    <x v="2"/>
  </r>
  <r>
    <x v="41"/>
  </r>
  <r>
    <x v="21"/>
  </r>
  <r>
    <x v="2"/>
  </r>
  <r>
    <x v="2"/>
  </r>
  <r>
    <x v="41"/>
  </r>
  <r>
    <x v="16"/>
  </r>
  <r>
    <x v="6"/>
  </r>
  <r>
    <x v="41"/>
  </r>
  <r>
    <x v="16"/>
  </r>
  <r>
    <x v="2"/>
  </r>
  <r>
    <x v="2"/>
  </r>
  <r>
    <x v="6"/>
  </r>
  <r>
    <x v="6"/>
  </r>
  <r>
    <x v="8"/>
  </r>
  <r>
    <x v="2"/>
  </r>
  <r>
    <x v="0"/>
  </r>
  <r>
    <x v="42"/>
  </r>
  <r>
    <x v="2"/>
  </r>
  <r>
    <x v="1"/>
  </r>
  <r>
    <x v="2"/>
  </r>
  <r>
    <x v="43"/>
  </r>
  <r>
    <x v="8"/>
  </r>
  <r>
    <x v="2"/>
  </r>
  <r>
    <x v="16"/>
  </r>
  <r>
    <x v="6"/>
  </r>
  <r>
    <x v="8"/>
  </r>
  <r>
    <x v="2"/>
  </r>
  <r>
    <x v="12"/>
  </r>
  <r>
    <x v="14"/>
  </r>
  <r>
    <x v="2"/>
  </r>
  <r>
    <x v="21"/>
  </r>
  <r>
    <x v="0"/>
  </r>
  <r>
    <x v="2"/>
  </r>
  <r>
    <x v="0"/>
  </r>
  <r>
    <x v="2"/>
  </r>
  <r>
    <x v="8"/>
  </r>
  <r>
    <x v="2"/>
  </r>
  <r>
    <x v="8"/>
  </r>
  <r>
    <x v="1"/>
  </r>
  <r>
    <x v="2"/>
  </r>
  <r>
    <x v="44"/>
  </r>
  <r>
    <x v="25"/>
  </r>
  <r>
    <x v="2"/>
  </r>
  <r>
    <x v="45"/>
  </r>
  <r>
    <x v="8"/>
  </r>
  <r>
    <x v="2"/>
  </r>
  <r>
    <x v="46"/>
  </r>
  <r>
    <x v="2"/>
  </r>
  <r>
    <x v="2"/>
  </r>
  <r>
    <x v="0"/>
  </r>
  <r>
    <x v="1"/>
  </r>
  <r>
    <x v="47"/>
  </r>
  <r>
    <x v="48"/>
  </r>
  <r>
    <x v="2"/>
  </r>
  <r>
    <x v="49"/>
  </r>
  <r>
    <x v="2"/>
  </r>
  <r>
    <x v="50"/>
  </r>
  <r>
    <x v="22"/>
  </r>
  <r>
    <x v="6"/>
  </r>
  <r>
    <x v="15"/>
  </r>
  <r>
    <x v="51"/>
  </r>
  <r>
    <x v="8"/>
  </r>
  <r>
    <x v="1"/>
  </r>
  <r>
    <x v="49"/>
  </r>
  <r>
    <x v="2"/>
  </r>
  <r>
    <x v="17"/>
  </r>
  <r>
    <x v="2"/>
  </r>
  <r>
    <x v="2"/>
  </r>
  <r>
    <x v="17"/>
  </r>
  <r>
    <x v="23"/>
  </r>
  <r>
    <x v="43"/>
  </r>
  <r>
    <x v="10"/>
  </r>
  <r>
    <x v="1"/>
  </r>
  <r>
    <x v="52"/>
  </r>
  <r>
    <x v="53"/>
  </r>
  <r>
    <x v="54"/>
  </r>
  <r>
    <x v="55"/>
  </r>
  <r>
    <x v="34"/>
  </r>
  <r>
    <x v="2"/>
  </r>
  <r>
    <x v="2"/>
  </r>
  <r>
    <x v="16"/>
  </r>
  <r>
    <x v="12"/>
  </r>
  <r>
    <x v="17"/>
  </r>
  <r>
    <x v="33"/>
  </r>
  <r>
    <x v="56"/>
  </r>
  <r>
    <x v="1"/>
  </r>
  <r>
    <x v="2"/>
  </r>
  <r>
    <x v="21"/>
  </r>
  <r>
    <x v="27"/>
  </r>
  <r>
    <x v="2"/>
  </r>
  <r>
    <x v="16"/>
  </r>
  <r>
    <x v="8"/>
  </r>
  <r>
    <x v="0"/>
  </r>
  <r>
    <x v="6"/>
  </r>
  <r>
    <x v="57"/>
  </r>
  <r>
    <x v="14"/>
  </r>
  <r>
    <x v="33"/>
  </r>
  <r>
    <x v="14"/>
  </r>
  <r>
    <x v="16"/>
  </r>
  <r>
    <x v="4"/>
  </r>
  <r>
    <x v="2"/>
  </r>
  <r>
    <x v="58"/>
  </r>
  <r>
    <x v="12"/>
  </r>
  <r>
    <x v="49"/>
  </r>
  <r>
    <x v="59"/>
  </r>
  <r>
    <x v="0"/>
  </r>
  <r>
    <x v="0"/>
  </r>
  <r>
    <x v="2"/>
  </r>
  <r>
    <x v="6"/>
  </r>
  <r>
    <x v="60"/>
  </r>
  <r>
    <x v="12"/>
  </r>
  <r>
    <x v="61"/>
  </r>
  <r>
    <x v="62"/>
  </r>
  <r>
    <x v="2"/>
  </r>
  <r>
    <x v="12"/>
  </r>
  <r>
    <x v="63"/>
  </r>
  <r>
    <x v="1"/>
  </r>
  <r>
    <x v="2"/>
  </r>
  <r>
    <x v="2"/>
  </r>
  <r>
    <x v="16"/>
  </r>
  <r>
    <x v="21"/>
  </r>
  <r>
    <x v="21"/>
  </r>
  <r>
    <x v="25"/>
  </r>
  <r>
    <x v="2"/>
  </r>
  <r>
    <x v="64"/>
  </r>
  <r>
    <x v="2"/>
  </r>
  <r>
    <x v="32"/>
  </r>
  <r>
    <x v="16"/>
  </r>
  <r>
    <x v="0"/>
  </r>
  <r>
    <x v="20"/>
  </r>
  <r>
    <x v="2"/>
  </r>
  <r>
    <x v="0"/>
  </r>
  <r>
    <x v="14"/>
  </r>
  <r>
    <x v="6"/>
  </r>
  <r>
    <x v="2"/>
  </r>
  <r>
    <x v="34"/>
  </r>
  <r>
    <x v="37"/>
  </r>
  <r>
    <x v="0"/>
  </r>
  <r>
    <x v="14"/>
  </r>
  <r>
    <x v="0"/>
  </r>
  <r>
    <x v="0"/>
  </r>
  <r>
    <x v="65"/>
  </r>
  <r>
    <x v="0"/>
  </r>
  <r>
    <x v="0"/>
  </r>
  <r>
    <x v="0"/>
  </r>
  <r>
    <x v="27"/>
  </r>
  <r>
    <x v="0"/>
  </r>
  <r>
    <x v="2"/>
  </r>
  <r>
    <x v="0"/>
  </r>
  <r>
    <x v="0"/>
  </r>
  <r>
    <x v="2"/>
  </r>
  <r>
    <x v="8"/>
  </r>
  <r>
    <x v="7"/>
  </r>
  <r>
    <x v="8"/>
  </r>
  <r>
    <x v="0"/>
  </r>
  <r>
    <x v="42"/>
  </r>
  <r>
    <x v="21"/>
  </r>
  <r>
    <x v="42"/>
  </r>
  <r>
    <x v="49"/>
  </r>
  <r>
    <x v="14"/>
  </r>
  <r>
    <x v="6"/>
  </r>
  <r>
    <x v="2"/>
  </r>
  <r>
    <x v="14"/>
  </r>
  <r>
    <x v="66"/>
  </r>
  <r>
    <x v="66"/>
  </r>
  <r>
    <x v="16"/>
  </r>
  <r>
    <x v="2"/>
  </r>
  <r>
    <x v="2"/>
  </r>
  <r>
    <x v="2"/>
  </r>
  <r>
    <x v="67"/>
  </r>
  <r>
    <x v="12"/>
  </r>
  <r>
    <x v="16"/>
  </r>
  <r>
    <x v="12"/>
  </r>
  <r>
    <x v="68"/>
  </r>
  <r>
    <x v="2"/>
  </r>
  <r>
    <x v="6"/>
  </r>
  <r>
    <x v="12"/>
  </r>
  <r>
    <x v="34"/>
  </r>
  <r>
    <x v="52"/>
  </r>
  <r>
    <x v="2"/>
  </r>
  <r>
    <x v="2"/>
  </r>
  <r>
    <x v="8"/>
  </r>
  <r>
    <x v="8"/>
  </r>
  <r>
    <x v="27"/>
  </r>
  <r>
    <x v="2"/>
  </r>
  <r>
    <x v="48"/>
  </r>
  <r>
    <x v="57"/>
  </r>
  <r>
    <x v="12"/>
  </r>
  <r>
    <x v="69"/>
  </r>
  <r>
    <x v="70"/>
  </r>
  <r>
    <x v="2"/>
  </r>
  <r>
    <x v="0"/>
  </r>
  <r>
    <x v="52"/>
  </r>
  <r>
    <x v="16"/>
  </r>
  <r>
    <x v="71"/>
  </r>
  <r>
    <x v="0"/>
  </r>
  <r>
    <x v="20"/>
  </r>
  <r>
    <x v="8"/>
  </r>
  <r>
    <x v="0"/>
  </r>
  <r>
    <x v="8"/>
  </r>
  <r>
    <x v="2"/>
  </r>
  <r>
    <x v="21"/>
  </r>
  <r>
    <x v="8"/>
  </r>
  <r>
    <x v="2"/>
  </r>
  <r>
    <x v="72"/>
  </r>
  <r>
    <x v="0"/>
  </r>
  <r>
    <x v="52"/>
  </r>
  <r>
    <x v="23"/>
  </r>
  <r>
    <x v="2"/>
  </r>
  <r>
    <x v="8"/>
  </r>
  <r>
    <x v="25"/>
  </r>
  <r>
    <x v="2"/>
  </r>
  <r>
    <x v="2"/>
  </r>
  <r>
    <x v="16"/>
  </r>
  <r>
    <x v="52"/>
  </r>
  <r>
    <x v="73"/>
  </r>
  <r>
    <x v="34"/>
  </r>
  <r>
    <x v="52"/>
  </r>
  <r>
    <x v="73"/>
  </r>
  <r>
    <x v="12"/>
  </r>
  <r>
    <x v="0"/>
  </r>
  <r>
    <x v="42"/>
  </r>
  <r>
    <x v="14"/>
  </r>
  <r>
    <x v="74"/>
  </r>
  <r>
    <x v="25"/>
  </r>
  <r>
    <x v="2"/>
  </r>
  <r>
    <x v="2"/>
  </r>
  <r>
    <x v="8"/>
  </r>
  <r>
    <x v="8"/>
  </r>
  <r>
    <x v="16"/>
  </r>
  <r>
    <x v="0"/>
  </r>
  <r>
    <x v="2"/>
  </r>
  <r>
    <x v="12"/>
  </r>
  <r>
    <x v="2"/>
  </r>
  <r>
    <x v="2"/>
  </r>
  <r>
    <x v="6"/>
  </r>
  <r>
    <x v="38"/>
  </r>
  <r>
    <x v="30"/>
  </r>
  <r>
    <x v="0"/>
  </r>
  <r>
    <x v="75"/>
  </r>
  <r>
    <x v="2"/>
  </r>
  <r>
    <x v="76"/>
  </r>
  <r>
    <x v="52"/>
  </r>
  <r>
    <x v="2"/>
  </r>
  <r>
    <x v="37"/>
  </r>
  <r>
    <x v="6"/>
  </r>
  <r>
    <x v="70"/>
  </r>
  <r>
    <x v="70"/>
  </r>
  <r>
    <x v="37"/>
  </r>
  <r>
    <x v="6"/>
  </r>
  <r>
    <x v="25"/>
  </r>
  <r>
    <x v="2"/>
  </r>
  <r>
    <x v="77"/>
  </r>
  <r>
    <x v="17"/>
  </r>
  <r>
    <x v="14"/>
  </r>
  <r>
    <x v="2"/>
  </r>
  <r>
    <x v="2"/>
  </r>
  <r>
    <x v="16"/>
  </r>
  <r>
    <x v="2"/>
  </r>
  <r>
    <x v="2"/>
  </r>
  <r>
    <x v="43"/>
  </r>
  <r>
    <x v="42"/>
  </r>
  <r>
    <x v="16"/>
  </r>
  <r>
    <x v="12"/>
  </r>
  <r>
    <x v="8"/>
  </r>
  <r>
    <x v="78"/>
  </r>
  <r>
    <x v="16"/>
  </r>
  <r>
    <x v="52"/>
  </r>
  <r>
    <x v="5"/>
  </r>
  <r>
    <x v="0"/>
  </r>
  <r>
    <x v="9"/>
  </r>
  <r>
    <x v="14"/>
  </r>
  <r>
    <x v="27"/>
  </r>
  <r>
    <x v="8"/>
  </r>
  <r>
    <x v="14"/>
  </r>
  <r>
    <x v="30"/>
  </r>
  <r>
    <x v="79"/>
  </r>
  <r>
    <x v="12"/>
  </r>
  <r>
    <x v="14"/>
  </r>
  <r>
    <x v="42"/>
  </r>
  <r>
    <x v="7"/>
  </r>
  <r>
    <x v="6"/>
  </r>
  <r>
    <x v="14"/>
  </r>
  <r>
    <x v="80"/>
  </r>
  <r>
    <x v="14"/>
  </r>
  <r>
    <x v="12"/>
  </r>
  <r>
    <x v="1"/>
  </r>
  <r>
    <x v="52"/>
  </r>
  <r>
    <x v="21"/>
  </r>
  <r>
    <x v="30"/>
  </r>
  <r>
    <x v="2"/>
  </r>
  <r>
    <x v="60"/>
  </r>
  <r>
    <x v="2"/>
  </r>
  <r>
    <x v="2"/>
  </r>
  <r>
    <x v="2"/>
  </r>
  <r>
    <x v="81"/>
  </r>
  <r>
    <x v="2"/>
  </r>
  <r>
    <x v="58"/>
  </r>
  <r>
    <x v="8"/>
  </r>
  <r>
    <x v="82"/>
  </r>
  <r>
    <x v="27"/>
  </r>
  <r>
    <x v="71"/>
  </r>
  <r>
    <x v="34"/>
  </r>
  <r>
    <x v="26"/>
  </r>
  <r>
    <x v="2"/>
  </r>
  <r>
    <x v="6"/>
  </r>
  <r>
    <x v="1"/>
  </r>
  <r>
    <x v="2"/>
  </r>
  <r>
    <x v="54"/>
  </r>
  <r>
    <x v="2"/>
  </r>
  <r>
    <x v="2"/>
  </r>
  <r>
    <x v="2"/>
  </r>
  <r>
    <x v="9"/>
  </r>
  <r>
    <x v="2"/>
  </r>
  <r>
    <x v="8"/>
  </r>
  <r>
    <x v="21"/>
  </r>
  <r>
    <x v="8"/>
  </r>
  <r>
    <x v="79"/>
  </r>
  <r>
    <x v="71"/>
  </r>
  <r>
    <x v="2"/>
  </r>
  <r>
    <x v="6"/>
  </r>
  <r>
    <x v="8"/>
  </r>
  <r>
    <x v="2"/>
  </r>
  <r>
    <x v="2"/>
  </r>
  <r>
    <x v="33"/>
  </r>
  <r>
    <x v="8"/>
  </r>
  <r>
    <x v="36"/>
  </r>
  <r>
    <x v="6"/>
  </r>
  <r>
    <x v="12"/>
  </r>
  <r>
    <x v="52"/>
  </r>
  <r>
    <x v="83"/>
  </r>
  <r>
    <x v="6"/>
  </r>
  <r>
    <x v="0"/>
  </r>
  <r>
    <x v="8"/>
  </r>
  <r>
    <x v="2"/>
  </r>
  <r>
    <x v="35"/>
  </r>
  <r>
    <x v="16"/>
  </r>
  <r>
    <x v="2"/>
  </r>
  <r>
    <x v="14"/>
  </r>
  <r>
    <x v="16"/>
  </r>
  <r>
    <x v="8"/>
  </r>
  <r>
    <x v="2"/>
  </r>
  <r>
    <x v="2"/>
  </r>
  <r>
    <x v="16"/>
  </r>
  <r>
    <x v="2"/>
  </r>
  <r>
    <x v="27"/>
  </r>
  <r>
    <x v="12"/>
  </r>
  <r>
    <x v="17"/>
  </r>
  <r>
    <x v="16"/>
  </r>
  <r>
    <x v="84"/>
  </r>
  <r>
    <x v="27"/>
  </r>
  <r>
    <x v="8"/>
  </r>
  <r>
    <x v="54"/>
  </r>
  <r>
    <x v="77"/>
  </r>
  <r>
    <x v="23"/>
  </r>
  <r>
    <x v="85"/>
  </r>
  <r>
    <x v="16"/>
  </r>
  <r>
    <x v="52"/>
  </r>
  <r>
    <x v="7"/>
  </r>
  <r>
    <x v="2"/>
  </r>
  <r>
    <x v="86"/>
  </r>
  <r>
    <x v="87"/>
  </r>
  <r>
    <x v="2"/>
  </r>
  <r>
    <x v="43"/>
  </r>
  <r>
    <x v="8"/>
  </r>
  <r>
    <x v="54"/>
  </r>
  <r>
    <x v="2"/>
  </r>
  <r>
    <x v="43"/>
  </r>
  <r>
    <x v="2"/>
  </r>
  <r>
    <x v="8"/>
  </r>
  <r>
    <x v="54"/>
  </r>
  <r>
    <x v="16"/>
  </r>
  <r>
    <x v="87"/>
  </r>
  <r>
    <x v="70"/>
  </r>
  <r>
    <x v="2"/>
  </r>
  <r>
    <x v="16"/>
  </r>
  <r>
    <x v="8"/>
  </r>
  <r>
    <x v="88"/>
  </r>
  <r>
    <x v="2"/>
  </r>
  <r>
    <x v="2"/>
  </r>
  <r>
    <x v="89"/>
  </r>
  <r>
    <x v="2"/>
  </r>
  <r>
    <x v="0"/>
  </r>
  <r>
    <x v="0"/>
  </r>
  <r>
    <x v="1"/>
  </r>
  <r>
    <x v="25"/>
  </r>
  <r>
    <x v="25"/>
  </r>
  <r>
    <x v="6"/>
  </r>
  <r>
    <x v="35"/>
  </r>
  <r>
    <x v="33"/>
  </r>
  <r>
    <x v="1"/>
  </r>
  <r>
    <x v="0"/>
  </r>
  <r>
    <x v="2"/>
  </r>
  <r>
    <x v="2"/>
  </r>
  <r>
    <x v="2"/>
  </r>
  <r>
    <x v="8"/>
  </r>
  <r>
    <x v="49"/>
  </r>
  <r>
    <x v="34"/>
  </r>
  <r>
    <x v="52"/>
  </r>
  <r>
    <x v="2"/>
  </r>
  <r>
    <x v="43"/>
  </r>
  <r>
    <x v="2"/>
  </r>
  <r>
    <x v="8"/>
  </r>
  <r>
    <x v="14"/>
  </r>
  <r>
    <x v="2"/>
  </r>
  <r>
    <x v="0"/>
  </r>
  <r>
    <x v="5"/>
  </r>
  <r>
    <x v="6"/>
  </r>
  <r>
    <x v="1"/>
  </r>
  <r>
    <x v="6"/>
  </r>
  <r>
    <x v="2"/>
  </r>
  <r>
    <x v="2"/>
  </r>
  <r>
    <x v="1"/>
  </r>
  <r>
    <x v="2"/>
  </r>
  <r>
    <x v="6"/>
  </r>
  <r>
    <x v="2"/>
  </r>
  <r>
    <x v="2"/>
  </r>
  <r>
    <x v="12"/>
  </r>
  <r>
    <x v="2"/>
  </r>
  <r>
    <x v="48"/>
  </r>
  <r>
    <x v="6"/>
  </r>
  <r>
    <x v="8"/>
  </r>
  <r>
    <x v="12"/>
  </r>
  <r>
    <x v="34"/>
  </r>
  <r>
    <x v="16"/>
  </r>
  <r>
    <x v="6"/>
  </r>
  <r>
    <x v="90"/>
  </r>
  <r>
    <x v="8"/>
  </r>
  <r>
    <x v="52"/>
  </r>
  <r>
    <x v="52"/>
  </r>
  <r>
    <x v="36"/>
  </r>
  <r>
    <x v="2"/>
  </r>
  <r>
    <x v="16"/>
  </r>
  <r>
    <x v="4"/>
  </r>
  <r>
    <x v="27"/>
  </r>
  <r>
    <x v="21"/>
  </r>
  <r>
    <x v="8"/>
  </r>
  <r>
    <x v="2"/>
  </r>
  <r>
    <x v="91"/>
  </r>
  <r>
    <x v="16"/>
  </r>
  <r>
    <x v="21"/>
  </r>
  <r>
    <x v="14"/>
  </r>
  <r>
    <x v="0"/>
  </r>
  <r>
    <x v="25"/>
  </r>
  <r>
    <x v="38"/>
  </r>
  <r>
    <x v="17"/>
  </r>
  <r>
    <x v="92"/>
  </r>
  <r>
    <x v="2"/>
  </r>
  <r>
    <x v="34"/>
  </r>
  <r>
    <x v="0"/>
  </r>
  <r>
    <x v="14"/>
  </r>
  <r>
    <x v="8"/>
  </r>
  <r>
    <x v="54"/>
  </r>
  <r>
    <x v="2"/>
  </r>
  <r>
    <x v="93"/>
  </r>
  <r>
    <x v="2"/>
  </r>
  <r>
    <x v="2"/>
  </r>
  <r>
    <x v="93"/>
  </r>
  <r>
    <x v="2"/>
  </r>
  <r>
    <x v="94"/>
  </r>
  <r>
    <x v="25"/>
  </r>
  <r>
    <x v="16"/>
  </r>
  <r>
    <x v="6"/>
  </r>
  <r>
    <x v="12"/>
  </r>
  <r>
    <x v="85"/>
  </r>
  <r>
    <x v="2"/>
  </r>
  <r>
    <x v="55"/>
  </r>
  <r>
    <x v="16"/>
  </r>
  <r>
    <x v="0"/>
  </r>
  <r>
    <x v="95"/>
  </r>
  <r>
    <x v="52"/>
  </r>
  <r>
    <x v="16"/>
  </r>
  <r>
    <x v="81"/>
  </r>
  <r>
    <x v="96"/>
  </r>
  <r>
    <x v="0"/>
  </r>
  <r>
    <x v="16"/>
  </r>
  <r>
    <x v="2"/>
  </r>
  <r>
    <x v="42"/>
  </r>
  <r>
    <x v="69"/>
  </r>
  <r>
    <x v="16"/>
  </r>
  <r>
    <x v="8"/>
  </r>
  <r>
    <x v="2"/>
  </r>
  <r>
    <x v="23"/>
  </r>
  <r>
    <x v="35"/>
  </r>
  <r>
    <x v="16"/>
  </r>
  <r>
    <x v="2"/>
  </r>
  <r>
    <x v="6"/>
  </r>
  <r>
    <x v="16"/>
  </r>
  <r>
    <x v="25"/>
  </r>
  <r>
    <x v="2"/>
  </r>
  <r>
    <x v="2"/>
  </r>
  <r>
    <x v="42"/>
  </r>
  <r>
    <x v="35"/>
  </r>
  <r>
    <x v="25"/>
  </r>
  <r>
    <x v="25"/>
  </r>
  <r>
    <x v="2"/>
  </r>
  <r>
    <x v="2"/>
  </r>
  <r>
    <x v="41"/>
  </r>
  <r>
    <x v="2"/>
  </r>
  <r>
    <x v="21"/>
  </r>
  <r>
    <x v="16"/>
  </r>
  <r>
    <x v="2"/>
  </r>
  <r>
    <x v="21"/>
  </r>
  <r>
    <x v="16"/>
  </r>
  <r>
    <x v="37"/>
  </r>
  <r>
    <x v="21"/>
  </r>
  <r>
    <x v="16"/>
  </r>
  <r>
    <x v="6"/>
  </r>
  <r>
    <x v="16"/>
  </r>
  <r>
    <x v="21"/>
  </r>
  <r>
    <x v="2"/>
  </r>
  <r>
    <x v="54"/>
  </r>
  <r>
    <x v="6"/>
  </r>
  <r>
    <x v="17"/>
  </r>
  <r>
    <x v="12"/>
  </r>
  <r>
    <x v="2"/>
  </r>
  <r>
    <x v="95"/>
  </r>
  <r>
    <x v="2"/>
  </r>
  <r>
    <x v="36"/>
  </r>
  <r>
    <x v="16"/>
  </r>
  <r>
    <x v="2"/>
  </r>
  <r>
    <x v="2"/>
  </r>
  <r>
    <x v="12"/>
  </r>
  <r>
    <x v="16"/>
  </r>
  <r>
    <x v="1"/>
  </r>
  <r>
    <x v="22"/>
  </r>
  <r>
    <x v="69"/>
  </r>
  <r>
    <x v="45"/>
  </r>
  <r>
    <x v="12"/>
  </r>
  <r>
    <x v="25"/>
  </r>
  <r>
    <x v="0"/>
  </r>
  <r>
    <x v="85"/>
  </r>
  <r>
    <x v="12"/>
  </r>
  <r>
    <x v="85"/>
  </r>
  <r>
    <x v="25"/>
  </r>
  <r>
    <x v="0"/>
  </r>
  <r>
    <x v="2"/>
  </r>
  <r>
    <x v="2"/>
  </r>
  <r>
    <x v="52"/>
  </r>
  <r>
    <x v="2"/>
  </r>
  <r>
    <x v="15"/>
  </r>
  <r>
    <x v="0"/>
  </r>
  <r>
    <x v="12"/>
  </r>
  <r>
    <x v="0"/>
  </r>
  <r>
    <x v="6"/>
  </r>
  <r>
    <x v="87"/>
  </r>
  <r>
    <x v="0"/>
  </r>
  <r>
    <x v="27"/>
  </r>
  <r>
    <x v="37"/>
  </r>
  <r>
    <x v="6"/>
  </r>
  <r>
    <x v="2"/>
  </r>
  <r>
    <x v="12"/>
  </r>
  <r>
    <x v="52"/>
  </r>
  <r>
    <x v="30"/>
  </r>
  <r>
    <x v="25"/>
  </r>
  <r>
    <x v="2"/>
  </r>
  <r>
    <x v="65"/>
  </r>
  <r>
    <x v="0"/>
  </r>
  <r>
    <x v="15"/>
  </r>
  <r>
    <x v="14"/>
  </r>
  <r>
    <x v="16"/>
  </r>
  <r>
    <x v="2"/>
  </r>
  <r>
    <x v="0"/>
  </r>
  <r>
    <x v="15"/>
  </r>
  <r>
    <x v="2"/>
  </r>
  <r>
    <x v="14"/>
  </r>
  <r>
    <x v="16"/>
  </r>
  <r>
    <x v="83"/>
  </r>
  <r>
    <x v="23"/>
  </r>
  <r>
    <x v="6"/>
  </r>
  <r>
    <x v="16"/>
  </r>
  <r>
    <x v="97"/>
  </r>
  <r>
    <x v="2"/>
  </r>
  <r>
    <x v="2"/>
  </r>
  <r>
    <x v="16"/>
  </r>
  <r>
    <x v="23"/>
  </r>
  <r>
    <x v="2"/>
  </r>
  <r>
    <x v="14"/>
  </r>
  <r>
    <x v="43"/>
  </r>
  <r>
    <x v="27"/>
  </r>
  <r>
    <x v="1"/>
  </r>
  <r>
    <x v="17"/>
  </r>
  <r>
    <x v="98"/>
  </r>
  <r>
    <x v="23"/>
  </r>
  <r>
    <x v="6"/>
  </r>
  <r>
    <x v="54"/>
  </r>
  <r>
    <x v="16"/>
  </r>
  <r>
    <x v="36"/>
  </r>
  <r>
    <x v="99"/>
  </r>
  <r>
    <x v="0"/>
  </r>
  <r>
    <x v="6"/>
  </r>
  <r>
    <x v="35"/>
  </r>
  <r>
    <x v="6"/>
  </r>
  <r>
    <x v="12"/>
  </r>
  <r>
    <x v="0"/>
  </r>
  <r>
    <x v="25"/>
  </r>
  <r>
    <x v="43"/>
  </r>
  <r>
    <x v="16"/>
  </r>
  <r>
    <x v="34"/>
  </r>
  <r>
    <x v="8"/>
  </r>
  <r>
    <x v="37"/>
  </r>
  <r>
    <x v="100"/>
  </r>
  <r>
    <x v="52"/>
  </r>
  <r>
    <x v="25"/>
  </r>
  <r>
    <x v="16"/>
  </r>
  <r>
    <x v="101"/>
  </r>
  <r>
    <x v="16"/>
  </r>
  <r>
    <x v="16"/>
  </r>
  <r>
    <x v="101"/>
  </r>
  <r>
    <x v="16"/>
  </r>
  <r>
    <x v="0"/>
  </r>
  <r>
    <x v="16"/>
  </r>
  <r>
    <x v="6"/>
  </r>
  <r>
    <x v="6"/>
  </r>
  <r>
    <x v="8"/>
  </r>
  <r>
    <x v="12"/>
  </r>
  <r>
    <x v="102"/>
  </r>
  <r>
    <x v="103"/>
  </r>
  <r>
    <x v="0"/>
  </r>
  <r>
    <x v="17"/>
  </r>
  <r>
    <x v="16"/>
  </r>
  <r>
    <x v="104"/>
  </r>
  <r>
    <x v="0"/>
  </r>
  <r>
    <x v="12"/>
  </r>
  <r>
    <x v="16"/>
  </r>
  <r>
    <x v="14"/>
  </r>
  <r>
    <x v="54"/>
  </r>
  <r>
    <x v="6"/>
  </r>
  <r>
    <x v="16"/>
  </r>
  <r>
    <x v="14"/>
  </r>
  <r>
    <x v="105"/>
  </r>
  <r>
    <x v="16"/>
  </r>
  <r>
    <x v="2"/>
  </r>
  <r>
    <x v="2"/>
  </r>
  <r>
    <x v="8"/>
  </r>
  <r>
    <x v="16"/>
  </r>
  <r>
    <x v="23"/>
  </r>
  <r>
    <x v="12"/>
  </r>
  <r>
    <x v="12"/>
  </r>
  <r>
    <x v="1"/>
  </r>
  <r>
    <x v="2"/>
  </r>
  <r>
    <x v="2"/>
  </r>
  <r>
    <x v="106"/>
  </r>
  <r>
    <x v="21"/>
  </r>
  <r>
    <x v="23"/>
  </r>
  <r>
    <x v="16"/>
  </r>
  <r>
    <x v="16"/>
  </r>
  <r>
    <x v="16"/>
  </r>
  <r>
    <x v="107"/>
  </r>
  <r>
    <x v="16"/>
  </r>
  <r>
    <x v="32"/>
  </r>
  <r>
    <x v="2"/>
  </r>
  <r>
    <x v="40"/>
  </r>
  <r>
    <x v="0"/>
  </r>
  <r>
    <x v="2"/>
  </r>
  <r>
    <x v="0"/>
  </r>
  <r>
    <x v="0"/>
  </r>
  <r>
    <x v="6"/>
  </r>
  <r>
    <x v="16"/>
  </r>
  <r>
    <x v="6"/>
  </r>
  <r>
    <x v="8"/>
  </r>
  <r>
    <x v="0"/>
  </r>
  <r>
    <x v="12"/>
  </r>
  <r>
    <x v="14"/>
  </r>
  <r>
    <x v="108"/>
  </r>
  <r>
    <x v="16"/>
  </r>
  <r>
    <x v="2"/>
  </r>
  <r>
    <x v="12"/>
  </r>
  <r>
    <x v="1"/>
  </r>
  <r>
    <x v="6"/>
  </r>
  <r>
    <x v="2"/>
  </r>
  <r>
    <x v="2"/>
  </r>
  <r>
    <x v="16"/>
  </r>
  <r>
    <x v="0"/>
  </r>
  <r>
    <x v="41"/>
  </r>
  <r>
    <x v="43"/>
  </r>
  <r>
    <x v="49"/>
  </r>
  <r>
    <x v="99"/>
  </r>
  <r>
    <x v="2"/>
  </r>
  <r>
    <x v="0"/>
  </r>
  <r>
    <x v="109"/>
  </r>
  <r>
    <x v="2"/>
  </r>
  <r>
    <x v="109"/>
  </r>
  <r>
    <x v="2"/>
  </r>
  <r>
    <x v="2"/>
  </r>
  <r>
    <x v="12"/>
  </r>
  <r>
    <x v="52"/>
  </r>
  <r>
    <x v="2"/>
  </r>
  <r>
    <x v="35"/>
  </r>
  <r>
    <x v="38"/>
  </r>
  <r>
    <x v="2"/>
  </r>
  <r>
    <x v="32"/>
  </r>
  <r>
    <x v="2"/>
  </r>
  <r>
    <x v="6"/>
  </r>
  <r>
    <x v="2"/>
  </r>
  <r>
    <x v="25"/>
  </r>
  <r>
    <x v="110"/>
  </r>
  <r>
    <x v="8"/>
  </r>
  <r>
    <x v="16"/>
  </r>
  <r>
    <x v="25"/>
  </r>
  <r>
    <x v="23"/>
  </r>
  <r>
    <x v="2"/>
  </r>
  <r>
    <x v="32"/>
  </r>
  <r>
    <x v="2"/>
  </r>
  <r>
    <x v="2"/>
  </r>
  <r>
    <x v="16"/>
  </r>
  <r>
    <x v="23"/>
  </r>
  <r>
    <x v="111"/>
  </r>
  <r>
    <x v="6"/>
  </r>
  <r>
    <x v="34"/>
  </r>
  <r>
    <x v="2"/>
  </r>
  <r>
    <x v="2"/>
  </r>
  <r>
    <x v="2"/>
  </r>
  <r>
    <x v="6"/>
  </r>
  <r>
    <x v="16"/>
  </r>
  <r>
    <x v="2"/>
  </r>
  <r>
    <x v="6"/>
  </r>
  <r>
    <x v="12"/>
  </r>
  <r>
    <x v="21"/>
  </r>
  <r>
    <x v="2"/>
  </r>
  <r>
    <x v="37"/>
  </r>
  <r>
    <x v="35"/>
  </r>
  <r>
    <x v="6"/>
  </r>
  <r>
    <x v="8"/>
  </r>
  <r>
    <x v="8"/>
  </r>
  <r>
    <x v="0"/>
  </r>
  <r>
    <x v="8"/>
  </r>
  <r>
    <x v="8"/>
  </r>
  <r>
    <x v="8"/>
  </r>
  <r>
    <x v="8"/>
  </r>
  <r>
    <x v="0"/>
  </r>
  <r>
    <x v="12"/>
  </r>
  <r>
    <x v="2"/>
  </r>
  <r>
    <x v="8"/>
  </r>
  <r>
    <x v="2"/>
  </r>
  <r>
    <x v="14"/>
  </r>
  <r>
    <x v="112"/>
  </r>
  <r>
    <x v="16"/>
  </r>
  <r>
    <x v="37"/>
  </r>
  <r>
    <x v="12"/>
  </r>
  <r>
    <x v="2"/>
  </r>
  <r>
    <x v="2"/>
  </r>
  <r>
    <x v="31"/>
  </r>
  <r>
    <x v="2"/>
  </r>
  <r>
    <x v="2"/>
  </r>
  <r>
    <x v="33"/>
  </r>
  <r>
    <x v="52"/>
  </r>
  <r>
    <x v="2"/>
  </r>
  <r>
    <x v="52"/>
  </r>
  <r>
    <x v="12"/>
  </r>
  <r>
    <x v="41"/>
  </r>
  <r>
    <x v="2"/>
  </r>
  <r>
    <x v="113"/>
  </r>
  <r>
    <x v="1"/>
  </r>
  <r>
    <x v="0"/>
  </r>
  <r>
    <x v="48"/>
  </r>
  <r>
    <x v="113"/>
  </r>
  <r>
    <x v="1"/>
  </r>
  <r>
    <x v="8"/>
  </r>
  <r>
    <x v="0"/>
  </r>
  <r>
    <x v="114"/>
  </r>
  <r>
    <x v="2"/>
  </r>
  <r>
    <x v="2"/>
  </r>
  <r>
    <x v="33"/>
  </r>
  <r>
    <x v="52"/>
  </r>
  <r>
    <x v="2"/>
  </r>
  <r>
    <x v="52"/>
  </r>
  <r>
    <x v="12"/>
  </r>
  <r>
    <x v="41"/>
  </r>
  <r>
    <x v="2"/>
  </r>
  <r>
    <x v="113"/>
  </r>
  <r>
    <x v="1"/>
  </r>
  <r>
    <x v="8"/>
  </r>
  <r>
    <x v="114"/>
  </r>
  <r>
    <x v="48"/>
  </r>
  <r>
    <x v="0"/>
  </r>
  <r>
    <x v="2"/>
  </r>
  <r>
    <x v="33"/>
  </r>
  <r>
    <x v="52"/>
  </r>
  <r>
    <x v="2"/>
  </r>
  <r>
    <x v="52"/>
  </r>
  <r>
    <x v="12"/>
  </r>
  <r>
    <x v="41"/>
  </r>
  <r>
    <x v="2"/>
  </r>
  <r>
    <x v="113"/>
  </r>
  <r>
    <x v="1"/>
  </r>
  <r>
    <x v="37"/>
  </r>
  <r>
    <x v="0"/>
  </r>
  <r>
    <x v="8"/>
  </r>
  <r>
    <x v="14"/>
  </r>
  <r>
    <x v="0"/>
  </r>
  <r>
    <x v="31"/>
  </r>
  <r>
    <x v="2"/>
  </r>
  <r>
    <x v="2"/>
  </r>
  <r>
    <x v="33"/>
  </r>
  <r>
    <x v="52"/>
  </r>
  <r>
    <x v="2"/>
  </r>
  <r>
    <x v="52"/>
  </r>
  <r>
    <x v="12"/>
  </r>
  <r>
    <x v="41"/>
  </r>
  <r>
    <x v="2"/>
  </r>
  <r>
    <x v="113"/>
  </r>
  <r>
    <x v="1"/>
  </r>
  <r>
    <x v="114"/>
  </r>
  <r>
    <x v="14"/>
  </r>
  <r>
    <x v="0"/>
  </r>
  <r>
    <x v="2"/>
  </r>
  <r>
    <x v="2"/>
  </r>
  <r>
    <x v="52"/>
  </r>
  <r>
    <x v="33"/>
  </r>
  <r>
    <x v="52"/>
  </r>
  <r>
    <x v="12"/>
  </r>
  <r>
    <x v="2"/>
  </r>
  <r>
    <x v="2"/>
  </r>
  <r>
    <x v="2"/>
  </r>
  <r>
    <x v="113"/>
  </r>
  <r>
    <x v="1"/>
  </r>
  <r>
    <x v="0"/>
  </r>
  <r>
    <x v="8"/>
  </r>
  <r>
    <x v="14"/>
  </r>
  <r>
    <x v="114"/>
  </r>
  <r>
    <x v="115"/>
  </r>
  <r>
    <x v="2"/>
  </r>
  <r>
    <x v="70"/>
  </r>
  <r>
    <x v="2"/>
  </r>
  <r>
    <x v="2"/>
  </r>
  <r>
    <x v="17"/>
  </r>
  <r>
    <x v="0"/>
  </r>
  <r>
    <x v="12"/>
  </r>
  <r>
    <x v="37"/>
  </r>
  <r>
    <x v="8"/>
  </r>
  <r>
    <x v="16"/>
  </r>
  <r>
    <x v="87"/>
  </r>
  <r>
    <x v="0"/>
  </r>
  <r>
    <x v="8"/>
  </r>
  <r>
    <x v="2"/>
  </r>
  <r>
    <x v="2"/>
  </r>
  <r>
    <x v="12"/>
  </r>
  <r>
    <x v="6"/>
  </r>
  <r>
    <x v="2"/>
  </r>
  <r>
    <x v="2"/>
  </r>
  <r>
    <x v="12"/>
  </r>
  <r>
    <x v="57"/>
  </r>
  <r>
    <x v="16"/>
  </r>
  <r>
    <x v="0"/>
  </r>
  <r>
    <x v="113"/>
  </r>
  <r>
    <x v="2"/>
  </r>
  <r>
    <x v="2"/>
  </r>
  <r>
    <x v="116"/>
  </r>
  <r>
    <x v="2"/>
  </r>
  <r>
    <x v="0"/>
  </r>
  <r>
    <x v="14"/>
  </r>
  <r>
    <x v="85"/>
  </r>
  <r>
    <x v="8"/>
  </r>
  <r>
    <x v="12"/>
  </r>
  <r>
    <x v="6"/>
  </r>
  <r>
    <x v="117"/>
  </r>
  <r>
    <x v="25"/>
  </r>
  <r>
    <x v="14"/>
  </r>
  <r>
    <x v="16"/>
  </r>
  <r>
    <x v="37"/>
  </r>
  <r>
    <x v="12"/>
  </r>
  <r>
    <x v="1"/>
  </r>
  <r>
    <x v="25"/>
  </r>
  <r>
    <x v="18"/>
  </r>
  <r>
    <x v="8"/>
  </r>
  <r>
    <x v="118"/>
  </r>
  <r>
    <x v="2"/>
  </r>
  <r>
    <x v="52"/>
  </r>
  <r>
    <x v="2"/>
  </r>
  <r>
    <x v="19"/>
  </r>
  <r>
    <x v="0"/>
  </r>
  <r>
    <x v="23"/>
  </r>
  <r>
    <x v="6"/>
  </r>
  <r>
    <x v="2"/>
  </r>
  <r>
    <x v="0"/>
  </r>
  <r>
    <x v="2"/>
  </r>
  <r>
    <x v="1"/>
  </r>
  <r>
    <x v="0"/>
  </r>
  <r>
    <x v="2"/>
  </r>
  <r>
    <x v="2"/>
  </r>
  <r>
    <x v="119"/>
  </r>
  <r>
    <x v="14"/>
  </r>
  <r>
    <x v="16"/>
  </r>
  <r>
    <x v="2"/>
  </r>
  <r>
    <x v="12"/>
  </r>
  <r>
    <x v="2"/>
  </r>
  <r>
    <x v="14"/>
  </r>
  <r>
    <x v="118"/>
  </r>
  <r>
    <x v="10"/>
  </r>
  <r>
    <x v="6"/>
  </r>
  <r>
    <x v="8"/>
  </r>
  <r>
    <x v="45"/>
  </r>
  <r>
    <x v="12"/>
  </r>
  <r>
    <x v="120"/>
  </r>
  <r>
    <x v="0"/>
  </r>
  <r>
    <x v="2"/>
  </r>
  <r>
    <x v="12"/>
  </r>
  <r>
    <x v="7"/>
  </r>
  <r>
    <x v="121"/>
  </r>
  <r>
    <x v="52"/>
  </r>
  <r>
    <x v="54"/>
  </r>
  <r>
    <x v="8"/>
  </r>
  <r>
    <x v="25"/>
  </r>
  <r>
    <x v="2"/>
  </r>
  <r>
    <x v="52"/>
  </r>
  <r>
    <x v="57"/>
  </r>
  <r>
    <x v="16"/>
  </r>
  <r>
    <x v="2"/>
  </r>
  <r>
    <x v="8"/>
  </r>
  <r>
    <x v="2"/>
  </r>
  <r>
    <x v="18"/>
  </r>
  <r>
    <x v="2"/>
  </r>
  <r>
    <x v="16"/>
  </r>
  <r>
    <x v="1"/>
  </r>
  <r>
    <x v="122"/>
  </r>
  <r>
    <x v="76"/>
  </r>
  <r>
    <x v="2"/>
  </r>
  <r>
    <x v="69"/>
  </r>
  <r>
    <x v="8"/>
  </r>
  <r>
    <x v="25"/>
  </r>
  <r>
    <x v="2"/>
  </r>
  <r>
    <x v="39"/>
  </r>
  <r>
    <x v="104"/>
  </r>
  <r>
    <x v="22"/>
  </r>
  <r>
    <x v="40"/>
  </r>
  <r>
    <x v="16"/>
  </r>
  <r>
    <x v="1"/>
  </r>
  <r>
    <x v="123"/>
  </r>
  <r>
    <x v="0"/>
  </r>
  <r>
    <x v="0"/>
  </r>
  <r>
    <x v="34"/>
  </r>
  <r>
    <x v="0"/>
  </r>
  <r>
    <x v="92"/>
  </r>
  <r>
    <x v="2"/>
  </r>
  <r>
    <x v="0"/>
  </r>
  <r>
    <x v="2"/>
  </r>
  <r>
    <x v="2"/>
  </r>
  <r>
    <x v="21"/>
  </r>
  <r>
    <x v="27"/>
  </r>
  <r>
    <x v="2"/>
  </r>
  <r>
    <x v="2"/>
  </r>
  <r>
    <x v="12"/>
  </r>
  <r>
    <x v="2"/>
  </r>
  <r>
    <x v="6"/>
  </r>
  <r>
    <x v="6"/>
  </r>
  <r>
    <x v="117"/>
  </r>
  <r>
    <x v="2"/>
  </r>
  <r>
    <x v="2"/>
  </r>
  <r>
    <x v="2"/>
  </r>
  <r>
    <x v="2"/>
  </r>
  <r>
    <x v="2"/>
  </r>
  <r>
    <x v="34"/>
  </r>
  <r>
    <x v="21"/>
  </r>
  <r>
    <x v="34"/>
  </r>
  <r>
    <x v="2"/>
  </r>
  <r>
    <x v="16"/>
  </r>
  <r>
    <x v="2"/>
  </r>
  <r>
    <x v="2"/>
  </r>
  <r>
    <x v="2"/>
  </r>
  <r>
    <x v="2"/>
  </r>
  <r>
    <x v="76"/>
  </r>
  <r>
    <x v="41"/>
  </r>
  <r>
    <x v="118"/>
  </r>
  <r>
    <x v="21"/>
  </r>
  <r>
    <x v="69"/>
  </r>
  <r>
    <x v="0"/>
  </r>
  <r>
    <x v="21"/>
  </r>
  <r>
    <x v="8"/>
  </r>
  <r>
    <x v="14"/>
  </r>
  <r>
    <x v="6"/>
  </r>
  <r>
    <x v="114"/>
  </r>
  <r>
    <x v="2"/>
  </r>
  <r>
    <x v="2"/>
  </r>
  <r>
    <x v="0"/>
  </r>
  <r>
    <x v="8"/>
  </r>
  <r>
    <x v="16"/>
  </r>
  <r>
    <x v="52"/>
  </r>
  <r>
    <x v="0"/>
  </r>
  <r>
    <x v="2"/>
  </r>
  <r>
    <x v="6"/>
  </r>
  <r>
    <x v="0"/>
  </r>
  <r>
    <x v="58"/>
  </r>
  <r>
    <x v="4"/>
  </r>
  <r>
    <x v="0"/>
  </r>
  <r>
    <x v="52"/>
  </r>
  <r>
    <x v="5"/>
  </r>
  <r>
    <x v="5"/>
  </r>
  <r>
    <x v="5"/>
  </r>
  <r>
    <x v="0"/>
  </r>
  <r>
    <x v="2"/>
  </r>
  <r>
    <x v="118"/>
  </r>
  <r>
    <x v="0"/>
  </r>
  <r>
    <x v="12"/>
  </r>
  <r>
    <x v="2"/>
  </r>
  <r>
    <x v="0"/>
  </r>
  <r>
    <x v="2"/>
  </r>
  <r>
    <x v="0"/>
  </r>
  <r>
    <x v="12"/>
  </r>
  <r>
    <x v="12"/>
  </r>
  <r>
    <x v="2"/>
  </r>
  <r>
    <x v="2"/>
  </r>
  <r>
    <x v="0"/>
  </r>
  <r>
    <x v="2"/>
  </r>
  <r>
    <x v="42"/>
  </r>
  <r>
    <x v="21"/>
  </r>
  <r>
    <x v="2"/>
  </r>
  <r>
    <x v="2"/>
  </r>
  <r>
    <x v="2"/>
  </r>
  <r>
    <x v="12"/>
  </r>
  <r>
    <x v="52"/>
  </r>
  <r>
    <x v="2"/>
  </r>
  <r>
    <x v="34"/>
  </r>
  <r>
    <x v="69"/>
  </r>
  <r>
    <x v="7"/>
  </r>
  <r>
    <x v="27"/>
  </r>
  <r>
    <x v="52"/>
  </r>
  <r>
    <x v="7"/>
  </r>
  <r>
    <x v="20"/>
  </r>
  <r>
    <x v="2"/>
  </r>
  <r>
    <x v="12"/>
  </r>
  <r>
    <x v="14"/>
  </r>
  <r>
    <x v="2"/>
  </r>
  <r>
    <x v="100"/>
  </r>
  <r>
    <x v="2"/>
  </r>
  <r>
    <x v="2"/>
  </r>
  <r>
    <x v="70"/>
  </r>
  <r>
    <x v="2"/>
  </r>
  <r>
    <x v="22"/>
  </r>
  <r>
    <x v="0"/>
  </r>
  <r>
    <x v="2"/>
  </r>
  <r>
    <x v="57"/>
  </r>
  <r>
    <x v="121"/>
  </r>
  <r>
    <x v="6"/>
  </r>
  <r>
    <x v="100"/>
  </r>
  <r>
    <x v="42"/>
  </r>
  <r>
    <x v="2"/>
  </r>
  <r>
    <x v="2"/>
  </r>
  <r>
    <x v="2"/>
  </r>
  <r>
    <x v="35"/>
  </r>
  <r>
    <x v="16"/>
  </r>
  <r>
    <x v="0"/>
  </r>
  <r>
    <x v="52"/>
  </r>
  <r>
    <x v="12"/>
  </r>
  <r>
    <x v="2"/>
  </r>
  <r>
    <x v="11"/>
  </r>
  <r>
    <x v="54"/>
  </r>
  <r>
    <x v="2"/>
  </r>
  <r>
    <x v="52"/>
  </r>
  <r>
    <x v="100"/>
  </r>
  <r>
    <x v="36"/>
  </r>
  <r>
    <x v="36"/>
  </r>
  <r>
    <x v="36"/>
  </r>
  <r>
    <x v="2"/>
  </r>
  <r>
    <x v="2"/>
  </r>
  <r>
    <x v="12"/>
  </r>
  <r>
    <x v="117"/>
  </r>
  <r>
    <x v="2"/>
  </r>
  <r>
    <x v="6"/>
  </r>
  <r>
    <x v="117"/>
  </r>
  <r>
    <x v="43"/>
  </r>
  <r>
    <x v="43"/>
  </r>
  <r>
    <x v="2"/>
  </r>
  <r>
    <x v="121"/>
  </r>
  <r>
    <x v="0"/>
  </r>
  <r>
    <x v="12"/>
  </r>
  <r>
    <x v="12"/>
  </r>
  <r>
    <x v="2"/>
  </r>
  <r>
    <x v="2"/>
  </r>
  <r>
    <x v="124"/>
  </r>
  <r>
    <x v="2"/>
  </r>
  <r>
    <x v="25"/>
  </r>
  <r>
    <x v="2"/>
  </r>
  <r>
    <x v="118"/>
  </r>
  <r>
    <x v="2"/>
  </r>
  <r>
    <x v="16"/>
  </r>
  <r>
    <x v="21"/>
  </r>
  <r>
    <x v="12"/>
  </r>
  <r>
    <x v="44"/>
  </r>
  <r>
    <x v="12"/>
  </r>
  <r>
    <x v="16"/>
  </r>
  <r>
    <x v="100"/>
  </r>
  <r>
    <x v="8"/>
  </r>
  <r>
    <x v="2"/>
  </r>
  <r>
    <x v="13"/>
  </r>
  <r>
    <x v="16"/>
  </r>
  <r>
    <x v="2"/>
  </r>
  <r>
    <x v="2"/>
  </r>
  <r>
    <x v="2"/>
  </r>
  <r>
    <x v="12"/>
  </r>
  <r>
    <x v="123"/>
  </r>
  <r>
    <x v="2"/>
  </r>
  <r>
    <x v="110"/>
  </r>
  <r>
    <x v="16"/>
  </r>
  <r>
    <x v="46"/>
  </r>
  <r>
    <x v="2"/>
  </r>
  <r>
    <x v="2"/>
  </r>
  <r>
    <x v="36"/>
  </r>
  <r>
    <x v="36"/>
  </r>
  <r>
    <x v="36"/>
  </r>
  <r>
    <x v="16"/>
  </r>
  <r>
    <x v="12"/>
  </r>
  <r>
    <x v="0"/>
  </r>
  <r>
    <x v="1"/>
  </r>
  <r>
    <x v="8"/>
  </r>
  <r>
    <x v="0"/>
  </r>
  <r>
    <x v="52"/>
  </r>
  <r>
    <x v="2"/>
  </r>
  <r>
    <x v="34"/>
  </r>
  <r>
    <x v="8"/>
  </r>
  <r>
    <x v="2"/>
  </r>
  <r>
    <x v="12"/>
  </r>
  <r>
    <x v="12"/>
  </r>
  <r>
    <x v="12"/>
  </r>
  <r>
    <x v="1"/>
  </r>
  <r>
    <x v="16"/>
  </r>
  <r>
    <x v="8"/>
  </r>
  <r>
    <x v="14"/>
  </r>
  <r>
    <x v="16"/>
  </r>
  <r>
    <x v="111"/>
  </r>
  <r>
    <x v="2"/>
  </r>
  <r>
    <x v="16"/>
  </r>
  <r>
    <x v="12"/>
  </r>
  <r>
    <x v="48"/>
  </r>
  <r>
    <x v="12"/>
  </r>
  <r>
    <x v="12"/>
  </r>
  <r>
    <x v="0"/>
  </r>
  <r>
    <x v="66"/>
  </r>
  <r>
    <x v="2"/>
  </r>
  <r>
    <x v="1"/>
  </r>
  <r>
    <x v="48"/>
  </r>
  <r>
    <x v="21"/>
  </r>
  <r>
    <x v="52"/>
  </r>
  <r>
    <x v="1"/>
  </r>
  <r>
    <x v="14"/>
  </r>
  <r>
    <x v="54"/>
  </r>
  <r>
    <x v="22"/>
  </r>
  <r>
    <x v="8"/>
  </r>
  <r>
    <x v="34"/>
  </r>
  <r>
    <x v="33"/>
  </r>
  <r>
    <x v="33"/>
  </r>
  <r>
    <x v="33"/>
  </r>
  <r>
    <x v="14"/>
  </r>
  <r>
    <x v="2"/>
  </r>
  <r>
    <x v="16"/>
  </r>
  <r>
    <x v="34"/>
  </r>
  <r>
    <x v="2"/>
  </r>
  <r>
    <x v="118"/>
  </r>
  <r>
    <x v="8"/>
  </r>
  <r>
    <x v="2"/>
  </r>
  <r>
    <x v="72"/>
  </r>
  <r>
    <x v="2"/>
  </r>
  <r>
    <x v="2"/>
  </r>
  <r>
    <x v="16"/>
  </r>
  <r>
    <x v="118"/>
  </r>
  <r>
    <x v="2"/>
  </r>
  <r>
    <x v="99"/>
  </r>
  <r>
    <x v="110"/>
  </r>
  <r>
    <x v="2"/>
  </r>
  <r>
    <x v="49"/>
  </r>
  <r>
    <x v="2"/>
  </r>
  <r>
    <x v="14"/>
  </r>
  <r>
    <x v="2"/>
  </r>
  <r>
    <x v="2"/>
  </r>
  <r>
    <x v="1"/>
  </r>
  <r>
    <x v="6"/>
  </r>
  <r>
    <x v="16"/>
  </r>
  <r>
    <x v="2"/>
  </r>
  <r>
    <x v="30"/>
  </r>
  <r>
    <x v="2"/>
  </r>
  <r>
    <x v="0"/>
  </r>
  <r>
    <x v="36"/>
  </r>
  <r>
    <x v="36"/>
  </r>
  <r>
    <x v="36"/>
  </r>
  <r>
    <x v="0"/>
  </r>
  <r>
    <x v="0"/>
  </r>
  <r>
    <x v="2"/>
  </r>
  <r>
    <x v="2"/>
  </r>
  <r>
    <x v="45"/>
  </r>
  <r>
    <x v="12"/>
  </r>
  <r>
    <x v="2"/>
  </r>
  <r>
    <x v="2"/>
  </r>
  <r>
    <x v="2"/>
  </r>
  <r>
    <x v="4"/>
  </r>
  <r>
    <x v="31"/>
  </r>
  <r>
    <x v="2"/>
  </r>
  <r>
    <x v="125"/>
  </r>
  <r>
    <x v="2"/>
  </r>
  <r>
    <x v="2"/>
  </r>
  <r>
    <x v="25"/>
  </r>
  <r>
    <x v="12"/>
  </r>
  <r>
    <x v="2"/>
  </r>
  <r>
    <x v="2"/>
  </r>
  <r>
    <x v="6"/>
  </r>
  <r>
    <x v="12"/>
  </r>
  <r>
    <x v="0"/>
  </r>
  <r>
    <x v="6"/>
  </r>
  <r>
    <x v="2"/>
  </r>
  <r>
    <x v="6"/>
  </r>
  <r>
    <x v="2"/>
  </r>
  <r>
    <x v="4"/>
  </r>
  <r>
    <x v="2"/>
  </r>
  <r>
    <x v="53"/>
  </r>
  <r>
    <x v="6"/>
  </r>
  <r>
    <x v="12"/>
  </r>
  <r>
    <x v="2"/>
  </r>
  <r>
    <x v="12"/>
  </r>
  <r>
    <x v="2"/>
  </r>
  <r>
    <x v="2"/>
  </r>
  <r>
    <x v="7"/>
  </r>
  <r>
    <x v="52"/>
  </r>
  <r>
    <x v="118"/>
  </r>
  <r>
    <x v="43"/>
  </r>
  <r>
    <x v="43"/>
  </r>
  <r>
    <x v="12"/>
  </r>
  <r>
    <x v="8"/>
  </r>
  <r>
    <x v="14"/>
  </r>
  <r>
    <x v="7"/>
  </r>
  <r>
    <x v="2"/>
  </r>
  <r>
    <x v="118"/>
  </r>
  <r>
    <x v="8"/>
  </r>
  <r>
    <x v="49"/>
  </r>
  <r>
    <x v="2"/>
  </r>
  <r>
    <x v="2"/>
  </r>
  <r>
    <x v="111"/>
  </r>
  <r>
    <x v="2"/>
  </r>
  <r>
    <x v="2"/>
  </r>
  <r>
    <x v="6"/>
  </r>
  <r>
    <x v="2"/>
  </r>
  <r>
    <x v="2"/>
  </r>
  <r>
    <x v="8"/>
  </r>
  <r>
    <x v="12"/>
  </r>
  <r>
    <x v="6"/>
  </r>
  <r>
    <x v="126"/>
  </r>
  <r>
    <x v="70"/>
  </r>
  <r>
    <x v="2"/>
  </r>
  <r>
    <x v="8"/>
  </r>
  <r>
    <x v="6"/>
  </r>
  <r>
    <x v="37"/>
  </r>
  <r>
    <x v="18"/>
  </r>
  <r>
    <x v="42"/>
  </r>
  <r>
    <x v="2"/>
  </r>
  <r>
    <x v="2"/>
  </r>
  <r>
    <x v="97"/>
  </r>
  <r>
    <x v="1"/>
  </r>
  <r>
    <x v="41"/>
  </r>
  <r>
    <x v="81"/>
  </r>
  <r>
    <x v="95"/>
  </r>
  <r>
    <x v="2"/>
  </r>
  <r>
    <x v="37"/>
  </r>
  <r>
    <x v="2"/>
  </r>
  <r>
    <x v="27"/>
  </r>
  <r>
    <x v="8"/>
  </r>
  <r>
    <x v="50"/>
  </r>
  <r>
    <x v="2"/>
  </r>
  <r>
    <x v="127"/>
  </r>
  <r>
    <x v="12"/>
  </r>
  <r>
    <x v="67"/>
  </r>
  <r>
    <x v="2"/>
  </r>
  <r>
    <x v="2"/>
  </r>
  <r>
    <x v="54"/>
  </r>
  <r>
    <x v="1"/>
  </r>
  <r>
    <x v="24"/>
  </r>
  <r>
    <x v="2"/>
  </r>
  <r>
    <x v="49"/>
  </r>
  <r>
    <x v="12"/>
  </r>
  <r>
    <x v="1"/>
  </r>
  <r>
    <x v="37"/>
  </r>
  <r>
    <x v="128"/>
  </r>
  <r>
    <x v="23"/>
  </r>
  <r>
    <x v="77"/>
  </r>
  <r>
    <x v="12"/>
  </r>
  <r>
    <x v="2"/>
  </r>
  <r>
    <x v="14"/>
  </r>
  <r>
    <x v="21"/>
  </r>
  <r>
    <x v="5"/>
  </r>
  <r>
    <x v="5"/>
  </r>
  <r>
    <x v="5"/>
  </r>
  <r>
    <x v="78"/>
  </r>
  <r>
    <x v="6"/>
  </r>
  <r>
    <x v="129"/>
  </r>
  <r>
    <x v="130"/>
  </r>
  <r>
    <x v="17"/>
  </r>
  <r>
    <x v="131"/>
  </r>
  <r>
    <x v="108"/>
  </r>
  <r>
    <x v="2"/>
  </r>
  <r>
    <x v="36"/>
  </r>
  <r>
    <x v="36"/>
  </r>
  <r>
    <x v="36"/>
  </r>
  <r>
    <x v="2"/>
  </r>
  <r>
    <x v="35"/>
  </r>
  <r>
    <x v="2"/>
  </r>
  <r>
    <x v="17"/>
  </r>
  <r>
    <x v="8"/>
  </r>
  <r>
    <x v="2"/>
  </r>
  <r>
    <x v="17"/>
  </r>
  <r>
    <x v="48"/>
  </r>
  <r>
    <x v="1"/>
  </r>
  <r>
    <x v="16"/>
  </r>
  <r>
    <x v="55"/>
  </r>
  <r>
    <x v="12"/>
  </r>
  <r>
    <x v="123"/>
  </r>
  <r>
    <x v="2"/>
  </r>
  <r>
    <x v="16"/>
  </r>
  <r>
    <x v="25"/>
  </r>
  <r>
    <x v="16"/>
  </r>
  <r>
    <x v="2"/>
  </r>
  <r>
    <x v="12"/>
  </r>
  <r>
    <x v="2"/>
  </r>
  <r>
    <x v="2"/>
  </r>
  <r>
    <x v="12"/>
  </r>
  <r>
    <x v="10"/>
  </r>
  <r>
    <x v="2"/>
  </r>
  <r>
    <x v="2"/>
  </r>
  <r>
    <x v="2"/>
  </r>
  <r>
    <x v="14"/>
  </r>
  <r>
    <x v="70"/>
  </r>
  <r>
    <x v="90"/>
  </r>
  <r>
    <x v="2"/>
  </r>
  <r>
    <x v="1"/>
  </r>
  <r>
    <x v="57"/>
  </r>
  <r>
    <x v="2"/>
  </r>
  <r>
    <x v="132"/>
  </r>
  <r>
    <x v="6"/>
  </r>
  <r>
    <x v="117"/>
  </r>
  <r>
    <x v="103"/>
  </r>
  <r>
    <x v="42"/>
  </r>
  <r>
    <x v="74"/>
  </r>
  <r>
    <x v="32"/>
  </r>
  <r>
    <x v="2"/>
  </r>
  <r>
    <x v="2"/>
  </r>
  <r>
    <x v="12"/>
  </r>
  <r>
    <x v="2"/>
  </r>
  <r>
    <x v="118"/>
  </r>
  <r>
    <x v="52"/>
  </r>
  <r>
    <x v="37"/>
  </r>
  <r>
    <x v="58"/>
  </r>
  <r>
    <x v="49"/>
  </r>
  <r>
    <x v="52"/>
  </r>
  <r>
    <x v="55"/>
  </r>
  <r>
    <x v="12"/>
  </r>
  <r>
    <x v="2"/>
  </r>
  <r>
    <x v="41"/>
  </r>
  <r>
    <x v="16"/>
  </r>
  <r>
    <x v="42"/>
  </r>
  <r>
    <x v="91"/>
  </r>
  <r>
    <x v="12"/>
  </r>
  <r>
    <x v="14"/>
  </r>
  <r>
    <x v="33"/>
  </r>
  <r>
    <x v="33"/>
  </r>
  <r>
    <x v="33"/>
  </r>
  <r>
    <x v="6"/>
  </r>
  <r>
    <x v="54"/>
  </r>
  <r>
    <x v="12"/>
  </r>
  <r>
    <x v="2"/>
  </r>
  <r>
    <x v="40"/>
  </r>
  <r>
    <x v="2"/>
  </r>
  <r>
    <x v="2"/>
  </r>
  <r>
    <x v="6"/>
  </r>
  <r>
    <x v="1"/>
  </r>
  <r>
    <x v="68"/>
  </r>
  <r>
    <x v="14"/>
  </r>
  <r>
    <x v="52"/>
  </r>
  <r>
    <x v="41"/>
  </r>
  <r>
    <x v="2"/>
  </r>
  <r>
    <x v="2"/>
  </r>
  <r>
    <x v="2"/>
  </r>
  <r>
    <x v="12"/>
  </r>
  <r>
    <x v="6"/>
  </r>
  <r>
    <x v="6"/>
  </r>
  <r>
    <x v="2"/>
  </r>
  <r>
    <x v="118"/>
  </r>
  <r>
    <x v="12"/>
  </r>
  <r>
    <x v="2"/>
  </r>
  <r>
    <x v="10"/>
  </r>
  <r>
    <x v="0"/>
  </r>
  <r>
    <x v="35"/>
  </r>
  <r>
    <x v="2"/>
  </r>
  <r>
    <x v="27"/>
  </r>
  <r>
    <x v="52"/>
  </r>
  <r>
    <x v="14"/>
  </r>
  <r>
    <x v="2"/>
  </r>
  <r>
    <x v="47"/>
  </r>
  <r>
    <x v="111"/>
  </r>
  <r>
    <x v="21"/>
  </r>
  <r>
    <x v="27"/>
  </r>
  <r>
    <x v="2"/>
  </r>
  <r>
    <x v="2"/>
  </r>
  <r>
    <x v="2"/>
  </r>
  <r>
    <x v="2"/>
  </r>
  <r>
    <x v="4"/>
  </r>
  <r>
    <x v="22"/>
  </r>
  <r>
    <x v="43"/>
  </r>
  <r>
    <x v="43"/>
  </r>
  <r>
    <x v="49"/>
  </r>
  <r>
    <x v="2"/>
  </r>
  <r>
    <x v="22"/>
  </r>
  <r>
    <x v="0"/>
  </r>
  <r>
    <x v="2"/>
  </r>
  <r>
    <x v="2"/>
  </r>
  <r>
    <x v="14"/>
  </r>
  <r>
    <x v="16"/>
  </r>
  <r>
    <x v="7"/>
  </r>
  <r>
    <x v="2"/>
  </r>
  <r>
    <x v="12"/>
  </r>
  <r>
    <x v="1"/>
  </r>
  <r>
    <x v="17"/>
  </r>
  <r>
    <x v="14"/>
  </r>
  <r>
    <x v="2"/>
  </r>
  <r>
    <x v="9"/>
  </r>
  <r>
    <x v="2"/>
  </r>
  <r>
    <x v="2"/>
  </r>
  <r>
    <x v="33"/>
  </r>
  <r>
    <x v="33"/>
  </r>
  <r>
    <x v="33"/>
  </r>
  <r>
    <x v="6"/>
  </r>
  <r>
    <x v="6"/>
  </r>
  <r>
    <x v="59"/>
  </r>
  <r>
    <x v="59"/>
  </r>
  <r>
    <x v="37"/>
  </r>
  <r>
    <x v="12"/>
  </r>
  <r>
    <x v="62"/>
  </r>
  <r>
    <x v="6"/>
  </r>
  <r>
    <x v="23"/>
  </r>
  <r>
    <x v="34"/>
  </r>
  <r>
    <x v="14"/>
  </r>
  <r>
    <x v="12"/>
  </r>
  <r>
    <x v="6"/>
  </r>
  <r>
    <x v="16"/>
  </r>
  <r>
    <x v="14"/>
  </r>
  <r>
    <x v="8"/>
  </r>
  <r>
    <x v="2"/>
  </r>
  <r>
    <x v="32"/>
  </r>
  <r>
    <x v="118"/>
  </r>
  <r>
    <x v="2"/>
  </r>
  <r>
    <x v="9"/>
  </r>
  <r>
    <x v="8"/>
  </r>
  <r>
    <x v="8"/>
  </r>
  <r>
    <x v="6"/>
  </r>
  <r>
    <x v="72"/>
  </r>
  <r>
    <x v="17"/>
  </r>
  <r>
    <x v="6"/>
  </r>
  <r>
    <x v="2"/>
  </r>
  <r>
    <x v="8"/>
  </r>
  <r>
    <x v="6"/>
  </r>
  <r>
    <x v="16"/>
  </r>
  <r>
    <x v="1"/>
  </r>
  <r>
    <x v="2"/>
  </r>
  <r>
    <x v="2"/>
  </r>
  <r>
    <x v="33"/>
  </r>
  <r>
    <x v="33"/>
  </r>
  <r>
    <x v="33"/>
  </r>
  <r>
    <x v="8"/>
  </r>
  <r>
    <x v="25"/>
  </r>
  <r>
    <x v="2"/>
  </r>
  <r>
    <x v="96"/>
  </r>
  <r>
    <x v="2"/>
  </r>
  <r>
    <x v="23"/>
  </r>
  <r>
    <x v="16"/>
  </r>
  <r>
    <x v="6"/>
  </r>
  <r>
    <x v="133"/>
  </r>
  <r>
    <x v="132"/>
  </r>
  <r>
    <x v="23"/>
  </r>
  <r>
    <x v="134"/>
  </r>
  <r>
    <x v="27"/>
  </r>
  <r>
    <x v="73"/>
  </r>
  <r>
    <x v="52"/>
  </r>
  <r>
    <x v="21"/>
  </r>
  <r>
    <x v="2"/>
  </r>
  <r>
    <x v="2"/>
  </r>
  <r>
    <x v="135"/>
  </r>
  <r>
    <x v="17"/>
  </r>
  <r>
    <x v="34"/>
  </r>
  <r>
    <x v="2"/>
  </r>
  <r>
    <x v="6"/>
  </r>
  <r>
    <x v="2"/>
  </r>
  <r>
    <x v="34"/>
  </r>
  <r>
    <x v="1"/>
  </r>
  <r>
    <x v="35"/>
  </r>
  <r>
    <x v="136"/>
  </r>
  <r>
    <x v="37"/>
  </r>
  <r>
    <x v="23"/>
  </r>
  <r>
    <x v="16"/>
  </r>
  <r>
    <x v="0"/>
  </r>
  <r>
    <x v="134"/>
  </r>
  <r>
    <x v="2"/>
  </r>
  <r>
    <x v="9"/>
  </r>
  <r>
    <x v="2"/>
  </r>
  <r>
    <x v="8"/>
  </r>
  <r>
    <x v="137"/>
  </r>
  <r>
    <x v="12"/>
  </r>
  <r>
    <x v="57"/>
  </r>
  <r>
    <x v="2"/>
  </r>
  <r>
    <x v="2"/>
  </r>
  <r>
    <x v="8"/>
  </r>
  <r>
    <x v="36"/>
  </r>
  <r>
    <x v="36"/>
  </r>
  <r>
    <x v="36"/>
  </r>
  <r>
    <x v="2"/>
  </r>
  <r>
    <x v="23"/>
  </r>
  <r>
    <x v="21"/>
  </r>
  <r>
    <x v="113"/>
  </r>
  <r>
    <x v="8"/>
  </r>
  <r>
    <x v="21"/>
  </r>
  <r>
    <x v="27"/>
  </r>
  <r>
    <x v="16"/>
  </r>
  <r>
    <x v="63"/>
  </r>
  <r>
    <x v="12"/>
  </r>
  <r>
    <x v="52"/>
  </r>
  <r>
    <x v="12"/>
  </r>
  <r>
    <x v="2"/>
  </r>
  <r>
    <x v="134"/>
  </r>
  <r>
    <x v="12"/>
  </r>
  <r>
    <x v="85"/>
  </r>
  <r>
    <x v="8"/>
  </r>
  <r>
    <x v="16"/>
  </r>
  <r>
    <x v="14"/>
  </r>
  <r>
    <x v="69"/>
  </r>
  <r>
    <x v="0"/>
  </r>
  <r>
    <x v="2"/>
  </r>
  <r>
    <x v="14"/>
  </r>
  <r>
    <x v="36"/>
  </r>
  <r>
    <x v="36"/>
  </r>
  <r>
    <x v="36"/>
  </r>
  <r>
    <x v="6"/>
  </r>
  <r>
    <x v="6"/>
  </r>
  <r>
    <x v="34"/>
  </r>
  <r>
    <x v="10"/>
  </r>
  <r>
    <x v="12"/>
  </r>
  <r>
    <x v="0"/>
  </r>
  <r>
    <x v="67"/>
  </r>
  <r>
    <x v="25"/>
  </r>
  <r>
    <x v="65"/>
  </r>
  <r>
    <x v="37"/>
  </r>
  <r>
    <x v="91"/>
  </r>
  <r>
    <x v="16"/>
  </r>
  <r>
    <x v="98"/>
  </r>
  <r>
    <x v="6"/>
  </r>
  <r>
    <x v="14"/>
  </r>
  <r>
    <x v="42"/>
  </r>
  <r>
    <x v="12"/>
  </r>
  <r>
    <x v="9"/>
  </r>
  <r>
    <x v="21"/>
  </r>
  <r>
    <x v="35"/>
  </r>
  <r>
    <x v="32"/>
  </r>
  <r>
    <x v="6"/>
  </r>
  <r>
    <x v="8"/>
  </r>
  <r>
    <x v="12"/>
  </r>
  <r>
    <x v="138"/>
  </r>
  <r>
    <x v="2"/>
  </r>
  <r>
    <x v="36"/>
  </r>
  <r>
    <x v="36"/>
  </r>
  <r>
    <x v="36"/>
  </r>
  <r>
    <x v="54"/>
  </r>
  <r>
    <x v="8"/>
  </r>
  <r>
    <x v="21"/>
  </r>
  <r>
    <x v="2"/>
  </r>
  <r>
    <x v="34"/>
  </r>
  <r>
    <x v="40"/>
  </r>
  <r>
    <x v="12"/>
  </r>
  <r>
    <x v="17"/>
  </r>
  <r>
    <x v="118"/>
  </r>
  <r>
    <x v="17"/>
  </r>
  <r>
    <x v="2"/>
  </r>
  <r>
    <x v="14"/>
  </r>
  <r>
    <x v="21"/>
  </r>
  <r>
    <x v="12"/>
  </r>
  <r>
    <x v="20"/>
  </r>
  <r>
    <x v="21"/>
  </r>
  <r>
    <x v="2"/>
  </r>
  <r>
    <x v="21"/>
  </r>
  <r>
    <x v="14"/>
  </r>
  <r>
    <x v="14"/>
  </r>
  <r>
    <x v="27"/>
  </r>
  <r>
    <x v="139"/>
  </r>
  <r>
    <x v="12"/>
  </r>
  <r>
    <x v="17"/>
  </r>
  <r>
    <x v="12"/>
  </r>
  <r>
    <x v="2"/>
  </r>
  <r>
    <x v="2"/>
  </r>
  <r>
    <x v="43"/>
  </r>
  <r>
    <x v="43"/>
  </r>
  <r>
    <x v="8"/>
  </r>
  <r>
    <x v="140"/>
  </r>
  <r>
    <x v="12"/>
  </r>
  <r>
    <x v="2"/>
  </r>
  <r>
    <x v="117"/>
  </r>
  <r>
    <x v="2"/>
  </r>
  <r>
    <x v="21"/>
  </r>
  <r>
    <x v="0"/>
  </r>
  <r>
    <x v="2"/>
  </r>
  <r>
    <x v="30"/>
  </r>
  <r>
    <x v="8"/>
  </r>
  <r>
    <x v="2"/>
  </r>
  <r>
    <x v="12"/>
  </r>
  <r>
    <x v="8"/>
  </r>
  <r>
    <x v="6"/>
  </r>
  <r>
    <x v="103"/>
  </r>
  <r>
    <x v="34"/>
  </r>
  <r>
    <x v="34"/>
  </r>
  <r>
    <x v="141"/>
  </r>
  <r>
    <x v="8"/>
  </r>
  <r>
    <x v="6"/>
  </r>
  <r>
    <x v="2"/>
  </r>
  <r>
    <x v="2"/>
  </r>
  <r>
    <x v="69"/>
  </r>
  <r>
    <x v="117"/>
  </r>
  <r>
    <x v="2"/>
  </r>
  <r>
    <x v="31"/>
  </r>
  <r>
    <x v="2"/>
  </r>
  <r>
    <x v="142"/>
  </r>
  <r>
    <x v="6"/>
  </r>
  <r>
    <x v="12"/>
  </r>
  <r>
    <x v="34"/>
  </r>
  <r>
    <x v="2"/>
  </r>
  <r>
    <x v="2"/>
  </r>
  <r>
    <x v="8"/>
  </r>
  <r>
    <x v="30"/>
  </r>
  <r>
    <x v="118"/>
  </r>
  <r>
    <x v="12"/>
  </r>
  <r>
    <x v="26"/>
  </r>
  <r>
    <x v="16"/>
  </r>
  <r>
    <x v="8"/>
  </r>
  <r>
    <x v="85"/>
  </r>
  <r>
    <x v="36"/>
  </r>
  <r>
    <x v="36"/>
  </r>
  <r>
    <x v="36"/>
  </r>
  <r>
    <x v="142"/>
  </r>
  <r>
    <x v="12"/>
  </r>
  <r>
    <x v="2"/>
  </r>
  <r>
    <x v="12"/>
  </r>
  <r>
    <x v="2"/>
  </r>
  <r>
    <x v="30"/>
  </r>
  <r>
    <x v="132"/>
  </r>
  <r>
    <x v="1"/>
  </r>
  <r>
    <x v="52"/>
  </r>
  <r>
    <x v="6"/>
  </r>
  <r>
    <x v="21"/>
  </r>
  <r>
    <x v="116"/>
  </r>
  <r>
    <x v="143"/>
  </r>
  <r>
    <x v="143"/>
  </r>
</pivotCacheRecords>
</file>

<file path=xl/pivotCache/pivotCacheRecords6.xml><?xml version="1.0" encoding="utf-8"?>
<pivotCacheRecords xmlns="http://purl.oclc.org/ooxml/spreadsheetml/main" xmlns:r="http://purl.oclc.org/ooxml/officeDocument/relationships" xmlns:mc="http://schemas.openxmlformats.org/markup-compatibility/2006" xmlns:xr="http://schemas.microsoft.com/office/spreadsheetml/2014/revision" mc:Ignorable="xr" count="1798">
  <r>
    <x v="0"/>
  </r>
  <r>
    <x v="0"/>
  </r>
  <r>
    <x v="1"/>
  </r>
  <r>
    <x v="2"/>
  </r>
  <r>
    <x v="3"/>
  </r>
  <r>
    <x v="4"/>
  </r>
  <r>
    <x v="5"/>
  </r>
  <r>
    <x v="6"/>
  </r>
  <r>
    <x v="2"/>
  </r>
  <r>
    <x v="2"/>
  </r>
  <r>
    <x v="2"/>
  </r>
  <r>
    <x v="2"/>
  </r>
  <r>
    <x v="7"/>
  </r>
  <r>
    <x v="2"/>
  </r>
  <r>
    <x v="6"/>
  </r>
  <r>
    <x v="6"/>
  </r>
  <r>
    <x v="2"/>
  </r>
  <r>
    <x v="2"/>
  </r>
  <r>
    <x v="2"/>
  </r>
  <r>
    <x v="8"/>
  </r>
  <r>
    <x v="6"/>
  </r>
  <r>
    <x v="2"/>
  </r>
  <r>
    <x v="9"/>
  </r>
  <r>
    <x v="10"/>
  </r>
  <r>
    <x v="11"/>
  </r>
  <r>
    <x v="12"/>
  </r>
  <r>
    <x v="2"/>
  </r>
  <r>
    <x v="13"/>
  </r>
  <r>
    <x v="2"/>
  </r>
  <r>
    <x v="13"/>
  </r>
  <r>
    <x v="2"/>
  </r>
  <r>
    <x v="14"/>
  </r>
  <r>
    <x v="13"/>
  </r>
  <r>
    <x v="15"/>
  </r>
  <r>
    <x v="13"/>
  </r>
  <r>
    <x v="0"/>
  </r>
  <r>
    <x v="0"/>
  </r>
  <r>
    <x v="16"/>
  </r>
  <r>
    <x v="6"/>
  </r>
  <r>
    <x v="0"/>
  </r>
  <r>
    <x v="17"/>
  </r>
  <r>
    <x v="18"/>
  </r>
  <r>
    <x v="19"/>
  </r>
  <r>
    <x v="0"/>
  </r>
  <r>
    <x v="0"/>
  </r>
  <r>
    <x v="12"/>
  </r>
  <r>
    <x v="20"/>
  </r>
  <r>
    <x v="6"/>
  </r>
  <r>
    <x v="2"/>
  </r>
  <r>
    <x v="8"/>
  </r>
  <r>
    <x v="21"/>
  </r>
  <r>
    <x v="0"/>
  </r>
  <r>
    <x v="22"/>
  </r>
  <r>
    <x v="2"/>
  </r>
  <r>
    <x v="2"/>
  </r>
  <r>
    <x v="2"/>
  </r>
  <r>
    <x v="9"/>
  </r>
  <r>
    <x v="2"/>
  </r>
  <r>
    <x v="23"/>
  </r>
  <r>
    <x v="0"/>
  </r>
  <r>
    <x v="2"/>
  </r>
  <r>
    <x v="24"/>
  </r>
  <r>
    <x v="25"/>
  </r>
  <r>
    <x v="26"/>
  </r>
  <r>
    <x v="2"/>
  </r>
  <r>
    <x v="12"/>
  </r>
  <r>
    <x v="1"/>
  </r>
  <r>
    <x v="11"/>
  </r>
  <r>
    <x v="27"/>
  </r>
  <r>
    <x v="2"/>
  </r>
  <r>
    <x v="2"/>
  </r>
  <r>
    <x v="4"/>
  </r>
  <r>
    <x v="28"/>
  </r>
  <r>
    <x v="25"/>
  </r>
  <r>
    <x v="28"/>
  </r>
  <r>
    <x v="12"/>
  </r>
  <r>
    <x v="2"/>
  </r>
  <r>
    <x v="16"/>
  </r>
  <r>
    <x v="29"/>
  </r>
  <r>
    <x v="2"/>
  </r>
  <r>
    <x v="30"/>
  </r>
  <r>
    <x v="31"/>
  </r>
  <r>
    <x v="32"/>
  </r>
  <r>
    <x v="33"/>
  </r>
  <r>
    <x v="18"/>
  </r>
  <r>
    <x v="34"/>
  </r>
  <r>
    <x v="2"/>
  </r>
  <r>
    <x v="14"/>
  </r>
  <r>
    <x v="2"/>
  </r>
  <r>
    <x v="23"/>
  </r>
  <r>
    <x v="35"/>
  </r>
  <r>
    <x v="12"/>
  </r>
  <r>
    <x v="6"/>
  </r>
  <r>
    <x v="8"/>
  </r>
  <r>
    <x v="6"/>
  </r>
  <r>
    <x v="8"/>
  </r>
  <r>
    <x v="14"/>
  </r>
  <r>
    <x v="36"/>
  </r>
  <r>
    <x v="37"/>
  </r>
  <r>
    <x v="38"/>
  </r>
  <r>
    <x v="2"/>
  </r>
  <r>
    <x v="2"/>
  </r>
  <r>
    <x v="0"/>
  </r>
  <r>
    <x v="38"/>
  </r>
  <r>
    <x v="8"/>
  </r>
  <r>
    <x v="0"/>
  </r>
  <r>
    <x v="6"/>
  </r>
  <r>
    <x v="39"/>
  </r>
  <r>
    <x v="25"/>
  </r>
  <r>
    <x v="40"/>
  </r>
  <r>
    <x v="0"/>
  </r>
  <r>
    <x v="14"/>
  </r>
  <r>
    <x v="16"/>
  </r>
  <r>
    <x v="2"/>
  </r>
  <r>
    <x v="41"/>
  </r>
  <r>
    <x v="8"/>
  </r>
  <r>
    <x v="14"/>
  </r>
  <r>
    <x v="42"/>
  </r>
  <r>
    <x v="0"/>
  </r>
  <r>
    <x v="43"/>
  </r>
  <r>
    <x v="44"/>
  </r>
  <r>
    <x v="1"/>
  </r>
  <r>
    <x v="45"/>
  </r>
  <r>
    <x v="2"/>
  </r>
  <r>
    <x v="46"/>
  </r>
  <r>
    <x v="2"/>
  </r>
  <r>
    <x v="1"/>
  </r>
  <r>
    <x v="2"/>
  </r>
  <r>
    <x v="24"/>
  </r>
  <r>
    <x v="12"/>
  </r>
  <r>
    <x v="47"/>
  </r>
  <r>
    <x v="48"/>
  </r>
  <r>
    <x v="8"/>
  </r>
  <r>
    <x v="2"/>
  </r>
  <r>
    <x v="12"/>
  </r>
  <r>
    <x v="2"/>
  </r>
  <r>
    <x v="12"/>
  </r>
  <r>
    <x v="27"/>
  </r>
  <r>
    <x v="2"/>
  </r>
  <r>
    <x v="49"/>
  </r>
  <r>
    <x v="6"/>
  </r>
  <r>
    <x v="35"/>
  </r>
  <r>
    <x v="6"/>
  </r>
  <r>
    <x v="50"/>
  </r>
  <r>
    <x v="2"/>
  </r>
  <r>
    <x v="2"/>
  </r>
  <r>
    <x v="16"/>
  </r>
  <r>
    <x v="51"/>
  </r>
  <r>
    <x v="2"/>
  </r>
  <r>
    <x v="0"/>
  </r>
  <r>
    <x v="8"/>
  </r>
  <r>
    <x v="52"/>
  </r>
  <r>
    <x v="2"/>
  </r>
  <r>
    <x v="14"/>
  </r>
  <r>
    <x v="2"/>
  </r>
  <r>
    <x v="12"/>
  </r>
  <r>
    <x v="2"/>
  </r>
  <r>
    <x v="53"/>
  </r>
  <r>
    <x v="23"/>
  </r>
  <r>
    <x v="2"/>
  </r>
  <r>
    <x v="2"/>
  </r>
  <r>
    <x v="53"/>
  </r>
  <r>
    <x v="16"/>
  </r>
  <r>
    <x v="6"/>
  </r>
  <r>
    <x v="53"/>
  </r>
  <r>
    <x v="16"/>
  </r>
  <r>
    <x v="2"/>
  </r>
  <r>
    <x v="2"/>
  </r>
  <r>
    <x v="6"/>
  </r>
  <r>
    <x v="6"/>
  </r>
  <r>
    <x v="8"/>
  </r>
  <r>
    <x v="2"/>
  </r>
  <r>
    <x v="54"/>
  </r>
  <r>
    <x v="55"/>
  </r>
  <r>
    <x v="2"/>
  </r>
  <r>
    <x v="1"/>
  </r>
  <r>
    <x v="2"/>
  </r>
  <r>
    <x v="56"/>
  </r>
  <r>
    <x v="8"/>
  </r>
  <r>
    <x v="2"/>
  </r>
  <r>
    <x v="16"/>
  </r>
  <r>
    <x v="6"/>
  </r>
  <r>
    <x v="8"/>
  </r>
  <r>
    <x v="2"/>
  </r>
  <r>
    <x v="12"/>
  </r>
  <r>
    <x v="14"/>
  </r>
  <r>
    <x v="2"/>
  </r>
  <r>
    <x v="23"/>
  </r>
  <r>
    <x v="0"/>
  </r>
  <r>
    <x v="2"/>
  </r>
  <r>
    <x v="0"/>
  </r>
  <r>
    <x v="2"/>
  </r>
  <r>
    <x v="8"/>
  </r>
  <r>
    <x v="2"/>
  </r>
  <r>
    <x v="8"/>
  </r>
  <r>
    <x v="1"/>
  </r>
  <r>
    <x v="2"/>
  </r>
  <r>
    <x v="57"/>
  </r>
  <r>
    <x v="27"/>
  </r>
  <r>
    <x v="2"/>
  </r>
  <r>
    <x v="58"/>
  </r>
  <r>
    <x v="8"/>
  </r>
  <r>
    <x v="2"/>
  </r>
  <r>
    <x v="59"/>
  </r>
  <r>
    <x v="2"/>
  </r>
  <r>
    <x v="2"/>
  </r>
  <r>
    <x v="1"/>
  </r>
  <r>
    <x v="1"/>
  </r>
  <r>
    <x v="60"/>
  </r>
  <r>
    <x v="61"/>
  </r>
  <r>
    <x v="2"/>
  </r>
  <r>
    <x v="62"/>
  </r>
  <r>
    <x v="2"/>
  </r>
  <r>
    <x v="63"/>
  </r>
  <r>
    <x v="24"/>
  </r>
  <r>
    <x v="6"/>
  </r>
  <r>
    <x v="15"/>
  </r>
  <r>
    <x v="64"/>
  </r>
  <r>
    <x v="8"/>
  </r>
  <r>
    <x v="1"/>
  </r>
  <r>
    <x v="62"/>
  </r>
  <r>
    <x v="2"/>
  </r>
  <r>
    <x v="18"/>
  </r>
  <r>
    <x v="2"/>
  </r>
  <r>
    <x v="2"/>
  </r>
  <r>
    <x v="18"/>
  </r>
  <r>
    <x v="25"/>
  </r>
  <r>
    <x v="56"/>
  </r>
  <r>
    <x v="10"/>
  </r>
  <r>
    <x v="1"/>
  </r>
  <r>
    <x v="65"/>
  </r>
  <r>
    <x v="66"/>
  </r>
  <r>
    <x v="67"/>
  </r>
  <r>
    <x v="68"/>
  </r>
  <r>
    <x v="36"/>
  </r>
  <r>
    <x v="2"/>
  </r>
  <r>
    <x v="2"/>
  </r>
  <r>
    <x v="16"/>
  </r>
  <r>
    <x v="12"/>
  </r>
  <r>
    <x v="18"/>
  </r>
  <r>
    <x v="35"/>
  </r>
  <r>
    <x v="69"/>
  </r>
  <r>
    <x v="1"/>
  </r>
  <r>
    <x v="2"/>
  </r>
  <r>
    <x v="23"/>
  </r>
  <r>
    <x v="29"/>
  </r>
  <r>
    <x v="2"/>
  </r>
  <r>
    <x v="16"/>
  </r>
  <r>
    <x v="8"/>
  </r>
  <r>
    <x v="65"/>
  </r>
  <r>
    <x v="6"/>
  </r>
  <r>
    <x v="49"/>
  </r>
  <r>
    <x v="14"/>
  </r>
  <r>
    <x v="35"/>
  </r>
  <r>
    <x v="14"/>
  </r>
  <r>
    <x v="16"/>
  </r>
  <r>
    <x v="4"/>
  </r>
  <r>
    <x v="2"/>
  </r>
  <r>
    <x v="70"/>
  </r>
  <r>
    <x v="12"/>
  </r>
  <r>
    <x v="62"/>
  </r>
  <r>
    <x v="71"/>
  </r>
  <r>
    <x v="2"/>
  </r>
  <r>
    <x v="0"/>
  </r>
  <r>
    <x v="2"/>
  </r>
  <r>
    <x v="6"/>
  </r>
  <r>
    <x v="72"/>
  </r>
  <r>
    <x v="12"/>
  </r>
  <r>
    <x v="73"/>
  </r>
  <r>
    <x v="74"/>
  </r>
  <r>
    <x v="2"/>
  </r>
  <r>
    <x v="12"/>
  </r>
  <r>
    <x v="75"/>
  </r>
  <r>
    <x v="1"/>
  </r>
  <r>
    <x v="2"/>
  </r>
  <r>
    <x v="2"/>
  </r>
  <r>
    <x v="16"/>
  </r>
  <r>
    <x v="23"/>
  </r>
  <r>
    <x v="23"/>
  </r>
  <r>
    <x v="27"/>
  </r>
  <r>
    <x v="2"/>
  </r>
  <r>
    <x v="76"/>
  </r>
  <r>
    <x v="2"/>
  </r>
  <r>
    <x v="34"/>
  </r>
  <r>
    <x v="16"/>
  </r>
  <r>
    <x v="0"/>
  </r>
  <r>
    <x v="22"/>
  </r>
  <r>
    <x v="2"/>
  </r>
  <r>
    <x v="2"/>
  </r>
  <r>
    <x v="14"/>
  </r>
  <r>
    <x v="6"/>
  </r>
  <r>
    <x v="2"/>
  </r>
  <r>
    <x v="36"/>
  </r>
  <r>
    <x v="39"/>
  </r>
  <r>
    <x v="0"/>
  </r>
  <r>
    <x v="14"/>
  </r>
  <r>
    <x v="0"/>
  </r>
  <r>
    <x v="0"/>
  </r>
  <r>
    <x v="77"/>
  </r>
  <r>
    <x v="0"/>
  </r>
  <r>
    <x v="0"/>
  </r>
  <r>
    <x v="0"/>
  </r>
  <r>
    <x v="29"/>
  </r>
  <r>
    <x v="0"/>
  </r>
  <r>
    <x v="2"/>
  </r>
  <r>
    <x v="0"/>
  </r>
  <r>
    <x v="0"/>
  </r>
  <r>
    <x v="2"/>
  </r>
  <r>
    <x v="8"/>
  </r>
  <r>
    <x v="7"/>
  </r>
  <r>
    <x v="8"/>
  </r>
  <r>
    <x v="0"/>
  </r>
  <r>
    <x v="55"/>
  </r>
  <r>
    <x v="23"/>
  </r>
  <r>
    <x v="55"/>
  </r>
  <r>
    <x v="62"/>
  </r>
  <r>
    <x v="14"/>
  </r>
  <r>
    <x v="6"/>
  </r>
  <r>
    <x v="2"/>
  </r>
  <r>
    <x v="14"/>
  </r>
  <r>
    <x v="78"/>
  </r>
  <r>
    <x v="78"/>
  </r>
  <r>
    <x v="16"/>
  </r>
  <r>
    <x v="2"/>
  </r>
  <r>
    <x v="2"/>
  </r>
  <r>
    <x v="2"/>
  </r>
  <r>
    <x v="79"/>
  </r>
  <r>
    <x v="12"/>
  </r>
  <r>
    <x v="16"/>
  </r>
  <r>
    <x v="12"/>
  </r>
  <r>
    <x v="80"/>
  </r>
  <r>
    <x v="2"/>
  </r>
  <r>
    <x v="6"/>
  </r>
  <r>
    <x v="12"/>
  </r>
  <r>
    <x v="36"/>
  </r>
  <r>
    <x v="65"/>
  </r>
  <r>
    <x v="2"/>
  </r>
  <r>
    <x v="2"/>
  </r>
  <r>
    <x v="8"/>
  </r>
  <r>
    <x v="8"/>
  </r>
  <r>
    <x v="29"/>
  </r>
  <r>
    <x v="2"/>
  </r>
  <r>
    <x v="61"/>
  </r>
  <r>
    <x v="49"/>
  </r>
  <r>
    <x v="12"/>
  </r>
  <r>
    <x v="81"/>
  </r>
  <r>
    <x v="82"/>
  </r>
  <r>
    <x v="2"/>
  </r>
  <r>
    <x v="0"/>
  </r>
  <r>
    <x v="65"/>
  </r>
  <r>
    <x v="16"/>
  </r>
  <r>
    <x v="83"/>
  </r>
  <r>
    <x v="0"/>
  </r>
  <r>
    <x v="22"/>
  </r>
  <r>
    <x v="8"/>
  </r>
  <r>
    <x v="0"/>
  </r>
  <r>
    <x v="8"/>
  </r>
  <r>
    <x v="2"/>
  </r>
  <r>
    <x v="23"/>
  </r>
  <r>
    <x v="8"/>
  </r>
  <r>
    <x v="2"/>
  </r>
  <r>
    <x v="44"/>
  </r>
  <r>
    <x v="0"/>
  </r>
  <r>
    <x v="65"/>
  </r>
  <r>
    <x v="25"/>
  </r>
  <r>
    <x v="2"/>
  </r>
  <r>
    <x v="8"/>
  </r>
  <r>
    <x v="27"/>
  </r>
  <r>
    <x v="2"/>
  </r>
  <r>
    <x v="2"/>
  </r>
  <r>
    <x v="16"/>
  </r>
  <r>
    <x v="65"/>
  </r>
  <r>
    <x v="84"/>
  </r>
  <r>
    <x v="36"/>
  </r>
  <r>
    <x v="65"/>
  </r>
  <r>
    <x v="84"/>
  </r>
  <r>
    <x v="12"/>
  </r>
  <r>
    <x v="0"/>
  </r>
  <r>
    <x v="55"/>
  </r>
  <r>
    <x v="14"/>
  </r>
  <r>
    <x v="85"/>
  </r>
  <r>
    <x v="27"/>
  </r>
  <r>
    <x v="2"/>
  </r>
  <r>
    <x v="2"/>
  </r>
  <r>
    <x v="8"/>
  </r>
  <r>
    <x v="8"/>
  </r>
  <r>
    <x v="16"/>
  </r>
  <r>
    <x v="86"/>
  </r>
  <r>
    <x v="2"/>
  </r>
  <r>
    <x v="12"/>
  </r>
  <r>
    <x v="2"/>
  </r>
  <r>
    <x v="2"/>
  </r>
  <r>
    <x v="6"/>
  </r>
  <r>
    <x v="40"/>
  </r>
  <r>
    <x v="32"/>
  </r>
  <r>
    <x v="0"/>
  </r>
  <r>
    <x v="51"/>
  </r>
  <r>
    <x v="2"/>
  </r>
  <r>
    <x v="87"/>
  </r>
  <r>
    <x v="65"/>
  </r>
  <r>
    <x v="2"/>
  </r>
  <r>
    <x v="39"/>
  </r>
  <r>
    <x v="6"/>
  </r>
  <r>
    <x v="82"/>
  </r>
  <r>
    <x v="82"/>
  </r>
  <r>
    <x v="39"/>
  </r>
  <r>
    <x v="6"/>
  </r>
  <r>
    <x v="27"/>
  </r>
  <r>
    <x v="2"/>
  </r>
  <r>
    <x v="88"/>
  </r>
  <r>
    <x v="18"/>
  </r>
  <r>
    <x v="14"/>
  </r>
  <r>
    <x v="2"/>
  </r>
  <r>
    <x v="2"/>
  </r>
  <r>
    <x v="16"/>
  </r>
  <r>
    <x v="2"/>
  </r>
  <r>
    <x v="2"/>
  </r>
  <r>
    <x v="56"/>
  </r>
  <r>
    <x v="55"/>
  </r>
  <r>
    <x v="16"/>
  </r>
  <r>
    <x v="12"/>
  </r>
  <r>
    <x v="8"/>
  </r>
  <r>
    <x v="89"/>
  </r>
  <r>
    <x v="16"/>
  </r>
  <r>
    <x v="65"/>
  </r>
  <r>
    <x v="5"/>
  </r>
  <r>
    <x v="90"/>
  </r>
  <r>
    <x v="9"/>
  </r>
  <r>
    <x v="14"/>
  </r>
  <r>
    <x v="29"/>
  </r>
  <r>
    <x v="8"/>
  </r>
  <r>
    <x v="14"/>
  </r>
  <r>
    <x v="32"/>
  </r>
  <r>
    <x v="91"/>
  </r>
  <r>
    <x v="12"/>
  </r>
  <r>
    <x v="14"/>
  </r>
  <r>
    <x v="55"/>
  </r>
  <r>
    <x v="7"/>
  </r>
  <r>
    <x v="6"/>
  </r>
  <r>
    <x v="14"/>
  </r>
  <r>
    <x v="92"/>
  </r>
  <r>
    <x v="14"/>
  </r>
  <r>
    <x v="12"/>
  </r>
  <r>
    <x v="1"/>
  </r>
  <r>
    <x v="65"/>
  </r>
  <r>
    <x v="23"/>
  </r>
  <r>
    <x v="32"/>
  </r>
  <r>
    <x v="2"/>
  </r>
  <r>
    <x v="72"/>
  </r>
  <r>
    <x v="2"/>
  </r>
  <r>
    <x v="2"/>
  </r>
  <r>
    <x v="2"/>
  </r>
  <r>
    <x v="93"/>
  </r>
  <r>
    <x v="2"/>
  </r>
  <r>
    <x v="70"/>
  </r>
  <r>
    <x v="8"/>
  </r>
  <r>
    <x v="94"/>
  </r>
  <r>
    <x v="29"/>
  </r>
  <r>
    <x v="83"/>
  </r>
  <r>
    <x v="36"/>
  </r>
  <r>
    <x v="28"/>
  </r>
  <r>
    <x v="2"/>
  </r>
  <r>
    <x v="6"/>
  </r>
  <r>
    <x v="1"/>
  </r>
  <r>
    <x v="2"/>
  </r>
  <r>
    <x v="67"/>
  </r>
  <r>
    <x v="2"/>
  </r>
  <r>
    <x v="2"/>
  </r>
  <r>
    <x v="2"/>
  </r>
  <r>
    <x v="9"/>
  </r>
  <r>
    <x v="2"/>
  </r>
  <r>
    <x v="8"/>
  </r>
  <r>
    <x v="23"/>
  </r>
  <r>
    <x v="8"/>
  </r>
  <r>
    <x v="91"/>
  </r>
  <r>
    <x v="83"/>
  </r>
  <r>
    <x v="2"/>
  </r>
  <r>
    <x v="6"/>
  </r>
  <r>
    <x v="8"/>
  </r>
  <r>
    <x v="2"/>
  </r>
  <r>
    <x v="2"/>
  </r>
  <r>
    <x v="35"/>
  </r>
  <r>
    <x v="8"/>
  </r>
  <r>
    <x v="38"/>
  </r>
  <r>
    <x v="6"/>
  </r>
  <r>
    <x v="12"/>
  </r>
  <r>
    <x v="65"/>
  </r>
  <r>
    <x v="95"/>
  </r>
  <r>
    <x v="6"/>
  </r>
  <r>
    <x v="1"/>
  </r>
  <r>
    <x v="8"/>
  </r>
  <r>
    <x v="2"/>
  </r>
  <r>
    <x v="37"/>
  </r>
  <r>
    <x v="16"/>
  </r>
  <r>
    <x v="2"/>
  </r>
  <r>
    <x v="14"/>
  </r>
  <r>
    <x v="16"/>
  </r>
  <r>
    <x v="8"/>
  </r>
  <r>
    <x v="2"/>
  </r>
  <r>
    <x v="2"/>
  </r>
  <r>
    <x v="16"/>
  </r>
  <r>
    <x v="2"/>
  </r>
  <r>
    <x v="29"/>
  </r>
  <r>
    <x v="12"/>
  </r>
  <r>
    <x v="18"/>
  </r>
  <r>
    <x v="16"/>
  </r>
  <r>
    <x v="96"/>
  </r>
  <r>
    <x v="29"/>
  </r>
  <r>
    <x v="8"/>
  </r>
  <r>
    <x v="67"/>
  </r>
  <r>
    <x v="88"/>
  </r>
  <r>
    <x v="25"/>
  </r>
  <r>
    <x v="47"/>
  </r>
  <r>
    <x v="16"/>
  </r>
  <r>
    <x v="65"/>
  </r>
  <r>
    <x v="7"/>
  </r>
  <r>
    <x v="2"/>
  </r>
  <r>
    <x v="97"/>
  </r>
  <r>
    <x v="98"/>
  </r>
  <r>
    <x v="2"/>
  </r>
  <r>
    <x v="56"/>
  </r>
  <r>
    <x v="8"/>
  </r>
  <r>
    <x v="67"/>
  </r>
  <r>
    <x v="2"/>
  </r>
  <r>
    <x v="56"/>
  </r>
  <r>
    <x v="2"/>
  </r>
  <r>
    <x v="8"/>
  </r>
  <r>
    <x v="67"/>
  </r>
  <r>
    <x v="16"/>
  </r>
  <r>
    <x v="98"/>
  </r>
  <r>
    <x v="82"/>
  </r>
  <r>
    <x v="2"/>
  </r>
  <r>
    <x v="16"/>
  </r>
  <r>
    <x v="8"/>
  </r>
  <r>
    <x v="99"/>
  </r>
  <r>
    <x v="2"/>
  </r>
  <r>
    <x v="2"/>
  </r>
  <r>
    <x v="100"/>
  </r>
  <r>
    <x v="2"/>
  </r>
  <r>
    <x v="0"/>
  </r>
  <r>
    <x v="0"/>
  </r>
  <r>
    <x v="1"/>
  </r>
  <r>
    <x v="27"/>
  </r>
  <r>
    <x v="27"/>
  </r>
  <r>
    <x v="6"/>
  </r>
  <r>
    <x v="37"/>
  </r>
  <r>
    <x v="35"/>
  </r>
  <r>
    <x v="1"/>
  </r>
  <r>
    <x v="0"/>
  </r>
  <r>
    <x v="2"/>
  </r>
  <r>
    <x v="2"/>
  </r>
  <r>
    <x v="2"/>
  </r>
  <r>
    <x v="8"/>
  </r>
  <r>
    <x v="62"/>
  </r>
  <r>
    <x v="36"/>
  </r>
  <r>
    <x v="65"/>
  </r>
  <r>
    <x v="2"/>
  </r>
  <r>
    <x v="56"/>
  </r>
  <r>
    <x v="2"/>
  </r>
  <r>
    <x v="8"/>
  </r>
  <r>
    <x v="14"/>
  </r>
  <r>
    <x v="2"/>
  </r>
  <r>
    <x v="2"/>
  </r>
  <r>
    <x v="5"/>
  </r>
  <r>
    <x v="6"/>
  </r>
  <r>
    <x v="1"/>
  </r>
  <r>
    <x v="6"/>
  </r>
  <r>
    <x v="2"/>
  </r>
  <r>
    <x v="2"/>
  </r>
  <r>
    <x v="1"/>
  </r>
  <r>
    <x v="2"/>
  </r>
  <r>
    <x v="6"/>
  </r>
  <r>
    <x v="2"/>
  </r>
  <r>
    <x v="2"/>
  </r>
  <r>
    <x v="12"/>
  </r>
  <r>
    <x v="2"/>
  </r>
  <r>
    <x v="61"/>
  </r>
  <r>
    <x v="6"/>
  </r>
  <r>
    <x v="8"/>
  </r>
  <r>
    <x v="12"/>
  </r>
  <r>
    <x v="36"/>
  </r>
  <r>
    <x v="16"/>
  </r>
  <r>
    <x v="6"/>
  </r>
  <r>
    <x v="101"/>
  </r>
  <r>
    <x v="8"/>
  </r>
  <r>
    <x v="65"/>
  </r>
  <r>
    <x v="65"/>
  </r>
  <r>
    <x v="38"/>
  </r>
  <r>
    <x v="2"/>
  </r>
  <r>
    <x v="16"/>
  </r>
  <r>
    <x v="4"/>
  </r>
  <r>
    <x v="29"/>
  </r>
  <r>
    <x v="23"/>
  </r>
  <r>
    <x v="8"/>
  </r>
  <r>
    <x v="2"/>
  </r>
  <r>
    <x v="102"/>
  </r>
  <r>
    <x v="16"/>
  </r>
  <r>
    <x v="23"/>
  </r>
  <r>
    <x v="14"/>
  </r>
  <r>
    <x v="0"/>
  </r>
  <r>
    <x v="27"/>
  </r>
  <r>
    <x v="40"/>
  </r>
  <r>
    <x v="18"/>
  </r>
  <r>
    <x v="103"/>
  </r>
  <r>
    <x v="2"/>
  </r>
  <r>
    <x v="36"/>
  </r>
  <r>
    <x v="0"/>
  </r>
  <r>
    <x v="14"/>
  </r>
  <r>
    <x v="8"/>
  </r>
  <r>
    <x v="67"/>
  </r>
  <r>
    <x v="2"/>
  </r>
  <r>
    <x v="104"/>
  </r>
  <r>
    <x v="2"/>
  </r>
  <r>
    <x v="2"/>
  </r>
  <r>
    <x v="104"/>
  </r>
  <r>
    <x v="2"/>
  </r>
  <r>
    <x v="105"/>
  </r>
  <r>
    <x v="27"/>
  </r>
  <r>
    <x v="16"/>
  </r>
  <r>
    <x v="6"/>
  </r>
  <r>
    <x v="12"/>
  </r>
  <r>
    <x v="47"/>
  </r>
  <r>
    <x v="2"/>
  </r>
  <r>
    <x v="68"/>
  </r>
  <r>
    <x v="16"/>
  </r>
  <r>
    <x v="0"/>
  </r>
  <r>
    <x v="50"/>
  </r>
  <r>
    <x v="65"/>
  </r>
  <r>
    <x v="16"/>
  </r>
  <r>
    <x v="93"/>
  </r>
  <r>
    <x v="106"/>
  </r>
  <r>
    <x v="0"/>
  </r>
  <r>
    <x v="16"/>
  </r>
  <r>
    <x v="2"/>
  </r>
  <r>
    <x v="55"/>
  </r>
  <r>
    <x v="81"/>
  </r>
  <r>
    <x v="16"/>
  </r>
  <r>
    <x v="8"/>
  </r>
  <r>
    <x v="2"/>
  </r>
  <r>
    <x v="25"/>
  </r>
  <r>
    <x v="37"/>
  </r>
  <r>
    <x v="16"/>
  </r>
  <r>
    <x v="2"/>
  </r>
  <r>
    <x v="6"/>
  </r>
  <r>
    <x v="16"/>
  </r>
  <r>
    <x v="27"/>
  </r>
  <r>
    <x v="2"/>
  </r>
  <r>
    <x v="2"/>
  </r>
  <r>
    <x v="55"/>
  </r>
  <r>
    <x v="37"/>
  </r>
  <r>
    <x v="27"/>
  </r>
  <r>
    <x v="27"/>
  </r>
  <r>
    <x v="2"/>
  </r>
  <r>
    <x v="2"/>
  </r>
  <r>
    <x v="53"/>
  </r>
  <r>
    <x v="2"/>
  </r>
  <r>
    <x v="23"/>
  </r>
  <r>
    <x v="16"/>
  </r>
  <r>
    <x v="2"/>
  </r>
  <r>
    <x v="23"/>
  </r>
  <r>
    <x v="16"/>
  </r>
  <r>
    <x v="39"/>
  </r>
  <r>
    <x v="23"/>
  </r>
  <r>
    <x v="16"/>
  </r>
  <r>
    <x v="6"/>
  </r>
  <r>
    <x v="16"/>
  </r>
  <r>
    <x v="23"/>
  </r>
  <r>
    <x v="2"/>
  </r>
  <r>
    <x v="67"/>
  </r>
  <r>
    <x v="6"/>
  </r>
  <r>
    <x v="18"/>
  </r>
  <r>
    <x v="12"/>
  </r>
  <r>
    <x v="2"/>
  </r>
  <r>
    <x v="50"/>
  </r>
  <r>
    <x v="2"/>
  </r>
  <r>
    <x v="38"/>
  </r>
  <r>
    <x v="16"/>
  </r>
  <r>
    <x v="2"/>
  </r>
  <r>
    <x v="2"/>
  </r>
  <r>
    <x v="12"/>
  </r>
  <r>
    <x v="16"/>
  </r>
  <r>
    <x v="1"/>
  </r>
  <r>
    <x v="24"/>
  </r>
  <r>
    <x v="81"/>
  </r>
  <r>
    <x v="58"/>
  </r>
  <r>
    <x v="12"/>
  </r>
  <r>
    <x v="27"/>
  </r>
  <r>
    <x v="0"/>
  </r>
  <r>
    <x v="47"/>
  </r>
  <r>
    <x v="12"/>
  </r>
  <r>
    <x v="47"/>
  </r>
  <r>
    <x v="27"/>
  </r>
  <r>
    <x v="0"/>
  </r>
  <r>
    <x v="2"/>
  </r>
  <r>
    <x v="2"/>
  </r>
  <r>
    <x v="65"/>
  </r>
  <r>
    <x v="2"/>
  </r>
  <r>
    <x v="15"/>
  </r>
  <r>
    <x v="2"/>
  </r>
  <r>
    <x v="12"/>
  </r>
  <r>
    <x v="0"/>
  </r>
  <r>
    <x v="6"/>
  </r>
  <r>
    <x v="98"/>
  </r>
  <r>
    <x v="0"/>
  </r>
  <r>
    <x v="29"/>
  </r>
  <r>
    <x v="39"/>
  </r>
  <r>
    <x v="6"/>
  </r>
  <r>
    <x v="2"/>
  </r>
  <r>
    <x v="12"/>
  </r>
  <r>
    <x v="65"/>
  </r>
  <r>
    <x v="32"/>
  </r>
  <r>
    <x v="27"/>
  </r>
  <r>
    <x v="2"/>
  </r>
  <r>
    <x v="77"/>
  </r>
  <r>
    <x v="0"/>
  </r>
  <r>
    <x v="15"/>
  </r>
  <r>
    <x v="14"/>
  </r>
  <r>
    <x v="16"/>
  </r>
  <r>
    <x v="2"/>
  </r>
  <r>
    <x v="0"/>
  </r>
  <r>
    <x v="15"/>
  </r>
  <r>
    <x v="2"/>
  </r>
  <r>
    <x v="14"/>
  </r>
  <r>
    <x v="16"/>
  </r>
  <r>
    <x v="95"/>
  </r>
  <r>
    <x v="25"/>
  </r>
  <r>
    <x v="6"/>
  </r>
  <r>
    <x v="16"/>
  </r>
  <r>
    <x v="107"/>
  </r>
  <r>
    <x v="2"/>
  </r>
  <r>
    <x v="2"/>
  </r>
  <r>
    <x v="16"/>
  </r>
  <r>
    <x v="25"/>
  </r>
  <r>
    <x v="2"/>
  </r>
  <r>
    <x v="14"/>
  </r>
  <r>
    <x v="56"/>
  </r>
  <r>
    <x v="29"/>
  </r>
  <r>
    <x v="1"/>
  </r>
  <r>
    <x v="18"/>
  </r>
  <r>
    <x v="108"/>
  </r>
  <r>
    <x v="25"/>
  </r>
  <r>
    <x v="6"/>
  </r>
  <r>
    <x v="67"/>
  </r>
  <r>
    <x v="16"/>
  </r>
  <r>
    <x v="38"/>
  </r>
  <r>
    <x v="109"/>
  </r>
  <r>
    <x v="0"/>
  </r>
  <r>
    <x v="6"/>
  </r>
  <r>
    <x v="37"/>
  </r>
  <r>
    <x v="6"/>
  </r>
  <r>
    <x v="12"/>
  </r>
  <r>
    <x v="29"/>
  </r>
  <r>
    <x v="27"/>
  </r>
  <r>
    <x v="56"/>
  </r>
  <r>
    <x v="16"/>
  </r>
  <r>
    <x v="36"/>
  </r>
  <r>
    <x v="8"/>
  </r>
  <r>
    <x v="39"/>
  </r>
  <r>
    <x v="110"/>
  </r>
  <r>
    <x v="65"/>
  </r>
  <r>
    <x v="27"/>
  </r>
  <r>
    <x v="16"/>
  </r>
  <r>
    <x v="111"/>
  </r>
  <r>
    <x v="16"/>
  </r>
  <r>
    <x v="16"/>
  </r>
  <r>
    <x v="111"/>
  </r>
  <r>
    <x v="16"/>
  </r>
  <r>
    <x v="0"/>
  </r>
  <r>
    <x v="16"/>
  </r>
  <r>
    <x v="6"/>
  </r>
  <r>
    <x v="6"/>
  </r>
  <r>
    <x v="8"/>
  </r>
  <r>
    <x v="12"/>
  </r>
  <r>
    <x v="112"/>
  </r>
  <r>
    <x v="113"/>
  </r>
  <r>
    <x v="2"/>
  </r>
  <r>
    <x v="18"/>
  </r>
  <r>
    <x v="16"/>
  </r>
  <r>
    <x v="114"/>
  </r>
  <r>
    <x v="18"/>
  </r>
  <r>
    <x v="12"/>
  </r>
  <r>
    <x v="16"/>
  </r>
  <r>
    <x v="14"/>
  </r>
  <r>
    <x v="67"/>
  </r>
  <r>
    <x v="6"/>
  </r>
  <r>
    <x v="16"/>
  </r>
  <r>
    <x v="14"/>
  </r>
  <r>
    <x v="115"/>
  </r>
  <r>
    <x v="16"/>
  </r>
  <r>
    <x v="2"/>
  </r>
  <r>
    <x v="2"/>
  </r>
  <r>
    <x v="8"/>
  </r>
  <r>
    <x v="16"/>
  </r>
  <r>
    <x v="25"/>
  </r>
  <r>
    <x v="12"/>
  </r>
  <r>
    <x v="12"/>
  </r>
  <r>
    <x v="1"/>
  </r>
  <r>
    <x v="2"/>
  </r>
  <r>
    <x v="2"/>
  </r>
  <r>
    <x v="116"/>
  </r>
  <r>
    <x v="23"/>
  </r>
  <r>
    <x v="25"/>
  </r>
  <r>
    <x v="16"/>
  </r>
  <r>
    <x v="16"/>
  </r>
  <r>
    <x v="16"/>
  </r>
  <r>
    <x v="117"/>
  </r>
  <r>
    <x v="16"/>
  </r>
  <r>
    <x v="34"/>
  </r>
  <r>
    <x v="2"/>
  </r>
  <r>
    <x v="52"/>
  </r>
  <r>
    <x v="118"/>
  </r>
  <r>
    <x v="2"/>
  </r>
  <r>
    <x v="0"/>
  </r>
  <r>
    <x v="0"/>
  </r>
  <r>
    <x v="6"/>
  </r>
  <r>
    <x v="16"/>
  </r>
  <r>
    <x v="6"/>
  </r>
  <r>
    <x v="8"/>
  </r>
  <r>
    <x v="0"/>
  </r>
  <r>
    <x v="12"/>
  </r>
  <r>
    <x v="14"/>
  </r>
  <r>
    <x v="119"/>
  </r>
  <r>
    <x v="16"/>
  </r>
  <r>
    <x v="2"/>
  </r>
  <r>
    <x v="12"/>
  </r>
  <r>
    <x v="1"/>
  </r>
  <r>
    <x v="6"/>
  </r>
  <r>
    <x v="2"/>
  </r>
  <r>
    <x v="2"/>
  </r>
  <r>
    <x v="16"/>
  </r>
  <r>
    <x v="0"/>
  </r>
  <r>
    <x v="53"/>
  </r>
  <r>
    <x v="56"/>
  </r>
  <r>
    <x v="62"/>
  </r>
  <r>
    <x v="109"/>
  </r>
  <r>
    <x v="2"/>
  </r>
  <r>
    <x v="0"/>
  </r>
  <r>
    <x v="120"/>
  </r>
  <r>
    <x v="2"/>
  </r>
  <r>
    <x v="120"/>
  </r>
  <r>
    <x v="2"/>
  </r>
  <r>
    <x v="2"/>
  </r>
  <r>
    <x v="12"/>
  </r>
  <r>
    <x v="65"/>
  </r>
  <r>
    <x v="2"/>
  </r>
  <r>
    <x v="37"/>
  </r>
  <r>
    <x v="40"/>
  </r>
  <r>
    <x v="2"/>
  </r>
  <r>
    <x v="34"/>
  </r>
  <r>
    <x v="2"/>
  </r>
  <r>
    <x v="6"/>
  </r>
  <r>
    <x v="2"/>
  </r>
  <r>
    <x v="27"/>
  </r>
  <r>
    <x v="121"/>
  </r>
  <r>
    <x v="8"/>
  </r>
  <r>
    <x v="16"/>
  </r>
  <r>
    <x v="27"/>
  </r>
  <r>
    <x v="25"/>
  </r>
  <r>
    <x v="2"/>
  </r>
  <r>
    <x v="34"/>
  </r>
  <r>
    <x v="2"/>
  </r>
  <r>
    <x v="2"/>
  </r>
  <r>
    <x v="16"/>
  </r>
  <r>
    <x v="25"/>
  </r>
  <r>
    <x v="42"/>
  </r>
  <r>
    <x v="6"/>
  </r>
  <r>
    <x v="36"/>
  </r>
  <r>
    <x v="2"/>
  </r>
  <r>
    <x v="2"/>
  </r>
  <r>
    <x v="2"/>
  </r>
  <r>
    <x v="6"/>
  </r>
  <r>
    <x v="16"/>
  </r>
  <r>
    <x v="2"/>
  </r>
  <r>
    <x v="6"/>
  </r>
  <r>
    <x v="12"/>
  </r>
  <r>
    <x v="23"/>
  </r>
  <r>
    <x v="2"/>
  </r>
  <r>
    <x v="39"/>
  </r>
  <r>
    <x v="37"/>
  </r>
  <r>
    <x v="6"/>
  </r>
  <r>
    <x v="8"/>
  </r>
  <r>
    <x v="8"/>
  </r>
  <r>
    <x v="0"/>
  </r>
  <r>
    <x v="8"/>
  </r>
  <r>
    <x v="8"/>
  </r>
  <r>
    <x v="8"/>
  </r>
  <r>
    <x v="8"/>
  </r>
  <r>
    <x v="0"/>
  </r>
  <r>
    <x v="12"/>
  </r>
  <r>
    <x v="2"/>
  </r>
  <r>
    <x v="8"/>
  </r>
  <r>
    <x v="2"/>
  </r>
  <r>
    <x v="14"/>
  </r>
  <r>
    <x v="45"/>
  </r>
  <r>
    <x v="16"/>
  </r>
  <r>
    <x v="39"/>
  </r>
  <r>
    <x v="12"/>
  </r>
  <r>
    <x v="2"/>
  </r>
  <r>
    <x v="2"/>
  </r>
  <r>
    <x v="33"/>
  </r>
  <r>
    <x v="2"/>
  </r>
  <r>
    <x v="2"/>
  </r>
  <r>
    <x v="35"/>
  </r>
  <r>
    <x v="65"/>
  </r>
  <r>
    <x v="2"/>
  </r>
  <r>
    <x v="65"/>
  </r>
  <r>
    <x v="12"/>
  </r>
  <r>
    <x v="53"/>
  </r>
  <r>
    <x v="2"/>
  </r>
  <r>
    <x v="122"/>
  </r>
  <r>
    <x v="1"/>
  </r>
  <r>
    <x v="0"/>
  </r>
  <r>
    <x v="61"/>
  </r>
  <r>
    <x v="122"/>
  </r>
  <r>
    <x v="1"/>
  </r>
  <r>
    <x v="8"/>
  </r>
  <r>
    <x v="0"/>
  </r>
  <r>
    <x v="123"/>
  </r>
  <r>
    <x v="2"/>
  </r>
  <r>
    <x v="2"/>
  </r>
  <r>
    <x v="35"/>
  </r>
  <r>
    <x v="65"/>
  </r>
  <r>
    <x v="2"/>
  </r>
  <r>
    <x v="65"/>
  </r>
  <r>
    <x v="12"/>
  </r>
  <r>
    <x v="53"/>
  </r>
  <r>
    <x v="2"/>
  </r>
  <r>
    <x v="122"/>
  </r>
  <r>
    <x v="1"/>
  </r>
  <r>
    <x v="8"/>
  </r>
  <r>
    <x v="123"/>
  </r>
  <r>
    <x v="61"/>
  </r>
  <r>
    <x v="0"/>
  </r>
  <r>
    <x v="2"/>
  </r>
  <r>
    <x v="35"/>
  </r>
  <r>
    <x v="65"/>
  </r>
  <r>
    <x v="2"/>
  </r>
  <r>
    <x v="65"/>
  </r>
  <r>
    <x v="12"/>
  </r>
  <r>
    <x v="53"/>
  </r>
  <r>
    <x v="2"/>
  </r>
  <r>
    <x v="122"/>
  </r>
  <r>
    <x v="1"/>
  </r>
  <r>
    <x v="39"/>
  </r>
  <r>
    <x v="0"/>
  </r>
  <r>
    <x v="8"/>
  </r>
  <r>
    <x v="14"/>
  </r>
  <r>
    <x v="0"/>
  </r>
  <r>
    <x v="33"/>
  </r>
  <r>
    <x v="2"/>
  </r>
  <r>
    <x v="2"/>
  </r>
  <r>
    <x v="35"/>
  </r>
  <r>
    <x v="65"/>
  </r>
  <r>
    <x v="2"/>
  </r>
  <r>
    <x v="65"/>
  </r>
  <r>
    <x v="12"/>
  </r>
  <r>
    <x v="53"/>
  </r>
  <r>
    <x v="2"/>
  </r>
  <r>
    <x v="122"/>
  </r>
  <r>
    <x v="1"/>
  </r>
  <r>
    <x v="123"/>
  </r>
  <r>
    <x v="14"/>
  </r>
  <r>
    <x v="0"/>
  </r>
  <r>
    <x v="2"/>
  </r>
  <r>
    <x v="2"/>
  </r>
  <r>
    <x v="65"/>
  </r>
  <r>
    <x v="35"/>
  </r>
  <r>
    <x v="65"/>
  </r>
  <r>
    <x v="12"/>
  </r>
  <r>
    <x v="2"/>
  </r>
  <r>
    <x v="2"/>
  </r>
  <r>
    <x v="2"/>
  </r>
  <r>
    <x v="122"/>
  </r>
  <r>
    <x v="1"/>
  </r>
  <r>
    <x v="0"/>
  </r>
  <r>
    <x v="8"/>
  </r>
  <r>
    <x v="14"/>
  </r>
  <r>
    <x v="123"/>
  </r>
  <r>
    <x v="124"/>
  </r>
  <r>
    <x v="2"/>
  </r>
  <r>
    <x v="82"/>
  </r>
  <r>
    <x v="2"/>
  </r>
  <r>
    <x v="2"/>
  </r>
  <r>
    <x v="18"/>
  </r>
  <r>
    <x v="0"/>
  </r>
  <r>
    <x v="12"/>
  </r>
  <r>
    <x v="39"/>
  </r>
  <r>
    <x v="8"/>
  </r>
  <r>
    <x v="16"/>
  </r>
  <r>
    <x v="98"/>
  </r>
  <r>
    <x v="0"/>
  </r>
  <r>
    <x v="8"/>
  </r>
  <r>
    <x v="2"/>
  </r>
  <r>
    <x v="2"/>
  </r>
  <r>
    <x v="12"/>
  </r>
  <r>
    <x v="6"/>
  </r>
  <r>
    <x v="2"/>
  </r>
  <r>
    <x v="2"/>
  </r>
  <r>
    <x v="12"/>
  </r>
  <r>
    <x v="49"/>
  </r>
  <r>
    <x v="16"/>
  </r>
  <r>
    <x v="0"/>
  </r>
  <r>
    <x v="122"/>
  </r>
  <r>
    <x v="2"/>
  </r>
  <r>
    <x v="2"/>
  </r>
  <r>
    <x v="125"/>
  </r>
  <r>
    <x v="2"/>
  </r>
  <r>
    <x v="0"/>
  </r>
  <r>
    <x v="14"/>
  </r>
  <r>
    <x v="47"/>
  </r>
  <r>
    <x v="8"/>
  </r>
  <r>
    <x v="12"/>
  </r>
  <r>
    <x v="6"/>
  </r>
  <r>
    <x v="126"/>
  </r>
  <r>
    <x v="27"/>
  </r>
  <r>
    <x v="14"/>
  </r>
  <r>
    <x v="16"/>
  </r>
  <r>
    <x v="39"/>
  </r>
  <r>
    <x v="12"/>
  </r>
  <r>
    <x v="1"/>
  </r>
  <r>
    <x v="27"/>
  </r>
  <r>
    <x v="20"/>
  </r>
  <r>
    <x v="8"/>
  </r>
  <r>
    <x v="127"/>
  </r>
  <r>
    <x v="2"/>
  </r>
  <r>
    <x v="65"/>
  </r>
  <r>
    <x v="2"/>
  </r>
  <r>
    <x v="21"/>
  </r>
  <r>
    <x v="0"/>
  </r>
  <r>
    <x v="25"/>
  </r>
  <r>
    <x v="6"/>
  </r>
  <r>
    <x v="2"/>
  </r>
  <r>
    <x v="0"/>
  </r>
  <r>
    <x v="2"/>
  </r>
  <r>
    <x v="1"/>
  </r>
  <r>
    <x v="0"/>
  </r>
  <r>
    <x v="2"/>
  </r>
  <r>
    <x v="2"/>
  </r>
  <r>
    <x v="128"/>
  </r>
  <r>
    <x v="14"/>
  </r>
  <r>
    <x v="16"/>
  </r>
  <r>
    <x v="2"/>
  </r>
  <r>
    <x v="12"/>
  </r>
  <r>
    <x v="2"/>
  </r>
  <r>
    <x v="14"/>
  </r>
  <r>
    <x v="127"/>
  </r>
  <r>
    <x v="10"/>
  </r>
  <r>
    <x v="6"/>
  </r>
  <r>
    <x v="8"/>
  </r>
  <r>
    <x v="58"/>
  </r>
  <r>
    <x v="12"/>
  </r>
  <r>
    <x v="129"/>
  </r>
  <r>
    <x v="0"/>
  </r>
  <r>
    <x v="2"/>
  </r>
  <r>
    <x v="12"/>
  </r>
  <r>
    <x v="7"/>
  </r>
  <r>
    <x v="130"/>
  </r>
  <r>
    <x v="65"/>
  </r>
  <r>
    <x v="67"/>
  </r>
  <r>
    <x v="8"/>
  </r>
  <r>
    <x v="27"/>
  </r>
  <r>
    <x v="2"/>
  </r>
  <r>
    <x v="65"/>
  </r>
  <r>
    <x v="49"/>
  </r>
  <r>
    <x v="16"/>
  </r>
  <r>
    <x v="2"/>
  </r>
  <r>
    <x v="8"/>
  </r>
  <r>
    <x v="2"/>
  </r>
  <r>
    <x v="20"/>
  </r>
  <r>
    <x v="2"/>
  </r>
  <r>
    <x v="16"/>
  </r>
  <r>
    <x v="1"/>
  </r>
  <r>
    <x v="118"/>
  </r>
  <r>
    <x v="87"/>
  </r>
  <r>
    <x v="2"/>
  </r>
  <r>
    <x v="81"/>
  </r>
  <r>
    <x v="8"/>
  </r>
  <r>
    <x v="27"/>
  </r>
  <r>
    <x v="2"/>
  </r>
  <r>
    <x v="41"/>
  </r>
  <r>
    <x v="114"/>
  </r>
  <r>
    <x v="24"/>
  </r>
  <r>
    <x v="52"/>
  </r>
  <r>
    <x v="16"/>
  </r>
  <r>
    <x v="1"/>
  </r>
  <r>
    <x v="131"/>
  </r>
  <r>
    <x v="0"/>
  </r>
  <r>
    <x v="0"/>
  </r>
  <r>
    <x v="36"/>
  </r>
  <r>
    <x v="0"/>
  </r>
  <r>
    <x v="103"/>
  </r>
  <r>
    <x v="2"/>
  </r>
  <r>
    <x v="0"/>
  </r>
  <r>
    <x v="2"/>
  </r>
  <r>
    <x v="2"/>
  </r>
  <r>
    <x v="23"/>
  </r>
  <r>
    <x v="29"/>
  </r>
  <r>
    <x v="2"/>
  </r>
  <r>
    <x v="2"/>
  </r>
  <r>
    <x v="12"/>
  </r>
  <r>
    <x v="2"/>
  </r>
  <r>
    <x v="6"/>
  </r>
  <r>
    <x v="6"/>
  </r>
  <r>
    <x v="126"/>
  </r>
  <r>
    <x v="2"/>
  </r>
  <r>
    <x v="2"/>
  </r>
  <r>
    <x v="2"/>
  </r>
  <r>
    <x v="2"/>
  </r>
  <r>
    <x v="2"/>
  </r>
  <r>
    <x v="36"/>
  </r>
  <r>
    <x v="23"/>
  </r>
  <r>
    <x v="36"/>
  </r>
  <r>
    <x v="2"/>
  </r>
  <r>
    <x v="16"/>
  </r>
  <r>
    <x v="2"/>
  </r>
  <r>
    <x v="2"/>
  </r>
  <r>
    <x v="2"/>
  </r>
  <r>
    <x v="2"/>
  </r>
  <r>
    <x v="87"/>
  </r>
  <r>
    <x v="53"/>
  </r>
  <r>
    <x v="127"/>
  </r>
  <r>
    <x v="23"/>
  </r>
  <r>
    <x v="81"/>
  </r>
  <r>
    <x v="0"/>
  </r>
  <r>
    <x v="23"/>
  </r>
  <r>
    <x v="8"/>
  </r>
  <r>
    <x v="14"/>
  </r>
  <r>
    <x v="6"/>
  </r>
  <r>
    <x v="123"/>
  </r>
  <r>
    <x v="2"/>
  </r>
  <r>
    <x v="2"/>
  </r>
  <r>
    <x v="0"/>
  </r>
  <r>
    <x v="8"/>
  </r>
  <r>
    <x v="16"/>
  </r>
  <r>
    <x v="65"/>
  </r>
  <r>
    <x v="0"/>
  </r>
  <r>
    <x v="2"/>
  </r>
  <r>
    <x v="6"/>
  </r>
  <r>
    <x v="0"/>
  </r>
  <r>
    <x v="70"/>
  </r>
  <r>
    <x v="4"/>
  </r>
  <r>
    <x v="0"/>
  </r>
  <r>
    <x v="65"/>
  </r>
  <r>
    <x v="5"/>
  </r>
  <r>
    <x v="5"/>
  </r>
  <r>
    <x v="5"/>
  </r>
  <r>
    <x v="0"/>
  </r>
  <r>
    <x v="2"/>
  </r>
  <r>
    <x v="127"/>
  </r>
  <r>
    <x v="0"/>
  </r>
  <r>
    <x v="12"/>
  </r>
  <r>
    <x v="2"/>
  </r>
  <r>
    <x v="0"/>
  </r>
  <r>
    <x v="2"/>
  </r>
  <r>
    <x v="0"/>
  </r>
  <r>
    <x v="12"/>
  </r>
  <r>
    <x v="12"/>
  </r>
  <r>
    <x v="2"/>
  </r>
  <r>
    <x v="2"/>
  </r>
  <r>
    <x v="0"/>
  </r>
  <r>
    <x v="2"/>
  </r>
  <r>
    <x v="55"/>
  </r>
  <r>
    <x v="23"/>
  </r>
  <r>
    <x v="2"/>
  </r>
  <r>
    <x v="2"/>
  </r>
  <r>
    <x v="2"/>
  </r>
  <r>
    <x v="12"/>
  </r>
  <r>
    <x v="65"/>
  </r>
  <r>
    <x v="2"/>
  </r>
  <r>
    <x v="36"/>
  </r>
  <r>
    <x v="81"/>
  </r>
  <r>
    <x v="7"/>
  </r>
  <r>
    <x v="29"/>
  </r>
  <r>
    <x v="65"/>
  </r>
  <r>
    <x v="7"/>
  </r>
  <r>
    <x v="22"/>
  </r>
  <r>
    <x v="2"/>
  </r>
  <r>
    <x v="12"/>
  </r>
  <r>
    <x v="14"/>
  </r>
  <r>
    <x v="2"/>
  </r>
  <r>
    <x v="110"/>
  </r>
  <r>
    <x v="2"/>
  </r>
  <r>
    <x v="2"/>
  </r>
  <r>
    <x v="82"/>
  </r>
  <r>
    <x v="2"/>
  </r>
  <r>
    <x v="24"/>
  </r>
  <r>
    <x v="0"/>
  </r>
  <r>
    <x v="2"/>
  </r>
  <r>
    <x v="49"/>
  </r>
  <r>
    <x v="130"/>
  </r>
  <r>
    <x v="6"/>
  </r>
  <r>
    <x v="110"/>
  </r>
  <r>
    <x v="55"/>
  </r>
  <r>
    <x v="2"/>
  </r>
  <r>
    <x v="2"/>
  </r>
  <r>
    <x v="2"/>
  </r>
  <r>
    <x v="37"/>
  </r>
  <r>
    <x v="16"/>
  </r>
  <r>
    <x v="0"/>
  </r>
  <r>
    <x v="65"/>
  </r>
  <r>
    <x v="12"/>
  </r>
  <r>
    <x v="2"/>
  </r>
  <r>
    <x v="11"/>
  </r>
  <r>
    <x v="67"/>
  </r>
  <r>
    <x v="2"/>
  </r>
  <r>
    <x v="65"/>
  </r>
  <r>
    <x v="110"/>
  </r>
  <r>
    <x v="38"/>
  </r>
  <r>
    <x v="38"/>
  </r>
  <r>
    <x v="38"/>
  </r>
  <r>
    <x v="2"/>
  </r>
  <r>
    <x v="2"/>
  </r>
  <r>
    <x v="12"/>
  </r>
  <r>
    <x v="126"/>
  </r>
  <r>
    <x v="2"/>
  </r>
  <r>
    <x v="6"/>
  </r>
  <r>
    <x v="126"/>
  </r>
  <r>
    <x v="56"/>
  </r>
  <r>
    <x v="56"/>
  </r>
  <r>
    <x v="2"/>
  </r>
  <r>
    <x v="130"/>
  </r>
  <r>
    <x v="0"/>
  </r>
  <r>
    <x v="12"/>
  </r>
  <r>
    <x v="12"/>
  </r>
  <r>
    <x v="2"/>
  </r>
  <r>
    <x v="2"/>
  </r>
  <r>
    <x v="132"/>
  </r>
  <r>
    <x v="2"/>
  </r>
  <r>
    <x v="27"/>
  </r>
  <r>
    <x v="2"/>
  </r>
  <r>
    <x v="127"/>
  </r>
  <r>
    <x v="2"/>
  </r>
  <r>
    <x v="16"/>
  </r>
  <r>
    <x v="23"/>
  </r>
  <r>
    <x v="12"/>
  </r>
  <r>
    <x v="57"/>
  </r>
  <r>
    <x v="12"/>
  </r>
  <r>
    <x v="16"/>
  </r>
  <r>
    <x v="110"/>
  </r>
  <r>
    <x v="8"/>
  </r>
  <r>
    <x v="2"/>
  </r>
  <r>
    <x v="13"/>
  </r>
  <r>
    <x v="16"/>
  </r>
  <r>
    <x v="2"/>
  </r>
  <r>
    <x v="2"/>
  </r>
  <r>
    <x v="2"/>
  </r>
  <r>
    <x v="12"/>
  </r>
  <r>
    <x v="131"/>
  </r>
  <r>
    <x v="2"/>
  </r>
  <r>
    <x v="121"/>
  </r>
  <r>
    <x v="16"/>
  </r>
  <r>
    <x v="59"/>
  </r>
  <r>
    <x v="2"/>
  </r>
  <r>
    <x v="2"/>
  </r>
  <r>
    <x v="38"/>
  </r>
  <r>
    <x v="38"/>
  </r>
  <r>
    <x v="38"/>
  </r>
  <r>
    <x v="16"/>
  </r>
  <r>
    <x v="12"/>
  </r>
  <r>
    <x v="0"/>
  </r>
  <r>
    <x v="1"/>
  </r>
  <r>
    <x v="8"/>
  </r>
  <r>
    <x v="0"/>
  </r>
  <r>
    <x v="65"/>
  </r>
  <r>
    <x v="2"/>
  </r>
  <r>
    <x v="36"/>
  </r>
  <r>
    <x v="8"/>
  </r>
  <r>
    <x v="2"/>
  </r>
  <r>
    <x v="12"/>
  </r>
  <r>
    <x v="12"/>
  </r>
  <r>
    <x v="12"/>
  </r>
  <r>
    <x v="1"/>
  </r>
  <r>
    <x v="16"/>
  </r>
  <r>
    <x v="8"/>
  </r>
  <r>
    <x v="14"/>
  </r>
  <r>
    <x v="16"/>
  </r>
  <r>
    <x v="42"/>
  </r>
  <r>
    <x v="2"/>
  </r>
  <r>
    <x v="16"/>
  </r>
  <r>
    <x v="12"/>
  </r>
  <r>
    <x v="61"/>
  </r>
  <r>
    <x v="12"/>
  </r>
  <r>
    <x v="12"/>
  </r>
  <r>
    <x v="0"/>
  </r>
  <r>
    <x v="78"/>
  </r>
  <r>
    <x v="2"/>
  </r>
  <r>
    <x v="1"/>
  </r>
  <r>
    <x v="61"/>
  </r>
  <r>
    <x v="23"/>
  </r>
  <r>
    <x v="65"/>
  </r>
  <r>
    <x v="1"/>
  </r>
  <r>
    <x v="14"/>
  </r>
  <r>
    <x v="67"/>
  </r>
  <r>
    <x v="24"/>
  </r>
  <r>
    <x v="8"/>
  </r>
  <r>
    <x v="36"/>
  </r>
  <r>
    <x v="35"/>
  </r>
  <r>
    <x v="35"/>
  </r>
  <r>
    <x v="35"/>
  </r>
  <r>
    <x v="14"/>
  </r>
  <r>
    <x v="2"/>
  </r>
  <r>
    <x v="16"/>
  </r>
  <r>
    <x v="36"/>
  </r>
  <r>
    <x v="2"/>
  </r>
  <r>
    <x v="127"/>
  </r>
  <r>
    <x v="8"/>
  </r>
  <r>
    <x v="2"/>
  </r>
  <r>
    <x v="44"/>
  </r>
  <r>
    <x v="2"/>
  </r>
  <r>
    <x v="2"/>
  </r>
  <r>
    <x v="16"/>
  </r>
  <r>
    <x v="127"/>
  </r>
  <r>
    <x v="2"/>
  </r>
  <r>
    <x v="109"/>
  </r>
  <r>
    <x v="121"/>
  </r>
  <r>
    <x v="2"/>
  </r>
  <r>
    <x v="62"/>
  </r>
  <r>
    <x v="2"/>
  </r>
  <r>
    <x v="14"/>
  </r>
  <r>
    <x v="2"/>
  </r>
  <r>
    <x v="2"/>
  </r>
  <r>
    <x v="1"/>
  </r>
  <r>
    <x v="6"/>
  </r>
  <r>
    <x v="16"/>
  </r>
  <r>
    <x v="2"/>
  </r>
  <r>
    <x v="32"/>
  </r>
  <r>
    <x v="2"/>
  </r>
  <r>
    <x v="0"/>
  </r>
  <r>
    <x v="38"/>
  </r>
  <r>
    <x v="38"/>
  </r>
  <r>
    <x v="38"/>
  </r>
  <r>
    <x v="0"/>
  </r>
  <r>
    <x v="0"/>
  </r>
  <r>
    <x v="2"/>
  </r>
  <r>
    <x v="2"/>
  </r>
  <r>
    <x v="58"/>
  </r>
  <r>
    <x v="12"/>
  </r>
  <r>
    <x v="2"/>
  </r>
  <r>
    <x v="2"/>
  </r>
  <r>
    <x v="2"/>
  </r>
  <r>
    <x v="4"/>
  </r>
  <r>
    <x v="33"/>
  </r>
  <r>
    <x v="2"/>
  </r>
  <r>
    <x v="133"/>
  </r>
  <r>
    <x v="2"/>
  </r>
  <r>
    <x v="2"/>
  </r>
  <r>
    <x v="27"/>
  </r>
  <r>
    <x v="12"/>
  </r>
  <r>
    <x v="2"/>
  </r>
  <r>
    <x v="2"/>
  </r>
  <r>
    <x v="6"/>
  </r>
  <r>
    <x v="12"/>
  </r>
  <r>
    <x v="0"/>
  </r>
  <r>
    <x v="6"/>
  </r>
  <r>
    <x v="2"/>
  </r>
  <r>
    <x v="6"/>
  </r>
  <r>
    <x v="2"/>
  </r>
  <r>
    <x v="4"/>
  </r>
  <r>
    <x v="2"/>
  </r>
  <r>
    <x v="66"/>
  </r>
  <r>
    <x v="6"/>
  </r>
  <r>
    <x v="12"/>
  </r>
  <r>
    <x v="2"/>
  </r>
  <r>
    <x v="12"/>
  </r>
  <r>
    <x v="2"/>
  </r>
  <r>
    <x v="2"/>
  </r>
  <r>
    <x v="7"/>
  </r>
  <r>
    <x v="65"/>
  </r>
  <r>
    <x v="127"/>
  </r>
  <r>
    <x v="56"/>
  </r>
  <r>
    <x v="56"/>
  </r>
  <r>
    <x v="12"/>
  </r>
  <r>
    <x v="8"/>
  </r>
  <r>
    <x v="14"/>
  </r>
  <r>
    <x v="7"/>
  </r>
  <r>
    <x v="2"/>
  </r>
  <r>
    <x v="127"/>
  </r>
  <r>
    <x v="8"/>
  </r>
  <r>
    <x v="62"/>
  </r>
  <r>
    <x v="2"/>
  </r>
  <r>
    <x v="2"/>
  </r>
  <r>
    <x v="42"/>
  </r>
  <r>
    <x v="2"/>
  </r>
  <r>
    <x v="2"/>
  </r>
  <r>
    <x v="6"/>
  </r>
  <r>
    <x v="2"/>
  </r>
  <r>
    <x v="2"/>
  </r>
  <r>
    <x v="8"/>
  </r>
  <r>
    <x v="12"/>
  </r>
  <r>
    <x v="6"/>
  </r>
  <r>
    <x v="17"/>
  </r>
  <r>
    <x v="82"/>
  </r>
  <r>
    <x v="2"/>
  </r>
  <r>
    <x v="8"/>
  </r>
  <r>
    <x v="6"/>
  </r>
  <r>
    <x v="39"/>
  </r>
  <r>
    <x v="20"/>
  </r>
  <r>
    <x v="55"/>
  </r>
  <r>
    <x v="2"/>
  </r>
  <r>
    <x v="2"/>
  </r>
  <r>
    <x v="107"/>
  </r>
  <r>
    <x v="1"/>
  </r>
  <r>
    <x v="53"/>
  </r>
  <r>
    <x v="93"/>
  </r>
  <r>
    <x v="50"/>
  </r>
  <r>
    <x v="2"/>
  </r>
  <r>
    <x v="39"/>
  </r>
  <r>
    <x v="2"/>
  </r>
  <r>
    <x v="29"/>
  </r>
  <r>
    <x v="8"/>
  </r>
  <r>
    <x v="63"/>
  </r>
  <r>
    <x v="2"/>
  </r>
  <r>
    <x v="134"/>
  </r>
  <r>
    <x v="12"/>
  </r>
  <r>
    <x v="79"/>
  </r>
  <r>
    <x v="2"/>
  </r>
  <r>
    <x v="2"/>
  </r>
  <r>
    <x v="67"/>
  </r>
  <r>
    <x v="1"/>
  </r>
  <r>
    <x v="26"/>
  </r>
  <r>
    <x v="2"/>
  </r>
  <r>
    <x v="62"/>
  </r>
  <r>
    <x v="12"/>
  </r>
  <r>
    <x v="1"/>
  </r>
  <r>
    <x v="39"/>
  </r>
  <r>
    <x v="135"/>
  </r>
  <r>
    <x v="25"/>
  </r>
  <r>
    <x v="88"/>
  </r>
  <r>
    <x v="12"/>
  </r>
  <r>
    <x v="2"/>
  </r>
  <r>
    <x v="14"/>
  </r>
  <r>
    <x v="23"/>
  </r>
  <r>
    <x v="5"/>
  </r>
  <r>
    <x v="5"/>
  </r>
  <r>
    <x v="5"/>
  </r>
  <r>
    <x v="89"/>
  </r>
  <r>
    <x v="6"/>
  </r>
  <r>
    <x v="136"/>
  </r>
  <r>
    <x v="137"/>
  </r>
  <r>
    <x v="18"/>
  </r>
  <r>
    <x v="86"/>
  </r>
  <r>
    <x v="119"/>
  </r>
  <r>
    <x v="2"/>
  </r>
  <r>
    <x v="38"/>
  </r>
  <r>
    <x v="38"/>
  </r>
  <r>
    <x v="38"/>
  </r>
  <r>
    <x v="2"/>
  </r>
  <r>
    <x v="37"/>
  </r>
  <r>
    <x v="2"/>
  </r>
  <r>
    <x v="18"/>
  </r>
  <r>
    <x v="8"/>
  </r>
  <r>
    <x v="2"/>
  </r>
  <r>
    <x v="18"/>
  </r>
  <r>
    <x v="61"/>
  </r>
  <r>
    <x v="1"/>
  </r>
  <r>
    <x v="16"/>
  </r>
  <r>
    <x v="68"/>
  </r>
  <r>
    <x v="12"/>
  </r>
  <r>
    <x v="131"/>
  </r>
  <r>
    <x v="2"/>
  </r>
  <r>
    <x v="16"/>
  </r>
  <r>
    <x v="27"/>
  </r>
  <r>
    <x v="16"/>
  </r>
  <r>
    <x v="2"/>
  </r>
  <r>
    <x v="12"/>
  </r>
  <r>
    <x v="2"/>
  </r>
  <r>
    <x v="2"/>
  </r>
  <r>
    <x v="12"/>
  </r>
  <r>
    <x v="10"/>
  </r>
  <r>
    <x v="2"/>
  </r>
  <r>
    <x v="2"/>
  </r>
  <r>
    <x v="2"/>
  </r>
  <r>
    <x v="14"/>
  </r>
  <r>
    <x v="82"/>
  </r>
  <r>
    <x v="101"/>
  </r>
  <r>
    <x v="2"/>
  </r>
  <r>
    <x v="1"/>
  </r>
  <r>
    <x v="49"/>
  </r>
  <r>
    <x v="2"/>
  </r>
  <r>
    <x v="138"/>
  </r>
  <r>
    <x v="6"/>
  </r>
  <r>
    <x v="126"/>
  </r>
  <r>
    <x v="113"/>
  </r>
  <r>
    <x v="55"/>
  </r>
  <r>
    <x v="85"/>
  </r>
  <r>
    <x v="34"/>
  </r>
  <r>
    <x v="2"/>
  </r>
  <r>
    <x v="2"/>
  </r>
  <r>
    <x v="12"/>
  </r>
  <r>
    <x v="2"/>
  </r>
  <r>
    <x v="127"/>
  </r>
  <r>
    <x v="65"/>
  </r>
  <r>
    <x v="39"/>
  </r>
  <r>
    <x v="70"/>
  </r>
  <r>
    <x v="62"/>
  </r>
  <r>
    <x v="65"/>
  </r>
  <r>
    <x v="68"/>
  </r>
  <r>
    <x v="12"/>
  </r>
  <r>
    <x v="2"/>
  </r>
  <r>
    <x v="53"/>
  </r>
  <r>
    <x v="16"/>
  </r>
  <r>
    <x v="55"/>
  </r>
  <r>
    <x v="102"/>
  </r>
  <r>
    <x v="12"/>
  </r>
  <r>
    <x v="14"/>
  </r>
  <r>
    <x v="35"/>
  </r>
  <r>
    <x v="35"/>
  </r>
  <r>
    <x v="35"/>
  </r>
  <r>
    <x v="6"/>
  </r>
  <r>
    <x v="67"/>
  </r>
  <r>
    <x v="12"/>
  </r>
  <r>
    <x v="2"/>
  </r>
  <r>
    <x v="52"/>
  </r>
  <r>
    <x v="2"/>
  </r>
  <r>
    <x v="2"/>
  </r>
  <r>
    <x v="6"/>
  </r>
  <r>
    <x v="1"/>
  </r>
  <r>
    <x v="80"/>
  </r>
  <r>
    <x v="14"/>
  </r>
  <r>
    <x v="65"/>
  </r>
  <r>
    <x v="53"/>
  </r>
  <r>
    <x v="2"/>
  </r>
  <r>
    <x v="2"/>
  </r>
  <r>
    <x v="2"/>
  </r>
  <r>
    <x v="12"/>
  </r>
  <r>
    <x v="6"/>
  </r>
  <r>
    <x v="6"/>
  </r>
  <r>
    <x v="2"/>
  </r>
  <r>
    <x v="127"/>
  </r>
  <r>
    <x v="12"/>
  </r>
  <r>
    <x v="2"/>
  </r>
  <r>
    <x v="10"/>
  </r>
  <r>
    <x v="0"/>
  </r>
  <r>
    <x v="37"/>
  </r>
  <r>
    <x v="2"/>
  </r>
  <r>
    <x v="29"/>
  </r>
  <r>
    <x v="65"/>
  </r>
  <r>
    <x v="14"/>
  </r>
  <r>
    <x v="2"/>
  </r>
  <r>
    <x v="60"/>
  </r>
  <r>
    <x v="42"/>
  </r>
  <r>
    <x v="23"/>
  </r>
  <r>
    <x v="29"/>
  </r>
  <r>
    <x v="2"/>
  </r>
  <r>
    <x v="2"/>
  </r>
  <r>
    <x v="2"/>
  </r>
  <r>
    <x v="2"/>
  </r>
  <r>
    <x v="4"/>
  </r>
  <r>
    <x v="24"/>
  </r>
  <r>
    <x v="56"/>
  </r>
  <r>
    <x v="56"/>
  </r>
  <r>
    <x v="62"/>
  </r>
  <r>
    <x v="2"/>
  </r>
  <r>
    <x v="24"/>
  </r>
  <r>
    <x v="0"/>
  </r>
  <r>
    <x v="2"/>
  </r>
  <r>
    <x v="2"/>
  </r>
  <r>
    <x v="14"/>
  </r>
  <r>
    <x v="16"/>
  </r>
  <r>
    <x v="7"/>
  </r>
  <r>
    <x v="2"/>
  </r>
  <r>
    <x v="12"/>
  </r>
  <r>
    <x v="1"/>
  </r>
  <r>
    <x v="18"/>
  </r>
  <r>
    <x v="14"/>
  </r>
  <r>
    <x v="2"/>
  </r>
  <r>
    <x v="9"/>
  </r>
  <r>
    <x v="2"/>
  </r>
  <r>
    <x v="2"/>
  </r>
  <r>
    <x v="35"/>
  </r>
  <r>
    <x v="35"/>
  </r>
  <r>
    <x v="35"/>
  </r>
  <r>
    <x v="6"/>
  </r>
  <r>
    <x v="6"/>
  </r>
  <r>
    <x v="71"/>
  </r>
  <r>
    <x v="71"/>
  </r>
  <r>
    <x v="39"/>
  </r>
  <r>
    <x v="12"/>
  </r>
  <r>
    <x v="74"/>
  </r>
  <r>
    <x v="6"/>
  </r>
  <r>
    <x v="25"/>
  </r>
  <r>
    <x v="36"/>
  </r>
  <r>
    <x v="14"/>
  </r>
  <r>
    <x v="12"/>
  </r>
  <r>
    <x v="6"/>
  </r>
  <r>
    <x v="16"/>
  </r>
  <r>
    <x v="14"/>
  </r>
  <r>
    <x v="8"/>
  </r>
  <r>
    <x v="2"/>
  </r>
  <r>
    <x v="34"/>
  </r>
  <r>
    <x v="127"/>
  </r>
  <r>
    <x v="2"/>
  </r>
  <r>
    <x v="9"/>
  </r>
  <r>
    <x v="8"/>
  </r>
  <r>
    <x v="8"/>
  </r>
  <r>
    <x v="6"/>
  </r>
  <r>
    <x v="44"/>
  </r>
  <r>
    <x v="18"/>
  </r>
  <r>
    <x v="6"/>
  </r>
  <r>
    <x v="2"/>
  </r>
  <r>
    <x v="8"/>
  </r>
  <r>
    <x v="6"/>
  </r>
  <r>
    <x v="16"/>
  </r>
  <r>
    <x v="1"/>
  </r>
  <r>
    <x v="2"/>
  </r>
  <r>
    <x v="2"/>
  </r>
  <r>
    <x v="35"/>
  </r>
  <r>
    <x v="35"/>
  </r>
  <r>
    <x v="35"/>
  </r>
  <r>
    <x v="8"/>
  </r>
  <r>
    <x v="27"/>
  </r>
  <r>
    <x v="2"/>
  </r>
  <r>
    <x v="106"/>
  </r>
  <r>
    <x v="2"/>
  </r>
  <r>
    <x v="25"/>
  </r>
  <r>
    <x v="16"/>
  </r>
  <r>
    <x v="6"/>
  </r>
  <r>
    <x v="139"/>
  </r>
  <r>
    <x v="138"/>
  </r>
  <r>
    <x v="25"/>
  </r>
  <r>
    <x v="140"/>
  </r>
  <r>
    <x v="29"/>
  </r>
  <r>
    <x v="84"/>
  </r>
  <r>
    <x v="65"/>
  </r>
  <r>
    <x v="23"/>
  </r>
  <r>
    <x v="2"/>
  </r>
  <r>
    <x v="2"/>
  </r>
  <r>
    <x v="141"/>
  </r>
  <r>
    <x v="18"/>
  </r>
  <r>
    <x v="36"/>
  </r>
  <r>
    <x v="2"/>
  </r>
  <r>
    <x v="6"/>
  </r>
  <r>
    <x v="2"/>
  </r>
  <r>
    <x v="36"/>
  </r>
  <r>
    <x v="1"/>
  </r>
  <r>
    <x v="37"/>
  </r>
  <r>
    <x v="142"/>
  </r>
  <r>
    <x v="39"/>
  </r>
  <r>
    <x v="25"/>
  </r>
  <r>
    <x v="16"/>
  </r>
  <r>
    <x v="0"/>
  </r>
  <r>
    <x v="140"/>
  </r>
  <r>
    <x v="2"/>
  </r>
  <r>
    <x v="9"/>
  </r>
  <r>
    <x v="2"/>
  </r>
  <r>
    <x v="8"/>
  </r>
  <r>
    <x v="143"/>
  </r>
  <r>
    <x v="12"/>
  </r>
  <r>
    <x v="49"/>
  </r>
  <r>
    <x v="2"/>
  </r>
  <r>
    <x v="2"/>
  </r>
  <r>
    <x v="8"/>
  </r>
  <r>
    <x v="38"/>
  </r>
  <r>
    <x v="38"/>
  </r>
  <r>
    <x v="38"/>
  </r>
  <r>
    <x v="2"/>
  </r>
  <r>
    <x v="25"/>
  </r>
  <r>
    <x v="23"/>
  </r>
  <r>
    <x v="122"/>
  </r>
  <r>
    <x v="8"/>
  </r>
  <r>
    <x v="23"/>
  </r>
  <r>
    <x v="29"/>
  </r>
  <r>
    <x v="16"/>
  </r>
  <r>
    <x v="75"/>
  </r>
  <r>
    <x v="12"/>
  </r>
  <r>
    <x v="65"/>
  </r>
  <r>
    <x v="12"/>
  </r>
  <r>
    <x v="2"/>
  </r>
  <r>
    <x v="140"/>
  </r>
  <r>
    <x v="12"/>
  </r>
  <r>
    <x v="47"/>
  </r>
  <r>
    <x v="8"/>
  </r>
  <r>
    <x v="16"/>
  </r>
  <r>
    <x v="14"/>
  </r>
  <r>
    <x v="81"/>
  </r>
  <r>
    <x v="0"/>
  </r>
  <r>
    <x v="2"/>
  </r>
  <r>
    <x v="14"/>
  </r>
  <r>
    <x v="38"/>
  </r>
  <r>
    <x v="38"/>
  </r>
  <r>
    <x v="38"/>
  </r>
  <r>
    <x v="6"/>
  </r>
  <r>
    <x v="6"/>
  </r>
  <r>
    <x v="36"/>
  </r>
  <r>
    <x v="10"/>
  </r>
  <r>
    <x v="12"/>
  </r>
  <r>
    <x v="0"/>
  </r>
  <r>
    <x v="79"/>
  </r>
  <r>
    <x v="27"/>
  </r>
  <r>
    <x v="77"/>
  </r>
  <r>
    <x v="39"/>
  </r>
  <r>
    <x v="102"/>
  </r>
  <r>
    <x v="16"/>
  </r>
  <r>
    <x v="108"/>
  </r>
  <r>
    <x v="6"/>
  </r>
  <r>
    <x v="14"/>
  </r>
  <r>
    <x v="55"/>
  </r>
  <r>
    <x v="12"/>
  </r>
  <r>
    <x v="9"/>
  </r>
  <r>
    <x v="23"/>
  </r>
  <r>
    <x v="37"/>
  </r>
  <r>
    <x v="34"/>
  </r>
  <r>
    <x v="6"/>
  </r>
  <r>
    <x v="8"/>
  </r>
  <r>
    <x v="12"/>
  </r>
  <r>
    <x v="144"/>
  </r>
  <r>
    <x v="2"/>
  </r>
  <r>
    <x v="38"/>
  </r>
  <r>
    <x v="38"/>
  </r>
  <r>
    <x v="38"/>
  </r>
  <r>
    <x v="67"/>
  </r>
  <r>
    <x v="8"/>
  </r>
  <r>
    <x v="23"/>
  </r>
  <r>
    <x v="2"/>
  </r>
  <r>
    <x v="36"/>
  </r>
  <r>
    <x v="52"/>
  </r>
  <r>
    <x v="12"/>
  </r>
  <r>
    <x v="18"/>
  </r>
  <r>
    <x v="127"/>
  </r>
  <r>
    <x v="18"/>
  </r>
  <r>
    <x v="2"/>
  </r>
  <r>
    <x v="14"/>
  </r>
  <r>
    <x v="23"/>
  </r>
  <r>
    <x v="12"/>
  </r>
  <r>
    <x v="22"/>
  </r>
  <r>
    <x v="23"/>
  </r>
  <r>
    <x v="2"/>
  </r>
  <r>
    <x v="23"/>
  </r>
  <r>
    <x v="14"/>
  </r>
  <r>
    <x v="14"/>
  </r>
  <r>
    <x v="29"/>
  </r>
  <r>
    <x v="145"/>
  </r>
  <r>
    <x v="12"/>
  </r>
  <r>
    <x v="18"/>
  </r>
  <r>
    <x v="12"/>
  </r>
  <r>
    <x v="2"/>
  </r>
  <r>
    <x v="2"/>
  </r>
  <r>
    <x v="56"/>
  </r>
  <r>
    <x v="56"/>
  </r>
  <r>
    <x v="8"/>
  </r>
  <r>
    <x v="146"/>
  </r>
  <r>
    <x v="12"/>
  </r>
  <r>
    <x v="2"/>
  </r>
  <r>
    <x v="126"/>
  </r>
  <r>
    <x v="2"/>
  </r>
  <r>
    <x v="23"/>
  </r>
  <r>
    <x v="0"/>
  </r>
  <r>
    <x v="2"/>
  </r>
  <r>
    <x v="32"/>
  </r>
  <r>
    <x v="8"/>
  </r>
  <r>
    <x v="2"/>
  </r>
  <r>
    <x v="12"/>
  </r>
  <r>
    <x v="8"/>
  </r>
  <r>
    <x v="6"/>
  </r>
  <r>
    <x v="113"/>
  </r>
  <r>
    <x v="36"/>
  </r>
  <r>
    <x v="36"/>
  </r>
  <r>
    <x v="147"/>
  </r>
  <r>
    <x v="8"/>
  </r>
  <r>
    <x v="6"/>
  </r>
  <r>
    <x v="2"/>
  </r>
  <r>
    <x v="2"/>
  </r>
  <r>
    <x v="81"/>
  </r>
  <r>
    <x v="126"/>
  </r>
  <r>
    <x v="2"/>
  </r>
  <r>
    <x v="33"/>
  </r>
  <r>
    <x v="2"/>
  </r>
  <r>
    <x v="148"/>
  </r>
  <r>
    <x v="6"/>
  </r>
  <r>
    <x v="12"/>
  </r>
  <r>
    <x v="36"/>
  </r>
  <r>
    <x v="2"/>
  </r>
  <r>
    <x v="2"/>
  </r>
  <r>
    <x v="8"/>
  </r>
  <r>
    <x v="32"/>
  </r>
  <r>
    <x v="127"/>
  </r>
  <r>
    <x v="12"/>
  </r>
  <r>
    <x v="28"/>
  </r>
  <r>
    <x v="16"/>
  </r>
  <r>
    <x v="8"/>
  </r>
  <r>
    <x v="47"/>
  </r>
  <r>
    <x v="38"/>
  </r>
  <r>
    <x v="38"/>
  </r>
  <r>
    <x v="38"/>
  </r>
  <r>
    <x v="148"/>
  </r>
  <r>
    <x v="12"/>
  </r>
  <r>
    <x v="2"/>
  </r>
  <r>
    <x v="12"/>
  </r>
  <r>
    <x v="2"/>
  </r>
  <r>
    <x v="32"/>
  </r>
  <r>
    <x v="138"/>
  </r>
  <r>
    <x v="1"/>
  </r>
  <r>
    <x v="65"/>
  </r>
  <r>
    <x v="6"/>
  </r>
  <r>
    <x v="23"/>
  </r>
  <r>
    <x v="125"/>
  </r>
  <r>
    <x v="149"/>
  </r>
  <r>
    <x v="149"/>
  </r>
</pivotCacheRecords>
</file>

<file path=xl/pivotCache/pivotCacheRecords7.xml><?xml version="1.0" encoding="utf-8"?>
<pivotCacheRecords xmlns="http://purl.oclc.org/ooxml/spreadsheetml/main" xmlns:r="http://purl.oclc.org/ooxml/officeDocument/relationships" xmlns:mc="http://schemas.openxmlformats.org/markup-compatibility/2006" xmlns:xr="http://schemas.microsoft.com/office/spreadsheetml/2014/revision" mc:Ignorable="xr" count="1796">
  <r>
    <x v="0"/>
  </r>
  <r>
    <x v="0"/>
  </r>
  <r>
    <x v="1"/>
  </r>
  <r>
    <x v="1"/>
  </r>
  <r>
    <x v="1"/>
  </r>
  <r>
    <x v="2"/>
  </r>
  <r>
    <x v="1"/>
  </r>
  <r>
    <x v="2"/>
  </r>
  <r>
    <x v="1"/>
  </r>
  <r>
    <x v="1"/>
  </r>
  <r>
    <x v="1"/>
  </r>
  <r>
    <x v="1"/>
  </r>
  <r>
    <x v="1"/>
  </r>
  <r>
    <x v="1"/>
  </r>
  <r>
    <x v="2"/>
  </r>
  <r>
    <x v="2"/>
  </r>
  <r>
    <x v="1"/>
  </r>
  <r>
    <x v="1"/>
  </r>
  <r>
    <x v="1"/>
  </r>
  <r>
    <x v="3"/>
  </r>
  <r>
    <x v="2"/>
  </r>
  <r>
    <x v="1"/>
  </r>
  <r>
    <x v="1"/>
  </r>
  <r>
    <x v="1"/>
  </r>
  <r>
    <x v="4"/>
  </r>
  <r>
    <x v="1"/>
  </r>
  <r>
    <x v="1"/>
  </r>
  <r>
    <x v="3"/>
  </r>
  <r>
    <x v="1"/>
  </r>
  <r>
    <x v="3"/>
  </r>
  <r>
    <x v="1"/>
  </r>
  <r>
    <x v="3"/>
  </r>
  <r>
    <x v="3"/>
  </r>
  <r>
    <x v="1"/>
  </r>
  <r>
    <x v="3"/>
  </r>
  <r>
    <x v="0"/>
  </r>
  <r>
    <x v="0"/>
  </r>
  <r>
    <x v="5"/>
  </r>
  <r>
    <x v="2"/>
  </r>
  <r>
    <x v="0"/>
  </r>
  <r>
    <x v="5"/>
  </r>
  <r>
    <x v="1"/>
  </r>
  <r>
    <x v="6"/>
  </r>
  <r>
    <x v="0"/>
  </r>
  <r>
    <x v="0"/>
  </r>
  <r>
    <x v="1"/>
  </r>
  <r>
    <x v="5"/>
  </r>
  <r>
    <x v="2"/>
  </r>
  <r>
    <x v="1"/>
  </r>
  <r>
    <x v="3"/>
  </r>
  <r>
    <x v="7"/>
  </r>
  <r>
    <x v="0"/>
  </r>
  <r>
    <x v="8"/>
  </r>
  <r>
    <x v="1"/>
  </r>
  <r>
    <x v="1"/>
  </r>
  <r>
    <x v="1"/>
  </r>
  <r>
    <x v="1"/>
  </r>
  <r>
    <x v="1"/>
  </r>
  <r>
    <x v="1"/>
  </r>
  <r>
    <x v="0"/>
  </r>
  <r>
    <x v="1"/>
  </r>
  <r>
    <x v="1"/>
  </r>
  <r>
    <x v="2"/>
  </r>
  <r>
    <x v="1"/>
  </r>
  <r>
    <x v="1"/>
  </r>
  <r>
    <x v="1"/>
  </r>
  <r>
    <x v="1"/>
  </r>
  <r>
    <x v="4"/>
  </r>
  <r>
    <x v="9"/>
  </r>
  <r>
    <x v="1"/>
  </r>
  <r>
    <x v="1"/>
  </r>
  <r>
    <x v="2"/>
  </r>
  <r>
    <x v="5"/>
  </r>
  <r>
    <x v="2"/>
  </r>
  <r>
    <x v="5"/>
  </r>
  <r>
    <x v="1"/>
  </r>
  <r>
    <x v="1"/>
  </r>
  <r>
    <x v="5"/>
  </r>
  <r>
    <x v="8"/>
  </r>
  <r>
    <x v="1"/>
  </r>
  <r>
    <x v="7"/>
  </r>
  <r>
    <x v="2"/>
  </r>
  <r>
    <x v="5"/>
  </r>
  <r>
    <x v="1"/>
  </r>
  <r>
    <x v="1"/>
  </r>
  <r>
    <x v="5"/>
  </r>
  <r>
    <x v="1"/>
  </r>
  <r>
    <x v="3"/>
  </r>
  <r>
    <x v="1"/>
  </r>
  <r>
    <x v="1"/>
  </r>
  <r>
    <x v="2"/>
  </r>
  <r>
    <x v="1"/>
  </r>
  <r>
    <x v="2"/>
  </r>
  <r>
    <x v="3"/>
  </r>
  <r>
    <x v="2"/>
  </r>
  <r>
    <x v="3"/>
  </r>
  <r>
    <x v="3"/>
  </r>
  <r>
    <x v="1"/>
  </r>
  <r>
    <x v="1"/>
  </r>
  <r>
    <x v="2"/>
  </r>
  <r>
    <x v="1"/>
  </r>
  <r>
    <x v="1"/>
  </r>
  <r>
    <x v="0"/>
  </r>
  <r>
    <x v="2"/>
  </r>
  <r>
    <x v="3"/>
  </r>
  <r>
    <x v="0"/>
  </r>
  <r>
    <x v="2"/>
  </r>
  <r>
    <x v="2"/>
  </r>
  <r>
    <x v="2"/>
  </r>
  <r>
    <x v="2"/>
  </r>
  <r>
    <x v="0"/>
  </r>
  <r>
    <x v="3"/>
  </r>
  <r>
    <x v="5"/>
  </r>
  <r>
    <x v="1"/>
  </r>
  <r>
    <x v="8"/>
  </r>
  <r>
    <x v="3"/>
  </r>
  <r>
    <x v="3"/>
  </r>
  <r>
    <x v="7"/>
  </r>
  <r>
    <x v="0"/>
  </r>
  <r>
    <x v="10"/>
  </r>
  <r>
    <x v="1"/>
  </r>
  <r>
    <x v="1"/>
  </r>
  <r>
    <x v="5"/>
  </r>
  <r>
    <x v="1"/>
  </r>
  <r>
    <x v="1"/>
  </r>
  <r>
    <x v="1"/>
  </r>
  <r>
    <x v="1"/>
  </r>
  <r>
    <x v="1"/>
  </r>
  <r>
    <x v="1"/>
  </r>
  <r>
    <x v="1"/>
  </r>
  <r>
    <x v="2"/>
  </r>
  <r>
    <x v="8"/>
  </r>
  <r>
    <x v="3"/>
  </r>
  <r>
    <x v="1"/>
  </r>
  <r>
    <x v="1"/>
  </r>
  <r>
    <x v="1"/>
  </r>
  <r>
    <x v="1"/>
  </r>
  <r>
    <x v="9"/>
  </r>
  <r>
    <x v="1"/>
  </r>
  <r>
    <x v="4"/>
  </r>
  <r>
    <x v="2"/>
  </r>
  <r>
    <x v="2"/>
  </r>
  <r>
    <x v="2"/>
  </r>
  <r>
    <x v="2"/>
  </r>
  <r>
    <x v="1"/>
  </r>
  <r>
    <x v="1"/>
  </r>
  <r>
    <x v="5"/>
  </r>
  <r>
    <x v="1"/>
  </r>
  <r>
    <x v="1"/>
  </r>
  <r>
    <x v="0"/>
  </r>
  <r>
    <x v="3"/>
  </r>
  <r>
    <x v="2"/>
  </r>
  <r>
    <x v="1"/>
  </r>
  <r>
    <x v="3"/>
  </r>
  <r>
    <x v="1"/>
  </r>
  <r>
    <x v="1"/>
  </r>
  <r>
    <x v="1"/>
  </r>
  <r>
    <x v="2"/>
  </r>
  <r>
    <x v="1"/>
  </r>
  <r>
    <x v="1"/>
  </r>
  <r>
    <x v="1"/>
  </r>
  <r>
    <x v="2"/>
  </r>
  <r>
    <x v="5"/>
  </r>
  <r>
    <x v="2"/>
  </r>
  <r>
    <x v="2"/>
  </r>
  <r>
    <x v="5"/>
  </r>
  <r>
    <x v="1"/>
  </r>
  <r>
    <x v="1"/>
  </r>
  <r>
    <x v="2"/>
  </r>
  <r>
    <x v="2"/>
  </r>
  <r>
    <x v="3"/>
  </r>
  <r>
    <x v="1"/>
  </r>
  <r>
    <x v="1"/>
  </r>
  <r>
    <x v="1"/>
  </r>
  <r>
    <x v="1"/>
  </r>
  <r>
    <x v="1"/>
  </r>
  <r>
    <x v="1"/>
  </r>
  <r>
    <x v="1"/>
  </r>
  <r>
    <x v="3"/>
  </r>
  <r>
    <x v="1"/>
  </r>
  <r>
    <x v="5"/>
  </r>
  <r>
    <x v="2"/>
  </r>
  <r>
    <x v="3"/>
  </r>
  <r>
    <x v="1"/>
  </r>
  <r>
    <x v="1"/>
  </r>
  <r>
    <x v="3"/>
  </r>
  <r>
    <x v="1"/>
  </r>
  <r>
    <x v="1"/>
  </r>
  <r>
    <x v="0"/>
  </r>
  <r>
    <x v="1"/>
  </r>
  <r>
    <x v="0"/>
  </r>
  <r>
    <x v="1"/>
  </r>
  <r>
    <x v="3"/>
  </r>
  <r>
    <x v="1"/>
  </r>
  <r>
    <x v="3"/>
  </r>
  <r>
    <x v="1"/>
  </r>
  <r>
    <x v="1"/>
  </r>
  <r>
    <x v="1"/>
  </r>
  <r>
    <x v="9"/>
  </r>
  <r>
    <x v="1"/>
  </r>
  <r>
    <x v="4"/>
  </r>
  <r>
    <x v="3"/>
  </r>
  <r>
    <x v="1"/>
  </r>
  <r>
    <x v="11"/>
  </r>
  <r>
    <x v="1"/>
  </r>
  <r>
    <x v="1"/>
  </r>
  <r>
    <x v="1"/>
  </r>
  <r>
    <x v="1"/>
  </r>
  <r>
    <x v="3"/>
  </r>
  <r>
    <x v="1"/>
  </r>
  <r>
    <x v="1"/>
  </r>
  <r>
    <x v="1"/>
  </r>
  <r>
    <x v="1"/>
  </r>
  <r>
    <x v="2"/>
  </r>
  <r>
    <x v="1"/>
  </r>
  <r>
    <x v="2"/>
  </r>
  <r>
    <x v="1"/>
  </r>
  <r>
    <x v="12"/>
  </r>
  <r>
    <x v="3"/>
  </r>
  <r>
    <x v="1"/>
  </r>
  <r>
    <x v="1"/>
  </r>
  <r>
    <x v="1"/>
  </r>
  <r>
    <x v="1"/>
  </r>
  <r>
    <x v="1"/>
  </r>
  <r>
    <x v="1"/>
  </r>
  <r>
    <x v="1"/>
  </r>
  <r>
    <x v="2"/>
  </r>
  <r>
    <x v="1"/>
  </r>
  <r>
    <x v="1"/>
  </r>
  <r>
    <x v="1"/>
  </r>
  <r>
    <x v="1"/>
  </r>
  <r>
    <x v="1"/>
  </r>
  <r>
    <x v="1"/>
  </r>
  <r>
    <x v="3"/>
  </r>
  <r>
    <x v="1"/>
  </r>
  <r>
    <x v="1"/>
  </r>
  <r>
    <x v="1"/>
  </r>
  <r>
    <x v="5"/>
  </r>
  <r>
    <x v="1"/>
  </r>
  <r>
    <x v="1"/>
  </r>
  <r>
    <x v="2"/>
  </r>
  <r>
    <x v="3"/>
  </r>
  <r>
    <x v="1"/>
  </r>
  <r>
    <x v="1"/>
  </r>
  <r>
    <x v="1"/>
  </r>
  <r>
    <x v="8"/>
  </r>
  <r>
    <x v="1"/>
  </r>
  <r>
    <x v="5"/>
  </r>
  <r>
    <x v="3"/>
  </r>
  <r>
    <x v="1"/>
  </r>
  <r>
    <x v="2"/>
  </r>
  <r>
    <x v="4"/>
  </r>
  <r>
    <x v="3"/>
  </r>
  <r>
    <x v="2"/>
  </r>
  <r>
    <x v="3"/>
  </r>
  <r>
    <x v="5"/>
  </r>
  <r>
    <x v="2"/>
  </r>
  <r>
    <x v="1"/>
  </r>
  <r>
    <x v="1"/>
  </r>
  <r>
    <x v="1"/>
  </r>
  <r>
    <x v="1"/>
  </r>
  <r>
    <x v="1"/>
  </r>
  <r>
    <x v="1"/>
  </r>
  <r>
    <x v="0"/>
  </r>
  <r>
    <x v="1"/>
  </r>
  <r>
    <x v="2"/>
  </r>
  <r>
    <x v="1"/>
  </r>
  <r>
    <x v="1"/>
  </r>
  <r>
    <x v="1"/>
  </r>
  <r>
    <x v="3"/>
  </r>
  <r>
    <x v="1"/>
  </r>
  <r>
    <x v="1"/>
  </r>
  <r>
    <x v="3"/>
  </r>
  <r>
    <x v="1"/>
  </r>
  <r>
    <x v="1"/>
  </r>
  <r>
    <x v="1"/>
  </r>
  <r>
    <x v="5"/>
  </r>
  <r>
    <x v="1"/>
  </r>
  <r>
    <x v="1"/>
  </r>
  <r>
    <x v="9"/>
  </r>
  <r>
    <x v="1"/>
  </r>
  <r>
    <x v="5"/>
  </r>
  <r>
    <x v="1"/>
  </r>
  <r>
    <x v="5"/>
  </r>
  <r>
    <x v="5"/>
  </r>
  <r>
    <x v="0"/>
  </r>
  <r>
    <x v="8"/>
  </r>
  <r>
    <x v="1"/>
  </r>
  <r>
    <x v="1"/>
  </r>
  <r>
    <x v="3"/>
  </r>
  <r>
    <x v="2"/>
  </r>
  <r>
    <x v="1"/>
  </r>
  <r>
    <x v="1"/>
  </r>
  <r>
    <x v="2"/>
  </r>
  <r>
    <x v="0"/>
  </r>
  <r>
    <x v="3"/>
  </r>
  <r>
    <x v="0"/>
  </r>
  <r>
    <x v="0"/>
  </r>
  <r>
    <x v="2"/>
  </r>
  <r>
    <x v="0"/>
  </r>
  <r>
    <x v="0"/>
  </r>
  <r>
    <x v="0"/>
  </r>
  <r>
    <x v="8"/>
  </r>
  <r>
    <x v="0"/>
  </r>
  <r>
    <x v="1"/>
  </r>
  <r>
    <x v="0"/>
  </r>
  <r>
    <x v="0"/>
  </r>
  <r>
    <x v="1"/>
  </r>
  <r>
    <x v="3"/>
  </r>
  <r>
    <x v="1"/>
  </r>
  <r>
    <x v="3"/>
  </r>
  <r>
    <x v="0"/>
  </r>
  <r>
    <x v="1"/>
  </r>
  <r>
    <x v="1"/>
  </r>
  <r>
    <x v="1"/>
  </r>
  <r>
    <x v="1"/>
  </r>
  <r>
    <x v="3"/>
  </r>
  <r>
    <x v="2"/>
  </r>
  <r>
    <x v="1"/>
  </r>
  <r>
    <x v="3"/>
  </r>
  <r>
    <x v="1"/>
  </r>
  <r>
    <x v="1"/>
  </r>
  <r>
    <x v="5"/>
  </r>
  <r>
    <x v="1"/>
  </r>
  <r>
    <x v="1"/>
  </r>
  <r>
    <x v="1"/>
  </r>
  <r>
    <x v="1"/>
  </r>
  <r>
    <x v="1"/>
  </r>
  <r>
    <x v="5"/>
  </r>
  <r>
    <x v="1"/>
  </r>
  <r>
    <x v="8"/>
  </r>
  <r>
    <x v="1"/>
  </r>
  <r>
    <x v="2"/>
  </r>
  <r>
    <x v="1"/>
  </r>
  <r>
    <x v="1"/>
  </r>
  <r>
    <x v="1"/>
  </r>
  <r>
    <x v="1"/>
  </r>
  <r>
    <x v="1"/>
  </r>
  <r>
    <x v="3"/>
  </r>
  <r>
    <x v="3"/>
  </r>
  <r>
    <x v="8"/>
  </r>
  <r>
    <x v="1"/>
  </r>
  <r>
    <x v="1"/>
  </r>
  <r>
    <x v="4"/>
  </r>
  <r>
    <x v="1"/>
  </r>
  <r>
    <x v="1"/>
  </r>
  <r>
    <x v="1"/>
  </r>
  <r>
    <x v="1"/>
  </r>
  <r>
    <x v="0"/>
  </r>
  <r>
    <x v="1"/>
  </r>
  <r>
    <x v="5"/>
  </r>
  <r>
    <x v="5"/>
  </r>
  <r>
    <x v="0"/>
  </r>
  <r>
    <x v="8"/>
  </r>
  <r>
    <x v="3"/>
  </r>
  <r>
    <x v="0"/>
  </r>
  <r>
    <x v="3"/>
  </r>
  <r>
    <x v="1"/>
  </r>
  <r>
    <x v="1"/>
  </r>
  <r>
    <x v="3"/>
  </r>
  <r>
    <x v="1"/>
  </r>
  <r>
    <x v="1"/>
  </r>
  <r>
    <x v="0"/>
  </r>
  <r>
    <x v="1"/>
  </r>
  <r>
    <x v="2"/>
  </r>
  <r>
    <x v="1"/>
  </r>
  <r>
    <x v="3"/>
  </r>
  <r>
    <x v="9"/>
  </r>
  <r>
    <x v="1"/>
  </r>
  <r>
    <x v="1"/>
  </r>
  <r>
    <x v="5"/>
  </r>
  <r>
    <x v="1"/>
  </r>
  <r>
    <x v="3"/>
  </r>
  <r>
    <x v="1"/>
  </r>
  <r>
    <x v="1"/>
  </r>
  <r>
    <x v="3"/>
  </r>
  <r>
    <x v="1"/>
  </r>
  <r>
    <x v="0"/>
  </r>
  <r>
    <x v="1"/>
  </r>
  <r>
    <x v="3"/>
  </r>
  <r>
    <x v="9"/>
  </r>
  <r>
    <x v="9"/>
  </r>
  <r>
    <x v="1"/>
  </r>
  <r>
    <x v="1"/>
  </r>
  <r>
    <x v="3"/>
  </r>
  <r>
    <x v="3"/>
  </r>
  <r>
    <x v="5"/>
  </r>
  <r>
    <x v="5"/>
  </r>
  <r>
    <x v="1"/>
  </r>
  <r>
    <x v="1"/>
  </r>
  <r>
    <x v="1"/>
  </r>
  <r>
    <x v="1"/>
  </r>
  <r>
    <x v="2"/>
  </r>
  <r>
    <x v="2"/>
  </r>
  <r>
    <x v="5"/>
  </r>
  <r>
    <x v="0"/>
  </r>
  <r>
    <x v="1"/>
  </r>
  <r>
    <x v="1"/>
  </r>
  <r>
    <x v="1"/>
  </r>
  <r>
    <x v="1"/>
  </r>
  <r>
    <x v="1"/>
  </r>
  <r>
    <x v="2"/>
  </r>
  <r>
    <x v="2"/>
  </r>
  <r>
    <x v="1"/>
  </r>
  <r>
    <x v="1"/>
  </r>
  <r>
    <x v="2"/>
  </r>
  <r>
    <x v="2"/>
  </r>
  <r>
    <x v="9"/>
  </r>
  <r>
    <x v="1"/>
  </r>
  <r>
    <x v="1"/>
  </r>
  <r>
    <x v="1"/>
  </r>
  <r>
    <x v="3"/>
  </r>
  <r>
    <x v="1"/>
  </r>
  <r>
    <x v="1"/>
  </r>
  <r>
    <x v="5"/>
  </r>
  <r>
    <x v="1"/>
  </r>
  <r>
    <x v="1"/>
  </r>
  <r>
    <x v="1"/>
  </r>
  <r>
    <x v="1"/>
  </r>
  <r>
    <x v="5"/>
  </r>
  <r>
    <x v="1"/>
  </r>
  <r>
    <x v="3"/>
  </r>
  <r>
    <x v="3"/>
  </r>
  <r>
    <x v="5"/>
  </r>
  <r>
    <x v="1"/>
  </r>
  <r>
    <x v="1"/>
  </r>
  <r>
    <x v="3"/>
  </r>
  <r>
    <x v="1"/>
  </r>
  <r>
    <x v="3"/>
  </r>
  <r>
    <x v="8"/>
  </r>
  <r>
    <x v="3"/>
  </r>
  <r>
    <x v="3"/>
  </r>
  <r>
    <x v="5"/>
  </r>
  <r>
    <x v="7"/>
  </r>
  <r>
    <x v="1"/>
  </r>
  <r>
    <x v="3"/>
  </r>
  <r>
    <x v="1"/>
  </r>
  <r>
    <x v="1"/>
  </r>
  <r>
    <x v="2"/>
  </r>
  <r>
    <x v="3"/>
  </r>
  <r>
    <x v="3"/>
  </r>
  <r>
    <x v="3"/>
  </r>
  <r>
    <x v="1"/>
  </r>
  <r>
    <x v="1"/>
  </r>
  <r>
    <x v="1"/>
  </r>
  <r>
    <x v="1"/>
  </r>
  <r>
    <x v="5"/>
  </r>
  <r>
    <x v="1"/>
  </r>
  <r>
    <x v="1"/>
  </r>
  <r>
    <x v="1"/>
  </r>
  <r>
    <x v="1"/>
  </r>
  <r>
    <x v="1"/>
  </r>
  <r>
    <x v="2"/>
  </r>
  <r>
    <x v="1"/>
  </r>
  <r>
    <x v="1"/>
  </r>
  <r>
    <x v="3"/>
  </r>
  <r>
    <x v="1"/>
  </r>
  <r>
    <x v="8"/>
  </r>
  <r>
    <x v="5"/>
  </r>
  <r>
    <x v="1"/>
  </r>
  <r>
    <x v="5"/>
  </r>
  <r>
    <x v="1"/>
  </r>
  <r>
    <x v="2"/>
  </r>
  <r>
    <x v="1"/>
  </r>
  <r>
    <x v="1"/>
  </r>
  <r>
    <x v="1"/>
  </r>
  <r>
    <x v="1"/>
  </r>
  <r>
    <x v="1"/>
  </r>
  <r>
    <x v="1"/>
  </r>
  <r>
    <x v="1"/>
  </r>
  <r>
    <x v="1"/>
  </r>
  <r>
    <x v="3"/>
  </r>
  <r>
    <x v="1"/>
  </r>
  <r>
    <x v="3"/>
  </r>
  <r>
    <x v="7"/>
  </r>
  <r>
    <x v="5"/>
  </r>
  <r>
    <x v="1"/>
  </r>
  <r>
    <x v="2"/>
  </r>
  <r>
    <x v="3"/>
  </r>
  <r>
    <x v="1"/>
  </r>
  <r>
    <x v="1"/>
  </r>
  <r>
    <x v="2"/>
  </r>
  <r>
    <x v="3"/>
  </r>
  <r>
    <x v="2"/>
  </r>
  <r>
    <x v="2"/>
  </r>
  <r>
    <x v="1"/>
  </r>
  <r>
    <x v="1"/>
  </r>
  <r>
    <x v="5"/>
  </r>
  <r>
    <x v="2"/>
  </r>
  <r>
    <x v="1"/>
  </r>
  <r>
    <x v="3"/>
  </r>
  <r>
    <x v="1"/>
  </r>
  <r>
    <x v="1"/>
  </r>
  <r>
    <x v="5"/>
  </r>
  <r>
    <x v="1"/>
  </r>
  <r>
    <x v="3"/>
  </r>
  <r>
    <x v="5"/>
  </r>
  <r>
    <x v="3"/>
  </r>
  <r>
    <x v="1"/>
  </r>
  <r>
    <x v="1"/>
  </r>
  <r>
    <x v="5"/>
  </r>
  <r>
    <x v="1"/>
  </r>
  <r>
    <x v="8"/>
  </r>
  <r>
    <x v="1"/>
  </r>
  <r>
    <x v="1"/>
  </r>
  <r>
    <x v="5"/>
  </r>
  <r>
    <x v="7"/>
  </r>
  <r>
    <x v="8"/>
  </r>
  <r>
    <x v="3"/>
  </r>
  <r>
    <x v="1"/>
  </r>
  <r>
    <x v="1"/>
  </r>
  <r>
    <x v="2"/>
  </r>
  <r>
    <x v="2"/>
  </r>
  <r>
    <x v="5"/>
  </r>
  <r>
    <x v="1"/>
  </r>
  <r>
    <x v="1"/>
  </r>
  <r>
    <x v="1"/>
  </r>
  <r>
    <x v="1"/>
  </r>
  <r>
    <x v="5"/>
  </r>
  <r>
    <x v="1"/>
  </r>
  <r>
    <x v="1"/>
  </r>
  <r>
    <x v="3"/>
  </r>
  <r>
    <x v="1"/>
  </r>
  <r>
    <x v="1"/>
  </r>
  <r>
    <x v="1"/>
  </r>
  <r>
    <x v="1"/>
  </r>
  <r>
    <x v="3"/>
  </r>
  <r>
    <x v="1"/>
  </r>
  <r>
    <x v="5"/>
  </r>
  <r>
    <x v="5"/>
  </r>
  <r>
    <x v="1"/>
  </r>
  <r>
    <x v="1"/>
  </r>
  <r>
    <x v="5"/>
  </r>
  <r>
    <x v="3"/>
  </r>
  <r>
    <x v="5"/>
  </r>
  <r>
    <x v="1"/>
  </r>
  <r>
    <x v="1"/>
  </r>
  <r>
    <x v="3"/>
  </r>
  <r>
    <x v="1"/>
  </r>
  <r>
    <x v="0"/>
  </r>
  <r>
    <x v="0"/>
  </r>
  <r>
    <x v="1"/>
  </r>
  <r>
    <x v="9"/>
  </r>
  <r>
    <x v="9"/>
  </r>
  <r>
    <x v="2"/>
  </r>
  <r>
    <x v="1"/>
  </r>
  <r>
    <x v="2"/>
  </r>
  <r>
    <x v="1"/>
  </r>
  <r>
    <x v="0"/>
  </r>
  <r>
    <x v="1"/>
  </r>
  <r>
    <x v="1"/>
  </r>
  <r>
    <x v="1"/>
  </r>
  <r>
    <x v="3"/>
  </r>
  <r>
    <x v="1"/>
  </r>
  <r>
    <x v="1"/>
  </r>
  <r>
    <x v="1"/>
  </r>
  <r>
    <x v="1"/>
  </r>
  <r>
    <x v="1"/>
  </r>
  <r>
    <x v="1"/>
  </r>
  <r>
    <x v="3"/>
  </r>
  <r>
    <x v="3"/>
  </r>
  <r>
    <x v="1"/>
  </r>
  <r>
    <x v="1"/>
  </r>
  <r>
    <x v="1"/>
  </r>
  <r>
    <x v="2"/>
  </r>
  <r>
    <x v="1"/>
  </r>
  <r>
    <x v="2"/>
  </r>
  <r>
    <x v="1"/>
  </r>
  <r>
    <x v="1"/>
  </r>
  <r>
    <x v="1"/>
  </r>
  <r>
    <x v="1"/>
  </r>
  <r>
    <x v="2"/>
  </r>
  <r>
    <x v="1"/>
  </r>
  <r>
    <x v="1"/>
  </r>
  <r>
    <x v="1"/>
  </r>
  <r>
    <x v="1"/>
  </r>
  <r>
    <x v="1"/>
  </r>
  <r>
    <x v="2"/>
  </r>
  <r>
    <x v="3"/>
  </r>
  <r>
    <x v="1"/>
  </r>
  <r>
    <x v="1"/>
  </r>
  <r>
    <x v="5"/>
  </r>
  <r>
    <x v="2"/>
  </r>
  <r>
    <x v="1"/>
  </r>
  <r>
    <x v="3"/>
  </r>
  <r>
    <x v="1"/>
  </r>
  <r>
    <x v="1"/>
  </r>
  <r>
    <x v="2"/>
  </r>
  <r>
    <x v="1"/>
  </r>
  <r>
    <x v="5"/>
  </r>
  <r>
    <x v="2"/>
  </r>
  <r>
    <x v="8"/>
  </r>
  <r>
    <x v="1"/>
  </r>
  <r>
    <x v="3"/>
  </r>
  <r>
    <x v="1"/>
  </r>
  <r>
    <x v="8"/>
  </r>
  <r>
    <x v="5"/>
  </r>
  <r>
    <x v="1"/>
  </r>
  <r>
    <x v="3"/>
  </r>
  <r>
    <x v="0"/>
  </r>
  <r>
    <x v="9"/>
  </r>
  <r>
    <x v="2"/>
  </r>
  <r>
    <x v="1"/>
  </r>
  <r>
    <x v="1"/>
  </r>
  <r>
    <x v="1"/>
  </r>
  <r>
    <x v="1"/>
  </r>
  <r>
    <x v="0"/>
  </r>
  <r>
    <x v="3"/>
  </r>
  <r>
    <x v="3"/>
  </r>
  <r>
    <x v="1"/>
  </r>
  <r>
    <x v="1"/>
  </r>
  <r>
    <x v="5"/>
  </r>
  <r>
    <x v="1"/>
  </r>
  <r>
    <x v="1"/>
  </r>
  <r>
    <x v="5"/>
  </r>
  <r>
    <x v="1"/>
  </r>
  <r>
    <x v="8"/>
  </r>
  <r>
    <x v="9"/>
  </r>
  <r>
    <x v="5"/>
  </r>
  <r>
    <x v="2"/>
  </r>
  <r>
    <x v="1"/>
  </r>
  <r>
    <x v="2"/>
  </r>
  <r>
    <x v="1"/>
  </r>
  <r>
    <x v="3"/>
  </r>
  <r>
    <x v="5"/>
  </r>
  <r>
    <x v="0"/>
  </r>
  <r>
    <x v="2"/>
  </r>
  <r>
    <x v="1"/>
  </r>
  <r>
    <x v="5"/>
  </r>
  <r>
    <x v="2"/>
  </r>
  <r>
    <x v="2"/>
  </r>
  <r>
    <x v="0"/>
  </r>
  <r>
    <x v="5"/>
  </r>
  <r>
    <x v="1"/>
  </r>
  <r>
    <x v="1"/>
  </r>
  <r>
    <x v="1"/>
  </r>
  <r>
    <x v="5"/>
  </r>
  <r>
    <x v="3"/>
  </r>
  <r>
    <x v="1"/>
  </r>
  <r>
    <x v="2"/>
  </r>
  <r>
    <x v="1"/>
  </r>
  <r>
    <x v="5"/>
  </r>
  <r>
    <x v="1"/>
  </r>
  <r>
    <x v="2"/>
  </r>
  <r>
    <x v="5"/>
  </r>
  <r>
    <x v="9"/>
  </r>
  <r>
    <x v="1"/>
  </r>
  <r>
    <x v="1"/>
  </r>
  <r>
    <x v="1"/>
  </r>
  <r>
    <x v="1"/>
  </r>
  <r>
    <x v="9"/>
  </r>
  <r>
    <x v="9"/>
  </r>
  <r>
    <x v="1"/>
  </r>
  <r>
    <x v="1"/>
  </r>
  <r>
    <x v="2"/>
  </r>
  <r>
    <x v="1"/>
  </r>
  <r>
    <x v="1"/>
  </r>
  <r>
    <x v="5"/>
  </r>
  <r>
    <x v="1"/>
  </r>
  <r>
    <x v="1"/>
  </r>
  <r>
    <x v="5"/>
  </r>
  <r>
    <x v="2"/>
  </r>
  <r>
    <x v="1"/>
  </r>
  <r>
    <x v="5"/>
  </r>
  <r>
    <x v="2"/>
  </r>
  <r>
    <x v="5"/>
  </r>
  <r>
    <x v="1"/>
  </r>
  <r>
    <x v="1"/>
  </r>
  <r>
    <x v="1"/>
  </r>
  <r>
    <x v="2"/>
  </r>
  <r>
    <x v="1"/>
  </r>
  <r>
    <x v="1"/>
  </r>
  <r>
    <x v="1"/>
  </r>
  <r>
    <x v="2"/>
  </r>
  <r>
    <x v="1"/>
  </r>
  <r>
    <x v="2"/>
  </r>
  <r>
    <x v="5"/>
  </r>
  <r>
    <x v="1"/>
  </r>
  <r>
    <x v="1"/>
  </r>
  <r>
    <x v="1"/>
  </r>
  <r>
    <x v="5"/>
  </r>
  <r>
    <x v="1"/>
  </r>
  <r>
    <x v="1"/>
  </r>
  <r>
    <x v="1"/>
  </r>
  <r>
    <x v="4"/>
  </r>
  <r>
    <x v="1"/>
  </r>
  <r>
    <x v="9"/>
  </r>
  <r>
    <x v="0"/>
  </r>
  <r>
    <x v="2"/>
  </r>
  <r>
    <x v="1"/>
  </r>
  <r>
    <x v="2"/>
  </r>
  <r>
    <x v="9"/>
  </r>
  <r>
    <x v="0"/>
  </r>
  <r>
    <x v="1"/>
  </r>
  <r>
    <x v="1"/>
  </r>
  <r>
    <x v="1"/>
  </r>
  <r>
    <x v="1"/>
  </r>
  <r>
    <x v="1"/>
  </r>
  <r>
    <x v="1"/>
  </r>
  <r>
    <x v="1"/>
  </r>
  <r>
    <x v="0"/>
  </r>
  <r>
    <x v="2"/>
  </r>
  <r>
    <x v="5"/>
  </r>
  <r>
    <x v="0"/>
  </r>
  <r>
    <x v="8"/>
  </r>
  <r>
    <x v="2"/>
  </r>
  <r>
    <x v="2"/>
  </r>
  <r>
    <x v="1"/>
  </r>
  <r>
    <x v="1"/>
  </r>
  <r>
    <x v="1"/>
  </r>
  <r>
    <x v="5"/>
  </r>
  <r>
    <x v="9"/>
  </r>
  <r>
    <x v="1"/>
  </r>
  <r>
    <x v="2"/>
  </r>
  <r>
    <x v="0"/>
  </r>
  <r>
    <x v="1"/>
  </r>
  <r>
    <x v="3"/>
  </r>
  <r>
    <x v="5"/>
  </r>
  <r>
    <x v="1"/>
  </r>
  <r>
    <x v="0"/>
  </r>
  <r>
    <x v="1"/>
  </r>
  <r>
    <x v="1"/>
  </r>
  <r>
    <x v="3"/>
  </r>
  <r>
    <x v="5"/>
  </r>
  <r>
    <x v="5"/>
  </r>
  <r>
    <x v="2"/>
  </r>
  <r>
    <x v="2"/>
  </r>
  <r>
    <x v="5"/>
  </r>
  <r>
    <x v="2"/>
  </r>
  <r>
    <x v="1"/>
  </r>
  <r>
    <x v="1"/>
  </r>
  <r>
    <x v="5"/>
  </r>
  <r>
    <x v="2"/>
  </r>
  <r>
    <x v="1"/>
  </r>
  <r>
    <x v="3"/>
  </r>
  <r>
    <x v="1"/>
  </r>
  <r>
    <x v="8"/>
  </r>
  <r>
    <x v="1"/>
  </r>
  <r>
    <x v="1"/>
  </r>
  <r>
    <x v="1"/>
  </r>
  <r>
    <x v="2"/>
  </r>
  <r>
    <x v="2"/>
  </r>
  <r>
    <x v="1"/>
  </r>
  <r>
    <x v="5"/>
  </r>
  <r>
    <x v="2"/>
  </r>
  <r>
    <x v="2"/>
  </r>
  <r>
    <x v="0"/>
  </r>
  <r>
    <x v="2"/>
  </r>
  <r>
    <x v="1"/>
  </r>
  <r>
    <x v="2"/>
  </r>
  <r>
    <x v="1"/>
  </r>
  <r>
    <x v="8"/>
  </r>
  <r>
    <x v="9"/>
  </r>
  <r>
    <x v="1"/>
  </r>
  <r>
    <x v="5"/>
  </r>
  <r>
    <x v="1"/>
  </r>
  <r>
    <x v="3"/>
  </r>
  <r>
    <x v="2"/>
  </r>
  <r>
    <x v="5"/>
  </r>
  <r>
    <x v="1"/>
  </r>
  <r>
    <x v="9"/>
  </r>
  <r>
    <x v="5"/>
  </r>
  <r>
    <x v="5"/>
  </r>
  <r>
    <x v="5"/>
  </r>
  <r>
    <x v="5"/>
  </r>
  <r>
    <x v="5"/>
  </r>
  <r>
    <x v="5"/>
  </r>
  <r>
    <x v="0"/>
  </r>
  <r>
    <x v="5"/>
  </r>
  <r>
    <x v="2"/>
  </r>
  <r>
    <x v="2"/>
  </r>
  <r>
    <x v="3"/>
  </r>
  <r>
    <x v="1"/>
  </r>
  <r>
    <x v="2"/>
  </r>
  <r>
    <x v="1"/>
  </r>
  <r>
    <x v="1"/>
  </r>
  <r>
    <x v="1"/>
  </r>
  <r>
    <x v="5"/>
  </r>
  <r>
    <x v="2"/>
  </r>
  <r>
    <x v="1"/>
  </r>
  <r>
    <x v="1"/>
  </r>
  <r>
    <x v="5"/>
  </r>
  <r>
    <x v="3"/>
  </r>
  <r>
    <x v="1"/>
  </r>
  <r>
    <x v="2"/>
  </r>
  <r>
    <x v="5"/>
  </r>
  <r>
    <x v="3"/>
  </r>
  <r>
    <x v="1"/>
  </r>
  <r>
    <x v="5"/>
  </r>
  <r>
    <x v="1"/>
  </r>
  <r>
    <x v="1"/>
  </r>
  <r>
    <x v="3"/>
  </r>
  <r>
    <x v="5"/>
  </r>
  <r>
    <x v="2"/>
  </r>
  <r>
    <x v="1"/>
  </r>
  <r>
    <x v="1"/>
  </r>
  <r>
    <x v="1"/>
  </r>
  <r>
    <x v="1"/>
  </r>
  <r>
    <x v="1"/>
  </r>
  <r>
    <x v="1"/>
  </r>
  <r>
    <x v="1"/>
  </r>
  <r>
    <x v="2"/>
  </r>
  <r>
    <x v="5"/>
  </r>
  <r>
    <x v="5"/>
  </r>
  <r>
    <x v="5"/>
  </r>
  <r>
    <x v="5"/>
  </r>
  <r>
    <x v="5"/>
  </r>
  <r>
    <x v="5"/>
  </r>
  <r>
    <x v="1"/>
  </r>
  <r>
    <x v="2"/>
  </r>
  <r>
    <x v="1"/>
  </r>
  <r>
    <x v="1"/>
  </r>
  <r>
    <x v="0"/>
  </r>
  <r>
    <x v="0"/>
  </r>
  <r>
    <x v="2"/>
  </r>
  <r>
    <x v="5"/>
  </r>
  <r>
    <x v="2"/>
  </r>
  <r>
    <x v="3"/>
  </r>
  <r>
    <x v="0"/>
  </r>
  <r>
    <x v="1"/>
  </r>
  <r>
    <x v="3"/>
  </r>
  <r>
    <x v="1"/>
  </r>
  <r>
    <x v="5"/>
  </r>
  <r>
    <x v="1"/>
  </r>
  <r>
    <x v="1"/>
  </r>
  <r>
    <x v="1"/>
  </r>
  <r>
    <x v="2"/>
  </r>
  <r>
    <x v="1"/>
  </r>
  <r>
    <x v="1"/>
  </r>
  <r>
    <x v="5"/>
  </r>
  <r>
    <x v="0"/>
  </r>
  <r>
    <x v="2"/>
  </r>
  <r>
    <x v="1"/>
  </r>
  <r>
    <x v="1"/>
  </r>
  <r>
    <x v="2"/>
  </r>
  <r>
    <x v="1"/>
  </r>
  <r>
    <x v="0"/>
  </r>
  <r>
    <x v="2"/>
  </r>
  <r>
    <x v="1"/>
  </r>
  <r>
    <x v="2"/>
  </r>
  <r>
    <x v="1"/>
  </r>
  <r>
    <x v="1"/>
  </r>
  <r>
    <x v="1"/>
  </r>
  <r>
    <x v="1"/>
  </r>
  <r>
    <x v="1"/>
  </r>
  <r>
    <x v="1"/>
  </r>
  <r>
    <x v="2"/>
  </r>
  <r>
    <x v="1"/>
  </r>
  <r>
    <x v="5"/>
  </r>
  <r>
    <x v="1"/>
  </r>
  <r>
    <x v="2"/>
  </r>
  <r>
    <x v="1"/>
  </r>
  <r>
    <x v="9"/>
  </r>
  <r>
    <x v="2"/>
  </r>
  <r>
    <x v="3"/>
  </r>
  <r>
    <x v="5"/>
  </r>
  <r>
    <x v="9"/>
  </r>
  <r>
    <x v="2"/>
  </r>
  <r>
    <x v="1"/>
  </r>
  <r>
    <x v="5"/>
  </r>
  <r>
    <x v="1"/>
  </r>
  <r>
    <x v="1"/>
  </r>
  <r>
    <x v="5"/>
  </r>
  <r>
    <x v="2"/>
  </r>
  <r>
    <x v="7"/>
  </r>
  <r>
    <x v="2"/>
  </r>
  <r>
    <x v="1"/>
  </r>
  <r>
    <x v="1"/>
  </r>
  <r>
    <x v="1"/>
  </r>
  <r>
    <x v="1"/>
  </r>
  <r>
    <x v="2"/>
  </r>
  <r>
    <x v="5"/>
  </r>
  <r>
    <x v="1"/>
  </r>
  <r>
    <x v="2"/>
  </r>
  <r>
    <x v="1"/>
  </r>
  <r>
    <x v="1"/>
  </r>
  <r>
    <x v="1"/>
  </r>
  <r>
    <x v="2"/>
  </r>
  <r>
    <x v="1"/>
  </r>
  <r>
    <x v="2"/>
  </r>
  <r>
    <x v="3"/>
  </r>
  <r>
    <x v="3"/>
  </r>
  <r>
    <x v="0"/>
  </r>
  <r>
    <x v="3"/>
  </r>
  <r>
    <x v="3"/>
  </r>
  <r>
    <x v="3"/>
  </r>
  <r>
    <x v="3"/>
  </r>
  <r>
    <x v="0"/>
  </r>
  <r>
    <x v="1"/>
  </r>
  <r>
    <x v="1"/>
  </r>
  <r>
    <x v="3"/>
  </r>
  <r>
    <x v="1"/>
  </r>
  <r>
    <x v="3"/>
  </r>
  <r>
    <x v="5"/>
  </r>
  <r>
    <x v="5"/>
  </r>
  <r>
    <x v="2"/>
  </r>
  <r>
    <x v="1"/>
  </r>
  <r>
    <x v="1"/>
  </r>
  <r>
    <x v="1"/>
  </r>
  <r>
    <x v="1"/>
  </r>
  <r>
    <x v="1"/>
  </r>
  <r>
    <x v="1"/>
  </r>
  <r>
    <x v="2"/>
  </r>
  <r>
    <x v="1"/>
  </r>
  <r>
    <x v="1"/>
  </r>
  <r>
    <x v="1"/>
  </r>
  <r>
    <x v="1"/>
  </r>
  <r>
    <x v="2"/>
  </r>
  <r>
    <x v="1"/>
  </r>
  <r>
    <x v="2"/>
  </r>
  <r>
    <x v="1"/>
  </r>
  <r>
    <x v="0"/>
  </r>
  <r>
    <x v="1"/>
  </r>
  <r>
    <x v="2"/>
  </r>
  <r>
    <x v="1"/>
  </r>
  <r>
    <x v="3"/>
  </r>
  <r>
    <x v="0"/>
  </r>
  <r>
    <x v="1"/>
  </r>
  <r>
    <x v="1"/>
  </r>
  <r>
    <x v="1"/>
  </r>
  <r>
    <x v="2"/>
  </r>
  <r>
    <x v="1"/>
  </r>
  <r>
    <x v="1"/>
  </r>
  <r>
    <x v="1"/>
  </r>
  <r>
    <x v="1"/>
  </r>
  <r>
    <x v="2"/>
  </r>
  <r>
    <x v="1"/>
  </r>
  <r>
    <x v="2"/>
  </r>
  <r>
    <x v="1"/>
  </r>
  <r>
    <x v="3"/>
  </r>
  <r>
    <x v="1"/>
  </r>
  <r>
    <x v="1"/>
  </r>
  <r>
    <x v="0"/>
  </r>
  <r>
    <x v="1"/>
  </r>
  <r>
    <x v="2"/>
  </r>
  <r>
    <x v="1"/>
  </r>
  <r>
    <x v="1"/>
  </r>
  <r>
    <x v="1"/>
  </r>
  <r>
    <x v="1"/>
  </r>
  <r>
    <x v="2"/>
  </r>
  <r>
    <x v="1"/>
  </r>
  <r>
    <x v="2"/>
  </r>
  <r>
    <x v="1"/>
  </r>
  <r>
    <x v="2"/>
  </r>
  <r>
    <x v="0"/>
  </r>
  <r>
    <x v="3"/>
  </r>
  <r>
    <x v="3"/>
  </r>
  <r>
    <x v="0"/>
  </r>
  <r>
    <x v="1"/>
  </r>
  <r>
    <x v="1"/>
  </r>
  <r>
    <x v="1"/>
  </r>
  <r>
    <x v="2"/>
  </r>
  <r>
    <x v="1"/>
  </r>
  <r>
    <x v="1"/>
  </r>
  <r>
    <x v="1"/>
  </r>
  <r>
    <x v="1"/>
  </r>
  <r>
    <x v="2"/>
  </r>
  <r>
    <x v="1"/>
  </r>
  <r>
    <x v="2"/>
  </r>
  <r>
    <x v="1"/>
  </r>
  <r>
    <x v="1"/>
  </r>
  <r>
    <x v="3"/>
  </r>
  <r>
    <x v="0"/>
  </r>
  <r>
    <x v="1"/>
  </r>
  <r>
    <x v="1"/>
  </r>
  <r>
    <x v="1"/>
  </r>
  <r>
    <x v="2"/>
  </r>
  <r>
    <x v="1"/>
  </r>
  <r>
    <x v="1"/>
  </r>
  <r>
    <x v="1"/>
  </r>
  <r>
    <x v="1"/>
  </r>
  <r>
    <x v="1"/>
  </r>
  <r>
    <x v="2"/>
  </r>
  <r>
    <x v="1"/>
  </r>
  <r>
    <x v="0"/>
  </r>
  <r>
    <x v="3"/>
  </r>
  <r>
    <x v="3"/>
  </r>
  <r>
    <x v="1"/>
  </r>
  <r>
    <x v="1"/>
  </r>
  <r>
    <x v="1"/>
  </r>
  <r>
    <x v="1"/>
  </r>
  <r>
    <x v="1"/>
  </r>
  <r>
    <x v="1"/>
  </r>
  <r>
    <x v="1"/>
  </r>
  <r>
    <x v="0"/>
  </r>
  <r>
    <x v="1"/>
  </r>
  <r>
    <x v="2"/>
  </r>
  <r>
    <x v="3"/>
  </r>
  <r>
    <x v="5"/>
  </r>
  <r>
    <x v="5"/>
  </r>
  <r>
    <x v="0"/>
  </r>
  <r>
    <x v="3"/>
  </r>
  <r>
    <x v="1"/>
  </r>
  <r>
    <x v="1"/>
  </r>
  <r>
    <x v="1"/>
  </r>
  <r>
    <x v="2"/>
  </r>
  <r>
    <x v="1"/>
  </r>
  <r>
    <x v="1"/>
  </r>
  <r>
    <x v="1"/>
  </r>
  <r>
    <x v="4"/>
  </r>
  <r>
    <x v="5"/>
  </r>
  <r>
    <x v="0"/>
  </r>
  <r>
    <x v="2"/>
  </r>
  <r>
    <x v="1"/>
  </r>
  <r>
    <x v="1"/>
  </r>
  <r>
    <x v="3"/>
  </r>
  <r>
    <x v="1"/>
  </r>
  <r>
    <x v="0"/>
  </r>
  <r>
    <x v="3"/>
  </r>
  <r>
    <x v="2"/>
  </r>
  <r>
    <x v="3"/>
  </r>
  <r>
    <x v="1"/>
  </r>
  <r>
    <x v="2"/>
  </r>
  <r>
    <x v="1"/>
  </r>
  <r>
    <x v="9"/>
  </r>
  <r>
    <x v="3"/>
  </r>
  <r>
    <x v="5"/>
  </r>
  <r>
    <x v="2"/>
  </r>
  <r>
    <x v="1"/>
  </r>
  <r>
    <x v="1"/>
  </r>
  <r>
    <x v="9"/>
  </r>
  <r>
    <x v="5"/>
  </r>
  <r>
    <x v="3"/>
  </r>
  <r>
    <x v="0"/>
  </r>
  <r>
    <x v="1"/>
  </r>
  <r>
    <x v="1"/>
  </r>
  <r>
    <x v="1"/>
  </r>
  <r>
    <x v="7"/>
  </r>
  <r>
    <x v="0"/>
  </r>
  <r>
    <x v="2"/>
  </r>
  <r>
    <x v="2"/>
  </r>
  <r>
    <x v="1"/>
  </r>
  <r>
    <x v="0"/>
  </r>
  <r>
    <x v="1"/>
  </r>
  <r>
    <x v="1"/>
  </r>
  <r>
    <x v="0"/>
  </r>
  <r>
    <x v="1"/>
  </r>
  <r>
    <x v="1"/>
  </r>
  <r>
    <x v="2"/>
  </r>
  <r>
    <x v="3"/>
  </r>
  <r>
    <x v="5"/>
  </r>
  <r>
    <x v="1"/>
  </r>
  <r>
    <x v="1"/>
  </r>
  <r>
    <x v="1"/>
  </r>
  <r>
    <x v="3"/>
  </r>
  <r>
    <x v="0"/>
  </r>
  <r>
    <x v="1"/>
  </r>
  <r>
    <x v="2"/>
  </r>
  <r>
    <x v="3"/>
  </r>
  <r>
    <x v="4"/>
  </r>
  <r>
    <x v="1"/>
  </r>
  <r>
    <x v="1"/>
  </r>
  <r>
    <x v="0"/>
  </r>
  <r>
    <x v="1"/>
  </r>
  <r>
    <x v="1"/>
  </r>
  <r>
    <x v="1"/>
  </r>
  <r>
    <x v="1"/>
  </r>
  <r>
    <x v="1"/>
  </r>
  <r>
    <x v="1"/>
  </r>
  <r>
    <x v="3"/>
  </r>
  <r>
    <x v="9"/>
  </r>
  <r>
    <x v="1"/>
  </r>
  <r>
    <x v="1"/>
  </r>
  <r>
    <x v="4"/>
  </r>
  <r>
    <x v="5"/>
  </r>
  <r>
    <x v="1"/>
  </r>
  <r>
    <x v="3"/>
  </r>
  <r>
    <x v="1"/>
  </r>
  <r>
    <x v="5"/>
  </r>
  <r>
    <x v="1"/>
  </r>
  <r>
    <x v="5"/>
  </r>
  <r>
    <x v="1"/>
  </r>
  <r>
    <x v="1"/>
  </r>
  <r>
    <x v="1"/>
  </r>
  <r>
    <x v="1"/>
  </r>
  <r>
    <x v="1"/>
  </r>
  <r>
    <x v="3"/>
  </r>
  <r>
    <x v="9"/>
  </r>
  <r>
    <x v="1"/>
  </r>
  <r>
    <x v="8"/>
  </r>
  <r>
    <x v="2"/>
  </r>
  <r>
    <x v="1"/>
  </r>
  <r>
    <x v="2"/>
  </r>
  <r>
    <x v="5"/>
  </r>
  <r>
    <x v="1"/>
  </r>
  <r>
    <x v="0"/>
  </r>
  <r>
    <x v="0"/>
  </r>
  <r>
    <x v="0"/>
  </r>
  <r>
    <x v="0"/>
  </r>
  <r>
    <x v="1"/>
  </r>
  <r>
    <x v="1"/>
  </r>
  <r>
    <x v="1"/>
  </r>
  <r>
    <x v="0"/>
  </r>
  <r>
    <x v="1"/>
  </r>
  <r>
    <x v="1"/>
  </r>
  <r>
    <x v="1"/>
  </r>
  <r>
    <x v="8"/>
  </r>
  <r>
    <x v="1"/>
  </r>
  <r>
    <x v="1"/>
  </r>
  <r>
    <x v="1"/>
  </r>
  <r>
    <x v="1"/>
  </r>
  <r>
    <x v="2"/>
  </r>
  <r>
    <x v="2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5"/>
  </r>
  <r>
    <x v="1"/>
  </r>
  <r>
    <x v="1"/>
  </r>
  <r>
    <x v="1"/>
  </r>
  <r>
    <x v="1"/>
  </r>
  <r>
    <x v="1"/>
  </r>
  <r>
    <x v="2"/>
  </r>
  <r>
    <x v="0"/>
  </r>
  <r>
    <x v="1"/>
  </r>
  <r>
    <x v="1"/>
  </r>
  <r>
    <x v="0"/>
  </r>
  <r>
    <x v="1"/>
  </r>
  <r>
    <x v="3"/>
  </r>
  <r>
    <x v="3"/>
  </r>
  <r>
    <x v="2"/>
  </r>
  <r>
    <x v="1"/>
  </r>
  <r>
    <x v="1"/>
  </r>
  <r>
    <x v="1"/>
  </r>
  <r>
    <x v="0"/>
  </r>
  <r>
    <x v="3"/>
  </r>
  <r>
    <x v="5"/>
  </r>
  <r>
    <x v="1"/>
  </r>
  <r>
    <x v="0"/>
  </r>
  <r>
    <x v="1"/>
  </r>
  <r>
    <x v="2"/>
  </r>
  <r>
    <x v="0"/>
  </r>
  <r>
    <x v="1"/>
  </r>
  <r>
    <x v="2"/>
  </r>
  <r>
    <x v="0"/>
  </r>
  <r>
    <x v="1"/>
  </r>
  <r>
    <x v="1"/>
  </r>
  <r>
    <x v="8"/>
  </r>
  <r>
    <x v="5"/>
  </r>
  <r>
    <x v="0"/>
  </r>
  <r>
    <x v="1"/>
  </r>
  <r>
    <x v="0"/>
  </r>
  <r>
    <x v="0"/>
  </r>
  <r>
    <x v="1"/>
  </r>
  <r>
    <x v="1"/>
  </r>
  <r>
    <x v="0"/>
  </r>
  <r>
    <x v="1"/>
  </r>
  <r>
    <x v="0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8"/>
  </r>
  <r>
    <x v="1"/>
  </r>
  <r>
    <x v="1"/>
  </r>
  <r>
    <x v="5"/>
  </r>
  <r>
    <x v="1"/>
  </r>
  <r>
    <x v="1"/>
  </r>
  <r>
    <x v="3"/>
  </r>
  <r>
    <x v="1"/>
  </r>
  <r>
    <x v="5"/>
  </r>
  <r>
    <x v="1"/>
  </r>
  <r>
    <x v="1"/>
  </r>
  <r>
    <x v="1"/>
  </r>
  <r>
    <x v="1"/>
  </r>
  <r>
    <x v="1"/>
  </r>
  <r>
    <x v="0"/>
  </r>
  <r>
    <x v="1"/>
  </r>
  <r>
    <x v="4"/>
  </r>
  <r>
    <x v="1"/>
  </r>
  <r>
    <x v="2"/>
  </r>
  <r>
    <x v="5"/>
  </r>
  <r>
    <x v="1"/>
  </r>
  <r>
    <x v="1"/>
  </r>
  <r>
    <x v="1"/>
  </r>
  <r>
    <x v="1"/>
  </r>
  <r>
    <x v="1"/>
  </r>
  <r>
    <x v="5"/>
  </r>
  <r>
    <x v="0"/>
  </r>
  <r>
    <x v="1"/>
  </r>
  <r>
    <x v="1"/>
  </r>
  <r>
    <x v="1"/>
  </r>
  <r>
    <x v="4"/>
  </r>
  <r>
    <x v="1"/>
  </r>
  <r>
    <x v="1"/>
  </r>
  <r>
    <x v="1"/>
  </r>
  <r>
    <x v="5"/>
  </r>
  <r>
    <x v="2"/>
  </r>
  <r>
    <x v="5"/>
  </r>
  <r>
    <x v="7"/>
  </r>
  <r>
    <x v="1"/>
  </r>
  <r>
    <x v="1"/>
  </r>
  <r>
    <x v="1"/>
  </r>
  <r>
    <x v="1"/>
  </r>
  <r>
    <x v="1"/>
  </r>
  <r>
    <x v="2"/>
  </r>
  <r>
    <x v="1"/>
  </r>
  <r>
    <x v="1"/>
  </r>
  <r>
    <x v="5"/>
  </r>
  <r>
    <x v="1"/>
  </r>
  <r>
    <x v="1"/>
  </r>
  <r>
    <x v="0"/>
  </r>
  <r>
    <x v="1"/>
  </r>
  <r>
    <x v="1"/>
  </r>
  <r>
    <x v="1"/>
  </r>
  <r>
    <x v="1"/>
  </r>
  <r>
    <x v="1"/>
  </r>
  <r>
    <x v="1"/>
  </r>
  <r>
    <x v="9"/>
  </r>
  <r>
    <x v="1"/>
  </r>
  <r>
    <x v="0"/>
  </r>
  <r>
    <x v="1"/>
  </r>
  <r>
    <x v="5"/>
  </r>
  <r>
    <x v="1"/>
  </r>
  <r>
    <x v="1"/>
  </r>
  <r>
    <x v="1"/>
  </r>
  <r>
    <x v="1"/>
  </r>
  <r>
    <x v="5"/>
  </r>
  <r>
    <x v="5"/>
  </r>
  <r>
    <x v="3"/>
  </r>
  <r>
    <x v="1"/>
  </r>
  <r>
    <x v="3"/>
  </r>
  <r>
    <x v="5"/>
  </r>
  <r>
    <x v="1"/>
  </r>
  <r>
    <x v="1"/>
  </r>
  <r>
    <x v="1"/>
  </r>
  <r>
    <x v="1"/>
  </r>
  <r>
    <x v="1"/>
  </r>
  <r>
    <x v="1"/>
  </r>
  <r>
    <x v="0"/>
  </r>
  <r>
    <x v="5"/>
  </r>
  <r>
    <x v="11"/>
  </r>
  <r>
    <x v="1"/>
  </r>
  <r>
    <x v="1"/>
  </r>
  <r>
    <x v="2"/>
  </r>
  <r>
    <x v="5"/>
  </r>
  <r>
    <x v="7"/>
  </r>
  <r>
    <x v="5"/>
  </r>
  <r>
    <x v="1"/>
  </r>
  <r>
    <x v="0"/>
  </r>
  <r>
    <x v="1"/>
  </r>
  <r>
    <x v="3"/>
  </r>
  <r>
    <x v="0"/>
  </r>
  <r>
    <x v="1"/>
  </r>
  <r>
    <x v="1"/>
  </r>
  <r>
    <x v="1"/>
  </r>
  <r>
    <x v="3"/>
  </r>
  <r>
    <x v="1"/>
  </r>
  <r>
    <x v="1"/>
  </r>
  <r>
    <x v="1"/>
  </r>
  <r>
    <x v="1"/>
  </r>
  <r>
    <x v="1"/>
  </r>
  <r>
    <x v="5"/>
  </r>
  <r>
    <x v="3"/>
  </r>
  <r>
    <x v="3"/>
  </r>
  <r>
    <x v="5"/>
  </r>
  <r>
    <x v="7"/>
  </r>
  <r>
    <x v="1"/>
  </r>
  <r>
    <x v="5"/>
  </r>
  <r>
    <x v="1"/>
  </r>
  <r>
    <x v="1"/>
  </r>
  <r>
    <x v="1"/>
  </r>
  <r>
    <x v="1"/>
  </r>
  <r>
    <x v="0"/>
  </r>
  <r>
    <x v="7"/>
  </r>
  <r>
    <x v="1"/>
  </r>
  <r>
    <x v="1"/>
  </r>
  <r>
    <x v="1"/>
  </r>
  <r>
    <x v="1"/>
  </r>
  <r>
    <x v="1"/>
  </r>
  <r>
    <x v="1"/>
  </r>
  <r>
    <x v="3"/>
  </r>
  <r>
    <x v="1"/>
  </r>
  <r>
    <x v="1"/>
  </r>
  <r>
    <x v="3"/>
  </r>
  <r>
    <x v="1"/>
  </r>
  <r>
    <x v="2"/>
  </r>
  <r>
    <x v="10"/>
  </r>
  <r>
    <x v="9"/>
  </r>
  <r>
    <x v="3"/>
  </r>
  <r>
    <x v="1"/>
  </r>
  <r>
    <x v="5"/>
  </r>
  <r>
    <x v="1"/>
  </r>
  <r>
    <x v="1"/>
  </r>
  <r>
    <x v="0"/>
  </r>
  <r>
    <x v="3"/>
  </r>
  <r>
    <x v="1"/>
  </r>
  <r>
    <x v="1"/>
  </r>
  <r>
    <x v="1"/>
  </r>
  <r>
    <x v="1"/>
  </r>
  <r>
    <x v="5"/>
  </r>
  <r>
    <x v="0"/>
  </r>
  <r>
    <x v="1"/>
  </r>
  <r>
    <x v="2"/>
  </r>
  <r>
    <x v="0"/>
  </r>
  <r>
    <x v="1"/>
  </r>
  <r>
    <x v="1"/>
  </r>
  <r>
    <x v="1"/>
  </r>
  <r>
    <x v="3"/>
  </r>
  <r>
    <x v="1"/>
  </r>
  <r>
    <x v="1"/>
  </r>
  <r>
    <x v="1"/>
  </r>
  <r>
    <x v="2"/>
  </r>
  <r>
    <x v="5"/>
  </r>
  <r>
    <x v="1"/>
  </r>
  <r>
    <x v="5"/>
  </r>
  <r>
    <x v="1"/>
  </r>
  <r>
    <x v="0"/>
  </r>
  <r>
    <x v="2"/>
  </r>
  <r>
    <x v="5"/>
  </r>
  <r>
    <x v="7"/>
  </r>
  <r>
    <x v="0"/>
  </r>
  <r>
    <x v="0"/>
  </r>
  <r>
    <x v="1"/>
  </r>
  <r>
    <x v="1"/>
  </r>
  <r>
    <x v="4"/>
  </r>
  <r>
    <x v="1"/>
  </r>
  <r>
    <x v="1"/>
  </r>
  <r>
    <x v="1"/>
  </r>
  <r>
    <x v="1"/>
  </r>
  <r>
    <x v="2"/>
  </r>
  <r>
    <x v="1"/>
  </r>
  <r>
    <x v="1"/>
  </r>
  <r>
    <x v="5"/>
  </r>
  <r>
    <x v="1"/>
  </r>
  <r>
    <x v="1"/>
  </r>
  <r>
    <x v="9"/>
  </r>
  <r>
    <x v="1"/>
  </r>
  <r>
    <x v="1"/>
  </r>
  <r>
    <x v="1"/>
  </r>
  <r>
    <x v="2"/>
  </r>
  <r>
    <x v="1"/>
  </r>
  <r>
    <x v="0"/>
  </r>
  <r>
    <x v="2"/>
  </r>
  <r>
    <x v="1"/>
  </r>
  <r>
    <x v="2"/>
  </r>
  <r>
    <x v="1"/>
  </r>
  <r>
    <x v="2"/>
  </r>
  <r>
    <x v="1"/>
  </r>
  <r>
    <x v="1"/>
  </r>
  <r>
    <x v="2"/>
  </r>
  <r>
    <x v="1"/>
  </r>
  <r>
    <x v="1"/>
  </r>
  <r>
    <x v="1"/>
  </r>
  <r>
    <x v="1"/>
  </r>
  <r>
    <x v="1"/>
  </r>
  <r>
    <x v="1"/>
  </r>
  <r>
    <x v="1"/>
  </r>
  <r>
    <x v="0"/>
  </r>
  <r>
    <x v="1"/>
  </r>
  <r>
    <x v="5"/>
  </r>
  <r>
    <x v="1"/>
  </r>
  <r>
    <x v="3"/>
  </r>
  <r>
    <x v="3"/>
  </r>
  <r>
    <x v="1"/>
  </r>
  <r>
    <x v="1"/>
  </r>
  <r>
    <x v="0"/>
  </r>
  <r>
    <x v="3"/>
  </r>
  <r>
    <x v="1"/>
  </r>
  <r>
    <x v="1"/>
  </r>
  <r>
    <x v="1"/>
  </r>
  <r>
    <x v="7"/>
  </r>
  <r>
    <x v="1"/>
  </r>
  <r>
    <x v="1"/>
  </r>
  <r>
    <x v="2"/>
  </r>
  <r>
    <x v="1"/>
  </r>
  <r>
    <x v="1"/>
  </r>
  <r>
    <x v="3"/>
  </r>
  <r>
    <x v="1"/>
  </r>
  <r>
    <x v="2"/>
  </r>
  <r>
    <x v="5"/>
  </r>
  <r>
    <x v="1"/>
  </r>
  <r>
    <x v="1"/>
  </r>
  <r>
    <x v="3"/>
  </r>
  <r>
    <x v="2"/>
  </r>
  <r>
    <x v="2"/>
  </r>
  <r>
    <x v="5"/>
  </r>
  <r>
    <x v="1"/>
  </r>
  <r>
    <x v="1"/>
  </r>
  <r>
    <x v="1"/>
  </r>
  <r>
    <x v="2"/>
  </r>
  <r>
    <x v="1"/>
  </r>
  <r>
    <x v="2"/>
  </r>
  <r>
    <x v="2"/>
  </r>
  <r>
    <x v="2"/>
  </r>
  <r>
    <x v="1"/>
  </r>
  <r>
    <x v="2"/>
  </r>
  <r>
    <x v="1"/>
  </r>
  <r>
    <x v="8"/>
  </r>
  <r>
    <x v="3"/>
  </r>
  <r>
    <x v="2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2"/>
  </r>
  <r>
    <x v="3"/>
  </r>
  <r>
    <x v="2"/>
  </r>
  <r>
    <x v="1"/>
  </r>
  <r>
    <x v="1"/>
  </r>
  <r>
    <x v="1"/>
  </r>
  <r>
    <x v="3"/>
  </r>
  <r>
    <x v="1"/>
  </r>
  <r>
    <x v="1"/>
  </r>
  <r>
    <x v="8"/>
  </r>
  <r>
    <x v="5"/>
  </r>
  <r>
    <x v="3"/>
  </r>
  <r>
    <x v="2"/>
  </r>
  <r>
    <x v="7"/>
  </r>
  <r>
    <x v="13"/>
  </r>
  <r>
    <x v="1"/>
  </r>
  <r>
    <x v="5"/>
  </r>
  <r>
    <x v="1"/>
  </r>
  <r>
    <x v="1"/>
  </r>
  <r>
    <x v="2"/>
  </r>
  <r>
    <x v="5"/>
  </r>
  <r>
    <x v="7"/>
  </r>
  <r>
    <x v="1"/>
  </r>
  <r>
    <x v="1"/>
  </r>
  <r>
    <x v="1"/>
  </r>
  <r>
    <x v="1"/>
  </r>
  <r>
    <x v="3"/>
  </r>
  <r>
    <x v="1"/>
  </r>
  <r>
    <x v="1"/>
  </r>
  <r>
    <x v="1"/>
  </r>
  <r>
    <x v="1"/>
  </r>
  <r>
    <x v="5"/>
  </r>
  <r>
    <x v="3"/>
  </r>
  <r>
    <x v="1"/>
  </r>
  <r>
    <x v="1"/>
  </r>
  <r>
    <x v="1"/>
  </r>
  <r>
    <x v="5"/>
  </r>
  <r>
    <x v="9"/>
  </r>
  <r>
    <x v="5"/>
  </r>
  <r>
    <x v="1"/>
  </r>
  <r>
    <x v="1"/>
  </r>
  <r>
    <x v="1"/>
  </r>
  <r>
    <x v="1"/>
  </r>
  <r>
    <x v="1"/>
  </r>
  <r>
    <x v="1"/>
  </r>
  <r>
    <x v="1"/>
  </r>
  <r>
    <x v="1"/>
  </r>
  <r>
    <x v="1"/>
  </r>
  <r>
    <x v="3"/>
  </r>
  <r>
    <x v="1"/>
  </r>
  <r>
    <x v="1"/>
  </r>
  <r>
    <x v="1"/>
  </r>
  <r>
    <x v="1"/>
  </r>
  <r>
    <x v="4"/>
  </r>
  <r>
    <x v="1"/>
  </r>
  <r>
    <x v="5"/>
  </r>
  <r>
    <x v="2"/>
  </r>
  <r>
    <x v="1"/>
  </r>
  <r>
    <x v="1"/>
  </r>
  <r>
    <x v="1"/>
  </r>
  <r>
    <x v="9"/>
  </r>
  <r>
    <x v="5"/>
  </r>
  <r>
    <x v="1"/>
  </r>
  <r>
    <x v="1"/>
  </r>
  <r>
    <x v="1"/>
  </r>
  <r>
    <x v="1"/>
  </r>
  <r>
    <x v="0"/>
  </r>
  <r>
    <x v="1"/>
  </r>
  <r>
    <x v="2"/>
  </r>
  <r>
    <x v="1"/>
  </r>
  <r>
    <x v="1"/>
  </r>
  <r>
    <x v="1"/>
  </r>
  <r>
    <x v="3"/>
  </r>
  <r>
    <x v="1"/>
  </r>
  <r>
    <x v="1"/>
  </r>
  <r>
    <x v="2"/>
  </r>
  <r>
    <x v="5"/>
  </r>
  <r>
    <x v="1"/>
  </r>
  <r>
    <x v="8"/>
  </r>
  <r>
    <x v="1"/>
  </r>
  <r>
    <x v="3"/>
  </r>
  <r>
    <x v="2"/>
  </r>
  <r>
    <x v="10"/>
  </r>
  <r>
    <x v="9"/>
  </r>
  <r>
    <x v="2"/>
  </r>
  <r>
    <x v="1"/>
  </r>
  <r>
    <x v="1"/>
  </r>
  <r>
    <x v="1"/>
  </r>
  <r>
    <x v="2"/>
  </r>
  <r>
    <x v="1"/>
  </r>
  <r>
    <x v="1"/>
  </r>
  <r>
    <x v="2"/>
  </r>
  <r>
    <x v="1"/>
  </r>
  <r>
    <x v="8"/>
  </r>
  <r>
    <x v="3"/>
  </r>
  <r>
    <x v="1"/>
  </r>
  <r>
    <x v="2"/>
  </r>
  <r>
    <x v="1"/>
  </r>
  <r>
    <x v="1"/>
  </r>
  <r>
    <x v="1"/>
  </r>
  <r>
    <x v="1"/>
  </r>
  <r>
    <x v="2"/>
  </r>
  <r>
    <x v="2"/>
  </r>
  <r>
    <x v="1"/>
  </r>
  <r>
    <x v="0"/>
  </r>
  <r>
    <x v="1"/>
  </r>
  <r>
    <x v="1"/>
  </r>
  <r>
    <x v="1"/>
  </r>
  <r>
    <x v="0"/>
  </r>
  <r>
    <x v="1"/>
  </r>
  <r>
    <x v="1"/>
  </r>
  <r>
    <x v="8"/>
  </r>
  <r>
    <x v="1"/>
  </r>
  <r>
    <x v="3"/>
  </r>
  <r>
    <x v="1"/>
  </r>
  <r>
    <x v="3"/>
  </r>
  <r>
    <x v="7"/>
  </r>
  <r>
    <x v="1"/>
  </r>
  <r>
    <x v="8"/>
  </r>
  <r>
    <x v="1"/>
  </r>
  <r>
    <x v="1"/>
  </r>
  <r>
    <x v="1"/>
  </r>
  <r>
    <x v="1"/>
  </r>
  <r>
    <x v="2"/>
  </r>
  <r>
    <x v="1"/>
  </r>
  <r>
    <x v="1"/>
  </r>
  <r>
    <x v="5"/>
  </r>
  <r>
    <x v="1"/>
  </r>
  <r>
    <x v="1"/>
  </r>
  <r>
    <x v="1"/>
  </r>
  <r>
    <x v="0"/>
  </r>
  <r>
    <x v="1"/>
  </r>
  <r>
    <x v="1"/>
  </r>
  <r>
    <x v="3"/>
  </r>
  <r>
    <x v="5"/>
  </r>
  <r>
    <x v="1"/>
  </r>
  <r>
    <x v="1"/>
  </r>
  <r>
    <x v="1"/>
  </r>
  <r>
    <x v="1"/>
  </r>
  <r>
    <x v="1"/>
  </r>
  <r>
    <x v="3"/>
  </r>
  <r>
    <x v="1"/>
  </r>
  <r>
    <x v="1"/>
  </r>
  <r>
    <x v="1"/>
  </r>
  <r>
    <x v="1"/>
  </r>
  <r>
    <x v="2"/>
  </r>
  <r>
    <x v="10"/>
  </r>
  <r>
    <x v="9"/>
  </r>
  <r>
    <x v="2"/>
  </r>
  <r>
    <x v="2"/>
  </r>
  <r>
    <x v="1"/>
  </r>
  <r>
    <x v="9"/>
  </r>
  <r>
    <x v="2"/>
  </r>
  <r>
    <x v="1"/>
  </r>
  <r>
    <x v="3"/>
  </r>
  <r>
    <x v="2"/>
  </r>
  <r>
    <x v="2"/>
  </r>
  <r>
    <x v="1"/>
  </r>
  <r>
    <x v="3"/>
  </r>
  <r>
    <x v="1"/>
  </r>
  <r>
    <x v="2"/>
  </r>
  <r>
    <x v="5"/>
  </r>
  <r>
    <x v="3"/>
  </r>
  <r>
    <x v="3"/>
  </r>
  <r>
    <x v="1"/>
  </r>
  <r>
    <x v="5"/>
  </r>
  <r>
    <x v="0"/>
  </r>
  <r>
    <x v="1"/>
  </r>
  <r>
    <x v="1"/>
  </r>
  <r>
    <x v="3"/>
  </r>
  <r>
    <x v="3"/>
  </r>
  <r>
    <x v="2"/>
  </r>
  <r>
    <x v="1"/>
  </r>
  <r>
    <x v="1"/>
  </r>
  <r>
    <x v="2"/>
  </r>
  <r>
    <x v="1"/>
  </r>
  <r>
    <x v="3"/>
  </r>
  <r>
    <x v="2"/>
  </r>
  <r>
    <x v="5"/>
  </r>
  <r>
    <x v="1"/>
  </r>
  <r>
    <x v="1"/>
  </r>
  <r>
    <x v="1"/>
  </r>
  <r>
    <x v="2"/>
  </r>
  <r>
    <x v="10"/>
  </r>
  <r>
    <x v="9"/>
  </r>
  <r>
    <x v="3"/>
  </r>
  <r>
    <x v="9"/>
  </r>
  <r>
    <x v="1"/>
  </r>
  <r>
    <x v="2"/>
  </r>
  <r>
    <x v="1"/>
  </r>
  <r>
    <x v="2"/>
  </r>
  <r>
    <x v="5"/>
  </r>
  <r>
    <x v="2"/>
  </r>
  <r>
    <x v="3"/>
  </r>
  <r>
    <x v="5"/>
  </r>
  <r>
    <x v="2"/>
  </r>
  <r>
    <x v="2"/>
  </r>
  <r>
    <x v="8"/>
  </r>
  <r>
    <x v="3"/>
  </r>
  <r>
    <x v="1"/>
  </r>
  <r>
    <x v="1"/>
  </r>
  <r>
    <x v="1"/>
  </r>
  <r>
    <x v="1"/>
  </r>
  <r>
    <x v="4"/>
  </r>
  <r>
    <x v="1"/>
  </r>
  <r>
    <x v="1"/>
  </r>
  <r>
    <x v="1"/>
  </r>
  <r>
    <x v="2"/>
  </r>
  <r>
    <x v="1"/>
  </r>
  <r>
    <x v="1"/>
  </r>
  <r>
    <x v="1"/>
  </r>
  <r>
    <x v="1"/>
  </r>
  <r>
    <x v="1"/>
  </r>
  <r>
    <x v="2"/>
  </r>
  <r>
    <x v="2"/>
  </r>
  <r>
    <x v="5"/>
  </r>
  <r>
    <x v="0"/>
  </r>
  <r>
    <x v="2"/>
  </r>
  <r>
    <x v="1"/>
  </r>
  <r>
    <x v="1"/>
  </r>
  <r>
    <x v="1"/>
  </r>
  <r>
    <x v="3"/>
  </r>
  <r>
    <x v="1"/>
  </r>
  <r>
    <x v="1"/>
  </r>
  <r>
    <x v="4"/>
  </r>
  <r>
    <x v="1"/>
  </r>
  <r>
    <x v="1"/>
  </r>
  <r>
    <x v="3"/>
  </r>
  <r>
    <x v="2"/>
  </r>
  <r>
    <x v="5"/>
  </r>
  <r>
    <x v="7"/>
  </r>
  <r>
    <x v="1"/>
  </r>
  <r>
    <x v="2"/>
  </r>
  <r>
    <x v="1"/>
  </r>
  <r>
    <x v="2"/>
  </r>
  <r>
    <x v="3"/>
  </r>
  <r>
    <x v="1"/>
  </r>
  <r>
    <x v="8"/>
  </r>
  <r>
    <x v="5"/>
  </r>
  <r>
    <x v="3"/>
  </r>
  <r>
    <x v="1"/>
  </r>
  <r>
    <x v="1"/>
  </r>
  <r>
    <x v="1"/>
  </r>
  <r>
    <x v="1"/>
  </r>
  <r>
    <x v="2"/>
  </r>
  <r>
    <x v="1"/>
  </r>
  <r>
    <x v="2"/>
  </r>
  <r>
    <x v="3"/>
  </r>
  <r>
    <x v="5"/>
  </r>
  <r>
    <x v="3"/>
  </r>
  <r>
    <x v="1"/>
  </r>
  <r>
    <x v="0"/>
  </r>
  <r>
    <x v="1"/>
  </r>
  <r>
    <x v="3"/>
  </r>
  <r>
    <x v="2"/>
  </r>
  <r>
    <x v="5"/>
  </r>
  <r>
    <x v="7"/>
  </r>
  <r>
    <x v="2"/>
  </r>
  <r>
    <x v="2"/>
  </r>
  <r>
    <x v="1"/>
  </r>
  <r>
    <x v="1"/>
  </r>
  <r>
    <x v="1"/>
  </r>
  <r>
    <x v="0"/>
  </r>
  <r>
    <x v="1"/>
  </r>
  <r>
    <x v="9"/>
  </r>
  <r>
    <x v="2"/>
  </r>
  <r>
    <x v="2"/>
  </r>
  <r>
    <x v="8"/>
  </r>
  <r>
    <x v="5"/>
  </r>
  <r>
    <x v="1"/>
  </r>
  <r>
    <x v="2"/>
  </r>
  <r>
    <x v="3"/>
  </r>
  <r>
    <x v="1"/>
  </r>
  <r>
    <x v="1"/>
  </r>
  <r>
    <x v="1"/>
  </r>
  <r>
    <x v="1"/>
  </r>
  <r>
    <x v="1"/>
  </r>
  <r>
    <x v="5"/>
  </r>
  <r>
    <x v="2"/>
  </r>
  <r>
    <x v="3"/>
  </r>
  <r>
    <x v="1"/>
  </r>
  <r>
    <x v="1"/>
  </r>
  <r>
    <x v="1"/>
  </r>
  <r>
    <x v="2"/>
  </r>
  <r>
    <x v="5"/>
  </r>
  <r>
    <x v="7"/>
  </r>
  <r>
    <x v="1"/>
  </r>
  <r>
    <x v="3"/>
  </r>
  <r>
    <x v="1"/>
  </r>
  <r>
    <x v="1"/>
  </r>
  <r>
    <x v="1"/>
  </r>
  <r>
    <x v="2"/>
  </r>
  <r>
    <x v="1"/>
  </r>
  <r>
    <x v="1"/>
  </r>
  <r>
    <x v="0"/>
  </r>
  <r>
    <x v="1"/>
  </r>
  <r>
    <x v="1"/>
  </r>
  <r>
    <x v="3"/>
  </r>
  <r>
    <x v="1"/>
  </r>
  <r>
    <x v="1"/>
  </r>
  <r>
    <x v="5"/>
  </r>
  <r>
    <x v="1"/>
  </r>
  <r>
    <x v="1"/>
  </r>
  <r>
    <x v="1"/>
  </r>
  <r>
    <x v="3"/>
  </r>
  <r>
    <x v="3"/>
  </r>
  <r>
    <x v="8"/>
  </r>
  <r>
    <x v="2"/>
  </r>
  <r>
    <x v="1"/>
  </r>
  <r>
    <x v="1"/>
  </r>
  <r>
    <x v="1"/>
  </r>
  <r>
    <x v="1"/>
  </r>
  <r>
    <x v="1"/>
  </r>
  <r>
    <x v="1"/>
  </r>
  <r>
    <x v="5"/>
  </r>
  <r>
    <x v="3"/>
  </r>
  <r>
    <x v="3"/>
  </r>
  <r>
    <x v="1"/>
  </r>
  <r>
    <x v="1"/>
  </r>
  <r>
    <x v="1"/>
  </r>
  <r>
    <x v="1"/>
  </r>
  <r>
    <x v="1"/>
  </r>
  <r>
    <x v="0"/>
  </r>
  <r>
    <x v="1"/>
  </r>
  <r>
    <x v="5"/>
  </r>
  <r>
    <x v="3"/>
  </r>
  <r>
    <x v="1"/>
  </r>
  <r>
    <x v="1"/>
  </r>
  <r>
    <x v="3"/>
  </r>
  <r>
    <x v="2"/>
  </r>
  <r>
    <x v="1"/>
  </r>
  <r>
    <x v="1"/>
  </r>
  <r>
    <x v="1"/>
  </r>
  <r>
    <x v="1"/>
  </r>
  <r>
    <x v="3"/>
  </r>
  <r>
    <x v="2"/>
  </r>
  <r>
    <x v="1"/>
  </r>
  <r>
    <x v="1"/>
  </r>
  <r>
    <x v="1"/>
  </r>
  <r>
    <x v="1"/>
  </r>
  <r>
    <x v="1"/>
  </r>
  <r>
    <x v="1"/>
  </r>
  <r>
    <x v="1"/>
  </r>
  <r>
    <x v="3"/>
  </r>
  <r>
    <x v="2"/>
  </r>
  <r>
    <x v="1"/>
  </r>
  <r>
    <x v="1"/>
  </r>
  <r>
    <x v="1"/>
  </r>
  <r>
    <x v="1"/>
  </r>
  <r>
    <x v="3"/>
  </r>
  <r>
    <x v="5"/>
  </r>
  <r>
    <x v="0"/>
  </r>
  <r>
    <x v="1"/>
  </r>
  <r>
    <x v="5"/>
  </r>
  <r>
    <x v="5"/>
  </r>
  <r>
    <x v="3"/>
  </r>
  <r>
    <x v="2"/>
  </r>
  <r>
    <x v="2"/>
  </r>
  <r>
    <x v="5"/>
  </r>
  <r>
    <x v="7"/>
  </r>
  <r>
    <x v="3"/>
  </r>
  <r>
    <x v="1"/>
  </r>
  <r>
    <x v="1"/>
  </r>
  <r>
    <x v="1"/>
  </r>
  <r>
    <x v="1"/>
  </r>
  <r>
    <x v="5"/>
  </r>
  <r>
    <x v="5"/>
  </r>
  <r>
    <x v="1"/>
  </r>
  <r>
    <x v="1"/>
  </r>
  <r>
    <x v="2"/>
  </r>
  <r>
    <x v="1"/>
  </r>
  <r>
    <x v="3"/>
  </r>
</pivotCacheRecords>
</file>

<file path=xl/pivotCache/pivotCacheRecords8.xml><?xml version="1.0" encoding="utf-8"?>
<pivotCacheRecords xmlns="http://purl.oclc.org/ooxml/spreadsheetml/main" xmlns:r="http://purl.oclc.org/ooxml/officeDocument/relationships" xmlns:mc="http://schemas.openxmlformats.org/markup-compatibility/2006" xmlns:xr="http://schemas.microsoft.com/office/spreadsheetml/2014/revision" mc:Ignorable="xr" count="1759">
  <r>
    <s v="Systems and Data Analysts"/>
    <s v="Binance Accelerator Program - Data Analyst (Risk)"/>
    <x v="0"/>
    <s v="Binance"/>
    <s v="Remote"/>
    <s v="Remote"/>
    <s v="Remote"/>
    <s v="Undef"/>
    <x v="0"/>
    <s v="ANY"/>
    <s v="Remote"/>
    <s v="Others"/>
    <n v="76000"/>
    <n v="89440"/>
    <n v="82720"/>
    <n v="1"/>
    <x v="0"/>
  </r>
  <r>
    <s v="Business and Marketing Analysts"/>
    <s v="Business Analyst"/>
    <x v="1"/>
    <s v="Canadian Nuclear Laboratories"/>
    <s v="Remote"/>
    <s v="Remote"/>
    <s v="Remote"/>
    <s v="Undef"/>
    <x v="1"/>
    <s v="ANY"/>
    <s v="Remote"/>
    <s v="Others"/>
    <n v="65000"/>
    <n v="87000"/>
    <n v="76000"/>
    <n v="1"/>
    <x v="0"/>
  </r>
  <r>
    <s v="Business and Technical Analysts"/>
    <s v="Geophysicist/Data Analyst"/>
    <x v="2"/>
    <s v="Sander Geophysics Limited"/>
    <s v="Ottawa"/>
    <s v="Ottawa"/>
    <s v="Ottawa"/>
    <s v="ON"/>
    <x v="2"/>
    <s v="ANY"/>
    <s v="In-Person"/>
    <s v="Technology"/>
    <n v="64123.59"/>
    <n v="86600"/>
    <n v="75361.794999999998"/>
    <n v="0"/>
    <x v="1"/>
  </r>
  <r>
    <s v="Systems and Data Analysts"/>
    <s v="Business Intelligence Data Engineer"/>
    <x v="3"/>
    <s v="Maximus Services, LLC"/>
    <s v="Toronto"/>
    <s v="Toronto"/>
    <s v="Toronto"/>
    <s v="ON"/>
    <x v="3"/>
    <s v="ANY"/>
    <s v="In-Person"/>
    <s v="Service"/>
    <n v="87875"/>
    <n v="105000"/>
    <n v="96437.5"/>
    <n v="0"/>
    <x v="1"/>
  </r>
  <r>
    <s v="Systems and Data Analysts"/>
    <s v="BUSINESS INTELLIGENCE SPECIALIST, FT"/>
    <x v="4"/>
    <s v="Niagara Health System"/>
    <s v="Niagara"/>
    <s v="Niagara"/>
    <s v="Niagara"/>
    <s v="ON"/>
    <x v="4"/>
    <s v="Senior"/>
    <s v="In-Person"/>
    <s v="Healthcare"/>
    <n v="115211.2"/>
    <n v="130332.799999999"/>
    <n v="122772"/>
    <n v="0"/>
    <x v="1"/>
  </r>
  <r>
    <s v="Senior Supply Chain Data Analysts"/>
    <s v="Continuous Improvement Analyst"/>
    <x v="5"/>
    <s v="IMP Group"/>
    <s v="Abbotsford"/>
    <s v="Abbotsford"/>
    <s v="Abbotsford"/>
    <s v="BC"/>
    <x v="5"/>
    <s v="ANY"/>
    <s v="In-Person"/>
    <s v="Others"/>
    <n v="68500"/>
    <n v="87000"/>
    <n v="77750"/>
    <n v="0"/>
    <x v="2"/>
  </r>
  <r>
    <s v="Senior Business Intelligence Analysts"/>
    <s v="IT Business Process Analyst"/>
    <x v="5"/>
    <s v="Ground Effects"/>
    <s v="Windsor"/>
    <s v="Windsor"/>
    <s v="Windsor"/>
    <s v="ON"/>
    <x v="6"/>
    <s v="ANY"/>
    <s v="In-Person"/>
    <s v="Others"/>
    <n v="68000"/>
    <n v="88300"/>
    <n v="78150"/>
    <n v="0"/>
    <x v="1"/>
  </r>
  <r>
    <s v="Systems and Data Analysts"/>
    <s v="Computer Programmer/Analyst"/>
    <x v="6"/>
    <s v="The City of Vancouver"/>
    <s v="Vancouver"/>
    <s v="Vancouver"/>
    <s v="Vancouver"/>
    <s v="BC"/>
    <x v="7"/>
    <s v="ANY"/>
    <s v="In-Person"/>
    <s v="Technology"/>
    <n v="91145.600000000006"/>
    <n v="107702.39999999999"/>
    <n v="99424"/>
    <n v="0"/>
    <x v="2"/>
  </r>
  <r>
    <s v="Senior Business Intelligence Analysts"/>
    <s v="Senior Developer, Business Intelligence"/>
    <x v="7"/>
    <s v="Ontario Health"/>
    <s v="Toronto"/>
    <s v="Toronto"/>
    <s v="Toronto"/>
    <s v="ON"/>
    <x v="8"/>
    <s v="Senior"/>
    <s v="In-Person"/>
    <s v="Healthcare"/>
    <n v="68000"/>
    <n v="88300"/>
    <n v="78150"/>
    <n v="0"/>
    <x v="1"/>
  </r>
  <r>
    <s v="Senior Supply Chain Data Analysts"/>
    <s v="OPGT MOD √É¬¢√¢‚Äö¬¨√¢‚Ç¨≈ì ONE (1) BUSINESS ANALYST √É¬¢√¢‚Äö¬¨√¢‚Ç¨≈ì SENIOR"/>
    <x v="1"/>
    <s v="Softline Technology"/>
    <s v="Toronto"/>
    <s v="Toronto"/>
    <s v="Toronto"/>
    <s v="ON"/>
    <x v="9"/>
    <s v="Senior"/>
    <s v="In-Person"/>
    <s v="Technology"/>
    <n v="68500"/>
    <n v="87000"/>
    <n v="77750"/>
    <n v="0"/>
    <x v="1"/>
  </r>
  <r>
    <s v="Senior Supply Chain Data Analysts"/>
    <s v="OPGT MOD √É¬¢√¢‚Äö¬¨√¢‚Ç¨≈ì ONE (1) BUSINESS ANALYST √É¬¢√¢‚Äö¬¨√¢‚Ç¨≈ì SENIOR"/>
    <x v="1"/>
    <s v="Softline Technology"/>
    <s v="Toronto"/>
    <s v="Toronto"/>
    <s v="Toronto"/>
    <s v="ON"/>
    <x v="9"/>
    <s v="Senior"/>
    <s v="In-Person"/>
    <s v="Technology"/>
    <n v="68500"/>
    <n v="87000"/>
    <n v="77750"/>
    <n v="0"/>
    <x v="1"/>
  </r>
  <r>
    <s v="Senior Supply Chain Data Analysts"/>
    <s v="OPGT MOD √É¬¢√¢‚Äö¬¨√¢‚Ç¨≈ì ONE (1) BUSINESS ANALYST √É¬¢√¢‚Äö¬¨√¢‚Ç¨≈ì SENIOR"/>
    <x v="1"/>
    <s v="Softline Technology"/>
    <s v="Toronto"/>
    <s v="Toronto"/>
    <s v="Toronto"/>
    <s v="ON"/>
    <x v="9"/>
    <s v="Senior"/>
    <s v="In-Person"/>
    <s v="Technology"/>
    <n v="68500"/>
    <n v="87000"/>
    <n v="77750"/>
    <n v="0"/>
    <x v="1"/>
  </r>
  <r>
    <s v="Senior Supply Chain Data Analysts"/>
    <s v="Business Analyst/Quality Assurance Analyst"/>
    <x v="1"/>
    <s v="DLL"/>
    <s v="Burlington"/>
    <s v="Burlington"/>
    <s v="Burlington"/>
    <s v="ON"/>
    <x v="10"/>
    <s v="ANY"/>
    <s v="In-Person"/>
    <s v="Others"/>
    <n v="75898"/>
    <n v="113847"/>
    <n v="94872.5"/>
    <n v="0"/>
    <x v="1"/>
  </r>
  <r>
    <s v="Senior Business Intelligence Analysts"/>
    <s v="Capital &amp; Maintenance Program Analyst"/>
    <x v="5"/>
    <s v="Toronto Hydro"/>
    <s v="Toronto"/>
    <s v="Toronto"/>
    <s v="Toronto"/>
    <s v="ON"/>
    <x v="11"/>
    <s v="ANY"/>
    <s v="In-Person"/>
    <s v="Others"/>
    <n v="68000"/>
    <n v="88300"/>
    <n v="78150"/>
    <n v="0"/>
    <x v="1"/>
  </r>
  <r>
    <s v="Systems and Data Analysts"/>
    <s v="Computer Programmer/Analyst"/>
    <x v="6"/>
    <s v="The City of Vancouver"/>
    <s v="Vancouver"/>
    <s v="Vancouver"/>
    <s v="Vancouver"/>
    <s v="BC"/>
    <x v="7"/>
    <s v="ANY"/>
    <s v="In-Person"/>
    <s v="Technology"/>
    <n v="99049.599999999904"/>
    <n v="117041.60000000001"/>
    <n v="108045.6"/>
    <n v="0"/>
    <x v="2"/>
  </r>
  <r>
    <s v="Senior Business Analysts"/>
    <s v="Senior Policy Analyst"/>
    <x v="5"/>
    <s v="Insurance Council of BC"/>
    <s v="Vancouver"/>
    <s v="Vancouver"/>
    <s v="Vancouver"/>
    <s v="BC"/>
    <x v="2"/>
    <s v="Senior"/>
    <s v="In-Person"/>
    <s v="Insurance"/>
    <n v="89606"/>
    <n v="128809"/>
    <n v="109207.5"/>
    <n v="0"/>
    <x v="2"/>
  </r>
  <r>
    <s v="Senior Business Intelligence Analysts"/>
    <s v="Business Operations Analyst (1 year Contract)"/>
    <x v="5"/>
    <s v="TMX Group Limited"/>
    <s v="Toronto"/>
    <s v="Toronto"/>
    <s v="Toronto"/>
    <s v="ON"/>
    <x v="12"/>
    <s v="ANY"/>
    <s v="In-Person"/>
    <s v="Technology"/>
    <n v="68000"/>
    <n v="88300"/>
    <n v="78150"/>
    <n v="0"/>
    <x v="1"/>
  </r>
  <r>
    <s v="Business Systems Analysts"/>
    <s v="Senior Business Systems Analyst"/>
    <x v="8"/>
    <s v="Royal Bank of Canada"/>
    <s v="Toronto"/>
    <s v="Toronto"/>
    <s v="Toronto"/>
    <s v="ON"/>
    <x v="13"/>
    <s v="Senior"/>
    <s v="In-Person"/>
    <s v="Finance"/>
    <n v="85816.8"/>
    <n v="91520"/>
    <n v="88668.4"/>
    <n v="0"/>
    <x v="1"/>
  </r>
  <r>
    <s v="Systems and Data Analysts"/>
    <s v="Research Analyst - Translational Addiction Research Laboratory"/>
    <x v="5"/>
    <s v="Centre for Addiction and Mental Health"/>
    <s v="Toronto"/>
    <s v="Toronto"/>
    <s v="Toronto"/>
    <s v="ON"/>
    <x v="12"/>
    <s v="ANY"/>
    <s v="In-Person"/>
    <s v="Healthcare"/>
    <n v="57158.400000000001"/>
    <n v="76232"/>
    <n v="66695.199999999997"/>
    <n v="0"/>
    <x v="1"/>
  </r>
  <r>
    <s v="Financial and Operational Analysts"/>
    <s v="Payroll Analyst"/>
    <x v="5"/>
    <s v="Cenovus Energy"/>
    <s v="Calgary"/>
    <s v="Calgary"/>
    <s v="Calgary"/>
    <s v="AB"/>
    <x v="5"/>
    <s v="ANY"/>
    <s v="In-Person"/>
    <s v="Energy"/>
    <n v="50000"/>
    <n v="76458"/>
    <n v="63229"/>
    <n v="0"/>
    <x v="2"/>
  </r>
  <r>
    <s v="Senior Business Analysts"/>
    <s v="Lead Business Analyst"/>
    <x v="9"/>
    <s v="Royal Bank of Canada"/>
    <s v="Vancouver"/>
    <s v="Vancouver"/>
    <s v="Vancouver"/>
    <s v="BC"/>
    <x v="14"/>
    <s v="Senior"/>
    <s v="In-Person"/>
    <s v="Finance"/>
    <n v="66000"/>
    <n v="84500"/>
    <n v="75250"/>
    <n v="0"/>
    <x v="2"/>
  </r>
  <r>
    <s v="Senior Data Analysts"/>
    <s v="Data Analyst"/>
    <x v="2"/>
    <s v="Toronto Transit Commission"/>
    <s v="Toronto"/>
    <s v="Toronto"/>
    <s v="Toronto"/>
    <s v="ON"/>
    <x v="15"/>
    <s v="ANY"/>
    <s v="In-Person"/>
    <s v="Technology"/>
    <n v="83192"/>
    <n v="104013"/>
    <n v="93602.5"/>
    <n v="0"/>
    <x v="1"/>
  </r>
  <r>
    <s v="Systems and Data Analysts"/>
    <s v="HR Technology Lead and Data Analyst"/>
    <x v="9"/>
    <s v="City of Barrie"/>
    <s v="Barrie"/>
    <s v="Barrie"/>
    <s v="Barrie"/>
    <s v="ON"/>
    <x v="16"/>
    <s v="Senior"/>
    <s v="In-Person"/>
    <s v="Technology"/>
    <n v="95106.71"/>
    <n v="127429.57"/>
    <n v="111268.14"/>
    <n v="0"/>
    <x v="1"/>
  </r>
  <r>
    <s v="Business Systems Analysts"/>
    <s v="Business Data Analyst"/>
    <x v="2"/>
    <s v="Accencis Group"/>
    <s v="Richmond Hill"/>
    <s v="Richmond Hill"/>
    <s v="Richmond Hill"/>
    <s v="ON"/>
    <x v="2"/>
    <s v="ANY"/>
    <s v="In-Person"/>
    <s v="Others"/>
    <n v="90480"/>
    <n v="90480"/>
    <n v="90480"/>
    <n v="0"/>
    <x v="1"/>
  </r>
  <r>
    <s v="Financial and Operational Analysts"/>
    <s v="(Data-driven) Marketing Analyst"/>
    <x v="5"/>
    <s v="Weyburn Credit Union"/>
    <s v="Weyburn"/>
    <s v="Weyburn"/>
    <s v="Weyburn"/>
    <s v="SK"/>
    <x v="17"/>
    <s v="ANY"/>
    <s v="In-Person"/>
    <s v="Technology"/>
    <n v="61181"/>
    <n v="76458"/>
    <n v="68819.5"/>
    <n v="0"/>
    <x v="2"/>
  </r>
  <r>
    <s v="Financial and Operational Analysts"/>
    <s v="Quality Analyst"/>
    <x v="5"/>
    <s v="Closing the Gap Healthcare"/>
    <s v="Mississauga"/>
    <s v="Mississauga"/>
    <s v="Mississauga"/>
    <s v="ON"/>
    <x v="18"/>
    <s v="ANY"/>
    <s v="In-Person"/>
    <s v="Healthcare"/>
    <n v="50000"/>
    <n v="76458"/>
    <n v="63229"/>
    <n v="0"/>
    <x v="1"/>
  </r>
  <r>
    <s v="Business Systems Analysts"/>
    <s v="Technology Risk Analyst"/>
    <x v="0"/>
    <s v="BMO Financial Group"/>
    <s v="Toronto"/>
    <s v="Toronto"/>
    <s v="Toronto"/>
    <s v="ON"/>
    <x v="2"/>
    <s v="ANY"/>
    <s v="In-Person"/>
    <s v="Finance"/>
    <n v="74800"/>
    <n v="138600"/>
    <n v="106700"/>
    <n v="0"/>
    <x v="1"/>
  </r>
  <r>
    <s v="Business and Marketing Analysts"/>
    <s v="Business Analyst"/>
    <x v="1"/>
    <s v="Banff Caribou Properties Ltd."/>
    <s v="Banff"/>
    <s v="Banff"/>
    <s v="Banff"/>
    <s v="AB"/>
    <x v="19"/>
    <s v="ANY"/>
    <s v="In-Person"/>
    <s v="Automotive"/>
    <n v="65000"/>
    <n v="87000"/>
    <n v="76000"/>
    <n v="0"/>
    <x v="2"/>
  </r>
  <r>
    <s v="Senior Business Intelligence Analysts"/>
    <s v="Technical Support Analyst "/>
    <x v="5"/>
    <s v="Seequent"/>
    <s v="Toronto"/>
    <s v="Toronto"/>
    <s v="Toronto"/>
    <s v="ON"/>
    <x v="12"/>
    <s v="ANY"/>
    <s v="In-Person"/>
    <s v="Others"/>
    <n v="68000"/>
    <n v="88300"/>
    <n v="78150"/>
    <n v="0"/>
    <x v="1"/>
  </r>
  <r>
    <s v="Business and Marketing Analysts"/>
    <s v="Business Analyst"/>
    <x v="1"/>
    <s v="Banff Caribou Properties Ltd."/>
    <s v="Banff"/>
    <s v="Banff"/>
    <s v="Banff"/>
    <s v="AB"/>
    <x v="19"/>
    <s v="ANY"/>
    <s v="In-Person"/>
    <s v="Automotive"/>
    <n v="65000"/>
    <n v="87000"/>
    <n v="76000"/>
    <n v="0"/>
    <x v="2"/>
  </r>
  <r>
    <s v="Systems and Data Analysts"/>
    <s v="Technical Support Analyst √É¬¢√¢‚Äö¬¨√¢‚Ç¨≈ì IT / Database Management"/>
    <x v="5"/>
    <s v="Seequent"/>
    <s v="Toronto"/>
    <s v="Toronto"/>
    <s v="Toronto"/>
    <s v="ON"/>
    <x v="12"/>
    <s v="ANY"/>
    <s v="In-Person"/>
    <s v="Others"/>
    <n v="76000"/>
    <n v="89440"/>
    <n v="82720"/>
    <n v="0"/>
    <x v="1"/>
  </r>
  <r>
    <s v="Systems and Data Analysts"/>
    <s v="Bioinformatics Systems Analyst"/>
    <x v="8"/>
    <s v="University of Alberta"/>
    <s v="Edmonton"/>
    <s v="Edmonton"/>
    <s v="Edmonton"/>
    <s v="AB"/>
    <x v="20"/>
    <s v="ANY"/>
    <s v="In-Person"/>
    <s v="Technology"/>
    <n v="54764.33"/>
    <n v="73940.149999999994"/>
    <n v="64352.24"/>
    <n v="0"/>
    <x v="2"/>
  </r>
  <r>
    <s v="Business and Marketing Analysts"/>
    <s v="Business Analyst"/>
    <x v="1"/>
    <s v="Banff Caribou Properties Ltd."/>
    <s v="Banff"/>
    <s v="Banff"/>
    <s v="Banff"/>
    <s v="AB"/>
    <x v="19"/>
    <s v="ANY"/>
    <s v="In-Person"/>
    <s v="Automotive"/>
    <n v="65000"/>
    <n v="87000"/>
    <n v="76000"/>
    <n v="0"/>
    <x v="2"/>
  </r>
  <r>
    <s v="Senior Business Analysts"/>
    <s v="Senior Systems Analyst"/>
    <x v="8"/>
    <s v="Mackenzie Financial Corporation"/>
    <s v="Greater Toronto Area"/>
    <s v="Greater Toronto Area"/>
    <s v="Greater Toronto Area"/>
    <s v="ON"/>
    <x v="19"/>
    <s v="Senior"/>
    <s v="In-Person"/>
    <s v="Finance"/>
    <n v="30240.560000000001"/>
    <n v="57200"/>
    <n v="43720.28"/>
    <n v="0"/>
    <x v="1"/>
  </r>
  <r>
    <s v="Business and Marketing Analysts"/>
    <s v="Business Analyst"/>
    <x v="1"/>
    <s v="Banff Caribou Properties Ltd."/>
    <s v="Banff"/>
    <s v="Banff"/>
    <s v="Banff"/>
    <s v="AB"/>
    <x v="19"/>
    <s v="ANY"/>
    <s v="In-Person"/>
    <s v="Automotive"/>
    <n v="65000"/>
    <n v="87000"/>
    <n v="76000"/>
    <n v="0"/>
    <x v="2"/>
  </r>
  <r>
    <s v="Financial and Operational Analysts"/>
    <s v="Payroll Analyst"/>
    <x v="5"/>
    <s v="CloudMD Software &amp; Services Inc - CAN"/>
    <s v="Remote"/>
    <s v="Remote"/>
    <s v="Remote"/>
    <s v="Undef"/>
    <x v="21"/>
    <s v="ANY"/>
    <s v="Remote"/>
    <s v="Technology"/>
    <n v="45000"/>
    <n v="57200"/>
    <n v="51100"/>
    <n v="1"/>
    <x v="0"/>
  </r>
  <r>
    <s v="Financial and Operational Analysts"/>
    <s v="Payroll Analyst"/>
    <x v="5"/>
    <s v="CloudMD Software &amp; Services Inc - CAN"/>
    <s v="Remote"/>
    <s v="Remote"/>
    <s v="Remote"/>
    <s v="Undef"/>
    <x v="21"/>
    <s v="ANY"/>
    <s v="Remote"/>
    <s v="Technology"/>
    <n v="45000"/>
    <n v="57200"/>
    <n v="51100"/>
    <n v="1"/>
    <x v="0"/>
  </r>
  <r>
    <s v="Senior Business Intelligence Analysts"/>
    <s v="Analyst, Business Procurement"/>
    <x v="5"/>
    <s v="Banque Laurentienne"/>
    <s v="Montreal"/>
    <s v="Montreal"/>
    <s v="Montreal"/>
    <s v="QC"/>
    <x v="5"/>
    <s v="ANY"/>
    <s v="In-Person"/>
    <s v="Others"/>
    <n v="68000"/>
    <n v="88300"/>
    <n v="78150"/>
    <n v="0"/>
    <x v="1"/>
  </r>
  <r>
    <s v="Senior Business Analysts"/>
    <s v="Policy Analyst"/>
    <x v="5"/>
    <s v="B.C. College of Nurses and Midwives"/>
    <s v="Vancouver"/>
    <s v="Vancouver"/>
    <s v="Vancouver"/>
    <s v="BC"/>
    <x v="22"/>
    <s v="ANY"/>
    <s v="In-Person"/>
    <s v="Education"/>
    <n v="104423"/>
    <n v="109644"/>
    <n v="107033.5"/>
    <n v="0"/>
    <x v="2"/>
  </r>
  <r>
    <s v="Financial and Operational Analysts"/>
    <s v="Payroll Analyst"/>
    <x v="5"/>
    <s v="CloudMD Software &amp; Services Inc - CAN"/>
    <s v="Remote"/>
    <s v="Remote"/>
    <s v="Remote"/>
    <s v="Undef"/>
    <x v="21"/>
    <s v="ANY"/>
    <s v="Remote"/>
    <s v="Technology"/>
    <n v="45000"/>
    <n v="57200"/>
    <n v="51100"/>
    <n v="1"/>
    <x v="0"/>
  </r>
  <r>
    <s v="Financial and Operational Analysts"/>
    <s v="Payroll Analyst"/>
    <x v="5"/>
    <s v="CloudMD Software &amp; Services Inc - CAN"/>
    <s v="Remote in Beauceville"/>
    <s v="Remote"/>
    <s v="Beauceville"/>
    <s v="QC"/>
    <x v="21"/>
    <s v="ANY"/>
    <s v="Remote"/>
    <s v="Technology"/>
    <n v="45000"/>
    <n v="57200"/>
    <n v="51100"/>
    <n v="1"/>
    <x v="1"/>
  </r>
  <r>
    <s v="Senior Business Intelligence Analysts"/>
    <s v="Bilingual Senior Analyst Corporate Investigations"/>
    <x v="5"/>
    <s v="Canada Life Assurance Company"/>
    <s v="London"/>
    <s v="London"/>
    <s v="London"/>
    <s v="ON"/>
    <x v="23"/>
    <s v="Senior"/>
    <s v="In-Person"/>
    <s v="Others"/>
    <n v="54500"/>
    <n v="81800"/>
    <n v="68150"/>
    <n v="0"/>
    <x v="1"/>
  </r>
  <r>
    <s v="Financial and Operational Analysts"/>
    <s v="Payroll Analyst"/>
    <x v="5"/>
    <s v="CloudMD Software &amp; Services Inc - CAN"/>
    <s v="Remote in Charlottetown"/>
    <s v="Remote"/>
    <s v="Charlottetown"/>
    <s v="PE"/>
    <x v="21"/>
    <s v="ANY"/>
    <s v="Remote"/>
    <s v="Technology"/>
    <n v="45000"/>
    <n v="57200"/>
    <n v="51100"/>
    <n v="1"/>
    <x v="3"/>
  </r>
  <r>
    <s v="Financial and Operational Analysts"/>
    <s v="Payroll Analyst"/>
    <x v="5"/>
    <s v="CloudMD Software &amp; Services Inc - CAN"/>
    <s v="Remote"/>
    <s v="Remote"/>
    <s v="Remote"/>
    <s v="Undef"/>
    <x v="21"/>
    <s v="ANY"/>
    <s v="Remote"/>
    <s v="Technology"/>
    <n v="45000"/>
    <n v="57200"/>
    <n v="51100"/>
    <n v="1"/>
    <x v="0"/>
  </r>
  <r>
    <s v="Financial and Operational Analysts"/>
    <s v="Sustainability Analyst"/>
    <x v="5"/>
    <s v="KeeWee"/>
    <s v="Remote"/>
    <s v="Remote"/>
    <s v="Remote"/>
    <s v="Undef"/>
    <x v="24"/>
    <s v="ANY"/>
    <s v="Remote"/>
    <s v="Others"/>
    <n v="50000"/>
    <n v="76458"/>
    <n v="63229"/>
    <n v="1"/>
    <x v="0"/>
  </r>
  <r>
    <s v="Systems and Data Analysts"/>
    <s v="Data Analyst - Informatics and Systems"/>
    <x v="8"/>
    <s v="Snaplii"/>
    <s v="Mississauga"/>
    <s v="Mississauga"/>
    <s v="Mississauga"/>
    <s v="ON"/>
    <x v="25"/>
    <s v="ANY"/>
    <s v="In-Person"/>
    <s v="Others"/>
    <n v="76000"/>
    <n v="89440"/>
    <n v="82720"/>
    <n v="0"/>
    <x v="1"/>
  </r>
  <r>
    <s v="Business and Technical Analysts"/>
    <s v="C-GE-916 √É¬¢√¢‚Äö¬¨√¢‚Ç¨≈ì Data Analyst"/>
    <x v="2"/>
    <s v="CAE"/>
    <s v="Saint-Laurent"/>
    <s v="Saint-Laurent"/>
    <s v="Saint-Laurent"/>
    <s v="QC"/>
    <x v="26"/>
    <s v="ANY"/>
    <s v="In-Person"/>
    <s v="Others"/>
    <n v="30240.560000000001"/>
    <n v="57200"/>
    <n v="43720.28"/>
    <n v="0"/>
    <x v="1"/>
  </r>
  <r>
    <s v="Systems and Data Analysts"/>
    <s v="Advanced Data Analyst - Frostbite"/>
    <x v="2"/>
    <s v="Electronic Arts"/>
    <s v="Vancouver"/>
    <s v="Vancouver"/>
    <s v="Vancouver"/>
    <s v="BC"/>
    <x v="27"/>
    <s v="Senior"/>
    <s v="In-Person"/>
    <s v="Others"/>
    <n v="107600"/>
    <n v="147100"/>
    <n v="127350"/>
    <n v="0"/>
    <x v="2"/>
  </r>
  <r>
    <s v="Systems and Data Analysts"/>
    <s v="Analyst, Human Resources Analytics"/>
    <x v="5"/>
    <s v="Ontario Health"/>
    <s v="Toronto"/>
    <s v="Toronto"/>
    <s v="Toronto"/>
    <s v="ON"/>
    <x v="5"/>
    <s v="ANY"/>
    <s v="In-Person"/>
    <s v="Healthcare"/>
    <n v="76000"/>
    <n v="89440"/>
    <n v="82720"/>
    <n v="0"/>
    <x v="1"/>
  </r>
  <r>
    <s v="Senior Data Analysts"/>
    <s v="Technical Data Analyst"/>
    <x v="2"/>
    <s v="CNOOC International"/>
    <s v="Calgary"/>
    <s v="Calgary"/>
    <s v="Calgary"/>
    <s v="AB"/>
    <x v="28"/>
    <s v="ANY"/>
    <s v="In-Person"/>
    <s v="Others"/>
    <n v="69000"/>
    <n v="86000"/>
    <n v="77500"/>
    <n v="0"/>
    <x v="2"/>
  </r>
  <r>
    <s v="Senior Data Analysts"/>
    <s v="Data Analyst - Product"/>
    <x v="2"/>
    <s v="Appcast"/>
    <s v="Fredericton"/>
    <s v="Fredericton"/>
    <s v="Fredericton"/>
    <s v="NB"/>
    <x v="29"/>
    <s v="ANY"/>
    <s v="In-Person"/>
    <s v="Others"/>
    <n v="69000"/>
    <n v="86000"/>
    <n v="77500"/>
    <n v="0"/>
    <x v="3"/>
  </r>
  <r>
    <s v="Business Systems Analysts"/>
    <s v="Data Business Analyst"/>
    <x v="1"/>
    <s v="Bridgenext, Inc"/>
    <s v="Remote"/>
    <s v="Remote"/>
    <s v="Remote"/>
    <s v="Undef"/>
    <x v="30"/>
    <s v="ANY"/>
    <s v="Remote"/>
    <s v="Others"/>
    <n v="85816.8"/>
    <n v="91520"/>
    <n v="88668.4"/>
    <n v="1"/>
    <x v="0"/>
  </r>
  <r>
    <s v="Senior Data Analysts"/>
    <s v="Data Management Analyst"/>
    <x v="5"/>
    <s v="Leonardo DRS"/>
    <s v="Bedford"/>
    <s v="Bedford"/>
    <s v="Bedford"/>
    <s v="NS"/>
    <x v="2"/>
    <s v="ANY"/>
    <s v="In-Person"/>
    <s v="Others"/>
    <n v="69000"/>
    <n v="86000"/>
    <n v="77500"/>
    <n v="0"/>
    <x v="3"/>
  </r>
  <r>
    <s v="Senior Business Analysts"/>
    <s v="Business Intelligence Analyst"/>
    <x v="10"/>
    <s v="Autodesk"/>
    <s v="Toronto"/>
    <s v="Toronto"/>
    <s v="Toronto"/>
    <s v="ON"/>
    <x v="31"/>
    <s v="ANY"/>
    <s v="In-Person"/>
    <s v="Others"/>
    <n v="66000"/>
    <n v="84500"/>
    <n v="75250"/>
    <n v="0"/>
    <x v="1"/>
  </r>
  <r>
    <s v="Business and Marketing Analysts"/>
    <s v="Research Analyst"/>
    <x v="5"/>
    <s v="Insurance Bureau of Canada"/>
    <s v="Toronto"/>
    <s v="Toronto"/>
    <s v="Toronto"/>
    <s v="ON"/>
    <x v="32"/>
    <s v="ANY"/>
    <s v="In-Person"/>
    <s v="Insurance"/>
    <n v="65000"/>
    <n v="87000"/>
    <n v="76000"/>
    <n v="0"/>
    <x v="1"/>
  </r>
  <r>
    <s v="Systems and Data Analysts"/>
    <s v="Part-time Data Quality Analyst (Fraud Investigation)"/>
    <x v="5"/>
    <s v="owl.co"/>
    <s v="Remote in Toronto"/>
    <s v="Remote"/>
    <s v="Toronto"/>
    <s v="ON"/>
    <x v="2"/>
    <s v="ANY"/>
    <s v="Remote"/>
    <s v="Others"/>
    <n v="41600"/>
    <n v="57200"/>
    <n v="49400"/>
    <n v="1"/>
    <x v="1"/>
  </r>
  <r>
    <s v="Senior Business Intelligence Analysts"/>
    <s v="IT Cost Business Analyst"/>
    <x v="1"/>
    <s v="Ingersoll Rand"/>
    <s v="Barrie"/>
    <s v="Barrie"/>
    <s v="Barrie"/>
    <s v="ON"/>
    <x v="5"/>
    <s v="ANY"/>
    <s v="In-Person"/>
    <s v="Others"/>
    <n v="68000"/>
    <n v="88300"/>
    <n v="78150"/>
    <n v="0"/>
    <x v="1"/>
  </r>
  <r>
    <s v="Senior Business Analysts"/>
    <s v="Analyst, Business Intelligence"/>
    <x v="10"/>
    <s v="Bell"/>
    <s v="Toronto"/>
    <s v="Toronto"/>
    <s v="Toronto"/>
    <s v="ON"/>
    <x v="33"/>
    <s v="ANY"/>
    <s v="In-Person"/>
    <s v="Others"/>
    <n v="66000"/>
    <n v="84500"/>
    <n v="75250"/>
    <n v="0"/>
    <x v="1"/>
  </r>
  <r>
    <s v="Senior Business Analysts"/>
    <s v="Senior Data Engineering Analyst"/>
    <x v="3"/>
    <s v="Loblaw Companies Limited"/>
    <s v="Brampton"/>
    <s v="Brampton"/>
    <s v="Brampton"/>
    <s v="ON"/>
    <x v="34"/>
    <s v="Senior"/>
    <s v="In-Person"/>
    <s v="Technology"/>
    <n v="66000"/>
    <n v="84500"/>
    <n v="75250"/>
    <n v="0"/>
    <x v="1"/>
  </r>
  <r>
    <s v="Senior Business Intelligence Analysts"/>
    <s v="Principal Services Operations Analyst"/>
    <x v="5"/>
    <s v="Dayforce"/>
    <s v="Remote"/>
    <s v="Remote"/>
    <s v="Remote"/>
    <s v="Undef"/>
    <x v="35"/>
    <s v="Senior"/>
    <s v="Remote"/>
    <s v="Others"/>
    <n v="83500"/>
    <n v="149300"/>
    <n v="116400"/>
    <n v="1"/>
    <x v="0"/>
  </r>
  <r>
    <s v="Senior Business Analysts"/>
    <s v="Senior Systems Analyst"/>
    <x v="8"/>
    <s v="IG Wealth Management"/>
    <s v="Toronto"/>
    <s v="Toronto"/>
    <s v="Toronto"/>
    <s v="ON"/>
    <x v="19"/>
    <s v="Senior"/>
    <s v="In-Person"/>
    <s v="Others"/>
    <n v="30240.560000000001"/>
    <n v="57200"/>
    <n v="43720.28"/>
    <n v="0"/>
    <x v="1"/>
  </r>
  <r>
    <s v="Senior Data Analysts"/>
    <s v="Treasury Data Analyst"/>
    <x v="2"/>
    <s v="GFL Environmental"/>
    <s v="Vaughan"/>
    <s v="Vaughan"/>
    <s v="Vaughan"/>
    <s v="ON"/>
    <x v="36"/>
    <s v="ANY"/>
    <s v="In-Person"/>
    <s v="Others"/>
    <n v="69000"/>
    <n v="86000"/>
    <n v="77500"/>
    <n v="0"/>
    <x v="1"/>
  </r>
  <r>
    <s v="Senior Business Intelligence Analysts"/>
    <s v="business intelligence specialist"/>
    <x v="4"/>
    <s v="Ramp Group"/>
    <s v="Surrey"/>
    <s v="Surrey"/>
    <s v="Surrey"/>
    <s v="BC"/>
    <x v="2"/>
    <s v="Senior"/>
    <s v="In-Person"/>
    <s v="Others"/>
    <n v="95680"/>
    <n v="95680"/>
    <n v="95680"/>
    <n v="0"/>
    <x v="2"/>
  </r>
  <r>
    <s v="Senior Business Analysts"/>
    <s v="Senior Business Analyst"/>
    <x v="1"/>
    <s v="Evolution Mining"/>
    <s v="Red Lake"/>
    <s v="Red Lake"/>
    <s v="Red Lake"/>
    <s v="ON"/>
    <x v="2"/>
    <s v="Senior"/>
    <s v="In-Person"/>
    <s v="Others"/>
    <n v="66000"/>
    <n v="84500"/>
    <n v="75250"/>
    <n v="0"/>
    <x v="1"/>
  </r>
  <r>
    <s v="Senior Business Analysts"/>
    <s v="Associate IT Business Analyst"/>
    <x v="11"/>
    <s v="Manulife"/>
    <s v="Toronto"/>
    <s v="Toronto"/>
    <s v="Toronto"/>
    <s v="ON"/>
    <x v="12"/>
    <s v="Mid"/>
    <s v="In-Person"/>
    <s v="Others"/>
    <n v="30240.560000000001"/>
    <n v="57200"/>
    <n v="43720.28"/>
    <n v="0"/>
    <x v="1"/>
  </r>
  <r>
    <s v="Senior Business Intelligence Analysts"/>
    <s v="Decision Support Analyst"/>
    <x v="5"/>
    <s v="ErinoakKids Center for Treatment and Development"/>
    <s v="Mississauga"/>
    <s v="Mississauga"/>
    <s v="Mississauga"/>
    <s v="ON"/>
    <x v="37"/>
    <s v="ANY"/>
    <s v="In-Person"/>
    <s v="Construction"/>
    <n v="68000"/>
    <n v="88300"/>
    <n v="78150"/>
    <n v="0"/>
    <x v="1"/>
  </r>
  <r>
    <s v="Senior Business Intelligence Analysts"/>
    <s v="Analyst, Digital Advisory Federal Government"/>
    <x v="5"/>
    <s v="MNP"/>
    <s v="Ottawa"/>
    <s v="Ottawa"/>
    <s v="Ottawa"/>
    <s v="ON"/>
    <x v="5"/>
    <s v="ANY"/>
    <s v="In-Person"/>
    <s v="Others"/>
    <n v="68000"/>
    <n v="88300"/>
    <n v="78150"/>
    <n v="0"/>
    <x v="1"/>
  </r>
  <r>
    <s v="Financial and Operational Analysts"/>
    <s v="Data-driven Marketing Analyst"/>
    <x v="5"/>
    <s v="Weyburn Credit Union"/>
    <s v="Weyburn"/>
    <s v="Weyburn"/>
    <s v="Weyburn"/>
    <s v="SK"/>
    <x v="17"/>
    <s v="ANY"/>
    <s v="In-Person"/>
    <s v="Technology"/>
    <n v="61181"/>
    <n v="76458"/>
    <n v="68819.5"/>
    <n v="0"/>
    <x v="2"/>
  </r>
  <r>
    <s v="Business Systems Analysts"/>
    <s v="analyst, business - computer systems"/>
    <x v="8"/>
    <s v="TechVest Global Solutions Inc."/>
    <s v="Toronto"/>
    <s v="Toronto"/>
    <s v="Toronto"/>
    <s v="ON"/>
    <x v="2"/>
    <s v="ANY"/>
    <s v="In-Person"/>
    <s v="Technology"/>
    <n v="105000"/>
    <n v="105000"/>
    <n v="105000"/>
    <n v="0"/>
    <x v="1"/>
  </r>
  <r>
    <s v="Senior Supply Chain Data Analysts"/>
    <s v="Business Systems Analyst 10 yrs (SQL, big data, Credit Risk, Banking Loan Book, Python)"/>
    <x v="0"/>
    <s v="Compest Solutions Inc"/>
    <s v="Toronto"/>
    <s v="Toronto"/>
    <s v="Toronto"/>
    <s v="ON"/>
    <x v="38"/>
    <s v="ANY"/>
    <s v="In-Person"/>
    <s v="Consulting"/>
    <n v="104000"/>
    <n v="120640"/>
    <n v="112320"/>
    <n v="0"/>
    <x v="1"/>
  </r>
  <r>
    <s v="Business and Technical Analysts"/>
    <s v="ADMN O 24R - Policy Analyst"/>
    <x v="5"/>
    <s v="BC Public Service"/>
    <s v="Abbotsford"/>
    <s v="Abbotsford"/>
    <s v="Abbotsford"/>
    <s v="BC"/>
    <x v="39"/>
    <s v="ANY"/>
    <s v="In-Person"/>
    <s v="Service"/>
    <n v="76071.179999999993"/>
    <n v="86658.48"/>
    <n v="81364.8299999999"/>
    <n v="0"/>
    <x v="2"/>
  </r>
  <r>
    <s v="Senior Supply Chain Data Analysts"/>
    <s v="Analyst, Business Performance, Bilingual or English"/>
    <x v="5"/>
    <s v="Nordia"/>
    <s v="Laval"/>
    <s v="Laval"/>
    <s v="Laval"/>
    <s v="QC"/>
    <x v="2"/>
    <s v="ANY"/>
    <s v="In-Person"/>
    <s v="Others"/>
    <n v="68500"/>
    <n v="87000"/>
    <n v="77750"/>
    <n v="0"/>
    <x v="1"/>
  </r>
  <r>
    <s v="Senior Business Intelligence Analysts"/>
    <s v="business intelligence specialist"/>
    <x v="4"/>
    <s v="RAMP Technology Group Inc."/>
    <s v="Surrey"/>
    <s v="Surrey"/>
    <s v="Surrey"/>
    <s v="BC"/>
    <x v="40"/>
    <s v="Senior"/>
    <s v="In-Person"/>
    <s v="Technology"/>
    <n v="95680"/>
    <n v="95680"/>
    <n v="95680"/>
    <n v="0"/>
    <x v="2"/>
  </r>
  <r>
    <s v="Senior Supply Chain Data Analysts"/>
    <s v="Analyst, Business Performance, Bilingual or English"/>
    <x v="5"/>
    <s v="Nordia"/>
    <s v="Laval"/>
    <s v="Laval"/>
    <s v="Laval"/>
    <s v="QC"/>
    <x v="2"/>
    <s v="ANY"/>
    <s v="In-Person"/>
    <s v="Others"/>
    <n v="68500"/>
    <n v="87000"/>
    <n v="77750"/>
    <n v="0"/>
    <x v="1"/>
  </r>
  <r>
    <s v="Business and Technical Analysts"/>
    <s v="Continuous Improvement/Business Analyst"/>
    <x v="1"/>
    <s v="FleetOptics Inc"/>
    <s v="Mississauga"/>
    <s v="Mississauga"/>
    <s v="Mississauga"/>
    <s v="ON"/>
    <x v="23"/>
    <s v="ANY"/>
    <s v="In-Person"/>
    <s v="Others"/>
    <n v="64123.59"/>
    <n v="86600"/>
    <n v="75361.794999999998"/>
    <n v="0"/>
    <x v="1"/>
  </r>
  <r>
    <s v="Business and Marketing Analysts"/>
    <s v="Research Analyst"/>
    <x v="5"/>
    <s v="University of Toronto"/>
    <s v="Toronto"/>
    <s v="Toronto"/>
    <s v="Toronto"/>
    <s v="ON"/>
    <x v="41"/>
    <s v="ANY"/>
    <s v="In-Person"/>
    <s v="Technology"/>
    <n v="30240.560000000001"/>
    <n v="75223"/>
    <n v="52731.78"/>
    <n v="0"/>
    <x v="1"/>
  </r>
  <r>
    <s v="Financial and Operational Analysts"/>
    <s v="Analyst, Transaction Management"/>
    <x v="5"/>
    <s v="Groupe Optimum Inc."/>
    <s v="Montreal"/>
    <s v="Montreal"/>
    <s v="Montreal"/>
    <s v="QC"/>
    <x v="5"/>
    <s v="ANY"/>
    <s v="In-Person"/>
    <s v="Others"/>
    <n v="100000"/>
    <n v="100000"/>
    <n v="100000"/>
    <n v="0"/>
    <x v="1"/>
  </r>
  <r>
    <s v="Business Systems Analysts"/>
    <s v="Business Systems Analyst (Computer Services Officer 3)"/>
    <x v="12"/>
    <s v="Province of Nova Scotia"/>
    <s v="Halifax"/>
    <s v="Halifax"/>
    <s v="Halifax"/>
    <s v="NS"/>
    <x v="42"/>
    <s v="ANY"/>
    <s v="In-Person"/>
    <s v="Others"/>
    <n v="69000.100000000006"/>
    <n v="84021.08"/>
    <n v="76510.59"/>
    <n v="0"/>
    <x v="3"/>
  </r>
  <r>
    <s v="Business Systems Analysts"/>
    <s v="Business Systems Analyst, Capital Markets Technology, Derivative Products"/>
    <x v="8"/>
    <s v="Scotiabank"/>
    <s v="Toronto"/>
    <s v="Toronto"/>
    <s v="Toronto"/>
    <s v="ON"/>
    <x v="43"/>
    <s v="ANY"/>
    <s v="In-Person"/>
    <s v="Finance"/>
    <n v="85816.8"/>
    <n v="91520"/>
    <n v="88668.4"/>
    <n v="0"/>
    <x v="1"/>
  </r>
  <r>
    <s v="Business and Marketing Analysts"/>
    <s v="Business Analyst Manager"/>
    <x v="13"/>
    <s v="Midland Transport"/>
    <s v="Dieppe"/>
    <s v="Dieppe"/>
    <s v="Dieppe"/>
    <s v="NB"/>
    <x v="5"/>
    <s v="Senior"/>
    <s v="In-Person"/>
    <s v="Real Estate"/>
    <n v="65000"/>
    <n v="87000"/>
    <n v="76000"/>
    <n v="0"/>
    <x v="3"/>
  </r>
  <r>
    <s v="Senior Business Intelligence Analysts"/>
    <s v="Senior Business Intelligence Specialist"/>
    <x v="4"/>
    <s v="Tolko Industries Ltd."/>
    <s v="Vernon"/>
    <s v="Vernon"/>
    <s v="Vernon"/>
    <s v="BC"/>
    <x v="44"/>
    <s v="Senior"/>
    <s v="In-Person"/>
    <s v="Others"/>
    <n v="79500"/>
    <n v="106000"/>
    <n v="92750"/>
    <n v="0"/>
    <x v="2"/>
  </r>
  <r>
    <s v="Senior Supply Chain Data Analysts"/>
    <s v="Analyst Sr, Strategy &amp; Business Dev."/>
    <x v="5"/>
    <s v="Bombardier"/>
    <s v="Dorval"/>
    <s v="Dorval"/>
    <s v="Dorval"/>
    <s v="QC"/>
    <x v="2"/>
    <s v="Senior"/>
    <s v="In-Person"/>
    <s v="Others"/>
    <n v="68500"/>
    <n v="87000"/>
    <n v="77750"/>
    <n v="0"/>
    <x v="1"/>
  </r>
  <r>
    <s v="Senior Business Analysts"/>
    <s v="Teknaform Senior Business Analyst"/>
    <x v="1"/>
    <s v="Teknaform Inc."/>
    <s v="Bolton"/>
    <s v="Bolton"/>
    <s v="Bolton"/>
    <s v="ON"/>
    <x v="5"/>
    <s v="Senior"/>
    <s v="In-Person"/>
    <s v="Others"/>
    <n v="90000"/>
    <n v="110000"/>
    <n v="100000"/>
    <n v="0"/>
    <x v="1"/>
  </r>
  <r>
    <s v="Senior Business Analysts"/>
    <s v="Senior Business Analyst"/>
    <x v="1"/>
    <s v="Ivey Business School Foundation"/>
    <s v="London"/>
    <s v="London"/>
    <s v="London"/>
    <s v="ON"/>
    <x v="19"/>
    <s v="Senior"/>
    <s v="In-Person"/>
    <s v="Education"/>
    <n v="82800"/>
    <n v="103500"/>
    <n v="93150"/>
    <n v="0"/>
    <x v="1"/>
  </r>
  <r>
    <s v="Senior Business Intelligence Analysts"/>
    <s v="Contact Center Business Analyst"/>
    <x v="1"/>
    <s v="Global Excel Management"/>
    <s v="Sherbrooke"/>
    <s v="Sherbrooke"/>
    <s v="Sherbrooke"/>
    <s v="QC"/>
    <x v="45"/>
    <s v="ANY"/>
    <s v="In-Person"/>
    <s v="Others"/>
    <n v="68000"/>
    <n v="88300"/>
    <n v="78150"/>
    <n v="0"/>
    <x v="1"/>
  </r>
  <r>
    <s v="Business and Marketing Analysts"/>
    <s v="Investment Reporting Analyst"/>
    <x v="5"/>
    <s v="OMERS"/>
    <s v="Toronto"/>
    <s v="Toronto"/>
    <s v="Toronto"/>
    <s v="ON"/>
    <x v="46"/>
    <s v="ANY"/>
    <s v="In-Person"/>
    <s v="Others"/>
    <n v="65000"/>
    <n v="87000"/>
    <n v="76000"/>
    <n v="0"/>
    <x v="1"/>
  </r>
  <r>
    <s v="Senior Supply Chain Data Analysts"/>
    <s v="Analyst, Capital Gov &amp; Reporting"/>
    <x v="5"/>
    <s v="EPCOR"/>
    <s v="Edmonton"/>
    <s v="Edmonton"/>
    <s v="Edmonton"/>
    <s v="AB"/>
    <x v="23"/>
    <s v="ANY"/>
    <s v="In-Person"/>
    <s v="Others"/>
    <n v="107931.2"/>
    <n v="128814.39999999999"/>
    <n v="118372.799999999"/>
    <n v="0"/>
    <x v="2"/>
  </r>
  <r>
    <s v="Business and Marketing Analysts"/>
    <s v="Marketing Analyst"/>
    <x v="5"/>
    <s v="OLIVER Agency - North America"/>
    <s v="Toronto"/>
    <s v="Toronto"/>
    <s v="Toronto"/>
    <s v="ON"/>
    <x v="47"/>
    <s v="ANY"/>
    <s v="In-Person"/>
    <s v="Others"/>
    <n v="65000"/>
    <n v="87000"/>
    <n v="76000"/>
    <n v="0"/>
    <x v="1"/>
  </r>
  <r>
    <s v="Business and Marketing Analysts"/>
    <s v="analyst, marketing"/>
    <x v="5"/>
    <s v="Wipro Comnet Inc."/>
    <s v="Brampton"/>
    <s v="Brampton"/>
    <s v="Brampton"/>
    <s v="ON"/>
    <x v="12"/>
    <s v="ANY"/>
    <s v="In-Person"/>
    <s v="Others"/>
    <n v="79040"/>
    <n v="79040"/>
    <n v="79040"/>
    <n v="0"/>
    <x v="1"/>
  </r>
  <r>
    <s v="Business and Marketing Analysts"/>
    <s v="Project Analyst"/>
    <x v="5"/>
    <s v="ARYZE Developments Inc."/>
    <s v="Victoria"/>
    <s v="Victoria"/>
    <s v="Victoria"/>
    <s v="BC"/>
    <x v="5"/>
    <s v="ANY"/>
    <s v="In-Person"/>
    <s v="Construction"/>
    <n v="68000"/>
    <n v="85000"/>
    <n v="76500"/>
    <n v="0"/>
    <x v="2"/>
  </r>
  <r>
    <s v="Business Systems Analysts"/>
    <s v="business systems analyst"/>
    <x v="8"/>
    <s v="AIR TRAIN FREIGHT SYSTEMS INC"/>
    <s v="Mississauga"/>
    <s v="Mississauga"/>
    <s v="Mississauga"/>
    <s v="ON"/>
    <x v="2"/>
    <s v="ANY"/>
    <s v="In-Person"/>
    <s v="Transportation"/>
    <n v="59072"/>
    <n v="59072"/>
    <n v="59072"/>
    <n v="0"/>
    <x v="1"/>
  </r>
  <r>
    <s v="Financial and Operational Analysts"/>
    <s v="Pricing &amp; Revenue Management Analyst"/>
    <x v="5"/>
    <s v="Flair Airlines Ltd."/>
    <s v="Vancouver"/>
    <s v="Vancouver"/>
    <s v="Vancouver"/>
    <s v="BC"/>
    <x v="48"/>
    <s v="ANY"/>
    <s v="In-Person"/>
    <s v="Others"/>
    <n v="50000"/>
    <n v="76458"/>
    <n v="63229"/>
    <n v="0"/>
    <x v="2"/>
  </r>
  <r>
    <s v="Business and Marketing Analysts"/>
    <s v="Business Analyst"/>
    <x v="1"/>
    <s v="TC Energie"/>
    <s v="Calgary"/>
    <s v="Calgary"/>
    <s v="Calgary"/>
    <s v="AB"/>
    <x v="49"/>
    <s v="ANY"/>
    <s v="In-Person"/>
    <s v="Others"/>
    <n v="65000"/>
    <n v="87000"/>
    <n v="76000"/>
    <n v="0"/>
    <x v="2"/>
  </r>
  <r>
    <s v="Senior Business Analysts"/>
    <s v="Marketing Science Analyst"/>
    <x v="5"/>
    <s v="Lululemon"/>
    <s v="Vancouver"/>
    <s v="Vancouver"/>
    <s v="Vancouver"/>
    <s v="BC"/>
    <x v="50"/>
    <s v="ANY"/>
    <s v="In-Person"/>
    <s v="Others"/>
    <n v="105800"/>
    <n v="138800"/>
    <n v="122300"/>
    <n v="0"/>
    <x v="2"/>
  </r>
  <r>
    <s v="Business Systems Analysts"/>
    <s v="business systems analyst"/>
    <x v="8"/>
    <s v="STAR TECH INFOSYSTEMS LTD."/>
    <s v="Calgary"/>
    <s v="Calgary"/>
    <s v="Calgary"/>
    <s v="AB"/>
    <x v="51"/>
    <s v="ANY"/>
    <s v="In-Person"/>
    <s v="Technology"/>
    <n v="98176"/>
    <n v="98176"/>
    <n v="98176"/>
    <n v="0"/>
    <x v="2"/>
  </r>
  <r>
    <s v="Senior Supply Chain Data Analysts"/>
    <s v="NDT Eddy Current Data Analyst - Project Manager"/>
    <x v="13"/>
    <s v="Acuren Inspection, Inc."/>
    <s v="Edmonton"/>
    <s v="Edmonton"/>
    <s v="Edmonton"/>
    <s v="AB"/>
    <x v="2"/>
    <s v="Senior"/>
    <s v="In-Person"/>
    <s v="Others"/>
    <n v="68500"/>
    <n v="87000"/>
    <n v="77750"/>
    <n v="0"/>
    <x v="2"/>
  </r>
  <r>
    <s v="Senior Business Intelligence Analysts"/>
    <s v="Accounting Analyst and Supervisor"/>
    <x v="5"/>
    <s v="Maggas Medical Inc."/>
    <s v="North York"/>
    <s v="North York"/>
    <s v="North York"/>
    <s v="ON"/>
    <x v="5"/>
    <s v="ANY"/>
    <s v="In-Person"/>
    <s v="Healthcare"/>
    <n v="50000"/>
    <n v="70000"/>
    <n v="60000"/>
    <n v="0"/>
    <x v="1"/>
  </r>
  <r>
    <s v="Senior Supply Chain Data Analysts"/>
    <s v="Sr. Pricing Analyst"/>
    <x v="5"/>
    <s v="Collins Aerospace"/>
    <s v="Oakville"/>
    <s v="Oakville"/>
    <s v="Oakville"/>
    <s v="ON"/>
    <x v="5"/>
    <s v="Senior"/>
    <s v="In-Person"/>
    <s v="Aerospace"/>
    <n v="68500"/>
    <n v="87000"/>
    <n v="77750"/>
    <n v="0"/>
    <x v="1"/>
  </r>
  <r>
    <s v="Business Systems Analysts"/>
    <s v="Business Systems Analyst"/>
    <x v="8"/>
    <s v="PressReader"/>
    <s v="Richmond"/>
    <s v="Richmond"/>
    <s v="Richmond"/>
    <s v="BC"/>
    <x v="52"/>
    <s v="ANY"/>
    <s v="In-Person"/>
    <s v="Media"/>
    <n v="70000"/>
    <n v="85000"/>
    <n v="77500"/>
    <n v="0"/>
    <x v="2"/>
  </r>
  <r>
    <s v="Senior Business Intelligence Analysts"/>
    <s v="'Senior Manager, Business Intelligence and Reporting, Enterprise Insider Risk Management"/>
    <x v="13"/>
    <s v="TD Bank"/>
    <s v="Toronto"/>
    <s v="Toronto"/>
    <s v="Toronto"/>
    <s v="ON"/>
    <x v="53"/>
    <s v="Senior"/>
    <s v="In-Person"/>
    <s v="Finance"/>
    <n v="68000"/>
    <n v="88300"/>
    <n v="78150"/>
    <n v="0"/>
    <x v="1"/>
  </r>
  <r>
    <s v="Senior Business Intelligence Analysts"/>
    <s v="'Senior Manager, Business Intelligence and Reporting, Enterprise Conduct Risk Management"/>
    <x v="13"/>
    <s v="TD Bank"/>
    <s v="Toronto"/>
    <s v="Toronto"/>
    <s v="Toronto"/>
    <s v="ON"/>
    <x v="2"/>
    <s v="Senior"/>
    <s v="In-Person"/>
    <s v="Finance"/>
    <n v="68000"/>
    <n v="88300"/>
    <n v="78150"/>
    <n v="0"/>
    <x v="1"/>
  </r>
  <r>
    <s v="Senior Supply Chain Data Analysts"/>
    <s v="Lead Business Systems Analyst (SAP SuccessFactors)"/>
    <x v="9"/>
    <s v="Magic Leap - Multiple Locations"/>
    <s v="Remote"/>
    <s v="Remote"/>
    <s v="Remote"/>
    <s v="Undef"/>
    <x v="54"/>
    <s v="Senior"/>
    <s v="Remote"/>
    <s v="Others"/>
    <n v="68500"/>
    <n v="87000"/>
    <n v="77750"/>
    <n v="1"/>
    <x v="0"/>
  </r>
  <r>
    <s v="Financial and Operational Analysts"/>
    <s v="Treasury Analyst"/>
    <x v="5"/>
    <s v="City of Richmond BC"/>
    <s v="Richmond"/>
    <s v="Richmond"/>
    <s v="Richmond"/>
    <s v="BC"/>
    <x v="5"/>
    <s v="ANY"/>
    <s v="In-Person"/>
    <s v="Technology"/>
    <n v="83345.600000000006"/>
    <n v="98404.800000000003"/>
    <n v="90875.199999999997"/>
    <n v="0"/>
    <x v="2"/>
  </r>
  <r>
    <s v="Senior Supply Chain Data Analysts"/>
    <s v="Total Rewards Analyst"/>
    <x v="5"/>
    <s v="SAIT Polytechnic"/>
    <s v="Calgary"/>
    <s v="Calgary"/>
    <s v="Calgary"/>
    <s v="AB"/>
    <x v="5"/>
    <s v="ANY"/>
    <s v="In-Person"/>
    <s v="Technology"/>
    <n v="65000"/>
    <n v="85000"/>
    <n v="75000"/>
    <n v="0"/>
    <x v="2"/>
  </r>
  <r>
    <s v="Systems and Data Analysts"/>
    <s v="FCM - Data Quality Analyst- Remote, Canada"/>
    <x v="5"/>
    <s v="FCM"/>
    <s v="Remote"/>
    <s v="Remote"/>
    <s v="Remote"/>
    <s v="Undef"/>
    <x v="55"/>
    <s v="ANY"/>
    <s v="Remote"/>
    <s v="Others"/>
    <n v="87000"/>
    <n v="87000"/>
    <n v="87000"/>
    <n v="1"/>
    <x v="0"/>
  </r>
  <r>
    <s v="Senior Business Intelligence Analysts"/>
    <s v="Data Analyst (Street Operations)"/>
    <x v="2"/>
    <s v="The City of Vancouver"/>
    <s v="Vancouver"/>
    <s v="Vancouver"/>
    <s v="Vancouver"/>
    <s v="BC"/>
    <x v="56"/>
    <s v="ANY"/>
    <s v="In-Person"/>
    <s v="Technology"/>
    <n v="87443.199999999997"/>
    <n v="103272"/>
    <n v="95357.6"/>
    <n v="0"/>
    <x v="2"/>
  </r>
  <r>
    <s v="Business and Technical Analysts"/>
    <s v="RES O 21R - Data Analyst"/>
    <x v="2"/>
    <s v="BC Public Service"/>
    <s v="Burnaby"/>
    <s v="Burnaby"/>
    <s v="Burnaby"/>
    <s v="BC"/>
    <x v="57"/>
    <s v="ANY"/>
    <s v="In-Person"/>
    <s v="Service"/>
    <n v="69760.7"/>
    <n v="79322.69"/>
    <n v="74541.695000000007"/>
    <n v="0"/>
    <x v="2"/>
  </r>
  <r>
    <s v="Senior Data Analysts"/>
    <s v="Data Analyst"/>
    <x v="2"/>
    <s v="Fraser Health"/>
    <s v="Surrey"/>
    <s v="Surrey"/>
    <s v="Surrey"/>
    <s v="BC"/>
    <x v="58"/>
    <s v="ANY"/>
    <s v="In-Person"/>
    <s v="Healthcare"/>
    <n v="79289.599999999904"/>
    <n v="113984"/>
    <n v="96636.799999999901"/>
    <n v="0"/>
    <x v="2"/>
  </r>
  <r>
    <s v="Senior Data Analysts"/>
    <s v="Data Centre Analyst"/>
    <x v="5"/>
    <s v="TransLink"/>
    <s v="Metro Vancouver Regional District"/>
    <s v="Metro Vancouver Regional District"/>
    <s v="Metro Vancouver Regional District"/>
    <s v="BC"/>
    <x v="51"/>
    <s v="ANY"/>
    <s v="In-Person"/>
    <s v="Others"/>
    <n v="30240.560000000001"/>
    <n v="57200"/>
    <n v="43720.28"/>
    <n v="0"/>
    <x v="2"/>
  </r>
  <r>
    <s v="Business Systems Analysts"/>
    <s v="Business Configuration Analyst"/>
    <x v="5"/>
    <s v="Medavie Blue Cross"/>
    <s v="Remote"/>
    <s v="Remote"/>
    <s v="Remote"/>
    <s v="Undef"/>
    <x v="59"/>
    <s v="ANY"/>
    <s v="Remote"/>
    <s v="Healthcare"/>
    <n v="85816.8"/>
    <n v="91520"/>
    <n v="88668.4"/>
    <n v="1"/>
    <x v="0"/>
  </r>
  <r>
    <s v="Systems and Data Analysts"/>
    <s v="Performance Data Analyst (Internal Only)"/>
    <x v="14"/>
    <s v="MacEwan University"/>
    <s v="Edmonton"/>
    <s v="Edmonton"/>
    <s v="Edmonton"/>
    <s v="AB"/>
    <x v="60"/>
    <s v="ANY"/>
    <s v="In-Person"/>
    <s v="Technology"/>
    <n v="137280"/>
    <n v="180000"/>
    <n v="158640"/>
    <n v="0"/>
    <x v="2"/>
  </r>
  <r>
    <s v="Senior Business Intelligence Analysts"/>
    <s v="Business Intelligence Developer"/>
    <x v="7"/>
    <s v="Novartis"/>
    <s v="Montreal"/>
    <s v="Montreal"/>
    <s v="Montreal"/>
    <s v="QC"/>
    <x v="61"/>
    <s v="ANY"/>
    <s v="In-Person"/>
    <s v="Others"/>
    <n v="68000"/>
    <n v="88300"/>
    <n v="78150"/>
    <n v="0"/>
    <x v="1"/>
  </r>
  <r>
    <s v="Senior Supply Chain Data Analysts"/>
    <s v="Intermediate Data Support Analyst (6-Month Contract)"/>
    <x v="5"/>
    <s v="AGF Management Limited"/>
    <s v="Toronto"/>
    <s v="Toronto"/>
    <s v="Toronto"/>
    <s v="ON"/>
    <x v="62"/>
    <s v="Mid"/>
    <s v="In-Person"/>
    <s v="Technology"/>
    <n v="30240.560000000001"/>
    <n v="57200"/>
    <n v="43720.28"/>
    <n v="0"/>
    <x v="1"/>
  </r>
  <r>
    <s v="Senior Data Analysts"/>
    <s v="Program Data Analyst"/>
    <x v="2"/>
    <s v="Nova Scotia School Boards (NSSB)"/>
    <s v="Berwick"/>
    <s v="Berwick"/>
    <s v="Berwick"/>
    <s v="NS"/>
    <x v="5"/>
    <s v="ANY"/>
    <s v="In-Person"/>
    <s v="Education"/>
    <n v="46531"/>
    <n v="58164"/>
    <n v="52347.5"/>
    <n v="0"/>
    <x v="3"/>
  </r>
  <r>
    <s v="Senior Data Analysts"/>
    <s v="Quantitative Data Analyst"/>
    <x v="15"/>
    <s v="The Mustard Seed Society"/>
    <s v="Calgary"/>
    <s v="Calgary"/>
    <s v="Calgary"/>
    <s v="AB"/>
    <x v="63"/>
    <s v="ANY"/>
    <s v="In-Person"/>
    <s v="Others"/>
    <n v="69000"/>
    <n v="86000"/>
    <n v="77500"/>
    <n v="0"/>
    <x v="2"/>
  </r>
  <r>
    <s v="Systems and Data Analysts"/>
    <s v="Methods Analyst I - Wellness Data Analyst"/>
    <x v="2"/>
    <s v="City of Edmonton"/>
    <s v="Edmonton"/>
    <s v="Edmonton"/>
    <s v="Edmonton"/>
    <s v="AB"/>
    <x v="23"/>
    <s v="Junior"/>
    <s v="In-Person"/>
    <s v="Technology"/>
    <n v="81239.899999999994"/>
    <n v="101495.59"/>
    <n v="91367.744999999995"/>
    <n v="0"/>
    <x v="2"/>
  </r>
  <r>
    <s v="Financial and Operational Analysts"/>
    <s v="Analyst, Local Sales Pricing"/>
    <x v="5"/>
    <s v="SYSCO FOOD SERVICES"/>
    <s v="Remote in Moncton"/>
    <s v="Remote"/>
    <s v="Moncton"/>
    <s v="NB"/>
    <x v="64"/>
    <s v="ANY"/>
    <s v="Remote"/>
    <s v="Service"/>
    <n v="45016"/>
    <n v="93603"/>
    <n v="69309.5"/>
    <n v="1"/>
    <x v="3"/>
  </r>
  <r>
    <s v="Business and Technical Analysts"/>
    <s v="Jr. QA Analyst"/>
    <x v="5"/>
    <s v="indikor.com"/>
    <s v="Remote"/>
    <s v="Remote"/>
    <s v="Remote"/>
    <s v="Undef"/>
    <x v="65"/>
    <s v="Junior"/>
    <s v="Remote"/>
    <s v="Others"/>
    <n v="64123.59"/>
    <n v="86600"/>
    <n v="75361.794999999998"/>
    <n v="1"/>
    <x v="0"/>
  </r>
  <r>
    <s v="Financial and Operational Analysts"/>
    <s v="Analyst, Local Sales Pricing"/>
    <x v="5"/>
    <s v="SYSCO FOOD SERVICES"/>
    <s v="Remote in Mount Pearl"/>
    <s v="Remote"/>
    <s v="Mount Pearl"/>
    <s v="NL"/>
    <x v="64"/>
    <s v="ANY"/>
    <s v="Remote"/>
    <s v="Service"/>
    <n v="45016"/>
    <n v="93603"/>
    <n v="69309.5"/>
    <n v="1"/>
    <x v="3"/>
  </r>
  <r>
    <s v="Financial and Operational Analysts"/>
    <s v="Analyst, Local Sales Pricing"/>
    <x v="5"/>
    <s v="SYSCO FOOD SERVICES"/>
    <s v="Remote in Milton"/>
    <s v="Remote"/>
    <s v="Milton"/>
    <s v="ON"/>
    <x v="64"/>
    <s v="ANY"/>
    <s v="Remote"/>
    <s v="Service"/>
    <n v="45016"/>
    <n v="93603"/>
    <n v="69309.5"/>
    <n v="1"/>
    <x v="1"/>
  </r>
  <r>
    <s v="Systems and Data Analysts"/>
    <s v="Senior Analyst, Data Integration, Methods and Tools"/>
    <x v="5"/>
    <s v="Canadian Institute for Health Information"/>
    <s v="Ottawa"/>
    <s v="Ottawa"/>
    <s v="Ottawa"/>
    <s v="ON"/>
    <x v="66"/>
    <s v="Senior"/>
    <s v="In-Person"/>
    <s v="Technology"/>
    <n v="76000"/>
    <n v="89440"/>
    <n v="82720"/>
    <n v="0"/>
    <x v="1"/>
  </r>
  <r>
    <s v="Financial and Operational Analysts"/>
    <s v="Analyst, Local Sales Pricing"/>
    <x v="5"/>
    <s v="SYSCO FOOD SERVICES"/>
    <s v="Remote in Boucherville"/>
    <s v="Remote"/>
    <s v="Boucherville"/>
    <s v="QC"/>
    <x v="64"/>
    <s v="ANY"/>
    <s v="Remote"/>
    <s v="Service"/>
    <n v="45016"/>
    <n v="93603"/>
    <n v="69309.5"/>
    <n v="1"/>
    <x v="1"/>
  </r>
  <r>
    <s v="Senior Data Analysts"/>
    <s v="Business Data Analyst, Reporting &amp; Audit"/>
    <x v="2"/>
    <s v="PartnerRe"/>
    <s v="Toronto"/>
    <s v="Toronto"/>
    <s v="Toronto"/>
    <s v="ON"/>
    <x v="67"/>
    <s v="ANY"/>
    <s v="In-Person"/>
    <s v="Others"/>
    <n v="69000"/>
    <n v="86000"/>
    <n v="77500"/>
    <n v="0"/>
    <x v="1"/>
  </r>
  <r>
    <s v="Financial and Operational Analysts"/>
    <s v="Analyst, Local Sales Pricing"/>
    <x v="5"/>
    <s v="SYSCO FOOD SERVICES"/>
    <s v="Remote in Woodstock"/>
    <s v="Remote"/>
    <s v="Woodstock"/>
    <s v="ON"/>
    <x v="64"/>
    <s v="ANY"/>
    <s v="Remote"/>
    <s v="Service"/>
    <n v="45016"/>
    <n v="93603"/>
    <n v="69309.5"/>
    <n v="1"/>
    <x v="1"/>
  </r>
  <r>
    <s v="Business Systems Analysts"/>
    <s v="Business Systems Analyst (Technical)"/>
    <x v="8"/>
    <s v="BMO Financial Group"/>
    <s v="Toronto"/>
    <s v="Toronto"/>
    <s v="Toronto"/>
    <s v="ON"/>
    <x v="68"/>
    <s v="ANY"/>
    <s v="In-Person"/>
    <s v="Finance"/>
    <n v="74800"/>
    <n v="138600"/>
    <n v="106700"/>
    <n v="0"/>
    <x v="1"/>
  </r>
  <r>
    <s v="Financial and Operational Analysts"/>
    <s v="Analyst, Local Sales Pricing"/>
    <x v="5"/>
    <s v="SYSCO FOOD SERVICES"/>
    <s v="Remote in Ottawa"/>
    <s v="Remote"/>
    <s v="Ottawa"/>
    <s v="ON"/>
    <x v="64"/>
    <s v="ANY"/>
    <s v="Remote"/>
    <s v="Service"/>
    <n v="45016"/>
    <n v="93603"/>
    <n v="69309.5"/>
    <n v="1"/>
    <x v="1"/>
  </r>
  <r>
    <s v="Senior Business Analysts"/>
    <s v="Senior Business Analyst (Data)"/>
    <x v="1"/>
    <s v="Healthcare of Ontario Pension Plan (HOOPP)"/>
    <s v="Toronto"/>
    <s v="Toronto"/>
    <s v="Toronto"/>
    <s v="ON"/>
    <x v="69"/>
    <s v="Senior"/>
    <s v="In-Person"/>
    <s v="Healthcare"/>
    <n v="30240.560000000001"/>
    <n v="57200"/>
    <n v="43720.28"/>
    <n v="0"/>
    <x v="1"/>
  </r>
  <r>
    <s v="Systems and Data Analysts"/>
    <s v="Supply Chain &amp; Master Data Analyst"/>
    <x v="2"/>
    <s v="Longo's"/>
    <s v="Vaughan"/>
    <s v="Vaughan"/>
    <s v="Vaughan"/>
    <s v="ON"/>
    <x v="70"/>
    <s v="ANY"/>
    <s v="In-Person"/>
    <s v="Others"/>
    <n v="30240.560000000001"/>
    <n v="57200"/>
    <n v="43720.28"/>
    <n v="0"/>
    <x v="1"/>
  </r>
  <r>
    <s v="Senior Supply Chain Data Analysts"/>
    <s v="Business Analyst Student, Transportation Analytics (12 months) - Fall 2024"/>
    <x v="1"/>
    <s v="Canadian Tire Corporation"/>
    <s v="Mississauga"/>
    <s v="Mississauga"/>
    <s v="Mississauga"/>
    <s v="ON"/>
    <x v="71"/>
    <s v="ANY"/>
    <s v="In-Person"/>
    <s v="Others"/>
    <n v="30240.560000000001"/>
    <n v="57200"/>
    <n v="43720.28"/>
    <n v="0"/>
    <x v="1"/>
  </r>
  <r>
    <s v="Financial and Operational Analysts"/>
    <s v="Analyst, Local Sales Pricing"/>
    <x v="5"/>
    <s v="SYSCO FOOD SERVICES"/>
    <s v="Remote in Kelowna"/>
    <s v="Remote"/>
    <s v="Kelowna"/>
    <s v="BC"/>
    <x v="64"/>
    <s v="ANY"/>
    <s v="Remote"/>
    <s v="Service"/>
    <n v="45016"/>
    <n v="93603"/>
    <n v="69309.5"/>
    <n v="1"/>
    <x v="2"/>
  </r>
  <r>
    <s v="Financial and Operational Analysts"/>
    <s v="Analyst, Local Sales Pricing"/>
    <x v="5"/>
    <s v="SYSCO FOOD SERVICES"/>
    <s v="Remote in Lakeside"/>
    <s v="Remote"/>
    <s v="Lakeside"/>
    <s v="NS"/>
    <x v="64"/>
    <s v="ANY"/>
    <s v="Remote"/>
    <s v="Service"/>
    <n v="45016"/>
    <n v="93603"/>
    <n v="69309.5"/>
    <n v="1"/>
    <x v="3"/>
  </r>
  <r>
    <s v="Business and Marketing Analysts"/>
    <s v="Business Analyst"/>
    <x v="1"/>
    <s v="TC Energy"/>
    <s v="Calgary"/>
    <s v="Calgary"/>
    <s v="Calgary"/>
    <s v="AB"/>
    <x v="49"/>
    <s v="ANY"/>
    <s v="In-Person"/>
    <s v="Energy"/>
    <n v="65000"/>
    <n v="87000"/>
    <n v="76000"/>
    <n v="0"/>
    <x v="2"/>
  </r>
  <r>
    <s v="Senior Supply Chain Data Analysts"/>
    <s v="Business Data Analyst, Retro Admin"/>
    <x v="2"/>
    <s v="PartnerRe"/>
    <s v="Toronto"/>
    <s v="Toronto"/>
    <s v="Toronto"/>
    <s v="ON"/>
    <x v="72"/>
    <s v="ANY"/>
    <s v="In-Person"/>
    <s v="Others"/>
    <n v="68500"/>
    <n v="87000"/>
    <n v="77750"/>
    <n v="0"/>
    <x v="1"/>
  </r>
  <r>
    <s v="Financial and Operational Analysts"/>
    <s v="Analyst, Local Sales Pricing"/>
    <x v="5"/>
    <s v="SYSCO FOOD SERVICES"/>
    <s v="Remote in Mississauga"/>
    <s v="Remote"/>
    <s v="Mississauga"/>
    <s v="ON"/>
    <x v="64"/>
    <s v="ANY"/>
    <s v="Remote"/>
    <s v="Service"/>
    <n v="45016"/>
    <n v="93603"/>
    <n v="69309.5"/>
    <n v="1"/>
    <x v="1"/>
  </r>
  <r>
    <s v="Senior Supply Chain Data Analysts"/>
    <s v="Blue Box Analyst"/>
    <x v="5"/>
    <s v="Canadian Tire Corporation"/>
    <s v="Toronto"/>
    <s v="Toronto"/>
    <s v="Toronto"/>
    <s v="ON"/>
    <x v="46"/>
    <s v="ANY"/>
    <s v="In-Person"/>
    <s v="Others"/>
    <n v="30240.560000000001"/>
    <n v="57200"/>
    <n v="43720.28"/>
    <n v="0"/>
    <x v="1"/>
  </r>
  <r>
    <s v="Senior Supply Chain Data Analysts"/>
    <s v="Business Analyst Student, Courier Operations (12 months) - Fall 2024"/>
    <x v="1"/>
    <s v="Canadian Tire Corporation"/>
    <s v="Mississauga"/>
    <s v="Mississauga"/>
    <s v="Mississauga"/>
    <s v="ON"/>
    <x v="73"/>
    <s v="ANY"/>
    <s v="In-Person"/>
    <s v="Others"/>
    <n v="30240.560000000001"/>
    <n v="57200"/>
    <n v="43720.28"/>
    <n v="0"/>
    <x v="1"/>
  </r>
  <r>
    <s v="Business and Marketing Analysts"/>
    <s v="Analyst, Global Investment Banking, Global Diversified Industries"/>
    <x v="5"/>
    <s v="CIBC"/>
    <s v="Toronto"/>
    <s v="Toronto"/>
    <s v="Toronto"/>
    <s v="ON"/>
    <x v="5"/>
    <s v="ANY"/>
    <s v="In-Person"/>
    <s v="Others"/>
    <n v="65000"/>
    <n v="87000"/>
    <n v="76000"/>
    <n v="0"/>
    <x v="1"/>
  </r>
  <r>
    <s v="Financial and Operational Analysts"/>
    <s v="Analyst, Local Sales Pricing"/>
    <x v="5"/>
    <s v="SYSCO FOOD SERVICES"/>
    <s v="Remote in Regina"/>
    <s v="Remote"/>
    <s v="Regina"/>
    <s v="SK"/>
    <x v="64"/>
    <s v="ANY"/>
    <s v="Remote"/>
    <s v="Service"/>
    <n v="45016"/>
    <n v="93603"/>
    <n v="69309.5"/>
    <n v="1"/>
    <x v="2"/>
  </r>
  <r>
    <s v="Senior Business Intelligence Analysts"/>
    <s v="Business Intelligence Consulting Associate - Summer 2025"/>
    <x v="11"/>
    <s v="RSM US LLP"/>
    <s v="Vancouver"/>
    <s v="Vancouver"/>
    <s v="Vancouver"/>
    <s v="BC"/>
    <x v="74"/>
    <s v="Mid"/>
    <s v="In-Person"/>
    <s v="Others"/>
    <n v="63800"/>
    <n v="76125"/>
    <n v="69962.5"/>
    <n v="0"/>
    <x v="2"/>
  </r>
  <r>
    <s v="Financial and Operational Analysts"/>
    <s v="Analyst, Local Sales Pricing"/>
    <x v="5"/>
    <s v="SYSCO FOOD SERVICES"/>
    <s v="Remote in Victoria"/>
    <s v="Remote"/>
    <s v="Victoria"/>
    <s v="BC"/>
    <x v="64"/>
    <s v="ANY"/>
    <s v="Remote"/>
    <s v="Service"/>
    <n v="45016"/>
    <n v="93603"/>
    <n v="69309.5"/>
    <n v="1"/>
    <x v="2"/>
  </r>
  <r>
    <s v="Database Analysts"/>
    <s v="Programmer Analyst"/>
    <x v="6"/>
    <s v="University of British Columbia"/>
    <s v="Vancouver"/>
    <s v="Vancouver"/>
    <s v="Vancouver"/>
    <s v="BC"/>
    <x v="75"/>
    <s v="ANY"/>
    <s v="In-Person"/>
    <s v="Technology"/>
    <n v="30240.560000000001"/>
    <n v="57200"/>
    <n v="43720.28"/>
    <n v="0"/>
    <x v="2"/>
  </r>
  <r>
    <s v="Financial and Operational Analysts"/>
    <s v="Analyst, Local Sales Pricing"/>
    <x v="5"/>
    <s v="SYSCO FOOD SERVICES"/>
    <s v="Remote in Port Coquitlam"/>
    <s v="Remote"/>
    <s v="Port Coquitlam"/>
    <s v="BC"/>
    <x v="64"/>
    <s v="ANY"/>
    <s v="Remote"/>
    <s v="Service"/>
    <n v="45016"/>
    <n v="93603"/>
    <n v="69309.5"/>
    <n v="1"/>
    <x v="2"/>
  </r>
  <r>
    <s v="Financial and Operational Analysts"/>
    <s v="Analyst, Local Sales Pricing"/>
    <x v="5"/>
    <s v="SYSCO FOOD SERVICES"/>
    <s v="Remote in Toronto"/>
    <s v="Remote"/>
    <s v="Toronto"/>
    <s v="ON"/>
    <x v="64"/>
    <s v="ANY"/>
    <s v="Remote"/>
    <s v="Service"/>
    <n v="45016"/>
    <n v="93603"/>
    <n v="69309.5"/>
    <n v="1"/>
    <x v="1"/>
  </r>
  <r>
    <s v="Financial and Operational Analysts"/>
    <s v="Servicing Analyst"/>
    <x v="5"/>
    <s v="BMO Financial Group"/>
    <s v="Toronto"/>
    <s v="Toronto"/>
    <s v="Toronto"/>
    <s v="ON"/>
    <x v="2"/>
    <s v="ANY"/>
    <s v="In-Person"/>
    <s v="Finance"/>
    <n v="37500"/>
    <n v="69500"/>
    <n v="53500"/>
    <n v="0"/>
    <x v="1"/>
  </r>
  <r>
    <s v="Senior Business Intelligence Analysts"/>
    <s v="Financial Data Analyst and Report Developer"/>
    <x v="7"/>
    <s v="Stir Consulting Inc."/>
    <s v="Montreal"/>
    <s v="Montreal"/>
    <s v="Montreal"/>
    <s v="QC"/>
    <x v="76"/>
    <s v="ANY"/>
    <s v="In-Person"/>
    <s v="Consulting"/>
    <n v="104000"/>
    <n v="104000"/>
    <n v="104000"/>
    <n v="0"/>
    <x v="1"/>
  </r>
  <r>
    <s v="Financial and Operational Analysts"/>
    <s v="Analyst, Local Sales Pricing"/>
    <x v="5"/>
    <s v="SYSCO FOOD SERVICES"/>
    <s v="Remote in Thunder Bay"/>
    <s v="Remote"/>
    <s v="Thunder Bay"/>
    <s v="ON"/>
    <x v="64"/>
    <s v="ANY"/>
    <s v="Remote"/>
    <s v="Service"/>
    <n v="45016"/>
    <n v="93603"/>
    <n v="69309.5"/>
    <n v="1"/>
    <x v="1"/>
  </r>
  <r>
    <s v="Senior Business Analysts"/>
    <s v="Senior QA Analyst"/>
    <x v="5"/>
    <s v="Viv Technologies Inc."/>
    <s v="Remote in Toronto"/>
    <s v="Remote"/>
    <s v="Toronto"/>
    <s v="ON"/>
    <x v="2"/>
    <s v="Senior"/>
    <s v="Remote"/>
    <s v="Technology"/>
    <n v="66000"/>
    <n v="84500"/>
    <n v="75250"/>
    <n v="1"/>
    <x v="1"/>
  </r>
  <r>
    <s v="Senior Business Intelligence Analysts"/>
    <s v="Principal Business Continuity Analyst"/>
    <x v="5"/>
    <s v="Dayforce"/>
    <s v="Remote"/>
    <s v="Remote"/>
    <s v="Remote"/>
    <s v="Undef"/>
    <x v="12"/>
    <s v="Senior"/>
    <s v="Remote"/>
    <s v="Others"/>
    <n v="83500"/>
    <n v="149300"/>
    <n v="116400"/>
    <n v="1"/>
    <x v="0"/>
  </r>
  <r>
    <s v="Financial and Operational Analysts"/>
    <s v="Analyst, Local Sales Pricing"/>
    <x v="5"/>
    <s v="SYSCO FOOD SERVICES"/>
    <s v="Remote in Calgary"/>
    <s v="Remote"/>
    <s v="Calgary"/>
    <s v="AB"/>
    <x v="64"/>
    <s v="ANY"/>
    <s v="Remote"/>
    <s v="Service"/>
    <n v="45016"/>
    <n v="93603"/>
    <n v="69309.5"/>
    <n v="1"/>
    <x v="2"/>
  </r>
  <r>
    <s v="Senior Supply Chain Data Analysts"/>
    <s v="IT Business Analyst - Regular Full-Time"/>
    <x v="1"/>
    <s v="District of Squamish"/>
    <s v="Squamish"/>
    <s v="Squamish"/>
    <s v="Squamish"/>
    <s v="BC"/>
    <x v="54"/>
    <s v="ANY"/>
    <s v="In-Person"/>
    <s v="Others"/>
    <n v="87734.399999999994"/>
    <n v="87734.399999999994"/>
    <n v="87734.399999999994"/>
    <n v="0"/>
    <x v="2"/>
  </r>
  <r>
    <s v="Business Systems Analysts"/>
    <s v="Business Systems Analyst, Capital Markets Technology, Hybrid"/>
    <x v="8"/>
    <s v="Scotiabank"/>
    <s v="Toronto"/>
    <s v="Toronto"/>
    <s v="Toronto"/>
    <s v="ON"/>
    <x v="77"/>
    <s v="ANY"/>
    <s v="Hybrid"/>
    <s v="Finance"/>
    <n v="85816.8"/>
    <n v="91520"/>
    <n v="88668.4"/>
    <n v="0"/>
    <x v="1"/>
  </r>
  <r>
    <s v="Financial and Operational Analysts"/>
    <s v="Analyst, Local Sales Pricing"/>
    <x v="5"/>
    <s v="SYSCO FOOD SERVICES"/>
    <s v="Remote in Edmonton"/>
    <s v="Remote"/>
    <s v="Edmonton"/>
    <s v="AB"/>
    <x v="64"/>
    <s v="ANY"/>
    <s v="Remote"/>
    <s v="Service"/>
    <n v="45016"/>
    <n v="93603"/>
    <n v="69309.5"/>
    <n v="1"/>
    <x v="2"/>
  </r>
  <r>
    <s v="Business and Technical Analysts"/>
    <s v="Business Analyst, ServiceNow, Scotiabank"/>
    <x v="1"/>
    <s v="Scotiabank"/>
    <s v="Toronto"/>
    <s v="Toronto"/>
    <s v="Toronto"/>
    <s v="ON"/>
    <x v="12"/>
    <s v="ANY"/>
    <s v="In-Person"/>
    <s v="Finance"/>
    <n v="64123.59"/>
    <n v="86600"/>
    <n v="75361.794999999998"/>
    <n v="0"/>
    <x v="1"/>
  </r>
  <r>
    <s v="Senior Business Intelligence Analysts"/>
    <s v="Customs Compliance Analyst"/>
    <x v="5"/>
    <s v="Panasonic Corporation"/>
    <s v="Mississauga"/>
    <s v="Mississauga"/>
    <s v="Mississauga"/>
    <s v="ON"/>
    <x v="5"/>
    <s v="ANY"/>
    <s v="In-Person"/>
    <s v="Others"/>
    <n v="68000"/>
    <n v="88300"/>
    <n v="78150"/>
    <n v="0"/>
    <x v="1"/>
  </r>
  <r>
    <s v="Senior Supply Chain Data Analysts"/>
    <s v="Business Analyst- Captial Markets @ Toronto - Hybrid - Fulltime"/>
    <x v="1"/>
    <s v="Atlantis IT group"/>
    <s v="Toronto"/>
    <s v="Toronto"/>
    <s v="Toronto"/>
    <s v="ON"/>
    <x v="2"/>
    <s v="ANY"/>
    <s v="Hybrid"/>
    <s v="Technology"/>
    <n v="68500"/>
    <n v="87000"/>
    <n v="77750"/>
    <n v="0"/>
    <x v="1"/>
  </r>
  <r>
    <s v="Database Analysts"/>
    <s v="database analyst"/>
    <x v="5"/>
    <s v="TEI Web Solutions"/>
    <s v="North Vancouver"/>
    <s v="North Vancouver"/>
    <s v="North Vancouver"/>
    <s v="BC"/>
    <x v="12"/>
    <s v="ANY"/>
    <s v="In-Person"/>
    <s v="Consulting"/>
    <n v="79040"/>
    <n v="81120"/>
    <n v="80080"/>
    <n v="0"/>
    <x v="2"/>
  </r>
  <r>
    <s v="Senior Supply Chain Data Analysts"/>
    <s v="Senor. Analyst, People Process &amp; Technology"/>
    <x v="5"/>
    <s v="Loblaw Companies Limited"/>
    <s v="Brampton"/>
    <s v="Brampton"/>
    <s v="Brampton"/>
    <s v="ON"/>
    <x v="2"/>
    <s v="ANY"/>
    <s v="In-Person"/>
    <s v="Technology"/>
    <n v="68500"/>
    <n v="87000"/>
    <n v="77750"/>
    <n v="0"/>
    <x v="1"/>
  </r>
  <r>
    <s v="Business and Marketing Analysts"/>
    <s v="Asset Investment Analyst"/>
    <x v="5"/>
    <s v="Toronto Hydro"/>
    <s v="Toronto"/>
    <s v="Toronto"/>
    <s v="Toronto"/>
    <s v="ON"/>
    <x v="78"/>
    <s v="ANY"/>
    <s v="In-Person"/>
    <s v="Others"/>
    <n v="65000"/>
    <n v="87000"/>
    <n v="76000"/>
    <n v="0"/>
    <x v="1"/>
  </r>
  <r>
    <s v="Senior Supply Chain Data Analysts"/>
    <s v="2024 Capital Markets, Global Credit, Fall Business Systems Analyst (4 Months)"/>
    <x v="8"/>
    <s v="Royal Bank of Canada"/>
    <s v="Toronto"/>
    <s v="Toronto"/>
    <s v="Toronto"/>
    <s v="ON"/>
    <x v="2"/>
    <s v="ANY"/>
    <s v="In-Person"/>
    <s v="Finance"/>
    <n v="68500"/>
    <n v="87000"/>
    <n v="77750"/>
    <n v="0"/>
    <x v="1"/>
  </r>
  <r>
    <s v="Senior Business Analysts"/>
    <s v="Senior Allocations Analyst"/>
    <x v="5"/>
    <s v="Arc'teryx"/>
    <s v="North Vancouver"/>
    <s v="North Vancouver"/>
    <s v="North Vancouver"/>
    <s v="BC"/>
    <x v="5"/>
    <s v="Senior"/>
    <s v="In-Person"/>
    <s v="Others"/>
    <n v="80000"/>
    <n v="100000"/>
    <n v="90000"/>
    <n v="0"/>
    <x v="2"/>
  </r>
  <r>
    <s v="Senior Supply Chain Data Analysts"/>
    <s v="Functional Analyst"/>
    <x v="5"/>
    <s v="Desjardins"/>
    <s v="Montreal"/>
    <s v="Montreal"/>
    <s v="Montreal"/>
    <s v="QC"/>
    <x v="79"/>
    <s v="ANY"/>
    <s v="In-Person"/>
    <s v="Others"/>
    <n v="68500"/>
    <n v="87000"/>
    <n v="77750"/>
    <n v="0"/>
    <x v="1"/>
  </r>
  <r>
    <s v="Senior Business Analysts"/>
    <s v="Senior Business Analyst"/>
    <x v="1"/>
    <s v="Port of Vancouver"/>
    <s v="Vancouver"/>
    <s v="Vancouver"/>
    <s v="Vancouver"/>
    <s v="BC"/>
    <x v="80"/>
    <s v="Senior"/>
    <s v="In-Person"/>
    <s v="Others"/>
    <n v="66000"/>
    <n v="84500"/>
    <n v="75250"/>
    <n v="0"/>
    <x v="2"/>
  </r>
  <r>
    <s v="Senior Business Analysts"/>
    <s v="Senior Allocations Analyst"/>
    <x v="5"/>
    <s v="Arc'teryx"/>
    <s v="North Vancouver"/>
    <s v="North Vancouver"/>
    <s v="North Vancouver"/>
    <s v="BC"/>
    <x v="5"/>
    <s v="Senior"/>
    <s v="In-Person"/>
    <s v="Others"/>
    <n v="80000"/>
    <n v="100000"/>
    <n v="90000"/>
    <n v="0"/>
    <x v="2"/>
  </r>
  <r>
    <s v="Senior Supply Chain Data Analysts"/>
    <s v="Functional Analyst"/>
    <x v="5"/>
    <s v="Desjardins"/>
    <s v="Montreal"/>
    <s v="Montreal"/>
    <s v="Montreal"/>
    <s v="QC"/>
    <x v="79"/>
    <s v="ANY"/>
    <s v="In-Person"/>
    <s v="Others"/>
    <n v="68500"/>
    <n v="87000"/>
    <n v="77750"/>
    <n v="0"/>
    <x v="1"/>
  </r>
  <r>
    <s v="Senior Business Intelligence Analysts"/>
    <s v="Senior Analyst, Health Indicators and Client Support"/>
    <x v="5"/>
    <s v="Canadian Institute for Health Information"/>
    <s v="Toronto"/>
    <s v="Toronto"/>
    <s v="Toronto"/>
    <s v="ON"/>
    <x v="81"/>
    <s v="Senior"/>
    <s v="In-Person"/>
    <s v="Technology"/>
    <n v="68000"/>
    <n v="88300"/>
    <n v="78150"/>
    <n v="0"/>
    <x v="1"/>
  </r>
  <r>
    <s v="Senior Business Intelligence Analysts"/>
    <s v="Technical Business Analyst, Capital Markets Technology with Credit Derivatives"/>
    <x v="1"/>
    <s v="Scotiabank"/>
    <s v="Toronto"/>
    <s v="Toronto"/>
    <s v="Toronto"/>
    <s v="ON"/>
    <x v="43"/>
    <s v="ANY"/>
    <s v="In-Person"/>
    <s v="Finance"/>
    <n v="68000"/>
    <n v="88300"/>
    <n v="78150"/>
    <n v="0"/>
    <x v="1"/>
  </r>
  <r>
    <s v="Senior Business Analysts"/>
    <s v="Senior Business Analyst, GFT"/>
    <x v="1"/>
    <s v="Royal Bank of Canada"/>
    <s v="Vancouver"/>
    <s v="Vancouver"/>
    <s v="Vancouver"/>
    <s v="BC"/>
    <x v="82"/>
    <s v="Senior"/>
    <s v="In-Person"/>
    <s v="Finance"/>
    <n v="66000"/>
    <n v="84500"/>
    <n v="75250"/>
    <n v="0"/>
    <x v="2"/>
  </r>
  <r>
    <s v="Senior Supply Chain Data Analysts"/>
    <s v="Senior Business Analyst - Supply Chain Optimization"/>
    <x v="1"/>
    <s v="Vancouver Fraser Port Authority"/>
    <s v="Vancouver"/>
    <s v="Vancouver"/>
    <s v="Vancouver"/>
    <s v="BC"/>
    <x v="80"/>
    <s v="Senior"/>
    <s v="In-Person"/>
    <s v="Technology"/>
    <n v="68500"/>
    <n v="87000"/>
    <n v="77750"/>
    <n v="0"/>
    <x v="2"/>
  </r>
  <r>
    <s v="Senior Business Intelligence Analysts"/>
    <s v="Loyalty Campaign &amp; Offer Analyst"/>
    <x v="5"/>
    <s v="Parkland Corporation"/>
    <s v="Calgary"/>
    <s v="Calgary"/>
    <s v="Calgary"/>
    <s v="AB"/>
    <x v="83"/>
    <s v="ANY"/>
    <s v="In-Person"/>
    <s v="Real Estate"/>
    <n v="68000"/>
    <n v="88300"/>
    <n v="78150"/>
    <n v="0"/>
    <x v="2"/>
  </r>
  <r>
    <s v="Senior Business Intelligence Analysts"/>
    <s v="Pricing &amp; Legal Project Management Analyst"/>
    <x v="5"/>
    <s v="Gowling WLG"/>
    <s v="Toronto"/>
    <s v="Toronto"/>
    <s v="Toronto"/>
    <s v="ON"/>
    <x v="84"/>
    <s v="ANY"/>
    <s v="In-Person"/>
    <s v="Others"/>
    <n v="54000"/>
    <n v="75000"/>
    <n v="64500"/>
    <n v="0"/>
    <x v="1"/>
  </r>
  <r>
    <s v="Senior Business Intelligence Analysts"/>
    <s v="Claims Compliance Analyst -"/>
    <x v="5"/>
    <s v="Allstate"/>
    <s v="Remote in South Dundas"/>
    <s v="Remote"/>
    <s v="South Dundas"/>
    <s v="ON"/>
    <x v="85"/>
    <s v="ANY"/>
    <s v="Remote"/>
    <s v="Government"/>
    <n v="68000"/>
    <n v="88300"/>
    <n v="78150"/>
    <n v="1"/>
    <x v="1"/>
  </r>
  <r>
    <s v="Senior Business Intelligence Analysts"/>
    <s v="Pricing &amp; Legal Project Management Analyst"/>
    <x v="5"/>
    <s v="Gowling WLG"/>
    <s v="Hamilton"/>
    <s v="Hamilton"/>
    <s v="Hamilton"/>
    <s v="ON"/>
    <x v="84"/>
    <s v="ANY"/>
    <s v="In-Person"/>
    <s v="Others"/>
    <n v="54000"/>
    <n v="75000"/>
    <n v="64500"/>
    <n v="0"/>
    <x v="1"/>
  </r>
  <r>
    <s v="Senior Business Analysts"/>
    <s v="Business Analyst 7735-0214"/>
    <x v="1"/>
    <s v="Foilcon"/>
    <s v="Toronto"/>
    <s v="Toronto"/>
    <s v="Toronto"/>
    <s v="ON"/>
    <x v="9"/>
    <s v="ANY"/>
    <s v="In-Person"/>
    <s v="Technology"/>
    <n v="66000"/>
    <n v="84500"/>
    <n v="75250"/>
    <n v="0"/>
    <x v="1"/>
  </r>
  <r>
    <s v="Senior Business Intelligence Analysts"/>
    <s v="Pricing &amp; Legal Project Management Analyst"/>
    <x v="5"/>
    <s v="Gowling WLG"/>
    <s v="Ottawa"/>
    <s v="Ottawa"/>
    <s v="Ottawa"/>
    <s v="ON"/>
    <x v="84"/>
    <s v="ANY"/>
    <s v="In-Person"/>
    <s v="Others"/>
    <n v="54000"/>
    <n v="75000"/>
    <n v="64500"/>
    <n v="0"/>
    <x v="1"/>
  </r>
  <r>
    <s v="Senior Business Intelligence Analysts"/>
    <s v="Senior Business Intelligence Engineer (GCS)"/>
    <x v="3"/>
    <s v="Royal Bank of Canada"/>
    <s v="Toronto"/>
    <s v="Toronto"/>
    <s v="Toronto"/>
    <s v="ON"/>
    <x v="86"/>
    <s v="Senior"/>
    <s v="In-Person"/>
    <s v="Finance"/>
    <n v="68000"/>
    <n v="88300"/>
    <n v="78150"/>
    <n v="0"/>
    <x v="1"/>
  </r>
  <r>
    <s v="Senior Business Intelligence Analysts"/>
    <s v="Pricing &amp; Legal Project Management Analyst"/>
    <x v="5"/>
    <s v="Gowling WLG"/>
    <s v="Waterloo"/>
    <s v="Waterloo"/>
    <s v="Waterloo"/>
    <s v="ON"/>
    <x v="84"/>
    <s v="ANY"/>
    <s v="In-Person"/>
    <s v="Others"/>
    <n v="54000"/>
    <n v="75000"/>
    <n v="64500"/>
    <n v="0"/>
    <x v="1"/>
  </r>
  <r>
    <s v="Senior Business Intelligence Analysts"/>
    <s v="Pricing &amp; Legal Project Management Analyst"/>
    <x v="5"/>
    <s v="Gowling WLG"/>
    <s v="Calgary"/>
    <s v="Calgary"/>
    <s v="Calgary"/>
    <s v="AB"/>
    <x v="84"/>
    <s v="ANY"/>
    <s v="In-Person"/>
    <s v="Others"/>
    <n v="54000"/>
    <n v="75000"/>
    <n v="64500"/>
    <n v="0"/>
    <x v="2"/>
  </r>
  <r>
    <s v="Senior Business Analysts"/>
    <s v="Senior Actuarial Analyst"/>
    <x v="5"/>
    <s v="Northbridge Financial Corporation"/>
    <s v="Toronto"/>
    <s v="Toronto"/>
    <s v="Toronto"/>
    <s v="ON"/>
    <x v="51"/>
    <s v="Senior"/>
    <s v="In-Person"/>
    <s v="Finance"/>
    <n v="66000"/>
    <n v="84500"/>
    <n v="75250"/>
    <n v="0"/>
    <x v="1"/>
  </r>
  <r>
    <s v="Senior Business Intelligence Analysts"/>
    <s v="Board and CEO Practice, Senior Business Analyst"/>
    <x v="1"/>
    <s v="Egon Zehnder"/>
    <s v="Montreal"/>
    <s v="Montreal"/>
    <s v="Montreal"/>
    <s v="QC"/>
    <x v="2"/>
    <s v="Senior"/>
    <s v="In-Person"/>
    <s v="Others"/>
    <n v="68000"/>
    <n v="88300"/>
    <n v="78150"/>
    <n v="0"/>
    <x v="1"/>
  </r>
  <r>
    <s v="Senior Business Intelligence Analysts"/>
    <s v="Pricing &amp; Legal Project Management Analyst"/>
    <x v="5"/>
    <s v="Gowling WLG"/>
    <s v="Vancouver"/>
    <s v="Vancouver"/>
    <s v="Vancouver"/>
    <s v="BC"/>
    <x v="84"/>
    <s v="ANY"/>
    <s v="In-Person"/>
    <s v="Others"/>
    <n v="54000"/>
    <n v="75000"/>
    <n v="64500"/>
    <n v="0"/>
    <x v="2"/>
  </r>
  <r>
    <s v="Senior Supply Chain Data Analysts"/>
    <s v="Total Rewards Analyst"/>
    <x v="5"/>
    <s v="SAIT"/>
    <s v="Calgary"/>
    <s v="Calgary"/>
    <s v="Calgary"/>
    <s v="AB"/>
    <x v="5"/>
    <s v="ANY"/>
    <s v="In-Person"/>
    <s v="Technology"/>
    <n v="65000"/>
    <n v="85000"/>
    <n v="75000"/>
    <n v="0"/>
    <x v="2"/>
  </r>
  <r>
    <s v="Financial and Operational Analysts"/>
    <s v="Senior Analyst, Revenue Growth Pricing"/>
    <x v="5"/>
    <s v="Corby Spirit and Wine Limited"/>
    <s v="Toronto"/>
    <s v="Toronto"/>
    <s v="Toronto"/>
    <s v="ON"/>
    <x v="87"/>
    <s v="Senior"/>
    <s v="In-Person"/>
    <s v="Technology"/>
    <n v="50000"/>
    <n v="76458"/>
    <n v="63229"/>
    <n v="0"/>
    <x v="1"/>
  </r>
  <r>
    <s v="Senior Business Intelligence Analysts"/>
    <s v="Senior Business Analyst Order to Cash"/>
    <x v="1"/>
    <s v="Purolator"/>
    <s v="Mississauga"/>
    <s v="Mississauga"/>
    <s v="Mississauga"/>
    <s v="ON"/>
    <x v="32"/>
    <s v="Senior"/>
    <s v="In-Person"/>
    <s v="Others"/>
    <n v="68000"/>
    <n v="88300"/>
    <n v="78150"/>
    <n v="0"/>
    <x v="1"/>
  </r>
  <r>
    <s v="Senior Business Intelligence Analysts"/>
    <s v="Learning &amp; Development Analyst Student"/>
    <x v="5"/>
    <s v="PCL Construction"/>
    <s v="Edmonton"/>
    <s v="Edmonton"/>
    <s v="Edmonton"/>
    <s v="AB"/>
    <x v="88"/>
    <s v="ANY"/>
    <s v="In-Person"/>
    <s v="Construction"/>
    <n v="68000"/>
    <n v="88300"/>
    <n v="78150"/>
    <n v="0"/>
    <x v="2"/>
  </r>
  <r>
    <s v="Senior Business Intelligence Analysts"/>
    <s v="Technical Business Analyst, Capital Markets Technology, eFX"/>
    <x v="1"/>
    <s v="Scotiabank"/>
    <s v="Toronto"/>
    <s v="Toronto"/>
    <s v="Toronto"/>
    <s v="ON"/>
    <x v="43"/>
    <s v="ANY"/>
    <s v="In-Person"/>
    <s v="Finance"/>
    <n v="68000"/>
    <n v="88300"/>
    <n v="78150"/>
    <n v="0"/>
    <x v="1"/>
  </r>
  <r>
    <s v="Senior Supply Chain Data Analysts"/>
    <s v="Senior Analyst Supply Chain Systems"/>
    <x v="8"/>
    <s v="Loblaw Companies Limited"/>
    <s v="Brampton"/>
    <s v="Brampton"/>
    <s v="Brampton"/>
    <s v="ON"/>
    <x v="23"/>
    <s v="Senior"/>
    <s v="In-Person"/>
    <s v="Technology"/>
    <n v="68500"/>
    <n v="87000"/>
    <n v="77750"/>
    <n v="0"/>
    <x v="1"/>
  </r>
  <r>
    <s v="Systems and Data Analysts"/>
    <s v="Data Analyst &amp; BI Specialist"/>
    <x v="4"/>
    <s v="UniUni (Uni Express Inc.)"/>
    <s v="Remote"/>
    <s v="Remote"/>
    <s v="Remote"/>
    <s v="Undef"/>
    <x v="89"/>
    <s v="Senior"/>
    <s v="Remote"/>
    <s v="Media"/>
    <n v="70000"/>
    <n v="90000"/>
    <n v="80000"/>
    <n v="1"/>
    <x v="0"/>
  </r>
  <r>
    <s v="Senior Data Analysts"/>
    <s v="Data Analyst, Business Intelligence"/>
    <x v="10"/>
    <s v="Bell"/>
    <s v="Toronto"/>
    <s v="Toronto"/>
    <s v="Toronto"/>
    <s v="ON"/>
    <x v="90"/>
    <s v="ANY"/>
    <s v="In-Person"/>
    <s v="Others"/>
    <n v="69000"/>
    <n v="86000"/>
    <n v="77500"/>
    <n v="0"/>
    <x v="1"/>
  </r>
  <r>
    <s v="Business and Marketing Analysts"/>
    <s v="Business Analyst"/>
    <x v="1"/>
    <s v="TripNinja"/>
    <s v="Remote"/>
    <s v="Remote"/>
    <s v="Remote"/>
    <s v="Undef"/>
    <x v="91"/>
    <s v="ANY"/>
    <s v="Remote"/>
    <s v="Others"/>
    <n v="80000"/>
    <n v="90000"/>
    <n v="85000"/>
    <n v="1"/>
    <x v="0"/>
  </r>
  <r>
    <s v="Senior Data Analysts"/>
    <s v="Senior Data Analyst"/>
    <x v="2"/>
    <s v="Scene+"/>
    <s v="Toronto"/>
    <s v="Toronto"/>
    <s v="Toronto"/>
    <s v="ON"/>
    <x v="92"/>
    <s v="Senior"/>
    <s v="In-Person"/>
    <s v="Others"/>
    <n v="69000"/>
    <n v="86000"/>
    <n v="77500"/>
    <n v="0"/>
    <x v="1"/>
  </r>
  <r>
    <s v="Senior Supply Chain Data Analysts"/>
    <s v="Power BI Developer | Data Analyst"/>
    <x v="7"/>
    <s v="Silver Gold Bull Inc."/>
    <s v="Calgary"/>
    <s v="Calgary"/>
    <s v="Calgary"/>
    <s v="AB"/>
    <x v="93"/>
    <s v="ANY"/>
    <s v="In-Person"/>
    <s v="Others"/>
    <n v="65000"/>
    <n v="120000"/>
    <n v="92500"/>
    <n v="0"/>
    <x v="2"/>
  </r>
  <r>
    <s v="Senior Business Intelligence Analysts"/>
    <s v="Data and Business Intelligence Analyst"/>
    <x v="10"/>
    <s v="University of Toronto"/>
    <s v="Toronto"/>
    <s v="Toronto"/>
    <s v="Toronto"/>
    <s v="ON"/>
    <x v="94"/>
    <s v="ANY"/>
    <s v="In-Person"/>
    <s v="Technology"/>
    <n v="30240.560000000001"/>
    <n v="84813"/>
    <n v="57526.78"/>
    <n v="0"/>
    <x v="1"/>
  </r>
  <r>
    <s v="Senior Supply Chain Data Analysts"/>
    <s v="Power BI Developer | Data Analyst"/>
    <x v="7"/>
    <s v="Silver Gold Bull Inc."/>
    <s v="Calgary"/>
    <s v="Calgary"/>
    <s v="Calgary"/>
    <s v="AB"/>
    <x v="93"/>
    <s v="ANY"/>
    <s v="In-Person"/>
    <s v="Others"/>
    <n v="65000"/>
    <n v="120000"/>
    <n v="92500"/>
    <n v="0"/>
    <x v="2"/>
  </r>
  <r>
    <s v="Senior Supply Chain Data Analysts"/>
    <s v="Data Analyst, BORN Ontario, Temporary Full-Time (1.0)"/>
    <x v="2"/>
    <s v="CHEO"/>
    <s v="Ottawa"/>
    <s v="Ottawa"/>
    <s v="Ottawa"/>
    <s v="ON"/>
    <x v="95"/>
    <s v="ANY"/>
    <s v="In-Person"/>
    <s v="Others"/>
    <n v="72883.199999999997"/>
    <n v="89440"/>
    <n v="81161.600000000006"/>
    <n v="0"/>
    <x v="1"/>
  </r>
  <r>
    <s v="Senior Business Intelligence Analysts"/>
    <s v="Program Reporting Analyst"/>
    <x v="5"/>
    <s v="Turner &amp; Townsend"/>
    <s v="Toronto"/>
    <s v="Toronto"/>
    <s v="Toronto"/>
    <s v="ON"/>
    <x v="2"/>
    <s v="ANY"/>
    <s v="In-Person"/>
    <s v="Others"/>
    <n v="68000"/>
    <n v="88300"/>
    <n v="78150"/>
    <n v="0"/>
    <x v="1"/>
  </r>
  <r>
    <s v="Senior Business Intelligence Analysts"/>
    <s v="Program Management, Business Analyst (16 Month Contract)"/>
    <x v="1"/>
    <s v="L3Harris Technologies"/>
    <s v="Waterdown"/>
    <s v="Waterdown"/>
    <s v="Waterdown"/>
    <s v="ON"/>
    <x v="96"/>
    <s v="ANY"/>
    <s v="In-Person"/>
    <s v="Technology"/>
    <n v="68000"/>
    <n v="88300"/>
    <n v="78150"/>
    <n v="0"/>
    <x v="1"/>
  </r>
  <r>
    <s v="Business and Marketing Analysts"/>
    <s v="Business Analyst"/>
    <x v="1"/>
    <s v="Teleperformance"/>
    <s v="Toronto"/>
    <s v="Toronto"/>
    <s v="Toronto"/>
    <s v="ON"/>
    <x v="97"/>
    <s v="ANY"/>
    <s v="In-Person"/>
    <s v="Others"/>
    <n v="65000"/>
    <n v="87000"/>
    <n v="76000"/>
    <n v="0"/>
    <x v="1"/>
  </r>
  <r>
    <s v="Senior Supply Chain Data Analysts"/>
    <s v="Business Analyst, Sr"/>
    <x v="1"/>
    <s v="Saskatchewan Blue Cross"/>
    <s v="Saskatoon"/>
    <s v="Saskatoon"/>
    <s v="Saskatoon"/>
    <s v="SK"/>
    <x v="80"/>
    <s v="Senior"/>
    <s v="In-Person"/>
    <s v="Others"/>
    <n v="68500"/>
    <n v="87000"/>
    <n v="77750"/>
    <n v="0"/>
    <x v="2"/>
  </r>
  <r>
    <s v="Systems and Data Analysts"/>
    <s v="Field Data Capture Analyst"/>
    <x v="5"/>
    <s v="i3 Energy Canada Ltd."/>
    <s v="Calgary"/>
    <s v="Calgary"/>
    <s v="Calgary"/>
    <s v="AB"/>
    <x v="2"/>
    <s v="ANY"/>
    <s v="In-Person"/>
    <s v="Energy"/>
    <n v="76000"/>
    <n v="89440"/>
    <n v="82720"/>
    <n v="0"/>
    <x v="2"/>
  </r>
  <r>
    <s v="Business and Marketing Analysts"/>
    <s v="Business Analyst"/>
    <x v="1"/>
    <s v="Scotiabank"/>
    <s v="Toronto"/>
    <s v="Toronto"/>
    <s v="Toronto"/>
    <s v="ON"/>
    <x v="98"/>
    <s v="ANY"/>
    <s v="In-Person"/>
    <s v="Finance"/>
    <n v="65000"/>
    <n v="87000"/>
    <n v="76000"/>
    <n v="0"/>
    <x v="1"/>
  </r>
  <r>
    <s v="Business Systems Analysts"/>
    <s v="Analyst, Business Systems"/>
    <x v="8"/>
    <s v="Northwestel Inc."/>
    <s v="Whitehorse"/>
    <s v="Whitehorse"/>
    <s v="Whitehorse"/>
    <s v="YT"/>
    <x v="99"/>
    <s v="ANY"/>
    <s v="In-Person"/>
    <s v="Others"/>
    <n v="85816.8"/>
    <n v="91520"/>
    <n v="88668.4"/>
    <n v="0"/>
    <x v="0"/>
  </r>
  <r>
    <s v="Business and Marketing Analysts"/>
    <s v="Business Analyst -Pharmacy"/>
    <x v="1"/>
    <s v="Atlantis IT group"/>
    <s v="Toronto"/>
    <s v="Toronto"/>
    <s v="Toronto"/>
    <s v="ON"/>
    <x v="2"/>
    <s v="ANY"/>
    <s v="In-Person"/>
    <s v="Technology"/>
    <n v="65000"/>
    <n v="87000"/>
    <n v="76000"/>
    <n v="0"/>
    <x v="1"/>
  </r>
  <r>
    <s v="Business and Marketing Analysts"/>
    <s v="Banking Operations Analyst"/>
    <x v="5"/>
    <s v="Relay Financial"/>
    <s v="Toronto"/>
    <s v="Toronto"/>
    <s v="Toronto"/>
    <s v="ON"/>
    <x v="100"/>
    <s v="ANY"/>
    <s v="In-Person"/>
    <s v="Finance"/>
    <n v="65000"/>
    <n v="87000"/>
    <n v="76000"/>
    <n v="0"/>
    <x v="1"/>
  </r>
  <r>
    <s v="Senior Business Intelligence Analysts"/>
    <s v="Medical Information Analyst (Health Information Management Professional) (12 Month Term)"/>
    <x v="5"/>
    <s v="Canadian Medical Protective Association"/>
    <s v="Remote in Ottawa"/>
    <s v="Remote"/>
    <s v="Ottawa"/>
    <s v="ON"/>
    <x v="5"/>
    <s v="ANY"/>
    <s v="Remote"/>
    <s v="Healthcare"/>
    <n v="68000"/>
    <n v="91000"/>
    <n v="79500"/>
    <n v="1"/>
    <x v="1"/>
  </r>
  <r>
    <s v="Senior Data Analysts"/>
    <s v="Senior Data Analyst, Data Analysis Chapter"/>
    <x v="2"/>
    <s v="EDC"/>
    <s v="Ottawa"/>
    <s v="Ottawa"/>
    <s v="Ottawa"/>
    <s v="ON"/>
    <x v="101"/>
    <s v="Senior"/>
    <s v="In-Person"/>
    <s v="Others"/>
    <n v="37440"/>
    <n v="180000"/>
    <n v="108720"/>
    <n v="0"/>
    <x v="1"/>
  </r>
  <r>
    <s v="Business and Marketing Analysts"/>
    <s v="Project Analyst"/>
    <x v="5"/>
    <s v="Town of Okotoks"/>
    <s v="Okotoks"/>
    <s v="Okotoks"/>
    <s v="Okotoks"/>
    <s v="AB"/>
    <x v="102"/>
    <s v="ANY"/>
    <s v="In-Person"/>
    <s v="Others"/>
    <n v="65000"/>
    <n v="87000"/>
    <n v="76000"/>
    <n v="0"/>
    <x v="2"/>
  </r>
  <r>
    <s v="Financial and Operational Analysts"/>
    <s v="Inventory Analyst"/>
    <x v="5"/>
    <s v="GraingerCanada"/>
    <s v="Thornhill"/>
    <s v="Thornhill"/>
    <s v="Thornhill"/>
    <s v="ON"/>
    <x v="19"/>
    <s v="ANY"/>
    <s v="In-Person"/>
    <s v="Others"/>
    <n v="30240.560000000001"/>
    <n v="57200"/>
    <n v="43720.28"/>
    <n v="0"/>
    <x v="1"/>
  </r>
  <r>
    <s v="Business Systems Analysts"/>
    <s v="Business System Analyst -Data Engineer"/>
    <x v="3"/>
    <s v="Zortech Solutions"/>
    <s v="Toronto"/>
    <s v="Toronto"/>
    <s v="Toronto"/>
    <s v="ON"/>
    <x v="19"/>
    <s v="ANY"/>
    <s v="In-Person"/>
    <s v="Technology"/>
    <n v="120000"/>
    <n v="130000"/>
    <n v="125000"/>
    <n v="0"/>
    <x v="1"/>
  </r>
  <r>
    <s v="Database Analysts"/>
    <s v="database analyst"/>
    <x v="5"/>
    <s v="R.E. ROYAL TRADING INC."/>
    <s v="Concord"/>
    <s v="Concord"/>
    <s v="Concord"/>
    <s v="ON"/>
    <x v="12"/>
    <s v="ANY"/>
    <s v="In-Person"/>
    <s v="Others"/>
    <n v="88524.800000000003"/>
    <n v="88524.800000000003"/>
    <n v="88524.800000000003"/>
    <n v="0"/>
    <x v="1"/>
  </r>
  <r>
    <s v="Business Systems Analysts"/>
    <s v="Business System Analyst -Data Engineer"/>
    <x v="3"/>
    <s v="Esolutions"/>
    <s v="Toronto"/>
    <s v="Toronto"/>
    <s v="Toronto"/>
    <s v="ON"/>
    <x v="19"/>
    <s v="ANY"/>
    <s v="In-Person"/>
    <s v="Consulting"/>
    <n v="95000"/>
    <n v="105000"/>
    <n v="100000"/>
    <n v="0"/>
    <x v="1"/>
  </r>
  <r>
    <s v="Senior Supply Chain Data Analysts"/>
    <s v="Analyst, Supply Chain Management"/>
    <x v="5"/>
    <s v="Elk Valley Resources"/>
    <s v="Sparwood"/>
    <s v="Sparwood"/>
    <s v="Sparwood"/>
    <s v="BC"/>
    <x v="16"/>
    <s v="ANY"/>
    <s v="In-Person"/>
    <s v="Others"/>
    <n v="82000"/>
    <n v="101000"/>
    <n v="91500"/>
    <n v="0"/>
    <x v="2"/>
  </r>
  <r>
    <s v="Senior Supply Chain Data Analysts"/>
    <s v="Supply Chain Analyst"/>
    <x v="5"/>
    <s v="Cardinal Health"/>
    <s v="Vaughan"/>
    <s v="Vaughan"/>
    <s v="Vaughan"/>
    <s v="ON"/>
    <x v="85"/>
    <s v="ANY"/>
    <s v="In-Person"/>
    <s v="Healthcare"/>
    <n v="68500"/>
    <n v="87000"/>
    <n v="77750"/>
    <n v="0"/>
    <x v="1"/>
  </r>
  <r>
    <s v="Senior Business Intelligence Analysts"/>
    <s v="Senior Business Process Analyst"/>
    <x v="5"/>
    <s v="BC Financial Services Authority"/>
    <s v="Vancouver"/>
    <s v="Vancouver"/>
    <s v="Vancouver"/>
    <s v="BC"/>
    <x v="51"/>
    <s v="Senior"/>
    <s v="In-Person"/>
    <s v="Technology"/>
    <n v="87872"/>
    <n v="136815"/>
    <n v="112343.5"/>
    <n v="0"/>
    <x v="2"/>
  </r>
  <r>
    <s v="Senior Supply Chain Data Analysts"/>
    <s v="Sustainable Investing Analyst (6-month Contract)"/>
    <x v="5"/>
    <s v="Mackenzie Financial Corporation"/>
    <s v="Greater Toronto Area"/>
    <s v="Greater Toronto Area"/>
    <s v="Greater Toronto Area"/>
    <s v="ON"/>
    <x v="2"/>
    <s v="ANY"/>
    <s v="In-Person"/>
    <s v="Finance"/>
    <n v="30240.560000000001"/>
    <n v="57200"/>
    <n v="43720.28"/>
    <n v="0"/>
    <x v="1"/>
  </r>
  <r>
    <s v="Senior Supply Chain Data Analysts"/>
    <s v="HRIS Analyst - 8 to 12 Month Term"/>
    <x v="5"/>
    <s v="Northwestel Inc."/>
    <s v="Yellowknife"/>
    <s v="Yellowknife"/>
    <s v="Yellowknife"/>
    <s v="NT"/>
    <x v="103"/>
    <s v="ANY"/>
    <s v="In-Person"/>
    <s v="Others"/>
    <n v="68500"/>
    <n v="87000"/>
    <n v="77750"/>
    <n v="0"/>
    <x v="0"/>
  </r>
  <r>
    <s v="Senior Supply Chain Data Analysts"/>
    <s v="Power Market Analyst - 24321"/>
    <x v="5"/>
    <s v="Enverus"/>
    <s v="Calgary"/>
    <s v="Calgary"/>
    <s v="Calgary"/>
    <s v="AB"/>
    <x v="0"/>
    <s v="ANY"/>
    <s v="In-Person"/>
    <s v="Others"/>
    <n v="68500"/>
    <n v="87000"/>
    <n v="77750"/>
    <n v="0"/>
    <x v="2"/>
  </r>
  <r>
    <s v="Senior Business Analysts"/>
    <s v="Business Analyst - Ottawa"/>
    <x v="1"/>
    <s v="RealDecoy"/>
    <s v="Ottawa"/>
    <s v="Ottawa"/>
    <s v="Ottawa"/>
    <s v="ON"/>
    <x v="104"/>
    <s v="ANY"/>
    <s v="In-Person"/>
    <s v="Others"/>
    <n v="66000"/>
    <n v="84500"/>
    <n v="75250"/>
    <n v="0"/>
    <x v="1"/>
  </r>
  <r>
    <s v="Senior Business Intelligence Analysts"/>
    <s v="Research Analyst (Green Infrastructure)"/>
    <x v="5"/>
    <s v="Toronto and Region Conservation Authority (TRCA)"/>
    <s v="Concord"/>
    <s v="Concord"/>
    <s v="Concord"/>
    <s v="ON"/>
    <x v="105"/>
    <s v="ANY"/>
    <s v="In-Person"/>
    <s v="Technology"/>
    <n v="76294.399999999994"/>
    <n v="88420.800000000003"/>
    <n v="82357.600000000006"/>
    <n v="0"/>
    <x v="1"/>
  </r>
  <r>
    <s v="Financial and Operational Analysts"/>
    <s v="FP&amp;A Business Analyst"/>
    <x v="1"/>
    <s v="CGI"/>
    <s v="Toronto"/>
    <s v="Toronto"/>
    <s v="Toronto"/>
    <s v="ON"/>
    <x v="2"/>
    <s v="ANY"/>
    <s v="In-Person"/>
    <s v="Others"/>
    <n v="50000"/>
    <n v="76458"/>
    <n v="63229"/>
    <n v="0"/>
    <x v="1"/>
  </r>
  <r>
    <s v="Senior Business Intelligence Analysts"/>
    <s v="Operations Analyst (Business Operations)"/>
    <x v="5"/>
    <s v="Western University"/>
    <s v="London"/>
    <s v="London"/>
    <s v="London"/>
    <s v="ON"/>
    <x v="106"/>
    <s v="ANY"/>
    <s v="In-Person"/>
    <s v="Technology"/>
    <n v="68000"/>
    <n v="88300"/>
    <n v="78150"/>
    <n v="0"/>
    <x v="1"/>
  </r>
  <r>
    <s v="Senior Business Analysts"/>
    <s v="Senior Analyst, Fraud Strategy &amp; Analytics"/>
    <x v="5"/>
    <s v="EQ Bank | Equitable Bank"/>
    <s v="Toronto"/>
    <s v="Toronto"/>
    <s v="Toronto"/>
    <s v="ON"/>
    <x v="107"/>
    <s v="Senior"/>
    <s v="In-Person"/>
    <s v="Technology"/>
    <n v="30240.560000000001"/>
    <n v="57200"/>
    <n v="43720.28"/>
    <n v="0"/>
    <x v="1"/>
  </r>
  <r>
    <s v="Financial and Operational Analysts"/>
    <s v="FP&amp;A Business Analyst"/>
    <x v="1"/>
    <s v="CGI"/>
    <s v="Toronto"/>
    <s v="Toronto"/>
    <s v="Toronto"/>
    <s v="ON"/>
    <x v="2"/>
    <s v="ANY"/>
    <s v="In-Person"/>
    <s v="Others"/>
    <n v="50000"/>
    <n v="76458"/>
    <n v="63229"/>
    <n v="0"/>
    <x v="1"/>
  </r>
  <r>
    <s v="Senior Business Intelligence Analysts"/>
    <s v="Operations Analyst (Business Operations)"/>
    <x v="5"/>
    <s v="Western University"/>
    <s v="London"/>
    <s v="London"/>
    <s v="London"/>
    <s v="ON"/>
    <x v="106"/>
    <s v="ANY"/>
    <s v="In-Person"/>
    <s v="Technology"/>
    <n v="68000"/>
    <n v="88300"/>
    <n v="78150"/>
    <n v="0"/>
    <x v="1"/>
  </r>
  <r>
    <s v="Senior Business Analysts"/>
    <s v="Senior Business Analyst"/>
    <x v="1"/>
    <s v="Fraser Health"/>
    <s v="Surrey"/>
    <s v="Surrey"/>
    <s v="Surrey"/>
    <s v="BC"/>
    <x v="2"/>
    <s v="Senior"/>
    <s v="In-Person"/>
    <s v="Healthcare"/>
    <n v="79289.599999999904"/>
    <n v="113984"/>
    <n v="96636.799999999901"/>
    <n v="0"/>
    <x v="2"/>
  </r>
  <r>
    <s v="Senior Supply Chain Data Analysts"/>
    <s v="Business Analyst Consultant, Savings &amp; Retirement (S&amp;R)"/>
    <x v="16"/>
    <s v="Equitable CA"/>
    <s v="Waterloo"/>
    <s v="Waterloo"/>
    <s v="Waterloo"/>
    <s v="ON"/>
    <x v="108"/>
    <s v="Senior"/>
    <s v="In-Person"/>
    <s v="Technology"/>
    <n v="68500"/>
    <n v="87000"/>
    <n v="77750"/>
    <n v="0"/>
    <x v="1"/>
  </r>
  <r>
    <s v="Business Systems Analysts"/>
    <s v="business systems analyst"/>
    <x v="8"/>
    <s v="Rubinza Inc."/>
    <s v="Richmond Hill"/>
    <s v="Richmond Hill"/>
    <s v="Richmond Hill"/>
    <s v="ON"/>
    <x v="12"/>
    <s v="ANY"/>
    <s v="In-Person"/>
    <s v="Others"/>
    <n v="90064"/>
    <n v="90064"/>
    <n v="90064"/>
    <n v="0"/>
    <x v="1"/>
  </r>
  <r>
    <s v="Business and Technical Analysts"/>
    <s v="Intern - CRM Analyst (Fall 2024)"/>
    <x v="14"/>
    <s v="Senators Sports &amp; Entertainment"/>
    <s v="Ottawa"/>
    <s v="Ottawa"/>
    <s v="Ottawa"/>
    <s v="ON"/>
    <x v="109"/>
    <s v="Junior"/>
    <s v="In-Person"/>
    <s v="Media"/>
    <n v="64123.59"/>
    <n v="86600"/>
    <n v="75361.794999999998"/>
    <n v="0"/>
    <x v="1"/>
  </r>
  <r>
    <s v="Business Systems Analysts"/>
    <s v="business analyst - computer systems"/>
    <x v="8"/>
    <s v="APITable Ltd."/>
    <s v="Markham"/>
    <s v="Markham"/>
    <s v="Markham"/>
    <s v="ON"/>
    <x v="110"/>
    <s v="ANY"/>
    <s v="In-Person"/>
    <s v="Technology"/>
    <n v="91520"/>
    <n v="91520"/>
    <n v="91520"/>
    <n v="0"/>
    <x v="1"/>
  </r>
  <r>
    <s v="Senior Business Intelligence Analysts"/>
    <s v="Industrial Process Analyst"/>
    <x v="5"/>
    <s v="Spectra Aluminum Products"/>
    <s v="Bradford"/>
    <s v="Bradford"/>
    <s v="Bradford"/>
    <s v="ON"/>
    <x v="111"/>
    <s v="ANY"/>
    <s v="In-Person"/>
    <s v="Others"/>
    <n v="68000"/>
    <n v="88300"/>
    <n v="78150"/>
    <n v="0"/>
    <x v="1"/>
  </r>
  <r>
    <s v="Financial and Operational Analysts"/>
    <s v="Pricing Analyst"/>
    <x v="5"/>
    <s v="Ventura Foods"/>
    <s v="Etobicoke"/>
    <s v="Etobicoke"/>
    <s v="Etobicoke"/>
    <s v="ON"/>
    <x v="5"/>
    <s v="ANY"/>
    <s v="In-Person"/>
    <s v="Others"/>
    <n v="50000"/>
    <n v="76458"/>
    <n v="63229"/>
    <n v="0"/>
    <x v="1"/>
  </r>
  <r>
    <s v="Business Systems Analysts"/>
    <s v="business systems analyst"/>
    <x v="8"/>
    <s v="Gold Valley Daycare &amp; Osc"/>
    <s v="Leduc"/>
    <s v="Leduc"/>
    <s v="Leduc"/>
    <s v="AB"/>
    <x v="2"/>
    <s v="ANY"/>
    <s v="In-Person"/>
    <s v="Automotive"/>
    <n v="98009.599999999904"/>
    <n v="98009.599999999904"/>
    <n v="98009.599999999904"/>
    <n v="0"/>
    <x v="2"/>
  </r>
  <r>
    <s v="Business and Technical Analysts"/>
    <s v="Analyst, Network-GIS-NS&amp;UC S"/>
    <x v="5"/>
    <s v="Apotex Inc."/>
    <s v="North York"/>
    <s v="North York"/>
    <s v="North York"/>
    <s v="ON"/>
    <x v="112"/>
    <s v="ANY"/>
    <s v="In-Person"/>
    <s v="Others"/>
    <n v="64123.59"/>
    <n v="86600"/>
    <n v="75361.794999999998"/>
    <n v="0"/>
    <x v="1"/>
  </r>
  <r>
    <s v="Business Systems Analysts"/>
    <s v="Business Systems Analyst, Capital Markets Technology, Hybrid"/>
    <x v="8"/>
    <s v="Scotiabank"/>
    <s v="Toronto"/>
    <s v="Toronto"/>
    <s v="Toronto"/>
    <s v="ON"/>
    <x v="113"/>
    <s v="ANY"/>
    <s v="Hybrid"/>
    <s v="Finance"/>
    <n v="85816.8"/>
    <n v="91520"/>
    <n v="88668.4"/>
    <n v="0"/>
    <x v="1"/>
  </r>
  <r>
    <s v="Business Systems Analysts"/>
    <s v="Senior Business Systems Analyst"/>
    <x v="8"/>
    <s v="Royal Bank of Canada"/>
    <s v="Toronto"/>
    <s v="Toronto"/>
    <s v="Toronto"/>
    <s v="ON"/>
    <x v="114"/>
    <s v="Senior"/>
    <s v="In-Person"/>
    <s v="Finance"/>
    <n v="85816.8"/>
    <n v="91520"/>
    <n v="88668.4"/>
    <n v="0"/>
    <x v="1"/>
  </r>
  <r>
    <s v="Business Systems Analysts"/>
    <s v="Senior Business Systems Analyst"/>
    <x v="8"/>
    <s v="The Maples Group (Financial Services)"/>
    <s v="Montreal"/>
    <s v="Montreal"/>
    <s v="Montreal"/>
    <s v="QC"/>
    <x v="115"/>
    <s v="Senior"/>
    <s v="In-Person"/>
    <s v="Finance"/>
    <n v="85816.8"/>
    <n v="91520"/>
    <n v="88668.4"/>
    <n v="0"/>
    <x v="1"/>
  </r>
  <r>
    <s v="Financial and Operational Analysts"/>
    <s v="Strategic Sourcing Analyst"/>
    <x v="5"/>
    <s v="SGS"/>
    <s v="Mississauga"/>
    <s v="Mississauga"/>
    <s v="Mississauga"/>
    <s v="ON"/>
    <x v="5"/>
    <s v="ANY"/>
    <s v="In-Person"/>
    <s v="Others"/>
    <n v="50000"/>
    <n v="76458"/>
    <n v="63229"/>
    <n v="0"/>
    <x v="1"/>
  </r>
  <r>
    <s v="Business Systems Analysts"/>
    <s v="Business Systems Analyst (Network Services)"/>
    <x v="8"/>
    <s v="City of London"/>
    <s v="London"/>
    <s v="London"/>
    <s v="London"/>
    <s v="ON"/>
    <x v="2"/>
    <s v="ANY"/>
    <s v="In-Person"/>
    <s v="Technology"/>
    <n v="58649"/>
    <n v="85218"/>
    <n v="71933.5"/>
    <n v="0"/>
    <x v="1"/>
  </r>
  <r>
    <s v="Business and Technical Analysts"/>
    <s v="ECON 24R - Economic Analyst"/>
    <x v="5"/>
    <s v="BC Public Service"/>
    <s v="Victoria"/>
    <s v="Victoria"/>
    <s v="Victoria"/>
    <s v="BC"/>
    <x v="116"/>
    <s v="ANY"/>
    <s v="In-Person"/>
    <s v="Service"/>
    <n v="76071.179999999993"/>
    <n v="86658.48"/>
    <n v="81364.8299999999"/>
    <n v="0"/>
    <x v="2"/>
  </r>
  <r>
    <s v="Financial and Operational Analysts"/>
    <s v="Pricing Analyst"/>
    <x v="5"/>
    <s v="Pratts Food Service Alberta"/>
    <s v="Rocky View County"/>
    <s v="Rocky View County"/>
    <s v="Rocky View County"/>
    <s v="AB"/>
    <x v="71"/>
    <s v="ANY"/>
    <s v="In-Person"/>
    <s v="Service"/>
    <n v="47266.400000000001"/>
    <n v="64725.919999999998"/>
    <n v="55996.160000000003"/>
    <n v="0"/>
    <x v="2"/>
  </r>
  <r>
    <s v="Senior Business Analysts"/>
    <s v="Senior Technical Business Analyst"/>
    <x v="1"/>
    <s v="Canadian Cancer Society"/>
    <s v="Ottawa"/>
    <s v="Ottawa"/>
    <s v="Ottawa"/>
    <s v="ON"/>
    <x v="5"/>
    <s v="Senior"/>
    <s v="In-Person"/>
    <s v="Healthcare"/>
    <n v="56000"/>
    <n v="84000"/>
    <n v="70000"/>
    <n v="0"/>
    <x v="1"/>
  </r>
  <r>
    <s v="Senior Business Analysts"/>
    <s v="Senior Technical Business Analyst"/>
    <x v="1"/>
    <s v="Canadian Cancer Society"/>
    <s v="Toronto"/>
    <s v="Toronto"/>
    <s v="Toronto"/>
    <s v="ON"/>
    <x v="5"/>
    <s v="Senior"/>
    <s v="In-Person"/>
    <s v="Healthcare"/>
    <n v="56000"/>
    <n v="84000"/>
    <n v="70000"/>
    <n v="0"/>
    <x v="1"/>
  </r>
  <r>
    <s v="Business and Technical Analysts"/>
    <s v="Sr. Analyst, Omni Channel"/>
    <x v="5"/>
    <s v="Loblaw Companies Limited"/>
    <s v="Brampton"/>
    <s v="Brampton"/>
    <s v="Brampton"/>
    <s v="ON"/>
    <x v="117"/>
    <s v="Senior"/>
    <s v="In-Person"/>
    <s v="Technology"/>
    <n v="64123.59"/>
    <n v="86600"/>
    <n v="75361.794999999998"/>
    <n v="0"/>
    <x v="1"/>
  </r>
  <r>
    <s v="Senior Business Analysts"/>
    <s v="Senior Technical Business Analyst"/>
    <x v="1"/>
    <s v="Canadian Cancer Society"/>
    <s v="Halifax"/>
    <s v="Halifax"/>
    <s v="Halifax"/>
    <s v="NS"/>
    <x v="5"/>
    <s v="Senior"/>
    <s v="In-Person"/>
    <s v="Healthcare"/>
    <n v="56000"/>
    <n v="84000"/>
    <n v="70000"/>
    <n v="0"/>
    <x v="3"/>
  </r>
  <r>
    <s v="Senior Business Analysts"/>
    <s v="Senior Procurement Analyst"/>
    <x v="5"/>
    <s v="Scotiabank"/>
    <s v="Toronto"/>
    <s v="Toronto"/>
    <s v="Toronto"/>
    <s v="ON"/>
    <x v="2"/>
    <s v="Senior"/>
    <s v="In-Person"/>
    <s v="Finance"/>
    <n v="66000"/>
    <n v="84500"/>
    <n v="75250"/>
    <n v="0"/>
    <x v="1"/>
  </r>
  <r>
    <s v="Senior Business Intelligence Analysts"/>
    <s v="Senior Business Analyst, IT Business Solutions [OneIT]"/>
    <x v="1"/>
    <s v="WSP"/>
    <s v="Montreal"/>
    <s v="Montreal"/>
    <s v="Montreal"/>
    <s v="QC"/>
    <x v="118"/>
    <s v="Senior"/>
    <s v="In-Person"/>
    <s v="Others"/>
    <n v="68000"/>
    <n v="88300"/>
    <n v="78150"/>
    <n v="0"/>
    <x v="1"/>
  </r>
  <r>
    <s v="Senior Business Analysts"/>
    <s v="Senior Technical Business Analyst"/>
    <x v="1"/>
    <s v="Canadian Cancer Society"/>
    <s v="Calgary"/>
    <s v="Calgary"/>
    <s v="Calgary"/>
    <s v="AB"/>
    <x v="5"/>
    <s v="Senior"/>
    <s v="In-Person"/>
    <s v="Healthcare"/>
    <n v="56000"/>
    <n v="84000"/>
    <n v="70000"/>
    <n v="0"/>
    <x v="2"/>
  </r>
  <r>
    <s v="Senior Business Analysts"/>
    <s v="Senior Actuarial Analyst -"/>
    <x v="5"/>
    <s v="Allstate"/>
    <s v="Remote in Markham"/>
    <s v="Remote"/>
    <s v="Markham"/>
    <s v="ON"/>
    <x v="119"/>
    <s v="Senior"/>
    <s v="Remote"/>
    <s v="Government"/>
    <n v="85000"/>
    <n v="133750"/>
    <n v="109375"/>
    <n v="1"/>
    <x v="1"/>
  </r>
  <r>
    <s v="Senior Business Analysts"/>
    <s v="Senior Technical Business Analyst"/>
    <x v="1"/>
    <s v="Canadian Cancer Society"/>
    <s v="Vancouver"/>
    <s v="Vancouver"/>
    <s v="Vancouver"/>
    <s v="BC"/>
    <x v="5"/>
    <s v="Senior"/>
    <s v="In-Person"/>
    <s v="Healthcare"/>
    <n v="56000"/>
    <n v="84000"/>
    <n v="70000"/>
    <n v="0"/>
    <x v="2"/>
  </r>
  <r>
    <s v="Senior Data Analysts"/>
    <s v="Information Analyst - Data Quality"/>
    <x v="5"/>
    <s v="eHealth Saskatchewan"/>
    <s v="Regina"/>
    <s v="Regina"/>
    <s v="Regina"/>
    <s v="SK"/>
    <x v="120"/>
    <s v="ANY"/>
    <s v="In-Person"/>
    <s v="Healthcare"/>
    <n v="74152"/>
    <n v="90272"/>
    <n v="82212"/>
    <n v="0"/>
    <x v="2"/>
  </r>
  <r>
    <s v="Senior Data Analysts"/>
    <s v="Data Analyst"/>
    <x v="2"/>
    <s v="Sri Technosoft Solutions"/>
    <s v="Edmonton"/>
    <s v="Edmonton"/>
    <s v="Edmonton"/>
    <s v="AB"/>
    <x v="121"/>
    <s v="ANY"/>
    <s v="In-Person"/>
    <s v="Technology"/>
    <n v="69000"/>
    <n v="86000"/>
    <n v="77500"/>
    <n v="0"/>
    <x v="2"/>
  </r>
  <r>
    <s v="Senior Business Analysts"/>
    <s v="Senior Technical Business Analyst"/>
    <x v="1"/>
    <s v="Canadian Cancer Society"/>
    <s v="Victoria"/>
    <s v="Victoria"/>
    <s v="Victoria"/>
    <s v="BC"/>
    <x v="5"/>
    <s v="Senior"/>
    <s v="In-Person"/>
    <s v="Healthcare"/>
    <n v="56000"/>
    <n v="84000"/>
    <n v="70000"/>
    <n v="0"/>
    <x v="2"/>
  </r>
  <r>
    <s v="Senior Data Analysts"/>
    <s v="Data Analyst"/>
    <x v="2"/>
    <s v="Sri Technosoft Solutions"/>
    <s v="Edmonton"/>
    <s v="Edmonton"/>
    <s v="Edmonton"/>
    <s v="AB"/>
    <x v="121"/>
    <s v="ANY"/>
    <s v="In-Person"/>
    <s v="Technology"/>
    <n v="69000"/>
    <n v="86000"/>
    <n v="77500"/>
    <n v="0"/>
    <x v="2"/>
  </r>
  <r>
    <s v="Business and Technical Analysts"/>
    <s v="Analyst, Data valorization"/>
    <x v="5"/>
    <s v="Desjardins"/>
    <s v="Montreal"/>
    <s v="Montreal"/>
    <s v="Montreal"/>
    <s v="QC"/>
    <x v="12"/>
    <s v="ANY"/>
    <s v="In-Person"/>
    <s v="Others"/>
    <n v="64123.59"/>
    <n v="86600"/>
    <n v="75361.794999999998"/>
    <n v="0"/>
    <x v="1"/>
  </r>
  <r>
    <s v="Business Systems Analysts"/>
    <s v="business data analyst"/>
    <x v="2"/>
    <s v="Tecqify Solutions Inc"/>
    <s v="Abbotsford"/>
    <s v="Abbotsford"/>
    <s v="Abbotsford"/>
    <s v="BC"/>
    <x v="2"/>
    <s v="ANY"/>
    <s v="In-Person"/>
    <s v="Consulting"/>
    <n v="97760"/>
    <n v="97760"/>
    <n v="97760"/>
    <n v="0"/>
    <x v="2"/>
  </r>
  <r>
    <s v="Business and Marketing Analysts"/>
    <s v="Business Analyst"/>
    <x v="1"/>
    <s v="BMO Financial Group"/>
    <s v="Toronto"/>
    <s v="Toronto"/>
    <s v="Toronto"/>
    <s v="ON"/>
    <x v="19"/>
    <s v="ANY"/>
    <s v="In-Person"/>
    <s v="Finance"/>
    <n v="60000"/>
    <n v="111700"/>
    <n v="85850"/>
    <n v="0"/>
    <x v="1"/>
  </r>
  <r>
    <s v="Systems and Data Analysts"/>
    <s v="DATA QUALITY ANALYST, TFT"/>
    <x v="5"/>
    <s v="Niagara Health System"/>
    <s v="St. Catharines"/>
    <s v="St. Catharines"/>
    <s v="St. Catharines"/>
    <s v="ON"/>
    <x v="48"/>
    <s v="ANY"/>
    <s v="In-Person"/>
    <s v="Healthcare"/>
    <n v="83449.599999999904"/>
    <n v="94411.199999999997"/>
    <n v="88930.4"/>
    <n v="0"/>
    <x v="1"/>
  </r>
  <r>
    <s v="Business Systems Analysts"/>
    <s v="Analyst Technology Strategy"/>
    <x v="5"/>
    <s v="Sobeys"/>
    <s v="Mississauga"/>
    <s v="Mississauga"/>
    <s v="Mississauga"/>
    <s v="ON"/>
    <x v="2"/>
    <s v="ANY"/>
    <s v="In-Person"/>
    <s v="Others"/>
    <n v="85816.8"/>
    <n v="91520"/>
    <n v="88668.4"/>
    <n v="0"/>
    <x v="1"/>
  </r>
  <r>
    <s v="Database Analysts"/>
    <s v="database analyst"/>
    <x v="5"/>
    <s v="AG IT Consulting"/>
    <s v="Concord"/>
    <s v="Concord"/>
    <s v="Concord"/>
    <s v="ON"/>
    <x v="122"/>
    <s v="ANY"/>
    <s v="In-Person"/>
    <s v="Technology"/>
    <n v="91520"/>
    <n v="91520"/>
    <n v="91520"/>
    <n v="0"/>
    <x v="1"/>
  </r>
  <r>
    <s v="Senior Supply Chain Data Analysts"/>
    <s v="Lead, Manufacturing Analyst"/>
    <x v="9"/>
    <s v="Vista"/>
    <s v="Lakeshore"/>
    <s v="Lakeshore"/>
    <s v="Lakeshore"/>
    <s v="ON"/>
    <x v="123"/>
    <s v="Senior"/>
    <s v="In-Person"/>
    <s v="Others"/>
    <n v="68500"/>
    <n v="87000"/>
    <n v="77750"/>
    <n v="0"/>
    <x v="1"/>
  </r>
  <r>
    <s v="Senior Supply Chain Data Analysts"/>
    <s v="Analyst II, Backbook Risk"/>
    <x v="0"/>
    <s v="Affirm"/>
    <s v="Remote in Toronto"/>
    <s v="Remote"/>
    <s v="Toronto"/>
    <s v="ON"/>
    <x v="124"/>
    <s v="Mid"/>
    <s v="Remote"/>
    <s v="Legal"/>
    <n v="109000"/>
    <n v="159000"/>
    <n v="134000"/>
    <n v="1"/>
    <x v="1"/>
  </r>
  <r>
    <s v="Senior Business Intelligence Analysts"/>
    <s v="Policy, Planning and Research Analyst"/>
    <x v="5"/>
    <s v="Eastern Health Canada"/>
    <s v="Remote"/>
    <s v="Remote"/>
    <s v="Remote"/>
    <s v="Undef"/>
    <x v="12"/>
    <s v="ANY"/>
    <s v="Remote"/>
    <s v="Healthcare"/>
    <n v="68515.199999999997"/>
    <n v="76440"/>
    <n v="72477.600000000006"/>
    <n v="1"/>
    <x v="0"/>
  </r>
  <r>
    <s v="Business and Marketing Analysts"/>
    <s v="Business Analyst"/>
    <x v="1"/>
    <s v="Tekshapers Inc"/>
    <s v="Toronto"/>
    <s v="Toronto"/>
    <s v="Toronto"/>
    <s v="ON"/>
    <x v="125"/>
    <s v="ANY"/>
    <s v="In-Person"/>
    <s v="Others"/>
    <n v="100000"/>
    <n v="100000"/>
    <n v="100000"/>
    <n v="0"/>
    <x v="1"/>
  </r>
  <r>
    <s v="Senior Business Intelligence Analysts"/>
    <s v="Operations Technical Analyst"/>
    <x v="5"/>
    <s v="Raymond James Financial, Inc."/>
    <s v="Vancouver"/>
    <s v="Vancouver"/>
    <s v="Vancouver"/>
    <s v="BC"/>
    <x v="126"/>
    <s v="ANY"/>
    <s v="In-Person"/>
    <s v="Finance"/>
    <n v="70000"/>
    <n v="90000"/>
    <n v="80000"/>
    <n v="0"/>
    <x v="2"/>
  </r>
  <r>
    <s v="Senior Business Intelligence Analysts"/>
    <s v="Business Intelligence Developer"/>
    <x v="7"/>
    <s v="Buckland"/>
    <s v="St. Thomas"/>
    <s v="St. Thomas"/>
    <s v="St. Thomas"/>
    <s v="ON"/>
    <x v="127"/>
    <s v="ANY"/>
    <s v="In-Person"/>
    <s v="Real Estate"/>
    <n v="68000"/>
    <n v="88300"/>
    <n v="78150"/>
    <n v="0"/>
    <x v="1"/>
  </r>
  <r>
    <s v="Senior Supply Chain Data Analysts"/>
    <s v="Business Analyst Student, Fleet Services (12 months) - Fall 2024"/>
    <x v="1"/>
    <s v="Canadian Tire Corporation"/>
    <s v="Mississauga"/>
    <s v="Mississauga"/>
    <s v="Mississauga"/>
    <s v="ON"/>
    <x v="5"/>
    <s v="ANY"/>
    <s v="In-Person"/>
    <s v="Others"/>
    <n v="30240.560000000001"/>
    <n v="57200"/>
    <n v="43720.28"/>
    <n v="0"/>
    <x v="1"/>
  </r>
  <r>
    <s v="Senior Supply Chain Data Analysts"/>
    <s v="Supply Chain Analyst"/>
    <x v="5"/>
    <s v="Growers First"/>
    <s v="York"/>
    <s v="York"/>
    <s v="York"/>
    <s v="ON"/>
    <x v="5"/>
    <s v="ANY"/>
    <s v="In-Person"/>
    <s v="Others"/>
    <n v="60000"/>
    <n v="75000"/>
    <n v="67500"/>
    <n v="0"/>
    <x v="1"/>
  </r>
  <r>
    <s v="Business Systems Analysts"/>
    <s v="Systems Analyst"/>
    <x v="8"/>
    <s v="St. Paul Education"/>
    <s v="St. Paul"/>
    <s v="St. Paul"/>
    <s v="St. Paul"/>
    <s v="AB"/>
    <x v="12"/>
    <s v="ANY"/>
    <s v="In-Person"/>
    <s v="Education"/>
    <n v="30240.560000000001"/>
    <n v="57200"/>
    <n v="43720.28"/>
    <n v="0"/>
    <x v="2"/>
  </r>
  <r>
    <s v="Senior Business Analysts"/>
    <s v="Senior Technology Risk Analyst"/>
    <x v="0"/>
    <s v="Mastercard"/>
    <s v="Toronto"/>
    <s v="Toronto"/>
    <s v="Toronto"/>
    <s v="ON"/>
    <x v="2"/>
    <s v="Senior"/>
    <s v="In-Person"/>
    <s v="Automotive"/>
    <n v="66000"/>
    <n v="84500"/>
    <n v="75250"/>
    <n v="0"/>
    <x v="1"/>
  </r>
  <r>
    <s v="Business and Marketing Analysts"/>
    <s v="Marketing Analyst"/>
    <x v="5"/>
    <s v="NRI Industrial Sales, LLC."/>
    <s v="Mississauga"/>
    <s v="Mississauga"/>
    <s v="Mississauga"/>
    <s v="ON"/>
    <x v="2"/>
    <s v="ANY"/>
    <s v="In-Person"/>
    <s v="Manufacturing"/>
    <n v="80000"/>
    <n v="80000"/>
    <n v="80000"/>
    <n v="0"/>
    <x v="1"/>
  </r>
  <r>
    <s v="Senior Supply Chain Data Analysts"/>
    <s v="Continuous Improvement Analyst - (12 Month Term Certain)"/>
    <x v="5"/>
    <s v="Agriculture Financial Services Corporation"/>
    <s v="Lacombe"/>
    <s v="Lacombe"/>
    <s v="Lacombe"/>
    <s v="AB"/>
    <x v="128"/>
    <s v="ANY"/>
    <s v="In-Person"/>
    <s v="Finance"/>
    <n v="75715"/>
    <n v="100652"/>
    <n v="88183.5"/>
    <n v="0"/>
    <x v="2"/>
  </r>
  <r>
    <s v="Senior Business Analysts"/>
    <s v="Senior Analyst"/>
    <x v="5"/>
    <s v="Canadian Institute for Health Information"/>
    <s v="Ottawa"/>
    <s v="Ottawa"/>
    <s v="Ottawa"/>
    <s v="ON"/>
    <x v="129"/>
    <s v="Senior"/>
    <s v="In-Person"/>
    <s v="Technology"/>
    <n v="66000"/>
    <n v="84500"/>
    <n v="75250"/>
    <n v="0"/>
    <x v="1"/>
  </r>
  <r>
    <s v="Senior Business Analysts"/>
    <s v="Senior Information Analyst"/>
    <x v="5"/>
    <s v="University of Toronto"/>
    <s v="Toronto"/>
    <s v="Toronto"/>
    <s v="Toronto"/>
    <s v="ON"/>
    <x v="130"/>
    <s v="Senior"/>
    <s v="In-Person"/>
    <s v="Technology"/>
    <n v="30240.560000000001"/>
    <n v="95627"/>
    <n v="62933.78"/>
    <n v="0"/>
    <x v="1"/>
  </r>
  <r>
    <s v="Financial and Operational Analysts"/>
    <s v="Analyst - Accounts Payable"/>
    <x v="5"/>
    <s v="Kinross Gold Corporation"/>
    <s v="Toronto"/>
    <s v="Toronto"/>
    <s v="Toronto"/>
    <s v="ON"/>
    <x v="5"/>
    <s v="ANY"/>
    <s v="In-Person"/>
    <s v="Others"/>
    <n v="50000"/>
    <n v="76458"/>
    <n v="63229"/>
    <n v="0"/>
    <x v="1"/>
  </r>
  <r>
    <s v="Senior Supply Chain Data Analysts"/>
    <s v="Data Analyst II (Temporary √É¬¢√¢‚Äö¬¨√¢‚Ç¨≈ì 6 months) - (Google Analytics, Adobe Analytics)"/>
    <x v="2"/>
    <s v="Intact"/>
    <s v="Montreal"/>
    <s v="Montreal"/>
    <s v="Montreal"/>
    <s v="QC"/>
    <x v="131"/>
    <s v="Mid"/>
    <s v="In-Person"/>
    <s v="Others"/>
    <n v="68500"/>
    <n v="87000"/>
    <n v="77750"/>
    <n v="0"/>
    <x v="1"/>
  </r>
  <r>
    <s v="Senior Supply Chain Data Analysts"/>
    <s v="Supply Chain Analyst"/>
    <x v="5"/>
    <s v="Sonora Foods Ltd"/>
    <s v="Brampton"/>
    <s v="Brampton"/>
    <s v="Brampton"/>
    <s v="ON"/>
    <x v="5"/>
    <s v="ANY"/>
    <s v="In-Person"/>
    <s v="Others"/>
    <n v="68500"/>
    <n v="87000"/>
    <n v="77750"/>
    <n v="0"/>
    <x v="1"/>
  </r>
  <r>
    <s v="Business and Technical Analysts"/>
    <s v="Oracle ERP Data Analyst √É¬¢√¢‚Äö¬¨√¢‚Ç¨≈ì Reconciliation Specialist"/>
    <x v="4"/>
    <s v="AstraNorth"/>
    <s v="Brampton"/>
    <s v="Brampton"/>
    <s v="Brampton"/>
    <s v="ON"/>
    <x v="132"/>
    <s v="Senior"/>
    <s v="In-Person"/>
    <s v="Others"/>
    <n v="64123.59"/>
    <n v="86600"/>
    <n v="75361.794999999998"/>
    <n v="0"/>
    <x v="1"/>
  </r>
  <r>
    <s v="Senior Business Intelligence Analysts"/>
    <s v="Senior Analyst, Primary Health Care Strategy and Data Advancement"/>
    <x v="5"/>
    <s v="Canadian Institute for Health Information"/>
    <s v="Toronto"/>
    <s v="Toronto"/>
    <s v="Toronto"/>
    <s v="ON"/>
    <x v="133"/>
    <s v="Senior"/>
    <s v="In-Person"/>
    <s v="Technology"/>
    <n v="68000"/>
    <n v="88300"/>
    <n v="78150"/>
    <n v="0"/>
    <x v="1"/>
  </r>
  <r>
    <s v="Business and Technical Analysts"/>
    <s v="Marketing Data Analyst/Analyste des donn√É∆í√Ç¬©es Marketing"/>
    <x v="2"/>
    <s v="Playground"/>
    <s v="Kahnawake"/>
    <s v="Kahnawake"/>
    <s v="Kahnawake"/>
    <s v="QC"/>
    <x v="134"/>
    <s v="ANY"/>
    <s v="In-Person"/>
    <s v="Others"/>
    <n v="30240.560000000001"/>
    <n v="57200"/>
    <n v="43720.28"/>
    <n v="0"/>
    <x v="1"/>
  </r>
  <r>
    <s v="Senior Supply Chain Data Analysts"/>
    <s v="Inside Sales Rep &amp; Junior Business Analyst"/>
    <x v="1"/>
    <s v="Amsterdam Brewery"/>
    <s v="Toronto"/>
    <s v="Toronto"/>
    <s v="Toronto"/>
    <s v="ON"/>
    <x v="2"/>
    <s v="Junior"/>
    <s v="In-Person"/>
    <s v="Others"/>
    <n v="68500"/>
    <n v="87000"/>
    <n v="77750"/>
    <n v="0"/>
    <x v="1"/>
  </r>
  <r>
    <s v="Business and Technical Analysts"/>
    <s v="CFD Analyst"/>
    <x v="5"/>
    <s v="Enerkem Inc."/>
    <s v="Sherbrooke"/>
    <s v="Sherbrooke"/>
    <s v="Sherbrooke"/>
    <s v="QC"/>
    <x v="119"/>
    <s v="ANY"/>
    <s v="In-Person"/>
    <s v="Others"/>
    <n v="30240.560000000001"/>
    <n v="57200"/>
    <n v="43720.28"/>
    <n v="0"/>
    <x v="1"/>
  </r>
  <r>
    <s v="Senior Business Intelligence Analysts"/>
    <s v="Senior Analyst, Operations, Controls and Governance"/>
    <x v="5"/>
    <s v="Manulife"/>
    <s v="Montreal"/>
    <s v="Montreal"/>
    <s v="Montreal"/>
    <s v="QC"/>
    <x v="2"/>
    <s v="Senior"/>
    <s v="In-Person"/>
    <s v="Others"/>
    <n v="30240.560000000001"/>
    <n v="57200"/>
    <n v="43720.28"/>
    <n v="0"/>
    <x v="1"/>
  </r>
  <r>
    <s v="Senior Data Analysts"/>
    <s v="Data Insights Analyst"/>
    <x v="5"/>
    <s v="BAM Strategy"/>
    <s v="Remote"/>
    <s v="Remote"/>
    <s v="Remote"/>
    <s v="Undef"/>
    <x v="135"/>
    <s v="ANY"/>
    <s v="Remote"/>
    <s v="Consulting"/>
    <n v="69000"/>
    <n v="86000"/>
    <n v="77500"/>
    <n v="1"/>
    <x v="0"/>
  </r>
  <r>
    <s v="Senior Data Analysts"/>
    <s v="Sr Securities Data Analyst"/>
    <x v="2"/>
    <s v="Royal Bank of Canada"/>
    <s v="Bedford"/>
    <s v="Bedford"/>
    <s v="Bedford"/>
    <s v="NS"/>
    <x v="136"/>
    <s v="Senior"/>
    <s v="In-Person"/>
    <s v="Finance"/>
    <n v="69000"/>
    <n v="86000"/>
    <n v="77500"/>
    <n v="0"/>
    <x v="3"/>
  </r>
  <r>
    <s v="Systems and Data Analysts"/>
    <s v="Client Analyst- Surgical Instruments"/>
    <x v="5"/>
    <s v="Clarivate"/>
    <s v="Toronto"/>
    <s v="Toronto"/>
    <s v="Toronto"/>
    <s v="ON"/>
    <x v="0"/>
    <s v="ANY"/>
    <s v="In-Person"/>
    <s v="Others"/>
    <n v="76000"/>
    <n v="89440"/>
    <n v="82720"/>
    <n v="0"/>
    <x v="1"/>
  </r>
  <r>
    <s v="Senior Supply Chain Data Analysts"/>
    <s v="Senior Business Analyst, Scheduling (10-month contract)"/>
    <x v="1"/>
    <s v="The Salvation Army Canada and Bermuda"/>
    <s v="Remote in Toronto"/>
    <s v="Remote"/>
    <s v="Toronto"/>
    <s v="ON"/>
    <x v="137"/>
    <s v="Senior"/>
    <s v="Remote"/>
    <s v="Others"/>
    <n v="113343"/>
    <n v="113343"/>
    <n v="113343"/>
    <n v="1"/>
    <x v="1"/>
  </r>
  <r>
    <s v="Business and Marketing Analysts"/>
    <s v="Business Analyst"/>
    <x v="1"/>
    <s v="ASEBP"/>
    <s v="Edmonton"/>
    <s v="Edmonton"/>
    <s v="Edmonton"/>
    <s v="AB"/>
    <x v="138"/>
    <s v="ANY"/>
    <s v="In-Person"/>
    <s v="Others"/>
    <n v="65000"/>
    <n v="87000"/>
    <n v="76000"/>
    <n v="0"/>
    <x v="2"/>
  </r>
  <r>
    <s v="Database Analysts"/>
    <s v="database analyst"/>
    <x v="5"/>
    <s v="ABOMIS INNOVATIONS INC."/>
    <s v="Vancouver"/>
    <s v="Vancouver"/>
    <s v="Vancouver"/>
    <s v="BC"/>
    <x v="139"/>
    <s v="ANY"/>
    <s v="In-Person"/>
    <s v="Others"/>
    <n v="85280"/>
    <n v="85280"/>
    <n v="85280"/>
    <n v="0"/>
    <x v="2"/>
  </r>
  <r>
    <s v="Business Systems Analysts"/>
    <s v="Business Systems Analyst, Liquidity Risk"/>
    <x v="0"/>
    <s v="Scotiabank"/>
    <s v="Toronto"/>
    <s v="Toronto"/>
    <s v="Toronto"/>
    <s v="ON"/>
    <x v="140"/>
    <s v="ANY"/>
    <s v="In-Person"/>
    <s v="Finance"/>
    <n v="85816.8"/>
    <n v="91520"/>
    <n v="88668.4"/>
    <n v="0"/>
    <x v="1"/>
  </r>
  <r>
    <s v="Systems and Data Analysts"/>
    <s v="EDP (electronic data processing) systems analyst"/>
    <x v="8"/>
    <s v="STAR CHOICE FINANCIAL GROUP INC."/>
    <s v="North York"/>
    <s v="North York"/>
    <s v="North York"/>
    <s v="ON"/>
    <x v="141"/>
    <s v="ANY"/>
    <s v="In-Person"/>
    <s v="Finance"/>
    <n v="89440"/>
    <n v="89440"/>
    <n v="89440"/>
    <n v="0"/>
    <x v="1"/>
  </r>
  <r>
    <s v="Database Analysts"/>
    <s v="database analyst"/>
    <x v="5"/>
    <s v="Avari Wireless Corporation"/>
    <s v="Burnaby"/>
    <s v="Burnaby"/>
    <s v="Burnaby"/>
    <s v="BC"/>
    <x v="12"/>
    <s v="ANY"/>
    <s v="In-Person"/>
    <s v="Telecommunications"/>
    <n v="77334.399999999994"/>
    <n v="83200"/>
    <n v="80267.199999999997"/>
    <n v="0"/>
    <x v="2"/>
  </r>
  <r>
    <s v="Senior Business Analysts"/>
    <s v="Consultant, Senior Business Analyst"/>
    <x v="16"/>
    <s v="Alimentiv"/>
    <s v="Remote"/>
    <s v="Remote"/>
    <s v="Remote"/>
    <s v="Undef"/>
    <x v="142"/>
    <s v="Senior"/>
    <s v="Remote"/>
    <s v="Others"/>
    <n v="66000"/>
    <n v="84500"/>
    <n v="75250"/>
    <n v="1"/>
    <x v="0"/>
  </r>
  <r>
    <s v="Business and Marketing Analysts"/>
    <s v="Research Analyst"/>
    <x v="5"/>
    <s v="Ballad Consulting Group"/>
    <s v="Edmonton"/>
    <s v="Edmonton"/>
    <s v="Edmonton"/>
    <s v="AB"/>
    <x v="85"/>
    <s v="ANY"/>
    <s v="In-Person"/>
    <s v="Consulting"/>
    <n v="50000"/>
    <n v="60000"/>
    <n v="55000"/>
    <n v="0"/>
    <x v="2"/>
  </r>
  <r>
    <s v="Senior Business Analysts"/>
    <s v="Consultant, Senior Business Analyst"/>
    <x v="16"/>
    <s v="Alimentiv"/>
    <s v="Remote"/>
    <s v="Remote"/>
    <s v="Remote"/>
    <s v="Undef"/>
    <x v="142"/>
    <s v="Senior"/>
    <s v="Remote"/>
    <s v="Others"/>
    <n v="66000"/>
    <n v="84500"/>
    <n v="75250"/>
    <n v="1"/>
    <x v="0"/>
  </r>
  <r>
    <s v="Senior Business Analysts"/>
    <s v="Consultant, Senior Business Analyst"/>
    <x v="16"/>
    <s v="Alimentiv"/>
    <s v="Remote"/>
    <s v="Remote"/>
    <s v="Remote"/>
    <s v="Undef"/>
    <x v="142"/>
    <s v="Senior"/>
    <s v="Remote"/>
    <s v="Others"/>
    <n v="66000"/>
    <n v="84500"/>
    <n v="75250"/>
    <n v="1"/>
    <x v="0"/>
  </r>
  <r>
    <s v="Business Systems Analysts"/>
    <s v="Measurement Services Business Analyst"/>
    <x v="1"/>
    <s v="FortisBC"/>
    <s v="Penticton"/>
    <s v="Penticton"/>
    <s v="Penticton"/>
    <s v="BC"/>
    <x v="143"/>
    <s v="ANY"/>
    <s v="In-Person"/>
    <s v="Others"/>
    <n v="30240.560000000001"/>
    <n v="57200"/>
    <n v="43720.28"/>
    <n v="0"/>
    <x v="2"/>
  </r>
  <r>
    <s v="Senior Business Analysts"/>
    <s v="Consultant, Senior Business Analyst"/>
    <x v="16"/>
    <s v="Alimentiv"/>
    <s v="Remote"/>
    <s v="Remote"/>
    <s v="Remote"/>
    <s v="Undef"/>
    <x v="142"/>
    <s v="Senior"/>
    <s v="Remote"/>
    <s v="Others"/>
    <n v="66000"/>
    <n v="84500"/>
    <n v="75250"/>
    <n v="1"/>
    <x v="0"/>
  </r>
  <r>
    <s v="Senior Business Analysts"/>
    <s v="Consultant, Senior Business Analyst"/>
    <x v="16"/>
    <s v="Alimentiv"/>
    <s v="Remote"/>
    <s v="Remote"/>
    <s v="Remote"/>
    <s v="Undef"/>
    <x v="142"/>
    <s v="Senior"/>
    <s v="Remote"/>
    <s v="Others"/>
    <n v="66000"/>
    <n v="84500"/>
    <n v="75250"/>
    <n v="1"/>
    <x v="0"/>
  </r>
  <r>
    <s v="Senior Business Analysts"/>
    <s v="Consultant, Senior Business Analyst"/>
    <x v="16"/>
    <s v="Alimentiv"/>
    <s v="Remote"/>
    <s v="Remote"/>
    <s v="Remote"/>
    <s v="Undef"/>
    <x v="142"/>
    <s v="Senior"/>
    <s v="Remote"/>
    <s v="Others"/>
    <n v="66000"/>
    <n v="84500"/>
    <n v="75250"/>
    <n v="1"/>
    <x v="0"/>
  </r>
  <r>
    <s v="Financial and Operational Analysts"/>
    <s v="Analyst, Valuation Advisory"/>
    <x v="5"/>
    <s v="Altus Group"/>
    <s v="Halifax"/>
    <s v="Halifax"/>
    <s v="Halifax"/>
    <s v="NS"/>
    <x v="106"/>
    <s v="ANY"/>
    <s v="In-Person"/>
    <s v="Others"/>
    <n v="30240.560000000001"/>
    <n v="57200"/>
    <n v="43720.28"/>
    <n v="0"/>
    <x v="3"/>
  </r>
  <r>
    <s v="Senior Business Analysts"/>
    <s v="Consultant, Senior Business Analyst"/>
    <x v="16"/>
    <s v="Alimentiv"/>
    <s v="Remote"/>
    <s v="Remote"/>
    <s v="Remote"/>
    <s v="Undef"/>
    <x v="142"/>
    <s v="Senior"/>
    <s v="Remote"/>
    <s v="Others"/>
    <n v="66000"/>
    <n v="84500"/>
    <n v="75250"/>
    <n v="1"/>
    <x v="0"/>
  </r>
  <r>
    <s v="Senior Business Intelligence Analysts"/>
    <s v="Business Analyst Specialist- Fixed Income Application Support"/>
    <x v="4"/>
    <s v="Scotiabank"/>
    <s v="Toronto"/>
    <s v="Toronto"/>
    <s v="Toronto"/>
    <s v="ON"/>
    <x v="144"/>
    <s v="Senior"/>
    <s v="In-Person"/>
    <s v="Finance"/>
    <n v="68000"/>
    <n v="88300"/>
    <n v="78150"/>
    <n v="0"/>
    <x v="1"/>
  </r>
  <r>
    <s v="Senior Business Analysts"/>
    <s v="Consultant, Senior Business Analyst"/>
    <x v="16"/>
    <s v="Alimentiv"/>
    <s v="Remote"/>
    <s v="Remote"/>
    <s v="Remote"/>
    <s v="Undef"/>
    <x v="142"/>
    <s v="Senior"/>
    <s v="Remote"/>
    <s v="Others"/>
    <n v="66000"/>
    <n v="84500"/>
    <n v="75250"/>
    <n v="1"/>
    <x v="0"/>
  </r>
  <r>
    <s v="Senior Business Analysts"/>
    <s v="Consultant, Senior Business Analyst"/>
    <x v="16"/>
    <s v="Alimentiv"/>
    <s v="Remote"/>
    <s v="Remote"/>
    <s v="Remote"/>
    <s v="Undef"/>
    <x v="142"/>
    <s v="Senior"/>
    <s v="Remote"/>
    <s v="Others"/>
    <n v="66000"/>
    <n v="84500"/>
    <n v="75250"/>
    <n v="1"/>
    <x v="0"/>
  </r>
  <r>
    <s v="Senior Business Analysts"/>
    <s v="Senior Reinsurance Analyst"/>
    <x v="5"/>
    <s v="RGA"/>
    <s v="Toronto"/>
    <s v="Toronto"/>
    <s v="Toronto"/>
    <s v="ON"/>
    <x v="97"/>
    <s v="Senior"/>
    <s v="In-Person"/>
    <s v="Others"/>
    <n v="66000"/>
    <n v="84500"/>
    <n v="75250"/>
    <n v="0"/>
    <x v="1"/>
  </r>
  <r>
    <s v="Senior Business Analysts"/>
    <s v="Accounting Research Analyst"/>
    <x v="5"/>
    <s v="City of Calgary"/>
    <s v="Calgary"/>
    <s v="Calgary"/>
    <s v="Calgary"/>
    <s v="AB"/>
    <x v="5"/>
    <s v="ANY"/>
    <s v="In-Person"/>
    <s v="Technology"/>
    <n v="94702.399999999994"/>
    <n v="126588.8"/>
    <n v="110645.6"/>
    <n v="0"/>
    <x v="2"/>
  </r>
  <r>
    <s v="Financial and Operational Analysts"/>
    <s v="Procurement Analyst"/>
    <x v="5"/>
    <s v="Mckeil Marine Limited"/>
    <s v="Burlington"/>
    <s v="Burlington"/>
    <s v="Burlington"/>
    <s v="ON"/>
    <x v="115"/>
    <s v="ANY"/>
    <s v="In-Person"/>
    <s v="Technology"/>
    <n v="50000"/>
    <n v="76458"/>
    <n v="63229"/>
    <n v="0"/>
    <x v="1"/>
  </r>
  <r>
    <s v="Financial and Operational Analysts"/>
    <s v="Investment Appraisal &amp; Portfolio Management Analyst"/>
    <x v="5"/>
    <s v="Cenovus Energy"/>
    <s v="Calgary"/>
    <s v="Calgary"/>
    <s v="Calgary"/>
    <s v="AB"/>
    <x v="5"/>
    <s v="ANY"/>
    <s v="In-Person"/>
    <s v="Energy"/>
    <n v="50000"/>
    <n v="76458"/>
    <n v="63229"/>
    <n v="0"/>
    <x v="2"/>
  </r>
  <r>
    <s v="Senior Business Analysts"/>
    <s v="Consultant, Senior Business Analyst"/>
    <x v="16"/>
    <s v="Alimentiv"/>
    <s v="Remote"/>
    <s v="Remote"/>
    <s v="Remote"/>
    <s v="Undef"/>
    <x v="142"/>
    <s v="Senior"/>
    <s v="Remote"/>
    <s v="Others"/>
    <n v="66000"/>
    <n v="84500"/>
    <n v="75250"/>
    <n v="1"/>
    <x v="0"/>
  </r>
  <r>
    <s v="Senior Business Intelligence Analysts"/>
    <s v="business process analyst"/>
    <x v="5"/>
    <s v="Global Variable Inc."/>
    <s v="Hamilton"/>
    <s v="Hamilton"/>
    <s v="Hamilton"/>
    <s v="ON"/>
    <x v="145"/>
    <s v="ANY"/>
    <s v="In-Person"/>
    <s v="Others"/>
    <n v="93600"/>
    <n v="93600"/>
    <n v="93600"/>
    <n v="0"/>
    <x v="1"/>
  </r>
  <r>
    <s v="Senior Supply Chain Data Analysts"/>
    <s v="Analyst, Supply Chain Replenishment"/>
    <x v="5"/>
    <s v="Loblaw Companies Limited"/>
    <s v="Brampton"/>
    <s v="Brampton"/>
    <s v="Brampton"/>
    <s v="ON"/>
    <x v="5"/>
    <s v="ANY"/>
    <s v="In-Person"/>
    <s v="Technology"/>
    <n v="68500"/>
    <n v="87000"/>
    <n v="77750"/>
    <n v="0"/>
    <x v="1"/>
  </r>
  <r>
    <s v="Senior Business Intelligence Analysts"/>
    <s v="business process analyst"/>
    <x v="5"/>
    <s v="Global Variable Inc."/>
    <s v="Hamilton"/>
    <s v="Hamilton"/>
    <s v="Hamilton"/>
    <s v="ON"/>
    <x v="145"/>
    <s v="ANY"/>
    <s v="In-Person"/>
    <s v="Others"/>
    <n v="93600"/>
    <n v="93600"/>
    <n v="93600"/>
    <n v="0"/>
    <x v="1"/>
  </r>
  <r>
    <s v="Business and Technical Analysts"/>
    <s v="Estimator/Procurement Analyst"/>
    <x v="5"/>
    <s v="Biiibo Inc."/>
    <s v="Concord"/>
    <s v="Concord"/>
    <s v="Concord"/>
    <s v="ON"/>
    <x v="106"/>
    <s v="ANY"/>
    <s v="In-Person"/>
    <s v="Others"/>
    <n v="64123.59"/>
    <n v="86600"/>
    <n v="75361.794999999998"/>
    <n v="0"/>
    <x v="1"/>
  </r>
  <r>
    <s v="Senior Business Intelligence Analysts"/>
    <s v="Technical Solutions Analyst"/>
    <x v="5"/>
    <s v="PCL Construction"/>
    <s v="Edmonton"/>
    <s v="Edmonton"/>
    <s v="Edmonton"/>
    <s v="AB"/>
    <x v="146"/>
    <s v="ANY"/>
    <s v="In-Person"/>
    <s v="Construction"/>
    <n v="68000"/>
    <n v="88300"/>
    <n v="78150"/>
    <n v="0"/>
    <x v="2"/>
  </r>
  <r>
    <s v="Senior Supply Chain Data Analysts"/>
    <s v="Sr. Analyst Compensation"/>
    <x v="5"/>
    <s v="Vancouver City Savings Credit Union"/>
    <s v="Vancouver"/>
    <s v="Vancouver"/>
    <s v="Vancouver"/>
    <s v="BC"/>
    <x v="5"/>
    <s v="Senior"/>
    <s v="In-Person"/>
    <s v="Technology"/>
    <n v="71500"/>
    <n v="107300"/>
    <n v="89400"/>
    <n v="0"/>
    <x v="2"/>
  </r>
  <r>
    <s v="Business and Technical Analysts"/>
    <s v="Senior Database Analyst - PostgreSQL Cloud DBA - Hybrid"/>
    <x v="5"/>
    <s v="Royal Bank of Canada"/>
    <s v="Toronto"/>
    <s v="Toronto"/>
    <s v="Toronto"/>
    <s v="ON"/>
    <x v="147"/>
    <s v="Senior"/>
    <s v="Hybrid"/>
    <s v="Finance"/>
    <n v="64123.59"/>
    <n v="86600"/>
    <n v="75361.794999999998"/>
    <n v="0"/>
    <x v="1"/>
  </r>
  <r>
    <s v="Senior Supply Chain Data Analysts"/>
    <s v="Career Re-Entry - Operations Training Reporting Analyst V"/>
    <x v="5"/>
    <s v="Enbridge"/>
    <s v="Edmonton"/>
    <s v="Edmonton"/>
    <s v="Edmonton"/>
    <s v="AB"/>
    <x v="148"/>
    <s v="ANY"/>
    <s v="In-Person"/>
    <s v="Others"/>
    <n v="68500"/>
    <n v="87000"/>
    <n v="77750"/>
    <n v="0"/>
    <x v="2"/>
  </r>
  <r>
    <s v="Senior Data Analysts"/>
    <s v="Senior Data Analyst"/>
    <x v="2"/>
    <s v="Queen's University"/>
    <s v="Kingston"/>
    <s v="Kingston"/>
    <s v="Kingston"/>
    <s v="ON"/>
    <x v="149"/>
    <s v="Senior"/>
    <s v="In-Person"/>
    <s v="Technology"/>
    <n v="69000"/>
    <n v="86000"/>
    <n v="77500"/>
    <n v="0"/>
    <x v="1"/>
  </r>
  <r>
    <s v="Senior Data Analysts"/>
    <s v="Senior Data Analyst"/>
    <x v="2"/>
    <s v="Queen's University"/>
    <s v="Kingston"/>
    <s v="Kingston"/>
    <s v="Kingston"/>
    <s v="ON"/>
    <x v="2"/>
    <s v="Senior"/>
    <s v="In-Person"/>
    <s v="Technology"/>
    <n v="69000"/>
    <n v="86000"/>
    <n v="77500"/>
    <n v="0"/>
    <x v="1"/>
  </r>
  <r>
    <s v="Business and Technical Analysts"/>
    <s v="Bilingual Servicing Analyst"/>
    <x v="5"/>
    <s v="BMO Financial Group"/>
    <s v="Montreal"/>
    <s v="Montreal"/>
    <s v="Montreal"/>
    <s v="QC"/>
    <x v="2"/>
    <s v="ANY"/>
    <s v="In-Person"/>
    <s v="Finance"/>
    <n v="37500"/>
    <n v="69500"/>
    <n v="53500"/>
    <n v="0"/>
    <x v="1"/>
  </r>
  <r>
    <s v="Senior Data Analysts"/>
    <s v="Data Insight and Reporting Analyst"/>
    <x v="5"/>
    <s v="HomeEquity Bank"/>
    <s v="Toronto"/>
    <s v="Toronto"/>
    <s v="Toronto"/>
    <s v="ON"/>
    <x v="97"/>
    <s v="ANY"/>
    <s v="In-Person"/>
    <s v="Technology"/>
    <n v="69000"/>
    <n v="86000"/>
    <n v="77500"/>
    <n v="0"/>
    <x v="1"/>
  </r>
  <r>
    <s v="Senior Data Analysts"/>
    <s v="Data Analyst"/>
    <x v="2"/>
    <s v="Shivansh Outsourcing"/>
    <s v="Toronto"/>
    <s v="Toronto"/>
    <s v="Toronto"/>
    <s v="ON"/>
    <x v="46"/>
    <s v="ANY"/>
    <s v="In-Person"/>
    <s v="Others"/>
    <n v="60000"/>
    <n v="85000"/>
    <n v="72500"/>
    <n v="0"/>
    <x v="1"/>
  </r>
  <r>
    <s v="Systems and Data Analysts"/>
    <s v="Data Analyst with Python and ETL"/>
    <x v="2"/>
    <s v="Scotiabank"/>
    <s v="Toronto"/>
    <s v="Toronto"/>
    <s v="Toronto"/>
    <s v="ON"/>
    <x v="150"/>
    <s v="ANY"/>
    <s v="In-Person"/>
    <s v="Finance"/>
    <n v="76000"/>
    <n v="89440"/>
    <n v="82720"/>
    <n v="0"/>
    <x v="1"/>
  </r>
  <r>
    <s v="Senior Business Analysts"/>
    <s v="Crime Analyst"/>
    <x v="5"/>
    <s v="York Regional Police"/>
    <s v="Aurora"/>
    <s v="Aurora"/>
    <s v="Aurora"/>
    <s v="ON"/>
    <x v="12"/>
    <s v="ANY"/>
    <s v="In-Person"/>
    <s v="Others"/>
    <n v="101627"/>
    <n v="107071"/>
    <n v="104349"/>
    <n v="0"/>
    <x v="1"/>
  </r>
  <r>
    <s v="Senior Business Intelligence Analysts"/>
    <s v="Reporting and Business Intelligence Analyst"/>
    <x v="10"/>
    <s v="Radiant Canada"/>
    <s v="Mississauga"/>
    <s v="Mississauga"/>
    <s v="Mississauga"/>
    <s v="ON"/>
    <x v="151"/>
    <s v="ANY"/>
    <s v="In-Person"/>
    <s v="Others"/>
    <n v="68000"/>
    <n v="88300"/>
    <n v="78150"/>
    <n v="0"/>
    <x v="1"/>
  </r>
  <r>
    <s v="Senior Data Analysts"/>
    <s v="Data analyst intern"/>
    <x v="14"/>
    <s v="American Iron and Metal"/>
    <s v="Montreal"/>
    <s v="Montreal"/>
    <s v="Montreal"/>
    <s v="QC"/>
    <x v="106"/>
    <s v="Junior"/>
    <s v="In-Person"/>
    <s v="Others"/>
    <n v="69000"/>
    <n v="86000"/>
    <n v="77500"/>
    <n v="0"/>
    <x v="1"/>
  </r>
  <r>
    <s v="Senior Business Analysts"/>
    <s v="Policy Analyst"/>
    <x v="5"/>
    <s v="Bayshore HealthCare"/>
    <s v="Mississauga"/>
    <s v="Mississauga"/>
    <s v="Mississauga"/>
    <s v="ON"/>
    <x v="5"/>
    <s v="ANY"/>
    <s v="In-Person"/>
    <s v="Healthcare"/>
    <n v="66000"/>
    <n v="84500"/>
    <n v="75250"/>
    <n v="0"/>
    <x v="1"/>
  </r>
  <r>
    <s v="Senior Supply Chain Data Analysts"/>
    <s v="Data Analyst ERP Project (3 Years Contract)"/>
    <x v="2"/>
    <s v="Sobeys"/>
    <s v="Stellarton"/>
    <s v="Stellarton"/>
    <s v="Stellarton"/>
    <s v="NS"/>
    <x v="2"/>
    <s v="ANY"/>
    <s v="In-Person"/>
    <s v="Others"/>
    <n v="83416"/>
    <n v="83416"/>
    <n v="83416"/>
    <n v="0"/>
    <x v="3"/>
  </r>
  <r>
    <s v="Systems and Data Analysts"/>
    <s v="Technical Platform Analyst √É¬¢√¢‚Äö¬¨√¢‚Ç¨≈ì Data Visualization"/>
    <x v="5"/>
    <s v="Canadian Tire Corporation"/>
    <s v="Toronto"/>
    <s v="Toronto"/>
    <s v="Toronto"/>
    <s v="ON"/>
    <x v="152"/>
    <s v="ANY"/>
    <s v="In-Person"/>
    <s v="Others"/>
    <n v="30240.560000000001"/>
    <n v="57200"/>
    <n v="43720.28"/>
    <n v="0"/>
    <x v="1"/>
  </r>
  <r>
    <s v="Senior Supply Chain Data Analysts"/>
    <s v="Senior Quantitative Equity Analyst √É¬¢√¢‚Äö¬¨√¢‚Ç¨≈ì Alternative Data"/>
    <x v="15"/>
    <s v="Connor, Clark &amp; Lunn Financial Group"/>
    <s v="Vancouver"/>
    <s v="Vancouver"/>
    <s v="Vancouver"/>
    <s v="BC"/>
    <x v="5"/>
    <s v="Senior"/>
    <s v="In-Person"/>
    <s v="Finance"/>
    <n v="90000"/>
    <n v="180000"/>
    <n v="135000"/>
    <n v="0"/>
    <x v="2"/>
  </r>
  <r>
    <s v="Senior Business Intelligence Analysts"/>
    <s v="Senior Data Solution Analyst"/>
    <x v="5"/>
    <s v="Sobeys"/>
    <s v="Mississauga"/>
    <s v="Mississauga"/>
    <s v="Mississauga"/>
    <s v="ON"/>
    <x v="2"/>
    <s v="Senior"/>
    <s v="In-Person"/>
    <s v="Others"/>
    <n v="68000"/>
    <n v="88300"/>
    <n v="78150"/>
    <n v="0"/>
    <x v="1"/>
  </r>
  <r>
    <s v="Business Systems Analysts"/>
    <s v="business data analyst"/>
    <x v="2"/>
    <s v="Siga Home Comfort Inc."/>
    <s v="North York"/>
    <s v="North York"/>
    <s v="North York"/>
    <s v="ON"/>
    <x v="2"/>
    <s v="ANY"/>
    <s v="In-Person"/>
    <s v="Others"/>
    <n v="90001.600000000006"/>
    <n v="90001.600000000006"/>
    <n v="90001.600000000006"/>
    <n v="0"/>
    <x v="1"/>
  </r>
  <r>
    <s v="Business and Marketing Analysts"/>
    <s v="Business Analyst"/>
    <x v="1"/>
    <s v="T&amp;T Supermarket"/>
    <s v="Markham"/>
    <s v="Markham"/>
    <s v="Markham"/>
    <s v="ON"/>
    <x v="5"/>
    <s v="ANY"/>
    <s v="In-Person"/>
    <s v="Others"/>
    <n v="65000"/>
    <n v="87000"/>
    <n v="76000"/>
    <n v="0"/>
    <x v="1"/>
  </r>
  <r>
    <s v="Senior Business Analysts"/>
    <s v="Senior Information Analyst"/>
    <x v="5"/>
    <s v="University of Toronto"/>
    <s v="Toronto"/>
    <s v="Toronto"/>
    <s v="Toronto"/>
    <s v="ON"/>
    <x v="153"/>
    <s v="Senior"/>
    <s v="In-Person"/>
    <s v="Technology"/>
    <n v="30240.560000000001"/>
    <n v="95627"/>
    <n v="62933.78"/>
    <n v="0"/>
    <x v="1"/>
  </r>
  <r>
    <s v="Senior Data Analysts"/>
    <s v="Senior Fraud Data Analyst"/>
    <x v="2"/>
    <s v="Intact"/>
    <s v="Toronto"/>
    <s v="Toronto"/>
    <s v="Toronto"/>
    <s v="ON"/>
    <x v="154"/>
    <s v="Senior"/>
    <s v="In-Person"/>
    <s v="Others"/>
    <n v="69000"/>
    <n v="86000"/>
    <n v="77500"/>
    <n v="0"/>
    <x v="1"/>
  </r>
  <r>
    <s v="Systems and Data Analysts"/>
    <s v="data analyst - informatics and systems"/>
    <x v="8"/>
    <s v="Alberta Cash Register POS Systems Inc"/>
    <s v="Calgary"/>
    <s v="Calgary"/>
    <s v="Calgary"/>
    <s v="AB"/>
    <x v="12"/>
    <s v="ANY"/>
    <s v="In-Person"/>
    <s v="Others"/>
    <n v="87360"/>
    <n v="104000"/>
    <n v="95680"/>
    <n v="0"/>
    <x v="2"/>
  </r>
  <r>
    <s v="Business and Marketing Analysts"/>
    <s v="Business Analyst"/>
    <x v="1"/>
    <s v="City of Calgary"/>
    <s v="Calgary"/>
    <s v="Calgary"/>
    <s v="Calgary"/>
    <s v="AB"/>
    <x v="2"/>
    <s v="ANY"/>
    <s v="In-Person"/>
    <s v="Technology"/>
    <n v="30240.560000000001"/>
    <n v="57200"/>
    <n v="43720.28"/>
    <n v="0"/>
    <x v="2"/>
  </r>
  <r>
    <s v="Systems and Data Analysts"/>
    <s v="Analyst, Data Integrity and Key Controls"/>
    <x v="5"/>
    <s v="Royal Bank of Canada"/>
    <s v="Halifax"/>
    <s v="Halifax"/>
    <s v="Halifax"/>
    <s v="NS"/>
    <x v="145"/>
    <s v="ANY"/>
    <s v="In-Person"/>
    <s v="Finance"/>
    <n v="76000"/>
    <n v="89440"/>
    <n v="82720"/>
    <n v="0"/>
    <x v="3"/>
  </r>
  <r>
    <s v="Senior Data Analysts"/>
    <s v="Senior Analyst, Meter Data"/>
    <x v="5"/>
    <s v="DM Lyons Consulting"/>
    <s v="Toronto"/>
    <s v="Toronto"/>
    <s v="Toronto"/>
    <s v="ON"/>
    <x v="5"/>
    <s v="Senior"/>
    <s v="In-Person"/>
    <s v="Consulting"/>
    <n v="90000"/>
    <n v="100000"/>
    <n v="95000"/>
    <n v="0"/>
    <x v="1"/>
  </r>
  <r>
    <s v="Database Analysts"/>
    <s v="Marketing Database Analyst"/>
    <x v="5"/>
    <s v="CAA Club Group"/>
    <s v="Thornhill"/>
    <s v="Thornhill"/>
    <s v="Thornhill"/>
    <s v="ON"/>
    <x v="155"/>
    <s v="ANY"/>
    <s v="In-Person"/>
    <s v="Others"/>
    <n v="87360"/>
    <n v="87360"/>
    <n v="87360"/>
    <n v="0"/>
    <x v="1"/>
  </r>
  <r>
    <s v="Database Analysts"/>
    <s v="database analyst"/>
    <x v="5"/>
    <s v="Burnaby Digital Media Inc"/>
    <s v="Regina"/>
    <s v="Regina"/>
    <s v="Regina"/>
    <s v="SK"/>
    <x v="12"/>
    <s v="ANY"/>
    <s v="In-Person"/>
    <s v="Technology"/>
    <n v="85280"/>
    <n v="85280"/>
    <n v="85280"/>
    <n v="0"/>
    <x v="2"/>
  </r>
  <r>
    <s v="Systems and Data Analysts"/>
    <s v="information technology (IT) data analyst"/>
    <x v="2"/>
    <s v="Six side Logistics"/>
    <s v="Mississauga"/>
    <s v="Mississauga"/>
    <s v="Mississauga"/>
    <s v="ON"/>
    <x v="12"/>
    <s v="ANY"/>
    <s v="In-Person"/>
    <s v="Transportation"/>
    <n v="89440"/>
    <n v="89440"/>
    <n v="89440"/>
    <n v="0"/>
    <x v="1"/>
  </r>
  <r>
    <s v="Business Systems Analysts"/>
    <s v="business data analyst"/>
    <x v="2"/>
    <s v="tomato e-commerce Inc"/>
    <s v="Scarborough"/>
    <s v="Scarborough"/>
    <s v="Scarborough"/>
    <s v="ON"/>
    <x v="68"/>
    <s v="ANY"/>
    <s v="In-Person"/>
    <s v="Retail"/>
    <n v="90480"/>
    <n v="90480"/>
    <n v="90480"/>
    <n v="0"/>
    <x v="1"/>
  </r>
  <r>
    <s v="Senior Business Analysts"/>
    <s v="Policy Analyst"/>
    <x v="5"/>
    <s v="Ministry of Agriculture, Food and Agribusiness"/>
    <s v="Guelph"/>
    <s v="Guelph"/>
    <s v="Guelph"/>
    <s v="ON"/>
    <x v="2"/>
    <s v="ANY"/>
    <s v="In-Person"/>
    <s v="Agriculture"/>
    <n v="71563"/>
    <n v="100052"/>
    <n v="85807.5"/>
    <n v="0"/>
    <x v="1"/>
  </r>
  <r>
    <s v="Business and Marketing Analysts"/>
    <s v="Analyst, Technology Investment Portfolio"/>
    <x v="5"/>
    <s v="BMO Financial Group"/>
    <s v="Toronto"/>
    <s v="Toronto"/>
    <s v="Toronto"/>
    <s v="ON"/>
    <x v="5"/>
    <s v="ANY"/>
    <s v="In-Person"/>
    <s v="Finance"/>
    <n v="60000"/>
    <n v="111700"/>
    <n v="85850"/>
    <n v="0"/>
    <x v="1"/>
  </r>
  <r>
    <s v="Financial and Operational Analysts"/>
    <s v="Compensation Analyst"/>
    <x v="5"/>
    <s v="Longtrepreneur"/>
    <s v="Remote"/>
    <s v="Remote"/>
    <s v="Remote"/>
    <s v="Undef"/>
    <x v="2"/>
    <s v="ANY"/>
    <s v="Remote"/>
    <s v="Others"/>
    <n v="40000"/>
    <n v="57200"/>
    <n v="48600"/>
    <n v="1"/>
    <x v="0"/>
  </r>
  <r>
    <s v="Senior Data Analysts"/>
    <s v="Infrastructure Data Analyst"/>
    <x v="2"/>
    <s v="City of Markham"/>
    <s v="Markham"/>
    <s v="Markham"/>
    <s v="Markham"/>
    <s v="ON"/>
    <x v="109"/>
    <s v="ANY"/>
    <s v="In-Person"/>
    <s v="Technology"/>
    <n v="77105"/>
    <n v="86637"/>
    <n v="81871"/>
    <n v="0"/>
    <x v="1"/>
  </r>
  <r>
    <s v="Senior Data Analysts"/>
    <s v="Senior Fraud Data Analyst"/>
    <x v="2"/>
    <s v="Intact"/>
    <s v="Montreal"/>
    <s v="Montreal"/>
    <s v="Montreal"/>
    <s v="QC"/>
    <x v="154"/>
    <s v="Senior"/>
    <s v="In-Person"/>
    <s v="Others"/>
    <n v="69000"/>
    <n v="86000"/>
    <n v="77500"/>
    <n v="0"/>
    <x v="1"/>
  </r>
  <r>
    <s v="Business and Marketing Analysts"/>
    <s v="Business Analyst"/>
    <x v="1"/>
    <s v="Equisoft"/>
    <s v="Quebec City"/>
    <s v="Quebec City"/>
    <s v="Quebec City"/>
    <s v="QC"/>
    <x v="156"/>
    <s v="ANY"/>
    <s v="In-Person"/>
    <s v="Others"/>
    <n v="65000"/>
    <n v="87000"/>
    <n v="76000"/>
    <n v="0"/>
    <x v="1"/>
  </r>
  <r>
    <s v="Business and Marketing Analysts"/>
    <s v="Media Analyst"/>
    <x v="5"/>
    <s v="Babylist"/>
    <s v="Remote"/>
    <s v="Remote"/>
    <s v="Remote"/>
    <s v="Undef"/>
    <x v="97"/>
    <s v="ANY"/>
    <s v="Remote"/>
    <s v="Others"/>
    <n v="137280"/>
    <n v="180000"/>
    <n v="158640"/>
    <n v="1"/>
    <x v="0"/>
  </r>
  <r>
    <s v="Senior Business Intelligence Analysts"/>
    <s v="Project Coordinator and Business Analyst"/>
    <x v="17"/>
    <s v="Royal Bank of Canada"/>
    <s v="Bedford"/>
    <s v="Bedford"/>
    <s v="Bedford"/>
    <s v="NS"/>
    <x v="32"/>
    <s v="ANY"/>
    <s v="In-Person"/>
    <s v="Finance"/>
    <n v="68000"/>
    <n v="88300"/>
    <n v="78150"/>
    <n v="0"/>
    <x v="3"/>
  </r>
  <r>
    <s v="Database Analysts"/>
    <s v="database analyst"/>
    <x v="5"/>
    <s v="Purple Maple Inc."/>
    <s v="Calgary"/>
    <s v="Calgary"/>
    <s v="Calgary"/>
    <s v="AB"/>
    <x v="12"/>
    <s v="ANY"/>
    <s v="In-Person"/>
    <s v="Others"/>
    <n v="89440"/>
    <n v="89440"/>
    <n v="89440"/>
    <n v="0"/>
    <x v="2"/>
  </r>
  <r>
    <s v="Senior Supply Chain Data Analysts"/>
    <s v="Deal Desk and Channel Analyst"/>
    <x v="5"/>
    <s v="Absolute Software"/>
    <s v="Remote"/>
    <s v="Remote"/>
    <s v="Remote"/>
    <s v="Undef"/>
    <x v="5"/>
    <s v="ANY"/>
    <s v="Remote"/>
    <s v="Technology"/>
    <n v="60000"/>
    <n v="65000"/>
    <n v="62500"/>
    <n v="1"/>
    <x v="0"/>
  </r>
  <r>
    <s v="Business and Technical Analysts"/>
    <s v="Career Re-Entry Analyst TIS Cybersecurity"/>
    <x v="5"/>
    <s v="Enbridge"/>
    <s v="Calgary"/>
    <s v="Calgary"/>
    <s v="Calgary"/>
    <s v="AB"/>
    <x v="157"/>
    <s v="ANY"/>
    <s v="In-Person"/>
    <s v="Others"/>
    <n v="30240.560000000001"/>
    <n v="57200"/>
    <n v="43720.28"/>
    <n v="0"/>
    <x v="2"/>
  </r>
  <r>
    <s v="Senior Data Analysts"/>
    <s v="Sr. Data Analyst"/>
    <x v="2"/>
    <s v="GalaxE.Solutions"/>
    <s v="Toronto"/>
    <s v="Toronto"/>
    <s v="Toronto"/>
    <s v="ON"/>
    <x v="158"/>
    <s v="Senior"/>
    <s v="In-Person"/>
    <s v="Consulting"/>
    <n v="69000"/>
    <n v="86000"/>
    <n v="77500"/>
    <n v="0"/>
    <x v="1"/>
  </r>
  <r>
    <s v="Systems and Data Analysts"/>
    <s v="Senior Analyst, Intermodal Systems and Processes"/>
    <x v="8"/>
    <s v="Canadian National Railway"/>
    <s v="Brampton"/>
    <s v="Brampton"/>
    <s v="Brampton"/>
    <s v="ON"/>
    <x v="159"/>
    <s v="Senior"/>
    <s v="In-Person"/>
    <s v="Others"/>
    <n v="76000"/>
    <n v="89440"/>
    <n v="82720"/>
    <n v="0"/>
    <x v="1"/>
  </r>
  <r>
    <s v="Business and Technical Analysts"/>
    <s v="Career Re-Entry Analyst TIS Cybersecurity"/>
    <x v="5"/>
    <s v="Enbridge"/>
    <s v="Calgary"/>
    <s v="Calgary"/>
    <s v="Calgary"/>
    <s v="AB"/>
    <x v="157"/>
    <s v="ANY"/>
    <s v="In-Person"/>
    <s v="Others"/>
    <n v="30240.560000000001"/>
    <n v="57200"/>
    <n v="43720.28"/>
    <n v="0"/>
    <x v="2"/>
  </r>
  <r>
    <s v="Senior Data Analysts"/>
    <s v="Sr. Data Analyst"/>
    <x v="2"/>
    <s v="GalaxE.Solutions"/>
    <s v="Toronto"/>
    <s v="Toronto"/>
    <s v="Toronto"/>
    <s v="ON"/>
    <x v="158"/>
    <s v="Senior"/>
    <s v="In-Person"/>
    <s v="Consulting"/>
    <n v="69000"/>
    <n v="86000"/>
    <n v="77500"/>
    <n v="0"/>
    <x v="1"/>
  </r>
  <r>
    <s v="Systems and Data Analysts"/>
    <s v="artificial intelligence (AI) analyst"/>
    <x v="5"/>
    <s v="JAAJ Consultancy Services Inc."/>
    <s v="Milton"/>
    <s v="Milton"/>
    <s v="Milton"/>
    <s v="ON"/>
    <x v="160"/>
    <s v="ANY"/>
    <s v="In-Person"/>
    <s v="Service"/>
    <n v="100880"/>
    <n v="100880"/>
    <n v="100880"/>
    <n v="0"/>
    <x v="1"/>
  </r>
  <r>
    <s v="Senior Supply Chain Data Analysts"/>
    <s v="Analyst II, Expansion Credit"/>
    <x v="5"/>
    <s v="Affirm"/>
    <s v="Remote"/>
    <s v="Remote"/>
    <s v="Remote"/>
    <s v="Undef"/>
    <x v="161"/>
    <s v="Mid"/>
    <s v="Remote"/>
    <s v="Legal"/>
    <n v="109000"/>
    <n v="159000"/>
    <n v="134000"/>
    <n v="1"/>
    <x v="0"/>
  </r>
  <r>
    <s v="Senior Data Analysts"/>
    <s v="Procurement Data Analyst"/>
    <x v="2"/>
    <s v="Mitsubishi Electric Sales Canada Inc."/>
    <s v="Markham"/>
    <s v="Markham"/>
    <s v="Markham"/>
    <s v="ON"/>
    <x v="23"/>
    <s v="ANY"/>
    <s v="In-Person"/>
    <s v="Technology"/>
    <n v="69000"/>
    <n v="86000"/>
    <n v="77500"/>
    <n v="0"/>
    <x v="1"/>
  </r>
  <r>
    <s v="Database Analysts"/>
    <s v="database analyst"/>
    <x v="5"/>
    <s v="ED Tech Network Solutions Ltd."/>
    <s v="Surrey"/>
    <s v="Surrey"/>
    <s v="Surrey"/>
    <s v="BC"/>
    <x v="12"/>
    <s v="ANY"/>
    <s v="In-Person"/>
    <s v="Technology"/>
    <n v="85280"/>
    <n v="85280"/>
    <n v="85280"/>
    <n v="0"/>
    <x v="2"/>
  </r>
  <r>
    <s v="Business and Marketing Analysts"/>
    <s v="IT Business Analyst"/>
    <x v="1"/>
    <s v="Roots"/>
    <s v="Toronto"/>
    <s v="Toronto"/>
    <s v="Toronto"/>
    <s v="ON"/>
    <x v="2"/>
    <s v="ANY"/>
    <s v="In-Person"/>
    <s v="Others"/>
    <n v="65000"/>
    <n v="87000"/>
    <n v="76000"/>
    <n v="0"/>
    <x v="1"/>
  </r>
  <r>
    <s v="Senior Business Intelligence Analysts"/>
    <s v="Business Intelligence Engineer North America"/>
    <x v="3"/>
    <s v="Bayer"/>
    <s v="Calgary"/>
    <s v="Calgary"/>
    <s v="Calgary"/>
    <s v="AB"/>
    <x v="162"/>
    <s v="ANY"/>
    <s v="In-Person"/>
    <s v="Others"/>
    <n v="68000"/>
    <n v="88300"/>
    <n v="78150"/>
    <n v="0"/>
    <x v="2"/>
  </r>
  <r>
    <s v="Senior Business Intelligence Analysts"/>
    <s v="Dental Investigative Analyst, Fraud Risk Management"/>
    <x v="0"/>
    <s v="Sun Life"/>
    <s v="Toronto"/>
    <s v="Toronto"/>
    <s v="Toronto"/>
    <s v="ON"/>
    <x v="163"/>
    <s v="ANY"/>
    <s v="In-Person"/>
    <s v="Others"/>
    <n v="43200"/>
    <n v="70800"/>
    <n v="57000"/>
    <n v="0"/>
    <x v="1"/>
  </r>
  <r>
    <s v="Business Systems Analysts"/>
    <s v="Business Systems Analyst"/>
    <x v="8"/>
    <s v="Accenture"/>
    <s v="Toronto"/>
    <s v="Toronto"/>
    <s v="Toronto"/>
    <s v="ON"/>
    <x v="164"/>
    <s v="ANY"/>
    <s v="In-Person"/>
    <s v="Others"/>
    <n v="85816.8"/>
    <n v="91520"/>
    <n v="88668.4"/>
    <n v="0"/>
    <x v="1"/>
  </r>
  <r>
    <s v="Senior Supply Chain Data Analysts"/>
    <s v="Analyst, Data management - Trans-Canada Capital"/>
    <x v="5"/>
    <s v="Air Canada"/>
    <s v="Montreal"/>
    <s v="Montreal"/>
    <s v="Montreal"/>
    <s v="QC"/>
    <x v="165"/>
    <s v="ANY"/>
    <s v="In-Person"/>
    <s v="Others"/>
    <n v="30240.560000000001"/>
    <n v="57200"/>
    <n v="43720.28"/>
    <n v="0"/>
    <x v="1"/>
  </r>
  <r>
    <s v="Business and Marketing Analysts"/>
    <s v="Business Analyst"/>
    <x v="1"/>
    <s v="Infosys"/>
    <s v="Markham"/>
    <s v="Markham"/>
    <s v="Markham"/>
    <s v="ON"/>
    <x v="166"/>
    <s v="ANY"/>
    <s v="In-Person"/>
    <s v="Others"/>
    <n v="103042"/>
    <n v="103042"/>
    <n v="103042"/>
    <n v="0"/>
    <x v="1"/>
  </r>
  <r>
    <s v="Database Analysts"/>
    <s v="database analyst"/>
    <x v="5"/>
    <s v="INNTECH FUTURE INC."/>
    <s v="Beaumont"/>
    <s v="Beaumont"/>
    <s v="Beaumont"/>
    <s v="AB"/>
    <x v="167"/>
    <s v="ANY"/>
    <s v="In-Person"/>
    <s v="Technology"/>
    <n v="87360"/>
    <n v="87360"/>
    <n v="87360"/>
    <n v="0"/>
    <x v="2"/>
  </r>
  <r>
    <s v="Business Systems Analysts"/>
    <s v="business data analyst"/>
    <x v="2"/>
    <s v="Altec Global Capital Inc."/>
    <s v="North York"/>
    <s v="North York"/>
    <s v="North York"/>
    <s v="ON"/>
    <x v="168"/>
    <s v="ANY"/>
    <s v="In-Person"/>
    <s v="Technology"/>
    <n v="93600"/>
    <n v="93600"/>
    <n v="93600"/>
    <n v="0"/>
    <x v="1"/>
  </r>
  <r>
    <s v="Business and Marketing Analysts"/>
    <s v="Business Analyst"/>
    <x v="1"/>
    <s v="Infosys"/>
    <s v="Markham"/>
    <s v="Markham"/>
    <s v="Markham"/>
    <s v="ON"/>
    <x v="166"/>
    <s v="ANY"/>
    <s v="In-Person"/>
    <s v="Others"/>
    <n v="103042"/>
    <n v="103042"/>
    <n v="103042"/>
    <n v="0"/>
    <x v="1"/>
  </r>
  <r>
    <s v="Database Analysts"/>
    <s v="database analyst"/>
    <x v="5"/>
    <s v="INNTECH FUTURE INC."/>
    <s v="Beaumont"/>
    <s v="Beaumont"/>
    <s v="Beaumont"/>
    <s v="AB"/>
    <x v="167"/>
    <s v="ANY"/>
    <s v="In-Person"/>
    <s v="Technology"/>
    <n v="87360"/>
    <n v="87360"/>
    <n v="87360"/>
    <n v="0"/>
    <x v="2"/>
  </r>
  <r>
    <s v="Business and Technical Analysts"/>
    <s v="Murex Analyst"/>
    <x v="5"/>
    <s v="Tekshapers Inc"/>
    <s v="Mississauga"/>
    <s v="Mississauga"/>
    <s v="Mississauga"/>
    <s v="ON"/>
    <x v="0"/>
    <s v="ANY"/>
    <s v="In-Person"/>
    <s v="Others"/>
    <n v="93600"/>
    <n v="93600"/>
    <n v="93600"/>
    <n v="0"/>
    <x v="1"/>
  </r>
  <r>
    <s v="Financial and Operational Analysts"/>
    <s v="Intermediate Analyst"/>
    <x v="5"/>
    <s v="WestJet"/>
    <s v="Remote"/>
    <s v="Remote"/>
    <s v="Remote"/>
    <s v="Undef"/>
    <x v="169"/>
    <s v="Mid"/>
    <s v="Remote"/>
    <s v="Others"/>
    <n v="50000"/>
    <n v="76458"/>
    <n v="63229"/>
    <n v="1"/>
    <x v="0"/>
  </r>
  <r>
    <s v="Business Systems Analysts"/>
    <s v="Systems Analyst"/>
    <x v="8"/>
    <s v="WA Health"/>
    <s v="Hamilton"/>
    <s v="Hamilton"/>
    <s v="Hamilton"/>
    <s v="ON"/>
    <x v="97"/>
    <s v="ANY"/>
    <s v="In-Person"/>
    <s v="Healthcare"/>
    <n v="60000"/>
    <n v="80000"/>
    <n v="70000"/>
    <n v="0"/>
    <x v="1"/>
  </r>
  <r>
    <s v="Business and Marketing Analysts"/>
    <s v="Business Analyst"/>
    <x v="1"/>
    <s v="University of Alberta"/>
    <s v="Edmonton"/>
    <s v="Edmonton"/>
    <s v="Edmonton"/>
    <s v="AB"/>
    <x v="2"/>
    <s v="ANY"/>
    <s v="In-Person"/>
    <s v="Technology"/>
    <n v="64618.31"/>
    <n v="90053.440000000002"/>
    <n v="77335.875"/>
    <n v="0"/>
    <x v="2"/>
  </r>
  <r>
    <s v="Senior Business Analysts"/>
    <s v="Performance Media Analyst"/>
    <x v="5"/>
    <s v="Dentsu Media"/>
    <s v="Toronto"/>
    <s v="Toronto"/>
    <s v="Toronto"/>
    <s v="ON"/>
    <x v="5"/>
    <s v="ANY"/>
    <s v="In-Person"/>
    <s v="Healthcare"/>
    <n v="45000"/>
    <n v="60000"/>
    <n v="52500"/>
    <n v="0"/>
    <x v="1"/>
  </r>
  <r>
    <s v="Senior Business Analysts"/>
    <s v="Senior Business Insights Analyst"/>
    <x v="5"/>
    <s v="TD Bank"/>
    <s v="Toronto"/>
    <s v="Toronto"/>
    <s v="Toronto"/>
    <s v="ON"/>
    <x v="170"/>
    <s v="Senior"/>
    <s v="In-Person"/>
    <s v="Finance"/>
    <n v="66000"/>
    <n v="84500"/>
    <n v="75250"/>
    <n v="0"/>
    <x v="1"/>
  </r>
  <r>
    <s v="Database Analysts"/>
    <s v="database analyst"/>
    <x v="5"/>
    <s v="NRIT Consulting"/>
    <s v="Calgary"/>
    <s v="Calgary"/>
    <s v="Calgary"/>
    <s v="AB"/>
    <x v="12"/>
    <s v="ANY"/>
    <s v="In-Person"/>
    <s v="Technology"/>
    <n v="89440"/>
    <n v="89440"/>
    <n v="89440"/>
    <n v="0"/>
    <x v="2"/>
  </r>
  <r>
    <s v="Database Analysts"/>
    <s v="database analyst"/>
    <x v="5"/>
    <s v="Rish Consulting"/>
    <s v="Calgary"/>
    <s v="Calgary"/>
    <s v="Calgary"/>
    <s v="AB"/>
    <x v="12"/>
    <s v="ANY"/>
    <s v="In-Person"/>
    <s v="Consulting"/>
    <n v="89440"/>
    <n v="89440"/>
    <n v="89440"/>
    <n v="0"/>
    <x v="2"/>
  </r>
  <r>
    <s v="Business and Technical Analysts"/>
    <s v="Analyst, Data valorization"/>
    <x v="5"/>
    <s v="Desjardins"/>
    <s v="Montreal"/>
    <s v="Montreal"/>
    <s v="Montreal"/>
    <s v="QC"/>
    <x v="12"/>
    <s v="ANY"/>
    <s v="In-Person"/>
    <s v="Others"/>
    <n v="64123.59"/>
    <n v="86600"/>
    <n v="75361.794999999998"/>
    <n v="0"/>
    <x v="1"/>
  </r>
  <r>
    <s v="Business Systems Analysts"/>
    <s v="Business Systems Analyst"/>
    <x v="8"/>
    <s v="Tenaquip Limitee"/>
    <s v="Remote in Senneville"/>
    <s v="Remote"/>
    <s v="Senneville"/>
    <s v="QC"/>
    <x v="171"/>
    <s v="ANY"/>
    <s v="Remote"/>
    <s v="Technology"/>
    <n v="85816.8"/>
    <n v="91520"/>
    <n v="88668.4"/>
    <n v="1"/>
    <x v="1"/>
  </r>
  <r>
    <s v="Senior Business Intelligence Analysts"/>
    <s v="Pension Data Integrity Analyst"/>
    <x v="5"/>
    <s v="Financial Services Regulatory Authority of Ontario..."/>
    <s v="Toronto"/>
    <s v="Toronto"/>
    <s v="Toronto"/>
    <s v="ON"/>
    <x v="109"/>
    <s v="ANY"/>
    <s v="In-Person"/>
    <s v="Technology"/>
    <n v="30240.560000000001"/>
    <n v="57200"/>
    <n v="43720.28"/>
    <n v="0"/>
    <x v="1"/>
  </r>
  <r>
    <s v="Business and Marketing Analysts"/>
    <s v="Business Analyst"/>
    <x v="1"/>
    <s v="Cargojet Airways LTD."/>
    <s v="Mississauga"/>
    <s v="Mississauga"/>
    <s v="Mississauga"/>
    <s v="ON"/>
    <x v="23"/>
    <s v="ANY"/>
    <s v="In-Person"/>
    <s v="Automotive"/>
    <n v="65000"/>
    <n v="87000"/>
    <n v="76000"/>
    <n v="0"/>
    <x v="1"/>
  </r>
  <r>
    <s v="Senior Data Analysts"/>
    <s v="Analyst, Data Integrity"/>
    <x v="5"/>
    <s v="Allied"/>
    <s v="Toronto"/>
    <s v="Toronto"/>
    <s v="Toronto"/>
    <s v="ON"/>
    <x v="23"/>
    <s v="ANY"/>
    <s v="In-Person"/>
    <s v="Others"/>
    <n v="69000"/>
    <n v="86000"/>
    <n v="77500"/>
    <n v="0"/>
    <x v="1"/>
  </r>
  <r>
    <s v="Senior Supply Chain Data Analysts"/>
    <s v="Senior Analyst, Franchise Acceptance Performance"/>
    <x v="5"/>
    <s v="Mastercard"/>
    <s v="Toronto"/>
    <s v="Toronto"/>
    <s v="Toronto"/>
    <s v="ON"/>
    <x v="71"/>
    <s v="Senior"/>
    <s v="In-Person"/>
    <s v="Automotive"/>
    <n v="68500"/>
    <n v="87000"/>
    <n v="77750"/>
    <n v="0"/>
    <x v="1"/>
  </r>
  <r>
    <s v="Business and Technical Analysts"/>
    <s v="Analyst/Administrative Assistant"/>
    <x v="5"/>
    <s v="Vancouver Coastal Health"/>
    <s v="Vancouver"/>
    <s v="Vancouver"/>
    <s v="Vancouver"/>
    <s v="BC"/>
    <x v="106"/>
    <s v="Junior"/>
    <s v="In-Person"/>
    <s v="Healthcare"/>
    <n v="60964.799999999901"/>
    <n v="80017.599999999904"/>
    <n v="70491.199999999997"/>
    <n v="0"/>
    <x v="2"/>
  </r>
  <r>
    <s v="Business Systems Analysts"/>
    <s v="Business Systems Analyst"/>
    <x v="8"/>
    <s v="TransLink"/>
    <s v="Metro Vancouver Regional District"/>
    <s v="Metro Vancouver Regional District"/>
    <s v="Metro Vancouver Regional District"/>
    <s v="BC"/>
    <x v="172"/>
    <s v="ANY"/>
    <s v="In-Person"/>
    <s v="Others"/>
    <n v="30240.560000000001"/>
    <n v="57200"/>
    <n v="43720.28"/>
    <n v="0"/>
    <x v="2"/>
  </r>
  <r>
    <s v="Senior Data Analysts"/>
    <s v="Analyst, Flight Data"/>
    <x v="5"/>
    <s v="Air Transat"/>
    <s v="Dorval"/>
    <s v="Dorval"/>
    <s v="Dorval"/>
    <s v="QC"/>
    <x v="173"/>
    <s v="ANY"/>
    <s v="In-Person"/>
    <s v="Others"/>
    <n v="69000"/>
    <n v="86000"/>
    <n v="77500"/>
    <n v="0"/>
    <x v="1"/>
  </r>
  <r>
    <s v="Senior Business Analysts"/>
    <s v="Senior Business Analyst"/>
    <x v="1"/>
    <s v="eHealth Saskatchewan"/>
    <s v="Remote"/>
    <s v="Remote"/>
    <s v="Remote"/>
    <s v="Undef"/>
    <x v="12"/>
    <s v="Senior"/>
    <s v="Remote"/>
    <s v="Healthcare"/>
    <n v="88171.199999999997"/>
    <n v="107286.39999999999"/>
    <n v="97728.799999999901"/>
    <n v="1"/>
    <x v="0"/>
  </r>
  <r>
    <s v="Systems and Data Analysts"/>
    <s v="geographic information systems (gis) analyst"/>
    <x v="8"/>
    <s v="Corporation of the City of Thunder Bay"/>
    <s v="Thunder Bay"/>
    <s v="Thunder Bay"/>
    <s v="Thunder Bay"/>
    <s v="ON"/>
    <x v="5"/>
    <s v="ANY"/>
    <s v="In-Person"/>
    <s v="Technology"/>
    <n v="79786.179999999993"/>
    <n v="93866.14"/>
    <n v="86826.16"/>
    <n v="0"/>
    <x v="1"/>
  </r>
  <r>
    <s v="Business Systems Analysts"/>
    <s v="Business System Analyst - Data Engineer"/>
    <x v="3"/>
    <s v="AstraNorth"/>
    <s v="Toronto"/>
    <s v="Toronto"/>
    <s v="Toronto"/>
    <s v="ON"/>
    <x v="19"/>
    <s v="ANY"/>
    <s v="In-Person"/>
    <s v="Others"/>
    <n v="85816.8"/>
    <n v="91520"/>
    <n v="88668.4"/>
    <n v="0"/>
    <x v="1"/>
  </r>
  <r>
    <s v="Business Systems Analysts"/>
    <s v="business data analyst"/>
    <x v="2"/>
    <s v="Edgerise Consulting INC."/>
    <s v="Kitchener"/>
    <s v="Kitchener"/>
    <s v="Kitchener"/>
    <s v="ON"/>
    <x v="2"/>
    <s v="ANY"/>
    <s v="In-Person"/>
    <s v="Consulting"/>
    <n v="83200"/>
    <n v="93600"/>
    <n v="88400"/>
    <n v="0"/>
    <x v="1"/>
  </r>
  <r>
    <s v="Senior Business Analysts"/>
    <s v="Senior Pricing Model Analyst"/>
    <x v="5"/>
    <s v="Aviva"/>
    <s v="Markham"/>
    <s v="Markham"/>
    <s v="Markham"/>
    <s v="ON"/>
    <x v="119"/>
    <s v="Senior"/>
    <s v="In-Person"/>
    <s v="Others"/>
    <n v="66000"/>
    <n v="84500"/>
    <n v="75250"/>
    <n v="0"/>
    <x v="1"/>
  </r>
  <r>
    <s v="Business Systems Analysts"/>
    <s v="Information Technology - Business Intelligence Analyst"/>
    <x v="10"/>
    <s v="Organigram INC"/>
    <s v="Toronto"/>
    <s v="Toronto"/>
    <s v="Toronto"/>
    <s v="ON"/>
    <x v="174"/>
    <s v="ANY"/>
    <s v="In-Person"/>
    <s v="Others"/>
    <n v="85816.8"/>
    <n v="91520"/>
    <n v="88668.4"/>
    <n v="0"/>
    <x v="1"/>
  </r>
  <r>
    <s v="Senior Business Analysts"/>
    <s v="Business Intelligence Analyst"/>
    <x v="10"/>
    <s v="GLENTEL"/>
    <s v="Burnaby"/>
    <s v="Burnaby"/>
    <s v="Burnaby"/>
    <s v="BC"/>
    <x v="175"/>
    <s v="ANY"/>
    <s v="In-Person"/>
    <s v="Others"/>
    <n v="60000"/>
    <n v="70000"/>
    <n v="65000"/>
    <n v="0"/>
    <x v="2"/>
  </r>
  <r>
    <s v="Business and Technical Analysts"/>
    <s v="Analyst/Administrative Assistant"/>
    <x v="5"/>
    <s v="Vancouver Coastal Health"/>
    <s v="Vancouver"/>
    <s v="Vancouver"/>
    <s v="Vancouver"/>
    <s v="BC"/>
    <x v="106"/>
    <s v="Junior"/>
    <s v="In-Person"/>
    <s v="Healthcare"/>
    <n v="60964.799999999901"/>
    <n v="80017.599999999904"/>
    <n v="70491.199999999997"/>
    <n v="0"/>
    <x v="2"/>
  </r>
  <r>
    <s v="Database Analysts"/>
    <s v="analyst, database"/>
    <x v="5"/>
    <s v="Aarorn Technologies Inc."/>
    <s v="Guelph"/>
    <s v="Guelph"/>
    <s v="Guelph"/>
    <s v="ON"/>
    <x v="176"/>
    <s v="ANY"/>
    <s v="In-Person"/>
    <s v="Technology"/>
    <n v="87360"/>
    <n v="87360"/>
    <n v="87360"/>
    <n v="0"/>
    <x v="1"/>
  </r>
  <r>
    <s v="Database Analysts"/>
    <s v="analyst, database"/>
    <x v="5"/>
    <s v="Aarorn Technologies Inc."/>
    <s v="Guelph"/>
    <s v="Guelph"/>
    <s v="Guelph"/>
    <s v="ON"/>
    <x v="176"/>
    <s v="ANY"/>
    <s v="In-Person"/>
    <s v="Technology"/>
    <n v="87360"/>
    <n v="87360"/>
    <n v="87360"/>
    <n v="0"/>
    <x v="1"/>
  </r>
  <r>
    <s v="Senior Business Analysts"/>
    <s v="Business Intelligence Analyst"/>
    <x v="10"/>
    <s v="GLENTEL"/>
    <s v="Burnaby"/>
    <s v="Burnaby"/>
    <s v="Burnaby"/>
    <s v="BC"/>
    <x v="175"/>
    <s v="ANY"/>
    <s v="In-Person"/>
    <s v="Others"/>
    <n v="60000"/>
    <n v="70000"/>
    <n v="65000"/>
    <n v="0"/>
    <x v="2"/>
  </r>
  <r>
    <s v="Business and Technical Analysts"/>
    <s v="Analyst/Administrative Assistant"/>
    <x v="5"/>
    <s v="Vancouver Coastal Health"/>
    <s v="Vancouver"/>
    <s v="Vancouver"/>
    <s v="Vancouver"/>
    <s v="BC"/>
    <x v="106"/>
    <s v="Junior"/>
    <s v="In-Person"/>
    <s v="Healthcare"/>
    <n v="60964.799999999901"/>
    <n v="80017.599999999904"/>
    <n v="70491.199999999997"/>
    <n v="0"/>
    <x v="2"/>
  </r>
  <r>
    <s v="Business and Technical Analysts"/>
    <s v="Power BI Report Developer 7692-3015"/>
    <x v="7"/>
    <s v="Foilcon"/>
    <s v="Toronto"/>
    <s v="Toronto"/>
    <s v="Toronto"/>
    <s v="ON"/>
    <x v="177"/>
    <s v="ANY"/>
    <s v="In-Person"/>
    <s v="Technology"/>
    <n v="64123.59"/>
    <n v="86600"/>
    <n v="75361.794999999998"/>
    <n v="0"/>
    <x v="1"/>
  </r>
  <r>
    <s v="Financial and Operational Analysts"/>
    <s v="Freight Analyst"/>
    <x v="5"/>
    <s v="Nature Fresh Farms Inc"/>
    <s v="Leamington"/>
    <s v="Leamington"/>
    <s v="Leamington"/>
    <s v="ON"/>
    <x v="2"/>
    <s v="ANY"/>
    <s v="In-Person"/>
    <s v="Others"/>
    <n v="50000"/>
    <n v="76458"/>
    <n v="63229"/>
    <n v="0"/>
    <x v="1"/>
  </r>
  <r>
    <s v="Senior Business Intelligence Analysts"/>
    <s v="Director Business Intelligence"/>
    <x v="18"/>
    <s v="Canada Life Assurance Company"/>
    <s v="London"/>
    <s v="London"/>
    <s v="London"/>
    <s v="ON"/>
    <x v="5"/>
    <s v="Senior"/>
    <s v="In-Person"/>
    <s v="Others"/>
    <n v="89800"/>
    <n v="166300"/>
    <n v="128050"/>
    <n v="0"/>
    <x v="1"/>
  </r>
  <r>
    <s v="Database Analysts"/>
    <s v="Geospatial Analyst"/>
    <x v="5"/>
    <s v="Government of Alberta"/>
    <s v="Edmonton"/>
    <s v="Edmonton"/>
    <s v="Edmonton"/>
    <s v="AB"/>
    <x v="178"/>
    <s v="ANY"/>
    <s v="In-Person"/>
    <s v="Government"/>
    <n v="30240.560000000001"/>
    <n v="57200"/>
    <n v="43720.28"/>
    <n v="0"/>
    <x v="2"/>
  </r>
  <r>
    <s v="Senior Business Intelligence Analysts"/>
    <s v="Business Strategy, Decision Support and Fiscal Planning Analyst"/>
    <x v="5"/>
    <s v="Ministry of Education"/>
    <s v="Toronto"/>
    <s v="Toronto"/>
    <s v="Toronto"/>
    <s v="ON"/>
    <x v="12"/>
    <s v="ANY"/>
    <s v="In-Person"/>
    <s v="Education"/>
    <n v="71563"/>
    <n v="100052"/>
    <n v="85807.5"/>
    <n v="0"/>
    <x v="1"/>
  </r>
  <r>
    <s v="Senior Supply Chain Data Analysts"/>
    <s v="Market Research Analyst (Full Time) Windsor, ON"/>
    <x v="5"/>
    <s v="Big Time Tickets Inc"/>
    <s v="Toronto"/>
    <s v="Toronto"/>
    <s v="Toronto"/>
    <s v="ON"/>
    <x v="5"/>
    <s v="ANY"/>
    <s v="In-Person"/>
    <s v="Others"/>
    <n v="100000"/>
    <n v="110000"/>
    <n v="105000"/>
    <n v="0"/>
    <x v="1"/>
  </r>
  <r>
    <s v="Business and Technical Analysts"/>
    <s v="Data &amp; Insights Analyst/Analyste de donn√É∆í√Ç¬©es et perspectives"/>
    <x v="5"/>
    <s v="World Anti-Doping Agency"/>
    <s v="Montreal"/>
    <s v="Montreal"/>
    <s v="Montreal"/>
    <s v="QC"/>
    <x v="107"/>
    <s v="ANY"/>
    <s v="In-Person"/>
    <s v="Others"/>
    <n v="64123.59"/>
    <n v="86600"/>
    <n v="75361.794999999998"/>
    <n v="0"/>
    <x v="1"/>
  </r>
  <r>
    <s v="Senior Business Analysts"/>
    <s v="Senior Marketing Science Analyst"/>
    <x v="5"/>
    <s v="Knix"/>
    <s v="Toronto"/>
    <s v="Toronto"/>
    <s v="Toronto"/>
    <s v="ON"/>
    <x v="179"/>
    <s v="Senior"/>
    <s v="In-Person"/>
    <s v="Others"/>
    <n v="66000"/>
    <n v="84500"/>
    <n v="75250"/>
    <n v="0"/>
    <x v="1"/>
  </r>
  <r>
    <s v="Business and Technical Analysts"/>
    <s v="Risk &amp; Payments Data Analyst/Analyste de Donn√É∆í√Ç¬©es Risques &amp; Paiements"/>
    <x v="0"/>
    <s v="Plusgrade"/>
    <s v="Toronto"/>
    <s v="Toronto"/>
    <s v="Toronto"/>
    <s v="ON"/>
    <x v="180"/>
    <s v="ANY"/>
    <s v="In-Person"/>
    <s v="Others"/>
    <n v="64123.59"/>
    <n v="86600"/>
    <n v="75361.794999999998"/>
    <n v="0"/>
    <x v="1"/>
  </r>
  <r>
    <s v="Senior Business Intelligence Analysts"/>
    <s v="Dental Investigative Analyst, Fraud Risk Management"/>
    <x v="0"/>
    <s v="Sun Life"/>
    <s v="Waterloo"/>
    <s v="Waterloo"/>
    <s v="Waterloo"/>
    <s v="ON"/>
    <x v="163"/>
    <s v="ANY"/>
    <s v="In-Person"/>
    <s v="Others"/>
    <n v="43200"/>
    <n v="70800"/>
    <n v="57000"/>
    <n v="0"/>
    <x v="1"/>
  </r>
  <r>
    <s v="Senior Supply Chain Data Analysts"/>
    <s v="Market Research Analyst (Full Time) Windsor, ON"/>
    <x v="5"/>
    <s v="Big Time Tickets Inc"/>
    <s v="Hamilton"/>
    <s v="Hamilton"/>
    <s v="Hamilton"/>
    <s v="ON"/>
    <x v="5"/>
    <s v="ANY"/>
    <s v="In-Person"/>
    <s v="Others"/>
    <n v="100000"/>
    <n v="110000"/>
    <n v="105000"/>
    <n v="0"/>
    <x v="1"/>
  </r>
  <r>
    <s v="Business and Marketing Analysts"/>
    <s v="Credit Analyst - Business Banking"/>
    <x v="5"/>
    <s v="BMO Financial Group"/>
    <s v="Montreal"/>
    <s v="Montreal"/>
    <s v="Montreal"/>
    <s v="QC"/>
    <x v="2"/>
    <s v="ANY"/>
    <s v="In-Person"/>
    <s v="Finance"/>
    <n v="54500"/>
    <n v="101500"/>
    <n v="78000"/>
    <n v="0"/>
    <x v="1"/>
  </r>
  <r>
    <s v="Business Systems Analysts"/>
    <s v="Business Systems Analyst"/>
    <x v="8"/>
    <s v="Moerai Soultions"/>
    <s v="Mississauga"/>
    <s v="Mississauga"/>
    <s v="Mississauga"/>
    <s v="ON"/>
    <x v="181"/>
    <s v="ANY"/>
    <s v="In-Person"/>
    <s v="Others"/>
    <n v="85816.8"/>
    <n v="91520"/>
    <n v="88668.4"/>
    <n v="0"/>
    <x v="1"/>
  </r>
  <r>
    <s v="Senior Business Intelligence Analysts"/>
    <s v="Strategy Analyst, People &amp; Culture"/>
    <x v="5"/>
    <s v="ATB Financial"/>
    <s v="Calgary"/>
    <s v="Calgary"/>
    <s v="Calgary"/>
    <s v="AB"/>
    <x v="51"/>
    <s v="ANY"/>
    <s v="In-Person"/>
    <s v="Finance"/>
    <n v="68000"/>
    <n v="88300"/>
    <n v="78150"/>
    <n v="0"/>
    <x v="2"/>
  </r>
  <r>
    <s v="Database Analysts"/>
    <s v="GIS Analyst"/>
    <x v="5"/>
    <s v="County of Grande Prairie No. 1"/>
    <s v="Clairmont"/>
    <s v="Clairmont"/>
    <s v="Clairmont"/>
    <s v="AB"/>
    <x v="0"/>
    <s v="ANY"/>
    <s v="In-Person"/>
    <s v="Government"/>
    <n v="94515.199999999997"/>
    <n v="111196.8"/>
    <n v="102856"/>
    <n v="0"/>
    <x v="2"/>
  </r>
  <r>
    <s v="Senior Business Intelligence Analysts"/>
    <s v="Dental Investigative Analyst, Fraud Risk Management"/>
    <x v="0"/>
    <s v="Sun Life"/>
    <s v="Montreal"/>
    <s v="Montreal"/>
    <s v="Montreal"/>
    <s v="QC"/>
    <x v="163"/>
    <s v="ANY"/>
    <s v="In-Person"/>
    <s v="Others"/>
    <n v="43200"/>
    <n v="70800"/>
    <n v="57000"/>
    <n v="0"/>
    <x v="1"/>
  </r>
  <r>
    <s v="Senior Supply Chain Data Analysts"/>
    <s v="Quality Assurance Analyst"/>
    <x v="5"/>
    <s v="Mimigo Canada"/>
    <s v="Markham"/>
    <s v="Markham"/>
    <s v="Markham"/>
    <s v="ON"/>
    <x v="182"/>
    <s v="ANY"/>
    <s v="In-Person"/>
    <s v="Others"/>
    <n v="68500"/>
    <n v="87000"/>
    <n v="77750"/>
    <n v="0"/>
    <x v="1"/>
  </r>
  <r>
    <s v="Business and Marketing Analysts"/>
    <s v="Business Analyst"/>
    <x v="1"/>
    <s v="Windsor Essex Community Housing Corporation"/>
    <s v="Windsor"/>
    <s v="Windsor"/>
    <s v="Windsor"/>
    <s v="ON"/>
    <x v="183"/>
    <s v="ANY"/>
    <s v="In-Person"/>
    <s v="Technology"/>
    <n v="57200"/>
    <n v="78000"/>
    <n v="67600"/>
    <n v="0"/>
    <x v="1"/>
  </r>
  <r>
    <s v="Systems and Data Analysts"/>
    <s v="Digital Optimization Analyst"/>
    <x v="5"/>
    <s v="Athabasca University"/>
    <s v="Remote in Athabasca"/>
    <s v="Remote"/>
    <s v="Athabasca"/>
    <s v="AB"/>
    <x v="184"/>
    <s v="ANY"/>
    <s v="Remote"/>
    <s v="Technology"/>
    <n v="67450.89"/>
    <n v="97437.66"/>
    <n v="82444.274999999994"/>
    <n v="1"/>
    <x v="2"/>
  </r>
  <r>
    <s v="Senior Business Intelligence Analysts"/>
    <s v="Grid Operations Advisor (Business Analyst) | Ontario"/>
    <x v="1"/>
    <s v="The Mosaic Company"/>
    <s v="Barrie"/>
    <s v="Barrie"/>
    <s v="Barrie"/>
    <s v="ON"/>
    <x v="5"/>
    <s v="ANY"/>
    <s v="In-Person"/>
    <s v="Others"/>
    <n v="68000"/>
    <n v="88300"/>
    <n v="78150"/>
    <n v="0"/>
    <x v="1"/>
  </r>
  <r>
    <s v="Senior Business Analysts"/>
    <s v="Senior Strategic Business Analyst"/>
    <x v="1"/>
    <s v="Alberta Pensions Services Corporation (APS)"/>
    <s v="Edmonton"/>
    <s v="Edmonton"/>
    <s v="Edmonton"/>
    <s v="AB"/>
    <x v="185"/>
    <s v="Senior"/>
    <s v="In-Person"/>
    <s v="Service"/>
    <n v="77335"/>
    <n v="113793"/>
    <n v="95564"/>
    <n v="0"/>
    <x v="2"/>
  </r>
  <r>
    <s v="Senior Business Analysts"/>
    <s v="Senior Business Analyst (Halifax)"/>
    <x v="1"/>
    <s v="Mariner Innovations"/>
    <s v="Halifax"/>
    <s v="Halifax"/>
    <s v="Halifax"/>
    <s v="NS"/>
    <x v="128"/>
    <s v="Senior"/>
    <s v="In-Person"/>
    <s v="Others"/>
    <n v="66000"/>
    <n v="84500"/>
    <n v="75250"/>
    <n v="0"/>
    <x v="3"/>
  </r>
  <r>
    <s v="Business and Marketing Analysts"/>
    <s v="Business Analyst"/>
    <x v="1"/>
    <s v="Infosys"/>
    <s v="Calgary"/>
    <s v="Calgary"/>
    <s v="Calgary"/>
    <s v="AB"/>
    <x v="166"/>
    <s v="ANY"/>
    <s v="In-Person"/>
    <s v="Others"/>
    <n v="92701"/>
    <n v="107185"/>
    <n v="99943"/>
    <n v="0"/>
    <x v="2"/>
  </r>
  <r>
    <s v="Business Systems Analysts"/>
    <s v="Facility Asset Management Data Analyst"/>
    <x v="2"/>
    <s v="City of Edmonton"/>
    <s v="Edmonton"/>
    <s v="Edmonton"/>
    <s v="Edmonton"/>
    <s v="AB"/>
    <x v="5"/>
    <s v="ANY"/>
    <s v="In-Person"/>
    <s v="Technology"/>
    <n v="85633.600000000006"/>
    <n v="106995.2"/>
    <n v="96314.4"/>
    <n v="0"/>
    <x v="2"/>
  </r>
  <r>
    <s v="Senior Supply Chain Data Analysts"/>
    <s v="Quality Assurance Analyst"/>
    <x v="5"/>
    <s v="Bombardier"/>
    <s v="Dorval"/>
    <s v="Dorval"/>
    <s v="Dorval"/>
    <s v="QC"/>
    <x v="5"/>
    <s v="ANY"/>
    <s v="In-Person"/>
    <s v="Others"/>
    <n v="68500"/>
    <n v="87000"/>
    <n v="77750"/>
    <n v="0"/>
    <x v="1"/>
  </r>
  <r>
    <s v="Business Systems Analysts"/>
    <s v="Business intelligence analyst - Information technology (IT)"/>
    <x v="10"/>
    <s v="Speerville Flour Mill Inc"/>
    <s v="Speerville"/>
    <s v="Speerville"/>
    <s v="Speerville"/>
    <s v="NB"/>
    <x v="107"/>
    <s v="ANY"/>
    <s v="In-Person"/>
    <s v="Others"/>
    <n v="51332.28"/>
    <n v="109672.13"/>
    <n v="80502.205000000002"/>
    <n v="0"/>
    <x v="3"/>
  </r>
  <r>
    <s v="Business Systems Analysts"/>
    <s v="IT (information technology) business analyst"/>
    <x v="1"/>
    <s v="ACCELARIS GROUP INC"/>
    <s v="Mississauga"/>
    <s v="Mississauga"/>
    <s v="Mississauga"/>
    <s v="ON"/>
    <x v="2"/>
    <s v="ANY"/>
    <s v="In-Person"/>
    <s v="Others"/>
    <n v="91520"/>
    <n v="91520"/>
    <n v="91520"/>
    <n v="0"/>
    <x v="1"/>
  </r>
  <r>
    <s v="Senior Supply Chain Data Analysts"/>
    <s v="Analyst, Quality Assurance"/>
    <x v="5"/>
    <s v="Government of Alberta"/>
    <s v="Edmonton"/>
    <s v="Edmonton"/>
    <s v="Edmonton"/>
    <s v="AB"/>
    <x v="186"/>
    <s v="ANY"/>
    <s v="In-Person"/>
    <s v="Government"/>
    <n v="30240.560000000001"/>
    <n v="57200"/>
    <n v="43720.28"/>
    <n v="0"/>
    <x v="2"/>
  </r>
  <r>
    <s v="Business Systems Analysts"/>
    <s v="business systems analyst"/>
    <x v="8"/>
    <s v="MGK INFO TECH INC"/>
    <s v="Hamilton"/>
    <s v="Hamilton"/>
    <s v="Hamilton"/>
    <s v="ON"/>
    <x v="2"/>
    <s v="ANY"/>
    <s v="In-Person"/>
    <s v="Technology"/>
    <n v="95680"/>
    <n v="95680"/>
    <n v="95680"/>
    <n v="0"/>
    <x v="1"/>
  </r>
  <r>
    <s v="Business and Technical Analysts"/>
    <s v="Temporary Senior Analyst - GIS Planning - JWS (35 hrs)"/>
    <x v="5"/>
    <s v="Halton District School Board"/>
    <s v="Burlington"/>
    <s v="Burlington"/>
    <s v="Burlington"/>
    <s v="ON"/>
    <x v="187"/>
    <s v="Senior"/>
    <s v="In-Person"/>
    <s v="Education"/>
    <n v="30240.560000000001"/>
    <n v="86424"/>
    <n v="58332.28"/>
    <n v="0"/>
    <x v="1"/>
  </r>
  <r>
    <s v="Business and Technical Analysts"/>
    <s v="Analyst/Administrative Assistant, Clinical Informatics"/>
    <x v="5"/>
    <s v="Vancouver Coastal Health"/>
    <s v="Vancouver"/>
    <s v="Vancouver"/>
    <s v="Vancouver"/>
    <s v="BC"/>
    <x v="106"/>
    <s v="Junior"/>
    <s v="In-Person"/>
    <s v="Healthcare"/>
    <n v="60964.799999999901"/>
    <n v="80017.599999999904"/>
    <n v="70491.199999999997"/>
    <n v="0"/>
    <x v="2"/>
  </r>
  <r>
    <s v="Financial and Operational Analysts"/>
    <s v="Pricing Analyst"/>
    <x v="5"/>
    <s v="Alliance Door Products"/>
    <s v="Edmonton"/>
    <s v="Edmonton"/>
    <s v="Edmonton"/>
    <s v="AB"/>
    <x v="5"/>
    <s v="ANY"/>
    <s v="In-Person"/>
    <s v="Others"/>
    <n v="50000"/>
    <n v="76458"/>
    <n v="63229"/>
    <n v="0"/>
    <x v="2"/>
  </r>
  <r>
    <s v="Senior Supply Chain Data Analysts"/>
    <s v="LMR System Performance Analyst"/>
    <x v="8"/>
    <s v="Government of Alberta"/>
    <s v="St. Albert"/>
    <s v="St. Albert"/>
    <s v="St. Albert"/>
    <s v="AB"/>
    <x v="188"/>
    <s v="ANY"/>
    <s v="In-Person"/>
    <s v="Government"/>
    <n v="59713"/>
    <n v="89212"/>
    <n v="74462.5"/>
    <n v="0"/>
    <x v="2"/>
  </r>
  <r>
    <s v="Business and Technical Analysts"/>
    <s v="Reforestation Standard Analyst"/>
    <x v="5"/>
    <s v="Government of Alberta"/>
    <s v="Edmonton"/>
    <s v="Edmonton"/>
    <s v="Edmonton"/>
    <s v="AB"/>
    <x v="112"/>
    <s v="ANY"/>
    <s v="In-Person"/>
    <s v="Government"/>
    <n v="68049"/>
    <n v="87547"/>
    <n v="77798"/>
    <n v="0"/>
    <x v="2"/>
  </r>
  <r>
    <s v="Business and Technical Analysts"/>
    <s v="Workday Consultant &amp; Analyst"/>
    <x v="16"/>
    <s v="EllisDon Corporation"/>
    <s v="Mississauga"/>
    <s v="Mississauga"/>
    <s v="Mississauga"/>
    <s v="ON"/>
    <x v="189"/>
    <s v="Mid"/>
    <s v="In-Person"/>
    <s v="Others"/>
    <n v="64123.59"/>
    <n v="86600"/>
    <n v="75361.794999999998"/>
    <n v="0"/>
    <x v="1"/>
  </r>
  <r>
    <s v="Senior Supply Chain Data Analysts"/>
    <s v="Sr. Business Analyst"/>
    <x v="1"/>
    <s v="Transatlantic Business Consulting Inc."/>
    <s v="Ottawa"/>
    <s v="Ottawa"/>
    <s v="Ottawa"/>
    <s v="ON"/>
    <x v="2"/>
    <s v="Senior"/>
    <s v="In-Person"/>
    <s v="Consulting"/>
    <n v="137280"/>
    <n v="180000"/>
    <n v="158640"/>
    <n v="0"/>
    <x v="1"/>
  </r>
  <r>
    <s v="Business and Technical Analysts"/>
    <s v="Senior Data System Analyst ( Snowflake, Hadoop, ETL , Informatica)"/>
    <x v="8"/>
    <s v="Atlantis IT group"/>
    <s v="Markham"/>
    <s v="Markham"/>
    <s v="Markham"/>
    <s v="ON"/>
    <x v="190"/>
    <s v="Senior"/>
    <s v="In-Person"/>
    <s v="Technology"/>
    <n v="64123.59"/>
    <n v="86600"/>
    <n v="75361.794999999998"/>
    <n v="0"/>
    <x v="1"/>
  </r>
  <r>
    <s v="Senior Supply Chain Data Analysts"/>
    <s v="Sr Portfolio Analyst"/>
    <x v="5"/>
    <s v="Rogers Communications"/>
    <s v="Brampton"/>
    <s v="Brampton"/>
    <s v="Brampton"/>
    <s v="ON"/>
    <x v="191"/>
    <s v="Senior"/>
    <s v="In-Person"/>
    <s v="Telecommunications"/>
    <n v="68500"/>
    <n v="87000"/>
    <n v="77750"/>
    <n v="0"/>
    <x v="1"/>
  </r>
  <r>
    <s v="Senior Business Intelligence Analysts"/>
    <s v="Analyst Senior, Strategy &amp; Business Development"/>
    <x v="5"/>
    <s v="Bombardier"/>
    <s v="Dorval"/>
    <s v="Dorval"/>
    <s v="Dorval"/>
    <s v="QC"/>
    <x v="2"/>
    <s v="Senior"/>
    <s v="In-Person"/>
    <s v="Others"/>
    <n v="68000"/>
    <n v="88300"/>
    <n v="78150"/>
    <n v="0"/>
    <x v="1"/>
  </r>
  <r>
    <s v="Senior Business Intelligence Analysts"/>
    <s v="Senior Analyst, Credit Risk - Digital Banking"/>
    <x v="0"/>
    <s v="Questrade Financial Group"/>
    <s v="Toronto"/>
    <s v="Toronto"/>
    <s v="Toronto"/>
    <s v="ON"/>
    <x v="192"/>
    <s v="Senior"/>
    <s v="In-Person"/>
    <s v="Finance"/>
    <n v="68000"/>
    <n v="88300"/>
    <n v="78150"/>
    <n v="0"/>
    <x v="1"/>
  </r>
  <r>
    <s v="Financial and Operational Analysts"/>
    <s v="Pricing Analyst"/>
    <x v="5"/>
    <s v="Alliance Door Products"/>
    <s v="St. Thomas"/>
    <s v="St. Thomas"/>
    <s v="St. Thomas"/>
    <s v="ON"/>
    <x v="5"/>
    <s v="ANY"/>
    <s v="In-Person"/>
    <s v="Others"/>
    <n v="50000"/>
    <n v="76458"/>
    <n v="63229"/>
    <n v="0"/>
    <x v="1"/>
  </r>
  <r>
    <s v="Senior Business Intelligence Analysts"/>
    <s v="Senior Analyst, Credit Risk - Digital Banking"/>
    <x v="0"/>
    <s v="Questrade Financial Group"/>
    <s v="Toronto"/>
    <s v="Toronto"/>
    <s v="Toronto"/>
    <s v="ON"/>
    <x v="192"/>
    <s v="Senior"/>
    <s v="In-Person"/>
    <s v="Finance"/>
    <n v="68000"/>
    <n v="88300"/>
    <n v="78150"/>
    <n v="0"/>
    <x v="1"/>
  </r>
  <r>
    <s v="Business and Marketing Analysts"/>
    <s v="Investor Relations Analyst"/>
    <x v="5"/>
    <s v="Clairvest"/>
    <s v="Toronto"/>
    <s v="Toronto"/>
    <s v="Toronto"/>
    <s v="ON"/>
    <x v="23"/>
    <s v="ANY"/>
    <s v="In-Person"/>
    <s v="Others"/>
    <n v="30240.560000000001"/>
    <n v="57200"/>
    <n v="43720.28"/>
    <n v="0"/>
    <x v="1"/>
  </r>
  <r>
    <s v="Business and Marketing Analysts"/>
    <s v="BUSINESS ANALYST"/>
    <x v="1"/>
    <s v="Softline Technology"/>
    <s v="Toronto"/>
    <s v="Toronto"/>
    <s v="Toronto"/>
    <s v="ON"/>
    <x v="12"/>
    <s v="ANY"/>
    <s v="In-Person"/>
    <s v="Technology"/>
    <n v="65000"/>
    <n v="87000"/>
    <n v="76000"/>
    <n v="0"/>
    <x v="1"/>
  </r>
  <r>
    <s v="Business Systems Analysts"/>
    <s v="Business Technology Analyst"/>
    <x v="5"/>
    <s v="Dawson Group"/>
    <s v="Kamloops"/>
    <s v="Kamloops"/>
    <s v="Kamloops"/>
    <s v="BC"/>
    <x v="193"/>
    <s v="ANY"/>
    <s v="In-Person"/>
    <s v="Others"/>
    <n v="65000"/>
    <n v="78000"/>
    <n v="71500"/>
    <n v="0"/>
    <x v="2"/>
  </r>
  <r>
    <s v="Business Systems Analysts"/>
    <s v="Senior Business Analyst, Technology Architecture"/>
    <x v="19"/>
    <s v="CIBC"/>
    <s v="Toronto"/>
    <s v="Toronto"/>
    <s v="Toronto"/>
    <s v="ON"/>
    <x v="2"/>
    <s v="Senior"/>
    <s v="In-Person"/>
    <s v="Others"/>
    <n v="85816.8"/>
    <n v="91520"/>
    <n v="88668.4"/>
    <n v="0"/>
    <x v="1"/>
  </r>
  <r>
    <s v="Business Systems Analysts"/>
    <s v="Business Analyst, Commercial Services (Commercial Banking Analyst)"/>
    <x v="1"/>
    <s v="FirstOntario Credit Union"/>
    <s v="St. Catharines"/>
    <s v="St. Catharines"/>
    <s v="St. Catharines"/>
    <s v="ON"/>
    <x v="2"/>
    <s v="ANY"/>
    <s v="In-Person"/>
    <s v="Technology"/>
    <n v="30240.560000000001"/>
    <n v="57200"/>
    <n v="43720.28"/>
    <n v="0"/>
    <x v="1"/>
  </r>
  <r>
    <s v="Senior Business Intelligence Analysts"/>
    <s v="Engagement and Research Analyst"/>
    <x v="5"/>
    <s v="City of Calgary"/>
    <s v="Calgary"/>
    <s v="Calgary"/>
    <s v="Calgary"/>
    <s v="AB"/>
    <x v="5"/>
    <s v="ANY"/>
    <s v="In-Person"/>
    <s v="Technology"/>
    <n v="85862.399999999994"/>
    <n v="114774.39999999999"/>
    <n v="100318.39999999999"/>
    <n v="0"/>
    <x v="2"/>
  </r>
  <r>
    <s v="Senior Supply Chain Data Analysts"/>
    <s v="Software Engineer II - Speech Analyst"/>
    <x v="3"/>
    <s v="TD Bank"/>
    <s v="West"/>
    <s v="West"/>
    <s v="West"/>
    <s v="ON"/>
    <x v="194"/>
    <s v="Mid"/>
    <s v="In-Person"/>
    <s v="Finance"/>
    <n v="68500"/>
    <n v="87000"/>
    <n v="77750"/>
    <n v="0"/>
    <x v="1"/>
  </r>
  <r>
    <s v="Senior Business Analysts"/>
    <s v="Senior Business Analyst"/>
    <x v="1"/>
    <s v="MUFG Investor Services"/>
    <s v="Halifax"/>
    <s v="Halifax"/>
    <s v="Halifax"/>
    <s v="NS"/>
    <x v="5"/>
    <s v="Senior"/>
    <s v="In-Person"/>
    <s v="Service"/>
    <n v="66000"/>
    <n v="84500"/>
    <n v="75250"/>
    <n v="0"/>
    <x v="3"/>
  </r>
  <r>
    <s v="Business and Technical Analysts"/>
    <s v="Analyste sp√É∆í√Ç¬©cialis√É∆í√Ç¬© en informatique/ Specialized Data Analyst 1000-846"/>
    <x v="2"/>
    <s v="Ungava Tulattavik Health Center"/>
    <s v="Quebec City"/>
    <s v="Quebec City"/>
    <s v="Quebec City"/>
    <s v="QC"/>
    <x v="195"/>
    <s v="ANY"/>
    <s v="In-Person"/>
    <s v="Healthcare"/>
    <n v="104755"/>
    <n v="180000"/>
    <n v="142377.5"/>
    <n v="0"/>
    <x v="1"/>
  </r>
  <r>
    <s v="Senior Business Intelligence Analysts"/>
    <s v="Client Support Analyst"/>
    <x v="5"/>
    <s v="Edgecom Energy"/>
    <s v="North York"/>
    <s v="North York"/>
    <s v="North York"/>
    <s v="ON"/>
    <x v="2"/>
    <s v="ANY"/>
    <s v="In-Person"/>
    <s v="Energy"/>
    <n v="55000"/>
    <n v="58000"/>
    <n v="56500"/>
    <n v="0"/>
    <x v="1"/>
  </r>
  <r>
    <s v="Business and Marketing Analysts"/>
    <s v="Credit Analyst - Business Banking"/>
    <x v="5"/>
    <s v="BMO Financial Group"/>
    <s v="Laval"/>
    <s v="Laval"/>
    <s v="Laval"/>
    <s v="QC"/>
    <x v="2"/>
    <s v="ANY"/>
    <s v="In-Person"/>
    <s v="Finance"/>
    <n v="54500"/>
    <n v="101500"/>
    <n v="78000"/>
    <n v="0"/>
    <x v="1"/>
  </r>
  <r>
    <s v="Senior Supply Chain Data Analysts"/>
    <s v="Sr. Business Analyst √É¬¢√¢‚Äö¬¨√¢‚Ç¨≈ì Liquidity Reporting"/>
    <x v="1"/>
    <s v="CGI"/>
    <s v="Toronto"/>
    <s v="Toronto"/>
    <s v="Toronto"/>
    <s v="ON"/>
    <x v="2"/>
    <s v="Senior"/>
    <s v="In-Person"/>
    <s v="Others"/>
    <n v="68500"/>
    <n v="87000"/>
    <n v="77750"/>
    <n v="0"/>
    <x v="1"/>
  </r>
  <r>
    <s v="Financial and Operational Analysts"/>
    <s v="Institutional Analyst"/>
    <x v="5"/>
    <s v="Royal Bank of Canada"/>
    <s v="Vancouver"/>
    <s v="Vancouver"/>
    <s v="Vancouver"/>
    <s v="BC"/>
    <x v="5"/>
    <s v="ANY"/>
    <s v="In-Person"/>
    <s v="Finance"/>
    <n v="30240.560000000001"/>
    <n v="80000"/>
    <n v="55120.28"/>
    <n v="0"/>
    <x v="2"/>
  </r>
  <r>
    <s v="Systems and Data Analysts"/>
    <s v="Senior Analyst, Clinical Administrative Databases"/>
    <x v="5"/>
    <s v="Canadian Institute for Health Information"/>
    <s v="Ottawa"/>
    <s v="Ottawa"/>
    <s v="Ottawa"/>
    <s v="ON"/>
    <x v="196"/>
    <s v="Senior"/>
    <s v="In-Person"/>
    <s v="Technology"/>
    <n v="76000"/>
    <n v="89440"/>
    <n v="82720"/>
    <n v="0"/>
    <x v="1"/>
  </r>
  <r>
    <s v="Senior Business Analysts"/>
    <s v="Senior Business Analyst"/>
    <x v="1"/>
    <s v="MUFG Investor Services"/>
    <s v="Toronto"/>
    <s v="Toronto"/>
    <s v="Toronto"/>
    <s v="ON"/>
    <x v="5"/>
    <s v="Senior"/>
    <s v="In-Person"/>
    <s v="Service"/>
    <n v="66000"/>
    <n v="84500"/>
    <n v="75250"/>
    <n v="0"/>
    <x v="1"/>
  </r>
  <r>
    <s v="Business and Marketing Analysts"/>
    <s v="market research analyst"/>
    <x v="5"/>
    <s v="Oppein Cabinetry"/>
    <s v="Etobicoke"/>
    <s v="Etobicoke"/>
    <s v="Etobicoke"/>
    <s v="ON"/>
    <x v="2"/>
    <s v="ANY"/>
    <s v="In-Person"/>
    <s v="Others"/>
    <n v="65000"/>
    <n v="87000"/>
    <n v="76000"/>
    <n v="0"/>
    <x v="1"/>
  </r>
  <r>
    <s v="Senior Business Analysts"/>
    <s v="Business Analyst 0149-3010"/>
    <x v="1"/>
    <s v="Foilcon"/>
    <s v="Toronto"/>
    <s v="Toronto"/>
    <s v="Toronto"/>
    <s v="ON"/>
    <x v="197"/>
    <s v="ANY"/>
    <s v="In-Person"/>
    <s v="Technology"/>
    <n v="66000"/>
    <n v="84500"/>
    <n v="75250"/>
    <n v="0"/>
    <x v="1"/>
  </r>
  <r>
    <s v="Senior Business Analysts"/>
    <s v="Logistics Analyst"/>
    <x v="20"/>
    <s v="Chemtrade"/>
    <s v="Toronto"/>
    <s v="Toronto"/>
    <s v="Toronto"/>
    <s v="ON"/>
    <x v="5"/>
    <s v="ANY"/>
    <s v="In-Person"/>
    <s v="Others"/>
    <n v="59000"/>
    <n v="70000"/>
    <n v="64500"/>
    <n v="0"/>
    <x v="1"/>
  </r>
  <r>
    <s v="Senior Supply Chain Data Analysts"/>
    <s v="Analyst, Supply Chain Replenishment"/>
    <x v="5"/>
    <s v="Loblaw Companies Limited"/>
    <s v="Toronto"/>
    <s v="Toronto"/>
    <s v="Toronto"/>
    <s v="ON"/>
    <x v="5"/>
    <s v="ANY"/>
    <s v="In-Person"/>
    <s v="Technology"/>
    <n v="68500"/>
    <n v="87000"/>
    <n v="77750"/>
    <n v="0"/>
    <x v="1"/>
  </r>
  <r>
    <s v="Senior Business Analysts"/>
    <s v="Research Analyst Student (RAS-0724-T)"/>
    <x v="5"/>
    <s v="New Path Youth and Family Services"/>
    <s v="Barrie"/>
    <s v="Barrie"/>
    <s v="Barrie"/>
    <s v="ON"/>
    <x v="198"/>
    <s v="ANY"/>
    <s v="In-Person"/>
    <s v="Service"/>
    <n v="41620.800000000003"/>
    <n v="57200"/>
    <n v="49410.400000000001"/>
    <n v="0"/>
    <x v="1"/>
  </r>
  <r>
    <s v="Senior Business Intelligence Analysts"/>
    <s v="Senior Analyst, Global Compliance &amp; AML Reporting"/>
    <x v="5"/>
    <s v="Scotiabank"/>
    <s v="Toronto"/>
    <s v="Toronto"/>
    <s v="Toronto"/>
    <s v="ON"/>
    <x v="23"/>
    <s v="Senior"/>
    <s v="In-Person"/>
    <s v="Finance"/>
    <n v="68000"/>
    <n v="88300"/>
    <n v="78150"/>
    <n v="0"/>
    <x v="1"/>
  </r>
  <r>
    <s v="Business and Technical Analysts"/>
    <s v="HSE Analyst"/>
    <x v="5"/>
    <s v="Western Energy Services"/>
    <s v="Calgary"/>
    <s v="Calgary"/>
    <s v="Calgary"/>
    <s v="AB"/>
    <x v="199"/>
    <s v="ANY"/>
    <s v="In-Person"/>
    <s v="Energy"/>
    <n v="30240.560000000001"/>
    <n v="57200"/>
    <n v="43720.28"/>
    <n v="0"/>
    <x v="2"/>
  </r>
  <r>
    <s v="Financial and Operational Analysts"/>
    <s v="Benefits HR Analyst"/>
    <x v="5"/>
    <s v="City of Brampton"/>
    <s v="Brampton"/>
    <s v="Brampton"/>
    <s v="Brampton"/>
    <s v="ON"/>
    <x v="2"/>
    <s v="ANY"/>
    <s v="In-Person"/>
    <s v="Technology"/>
    <n v="86091"/>
    <n v="96853"/>
    <n v="91472"/>
    <n v="0"/>
    <x v="1"/>
  </r>
  <r>
    <s v="Senior Business Intelligence Analysts"/>
    <s v="Business Analyst, Budget &amp; Internal Reporting"/>
    <x v="14"/>
    <s v="MEG Energy"/>
    <s v="Calgary"/>
    <s v="Calgary"/>
    <s v="Calgary"/>
    <s v="AB"/>
    <x v="5"/>
    <s v="ANY"/>
    <s v="In-Person"/>
    <s v="Energy"/>
    <n v="68000"/>
    <n v="88300"/>
    <n v="78150"/>
    <n v="0"/>
    <x v="2"/>
  </r>
  <r>
    <s v="Business Systems Analysts"/>
    <s v="business intelligence analyst - Information technology (IT)"/>
    <x v="10"/>
    <s v="Speerville Flour Mill Inc"/>
    <s v="Speerville"/>
    <s v="Speerville"/>
    <s v="Speerville"/>
    <s v="NB"/>
    <x v="200"/>
    <s v="ANY"/>
    <s v="In-Person"/>
    <s v="Others"/>
    <n v="52000"/>
    <n v="62400"/>
    <n v="57200"/>
    <n v="0"/>
    <x v="3"/>
  </r>
  <r>
    <s v="Business and Technical Analysts"/>
    <s v="Analyste sp√É∆í√Ç¬©cialis√É∆í√Ç¬© en informatique - Cybers√É∆í√Ç¬©curit√É∆í√Ç¬©/ Specialized Data Analyst"/>
    <x v="2"/>
    <s v="Ungava Tulattavik Health Center"/>
    <s v="Quebec City"/>
    <s v="Quebec City"/>
    <s v="Quebec City"/>
    <s v="QC"/>
    <x v="195"/>
    <s v="ANY"/>
    <s v="In-Person"/>
    <s v="Healthcare"/>
    <n v="30240.560000000001"/>
    <n v="57200"/>
    <n v="43720.28"/>
    <n v="0"/>
    <x v="1"/>
  </r>
  <r>
    <s v="Senior Business Analysts"/>
    <s v="Senior Pricing Analyst"/>
    <x v="5"/>
    <s v="LifeWorks"/>
    <s v="Toronto"/>
    <s v="Toronto"/>
    <s v="Toronto"/>
    <s v="ON"/>
    <x v="2"/>
    <s v="Senior"/>
    <s v="In-Person"/>
    <s v="Others"/>
    <n v="30240.560000000001"/>
    <n v="57200"/>
    <n v="43720.28"/>
    <n v="0"/>
    <x v="1"/>
  </r>
  <r>
    <s v="Senior Supply Chain Data Analysts"/>
    <s v="Pipe Integrity Analyst (Daytime Support)"/>
    <x v="5"/>
    <s v="DarkVision"/>
    <s v="Vancouver"/>
    <s v="Vancouver"/>
    <s v="Vancouver"/>
    <s v="BC"/>
    <x v="2"/>
    <s v="ANY"/>
    <s v="In-Person"/>
    <s v="Others"/>
    <n v="62400"/>
    <n v="79040"/>
    <n v="70720"/>
    <n v="0"/>
    <x v="2"/>
  </r>
  <r>
    <s v="Systems and Data Analysts"/>
    <s v="Work Integrated Learning Systems Analyst"/>
    <x v="8"/>
    <s v="SAIT"/>
    <s v="Calgary"/>
    <s v="Calgary"/>
    <s v="Calgary"/>
    <s v="AB"/>
    <x v="201"/>
    <s v="ANY"/>
    <s v="In-Person"/>
    <s v="Technology"/>
    <n v="70000"/>
    <n v="82000"/>
    <n v="76000"/>
    <n v="0"/>
    <x v="2"/>
  </r>
  <r>
    <s v="Senior Business Intelligence Analysts"/>
    <s v="Senior Front Office Business Analyst with Metals trading background"/>
    <x v="1"/>
    <s v="Exadel Inc"/>
    <s v="Toronto"/>
    <s v="Toronto"/>
    <s v="Toronto"/>
    <s v="ON"/>
    <x v="2"/>
    <s v="Senior"/>
    <s v="In-Person"/>
    <s v="Others"/>
    <n v="68000"/>
    <n v="88300"/>
    <n v="78150"/>
    <n v="0"/>
    <x v="1"/>
  </r>
  <r>
    <s v="Systems and Data Analysts"/>
    <s v="SAP Master Data Analyst"/>
    <x v="2"/>
    <s v="Riverside Natural Foods Ltd."/>
    <s v="Toronto"/>
    <s v="Toronto"/>
    <s v="Toronto"/>
    <s v="ON"/>
    <x v="128"/>
    <s v="ANY"/>
    <s v="In-Person"/>
    <s v="Others"/>
    <n v="76000"/>
    <n v="89440"/>
    <n v="82720"/>
    <n v="0"/>
    <x v="1"/>
  </r>
  <r>
    <s v="Senior Business Intelligence Analysts"/>
    <s v="Pay and Benefits Analyst"/>
    <x v="5"/>
    <s v="BC Assessment"/>
    <s v="Victoria"/>
    <s v="Victoria"/>
    <s v="Victoria"/>
    <s v="BC"/>
    <x v="2"/>
    <s v="ANY"/>
    <s v="In-Person"/>
    <s v="Others"/>
    <n v="65466.34"/>
    <n v="76927.3"/>
    <n v="71196.820000000007"/>
    <n v="0"/>
    <x v="2"/>
  </r>
  <r>
    <s v="Senior Supply Chain Data Analysts"/>
    <s v="Senior Analyst - Superior Gas Liquids"/>
    <x v="5"/>
    <s v="Superior Propane Careers"/>
    <s v="Calgary"/>
    <s v="Calgary"/>
    <s v="Calgary"/>
    <s v="AB"/>
    <x v="202"/>
    <s v="Senior"/>
    <s v="In-Person"/>
    <s v="Automotive"/>
    <n v="68500"/>
    <n v="87000"/>
    <n v="77750"/>
    <n v="0"/>
    <x v="2"/>
  </r>
  <r>
    <s v="Senior Business Analysts"/>
    <s v="Business Analyst Staff"/>
    <x v="1"/>
    <s v="NORSAT INTERNATIONAL INC"/>
    <s v="Richmond"/>
    <s v="Richmond"/>
    <s v="Richmond"/>
    <s v="BC"/>
    <x v="203"/>
    <s v="ANY"/>
    <s v="In-Person"/>
    <s v="Others"/>
    <n v="38000"/>
    <n v="57200"/>
    <n v="47600"/>
    <n v="0"/>
    <x v="2"/>
  </r>
  <r>
    <s v="Senior Supply Chain Data Analysts"/>
    <s v="S - Senior IT Business Analyst (Vancouver)"/>
    <x v="1"/>
    <s v="Lantic Inc."/>
    <s v="Vancouver"/>
    <s v="Vancouver"/>
    <s v="Vancouver"/>
    <s v="BC"/>
    <x v="157"/>
    <s v="Senior"/>
    <s v="In-Person"/>
    <s v="Others"/>
    <n v="68500"/>
    <n v="87000"/>
    <n v="77750"/>
    <n v="0"/>
    <x v="2"/>
  </r>
  <r>
    <s v="Business and Technical Analysts"/>
    <s v="Analyst Operational Assessments MTI"/>
    <x v="5"/>
    <s v="Independent Electricity System Operator (IESO)"/>
    <s v="Mississauga"/>
    <s v="Mississauga"/>
    <s v="Mississauga"/>
    <s v="ON"/>
    <x v="12"/>
    <s v="ANY"/>
    <s v="In-Person"/>
    <s v="Technology"/>
    <n v="64123.59"/>
    <n v="86600"/>
    <n v="75361.794999999998"/>
    <n v="0"/>
    <x v="1"/>
  </r>
  <r>
    <s v="Senior Business Intelligence Analysts"/>
    <s v="Capital Planning Analyst (Contract)"/>
    <x v="5"/>
    <s v="BGIS"/>
    <s v="Markham"/>
    <s v="Markham"/>
    <s v="Markham"/>
    <s v="ON"/>
    <x v="204"/>
    <s v="ANY"/>
    <s v="In-Person"/>
    <s v="Others"/>
    <n v="68000"/>
    <n v="88300"/>
    <n v="78150"/>
    <n v="0"/>
    <x v="1"/>
  </r>
  <r>
    <s v="Financial and Operational Analysts"/>
    <s v="Accounting Analyst (Transportation)"/>
    <x v="5"/>
    <s v="Pival"/>
    <s v="Kirkland"/>
    <s v="Kirkland"/>
    <s v="Kirkland"/>
    <s v="QC"/>
    <x v="5"/>
    <s v="ANY"/>
    <s v="In-Person"/>
    <s v="Others"/>
    <n v="50000"/>
    <n v="76458"/>
    <n v="63229"/>
    <n v="0"/>
    <x v="1"/>
  </r>
  <r>
    <s v="Senior Supply Chain Data Analysts"/>
    <s v="Systems Analyst II"/>
    <x v="8"/>
    <s v="University of British Columbia"/>
    <s v="Vancouver"/>
    <s v="Vancouver"/>
    <s v="Vancouver"/>
    <s v="BC"/>
    <x v="205"/>
    <s v="Mid"/>
    <s v="In-Person"/>
    <s v="Technology"/>
    <n v="30240.560000000001"/>
    <n v="57200"/>
    <n v="43720.28"/>
    <n v="0"/>
    <x v="2"/>
  </r>
  <r>
    <s v="Senior Supply Chain Data Analysts"/>
    <s v="Senior Continuous Improvement Analyst (People and Culture) (Telework/Hybrid)"/>
    <x v="5"/>
    <s v="CBC/Radio-Canada"/>
    <s v="Remote in Ottawa"/>
    <s v="Remote"/>
    <s v="Ottawa"/>
    <s v="ON"/>
    <x v="2"/>
    <s v="Senior"/>
    <s v="Remote"/>
    <s v="Others"/>
    <n v="68500"/>
    <n v="87000"/>
    <n v="77750"/>
    <n v="1"/>
    <x v="1"/>
  </r>
  <r>
    <s v="Senior Supply Chain Data Analysts"/>
    <s v="Analyst, Cloud Cost Management-Hybrid"/>
    <x v="5"/>
    <s v="Alberta Energy Regulator"/>
    <s v="Calgary"/>
    <s v="Calgary"/>
    <s v="Calgary"/>
    <s v="AB"/>
    <x v="206"/>
    <s v="ANY"/>
    <s v="Hybrid"/>
    <s v="Energy"/>
    <n v="74242"/>
    <n v="92803"/>
    <n v="83522.5"/>
    <n v="0"/>
    <x v="2"/>
  </r>
  <r>
    <s v="Senior Business Analysts"/>
    <s v="Business Analyst 7746-0215"/>
    <x v="1"/>
    <s v="Foilcon"/>
    <s v="Toronto"/>
    <s v="Toronto"/>
    <s v="Toronto"/>
    <s v="ON"/>
    <x v="12"/>
    <s v="ANY"/>
    <s v="In-Person"/>
    <s v="Technology"/>
    <n v="66000"/>
    <n v="84500"/>
    <n v="75250"/>
    <n v="0"/>
    <x v="1"/>
  </r>
  <r>
    <s v="Senior Business Analysts"/>
    <s v="Senior IT Business Analyst"/>
    <x v="1"/>
    <s v="Spark Power"/>
    <s v="Oakville"/>
    <s v="Oakville"/>
    <s v="Oakville"/>
    <s v="ON"/>
    <x v="207"/>
    <s v="Senior"/>
    <s v="In-Person"/>
    <s v="Energy"/>
    <n v="66000"/>
    <n v="84500"/>
    <n v="75250"/>
    <n v="0"/>
    <x v="1"/>
  </r>
  <r>
    <s v="Senior Supply Chain Data Analysts"/>
    <s v="M365 Development &amp; Collaboration Solutions Business Analyst [OneIT]"/>
    <x v="1"/>
    <s v="WSP"/>
    <s v="Montreal"/>
    <s v="Montreal"/>
    <s v="Montreal"/>
    <s v="QC"/>
    <x v="23"/>
    <s v="ANY"/>
    <s v="In-Person"/>
    <s v="Others"/>
    <n v="68500"/>
    <n v="87000"/>
    <n v="77750"/>
    <n v="0"/>
    <x v="1"/>
  </r>
  <r>
    <s v="Senior Supply Chain Data Analysts"/>
    <s v="Wellbeing and Rewards Analyst"/>
    <x v="5"/>
    <s v="Securian Canada"/>
    <s v="Toronto"/>
    <s v="Toronto"/>
    <s v="Toronto"/>
    <s v="ON"/>
    <x v="208"/>
    <s v="ANY"/>
    <s v="In-Person"/>
    <s v="Others"/>
    <n v="30240.560000000001"/>
    <n v="57200"/>
    <n v="43720.28"/>
    <n v="0"/>
    <x v="1"/>
  </r>
  <r>
    <s v="Business Systems Analysts"/>
    <s v="Business Systems Analyst - Systems Trainer"/>
    <x v="21"/>
    <s v="PCL Construction"/>
    <s v="Edmonton"/>
    <s v="Edmonton"/>
    <s v="Edmonton"/>
    <s v="AB"/>
    <x v="2"/>
    <s v="ANY"/>
    <s v="In-Person"/>
    <s v="Construction"/>
    <n v="85816.8"/>
    <n v="91520"/>
    <n v="88668.4"/>
    <n v="0"/>
    <x v="2"/>
  </r>
  <r>
    <s v="Senior Business Intelligence Analysts"/>
    <s v="Planning Analyst and Performance Executive"/>
    <x v="22"/>
    <s v="OSL Retail Services Inc"/>
    <s v="Montreal"/>
    <s v="Montreal"/>
    <s v="Montreal"/>
    <s v="QC"/>
    <x v="5"/>
    <s v="ANY"/>
    <s v="In-Person"/>
    <s v="Retail"/>
    <n v="95000"/>
    <n v="105000"/>
    <n v="100000"/>
    <n v="0"/>
    <x v="1"/>
  </r>
  <r>
    <s v="Business Systems Analysts"/>
    <s v="business systems analyst"/>
    <x v="8"/>
    <s v="Blend Technologies Ltd."/>
    <s v="Calgary"/>
    <s v="Calgary"/>
    <s v="Calgary"/>
    <s v="AB"/>
    <x v="51"/>
    <s v="ANY"/>
    <s v="In-Person"/>
    <s v="Technology"/>
    <n v="98176"/>
    <n v="98176"/>
    <n v="98176"/>
    <n v="0"/>
    <x v="2"/>
  </r>
  <r>
    <s v="Systems and Data Analysts"/>
    <s v="Systems Reliability Analyst (SRA)"/>
    <x v="8"/>
    <s v="Scotiabank"/>
    <s v="Toronto"/>
    <s v="Toronto"/>
    <s v="Toronto"/>
    <s v="ON"/>
    <x v="209"/>
    <s v="ANY"/>
    <s v="In-Person"/>
    <s v="Finance"/>
    <n v="76000"/>
    <n v="89440"/>
    <n v="82720"/>
    <n v="0"/>
    <x v="1"/>
  </r>
  <r>
    <s v="Business and Technical Analysts"/>
    <s v="SAP S4/HANA Master Data Analyst (12-Month Contract)"/>
    <x v="2"/>
    <s v="Riverside Natural Foods Ltd."/>
    <s v="Toronto"/>
    <s v="Toronto"/>
    <s v="Toronto"/>
    <s v="ON"/>
    <x v="128"/>
    <s v="ANY"/>
    <s v="In-Person"/>
    <s v="Others"/>
    <n v="64123.59"/>
    <n v="86600"/>
    <n v="75361.794999999998"/>
    <n v="0"/>
    <x v="1"/>
  </r>
  <r>
    <s v="Business and Technical Analysts"/>
    <s v="Risk &amp; Payments Data Analyst/Analyste de Donn√É∆í√Ç¬©es Risques &amp; Paiements"/>
    <x v="0"/>
    <s v="Plusgrade"/>
    <s v="Montreal"/>
    <s v="Montreal"/>
    <s v="Montreal"/>
    <s v="QC"/>
    <x v="210"/>
    <s v="ANY"/>
    <s v="In-Person"/>
    <s v="Others"/>
    <n v="64123.59"/>
    <n v="86600"/>
    <n v="75361.794999999998"/>
    <n v="0"/>
    <x v="1"/>
  </r>
  <r>
    <s v="Senior Business Analysts"/>
    <s v="Senior Business Systems Analyst, GFT"/>
    <x v="8"/>
    <s v="Royal Bank of Canada"/>
    <s v="Toronto"/>
    <s v="Toronto"/>
    <s v="Toronto"/>
    <s v="ON"/>
    <x v="211"/>
    <s v="Senior"/>
    <s v="In-Person"/>
    <s v="Finance"/>
    <n v="66000"/>
    <n v="84500"/>
    <n v="75250"/>
    <n v="0"/>
    <x v="1"/>
  </r>
  <r>
    <s v="Senior Business Intelligence Analysts"/>
    <s v="Program Admin Officer 4 (Senior Analyst)"/>
    <x v="12"/>
    <s v="Province of Nova Scotia"/>
    <s v="Halifax"/>
    <s v="Halifax"/>
    <s v="Halifax"/>
    <s v="NS"/>
    <x v="2"/>
    <s v="Senior"/>
    <s v="In-Person"/>
    <s v="Others"/>
    <n v="30240.560000000001"/>
    <n v="57200"/>
    <n v="43720.28"/>
    <n v="0"/>
    <x v="3"/>
  </r>
  <r>
    <s v="Senior Supply Chain Data Analysts"/>
    <s v="Supply Chain Replenishment Analyst"/>
    <x v="5"/>
    <s v="Specialty Health Network Inc."/>
    <s v="Mississauga"/>
    <s v="Mississauga"/>
    <s v="Mississauga"/>
    <s v="ON"/>
    <x v="5"/>
    <s v="ANY"/>
    <s v="In-Person"/>
    <s v="Healthcare"/>
    <n v="68500"/>
    <n v="87000"/>
    <n v="77750"/>
    <n v="0"/>
    <x v="1"/>
  </r>
  <r>
    <s v="Business Systems Analysts"/>
    <s v="Business Systems Analyst (Enterprise Applications)"/>
    <x v="8"/>
    <s v="City of London"/>
    <s v="London"/>
    <s v="London"/>
    <s v="London"/>
    <s v="ON"/>
    <x v="212"/>
    <s v="ANY"/>
    <s v="In-Person"/>
    <s v="Technology"/>
    <n v="58649"/>
    <n v="85218"/>
    <n v="71933.5"/>
    <n v="0"/>
    <x v="1"/>
  </r>
  <r>
    <s v="Business and Technical Analysts"/>
    <s v="SCRUM MASTER BI"/>
    <x v="23"/>
    <s v="Business Development Bank of Canada"/>
    <s v="Montreal"/>
    <s v="Montreal"/>
    <s v="Montreal"/>
    <s v="QC"/>
    <x v="137"/>
    <s v="ANY"/>
    <s v="In-Person"/>
    <s v="Finance"/>
    <n v="30240.560000000001"/>
    <n v="57200"/>
    <n v="43720.28"/>
    <n v="0"/>
    <x v="1"/>
  </r>
  <r>
    <s v="Business Systems Analysts"/>
    <s v="Mainframe Business Systems Analyst"/>
    <x v="8"/>
    <s v="TV2 Consulting"/>
    <s v="Saint John"/>
    <s v="Saint John"/>
    <s v="Saint John"/>
    <s v="NB"/>
    <x v="79"/>
    <s v="ANY"/>
    <s v="In-Person"/>
    <s v="Consulting"/>
    <n v="85816.8"/>
    <n v="91520"/>
    <n v="88668.4"/>
    <n v="0"/>
    <x v="3"/>
  </r>
  <r>
    <s v="Senior Business Analysts"/>
    <s v="Senior Business Systems Analyst, GFT"/>
    <x v="8"/>
    <s v="Royal Bank of Canada"/>
    <s v="Halifax"/>
    <s v="Halifax"/>
    <s v="Halifax"/>
    <s v="NS"/>
    <x v="213"/>
    <s v="Senior"/>
    <s v="In-Person"/>
    <s v="Finance"/>
    <n v="66000"/>
    <n v="84500"/>
    <n v="75250"/>
    <n v="0"/>
    <x v="3"/>
  </r>
  <r>
    <s v="Senior Supply Chain Data Analysts"/>
    <s v="Business Process Analyst - DC &amp; AI"/>
    <x v="5"/>
    <s v="AltaLink"/>
    <s v="Calgary"/>
    <s v="Calgary"/>
    <s v="Calgary"/>
    <s v="AB"/>
    <x v="214"/>
    <s v="ANY"/>
    <s v="In-Person"/>
    <s v="Others"/>
    <n v="71000"/>
    <n v="94000"/>
    <n v="82500"/>
    <n v="0"/>
    <x v="2"/>
  </r>
  <r>
    <s v="Senior Supply Chain Data Analysts"/>
    <s v="Intelligent Automation Analyst - MANDATORY BILINGUAL. Must speak French"/>
    <x v="5"/>
    <s v="GoAutomate"/>
    <s v="Etobicoke"/>
    <s v="Etobicoke"/>
    <s v="Etobicoke"/>
    <s v="ON"/>
    <x v="215"/>
    <s v="ANY"/>
    <s v="In-Person"/>
    <s v="Others"/>
    <n v="35000"/>
    <n v="84000"/>
    <n v="59500"/>
    <n v="0"/>
    <x v="1"/>
  </r>
  <r>
    <s v="Business and Marketing Analysts"/>
    <s v="Trade Marketing Analyst"/>
    <x v="5"/>
    <s v="Nature Fresh Farms Inc"/>
    <s v="Leamington"/>
    <s v="Leamington"/>
    <s v="Leamington"/>
    <s v="ON"/>
    <x v="5"/>
    <s v="ANY"/>
    <s v="In-Person"/>
    <s v="Others"/>
    <n v="65000"/>
    <n v="87000"/>
    <n v="76000"/>
    <n v="0"/>
    <x v="1"/>
  </r>
  <r>
    <s v="Financial and Operational Analysts"/>
    <s v="Cost Accounting Analyst"/>
    <x v="5"/>
    <s v="Weir Group"/>
    <s v="Surrey"/>
    <s v="Surrey"/>
    <s v="Surrey"/>
    <s v="BC"/>
    <x v="5"/>
    <s v="ANY"/>
    <s v="In-Person"/>
    <s v="Others"/>
    <n v="90000"/>
    <n v="100000"/>
    <n v="95000"/>
    <n v="0"/>
    <x v="2"/>
  </r>
  <r>
    <s v="Senior Business Intelligence Analysts"/>
    <s v="Physician Compensation Analyst"/>
    <x v="5"/>
    <s v="Interior Health Authority"/>
    <s v="Kelowna"/>
    <s v="Kelowna"/>
    <s v="Kelowna"/>
    <s v="BC"/>
    <x v="2"/>
    <s v="ANY"/>
    <s v="In-Person"/>
    <s v="Technology"/>
    <n v="79601.600000000006"/>
    <n v="109470.39999999999"/>
    <n v="94536"/>
    <n v="0"/>
    <x v="2"/>
  </r>
  <r>
    <s v="Senior Supply Chain Data Analysts"/>
    <s v="IT Senior Business Analyst, Scheduling &amp; Distribution (T &amp; I) (Hybrid)"/>
    <x v="1"/>
    <s v="CBC/Radio-Canada"/>
    <s v="Montreal"/>
    <s v="Montreal"/>
    <s v="Montreal"/>
    <s v="QC"/>
    <x v="156"/>
    <s v="Senior"/>
    <s v="Hybrid"/>
    <s v="Others"/>
    <n v="68500"/>
    <n v="87000"/>
    <n v="77750"/>
    <n v="0"/>
    <x v="1"/>
  </r>
  <r>
    <s v="Senior Business Intelligence Analysts"/>
    <s v="Capital Planning Analyst (Contract)"/>
    <x v="5"/>
    <s v="BGIS"/>
    <s v="Markham"/>
    <s v="Markham"/>
    <s v="Markham"/>
    <s v="ON"/>
    <x v="204"/>
    <s v="ANY"/>
    <s v="In-Person"/>
    <s v="Others"/>
    <n v="68000"/>
    <n v="88300"/>
    <n v="78150"/>
    <n v="0"/>
    <x v="1"/>
  </r>
  <r>
    <s v="Business Systems Analysts"/>
    <s v="Energy Systems Operation Analyst"/>
    <x v="8"/>
    <s v="Renteknik Group Inc."/>
    <s v="Burlington"/>
    <s v="Burlington"/>
    <s v="Burlington"/>
    <s v="ON"/>
    <x v="216"/>
    <s v="ANY"/>
    <s v="In-Person"/>
    <s v="Others"/>
    <n v="137280"/>
    <n v="66664"/>
    <n v="101972"/>
    <n v="0"/>
    <x v="1"/>
  </r>
  <r>
    <s v="Senior Business Intelligence Analysts"/>
    <s v="BILINGUAL POLICY ANALYST, EARLY LEARNING AND ELEMENTARY-SECONDARY EDUCATION"/>
    <x v="5"/>
    <s v="CMEC Council Of Ministers of Education, Canada"/>
    <s v="Toronto"/>
    <s v="Toronto"/>
    <s v="Toronto"/>
    <s v="ON"/>
    <x v="2"/>
    <s v="ANY"/>
    <s v="In-Person"/>
    <s v="Education"/>
    <n v="64513"/>
    <n v="90181"/>
    <n v="77347"/>
    <n v="0"/>
    <x v="1"/>
  </r>
  <r>
    <s v="Financial and Operational Analysts"/>
    <s v="Payroll Analyst"/>
    <x v="5"/>
    <s v="Peterborough Regional Health Centre"/>
    <s v="Peterborough"/>
    <s v="Peterborough"/>
    <s v="Peterborough"/>
    <s v="ON"/>
    <x v="32"/>
    <s v="ANY"/>
    <s v="In-Person"/>
    <s v="Healthcare"/>
    <n v="78478.399999999994"/>
    <n v="98092.799999999901"/>
    <n v="88285.599999999904"/>
    <n v="0"/>
    <x v="1"/>
  </r>
  <r>
    <s v="Business and Technical Analysts"/>
    <s v="Analyste multidisciplinaire en m√É∆í√Ç¬©canique / Multi-Disciplinary Mechanical Analyst"/>
    <x v="5"/>
    <s v="Pratt &amp; Whitney"/>
    <s v="Longueuil"/>
    <s v="Longueuil"/>
    <s v="Longueuil"/>
    <s v="QC"/>
    <x v="217"/>
    <s v="ANY"/>
    <s v="In-Person"/>
    <s v="Technology"/>
    <n v="64123.59"/>
    <n v="86600"/>
    <n v="75361.794999999998"/>
    <n v="0"/>
    <x v="1"/>
  </r>
  <r>
    <s v="Business and Marketing Analysts"/>
    <s v="Commercial Analyst"/>
    <x v="5"/>
    <s v="Ebury"/>
    <s v="Toronto"/>
    <s v="Toronto"/>
    <s v="Toronto"/>
    <s v="ON"/>
    <x v="5"/>
    <s v="ANY"/>
    <s v="In-Person"/>
    <s v="Others"/>
    <n v="65000"/>
    <n v="87000"/>
    <n v="76000"/>
    <n v="0"/>
    <x v="1"/>
  </r>
  <r>
    <s v="Senior Supply Chain Data Analysts"/>
    <s v="Sr Analyst, Actuarial- Personal Insurance Pricing"/>
    <x v="5"/>
    <s v="Definity Financial Corporation"/>
    <s v="Waterloo"/>
    <s v="Waterloo"/>
    <s v="Waterloo"/>
    <s v="ON"/>
    <x v="218"/>
    <s v="Senior"/>
    <s v="In-Person"/>
    <s v="Technology"/>
    <n v="69800"/>
    <n v="140400"/>
    <n v="105100"/>
    <n v="0"/>
    <x v="1"/>
  </r>
  <r>
    <s v="Business Systems Analysts"/>
    <s v="business systems analyst"/>
    <x v="8"/>
    <s v="Web Infomatic Services Ltd"/>
    <s v="Calgary"/>
    <s v="Calgary"/>
    <s v="Calgary"/>
    <s v="AB"/>
    <x v="51"/>
    <s v="ANY"/>
    <s v="In-Person"/>
    <s v="Service"/>
    <n v="98176"/>
    <n v="98176"/>
    <n v="98176"/>
    <n v="0"/>
    <x v="2"/>
  </r>
  <r>
    <s v="Financial and Operational Analysts"/>
    <s v="Accounts Receivable Analyst"/>
    <x v="5"/>
    <s v="Niche Bakers Corp"/>
    <s v="Etobicoke"/>
    <s v="Etobicoke"/>
    <s v="Etobicoke"/>
    <s v="ON"/>
    <x v="5"/>
    <s v="ANY"/>
    <s v="In-Person"/>
    <s v="Others"/>
    <n v="50000"/>
    <n v="76458"/>
    <n v="63229"/>
    <n v="0"/>
    <x v="1"/>
  </r>
  <r>
    <s v="Business and Marketing Analysts"/>
    <s v="Trade Marketing Analyst"/>
    <x v="5"/>
    <s v="Reckitt"/>
    <s v="Toronto"/>
    <s v="Toronto"/>
    <s v="Toronto"/>
    <s v="ON"/>
    <x v="2"/>
    <s v="ANY"/>
    <s v="In-Person"/>
    <s v="Technology"/>
    <n v="30240.560000000001"/>
    <n v="57200"/>
    <n v="43720.28"/>
    <n v="0"/>
    <x v="1"/>
  </r>
  <r>
    <s v="Senior Supply Chain Data Analysts"/>
    <s v="Sr Analyst, Actuarial- Personal Insurance Pricing"/>
    <x v="5"/>
    <s v="Definity Financial Corporation"/>
    <s v="Waterloo"/>
    <s v="Waterloo"/>
    <s v="Waterloo"/>
    <s v="ON"/>
    <x v="218"/>
    <s v="Senior"/>
    <s v="In-Person"/>
    <s v="Technology"/>
    <n v="69800"/>
    <n v="140400"/>
    <n v="105100"/>
    <n v="0"/>
    <x v="1"/>
  </r>
  <r>
    <s v="Business and Marketing Analysts"/>
    <s v="Trade Marketing Analyst"/>
    <x v="5"/>
    <s v="Reckitt"/>
    <s v="Toronto"/>
    <s v="Toronto"/>
    <s v="Toronto"/>
    <s v="ON"/>
    <x v="2"/>
    <s v="ANY"/>
    <s v="In-Person"/>
    <s v="Technology"/>
    <n v="30240.560000000001"/>
    <n v="57200"/>
    <n v="43720.28"/>
    <n v="0"/>
    <x v="1"/>
  </r>
  <r>
    <s v="Business Systems Analysts"/>
    <s v="business systems analyst"/>
    <x v="8"/>
    <s v="Web Infomatic Services Ltd"/>
    <s v="Calgary"/>
    <s v="Calgary"/>
    <s v="Calgary"/>
    <s v="AB"/>
    <x v="51"/>
    <s v="ANY"/>
    <s v="In-Person"/>
    <s v="Service"/>
    <n v="98176"/>
    <n v="98176"/>
    <n v="98176"/>
    <n v="0"/>
    <x v="2"/>
  </r>
  <r>
    <s v="Financial and Operational Analysts"/>
    <s v="Accounts Receivable Analyst"/>
    <x v="5"/>
    <s v="Niche Bakers Corp"/>
    <s v="Etobicoke"/>
    <s v="Etobicoke"/>
    <s v="Etobicoke"/>
    <s v="ON"/>
    <x v="5"/>
    <s v="ANY"/>
    <s v="In-Person"/>
    <s v="Others"/>
    <n v="50000"/>
    <n v="76458"/>
    <n v="63229"/>
    <n v="0"/>
    <x v="1"/>
  </r>
  <r>
    <s v="Senior Business Analysts"/>
    <s v="Senior Servicing Analyst"/>
    <x v="5"/>
    <s v="BMO Financial Group"/>
    <s v="Montreal"/>
    <s v="Montreal"/>
    <s v="Montreal"/>
    <s v="QC"/>
    <x v="2"/>
    <s v="Senior"/>
    <s v="In-Person"/>
    <s v="Finance"/>
    <n v="44500"/>
    <n v="82500"/>
    <n v="63500"/>
    <n v="0"/>
    <x v="1"/>
  </r>
  <r>
    <s v="Business and Technical Analysts"/>
    <s v="D√É∆í√Ç¬©veloppeur-analyste Power BI"/>
    <x v="5"/>
    <s v="Airmedic"/>
    <s v="Longueuil"/>
    <s v="Longueuil"/>
    <s v="Longueuil"/>
    <s v="QC"/>
    <x v="219"/>
    <s v="ANY"/>
    <s v="In-Person"/>
    <s v="Healthcare"/>
    <n v="64123.59"/>
    <n v="86600"/>
    <n v="75361.794999999998"/>
    <n v="0"/>
    <x v="1"/>
  </r>
  <r>
    <s v="Business and Technical Analysts"/>
    <s v="Registered Behaviour Analyst (RBA)"/>
    <x v="5"/>
    <s v="Barrantes &amp; Associates Inc."/>
    <s v="Guelph"/>
    <s v="Guelph"/>
    <s v="Guelph"/>
    <s v="ON"/>
    <x v="2"/>
    <s v="ANY"/>
    <s v="In-Person"/>
    <s v="Others"/>
    <n v="70000"/>
    <n v="75000"/>
    <n v="72500"/>
    <n v="0"/>
    <x v="1"/>
  </r>
  <r>
    <s v="Senior Business Intelligence Analysts"/>
    <s v="Compensation Consulting Analyst - People Advisory Services, Rewards - Toronto"/>
    <x v="5"/>
    <s v="EY"/>
    <s v="Toronto"/>
    <s v="Toronto"/>
    <s v="Toronto"/>
    <s v="ON"/>
    <x v="5"/>
    <s v="ANY"/>
    <s v="In-Person"/>
    <s v="Others"/>
    <n v="68000"/>
    <n v="88300"/>
    <n v="78150"/>
    <n v="0"/>
    <x v="1"/>
  </r>
  <r>
    <s v="Senior Supply Chain Data Analysts"/>
    <s v="Logistic &amp; Distribution Analyst"/>
    <x v="20"/>
    <s v="CCM Hockey"/>
    <s v="Montreal"/>
    <s v="Montreal"/>
    <s v="Montreal"/>
    <s v="QC"/>
    <x v="2"/>
    <s v="ANY"/>
    <s v="In-Person"/>
    <s v="Others"/>
    <n v="68500"/>
    <n v="87000"/>
    <n v="77750"/>
    <n v="0"/>
    <x v="1"/>
  </r>
  <r>
    <s v="Senior Business Intelligence Analysts"/>
    <s v="Operations Analyst, Business Lending - 2 Year Term Opportunity"/>
    <x v="5"/>
    <s v="ATB Financial"/>
    <s v="Calgary"/>
    <s v="Calgary"/>
    <s v="Calgary"/>
    <s v="AB"/>
    <x v="156"/>
    <s v="ANY"/>
    <s v="In-Person"/>
    <s v="Finance"/>
    <n v="68000"/>
    <n v="88300"/>
    <n v="78150"/>
    <n v="0"/>
    <x v="2"/>
  </r>
  <r>
    <s v="Senior Supply Chain Data Analysts"/>
    <s v="Logistic &amp; Distribution Analyst"/>
    <x v="20"/>
    <s v="CCM Hockey"/>
    <s v="Saint-Jean-sur-Richelieu"/>
    <s v="Saint-Jean-sur-Richelieu"/>
    <s v="Saint-Jean-sur-Richelieu"/>
    <s v="QC"/>
    <x v="2"/>
    <s v="ANY"/>
    <s v="In-Person"/>
    <s v="Others"/>
    <n v="68500"/>
    <n v="87000"/>
    <n v="77750"/>
    <n v="0"/>
    <x v="1"/>
  </r>
  <r>
    <s v="Financial and Operational Analysts"/>
    <s v="Actuarial Analyst, Commercial Insurance - Pricing"/>
    <x v="5"/>
    <s v="Definity Financial Corporation"/>
    <s v="Toronto"/>
    <s v="Toronto"/>
    <s v="Toronto"/>
    <s v="ON"/>
    <x v="220"/>
    <s v="ANY"/>
    <s v="In-Person"/>
    <s v="Technology"/>
    <n v="52300"/>
    <n v="103300"/>
    <n v="77800"/>
    <n v="0"/>
    <x v="1"/>
  </r>
  <r>
    <s v="Senior Supply Chain Data Analysts"/>
    <s v="Business System Analyst - SAP FICO"/>
    <x v="8"/>
    <s v="Riverside Natural Foods Ltd."/>
    <s v="Toronto"/>
    <s v="Toronto"/>
    <s v="Toronto"/>
    <s v="ON"/>
    <x v="128"/>
    <s v="ANY"/>
    <s v="In-Person"/>
    <s v="Others"/>
    <n v="68500"/>
    <n v="87000"/>
    <n v="77750"/>
    <n v="0"/>
    <x v="1"/>
  </r>
  <r>
    <s v="Senior Business Analysts"/>
    <s v="Senior Tax Analyst"/>
    <x v="5"/>
    <s v="North American Construction Group Inc."/>
    <s v="Acheson"/>
    <s v="Acheson"/>
    <s v="Acheson"/>
    <s v="AB"/>
    <x v="5"/>
    <s v="Senior"/>
    <s v="In-Person"/>
    <s v="Construction"/>
    <n v="30240.560000000001"/>
    <n v="57200"/>
    <n v="43720.28"/>
    <n v="0"/>
    <x v="2"/>
  </r>
  <r>
    <s v="Senior Supply Chain Data Analysts"/>
    <s v="Intermediate Actuarial Analyst, Commercial Insurance Pricing"/>
    <x v="5"/>
    <s v="Definity Financial Corporation"/>
    <s v="Toronto"/>
    <s v="Toronto"/>
    <s v="Toronto"/>
    <s v="ON"/>
    <x v="220"/>
    <s v="Mid"/>
    <s v="In-Person"/>
    <s v="Technology"/>
    <n v="59400"/>
    <n v="118100"/>
    <n v="88750"/>
    <n v="0"/>
    <x v="1"/>
  </r>
  <r>
    <s v="Senior Business Intelligence Analysts"/>
    <s v="Business Analyst Position (Remote)"/>
    <x v="1"/>
    <s v="Saint Laurent Consulting"/>
    <s v="Remote"/>
    <s v="Remote"/>
    <s v="Remote"/>
    <s v="Undef"/>
    <x v="23"/>
    <s v="ANY"/>
    <s v="Remote"/>
    <s v="Consulting"/>
    <n v="68000"/>
    <n v="88300"/>
    <n v="78150"/>
    <n v="1"/>
    <x v="0"/>
  </r>
  <r>
    <s v="Senior Supply Chain Data Analysts"/>
    <s v="Associate PM/Business Analyst (Open to North, Central, and South America)"/>
    <x v="11"/>
    <s v="Function Health"/>
    <s v="Remote"/>
    <s v="Remote"/>
    <s v="Remote"/>
    <s v="Undef"/>
    <x v="221"/>
    <s v="Mid"/>
    <s v="Remote"/>
    <s v="Healthcare"/>
    <n v="68500"/>
    <n v="87000"/>
    <n v="77750"/>
    <n v="1"/>
    <x v="0"/>
  </r>
  <r>
    <s v="Systems and Data Analysts"/>
    <s v="Information and Data Management Advisor/Analyst/Officer"/>
    <x v="12"/>
    <s v="CNSC/CCSN"/>
    <s v="Ottawa"/>
    <s v="Ottawa"/>
    <s v="Ottawa"/>
    <s v="ON"/>
    <x v="2"/>
    <s v="ANY"/>
    <s v="In-Person"/>
    <s v="Others"/>
    <n v="76000"/>
    <n v="89440"/>
    <n v="82720"/>
    <n v="0"/>
    <x v="1"/>
  </r>
  <r>
    <s v="Senior Business Analysts"/>
    <s v="Analyst, Business Intelligence"/>
    <x v="10"/>
    <s v="Vancouver Whitecaps FC"/>
    <s v="Vancouver"/>
    <s v="Vancouver"/>
    <s v="Vancouver"/>
    <s v="BC"/>
    <x v="222"/>
    <s v="ANY"/>
    <s v="In-Person"/>
    <s v="Technology"/>
    <n v="70000"/>
    <n v="80000"/>
    <n v="75000"/>
    <n v="0"/>
    <x v="2"/>
  </r>
  <r>
    <s v="Senior Data Analysts"/>
    <s v="Senior Data Analyst"/>
    <x v="2"/>
    <s v="Canadian Tire Corporation"/>
    <s v="Oakville"/>
    <s v="Oakville"/>
    <s v="Oakville"/>
    <s v="ON"/>
    <x v="223"/>
    <s v="Senior"/>
    <s v="In-Person"/>
    <s v="Others"/>
    <n v="30240.560000000001"/>
    <n v="57200"/>
    <n v="43720.28"/>
    <n v="0"/>
    <x v="1"/>
  </r>
  <r>
    <s v="Systems and Data Analysts"/>
    <s v="Specialist, Business Intelligence Data Warehouse"/>
    <x v="4"/>
    <s v="Island Health"/>
    <s v="Victoria"/>
    <s v="Victoria"/>
    <s v="Victoria"/>
    <s v="BC"/>
    <x v="68"/>
    <s v="Senior"/>
    <s v="In-Person"/>
    <s v="Healthcare"/>
    <n v="94931.199999999997"/>
    <n v="136448"/>
    <n v="115689.60000000001"/>
    <n v="0"/>
    <x v="2"/>
  </r>
  <r>
    <s v="Business and Marketing Analysts"/>
    <s v="Business Analyst"/>
    <x v="1"/>
    <s v="The Minto Group"/>
    <s v="Ottawa"/>
    <s v="Ottawa"/>
    <s v="Ottawa"/>
    <s v="ON"/>
    <x v="46"/>
    <s v="ANY"/>
    <s v="In-Person"/>
    <s v="Others"/>
    <n v="65000"/>
    <n v="87000"/>
    <n v="76000"/>
    <n v="0"/>
    <x v="1"/>
  </r>
  <r>
    <s v="Senior Business Intelligence Analysts"/>
    <s v="Senior Data Analyst, Pricing and Finance"/>
    <x v="24"/>
    <s v="ServiceTitan"/>
    <s v="Remote"/>
    <s v="Remote"/>
    <s v="Remote"/>
    <s v="Undef"/>
    <x v="224"/>
    <s v="Senior"/>
    <s v="Remote"/>
    <s v="Technology"/>
    <n v="30240.560000000001"/>
    <n v="102000"/>
    <n v="66120.28"/>
    <n v="1"/>
    <x v="0"/>
  </r>
  <r>
    <s v="Business Systems Analysts"/>
    <s v="Business Data Analyst"/>
    <x v="2"/>
    <s v="Scotiabank"/>
    <s v="Toronto"/>
    <s v="Toronto"/>
    <s v="Toronto"/>
    <s v="ON"/>
    <x v="225"/>
    <s v="ANY"/>
    <s v="In-Person"/>
    <s v="Finance"/>
    <n v="85816.8"/>
    <n v="91520"/>
    <n v="88668.4"/>
    <n v="0"/>
    <x v="1"/>
  </r>
  <r>
    <s v="Senior Business Analysts"/>
    <s v="Senior Business Data Analyst"/>
    <x v="2"/>
    <s v="Ontario Securities Commission"/>
    <s v="Toronto"/>
    <s v="Toronto"/>
    <s v="Toronto"/>
    <s v="ON"/>
    <x v="226"/>
    <s v="Senior"/>
    <s v="In-Person"/>
    <s v="Technology"/>
    <n v="66000"/>
    <n v="84500"/>
    <n v="75250"/>
    <n v="0"/>
    <x v="1"/>
  </r>
  <r>
    <s v="Business and Marketing Analysts"/>
    <s v="Business Analyst"/>
    <x v="1"/>
    <s v="Porter Airlines Inc."/>
    <s v="Toronto"/>
    <s v="Toronto"/>
    <s v="Toronto"/>
    <s v="ON"/>
    <x v="5"/>
    <s v="ANY"/>
    <s v="In-Person"/>
    <s v="Others"/>
    <n v="65000"/>
    <n v="87000"/>
    <n v="76000"/>
    <n v="0"/>
    <x v="1"/>
  </r>
  <r>
    <s v="Systems and Data Analysts"/>
    <s v="data analyst - informatics and systems"/>
    <x v="8"/>
    <s v="Systematic Squad Inc."/>
    <s v="Calgary"/>
    <s v="Calgary"/>
    <s v="Calgary"/>
    <s v="AB"/>
    <x v="12"/>
    <s v="ANY"/>
    <s v="In-Person"/>
    <s v="Others"/>
    <n v="62400"/>
    <n v="62400"/>
    <n v="62400"/>
    <n v="0"/>
    <x v="2"/>
  </r>
  <r>
    <s v="Business Systems Analysts"/>
    <s v="Business Systems Analyst"/>
    <x v="8"/>
    <s v="Delbridge Solutions Inc."/>
    <s v="Concord"/>
    <s v="Concord"/>
    <s v="Concord"/>
    <s v="ON"/>
    <x v="19"/>
    <s v="ANY"/>
    <s v="In-Person"/>
    <s v="Consulting"/>
    <n v="85816.8"/>
    <n v="91520"/>
    <n v="88668.4"/>
    <n v="0"/>
    <x v="1"/>
  </r>
  <r>
    <s v="Senior Business Intelligence Analysts"/>
    <s v="Capacity Planning Analyst, Workforce Management"/>
    <x v="5"/>
    <s v="Sun Life"/>
    <s v="North York"/>
    <s v="North York"/>
    <s v="North York"/>
    <s v="ON"/>
    <x v="227"/>
    <s v="ANY"/>
    <s v="In-Person"/>
    <s v="Others"/>
    <n v="54300"/>
    <n v="88300"/>
    <n v="71300"/>
    <n v="0"/>
    <x v="1"/>
  </r>
  <r>
    <s v="Senior Business Intelligence Analysts"/>
    <s v="Risk Analyst, Third Party Risk Management"/>
    <x v="0"/>
    <s v="Aviva"/>
    <s v="Markham"/>
    <s v="Markham"/>
    <s v="Markham"/>
    <s v="ON"/>
    <x v="5"/>
    <s v="ANY"/>
    <s v="In-Person"/>
    <s v="Others"/>
    <n v="68000"/>
    <n v="88300"/>
    <n v="78150"/>
    <n v="0"/>
    <x v="1"/>
  </r>
  <r>
    <s v="Senior Supply Chain Data Analysts"/>
    <s v="Business and Quality Assurance Analyst, Scotiabank"/>
    <x v="5"/>
    <s v="Scotiabank"/>
    <s v="Toronto"/>
    <s v="Toronto"/>
    <s v="Toronto"/>
    <s v="ON"/>
    <x v="2"/>
    <s v="ANY"/>
    <s v="In-Person"/>
    <s v="Finance"/>
    <n v="68500"/>
    <n v="87000"/>
    <n v="77750"/>
    <n v="0"/>
    <x v="1"/>
  </r>
  <r>
    <s v="Senior Business Intelligence Analysts"/>
    <s v="Capacity Planning Analyst, Workforce Management"/>
    <x v="5"/>
    <s v="Sun Life"/>
    <s v="Waterloo"/>
    <s v="Waterloo"/>
    <s v="Waterloo"/>
    <s v="ON"/>
    <x v="227"/>
    <s v="ANY"/>
    <s v="In-Person"/>
    <s v="Others"/>
    <n v="54300"/>
    <n v="88300"/>
    <n v="71300"/>
    <n v="0"/>
    <x v="1"/>
  </r>
  <r>
    <s v="Financial and Operational Analysts"/>
    <s v="Analyst, Marketing Analytics"/>
    <x v="5"/>
    <s v="Klick Health"/>
    <s v="Toronto"/>
    <s v="Toronto"/>
    <s v="Toronto"/>
    <s v="ON"/>
    <x v="171"/>
    <s v="ANY"/>
    <s v="In-Person"/>
    <s v="Healthcare"/>
    <n v="50000"/>
    <n v="76458"/>
    <n v="63229"/>
    <n v="0"/>
    <x v="1"/>
  </r>
  <r>
    <s v="Business and Technical Analysts"/>
    <s v="HR ServiceNow Analyst"/>
    <x v="5"/>
    <s v="Ledcor"/>
    <s v="Calgary"/>
    <s v="Calgary"/>
    <s v="Calgary"/>
    <s v="AB"/>
    <x v="106"/>
    <s v="ANY"/>
    <s v="In-Person"/>
    <s v="Others"/>
    <n v="64123.59"/>
    <n v="86600"/>
    <n v="75361.794999999998"/>
    <n v="0"/>
    <x v="2"/>
  </r>
  <r>
    <s v="Business and Technical Analysts"/>
    <s v="HR ServiceNow Analyst"/>
    <x v="5"/>
    <s v="Ledcor"/>
    <s v="Edmonton"/>
    <s v="Edmonton"/>
    <s v="Edmonton"/>
    <s v="AB"/>
    <x v="106"/>
    <s v="ANY"/>
    <s v="In-Person"/>
    <s v="Others"/>
    <n v="64123.59"/>
    <n v="86600"/>
    <n v="75361.794999999998"/>
    <n v="0"/>
    <x v="2"/>
  </r>
  <r>
    <s v="Senior Business Intelligence Analysts"/>
    <s v="Strategic Risk Growth Analyst"/>
    <x v="0"/>
    <s v="Vault Credit Corporation"/>
    <s v="Toronto"/>
    <s v="Toronto"/>
    <s v="Toronto"/>
    <s v="ON"/>
    <x v="2"/>
    <s v="ANY"/>
    <s v="In-Person"/>
    <s v="Technology"/>
    <n v="68000"/>
    <n v="88300"/>
    <n v="78150"/>
    <n v="0"/>
    <x v="1"/>
  </r>
  <r>
    <s v="Senior Supply Chain Data Analysts"/>
    <s v="Analyst II, Credit Analytics, Full Stack"/>
    <x v="5"/>
    <s v="Affirm"/>
    <s v="Remote in Toronto"/>
    <s v="Remote"/>
    <s v="Toronto"/>
    <s v="ON"/>
    <x v="124"/>
    <s v="Mid"/>
    <s v="Remote"/>
    <s v="Legal"/>
    <n v="109000"/>
    <n v="159000"/>
    <n v="134000"/>
    <n v="1"/>
    <x v="1"/>
  </r>
  <r>
    <s v="Senior Business Intelligence Analysts"/>
    <s v="Windsor Police Service - Systems Analyst, Business Solutions"/>
    <x v="8"/>
    <s v="City of Windsor"/>
    <s v="Windsor"/>
    <s v="Windsor"/>
    <s v="Windsor"/>
    <s v="ON"/>
    <x v="228"/>
    <s v="ANY"/>
    <s v="In-Person"/>
    <s v="Technology"/>
    <n v="108000"/>
    <n v="118000"/>
    <n v="113000"/>
    <n v="0"/>
    <x v="1"/>
  </r>
  <r>
    <s v="Senior Supply Chain Data Analysts"/>
    <s v="Sr. Business Analyst"/>
    <x v="1"/>
    <s v="Electronic Arts"/>
    <s v="Vancouver"/>
    <s v="Vancouver"/>
    <s v="Vancouver"/>
    <s v="BC"/>
    <x v="229"/>
    <s v="Senior"/>
    <s v="In-Person"/>
    <s v="Others"/>
    <n v="89300"/>
    <n v="123000"/>
    <n v="106150"/>
    <n v="0"/>
    <x v="2"/>
  </r>
  <r>
    <s v="Business and Marketing Analysts"/>
    <s v="Business Analyst"/>
    <x v="1"/>
    <s v="MGIS"/>
    <s v="Ottawa"/>
    <s v="Ottawa"/>
    <s v="Ottawa"/>
    <s v="ON"/>
    <x v="2"/>
    <s v="ANY"/>
    <s v="In-Person"/>
    <s v="Others"/>
    <n v="65000"/>
    <n v="87000"/>
    <n v="76000"/>
    <n v="0"/>
    <x v="1"/>
  </r>
  <r>
    <s v="Business and Technical Analysts"/>
    <s v="HR ServiceNow Analyst"/>
    <x v="5"/>
    <s v="Ledcor"/>
    <s v="Vancouver"/>
    <s v="Vancouver"/>
    <s v="Vancouver"/>
    <s v="BC"/>
    <x v="106"/>
    <s v="ANY"/>
    <s v="In-Person"/>
    <s v="Others"/>
    <n v="64123.59"/>
    <n v="86600"/>
    <n v="75361.794999999998"/>
    <n v="0"/>
    <x v="2"/>
  </r>
  <r>
    <s v="Business and Marketing Analysts"/>
    <s v="Asset Investment Analyst"/>
    <x v="5"/>
    <s v="Toronto Hydro"/>
    <s v="Toronto"/>
    <s v="Toronto"/>
    <s v="Toronto"/>
    <s v="ON"/>
    <x v="230"/>
    <s v="ANY"/>
    <s v="In-Person"/>
    <s v="Others"/>
    <n v="65000"/>
    <n v="87000"/>
    <n v="76000"/>
    <n v="0"/>
    <x v="1"/>
  </r>
  <r>
    <s v="Senior Business Analysts"/>
    <s v="RESEARCH ANALYST 1"/>
    <x v="5"/>
    <s v="City of Toronto"/>
    <s v="Toronto"/>
    <s v="Toronto"/>
    <s v="Toronto"/>
    <s v="ON"/>
    <x v="5"/>
    <s v="ANY"/>
    <s v="In-Person"/>
    <s v="Technology"/>
    <n v="90646.399999999994"/>
    <n v="99320"/>
    <n v="94983.2"/>
    <n v="0"/>
    <x v="1"/>
  </r>
  <r>
    <s v="Business and Marketing Analysts"/>
    <s v="Business Analyst"/>
    <x v="1"/>
    <s v="MGIS"/>
    <s v="Ottawa"/>
    <s v="Ottawa"/>
    <s v="Ottawa"/>
    <s v="ON"/>
    <x v="2"/>
    <s v="ANY"/>
    <s v="In-Person"/>
    <s v="Others"/>
    <n v="65000"/>
    <n v="87000"/>
    <n v="76000"/>
    <n v="0"/>
    <x v="1"/>
  </r>
  <r>
    <s v="Senior Business Analysts"/>
    <s v="RESEARCH ANALYST 1"/>
    <x v="5"/>
    <s v="City of Toronto"/>
    <s v="Toronto"/>
    <s v="Toronto"/>
    <s v="Toronto"/>
    <s v="ON"/>
    <x v="5"/>
    <s v="ANY"/>
    <s v="In-Person"/>
    <s v="Technology"/>
    <n v="90646.399999999994"/>
    <n v="99320"/>
    <n v="94983.2"/>
    <n v="0"/>
    <x v="1"/>
  </r>
  <r>
    <s v="Business and Technical Analysts"/>
    <s v="HR ServiceNow Analyst"/>
    <x v="5"/>
    <s v="Ledcor"/>
    <s v="Vancouver"/>
    <s v="Vancouver"/>
    <s v="Vancouver"/>
    <s v="BC"/>
    <x v="106"/>
    <s v="ANY"/>
    <s v="In-Person"/>
    <s v="Others"/>
    <n v="64123.59"/>
    <n v="86600"/>
    <n v="75361.794999999998"/>
    <n v="0"/>
    <x v="2"/>
  </r>
  <r>
    <s v="Business and Marketing Analysts"/>
    <s v="Asset Investment Analyst"/>
    <x v="5"/>
    <s v="Toronto Hydro"/>
    <s v="Toronto"/>
    <s v="Toronto"/>
    <s v="Toronto"/>
    <s v="ON"/>
    <x v="230"/>
    <s v="ANY"/>
    <s v="In-Person"/>
    <s v="Others"/>
    <n v="65000"/>
    <n v="87000"/>
    <n v="76000"/>
    <n v="0"/>
    <x v="1"/>
  </r>
  <r>
    <s v="Financial and Operational Analysts"/>
    <s v="Merchandise Analyst"/>
    <x v="5"/>
    <s v="Circle K"/>
    <s v="Toronto"/>
    <s v="Toronto"/>
    <s v="Toronto"/>
    <s v="ON"/>
    <x v="5"/>
    <s v="ANY"/>
    <s v="In-Person"/>
    <s v="Others"/>
    <n v="50000"/>
    <n v="76458"/>
    <n v="63229"/>
    <n v="0"/>
    <x v="1"/>
  </r>
  <r>
    <s v="Financial and Operational Analysts"/>
    <s v="Risk Analyst"/>
    <x v="0"/>
    <s v="goeasy"/>
    <s v="Mississauga"/>
    <s v="Mississauga"/>
    <s v="Mississauga"/>
    <s v="ON"/>
    <x v="231"/>
    <s v="ANY"/>
    <s v="In-Person"/>
    <s v="Others"/>
    <n v="50000"/>
    <n v="76458"/>
    <n v="63229"/>
    <n v="0"/>
    <x v="1"/>
  </r>
  <r>
    <s v="Senior Data Analysts"/>
    <s v="Analyst, Reliability"/>
    <x v="5"/>
    <s v="Porter Airlines Inc."/>
    <s v="Toronto"/>
    <s v="Toronto"/>
    <s v="Toronto"/>
    <s v="ON"/>
    <x v="232"/>
    <s v="ANY"/>
    <s v="In-Person"/>
    <s v="Others"/>
    <n v="69000"/>
    <n v="86000"/>
    <n v="77500"/>
    <n v="0"/>
    <x v="1"/>
  </r>
  <r>
    <s v="Systems and Data Analysts"/>
    <s v="Business Intelligence Specialist Analytics (with Qlik experience)"/>
    <x v="4"/>
    <s v="CAA Club Group"/>
    <s v="Thornhill"/>
    <s v="Thornhill"/>
    <s v="Thornhill"/>
    <s v="ON"/>
    <x v="233"/>
    <s v="Senior"/>
    <s v="In-Person"/>
    <s v="Others"/>
    <n v="76000"/>
    <n v="89440"/>
    <n v="82720"/>
    <n v="0"/>
    <x v="1"/>
  </r>
  <r>
    <s v="Financial and Operational Analysts"/>
    <s v="Portfolio Management Analyst, Quantitative Equity"/>
    <x v="15"/>
    <s v="Connor, Clark &amp; Lunn Financial Group"/>
    <s v="Vancouver"/>
    <s v="Vancouver"/>
    <s v="Vancouver"/>
    <s v="BC"/>
    <x v="5"/>
    <s v="ANY"/>
    <s v="In-Person"/>
    <s v="Finance"/>
    <n v="90000"/>
    <n v="180000"/>
    <n v="135000"/>
    <n v="0"/>
    <x v="2"/>
  </r>
  <r>
    <s v="Business and Marketing Analysts"/>
    <s v="Business Analyst"/>
    <x v="1"/>
    <s v="Energy Safety Canada"/>
    <s v="Calgary"/>
    <s v="Calgary"/>
    <s v="Calgary"/>
    <s v="AB"/>
    <x v="234"/>
    <s v="ANY"/>
    <s v="In-Person"/>
    <s v="Energy"/>
    <n v="65000"/>
    <n v="87000"/>
    <n v="76000"/>
    <n v="0"/>
    <x v="2"/>
  </r>
  <r>
    <s v="Business and Marketing Analysts"/>
    <s v="Business Analyst"/>
    <x v="1"/>
    <s v="Bayshore HealthCare"/>
    <s v="Mississauga"/>
    <s v="Mississauga"/>
    <s v="Mississauga"/>
    <s v="ON"/>
    <x v="235"/>
    <s v="ANY"/>
    <s v="In-Person"/>
    <s v="Healthcare"/>
    <n v="65000"/>
    <n v="87000"/>
    <n v="76000"/>
    <n v="0"/>
    <x v="1"/>
  </r>
  <r>
    <s v="Systems and Data Analysts"/>
    <s v="data analyst - informatics and systems"/>
    <x v="8"/>
    <s v="SULYMON GLOBAL INC."/>
    <s v="North York"/>
    <s v="North York"/>
    <s v="North York"/>
    <s v="ON"/>
    <x v="236"/>
    <s v="ANY"/>
    <s v="In-Person"/>
    <s v="Others"/>
    <n v="90480"/>
    <n v="90480"/>
    <n v="90480"/>
    <n v="0"/>
    <x v="1"/>
  </r>
  <r>
    <s v="Systems and Data Analysts"/>
    <s v="Chief Functional and Data Analyst"/>
    <x v="2"/>
    <s v="National Bank of Canada"/>
    <s v="Montreal"/>
    <s v="Montreal"/>
    <s v="Montreal"/>
    <s v="QC"/>
    <x v="237"/>
    <s v="Senior"/>
    <s v="In-Person"/>
    <s v="Finance"/>
    <n v="76000"/>
    <n v="89440"/>
    <n v="82720"/>
    <n v="0"/>
    <x v="1"/>
  </r>
  <r>
    <s v="Senior Supply Chain Data Analysts"/>
    <s v="Functional Analyst, Process Improvement"/>
    <x v="5"/>
    <s v="Vancouver Coastal Health"/>
    <s v="Vancouver"/>
    <s v="Vancouver"/>
    <s v="Vancouver"/>
    <s v="BC"/>
    <x v="2"/>
    <s v="ANY"/>
    <s v="In-Person"/>
    <s v="Healthcare"/>
    <n v="79310.399999999994"/>
    <n v="114025.60000000001"/>
    <n v="96668"/>
    <n v="0"/>
    <x v="2"/>
  </r>
  <r>
    <s v="Business and Technical Analysts"/>
    <s v="EMR Analyst"/>
    <x v="5"/>
    <s v="Medicentres Canada Inc."/>
    <s v="Newmarket"/>
    <s v="Newmarket"/>
    <s v="Newmarket"/>
    <s v="ON"/>
    <x v="2"/>
    <s v="ANY"/>
    <s v="In-Person"/>
    <s v="Healthcare"/>
    <n v="64123.59"/>
    <n v="86600"/>
    <n v="75361.794999999998"/>
    <n v="0"/>
    <x v="1"/>
  </r>
  <r>
    <s v="Systems and Data Analysts"/>
    <s v="data analyst - informatics and systems"/>
    <x v="8"/>
    <s v="Systematic Squad Inc."/>
    <s v="Calgary"/>
    <s v="Calgary"/>
    <s v="Calgary"/>
    <s v="AB"/>
    <x v="12"/>
    <s v="ANY"/>
    <s v="In-Person"/>
    <s v="Others"/>
    <n v="62400"/>
    <n v="62400"/>
    <n v="62400"/>
    <n v="0"/>
    <x v="2"/>
  </r>
  <r>
    <s v="Senior Business Intelligence Analysts"/>
    <s v="Business Process Analyst"/>
    <x v="5"/>
    <s v="ENERCARE"/>
    <s v="Markham"/>
    <s v="Markham"/>
    <s v="Markham"/>
    <s v="ON"/>
    <x v="238"/>
    <s v="ANY"/>
    <s v="In-Person"/>
    <s v="Automotive"/>
    <n v="68000"/>
    <n v="88300"/>
    <n v="78150"/>
    <n v="0"/>
    <x v="1"/>
  </r>
  <r>
    <s v="Senior Business Intelligence Analysts"/>
    <s v="Business Process Analyst"/>
    <x v="5"/>
    <s v="ENERCARE"/>
    <s v="Markham"/>
    <s v="Markham"/>
    <s v="Markham"/>
    <s v="ON"/>
    <x v="238"/>
    <s v="ANY"/>
    <s v="In-Person"/>
    <s v="Automotive"/>
    <n v="68000"/>
    <n v="88300"/>
    <n v="78150"/>
    <n v="0"/>
    <x v="1"/>
  </r>
  <r>
    <s v="Senior Business Analysts"/>
    <s v="Business Analyst Intern/Junior"/>
    <x v="14"/>
    <s v="NORSAT INTERNATIONAL INC"/>
    <s v="Richmond"/>
    <s v="Richmond"/>
    <s v="Richmond"/>
    <s v="BC"/>
    <x v="203"/>
    <s v="ANY"/>
    <s v="In-Person"/>
    <s v="Others"/>
    <n v="30240.560000000001"/>
    <n v="57200"/>
    <n v="43720.28"/>
    <n v="0"/>
    <x v="2"/>
  </r>
  <r>
    <s v="Senior Supply Chain Data Analysts"/>
    <s v="Customer Solution Analyst"/>
    <x v="5"/>
    <s v="McCain Foods Limited"/>
    <s v="Toronto"/>
    <s v="Toronto"/>
    <s v="Toronto"/>
    <s v="ON"/>
    <x v="55"/>
    <s v="ANY"/>
    <s v="In-Person"/>
    <s v="Technology"/>
    <n v="68500"/>
    <n v="87000"/>
    <n v="77750"/>
    <n v="0"/>
    <x v="1"/>
  </r>
  <r>
    <s v="Senior Supply Chain Data Analysts"/>
    <s v="IT Business Analyst, Intact Lab"/>
    <x v="1"/>
    <s v="Intact"/>
    <s v="Montreal"/>
    <s v="Montreal"/>
    <s v="Montreal"/>
    <s v="QC"/>
    <x v="239"/>
    <s v="ANY"/>
    <s v="In-Person"/>
    <s v="Others"/>
    <n v="68500"/>
    <n v="87000"/>
    <n v="77750"/>
    <n v="0"/>
    <x v="1"/>
  </r>
  <r>
    <s v="Financial and Operational Analysts"/>
    <s v="Pricing Analyst"/>
    <x v="5"/>
    <s v="Alliance Door Products"/>
    <s v="Abbotsford"/>
    <s v="Abbotsford"/>
    <s v="Abbotsford"/>
    <s v="BC"/>
    <x v="5"/>
    <s v="ANY"/>
    <s v="In-Person"/>
    <s v="Others"/>
    <n v="30240.560000000001"/>
    <n v="57200"/>
    <n v="43720.28"/>
    <n v="0"/>
    <x v="2"/>
  </r>
  <r>
    <s v="Business Systems Analysts"/>
    <s v="Business Support Systems Analyst"/>
    <x v="8"/>
    <s v="Eastlink"/>
    <s v="Halifax"/>
    <s v="Halifax"/>
    <s v="Halifax"/>
    <s v="NS"/>
    <x v="2"/>
    <s v="ANY"/>
    <s v="In-Person"/>
    <s v="Others"/>
    <n v="85816.8"/>
    <n v="91520"/>
    <n v="88668.4"/>
    <n v="0"/>
    <x v="3"/>
  </r>
  <r>
    <s v="Senior Business Analysts"/>
    <s v="Senior Business Analyst"/>
    <x v="1"/>
    <s v="Taro Pharmaceuticals INC, Canada"/>
    <s v="Brampton"/>
    <s v="Brampton"/>
    <s v="Brampton"/>
    <s v="ON"/>
    <x v="5"/>
    <s v="Senior"/>
    <s v="In-Person"/>
    <s v="Healthcare"/>
    <n v="66000"/>
    <n v="84500"/>
    <n v="75250"/>
    <n v="0"/>
    <x v="1"/>
  </r>
  <r>
    <s v="Senior Data Analysts"/>
    <s v="marketing data analyst"/>
    <x v="2"/>
    <s v="Triumph Well Services"/>
    <s v="Calgary"/>
    <s v="Calgary"/>
    <s v="Calgary"/>
    <s v="AB"/>
    <x v="2"/>
    <s v="ANY"/>
    <s v="In-Person"/>
    <s v="Service"/>
    <n v="104000"/>
    <n v="104000"/>
    <n v="104000"/>
    <n v="0"/>
    <x v="2"/>
  </r>
  <r>
    <s v="Business and Marketing Analysts"/>
    <s v="Asset Investment Analyst"/>
    <x v="5"/>
    <s v="Toronto Hydro"/>
    <s v="Toronto"/>
    <s v="Toronto"/>
    <s v="Toronto"/>
    <s v="ON"/>
    <x v="240"/>
    <s v="ANY"/>
    <s v="In-Person"/>
    <s v="Others"/>
    <n v="65000"/>
    <n v="87000"/>
    <n v="76000"/>
    <n v="0"/>
    <x v="1"/>
  </r>
  <r>
    <s v="Business and Technical Analysts"/>
    <s v="Business Intelligence &amp; Analytics Student-Fall 2024 Co-op"/>
    <x v="10"/>
    <s v="Irving Shipbuilding"/>
    <s v="Dartmouth"/>
    <s v="Dartmouth"/>
    <s v="Dartmouth"/>
    <s v="NS"/>
    <x v="5"/>
    <s v="ANY"/>
    <s v="In-Person"/>
    <s v="Others"/>
    <n v="64123.59"/>
    <n v="86600"/>
    <n v="75361.794999999998"/>
    <n v="0"/>
    <x v="3"/>
  </r>
  <r>
    <s v="Senior Business Intelligence Analysts"/>
    <s v="Sr. Analyst, Business Intelligence"/>
    <x v="10"/>
    <s v="Gildan Activewear Inc"/>
    <s v="Montreal"/>
    <s v="Montreal"/>
    <s v="Montreal"/>
    <s v="QC"/>
    <x v="241"/>
    <s v="Senior"/>
    <s v="In-Person"/>
    <s v="Others"/>
    <n v="30240.560000000001"/>
    <n v="57200"/>
    <n v="43720.28"/>
    <n v="0"/>
    <x v="1"/>
  </r>
  <r>
    <s v="Senior Business Analysts"/>
    <s v="Senior Business Analyst"/>
    <x v="1"/>
    <s v="Taro Pharmaceuticals INC, Canada"/>
    <s v="Brampton"/>
    <s v="Brampton"/>
    <s v="Brampton"/>
    <s v="ON"/>
    <x v="5"/>
    <s v="Senior"/>
    <s v="In-Person"/>
    <s v="Healthcare"/>
    <n v="66000"/>
    <n v="84500"/>
    <n v="75250"/>
    <n v="0"/>
    <x v="1"/>
  </r>
  <r>
    <s v="Senior Data Analysts"/>
    <s v="data warehouse analyst"/>
    <x v="5"/>
    <s v="VISAY TECHNOLOGIES INC"/>
    <s v="Edmonton"/>
    <s v="Edmonton"/>
    <s v="Edmonton"/>
    <s v="AB"/>
    <x v="12"/>
    <s v="ANY"/>
    <s v="In-Person"/>
    <s v="Technology"/>
    <n v="87464"/>
    <n v="87464"/>
    <n v="87464"/>
    <n v="0"/>
    <x v="2"/>
  </r>
  <r>
    <s v="Senior Business Analysts"/>
    <s v="Senior Compensation Analyst"/>
    <x v="5"/>
    <s v="ServiceTitan"/>
    <s v="Remote"/>
    <s v="Remote"/>
    <s v="Remote"/>
    <s v="Undef"/>
    <x v="5"/>
    <s v="Senior"/>
    <s v="Remote"/>
    <s v="Technology"/>
    <n v="30240.560000000001"/>
    <n v="93000"/>
    <n v="61620.28"/>
    <n v="1"/>
    <x v="0"/>
  </r>
  <r>
    <s v="Systems and Data Analysts"/>
    <s v="Product Support Analyst - Database and ETL"/>
    <x v="5"/>
    <s v="Copperleaf Technologies Inc."/>
    <s v="Metro Vancouver Regional District"/>
    <s v="Metro Vancouver Regional District"/>
    <s v="Metro Vancouver Regional District"/>
    <s v="BC"/>
    <x v="242"/>
    <s v="ANY"/>
    <s v="In-Person"/>
    <s v="Technology"/>
    <n v="85000"/>
    <n v="110000"/>
    <n v="97500"/>
    <n v="0"/>
    <x v="2"/>
  </r>
  <r>
    <s v="Senior Business Analysts"/>
    <s v="Operations Analyst"/>
    <x v="5"/>
    <s v="Tim Hortons | Company #4020653"/>
    <s v="London"/>
    <s v="London"/>
    <s v="London"/>
    <s v="ON"/>
    <x v="243"/>
    <s v="ANY"/>
    <s v="In-Person"/>
    <s v="Others"/>
    <n v="66000"/>
    <n v="84500"/>
    <n v="75250"/>
    <n v="0"/>
    <x v="1"/>
  </r>
  <r>
    <s v="Systems and Data Analysts"/>
    <s v="Programs Data Analyst"/>
    <x v="2"/>
    <s v="Owen Sound Family Health Team"/>
    <s v="Owen Sound"/>
    <s v="Owen Sound"/>
    <s v="Owen Sound"/>
    <s v="ON"/>
    <x v="12"/>
    <s v="ANY"/>
    <s v="In-Person"/>
    <s v="Healthcare"/>
    <n v="45344"/>
    <n v="57200"/>
    <n v="51272"/>
    <n v="0"/>
    <x v="1"/>
  </r>
  <r>
    <s v="Business Systems Analysts"/>
    <s v="Business System Analyst"/>
    <x v="8"/>
    <s v="UST Global"/>
    <s v="Toronto"/>
    <s v="Toronto"/>
    <s v="Toronto"/>
    <s v="ON"/>
    <x v="96"/>
    <s v="ANY"/>
    <s v="In-Person"/>
    <s v="Others"/>
    <n v="85816.8"/>
    <n v="91520"/>
    <n v="88668.4"/>
    <n v="0"/>
    <x v="1"/>
  </r>
  <r>
    <s v="Senior Supply Chain Data Analysts"/>
    <s v="BSAN-Business Systems Analyst"/>
    <x v="8"/>
    <s v="Lifemark Health Group"/>
    <s v="North York"/>
    <s v="North York"/>
    <s v="North York"/>
    <s v="ON"/>
    <x v="244"/>
    <s v="ANY"/>
    <s v="In-Person"/>
    <s v="Healthcare"/>
    <n v="68500"/>
    <n v="87000"/>
    <n v="77750"/>
    <n v="0"/>
    <x v="1"/>
  </r>
  <r>
    <s v="Systems and Data Analysts"/>
    <s v="HRT Applications Business Analyst"/>
    <x v="1"/>
    <s v="Vail Resorts Corporate"/>
    <s v="Remote"/>
    <s v="Remote"/>
    <s v="Remote"/>
    <s v="Undef"/>
    <x v="245"/>
    <s v="ANY"/>
    <s v="Remote"/>
    <s v="Travel"/>
    <n v="70000"/>
    <n v="87110"/>
    <n v="78555"/>
    <n v="1"/>
    <x v="0"/>
  </r>
  <r>
    <s v="Senior Business Intelligence Analysts"/>
    <s v="Data and Policy Analyst II"/>
    <x v="5"/>
    <s v="City of Edmonton"/>
    <s v="Edmonton"/>
    <s v="Edmonton"/>
    <s v="Edmonton"/>
    <s v="AB"/>
    <x v="12"/>
    <s v="Mid"/>
    <s v="In-Person"/>
    <s v="Technology"/>
    <n v="85915.26"/>
    <n v="108564.32"/>
    <n v="97239.79"/>
    <n v="0"/>
    <x v="2"/>
  </r>
  <r>
    <s v="Financial and Operational Analysts"/>
    <s v="Pricing Analyst"/>
    <x v="5"/>
    <s v="Alliance Door Products"/>
    <s v="Calgary"/>
    <s v="Calgary"/>
    <s v="Calgary"/>
    <s v="AB"/>
    <x v="5"/>
    <s v="ANY"/>
    <s v="In-Person"/>
    <s v="Others"/>
    <n v="50000"/>
    <n v="76458"/>
    <n v="63229"/>
    <n v="0"/>
    <x v="2"/>
  </r>
  <r>
    <s v="Senior Business Analysts"/>
    <s v="Junior Analyst Position"/>
    <x v="5"/>
    <s v="CTi Living"/>
    <s v="Etobicoke"/>
    <s v="Etobicoke"/>
    <s v="Etobicoke"/>
    <s v="ON"/>
    <x v="5"/>
    <s v="Junior"/>
    <s v="In-Person"/>
    <s v="Others"/>
    <n v="48000"/>
    <n v="57200"/>
    <n v="52600"/>
    <n v="0"/>
    <x v="1"/>
  </r>
  <r>
    <s v="Senior Business Intelligence Analysts"/>
    <s v="Revenue Operations Business Analyst"/>
    <x v="1"/>
    <s v="MaintainX"/>
    <s v="Toronto"/>
    <s v="Toronto"/>
    <s v="Toronto"/>
    <s v="ON"/>
    <x v="246"/>
    <s v="ANY"/>
    <s v="In-Person"/>
    <s v="Others"/>
    <n v="30240.560000000001"/>
    <n v="57200"/>
    <n v="43720.28"/>
    <n v="0"/>
    <x v="1"/>
  </r>
  <r>
    <s v="Senior Business Intelligence Analysts"/>
    <s v="Demand Planning Analyst"/>
    <x v="5"/>
    <s v="Cozey"/>
    <s v="Mont-royal"/>
    <s v="Mont-royal"/>
    <s v="Mont-royal"/>
    <s v="QC"/>
    <x v="247"/>
    <s v="ANY"/>
    <s v="In-Person"/>
    <s v="Others"/>
    <n v="68000"/>
    <n v="88300"/>
    <n v="78150"/>
    <n v="0"/>
    <x v="1"/>
  </r>
  <r>
    <s v="Senior Business Analysts"/>
    <s v="Business Analyst Senior 7698-1809"/>
    <x v="1"/>
    <s v="Foilcon"/>
    <s v="Toronto"/>
    <s v="Toronto"/>
    <s v="Toronto"/>
    <s v="ON"/>
    <x v="2"/>
    <s v="Senior"/>
    <s v="In-Person"/>
    <s v="Technology"/>
    <n v="66000"/>
    <n v="84500"/>
    <n v="75250"/>
    <n v="0"/>
    <x v="1"/>
  </r>
  <r>
    <s v="Senior Business Analysts"/>
    <s v="Senior Business Analyst"/>
    <x v="1"/>
    <s v="Jeevan Technologies"/>
    <s v="Toronto"/>
    <s v="Toronto"/>
    <s v="Toronto"/>
    <s v="ON"/>
    <x v="2"/>
    <s v="Senior"/>
    <s v="In-Person"/>
    <s v="Technology"/>
    <n v="137280"/>
    <n v="180000"/>
    <n v="158640"/>
    <n v="0"/>
    <x v="1"/>
  </r>
  <r>
    <s v="Senior Business Intelligence Analysts"/>
    <s v="Demand Planning Analyst"/>
    <x v="5"/>
    <s v="Cozey"/>
    <s v="Mont-royal"/>
    <s v="Mont-royal"/>
    <s v="Mont-royal"/>
    <s v="QC"/>
    <x v="247"/>
    <s v="ANY"/>
    <s v="In-Person"/>
    <s v="Others"/>
    <n v="68000"/>
    <n v="88300"/>
    <n v="78150"/>
    <n v="0"/>
    <x v="1"/>
  </r>
  <r>
    <s v="Senior Business Analysts"/>
    <s v="Business Analyst Senior 7698-1809"/>
    <x v="1"/>
    <s v="Foilcon"/>
    <s v="Toronto"/>
    <s v="Toronto"/>
    <s v="Toronto"/>
    <s v="ON"/>
    <x v="2"/>
    <s v="Senior"/>
    <s v="In-Person"/>
    <s v="Technology"/>
    <n v="66000"/>
    <n v="84500"/>
    <n v="75250"/>
    <n v="0"/>
    <x v="1"/>
  </r>
  <r>
    <s v="Senior Supply Chain Data Analysts"/>
    <s v="Cost and Pricing Analyst"/>
    <x v="5"/>
    <s v="IMP Group"/>
    <s v="Amherst"/>
    <s v="Amherst"/>
    <s v="Amherst"/>
    <s v="NS"/>
    <x v="5"/>
    <s v="ANY"/>
    <s v="In-Person"/>
    <s v="Others"/>
    <n v="68500"/>
    <n v="87000"/>
    <n v="77750"/>
    <n v="0"/>
    <x v="3"/>
  </r>
  <r>
    <s v="Senior Supply Chain Data Analysts"/>
    <s v="Broadridge Specialized Analyst - ONLY"/>
    <x v="5"/>
    <s v="C.G.I."/>
    <s v="Montreal"/>
    <s v="Montreal"/>
    <s v="Montreal"/>
    <s v="QC"/>
    <x v="248"/>
    <s v="ANY"/>
    <s v="In-Person"/>
    <s v="Others"/>
    <n v="68500"/>
    <n v="87000"/>
    <n v="77750"/>
    <n v="0"/>
    <x v="1"/>
  </r>
  <r>
    <s v="Senior Business Intelligence Analysts"/>
    <s v="Business Analyst - Core Operations"/>
    <x v="1"/>
    <s v="BC Centre for Excellence in HIV/AIDS"/>
    <s v="Vancouver"/>
    <s v="Vancouver"/>
    <s v="Vancouver"/>
    <s v="BC"/>
    <x v="0"/>
    <s v="ANY"/>
    <s v="In-Person"/>
    <s v="Others"/>
    <n v="67861"/>
    <n v="93310.8"/>
    <n v="80585.899999999994"/>
    <n v="0"/>
    <x v="2"/>
  </r>
  <r>
    <s v="Senior Supply Chain Data Analysts"/>
    <s v="Business Analyst, Workday"/>
    <x v="1"/>
    <s v="Element Fleet Management"/>
    <s v="Mississauga"/>
    <s v="Mississauga"/>
    <s v="Mississauga"/>
    <s v="ON"/>
    <x v="249"/>
    <s v="ANY"/>
    <s v="In-Person"/>
    <s v="Others"/>
    <n v="68500"/>
    <n v="87000"/>
    <n v="77750"/>
    <n v="0"/>
    <x v="1"/>
  </r>
  <r>
    <s v="Financial and Operational Analysts"/>
    <s v="Fuel Pricing Analyst"/>
    <x v="5"/>
    <s v="Canco"/>
    <s v="Kelowna"/>
    <s v="Kelowna"/>
    <s v="Kelowna"/>
    <s v="BC"/>
    <x v="2"/>
    <s v="ANY"/>
    <s v="In-Person"/>
    <s v="Others"/>
    <n v="60000"/>
    <n v="70000"/>
    <n v="65000"/>
    <n v="0"/>
    <x v="2"/>
  </r>
  <r>
    <s v="Business Systems Analysts"/>
    <s v="B2C Business Systems Analyst Toronto, Canada Information Technology"/>
    <x v="8"/>
    <s v="Rothmans, Benson &amp; Hedges Inc"/>
    <s v="Toronto"/>
    <s v="Toronto"/>
    <s v="Toronto"/>
    <s v="ON"/>
    <x v="2"/>
    <s v="ANY"/>
    <s v="In-Person"/>
    <s v="Others"/>
    <n v="92610"/>
    <n v="103700"/>
    <n v="98155"/>
    <n v="0"/>
    <x v="1"/>
  </r>
  <r>
    <s v="Business and Technical Analysts"/>
    <s v="Calgary Based Data Analyst I-III - MFL/GEO Pipeline In-Line Inspection &amp; Data IMU Analyst"/>
    <x v="2"/>
    <s v="Entegra LLP"/>
    <s v="Leduc"/>
    <s v="Leduc"/>
    <s v="Leduc"/>
    <s v="AB"/>
    <x v="5"/>
    <s v="ANY"/>
    <s v="In-Person"/>
    <s v="Others"/>
    <n v="64123.59"/>
    <n v="86600"/>
    <n v="75361.794999999998"/>
    <n v="0"/>
    <x v="2"/>
  </r>
  <r>
    <s v="Financial and Operational Analysts"/>
    <s v="Cost Analyst"/>
    <x v="5"/>
    <s v="Intelcom"/>
    <s v="Montreal"/>
    <s v="Montreal"/>
    <s v="Montreal"/>
    <s v="QC"/>
    <x v="5"/>
    <s v="ANY"/>
    <s v="In-Person"/>
    <s v="Others"/>
    <n v="50000"/>
    <n v="76458"/>
    <n v="63229"/>
    <n v="0"/>
    <x v="1"/>
  </r>
  <r>
    <s v="Senior Business Analysts"/>
    <s v="Senior Logistics Analyst"/>
    <x v="20"/>
    <s v="NewAge Products Inc"/>
    <s v="Remote"/>
    <s v="Remote"/>
    <s v="Remote"/>
    <s v="Undef"/>
    <x v="250"/>
    <s v="Senior"/>
    <s v="Remote"/>
    <s v="Others"/>
    <n v="66000"/>
    <n v="84500"/>
    <n v="75250"/>
    <n v="1"/>
    <x v="0"/>
  </r>
  <r>
    <s v="Senior Business Analysts"/>
    <s v="Operations Analyst"/>
    <x v="5"/>
    <s v="CLEAResult"/>
    <s v="Port Coquitlam"/>
    <s v="Port Coquitlam"/>
    <s v="Port Coquitlam"/>
    <s v="BC"/>
    <x v="5"/>
    <s v="ANY"/>
    <s v="In-Person"/>
    <s v="Others"/>
    <n v="58240"/>
    <n v="58240"/>
    <n v="58240"/>
    <n v="0"/>
    <x v="2"/>
  </r>
  <r>
    <s v="Business and Technical Analysts"/>
    <s v="Accounting/Reporting Analyst"/>
    <x v="5"/>
    <s v="BGIS"/>
    <s v="Markham"/>
    <s v="Markham"/>
    <s v="Markham"/>
    <s v="ON"/>
    <x v="251"/>
    <s v="ANY"/>
    <s v="In-Person"/>
    <s v="Others"/>
    <n v="64123.59"/>
    <n v="86600"/>
    <n v="75361.794999999998"/>
    <n v="0"/>
    <x v="1"/>
  </r>
  <r>
    <s v="Senior Business Intelligence Analysts"/>
    <s v="Business Intelligence Developer (local to Quebec)"/>
    <x v="7"/>
    <s v="Q1 Technologies"/>
    <s v="Montreal"/>
    <s v="Montreal"/>
    <s v="Montreal"/>
    <s v="QC"/>
    <x v="120"/>
    <s v="ANY"/>
    <s v="In-Person"/>
    <s v="Technology"/>
    <n v="137280"/>
    <n v="145600"/>
    <n v="141440"/>
    <n v="0"/>
    <x v="1"/>
  </r>
  <r>
    <s v="Senior Supply Chain Data Analysts"/>
    <s v="Laboratory Analyst (4-Month Contract)"/>
    <x v="5"/>
    <s v="ALS Global"/>
    <s v="Kamloops"/>
    <s v="Kamloops"/>
    <s v="Kamloops"/>
    <s v="BC"/>
    <x v="5"/>
    <s v="ANY"/>
    <s v="In-Person"/>
    <s v="Others"/>
    <n v="30240.560000000001"/>
    <n v="57200"/>
    <n v="43720.28"/>
    <n v="0"/>
    <x v="2"/>
  </r>
  <r>
    <s v="Senior Supply Chain Data Analysts"/>
    <s v="24-144 Business Solutions Analyst"/>
    <x v="5"/>
    <s v="The City of Maple Ridge"/>
    <s v="Maple Ridge"/>
    <s v="Maple Ridge"/>
    <s v="Maple Ridge"/>
    <s v="BC"/>
    <x v="252"/>
    <s v="ANY"/>
    <s v="In-Person"/>
    <s v="Technology"/>
    <n v="94494.399999999994"/>
    <n v="111633.60000000001"/>
    <n v="103064"/>
    <n v="0"/>
    <x v="2"/>
  </r>
  <r>
    <s v="Senior Supply Chain Data Analysts"/>
    <s v="Sr. Business Systems Analyst (Salesforce)"/>
    <x v="8"/>
    <s v="Authentic8"/>
    <s v="Remote"/>
    <s v="Remote"/>
    <s v="Remote"/>
    <s v="Undef"/>
    <x v="253"/>
    <s v="Senior"/>
    <s v="Remote"/>
    <s v="Others"/>
    <n v="68500"/>
    <n v="87000"/>
    <n v="77750"/>
    <n v="1"/>
    <x v="0"/>
  </r>
  <r>
    <s v="Business and Technical Analysts"/>
    <s v="CFD Analyst"/>
    <x v="5"/>
    <s v="Enerkem Inc."/>
    <s v="Montreal"/>
    <s v="Montreal"/>
    <s v="Montreal"/>
    <s v="QC"/>
    <x v="119"/>
    <s v="ANY"/>
    <s v="In-Person"/>
    <s v="Others"/>
    <n v="30240.560000000001"/>
    <n v="57200"/>
    <n v="43720.28"/>
    <n v="0"/>
    <x v="1"/>
  </r>
  <r>
    <s v="Senior Supply Chain Data Analysts"/>
    <s v="ECommerce Brand Advocate Analyst - Hybrid - 12 month contract"/>
    <x v="25"/>
    <s v="The Home Depot Canada"/>
    <s v="Toronto"/>
    <s v="Toronto"/>
    <s v="Toronto"/>
    <s v="ON"/>
    <x v="254"/>
    <s v="ANY"/>
    <s v="Hybrid"/>
    <s v="Others"/>
    <n v="68500"/>
    <n v="87000"/>
    <n v="77750"/>
    <n v="0"/>
    <x v="1"/>
  </r>
  <r>
    <s v="Senior Supply Chain Data Analysts"/>
    <s v="Supply Chain Analyst"/>
    <x v="5"/>
    <s v="American Iron and Metal"/>
    <s v="Hamilton"/>
    <s v="Hamilton"/>
    <s v="Hamilton"/>
    <s v="ON"/>
    <x v="5"/>
    <s v="ANY"/>
    <s v="In-Person"/>
    <s v="Others"/>
    <n v="68500"/>
    <n v="87000"/>
    <n v="77750"/>
    <n v="0"/>
    <x v="1"/>
  </r>
  <r>
    <s v="Senior Supply Chain Data Analysts"/>
    <s v="Senior Technical Business Systems Analyst (Hybrid Temporary Assignment until July 2025)"/>
    <x v="8"/>
    <s v="Scotiabank"/>
    <s v="Scarborough"/>
    <s v="Scarborough"/>
    <s v="Scarborough"/>
    <s v="ON"/>
    <x v="115"/>
    <s v="Senior"/>
    <s v="Hybrid"/>
    <s v="Finance"/>
    <n v="68500"/>
    <n v="87000"/>
    <n v="77750"/>
    <n v="0"/>
    <x v="1"/>
  </r>
  <r>
    <s v="Financial and Operational Analysts"/>
    <s v="Compensation Analyst"/>
    <x v="5"/>
    <s v="Boreala Management"/>
    <s v="Montreal"/>
    <s v="Montreal"/>
    <s v="Montreal"/>
    <s v="QC"/>
    <x v="5"/>
    <s v="ANY"/>
    <s v="In-Person"/>
    <s v="Others"/>
    <n v="50000"/>
    <n v="76458"/>
    <n v="63229"/>
    <n v="0"/>
    <x v="1"/>
  </r>
  <r>
    <s v="Business and Marketing Analysts"/>
    <s v="Business Analyst"/>
    <x v="1"/>
    <s v="InSync"/>
    <s v="Calgary"/>
    <s v="Calgary"/>
    <s v="Calgary"/>
    <s v="AB"/>
    <x v="2"/>
    <s v="ANY"/>
    <s v="In-Person"/>
    <s v="Others"/>
    <n v="65000"/>
    <n v="87000"/>
    <n v="76000"/>
    <n v="0"/>
    <x v="2"/>
  </r>
  <r>
    <s v="Senior Supply Chain Data Analysts"/>
    <s v="Digital Supply Chain Planning Analyst"/>
    <x v="5"/>
    <s v="McCain Foods Limited"/>
    <s v="Toronto"/>
    <s v="Toronto"/>
    <s v="Toronto"/>
    <s v="ON"/>
    <x v="2"/>
    <s v="ANY"/>
    <s v="In-Person"/>
    <s v="Technology"/>
    <n v="68500"/>
    <n v="87000"/>
    <n v="77750"/>
    <n v="0"/>
    <x v="1"/>
  </r>
  <r>
    <s v="Systems and Data Analysts"/>
    <s v="Lifespan Cognition Lab Data Analyst Lead"/>
    <x v="9"/>
    <s v="Kwantlen Polytechnic University"/>
    <s v="Surrey"/>
    <s v="Surrey"/>
    <s v="Surrey"/>
    <s v="BC"/>
    <x v="255"/>
    <s v="Senior"/>
    <s v="In-Person"/>
    <s v="Technology"/>
    <n v="37440"/>
    <n v="57200"/>
    <n v="47320"/>
    <n v="0"/>
    <x v="2"/>
  </r>
  <r>
    <s v="Business and Marketing Analysts"/>
    <s v="IT Business Analyst"/>
    <x v="1"/>
    <s v="Spark Power"/>
    <s v="Oakville"/>
    <s v="Oakville"/>
    <s v="Oakville"/>
    <s v="ON"/>
    <x v="207"/>
    <s v="ANY"/>
    <s v="In-Person"/>
    <s v="Energy"/>
    <n v="65000"/>
    <n v="87000"/>
    <n v="76000"/>
    <n v="0"/>
    <x v="1"/>
  </r>
  <r>
    <s v="Business and Technical Analysts"/>
    <s v="Sr Analyst, Sustainability"/>
    <x v="5"/>
    <s v="Gildan Activewear Inc"/>
    <s v="Montreal"/>
    <s v="Montreal"/>
    <s v="Montreal"/>
    <s v="QC"/>
    <x v="88"/>
    <s v="Senior"/>
    <s v="In-Person"/>
    <s v="Others"/>
    <n v="30240.560000000001"/>
    <n v="57200"/>
    <n v="43720.28"/>
    <n v="0"/>
    <x v="1"/>
  </r>
  <r>
    <s v="Senior Business Intelligence Analysts"/>
    <s v="Capital Surveillance Analyst - Investor Relations"/>
    <x v="5"/>
    <s v="S&amp;P Global"/>
    <s v="Toronto"/>
    <s v="Toronto"/>
    <s v="Toronto"/>
    <s v="ON"/>
    <x v="5"/>
    <s v="ANY"/>
    <s v="In-Person"/>
    <s v="Others"/>
    <n v="68000"/>
    <n v="88300"/>
    <n v="78150"/>
    <n v="0"/>
    <x v="1"/>
  </r>
  <r>
    <s v="Systems and Data Analysts"/>
    <s v="Business Intelligence Engineer, Supply Chain Optimization Technologies, Fulfillment Availability"/>
    <x v="3"/>
    <s v="Amazon Development Centre Canada ULC - K03"/>
    <s v="Vancouver"/>
    <s v="Vancouver"/>
    <s v="Vancouver"/>
    <s v="BC"/>
    <x v="256"/>
    <s v="ANY"/>
    <s v="In-Person"/>
    <s v="Construction"/>
    <n v="76400"/>
    <n v="76400"/>
    <n v="76400"/>
    <n v="0"/>
    <x v="2"/>
  </r>
  <r>
    <s v="Business and Technical Analysts"/>
    <s v="CFD Analyst"/>
    <x v="5"/>
    <s v="Enerkem Inc."/>
    <s v="Montreal"/>
    <s v="Montreal"/>
    <s v="Montreal"/>
    <s v="QC"/>
    <x v="119"/>
    <s v="ANY"/>
    <s v="In-Person"/>
    <s v="Others"/>
    <n v="30240.560000000001"/>
    <n v="57200"/>
    <n v="43720.28"/>
    <n v="0"/>
    <x v="1"/>
  </r>
  <r>
    <s v="Business and Technical Analysts"/>
    <s v="Data System Analyst (need -Snowflake, Hadoop, ETL) @ Markham - Hybrid - long Term"/>
    <x v="8"/>
    <s v="Atlantis IT group"/>
    <s v="Toronto"/>
    <s v="Toronto"/>
    <s v="Toronto"/>
    <s v="ON"/>
    <x v="257"/>
    <s v="ANY"/>
    <s v="Hybrid"/>
    <s v="Technology"/>
    <n v="64123.59"/>
    <n v="86600"/>
    <n v="75361.794999999998"/>
    <n v="0"/>
    <x v="1"/>
  </r>
  <r>
    <s v="Senior Business Intelligence Analysts"/>
    <s v="Capital Surveillance Analyst - Investor Relations"/>
    <x v="5"/>
    <s v="S&amp;P Global"/>
    <s v="Toronto"/>
    <s v="Toronto"/>
    <s v="Toronto"/>
    <s v="ON"/>
    <x v="5"/>
    <s v="ANY"/>
    <s v="In-Person"/>
    <s v="Others"/>
    <n v="68000"/>
    <n v="88300"/>
    <n v="78150"/>
    <n v="0"/>
    <x v="1"/>
  </r>
  <r>
    <s v="Senior Supply Chain Data Analysts"/>
    <s v="Supply Chain Analyst"/>
    <x v="5"/>
    <s v="American Iron and Metal"/>
    <s v="Hamilton"/>
    <s v="Hamilton"/>
    <s v="Hamilton"/>
    <s v="ON"/>
    <x v="5"/>
    <s v="ANY"/>
    <s v="In-Person"/>
    <s v="Others"/>
    <n v="68500"/>
    <n v="87000"/>
    <n v="77750"/>
    <n v="0"/>
    <x v="1"/>
  </r>
  <r>
    <s v="Business and Marketing Analysts"/>
    <s v="IT Business Analyst"/>
    <x v="1"/>
    <s v="Spark Power"/>
    <s v="Oakville"/>
    <s v="Oakville"/>
    <s v="Oakville"/>
    <s v="ON"/>
    <x v="207"/>
    <s v="ANY"/>
    <s v="In-Person"/>
    <s v="Energy"/>
    <n v="65000"/>
    <n v="87000"/>
    <n v="76000"/>
    <n v="0"/>
    <x v="1"/>
  </r>
  <r>
    <s v="Senior Supply Chain Data Analysts"/>
    <s v="Business Analyst (Intermediate) 7647-1812"/>
    <x v="1"/>
    <s v="Foilcon"/>
    <s v="Toronto"/>
    <s v="Toronto"/>
    <s v="Toronto"/>
    <s v="ON"/>
    <x v="258"/>
    <s v="Mid"/>
    <s v="In-Person"/>
    <s v="Technology"/>
    <n v="68500"/>
    <n v="87000"/>
    <n v="77750"/>
    <n v="0"/>
    <x v="1"/>
  </r>
  <r>
    <s v="Senior Supply Chain Data Analysts"/>
    <s v="Digital Supply Chain Planning Analyst"/>
    <x v="5"/>
    <s v="McCain Foods Limited"/>
    <s v="Toronto"/>
    <s v="Toronto"/>
    <s v="Toronto"/>
    <s v="ON"/>
    <x v="2"/>
    <s v="ANY"/>
    <s v="In-Person"/>
    <s v="Technology"/>
    <n v="68500"/>
    <n v="87000"/>
    <n v="77750"/>
    <n v="0"/>
    <x v="1"/>
  </r>
  <r>
    <s v="Senior Supply Chain Data Analysts"/>
    <s v="Supply Chain Analyst III"/>
    <x v="5"/>
    <s v="Seaspan ULC"/>
    <s v="North Vancouver"/>
    <s v="North Vancouver"/>
    <s v="North Vancouver"/>
    <s v="BC"/>
    <x v="259"/>
    <s v="Senior"/>
    <s v="In-Person"/>
    <s v="Others"/>
    <n v="81000"/>
    <n v="99000"/>
    <n v="90000"/>
    <n v="0"/>
    <x v="2"/>
  </r>
  <r>
    <s v="Financial and Operational Analysts"/>
    <s v="Compensation Analyst"/>
    <x v="5"/>
    <s v="Canada Goose Inc."/>
    <s v="Toronto"/>
    <s v="Toronto"/>
    <s v="Toronto"/>
    <s v="ON"/>
    <x v="32"/>
    <s v="ANY"/>
    <s v="In-Person"/>
    <s v="Others"/>
    <n v="50000"/>
    <n v="76458"/>
    <n v="63229"/>
    <n v="0"/>
    <x v="1"/>
  </r>
  <r>
    <s v="Senior Business Intelligence Analysts"/>
    <s v="Senior Analyst, Quality Control"/>
    <x v="5"/>
    <s v="TARO PHARMACEUTICALS INC."/>
    <s v="Brampton"/>
    <s v="Brampton"/>
    <s v="Brampton"/>
    <s v="ON"/>
    <x v="2"/>
    <s v="Senior"/>
    <s v="In-Person"/>
    <s v="Healthcare"/>
    <n v="68000"/>
    <n v="88300"/>
    <n v="78150"/>
    <n v="0"/>
    <x v="1"/>
  </r>
  <r>
    <s v="Senior Supply Chain Data Analysts"/>
    <s v="Platform and Process Analyst"/>
    <x v="5"/>
    <s v="GardaWorld"/>
    <s v="Montreal"/>
    <s v="Montreal"/>
    <s v="Montreal"/>
    <s v="QC"/>
    <x v="2"/>
    <s v="ANY"/>
    <s v="In-Person"/>
    <s v="Others"/>
    <n v="68500"/>
    <n v="87000"/>
    <n v="77750"/>
    <n v="0"/>
    <x v="1"/>
  </r>
  <r>
    <s v="Senior Business Intelligence Analysts"/>
    <s v="Data Integration Senior System Support Analyst"/>
    <x v="8"/>
    <s v="Royal Bank of Canada"/>
    <s v="Toronto"/>
    <s v="Toronto"/>
    <s v="Toronto"/>
    <s v="ON"/>
    <x v="260"/>
    <s v="Senior"/>
    <s v="In-Person"/>
    <s v="Finance"/>
    <n v="68000"/>
    <n v="88300"/>
    <n v="78150"/>
    <n v="0"/>
    <x v="1"/>
  </r>
  <r>
    <s v="Senior Business Intelligence Analysts"/>
    <s v="Senior Analyst, Quality Control"/>
    <x v="5"/>
    <s v="Taro Pharmaceuticals INC, Canada"/>
    <s v="Brampton"/>
    <s v="Brampton"/>
    <s v="Brampton"/>
    <s v="ON"/>
    <x v="2"/>
    <s v="Senior"/>
    <s v="In-Person"/>
    <s v="Healthcare"/>
    <n v="68000"/>
    <n v="88300"/>
    <n v="78150"/>
    <n v="0"/>
    <x v="1"/>
  </r>
  <r>
    <s v="Senior Business Intelligence Analysts"/>
    <s v="Infrastructure Practice Group, Senior Business Analyst"/>
    <x v="1"/>
    <s v="Egon Zehnder"/>
    <s v="Montreal"/>
    <s v="Montreal"/>
    <s v="Montreal"/>
    <s v="QC"/>
    <x v="2"/>
    <s v="Senior"/>
    <s v="In-Person"/>
    <s v="Others"/>
    <n v="68000"/>
    <n v="88300"/>
    <n v="78150"/>
    <n v="0"/>
    <x v="1"/>
  </r>
  <r>
    <s v="Business Systems Analysts"/>
    <s v="business systems analyst"/>
    <x v="8"/>
    <s v="Infoblox Canada Ltd."/>
    <s v="Burnaby"/>
    <s v="Burnaby"/>
    <s v="Burnaby"/>
    <s v="BC"/>
    <x v="2"/>
    <s v="ANY"/>
    <s v="In-Person"/>
    <s v="Others"/>
    <n v="108347.2"/>
    <n v="108347.2"/>
    <n v="108347.2"/>
    <n v="0"/>
    <x v="2"/>
  </r>
  <r>
    <s v="Senior Business Intelligence Analysts"/>
    <s v="Senior Analyst, Quality Control"/>
    <x v="5"/>
    <s v="Taro Pharmaceuticals INC, Canada"/>
    <s v="Brampton"/>
    <s v="Brampton"/>
    <s v="Brampton"/>
    <s v="ON"/>
    <x v="2"/>
    <s v="Senior"/>
    <s v="In-Person"/>
    <s v="Healthcare"/>
    <n v="68000"/>
    <n v="88300"/>
    <n v="78150"/>
    <n v="0"/>
    <x v="1"/>
  </r>
  <r>
    <s v="Senior Business Intelligence Analysts"/>
    <s v="Technology and Communications Practice Group, Senior Business Analyst"/>
    <x v="1"/>
    <s v="Egon Zehnder"/>
    <s v="Montreal"/>
    <s v="Montreal"/>
    <s v="Montreal"/>
    <s v="QC"/>
    <x v="5"/>
    <s v="Senior"/>
    <s v="In-Person"/>
    <s v="Others"/>
    <n v="68000"/>
    <n v="88300"/>
    <n v="78150"/>
    <n v="0"/>
    <x v="1"/>
  </r>
  <r>
    <s v="Senior Supply Chain Data Analysts"/>
    <s v="Senior Analyst, IT Risk Metrics/Reporting (GCS)"/>
    <x v="0"/>
    <s v="Royal Bank of Canada"/>
    <s v="Vancouver"/>
    <s v="Vancouver"/>
    <s v="Vancouver"/>
    <s v="BC"/>
    <x v="261"/>
    <s v="Senior"/>
    <s v="In-Person"/>
    <s v="Finance"/>
    <n v="68500"/>
    <n v="87000"/>
    <n v="77750"/>
    <n v="0"/>
    <x v="2"/>
  </r>
  <r>
    <s v="Senior Supply Chain Data Analysts"/>
    <s v="SimCorp - Communication Server Analyst - Business Analyst"/>
    <x v="1"/>
    <s v="CGI"/>
    <s v="Montreal"/>
    <s v="Montreal"/>
    <s v="Montreal"/>
    <s v="QC"/>
    <x v="2"/>
    <s v="ANY"/>
    <s v="In-Person"/>
    <s v="Others"/>
    <n v="68500"/>
    <n v="87000"/>
    <n v="77750"/>
    <n v="0"/>
    <x v="1"/>
  </r>
  <r>
    <s v="Business Systems Analysts"/>
    <s v="business analyst - computer systems"/>
    <x v="8"/>
    <s v="XLNCY SOLUTIONS"/>
    <s v="Brampton"/>
    <s v="Brampton"/>
    <s v="Brampton"/>
    <s v="ON"/>
    <x v="2"/>
    <s v="ANY"/>
    <s v="In-Person"/>
    <s v="Consulting"/>
    <n v="59280"/>
    <n v="59280"/>
    <n v="59280"/>
    <n v="0"/>
    <x v="1"/>
  </r>
  <r>
    <s v="Senior Business Analysts"/>
    <s v="Senior Business Analyst"/>
    <x v="1"/>
    <s v="Aviso Wealth"/>
    <s v="Toronto"/>
    <s v="Toronto"/>
    <s v="Toronto"/>
    <s v="ON"/>
    <x v="19"/>
    <s v="Senior"/>
    <s v="In-Person"/>
    <s v="Others"/>
    <n v="87000"/>
    <n v="115000"/>
    <n v="101000"/>
    <n v="0"/>
    <x v="1"/>
  </r>
  <r>
    <s v="Business Systems Analysts"/>
    <s v="computer systems analyst"/>
    <x v="8"/>
    <s v="Canadian Systems Inc."/>
    <s v="Etobicoke"/>
    <s v="Etobicoke"/>
    <s v="Etobicoke"/>
    <s v="ON"/>
    <x v="262"/>
    <s v="ANY"/>
    <s v="In-Person"/>
    <s v="Others"/>
    <n v="86320"/>
    <n v="86320"/>
    <n v="86320"/>
    <n v="0"/>
    <x v="1"/>
  </r>
  <r>
    <s v="Financial and Operational Analysts"/>
    <s v="Accounts receivable analyst"/>
    <x v="5"/>
    <s v="MCL Motor Cars 2010"/>
    <s v="Vancouver"/>
    <s v="Vancouver"/>
    <s v="Vancouver"/>
    <s v="BC"/>
    <x v="5"/>
    <s v="ANY"/>
    <s v="In-Person"/>
    <s v="Automotive"/>
    <n v="66996.800000000003"/>
    <n v="66996.800000000003"/>
    <n v="66996.800000000003"/>
    <n v="0"/>
    <x v="2"/>
  </r>
  <r>
    <s v="Senior Business Intelligence Analysts"/>
    <s v="regional development analyst"/>
    <x v="5"/>
    <s v="Mandi Guys Inc."/>
    <s v="London"/>
    <s v="London"/>
    <s v="London"/>
    <s v="ON"/>
    <x v="106"/>
    <s v="ANY"/>
    <s v="In-Person"/>
    <s v="Others"/>
    <n v="75000"/>
    <n v="75000"/>
    <n v="75000"/>
    <n v="0"/>
    <x v="1"/>
  </r>
  <r>
    <s v="Business Systems Analysts"/>
    <s v="business systems analyst"/>
    <x v="8"/>
    <s v="Save Max Real Estate Inc."/>
    <s v="Mississauga"/>
    <s v="Mississauga"/>
    <s v="Mississauga"/>
    <s v="ON"/>
    <x v="2"/>
    <s v="ANY"/>
    <s v="In-Person"/>
    <s v="Government"/>
    <n v="91520"/>
    <n v="91520"/>
    <n v="91520"/>
    <n v="0"/>
    <x v="1"/>
  </r>
  <r>
    <s v="Business Systems Analysts"/>
    <s v="business systems analyst"/>
    <x v="8"/>
    <s v="108 ideaspace inc."/>
    <s v="Toronto"/>
    <s v="Toronto"/>
    <s v="Toronto"/>
    <s v="ON"/>
    <x v="2"/>
    <s v="ANY"/>
    <s v="In-Person"/>
    <s v="Aerospace"/>
    <n v="90001.600000000006"/>
    <n v="93600"/>
    <n v="91800.8"/>
    <n v="0"/>
    <x v="1"/>
  </r>
  <r>
    <s v="Business Systems Analysts"/>
    <s v="business systems analyst"/>
    <x v="8"/>
    <s v="ElementIQ Media Inc."/>
    <s v="Port Coquitlam"/>
    <s v="Port Coquitlam"/>
    <s v="Port Coquitlam"/>
    <s v="BC"/>
    <x v="2"/>
    <s v="ANY"/>
    <s v="In-Person"/>
    <s v="Healthcare"/>
    <n v="95680"/>
    <n v="95680"/>
    <n v="95680"/>
    <n v="0"/>
    <x v="2"/>
  </r>
  <r>
    <s v="Senior Supply Chain Data Analysts"/>
    <s v="AVP - Senior Natural Catastrophe Pricing Analyst"/>
    <x v="5"/>
    <s v="SCOR"/>
    <s v="Toronto"/>
    <s v="Toronto"/>
    <s v="Toronto"/>
    <s v="ON"/>
    <x v="189"/>
    <s v="Senior"/>
    <s v="In-Person"/>
    <s v="Others"/>
    <n v="68500"/>
    <n v="87000"/>
    <n v="77750"/>
    <n v="0"/>
    <x v="1"/>
  </r>
  <r>
    <s v="Business and Technical Analysts"/>
    <s v="Sr Synthetic Aperture Radar (SAR) Processing Analyst"/>
    <x v="5"/>
    <s v="MacDonald Dettwiler &amp; Associates Inc."/>
    <s v="Richmond"/>
    <s v="Richmond"/>
    <s v="Richmond"/>
    <s v="BC"/>
    <x v="263"/>
    <s v="Senior"/>
    <s v="In-Person"/>
    <s v="Others"/>
    <n v="98000"/>
    <n v="144100"/>
    <n v="121050"/>
    <n v="0"/>
    <x v="2"/>
  </r>
  <r>
    <s v="Business and Technical Analysts"/>
    <s v="Analyste d'affaires - S√É∆í√Ç¬©nior / Senior Business Analyst"/>
    <x v="1"/>
    <s v="Talan"/>
    <s v="Montreal"/>
    <s v="Montreal"/>
    <s v="Montreal"/>
    <s v="QC"/>
    <x v="264"/>
    <s v="Senior"/>
    <s v="In-Person"/>
    <s v="Others"/>
    <n v="64123.59"/>
    <n v="86600"/>
    <n v="75361.794999999998"/>
    <n v="0"/>
    <x v="1"/>
  </r>
  <r>
    <s v="Senior Supply Chain Data Analysts"/>
    <s v="Sr. Strategic Pricing Analyst"/>
    <x v="5"/>
    <s v="Brink's Incorporated"/>
    <s v="Toronto"/>
    <s v="Toronto"/>
    <s v="Toronto"/>
    <s v="ON"/>
    <x v="5"/>
    <s v="Senior"/>
    <s v="In-Person"/>
    <s v="Others"/>
    <n v="68500"/>
    <n v="87000"/>
    <n v="77750"/>
    <n v="0"/>
    <x v="1"/>
  </r>
  <r>
    <s v="Senior Supply Chain Data Analysts"/>
    <s v="Senior Analyst, IT Risk Metrics/Reporting (GCS)"/>
    <x v="0"/>
    <s v="Royal Bank of Canada"/>
    <s v="Toronto"/>
    <s v="Toronto"/>
    <s v="Toronto"/>
    <s v="ON"/>
    <x v="261"/>
    <s v="Senior"/>
    <s v="In-Person"/>
    <s v="Finance"/>
    <n v="68500"/>
    <n v="87000"/>
    <n v="77750"/>
    <n v="0"/>
    <x v="1"/>
  </r>
  <r>
    <s v="Business Systems Analysts"/>
    <s v="business systems analyst"/>
    <x v="8"/>
    <s v="TD SYNNEX Canada"/>
    <s v="Mississauga"/>
    <s v="Mississauga"/>
    <s v="Mississauga"/>
    <s v="ON"/>
    <x v="265"/>
    <s v="ANY"/>
    <s v="In-Person"/>
    <s v="Others"/>
    <n v="86008"/>
    <n v="86008"/>
    <n v="86008"/>
    <n v="0"/>
    <x v="1"/>
  </r>
  <r>
    <s v="Senior Business Intelligence Analysts"/>
    <s v="Market Research Analyst / Cryptocurrency Market Expert"/>
    <x v="5"/>
    <s v="Bisti Foreign Exchange"/>
    <s v="Montreal"/>
    <s v="Montreal"/>
    <s v="Montreal"/>
    <s v="QC"/>
    <x v="2"/>
    <s v="Senior"/>
    <s v="In-Person"/>
    <s v="Others"/>
    <n v="30240.560000000001"/>
    <n v="57200"/>
    <n v="43720.28"/>
    <n v="0"/>
    <x v="1"/>
  </r>
  <r>
    <s v="Senior Supply Chain Data Analysts"/>
    <s v="Intermediate Accounting Analyst - Bilingual, Canadian Business Banking - Toronto or Ottawa (Ontario)"/>
    <x v="5"/>
    <s v="Scotiabank"/>
    <s v="Ottawa"/>
    <s v="Ottawa"/>
    <s v="Ottawa"/>
    <s v="ON"/>
    <x v="109"/>
    <s v="Mid"/>
    <s v="In-Person"/>
    <s v="Finance"/>
    <n v="68500"/>
    <n v="87000"/>
    <n v="77750"/>
    <n v="0"/>
    <x v="1"/>
  </r>
  <r>
    <s v="Systems and Data Analysts"/>
    <s v="Data &amp; Analytics - Senior Data Visualization Engineer"/>
    <x v="3"/>
    <s v="Aritzia"/>
    <s v="Vaughan"/>
    <s v="Vaughan"/>
    <s v="Vaughan"/>
    <s v="ON"/>
    <x v="266"/>
    <s v="Senior"/>
    <s v="In-Person"/>
    <s v="Technology"/>
    <n v="75000"/>
    <n v="150000"/>
    <n v="112500"/>
    <n v="0"/>
    <x v="1"/>
  </r>
  <r>
    <s v="Business and Marketing Analysts"/>
    <s v="Field Market Analyst"/>
    <x v="5"/>
    <s v="Confidential"/>
    <s v="Scarborough"/>
    <s v="Scarborough"/>
    <s v="Scarborough"/>
    <s v="ON"/>
    <x v="5"/>
    <s v="ANY"/>
    <s v="In-Person"/>
    <s v="Others"/>
    <n v="41600"/>
    <n v="57200"/>
    <n v="49400"/>
    <n v="0"/>
    <x v="1"/>
  </r>
  <r>
    <s v="Senior Data Analysts"/>
    <s v="Data Analyst"/>
    <x v="2"/>
    <s v="University of Saskatchewan"/>
    <s v="Saskatoon"/>
    <s v="Saskatoon"/>
    <s v="Saskatoon"/>
    <s v="SK"/>
    <x v="267"/>
    <s v="ANY"/>
    <s v="In-Person"/>
    <s v="Technology"/>
    <n v="69695"/>
    <n v="115286"/>
    <n v="92490.5"/>
    <n v="0"/>
    <x v="2"/>
  </r>
  <r>
    <s v="Senior Data Analysts"/>
    <s v="Strategic Data Analyst"/>
    <x v="2"/>
    <s v="Element Fleet Management"/>
    <s v="Mississauga"/>
    <s v="Mississauga"/>
    <s v="Mississauga"/>
    <s v="ON"/>
    <x v="268"/>
    <s v="ANY"/>
    <s v="In-Person"/>
    <s v="Others"/>
    <n v="69000"/>
    <n v="86000"/>
    <n v="77500"/>
    <n v="0"/>
    <x v="1"/>
  </r>
  <r>
    <s v="Business and Technical Analysts"/>
    <s v="BI Engineer"/>
    <x v="3"/>
    <s v="COREL CORPORATION USA"/>
    <s v="Remote"/>
    <s v="Remote"/>
    <s v="Remote"/>
    <s v="Undef"/>
    <x v="269"/>
    <s v="ANY"/>
    <s v="Remote"/>
    <s v="Others"/>
    <n v="100000"/>
    <n v="110000"/>
    <n v="105000"/>
    <n v="1"/>
    <x v="0"/>
  </r>
  <r>
    <s v="Senior Data Analysts"/>
    <s v="Data Analyst"/>
    <x v="2"/>
    <s v="KF Aerospace"/>
    <s v="Kelowna"/>
    <s v="Kelowna"/>
    <s v="Kelowna"/>
    <s v="BC"/>
    <x v="59"/>
    <s v="ANY"/>
    <s v="In-Person"/>
    <s v="Aerospace"/>
    <n v="77000"/>
    <n v="96000"/>
    <n v="86500"/>
    <n v="0"/>
    <x v="2"/>
  </r>
  <r>
    <s v="Senior Data Analysts"/>
    <s v="Strategic Data Analyst"/>
    <x v="2"/>
    <s v="Element Fleet Management"/>
    <s v="Mississauga"/>
    <s v="Mississauga"/>
    <s v="Mississauga"/>
    <s v="ON"/>
    <x v="268"/>
    <s v="ANY"/>
    <s v="In-Person"/>
    <s v="Others"/>
    <n v="69000"/>
    <n v="86000"/>
    <n v="77500"/>
    <n v="0"/>
    <x v="1"/>
  </r>
  <r>
    <s v="Senior Data Analysts"/>
    <s v="Data Analyst"/>
    <x v="2"/>
    <s v="KF Aerospace"/>
    <s v="Kelowna"/>
    <s v="Kelowna"/>
    <s v="Kelowna"/>
    <s v="BC"/>
    <x v="59"/>
    <s v="ANY"/>
    <s v="In-Person"/>
    <s v="Aerospace"/>
    <n v="77000"/>
    <n v="96000"/>
    <n v="86500"/>
    <n v="0"/>
    <x v="2"/>
  </r>
  <r>
    <s v="Business and Technical Analysts"/>
    <s v="BI Engineer"/>
    <x v="3"/>
    <s v="COREL CORPORATION USA"/>
    <s v="Remote"/>
    <s v="Remote"/>
    <s v="Remote"/>
    <s v="Undef"/>
    <x v="269"/>
    <s v="ANY"/>
    <s v="Remote"/>
    <s v="Others"/>
    <n v="100000"/>
    <n v="110000"/>
    <n v="105000"/>
    <n v="1"/>
    <x v="0"/>
  </r>
  <r>
    <s v="Senior Business Analysts"/>
    <s v="Senior Analyst, Performance and Analytics"/>
    <x v="5"/>
    <s v="Ontario Health"/>
    <s v="Toronto"/>
    <s v="Toronto"/>
    <s v="Toronto"/>
    <s v="ON"/>
    <x v="270"/>
    <s v="Senior"/>
    <s v="In-Person"/>
    <s v="Healthcare"/>
    <n v="66000"/>
    <n v="84500"/>
    <n v="75250"/>
    <n v="0"/>
    <x v="1"/>
  </r>
  <r>
    <s v="Senior Data Analysts"/>
    <s v="Data Scientist/Business Analyst"/>
    <x v="26"/>
    <s v="247 Labs Inc"/>
    <s v="Toronto"/>
    <s v="Toronto"/>
    <s v="Toronto"/>
    <s v="ON"/>
    <x v="271"/>
    <s v="ANY"/>
    <s v="In-Person"/>
    <s v="Others"/>
    <n v="69000"/>
    <n v="86000"/>
    <n v="77500"/>
    <n v="0"/>
    <x v="1"/>
  </r>
  <r>
    <s v="Senior Data Analysts"/>
    <s v="data warehouse analyst"/>
    <x v="5"/>
    <s v="I Tech Computer INC"/>
    <s v="Markham"/>
    <s v="Markham"/>
    <s v="Markham"/>
    <s v="ON"/>
    <x v="272"/>
    <s v="ANY"/>
    <s v="In-Person"/>
    <s v="Technology"/>
    <n v="93600"/>
    <n v="93600"/>
    <n v="93600"/>
    <n v="0"/>
    <x v="1"/>
  </r>
  <r>
    <s v="Senior Data Analysts"/>
    <s v="Data Analyst / Modeler Advisory"/>
    <x v="2"/>
    <s v="Scotiabank"/>
    <s v="Toronto"/>
    <s v="Toronto"/>
    <s v="Toronto"/>
    <s v="ON"/>
    <x v="273"/>
    <s v="ANY"/>
    <s v="In-Person"/>
    <s v="Finance"/>
    <n v="69000"/>
    <n v="86000"/>
    <n v="77500"/>
    <n v="0"/>
    <x v="1"/>
  </r>
  <r>
    <s v="Senior Supply Chain Data Analysts"/>
    <s v="Supply Chain BI Solutions Analyst"/>
    <x v="5"/>
    <s v="Pet Valu"/>
    <s v="Greater Toronto Area"/>
    <s v="Greater Toronto Area"/>
    <s v="Greater Toronto Area"/>
    <s v="ON"/>
    <x v="274"/>
    <s v="ANY"/>
    <s v="In-Person"/>
    <s v="Others"/>
    <n v="68500"/>
    <n v="87000"/>
    <n v="77750"/>
    <n v="0"/>
    <x v="1"/>
  </r>
  <r>
    <s v="Senior Business Intelligence Analysts"/>
    <s v="People Technology Analyst"/>
    <x v="5"/>
    <s v="Tucows"/>
    <s v="Remote in Toronto"/>
    <s v="Remote"/>
    <s v="Toronto"/>
    <s v="ON"/>
    <x v="2"/>
    <s v="ANY"/>
    <s v="Remote"/>
    <s v="Others"/>
    <n v="66500"/>
    <n v="78200"/>
    <n v="72350"/>
    <n v="1"/>
    <x v="1"/>
  </r>
  <r>
    <s v="Senior Data Analysts"/>
    <s v="Media Insights- Reporting Analyst"/>
    <x v="5"/>
    <s v="Walmart Canada"/>
    <s v="Mississauga"/>
    <s v="Mississauga"/>
    <s v="Mississauga"/>
    <s v="ON"/>
    <x v="2"/>
    <s v="ANY"/>
    <s v="In-Person"/>
    <s v="Others"/>
    <n v="69000"/>
    <n v="86000"/>
    <n v="77500"/>
    <n v="0"/>
    <x v="1"/>
  </r>
  <r>
    <s v="Senior Business Analysts"/>
    <s v="Senior Business Analyst"/>
    <x v="1"/>
    <s v="Newfoundland and Labrador Centre for Health..."/>
    <s v="Remote"/>
    <s v="Remote"/>
    <s v="Remote"/>
    <s v="Undef"/>
    <x v="275"/>
    <s v="Senior"/>
    <s v="Remote"/>
    <s v="Healthcare"/>
    <n v="72639"/>
    <n v="94431"/>
    <n v="83535"/>
    <n v="1"/>
    <x v="0"/>
  </r>
  <r>
    <s v="Senior Business Intelligence Analysts"/>
    <s v="Business and Contract Analyst"/>
    <x v="5"/>
    <s v="Vancouver Coastal Health"/>
    <s v="Vancouver"/>
    <s v="Vancouver"/>
    <s v="Vancouver"/>
    <s v="BC"/>
    <x v="276"/>
    <s v="ANY"/>
    <s v="In-Person"/>
    <s v="Healthcare"/>
    <n v="79310.399999999994"/>
    <n v="114025.60000000001"/>
    <n v="96668"/>
    <n v="0"/>
    <x v="2"/>
  </r>
  <r>
    <s v="Senior Supply Chain Data Analysts"/>
    <s v="Analyst - Performance, Wind energy"/>
    <x v="5"/>
    <s v="Innergex"/>
    <s v="Longueuil"/>
    <s v="Longueuil"/>
    <s v="Longueuil"/>
    <s v="QC"/>
    <x v="277"/>
    <s v="ANY"/>
    <s v="In-Person"/>
    <s v="Others"/>
    <n v="68500"/>
    <n v="87000"/>
    <n v="77750"/>
    <n v="0"/>
    <x v="1"/>
  </r>
  <r>
    <s v="Senior Supply Chain Data Analysts"/>
    <s v="HRIS Analyst &amp; Report Specialist - Master's Level Internship"/>
    <x v="4"/>
    <s v="Vosyn"/>
    <s v="Remote"/>
    <s v="Remote"/>
    <s v="Remote"/>
    <s v="Undef"/>
    <x v="278"/>
    <s v="Senior"/>
    <s v="Remote"/>
    <s v="Others"/>
    <n v="66560"/>
    <n v="72800"/>
    <n v="69680"/>
    <n v="1"/>
    <x v="0"/>
  </r>
  <r>
    <s v="Financial and Operational Analysts"/>
    <s v="Reporting Analyst"/>
    <x v="5"/>
    <s v="G2S2 Capital Inc"/>
    <s v="Halifax"/>
    <s v="Halifax"/>
    <s v="Halifax"/>
    <s v="NS"/>
    <x v="5"/>
    <s v="ANY"/>
    <s v="In-Person"/>
    <s v="Technology"/>
    <n v="50000"/>
    <n v="76458"/>
    <n v="63229"/>
    <n v="0"/>
    <x v="3"/>
  </r>
  <r>
    <s v="Systems and Data Analysts"/>
    <s v="data analyst - informatics and systems"/>
    <x v="8"/>
    <s v="Ray Legacy Consulting Services Inc."/>
    <s v="Burnaby"/>
    <s v="Burnaby"/>
    <s v="Burnaby"/>
    <s v="BC"/>
    <x v="279"/>
    <s v="ANY"/>
    <s v="In-Person"/>
    <s v="Consulting"/>
    <n v="76960"/>
    <n v="76960"/>
    <n v="76960"/>
    <n v="0"/>
    <x v="2"/>
  </r>
  <r>
    <s v="Systems and Data Analysts"/>
    <s v="Senior Data Visualization Architect"/>
    <x v="19"/>
    <s v="Tekshapers Inc"/>
    <s v="Vancouver"/>
    <s v="Vancouver"/>
    <s v="Vancouver"/>
    <s v="BC"/>
    <x v="280"/>
    <s v="Senior"/>
    <s v="In-Person"/>
    <s v="Others"/>
    <n v="137280"/>
    <n v="140000"/>
    <n v="138640"/>
    <n v="0"/>
    <x v="2"/>
  </r>
  <r>
    <s v="Senior Business Analysts"/>
    <s v="Senior Analyst"/>
    <x v="5"/>
    <s v="Klick Health"/>
    <s v="Toronto"/>
    <s v="Toronto"/>
    <s v="Toronto"/>
    <s v="ON"/>
    <x v="281"/>
    <s v="Senior"/>
    <s v="In-Person"/>
    <s v="Healthcare"/>
    <n v="66000"/>
    <n v="84500"/>
    <n v="75250"/>
    <n v="0"/>
    <x v="1"/>
  </r>
  <r>
    <s v="Senior Data Analysts"/>
    <s v="Media Insights- Reporting Analyst"/>
    <x v="5"/>
    <s v="Walmart Canada"/>
    <s v="Mississauga"/>
    <s v="Mississauga"/>
    <s v="Mississauga"/>
    <s v="ON"/>
    <x v="2"/>
    <s v="ANY"/>
    <s v="In-Person"/>
    <s v="Others"/>
    <n v="69000"/>
    <n v="86000"/>
    <n v="77500"/>
    <n v="0"/>
    <x v="1"/>
  </r>
  <r>
    <s v="Senior Business Intelligence Analysts"/>
    <s v="Central Planning Analyst"/>
    <x v="5"/>
    <s v="T&amp;T Supermarket"/>
    <s v="Markham"/>
    <s v="Markham"/>
    <s v="Markham"/>
    <s v="ON"/>
    <x v="282"/>
    <s v="ANY"/>
    <s v="In-Person"/>
    <s v="Others"/>
    <n v="68000"/>
    <n v="88300"/>
    <n v="78150"/>
    <n v="0"/>
    <x v="1"/>
  </r>
  <r>
    <s v="Senior Business Intelligence Analysts"/>
    <s v="IT Business Intelligence Analyst"/>
    <x v="10"/>
    <s v="Top Aces"/>
    <s v="Dorval"/>
    <s v="Dorval"/>
    <s v="Dorval"/>
    <s v="QC"/>
    <x v="283"/>
    <s v="ANY"/>
    <s v="In-Person"/>
    <s v="Others"/>
    <n v="68000"/>
    <n v="88300"/>
    <n v="78150"/>
    <n v="0"/>
    <x v="1"/>
  </r>
  <r>
    <s v="Business and Technical Analysts"/>
    <s v="Analyst, Ancillary Optimization"/>
    <x v="5"/>
    <s v="Porter Airlines Inc."/>
    <s v="Toronto"/>
    <s v="Toronto"/>
    <s v="Toronto"/>
    <s v="ON"/>
    <x v="284"/>
    <s v="ANY"/>
    <s v="In-Person"/>
    <s v="Others"/>
    <n v="64123.59"/>
    <n v="86600"/>
    <n v="75361.794999999998"/>
    <n v="0"/>
    <x v="1"/>
  </r>
  <r>
    <s v="Business Systems Analysts"/>
    <s v="Measurement Services Business Analyst"/>
    <x v="1"/>
    <s v="FortisBC"/>
    <s v="Penticton"/>
    <s v="Penticton"/>
    <s v="Penticton"/>
    <s v="BC"/>
    <x v="143"/>
    <s v="ANY"/>
    <s v="In-Person"/>
    <s v="Others"/>
    <n v="83470.399999999994"/>
    <n v="83470.399999999994"/>
    <n v="83470.399999999994"/>
    <n v="0"/>
    <x v="2"/>
  </r>
  <r>
    <s v="Senior Business Analysts"/>
    <s v="Senior Business Analyst - Healthcare"/>
    <x v="1"/>
    <s v="Mariner Innovations"/>
    <s v="Remote"/>
    <s v="Remote"/>
    <s v="Remote"/>
    <s v="Undef"/>
    <x v="128"/>
    <s v="Senior"/>
    <s v="Remote"/>
    <s v="Others"/>
    <n v="66000"/>
    <n v="84500"/>
    <n v="75250"/>
    <n v="1"/>
    <x v="0"/>
  </r>
  <r>
    <s v="Financial and Operational Analysts"/>
    <s v="Pricing Analyst"/>
    <x v="5"/>
    <s v="AutoTrader.ca"/>
    <s v="Greater Toronto Area"/>
    <s v="Greater Toronto Area"/>
    <s v="Greater Toronto Area"/>
    <s v="ON"/>
    <x v="285"/>
    <s v="ANY"/>
    <s v="In-Person"/>
    <s v="Others"/>
    <n v="50000"/>
    <n v="76458"/>
    <n v="63229"/>
    <n v="0"/>
    <x v="1"/>
  </r>
  <r>
    <s v="Financial and Operational Analysts"/>
    <s v="Transformation Analyst"/>
    <x v="5"/>
    <s v="Trimac Transportation, Ltd (ND)"/>
    <s v="Edmonton"/>
    <s v="Edmonton"/>
    <s v="Edmonton"/>
    <s v="AB"/>
    <x v="286"/>
    <s v="ANY"/>
    <s v="In-Person"/>
    <s v="Transportation"/>
    <n v="50000"/>
    <n v="76458"/>
    <n v="63229"/>
    <n v="0"/>
    <x v="2"/>
  </r>
  <r>
    <s v="Business and Technical Analysts"/>
    <s v="Data Analyst / Analyste de donn√É∆í√Ç¬©es"/>
    <x v="2"/>
    <s v="FlightHub"/>
    <s v="Montreal"/>
    <s v="Montreal"/>
    <s v="Montreal"/>
    <s v="QC"/>
    <x v="97"/>
    <s v="ANY"/>
    <s v="In-Person"/>
    <s v="Others"/>
    <n v="30240.560000000001"/>
    <n v="57200"/>
    <n v="43720.28"/>
    <n v="0"/>
    <x v="1"/>
  </r>
  <r>
    <s v="Business and Technical Analysts"/>
    <s v="BI Engineer"/>
    <x v="3"/>
    <s v="Parallels"/>
    <s v="Toronto"/>
    <s v="Toronto"/>
    <s v="Toronto"/>
    <s v="ON"/>
    <x v="269"/>
    <s v="ANY"/>
    <s v="In-Person"/>
    <s v="Others"/>
    <n v="64123.59"/>
    <n v="86600"/>
    <n v="75361.794999999998"/>
    <n v="0"/>
    <x v="1"/>
  </r>
  <r>
    <s v="Senior Business Analysts"/>
    <s v="Senior Business Analyst - Healthcare"/>
    <x v="1"/>
    <s v="Mariner Innovations"/>
    <s v="Remote"/>
    <s v="Remote"/>
    <s v="Remote"/>
    <s v="Undef"/>
    <x v="128"/>
    <s v="Senior"/>
    <s v="Remote"/>
    <s v="Others"/>
    <n v="66000"/>
    <n v="84500"/>
    <n v="75250"/>
    <n v="1"/>
    <x v="0"/>
  </r>
  <r>
    <s v="Financial and Operational Analysts"/>
    <s v="Pricing Analyst"/>
    <x v="5"/>
    <s v="AutoTrader.ca"/>
    <s v="Greater Toronto Area"/>
    <s v="Greater Toronto Area"/>
    <s v="Greater Toronto Area"/>
    <s v="ON"/>
    <x v="285"/>
    <s v="ANY"/>
    <s v="In-Person"/>
    <s v="Others"/>
    <n v="50000"/>
    <n v="76458"/>
    <n v="63229"/>
    <n v="0"/>
    <x v="1"/>
  </r>
  <r>
    <s v="Business and Technical Analysts"/>
    <s v="BI Engineer"/>
    <x v="3"/>
    <s v="Parallels"/>
    <s v="Toronto"/>
    <s v="Toronto"/>
    <s v="Toronto"/>
    <s v="ON"/>
    <x v="269"/>
    <s v="ANY"/>
    <s v="In-Person"/>
    <s v="Others"/>
    <n v="64123.59"/>
    <n v="86600"/>
    <n v="75361.794999999998"/>
    <n v="0"/>
    <x v="1"/>
  </r>
  <r>
    <s v="Financial and Operational Analysts"/>
    <s v="Transformation Analyst"/>
    <x v="5"/>
    <s v="Trimac Transportation, Ltd (ND)"/>
    <s v="Edmonton"/>
    <s v="Edmonton"/>
    <s v="Edmonton"/>
    <s v="AB"/>
    <x v="286"/>
    <s v="ANY"/>
    <s v="In-Person"/>
    <s v="Transportation"/>
    <n v="50000"/>
    <n v="76458"/>
    <n v="63229"/>
    <n v="0"/>
    <x v="2"/>
  </r>
  <r>
    <s v="Business and Technical Analysts"/>
    <s v="Data Analyst / Analyste de donn√É∆í√Ç¬©es"/>
    <x v="2"/>
    <s v="FlightHub"/>
    <s v="Montreal"/>
    <s v="Montreal"/>
    <s v="Montreal"/>
    <s v="QC"/>
    <x v="97"/>
    <s v="ANY"/>
    <s v="In-Person"/>
    <s v="Others"/>
    <n v="30240.560000000001"/>
    <n v="57200"/>
    <n v="43720.28"/>
    <n v="0"/>
    <x v="1"/>
  </r>
  <r>
    <s v="Senior Supply Chain Data Analysts"/>
    <s v="Analyste d√É¬¢√¢‚Äö¬¨√¢‚Äû¬¢√É∆í√Ç¬©tudes / Study Analyst, Real World Solutions"/>
    <x v="5"/>
    <s v="IQVIA"/>
    <s v="Kirkland"/>
    <s v="Kirkland"/>
    <s v="Kirkland"/>
    <s v="QC"/>
    <x v="5"/>
    <s v="ANY"/>
    <s v="In-Person"/>
    <s v="Others"/>
    <n v="68500"/>
    <n v="87000"/>
    <n v="77750"/>
    <n v="0"/>
    <x v="1"/>
  </r>
  <r>
    <s v="Business and Marketing Analysts"/>
    <s v="Project Analyst"/>
    <x v="5"/>
    <s v="AFL Telecommunications LLC"/>
    <s v="Surrey"/>
    <s v="Surrey"/>
    <s v="Surrey"/>
    <s v="BC"/>
    <x v="287"/>
    <s v="ANY"/>
    <s v="In-Person"/>
    <s v="Telecommunications"/>
    <n v="30240.560000000001"/>
    <n v="57200"/>
    <n v="43720.28"/>
    <n v="0"/>
    <x v="2"/>
  </r>
  <r>
    <s v="Systems and Data Analysts"/>
    <s v="Senior Data Visualization Architect"/>
    <x v="19"/>
    <s v="Tekshapers Software Solutions Pvt Ltd"/>
    <s v="Vancouver"/>
    <s v="Vancouver"/>
    <s v="Vancouver"/>
    <s v="BC"/>
    <x v="288"/>
    <s v="Senior"/>
    <s v="In-Person"/>
    <s v="Technology"/>
    <n v="80000"/>
    <n v="120000"/>
    <n v="100000"/>
    <n v="0"/>
    <x v="2"/>
  </r>
  <r>
    <s v="Systems and Data Analysts"/>
    <s v="Technology Analyst - SQL Data Engineer"/>
    <x v="3"/>
    <s v="Infosys"/>
    <s v="Montreal"/>
    <s v="Montreal"/>
    <s v="Montreal"/>
    <s v="QC"/>
    <x v="289"/>
    <s v="ANY"/>
    <s v="In-Person"/>
    <s v="Others"/>
    <n v="76000"/>
    <n v="89440"/>
    <n v="82720"/>
    <n v="0"/>
    <x v="1"/>
  </r>
  <r>
    <s v="Senior Supply Chain Data Analysts"/>
    <s v="Pricing and Product Analyst"/>
    <x v="5"/>
    <s v="Monark"/>
    <s v="White Rock"/>
    <s v="White Rock"/>
    <s v="White Rock"/>
    <s v="BC"/>
    <x v="290"/>
    <s v="ANY"/>
    <s v="In-Person"/>
    <s v="Others"/>
    <n v="55000"/>
    <n v="75000"/>
    <n v="65000"/>
    <n v="0"/>
    <x v="2"/>
  </r>
  <r>
    <s v="Financial and Operational Analysts"/>
    <s v="Cost Analyst"/>
    <x v="5"/>
    <s v="MultiTech"/>
    <s v="Toronto"/>
    <s v="Toronto"/>
    <s v="Toronto"/>
    <s v="ON"/>
    <x v="5"/>
    <s v="ANY"/>
    <s v="In-Person"/>
    <s v="Technology"/>
    <n v="50000"/>
    <n v="76458"/>
    <n v="63229"/>
    <n v="0"/>
    <x v="1"/>
  </r>
  <r>
    <s v="Business and Technical Analysts"/>
    <s v="BI Engineer"/>
    <x v="3"/>
    <s v="COREL CORPORATION USA"/>
    <s v="Toronto"/>
    <s v="Toronto"/>
    <s v="Toronto"/>
    <s v="ON"/>
    <x v="269"/>
    <s v="ANY"/>
    <s v="In-Person"/>
    <s v="Others"/>
    <n v="100000"/>
    <n v="110000"/>
    <n v="105000"/>
    <n v="0"/>
    <x v="1"/>
  </r>
  <r>
    <s v="Systems and Data Analysts"/>
    <s v="Data and BI Expert"/>
    <x v="23"/>
    <s v="GFT Technologies SE"/>
    <s v="Montreal"/>
    <s v="Montreal"/>
    <s v="Montreal"/>
    <s v="QC"/>
    <x v="291"/>
    <s v="Senior"/>
    <s v="In-Person"/>
    <s v="Technology"/>
    <n v="76000"/>
    <n v="89440"/>
    <n v="82720"/>
    <n v="0"/>
    <x v="1"/>
  </r>
  <r>
    <s v="Business Systems Analysts"/>
    <s v="Analyst, Business Systems"/>
    <x v="8"/>
    <s v="Fraser Health"/>
    <s v="Surrey"/>
    <s v="Surrey"/>
    <s v="Surrey"/>
    <s v="BC"/>
    <x v="2"/>
    <s v="ANY"/>
    <s v="In-Person"/>
    <s v="Healthcare"/>
    <n v="72113.600000000006"/>
    <n v="103646.39999999999"/>
    <n v="87880"/>
    <n v="0"/>
    <x v="2"/>
  </r>
  <r>
    <s v="Senior Supply Chain Data Analysts"/>
    <s v="Toronto or Montreal - Global Trade - Customs Analyst"/>
    <x v="5"/>
    <s v="EY"/>
    <s v="Toronto"/>
    <s v="Toronto"/>
    <s v="Toronto"/>
    <s v="ON"/>
    <x v="2"/>
    <s v="ANY"/>
    <s v="In-Person"/>
    <s v="Others"/>
    <n v="68500"/>
    <n v="87000"/>
    <n v="77750"/>
    <n v="0"/>
    <x v="1"/>
  </r>
  <r>
    <s v="Systems and Data Analysts"/>
    <s v="Research Data Coordinator and Analyst"/>
    <x v="17"/>
    <s v="University of Alberta"/>
    <s v="Edmonton"/>
    <s v="Edmonton"/>
    <s v="Edmonton"/>
    <s v="AB"/>
    <x v="292"/>
    <s v="ANY"/>
    <s v="In-Person"/>
    <s v="Technology"/>
    <n v="59822"/>
    <n v="82266"/>
    <n v="71044"/>
    <n v="0"/>
    <x v="2"/>
  </r>
  <r>
    <s v="Business and Technical Analysts"/>
    <s v="BI Engineer"/>
    <x v="3"/>
    <s v="COREL CORPORATION USA"/>
    <s v="Waterloo"/>
    <s v="Waterloo"/>
    <s v="Waterloo"/>
    <s v="ON"/>
    <x v="269"/>
    <s v="ANY"/>
    <s v="In-Person"/>
    <s v="Others"/>
    <n v="100000"/>
    <n v="110000"/>
    <n v="105000"/>
    <n v="0"/>
    <x v="1"/>
  </r>
  <r>
    <s v="Business and Marketing Analysts"/>
    <s v="Private Markets Investment Analyst"/>
    <x v="5"/>
    <s v="G2S2 Capital Inc"/>
    <s v="Halifax"/>
    <s v="Halifax"/>
    <s v="Halifax"/>
    <s v="NS"/>
    <x v="5"/>
    <s v="ANY"/>
    <s v="In-Person"/>
    <s v="Technology"/>
    <n v="65000"/>
    <n v="87000"/>
    <n v="76000"/>
    <n v="0"/>
    <x v="3"/>
  </r>
  <r>
    <s v="Business and Technical Analysts"/>
    <s v="BI Engineer"/>
    <x v="3"/>
    <s v="COREL CORPORATION USA"/>
    <s v="Ottawa"/>
    <s v="Ottawa"/>
    <s v="Ottawa"/>
    <s v="ON"/>
    <x v="269"/>
    <s v="ANY"/>
    <s v="In-Person"/>
    <s v="Others"/>
    <n v="100000"/>
    <n v="110000"/>
    <n v="105000"/>
    <n v="0"/>
    <x v="1"/>
  </r>
  <r>
    <s v="Senior Business Analysts"/>
    <s v="Senior Business Analyst"/>
    <x v="1"/>
    <s v="Prophecy Technologies Corp"/>
    <s v="London"/>
    <s v="London"/>
    <s v="London"/>
    <s v="ON"/>
    <x v="5"/>
    <s v="Senior"/>
    <s v="In-Person"/>
    <s v="Technology"/>
    <n v="62400"/>
    <n v="104000"/>
    <n v="83200"/>
    <n v="0"/>
    <x v="1"/>
  </r>
  <r>
    <s v="Business and Marketing Analysts"/>
    <s v="market research analyst"/>
    <x v="5"/>
    <s v="IQ4I Canada Inc"/>
    <s v="Ancaster"/>
    <s v="Ancaster"/>
    <s v="Ancaster"/>
    <s v="ON"/>
    <x v="2"/>
    <s v="ANY"/>
    <s v="In-Person"/>
    <s v="Others"/>
    <n v="89440"/>
    <n v="91520"/>
    <n v="90480"/>
    <n v="0"/>
    <x v="1"/>
  </r>
  <r>
    <s v="Systems and Data Analysts"/>
    <s v="data analyst - informatics and systems"/>
    <x v="8"/>
    <s v="Colours of Punjabi Event Organization Inc."/>
    <s v="Surrey"/>
    <s v="Surrey"/>
    <s v="Surrey"/>
    <s v="BC"/>
    <x v="293"/>
    <s v="ANY"/>
    <s v="In-Person"/>
    <s v="Others"/>
    <n v="79040"/>
    <n v="79040"/>
    <n v="79040"/>
    <n v="0"/>
    <x v="2"/>
  </r>
  <r>
    <s v="Business and Technical Analysts"/>
    <s v="BI Engineer - Black Panther"/>
    <x v="3"/>
    <s v="Electronic Arts"/>
    <s v="Vancouver"/>
    <s v="Vancouver"/>
    <s v="Vancouver"/>
    <s v="BC"/>
    <x v="294"/>
    <s v="ANY"/>
    <s v="In-Person"/>
    <s v="Others"/>
    <n v="89300"/>
    <n v="123000"/>
    <n v="106150"/>
    <n v="0"/>
    <x v="2"/>
  </r>
  <r>
    <s v="Senior Data Analysts"/>
    <s v="Senior Data Analyst"/>
    <x v="2"/>
    <s v="Clutch Technologies Inc."/>
    <s v="Etobicoke"/>
    <s v="Etobicoke"/>
    <s v="Etobicoke"/>
    <s v="ON"/>
    <x v="295"/>
    <s v="Senior"/>
    <s v="In-Person"/>
    <s v="Technology"/>
    <n v="69000"/>
    <n v="86000"/>
    <n v="77500"/>
    <n v="0"/>
    <x v="1"/>
  </r>
  <r>
    <s v="Senior Business Analysts"/>
    <s v="Senior Business Analyst"/>
    <x v="1"/>
    <s v="Capgemini"/>
    <s v="Montreal"/>
    <s v="Montreal"/>
    <s v="Montreal"/>
    <s v="QC"/>
    <x v="5"/>
    <s v="Senior"/>
    <s v="In-Person"/>
    <s v="Others"/>
    <n v="72113.600000000006"/>
    <n v="112694.39999999999"/>
    <n v="92404"/>
    <n v="0"/>
    <x v="1"/>
  </r>
  <r>
    <s v="Business Systems Analysts"/>
    <s v="Business Systems Analyst"/>
    <x v="8"/>
    <s v="AtkinsR√É∆í√Ç¬©alis"/>
    <s v="Richmond"/>
    <s v="Richmond"/>
    <s v="Richmond"/>
    <s v="BC"/>
    <x v="296"/>
    <s v="ANY"/>
    <s v="In-Person"/>
    <s v="Others"/>
    <n v="68960"/>
    <n v="94820"/>
    <n v="81890"/>
    <n v="0"/>
    <x v="2"/>
  </r>
  <r>
    <s v="Business and Technical Analysts"/>
    <s v="CMMS Analyst (Hybrid)"/>
    <x v="5"/>
    <s v="Lululemon"/>
    <s v="Delta"/>
    <s v="Delta"/>
    <s v="Delta"/>
    <s v="BC"/>
    <x v="5"/>
    <s v="ANY"/>
    <s v="Hybrid"/>
    <s v="Others"/>
    <n v="66000"/>
    <n v="86600"/>
    <n v="76300"/>
    <n v="0"/>
    <x v="2"/>
  </r>
  <r>
    <s v="Senior Business Analysts"/>
    <s v="Senior Marketing Analyst"/>
    <x v="5"/>
    <s v="Absorb Software"/>
    <s v="Remote"/>
    <s v="Remote"/>
    <s v="Remote"/>
    <s v="Undef"/>
    <x v="297"/>
    <s v="Senior"/>
    <s v="Remote"/>
    <s v="Technology"/>
    <n v="66000"/>
    <n v="84500"/>
    <n v="75250"/>
    <n v="1"/>
    <x v="0"/>
  </r>
  <r>
    <s v="Senior Supply Chain Data Analysts"/>
    <s v="Demand and Insights Analyst"/>
    <x v="5"/>
    <s v="Purdys Chocolatier"/>
    <s v="Vancouver"/>
    <s v="Vancouver"/>
    <s v="Vancouver"/>
    <s v="BC"/>
    <x v="298"/>
    <s v="ANY"/>
    <s v="In-Person"/>
    <s v="Others"/>
    <n v="70000"/>
    <n v="85000"/>
    <n v="77500"/>
    <n v="0"/>
    <x v="2"/>
  </r>
  <r>
    <s v="Business Systems Analysts"/>
    <s v="systems analyst"/>
    <x v="8"/>
    <s v="Helios Retail Consulting Limited"/>
    <s v="Oakville"/>
    <s v="Oakville"/>
    <s v="Oakville"/>
    <s v="ON"/>
    <x v="299"/>
    <s v="ANY"/>
    <s v="In-Person"/>
    <s v="Technology"/>
    <n v="89440"/>
    <n v="93600"/>
    <n v="91520"/>
    <n v="0"/>
    <x v="1"/>
  </r>
  <r>
    <s v="Senior Supply Chain Data Analysts"/>
    <s v="Demand and Insights Analyst"/>
    <x v="5"/>
    <s v="Purdys Chocolatier"/>
    <s v="Vancouver"/>
    <s v="Vancouver"/>
    <s v="Vancouver"/>
    <s v="BC"/>
    <x v="298"/>
    <s v="ANY"/>
    <s v="In-Person"/>
    <s v="Others"/>
    <n v="70000"/>
    <n v="85000"/>
    <n v="77500"/>
    <n v="0"/>
    <x v="2"/>
  </r>
  <r>
    <s v="Business and Technical Analysts"/>
    <s v="CMMS Analyst (Hybrid)"/>
    <x v="5"/>
    <s v="Lululemon"/>
    <s v="Mississauga"/>
    <s v="Mississauga"/>
    <s v="Mississauga"/>
    <s v="ON"/>
    <x v="5"/>
    <s v="ANY"/>
    <s v="Hybrid"/>
    <s v="Others"/>
    <n v="66000"/>
    <n v="86600"/>
    <n v="76300"/>
    <n v="0"/>
    <x v="1"/>
  </r>
  <r>
    <s v="Business and Technical Analysts"/>
    <s v="QA Analyst"/>
    <x v="5"/>
    <s v="VERB Interactive"/>
    <s v="Remote in Halifax"/>
    <s v="Remote"/>
    <s v="Halifax"/>
    <s v="NS"/>
    <x v="300"/>
    <s v="ANY"/>
    <s v="Remote"/>
    <s v="Others"/>
    <n v="64123.59"/>
    <n v="86600"/>
    <n v="75361.794999999998"/>
    <n v="1"/>
    <x v="3"/>
  </r>
  <r>
    <s v="Senior Business Intelligence Analysts"/>
    <s v="Sales Support Analyst"/>
    <x v="5"/>
    <s v="Piller's Fine Foods"/>
    <s v="Waterloo"/>
    <s v="Waterloo"/>
    <s v="Waterloo"/>
    <s v="ON"/>
    <x v="301"/>
    <s v="ANY"/>
    <s v="In-Person"/>
    <s v="Others"/>
    <n v="30240.560000000001"/>
    <n v="57200"/>
    <n v="43720.28"/>
    <n v="0"/>
    <x v="1"/>
  </r>
  <r>
    <s v="Business and Technical Analysts"/>
    <s v="Analyst, FP&amp;A"/>
    <x v="5"/>
    <s v="CCM Hockey"/>
    <s v="Montreal"/>
    <s v="Montreal"/>
    <s v="Montreal"/>
    <s v="QC"/>
    <x v="302"/>
    <s v="ANY"/>
    <s v="In-Person"/>
    <s v="Others"/>
    <n v="64123.59"/>
    <n v="86600"/>
    <n v="75361.794999999998"/>
    <n v="0"/>
    <x v="1"/>
  </r>
  <r>
    <s v="Business Systems Analysts"/>
    <s v="IT (information technology) business analyst"/>
    <x v="1"/>
    <s v="QualPro Systems Inc."/>
    <s v="North York"/>
    <s v="North York"/>
    <s v="North York"/>
    <s v="ON"/>
    <x v="2"/>
    <s v="ANY"/>
    <s v="In-Person"/>
    <s v="Others"/>
    <n v="90064"/>
    <n v="90064"/>
    <n v="90064"/>
    <n v="0"/>
    <x v="1"/>
  </r>
  <r>
    <s v="Senior Supply Chain Data Analysts"/>
    <s v="Supply Chain Master Data Analyst (Hybrid: Calgary, AB) - Hybrid"/>
    <x v="2"/>
    <s v="Enbridge Contingent Talent Community"/>
    <s v="Calgary"/>
    <s v="Calgary"/>
    <s v="Calgary"/>
    <s v="AB"/>
    <x v="303"/>
    <s v="ANY"/>
    <s v="Hybrid"/>
    <s v="Technology"/>
    <n v="68500"/>
    <n v="87000"/>
    <n v="77750"/>
    <n v="0"/>
    <x v="2"/>
  </r>
  <r>
    <s v="Database Analysts"/>
    <s v="database analyst"/>
    <x v="5"/>
    <s v="COHASH IT SERVICES INC."/>
    <s v="Burnaby"/>
    <s v="Burnaby"/>
    <s v="Burnaby"/>
    <s v="BC"/>
    <x v="304"/>
    <s v="ANY"/>
    <s v="In-Person"/>
    <s v="Technology"/>
    <n v="111280"/>
    <n v="111280"/>
    <n v="111280"/>
    <n v="0"/>
    <x v="2"/>
  </r>
  <r>
    <s v="Business and Technical Analysts"/>
    <s v="K√É∆í√Ç¬∂rber Business Analyst/K√É∆í√Ç¬∂rber Analyste √É∆í√Ç¬©conomique"/>
    <x v="1"/>
    <s v="Exertis | JAM"/>
    <s v="Baie-d'urfe"/>
    <s v="Baie-d'urfe"/>
    <s v="Baie-d'urfe"/>
    <s v="QC"/>
    <x v="305"/>
    <s v="ANY"/>
    <s v="In-Person"/>
    <s v="Others"/>
    <n v="64123.59"/>
    <n v="86600"/>
    <n v="75361.794999999998"/>
    <n v="0"/>
    <x v="1"/>
  </r>
  <r>
    <s v="Business Systems Analysts"/>
    <s v="Business Analyst - Hybrid"/>
    <x v="1"/>
    <s v="CarltonOne"/>
    <s v="Markham"/>
    <s v="Markham"/>
    <s v="Markham"/>
    <s v="ON"/>
    <x v="306"/>
    <s v="ANY"/>
    <s v="Hybrid"/>
    <s v="Automotive"/>
    <n v="70000"/>
    <n v="80000"/>
    <n v="75000"/>
    <n v="0"/>
    <x v="1"/>
  </r>
  <r>
    <s v="Business and Technical Analysts"/>
    <s v="Tech Lead / Developpeur BI"/>
    <x v="9"/>
    <s v="CGI"/>
    <s v="Montreal"/>
    <s v="Montreal"/>
    <s v="Montreal"/>
    <s v="QC"/>
    <x v="2"/>
    <s v="Senior"/>
    <s v="In-Person"/>
    <s v="Others"/>
    <n v="64123.59"/>
    <n v="86600"/>
    <n v="75361.794999999998"/>
    <n v="0"/>
    <x v="1"/>
  </r>
  <r>
    <s v="Business and Technical Analysts"/>
    <s v="D√É∆í√Ç¬©veloppeur-analyste Power BI"/>
    <x v="5"/>
    <s v="airmedic"/>
    <s v="Saint-Hubert"/>
    <s v="Saint-Hubert"/>
    <s v="Saint-Hubert"/>
    <s v="QC"/>
    <x v="219"/>
    <s v="ANY"/>
    <s v="In-Person"/>
    <s v="Healthcare"/>
    <n v="64123.59"/>
    <n v="86600"/>
    <n v="75361.794999999998"/>
    <n v="0"/>
    <x v="1"/>
  </r>
  <r>
    <s v="Senior Business Analysts"/>
    <s v="Senior Reporting Business Analyst"/>
    <x v="1"/>
    <s v="Intact"/>
    <s v="Montreal"/>
    <s v="Montreal"/>
    <s v="Montreal"/>
    <s v="QC"/>
    <x v="2"/>
    <s v="Senior"/>
    <s v="In-Person"/>
    <s v="Others"/>
    <n v="66000"/>
    <n v="84500"/>
    <n v="75250"/>
    <n v="0"/>
    <x v="1"/>
  </r>
  <r>
    <s v="Business and Technical Analysts"/>
    <s v="Tech Lead / Developpeur BI"/>
    <x v="9"/>
    <s v="CGI"/>
    <s v="Montreal"/>
    <s v="Montreal"/>
    <s v="Montreal"/>
    <s v="QC"/>
    <x v="2"/>
    <s v="Senior"/>
    <s v="In-Person"/>
    <s v="Others"/>
    <n v="64123.59"/>
    <n v="86600"/>
    <n v="75361.794999999998"/>
    <n v="0"/>
    <x v="1"/>
  </r>
  <r>
    <s v="Business and Technical Analysts"/>
    <s v="D√É∆í√Ç¬©veloppeur-analyste Power BI"/>
    <x v="5"/>
    <s v="airmedic"/>
    <s v="Saint-Hubert"/>
    <s v="Saint-Hubert"/>
    <s v="Saint-Hubert"/>
    <s v="QC"/>
    <x v="219"/>
    <s v="ANY"/>
    <s v="In-Person"/>
    <s v="Healthcare"/>
    <n v="64123.59"/>
    <n v="86600"/>
    <n v="75361.794999999998"/>
    <n v="0"/>
    <x v="1"/>
  </r>
  <r>
    <s v="Senior Business Analysts"/>
    <s v="Business Analyst (Intermediate)"/>
    <x v="1"/>
    <s v="CGI"/>
    <s v="Montreal"/>
    <s v="Montreal"/>
    <s v="Montreal"/>
    <s v="QC"/>
    <x v="2"/>
    <s v="Mid"/>
    <s v="In-Person"/>
    <s v="Others"/>
    <n v="66000"/>
    <n v="84500"/>
    <n v="75250"/>
    <n v="0"/>
    <x v="1"/>
  </r>
  <r>
    <s v="Senior Business Analysts"/>
    <s v="Senior Business Analyst - Healthcare"/>
    <x v="1"/>
    <s v="Mariner Innovations"/>
    <s v="Remote"/>
    <s v="Remote"/>
    <s v="Remote"/>
    <s v="Undef"/>
    <x v="128"/>
    <s v="Senior"/>
    <s v="Remote"/>
    <s v="Others"/>
    <n v="66000"/>
    <n v="84500"/>
    <n v="75250"/>
    <n v="1"/>
    <x v="0"/>
  </r>
  <r>
    <s v="Senior Business Analysts"/>
    <s v="Bilingual Senior Business Analyst"/>
    <x v="1"/>
    <s v="GFT Technologies SE"/>
    <s v="Montreal"/>
    <s v="Montreal"/>
    <s v="Montreal"/>
    <s v="QC"/>
    <x v="307"/>
    <s v="Senior"/>
    <s v="In-Person"/>
    <s v="Technology"/>
    <n v="66000"/>
    <n v="84500"/>
    <n v="75250"/>
    <n v="0"/>
    <x v="1"/>
  </r>
  <r>
    <s v="Business and Technical Analysts"/>
    <s v="BI Engineer"/>
    <x v="3"/>
    <s v="COREL CORPORATION USA"/>
    <s v="Vancouver"/>
    <s v="Vancouver"/>
    <s v="Vancouver"/>
    <s v="BC"/>
    <x v="269"/>
    <s v="ANY"/>
    <s v="In-Person"/>
    <s v="Others"/>
    <n v="100000"/>
    <n v="110000"/>
    <n v="105000"/>
    <n v="0"/>
    <x v="2"/>
  </r>
  <r>
    <s v="Senior Business Intelligence Analysts"/>
    <s v="Senior Operations Analyst, Capacity Planning"/>
    <x v="5"/>
    <s v="Vancouver Airport Authority"/>
    <s v="Vancouver"/>
    <s v="Vancouver"/>
    <s v="Vancouver"/>
    <s v="BC"/>
    <x v="88"/>
    <s v="Senior"/>
    <s v="In-Person"/>
    <s v="Technology"/>
    <n v="80932"/>
    <n v="105773"/>
    <n v="93352.5"/>
    <n v="0"/>
    <x v="2"/>
  </r>
  <r>
    <s v="Business Systems Analysts"/>
    <s v="Senior Business Systems Analyst"/>
    <x v="8"/>
    <s v="Royal Bank of Canada"/>
    <s v="Calgary"/>
    <s v="Calgary"/>
    <s v="Calgary"/>
    <s v="AB"/>
    <x v="308"/>
    <s v="Senior"/>
    <s v="In-Person"/>
    <s v="Finance"/>
    <n v="30240.560000000001"/>
    <n v="57200"/>
    <n v="43720.28"/>
    <n v="0"/>
    <x v="2"/>
  </r>
  <r>
    <s v="Business Systems Analysts"/>
    <s v="Lead Business Systems Analyst"/>
    <x v="9"/>
    <s v="SS&amp;C"/>
    <s v="Mississauga"/>
    <s v="Mississauga"/>
    <s v="Mississauga"/>
    <s v="ON"/>
    <x v="309"/>
    <s v="Senior"/>
    <s v="In-Person"/>
    <s v="Others"/>
    <n v="85816.8"/>
    <n v="91520"/>
    <n v="88668.4"/>
    <n v="0"/>
    <x v="1"/>
  </r>
  <r>
    <s v="Financial and Operational Analysts"/>
    <s v="Compensation Analyst"/>
    <x v="5"/>
    <s v="Douglas College"/>
    <s v="New Westminster"/>
    <s v="New Westminster"/>
    <s v="New Westminster"/>
    <s v="BC"/>
    <x v="2"/>
    <s v="ANY"/>
    <s v="In-Person"/>
    <s v="Education"/>
    <n v="68994"/>
    <n v="68994"/>
    <n v="68994"/>
    <n v="0"/>
    <x v="2"/>
  </r>
  <r>
    <s v="Business Systems Analysts"/>
    <s v="business analyst - computer systems"/>
    <x v="8"/>
    <s v="EKZERO CORPORATION"/>
    <s v="Woodbridge"/>
    <s v="Woodbridge"/>
    <s v="Woodbridge"/>
    <s v="ON"/>
    <x v="310"/>
    <s v="ANY"/>
    <s v="In-Person"/>
    <s v="Others"/>
    <n v="90480"/>
    <n v="90480"/>
    <n v="90480"/>
    <n v="0"/>
    <x v="1"/>
  </r>
  <r>
    <s v="Business Systems Analysts"/>
    <s v="Business Systems Analyst Senior (MICROSOFT DYNAMICS) - REMOTE"/>
    <x v="8"/>
    <s v="Gallagher"/>
    <s v="Remote in Toronto"/>
    <s v="Remote"/>
    <s v="Toronto"/>
    <s v="ON"/>
    <x v="311"/>
    <s v="Senior"/>
    <s v="Remote"/>
    <s v="Others"/>
    <n v="85816.8"/>
    <n v="91520"/>
    <n v="88668.4"/>
    <n v="1"/>
    <x v="1"/>
  </r>
  <r>
    <s v="Senior Supply Chain Data Analysts"/>
    <s v="P &amp; C Insurance Business Analyst, Implementations"/>
    <x v="1"/>
    <s v="Ontario Mutuals"/>
    <s v="London"/>
    <s v="London"/>
    <s v="London"/>
    <s v="ON"/>
    <x v="312"/>
    <s v="ANY"/>
    <s v="In-Person"/>
    <s v="Others"/>
    <n v="68500"/>
    <n v="87000"/>
    <n v="77750"/>
    <n v="0"/>
    <x v="1"/>
  </r>
  <r>
    <s v="Senior Business Intelligence Analysts"/>
    <s v="Services Practice Group, Senior Business Analyst"/>
    <x v="1"/>
    <s v="Egon Zehnder"/>
    <s v="Montreal"/>
    <s v="Montreal"/>
    <s v="Montreal"/>
    <s v="QC"/>
    <x v="2"/>
    <s v="Senior"/>
    <s v="In-Person"/>
    <s v="Others"/>
    <n v="68000"/>
    <n v="88300"/>
    <n v="78150"/>
    <n v="0"/>
    <x v="1"/>
  </r>
  <r>
    <s v="Business and Marketing Analysts"/>
    <s v="Business Analyst"/>
    <x v="1"/>
    <s v="CBIG- Canadian Benefits Invst &amp; Ins Grp"/>
    <s v="Prince George"/>
    <s v="Prince George"/>
    <s v="Prince George"/>
    <s v="BC"/>
    <x v="5"/>
    <s v="ANY"/>
    <s v="In-Person"/>
    <s v="Technology"/>
    <n v="50000"/>
    <n v="60000"/>
    <n v="55000"/>
    <n v="0"/>
    <x v="2"/>
  </r>
  <r>
    <s v="Business Systems Analysts"/>
    <s v="P&amp;C Insurance Business Analyst, Implementations"/>
    <x v="1"/>
    <s v="Cognition+"/>
    <s v="Remote in London"/>
    <s v="Remote"/>
    <s v="London"/>
    <s v="ON"/>
    <x v="108"/>
    <s v="ANY"/>
    <s v="Remote"/>
    <s v="Technology"/>
    <n v="85816.8"/>
    <n v="91520"/>
    <n v="88668.4"/>
    <n v="1"/>
    <x v="1"/>
  </r>
  <r>
    <s v="Business Systems Analysts"/>
    <s v="business systems analyst"/>
    <x v="8"/>
    <s v="CognitoCRM"/>
    <s v="Mississauga"/>
    <s v="Mississauga"/>
    <s v="Mississauga"/>
    <s v="ON"/>
    <x v="2"/>
    <s v="ANY"/>
    <s v="In-Person"/>
    <s v="Technology"/>
    <n v="91520"/>
    <n v="91520"/>
    <n v="91520"/>
    <n v="0"/>
    <x v="1"/>
  </r>
  <r>
    <s v="Business and Technical Analysts"/>
    <s v="Architecte BI Databricks-Opportunit√É∆í√Ç¬© ouverte aux candidats √É∆í√Ç¬† l'international"/>
    <x v="14"/>
    <s v="CGI"/>
    <s v="Montreal"/>
    <s v="Montreal"/>
    <s v="Montreal"/>
    <s v="QC"/>
    <x v="2"/>
    <s v="ANY"/>
    <s v="In-Person"/>
    <s v="Others"/>
    <n v="64123.59"/>
    <n v="86600"/>
    <n v="75361.794999999998"/>
    <n v="0"/>
    <x v="1"/>
  </r>
  <r>
    <s v="Business Systems Analysts"/>
    <s v="IT (information technology) business analyst"/>
    <x v="1"/>
    <s v="aim1221 tech solutions Inc"/>
    <s v="Edmonton"/>
    <s v="Edmonton"/>
    <s v="Edmonton"/>
    <s v="AB"/>
    <x v="2"/>
    <s v="ANY"/>
    <s v="In-Person"/>
    <s v="Technology"/>
    <n v="98009.599999999904"/>
    <n v="98009.599999999904"/>
    <n v="98009.599999999904"/>
    <n v="0"/>
    <x v="2"/>
  </r>
  <r>
    <s v="Senior Business Analysts"/>
    <s v="Senior Benefits Analyst"/>
    <x v="5"/>
    <s v="Greenshield Holdings"/>
    <s v="Etobicoke"/>
    <s v="Etobicoke"/>
    <s v="Etobicoke"/>
    <s v="ON"/>
    <x v="32"/>
    <s v="Senior"/>
    <s v="In-Person"/>
    <s v="Others"/>
    <n v="66000"/>
    <n v="84500"/>
    <n v="75250"/>
    <n v="0"/>
    <x v="1"/>
  </r>
  <r>
    <s v="Senior Business Intelligence Analysts"/>
    <s v="Senior Business Analyst, Informatics/Business Intelligence, DARE"/>
    <x v="1"/>
    <s v="PHSA"/>
    <s v="Vancouver"/>
    <s v="Vancouver"/>
    <s v="Vancouver"/>
    <s v="BC"/>
    <x v="51"/>
    <s v="Senior"/>
    <s v="In-Person"/>
    <s v="Others"/>
    <n v="88990"/>
    <n v="127923"/>
    <n v="108456.5"/>
    <n v="0"/>
    <x v="2"/>
  </r>
  <r>
    <s v="Business and Technical Analysts"/>
    <s v="V.I.E. Programmer Analyst- H/F/X"/>
    <x v="6"/>
    <s v="Soci√É∆í√Ç¬©t√É∆í√Ç¬© G√É∆í√Ç¬©n√É∆í√Ç¬©rale"/>
    <s v="Montreal"/>
    <s v="Montreal"/>
    <s v="Montreal"/>
    <s v="QC"/>
    <x v="313"/>
    <s v="ANY"/>
    <s v="In-Person"/>
    <s v="Others"/>
    <n v="64123.59"/>
    <n v="86600"/>
    <n v="75361.794999999998"/>
    <n v="0"/>
    <x v="1"/>
  </r>
  <r>
    <s v="Financial and Operational Analysts"/>
    <s v="sales analyst"/>
    <x v="5"/>
    <s v="Miniso"/>
    <s v="Edmonton"/>
    <s v="Edmonton"/>
    <s v="Edmonton"/>
    <s v="AB"/>
    <x v="2"/>
    <s v="ANY"/>
    <s v="In-Person"/>
    <s v="Others"/>
    <n v="93600"/>
    <n v="93600"/>
    <n v="93600"/>
    <n v="0"/>
    <x v="2"/>
  </r>
  <r>
    <s v="Financial and Operational Analysts"/>
    <s v="Inventory Accounting Analyst - Contract"/>
    <x v="5"/>
    <s v="Stelco"/>
    <s v="Haldimand"/>
    <s v="Haldimand"/>
    <s v="Haldimand"/>
    <s v="ON"/>
    <x v="5"/>
    <s v="ANY"/>
    <s v="In-Person"/>
    <s v="Others"/>
    <n v="30240.560000000001"/>
    <n v="57200"/>
    <n v="43720.28"/>
    <n v="0"/>
    <x v="1"/>
  </r>
  <r>
    <s v="Senior Supply Chain Data Analysts"/>
    <s v="Business Analyst with BI"/>
    <x v="1"/>
    <s v="C.G.I."/>
    <s v="Montreal"/>
    <s v="Montreal"/>
    <s v="Montreal"/>
    <s v="QC"/>
    <x v="314"/>
    <s v="ANY"/>
    <s v="In-Person"/>
    <s v="Others"/>
    <n v="75000"/>
    <n v="75000"/>
    <n v="75000"/>
    <n v="0"/>
    <x v="1"/>
  </r>
  <r>
    <s v="Senior Business Analysts"/>
    <s v="Senior Business Analyst - GFT"/>
    <x v="1"/>
    <s v="Royal Bank of Canada"/>
    <s v="Toronto"/>
    <s v="Toronto"/>
    <s v="Toronto"/>
    <s v="ON"/>
    <x v="19"/>
    <s v="Senior"/>
    <s v="In-Person"/>
    <s v="Finance"/>
    <n v="66000"/>
    <n v="84500"/>
    <n v="75250"/>
    <n v="0"/>
    <x v="1"/>
  </r>
  <r>
    <s v="Senior Business Intelligence Analysts"/>
    <s v="Business Analyst, Temporary"/>
    <x v="1"/>
    <s v="Aviso Wealth"/>
    <s v="Toronto"/>
    <s v="Toronto"/>
    <s v="Toronto"/>
    <s v="ON"/>
    <x v="19"/>
    <s v="ANY"/>
    <s v="In-Person"/>
    <s v="Others"/>
    <n v="77000"/>
    <n v="95000"/>
    <n v="86000"/>
    <n v="0"/>
    <x v="1"/>
  </r>
  <r>
    <s v="Business Systems Analysts"/>
    <s v="business systems analyst"/>
    <x v="8"/>
    <s v="Horizon Tech Services INC"/>
    <s v="Calgary"/>
    <s v="Calgary"/>
    <s v="Calgary"/>
    <s v="AB"/>
    <x v="2"/>
    <s v="ANY"/>
    <s v="In-Person"/>
    <s v="Technology"/>
    <n v="98280"/>
    <n v="98280"/>
    <n v="98280"/>
    <n v="0"/>
    <x v="2"/>
  </r>
  <r>
    <s v="Business and Technical Analysts"/>
    <s v="Analyste des revenus - Revenue Analyst"/>
    <x v="5"/>
    <s v="Foodtastic"/>
    <s v="Montreal"/>
    <s v="Montreal"/>
    <s v="Montreal"/>
    <s v="QC"/>
    <x v="315"/>
    <s v="ANY"/>
    <s v="In-Person"/>
    <s v="Others"/>
    <n v="30240.560000000001"/>
    <n v="57200"/>
    <n v="43720.28"/>
    <n v="0"/>
    <x v="1"/>
  </r>
  <r>
    <s v="Business Systems Analysts"/>
    <s v="business systems analyst"/>
    <x v="8"/>
    <s v="Global One Data Inc."/>
    <s v="Surrey"/>
    <s v="Surrey"/>
    <s v="Surrey"/>
    <s v="BC"/>
    <x v="2"/>
    <s v="ANY"/>
    <s v="In-Person"/>
    <s v="Others"/>
    <n v="95680"/>
    <n v="95680"/>
    <n v="95680"/>
    <n v="0"/>
    <x v="2"/>
  </r>
  <r>
    <s v="Senior Supply Chain Data Analysts"/>
    <s v="Sr. Analyst, Logistics"/>
    <x v="20"/>
    <s v="BAXTER"/>
    <s v="Mississauga"/>
    <s v="Mississauga"/>
    <s v="Mississauga"/>
    <s v="ON"/>
    <x v="5"/>
    <s v="Senior"/>
    <s v="In-Person"/>
    <s v="Others"/>
    <n v="68500"/>
    <n v="87000"/>
    <n v="77750"/>
    <n v="0"/>
    <x v="1"/>
  </r>
  <r>
    <s v="Senior Business Intelligence Analysts"/>
    <s v="Senior Manager, Business Planning &amp; Market Intelligence"/>
    <x v="13"/>
    <s v="Samsung Electronics"/>
    <s v="Mississauga"/>
    <s v="Mississauga"/>
    <s v="Mississauga"/>
    <s v="ON"/>
    <x v="2"/>
    <s v="Senior"/>
    <s v="In-Person"/>
    <s v="Others"/>
    <n v="68000"/>
    <n v="88300"/>
    <n v="78150"/>
    <n v="0"/>
    <x v="1"/>
  </r>
  <r>
    <s v="Senior Supply Chain Data Analysts"/>
    <s v="Logistics Support and Reliability Analyst - Intermediate"/>
    <x v="20"/>
    <s v="Aversan"/>
    <s v="Ottawa"/>
    <s v="Ottawa"/>
    <s v="Ottawa"/>
    <s v="ON"/>
    <x v="5"/>
    <s v="Mid"/>
    <s v="In-Person"/>
    <s v="Others"/>
    <n v="68500"/>
    <n v="87000"/>
    <n v="77750"/>
    <n v="0"/>
    <x v="1"/>
  </r>
  <r>
    <s v="Senior Business Analysts"/>
    <s v="Senior Business Analyst"/>
    <x v="1"/>
    <s v="BMO Financial Group"/>
    <s v="Toronto"/>
    <s v="Toronto"/>
    <s v="Toronto"/>
    <s v="ON"/>
    <x v="2"/>
    <s v="Senior"/>
    <s v="In-Person"/>
    <s v="Finance"/>
    <n v="74800"/>
    <n v="138600"/>
    <n v="106700"/>
    <n v="0"/>
    <x v="1"/>
  </r>
  <r>
    <s v="Senior Business Analysts"/>
    <s v="Senior Compensation Analyst"/>
    <x v="5"/>
    <s v="Thomson Reuters"/>
    <s v="Toronto"/>
    <s v="Toronto"/>
    <s v="Toronto"/>
    <s v="ON"/>
    <x v="316"/>
    <s v="Senior"/>
    <s v="In-Person"/>
    <s v="Others"/>
    <n v="66000"/>
    <n v="84500"/>
    <n v="75250"/>
    <n v="0"/>
    <x v="1"/>
  </r>
  <r>
    <s v="Business Systems Analysts"/>
    <s v="business systems analyst"/>
    <x v="8"/>
    <s v="Premiumreal Technologies Inc."/>
    <s v="Nepean"/>
    <s v="Nepean"/>
    <s v="Nepean"/>
    <s v="ON"/>
    <x v="156"/>
    <s v="ANY"/>
    <s v="In-Person"/>
    <s v="Technology"/>
    <n v="55120"/>
    <n v="57200"/>
    <n v="56160"/>
    <n v="0"/>
    <x v="1"/>
  </r>
  <r>
    <s v="Business Systems Analysts"/>
    <s v="business systems analyst"/>
    <x v="8"/>
    <s v="D.D ENTERPRISES INC"/>
    <s v="Brampton"/>
    <s v="Brampton"/>
    <s v="Brampton"/>
    <s v="ON"/>
    <x v="2"/>
    <s v="ANY"/>
    <s v="In-Person"/>
    <s v="Others"/>
    <n v="86320"/>
    <n v="86320"/>
    <n v="86320"/>
    <n v="0"/>
    <x v="1"/>
  </r>
  <r>
    <s v="Business and Marketing Analysts"/>
    <s v="marketing analyst"/>
    <x v="5"/>
    <s v="MANRO ENTERPRISES LTD"/>
    <s v="Surrey"/>
    <s v="Surrey"/>
    <s v="Surrey"/>
    <s v="BC"/>
    <x v="5"/>
    <s v="ANY"/>
    <s v="In-Person"/>
    <s v="Others"/>
    <n v="61360"/>
    <n v="61360"/>
    <n v="61360"/>
    <n v="0"/>
    <x v="2"/>
  </r>
  <r>
    <s v="Senior Data Analysts"/>
    <s v="Data Analyst - Data Science &amp; Analysis"/>
    <x v="2"/>
    <s v="McGill University"/>
    <s v="Montreal"/>
    <s v="Montreal"/>
    <s v="Montreal"/>
    <s v="QC"/>
    <x v="317"/>
    <s v="ANY"/>
    <s v="In-Person"/>
    <s v="Technology"/>
    <n v="76065.600000000006"/>
    <n v="76065.600000000006"/>
    <n v="76065.600000000006"/>
    <n v="0"/>
    <x v="1"/>
  </r>
  <r>
    <s v="Systems and Data Analysts"/>
    <s v="Junior Research Analyst - Data science, Mixed Methods"/>
    <x v="5"/>
    <s v="McGill University"/>
    <s v="Montreal"/>
    <s v="Montreal"/>
    <s v="Montreal"/>
    <s v="QC"/>
    <x v="318"/>
    <s v="Junior"/>
    <s v="In-Person"/>
    <s v="Technology"/>
    <n v="62400"/>
    <n v="72800"/>
    <n v="67600"/>
    <n v="0"/>
    <x v="1"/>
  </r>
  <r>
    <s v="Senior Data Analysts"/>
    <s v="Data Analyst - Data Science &amp; Analysis"/>
    <x v="2"/>
    <s v="McGill University"/>
    <s v="Montreal"/>
    <s v="Montreal"/>
    <s v="Montreal"/>
    <s v="QC"/>
    <x v="319"/>
    <s v="ANY"/>
    <s v="In-Person"/>
    <s v="Technology"/>
    <n v="76065.600000000006"/>
    <n v="76065.600000000006"/>
    <n v="76065.600000000006"/>
    <n v="0"/>
    <x v="1"/>
  </r>
  <r>
    <s v="Systems and Data Analysts"/>
    <s v="Data &amp; System Analyst GTS"/>
    <x v="8"/>
    <s v="BRP"/>
    <s v="Valcourt"/>
    <s v="Valcourt"/>
    <s v="Valcourt"/>
    <s v="QC"/>
    <x v="320"/>
    <s v="ANY"/>
    <s v="In-Person"/>
    <s v="Others"/>
    <n v="76000"/>
    <n v="89440"/>
    <n v="82720"/>
    <n v="0"/>
    <x v="1"/>
  </r>
  <r>
    <s v="Systems and Data Analysts"/>
    <s v="Junior Research Analyst - Data science, Mixed Methods"/>
    <x v="5"/>
    <s v="McGill University"/>
    <s v="Montreal"/>
    <s v="Montreal"/>
    <s v="Montreal"/>
    <s v="QC"/>
    <x v="321"/>
    <s v="Junior"/>
    <s v="In-Person"/>
    <s v="Technology"/>
    <n v="62400"/>
    <n v="72800"/>
    <n v="67600"/>
    <n v="0"/>
    <x v="1"/>
  </r>
  <r>
    <s v="Systems and Data Analysts"/>
    <s v="Data &amp; System Analyst GTS"/>
    <x v="8"/>
    <s v="BRP"/>
    <s v="Sherbrooke"/>
    <s v="Sherbrooke"/>
    <s v="Sherbrooke"/>
    <s v="QC"/>
    <x v="320"/>
    <s v="ANY"/>
    <s v="In-Person"/>
    <s v="Others"/>
    <n v="76000"/>
    <n v="89440"/>
    <n v="82720"/>
    <n v="0"/>
    <x v="1"/>
  </r>
  <r>
    <s v="Senior Data Analysts"/>
    <s v="Staff Data Analyst"/>
    <x v="2"/>
    <s v="HelloFresh"/>
    <s v="Toronto"/>
    <s v="Toronto"/>
    <s v="Toronto"/>
    <s v="ON"/>
    <x v="322"/>
    <s v="ANY"/>
    <s v="In-Person"/>
    <s v="Others"/>
    <n v="30240.560000000001"/>
    <n v="57200"/>
    <n v="43720.28"/>
    <n v="0"/>
    <x v="1"/>
  </r>
  <r>
    <s v="Systems and Data Analysts"/>
    <s v="Data Analyst - Regular Full-Time"/>
    <x v="2"/>
    <s v="District of Squamish"/>
    <s v="Squamish"/>
    <s v="Squamish"/>
    <s v="Squamish"/>
    <s v="BC"/>
    <x v="323"/>
    <s v="ANY"/>
    <s v="In-Person"/>
    <s v="Others"/>
    <n v="87734.399999999994"/>
    <n v="87734.399999999994"/>
    <n v="87734.399999999994"/>
    <n v="0"/>
    <x v="2"/>
  </r>
  <r>
    <s v="Senior Supply Chain Data Analysts"/>
    <s v="Business Analyst - 355 - Remote"/>
    <x v="1"/>
    <s v="Voyageur Aviation Corp"/>
    <s v="Remote in North Bay"/>
    <s v="Remote"/>
    <s v="North Bay"/>
    <s v="ON"/>
    <x v="23"/>
    <s v="ANY"/>
    <s v="Remote"/>
    <s v="Transportation"/>
    <n v="68500"/>
    <n v="87000"/>
    <n v="77750"/>
    <n v="1"/>
    <x v="1"/>
  </r>
  <r>
    <s v="Senior Supply Chain Data Analysts"/>
    <s v="2024 CAE Group, Fall Data Governance Analyst (8 Months)"/>
    <x v="5"/>
    <s v="Royal Bank of Canada"/>
    <s v="Toronto"/>
    <s v="Toronto"/>
    <s v="Toronto"/>
    <s v="ON"/>
    <x v="324"/>
    <s v="ANY"/>
    <s v="In-Person"/>
    <s v="Finance"/>
    <n v="68500"/>
    <n v="87000"/>
    <n v="77750"/>
    <n v="0"/>
    <x v="1"/>
  </r>
  <r>
    <s v="Financial and Operational Analysts"/>
    <s v="Product Analyst"/>
    <x v="5"/>
    <s v="Absorb Software"/>
    <s v="Remote"/>
    <s v="Remote"/>
    <s v="Remote"/>
    <s v="Undef"/>
    <x v="325"/>
    <s v="ANY"/>
    <s v="Remote"/>
    <s v="Technology"/>
    <n v="50000"/>
    <n v="76458"/>
    <n v="63229"/>
    <n v="1"/>
    <x v="0"/>
  </r>
  <r>
    <s v="Senior Business Analysts"/>
    <s v="Staff Business intelligence Analyst"/>
    <x v="10"/>
    <s v="SurveyMonkey"/>
    <s v="Remote"/>
    <s v="Remote"/>
    <s v="Remote"/>
    <s v="Undef"/>
    <x v="326"/>
    <s v="ANY"/>
    <s v="Remote"/>
    <s v="Others"/>
    <n v="66000"/>
    <n v="84500"/>
    <n v="75250"/>
    <n v="1"/>
    <x v="0"/>
  </r>
  <r>
    <s v="Senior Data Analysts"/>
    <s v="Data Analyst Intern"/>
    <x v="14"/>
    <s v="Klue"/>
    <s v="Vancouver"/>
    <s v="Vancouver"/>
    <s v="Vancouver"/>
    <s v="BC"/>
    <x v="24"/>
    <s v="Junior"/>
    <s v="In-Person"/>
    <s v="Others"/>
    <n v="44000"/>
    <n v="57200"/>
    <n v="50600"/>
    <n v="0"/>
    <x v="2"/>
  </r>
  <r>
    <s v="Senior Business Analysts"/>
    <s v="Senior Analyst, Enterprise Analytics"/>
    <x v="5"/>
    <s v="Zendesk"/>
    <s v="Montreal"/>
    <s v="Montreal"/>
    <s v="Montreal"/>
    <s v="QC"/>
    <x v="327"/>
    <s v="Senior"/>
    <s v="In-Person"/>
    <s v="Others"/>
    <n v="66000"/>
    <n v="84500"/>
    <n v="75250"/>
    <n v="0"/>
    <x v="1"/>
  </r>
  <r>
    <s v="Senior Business Intelligence Analysts"/>
    <s v="Senior Technical Analyst √É¬¢√¢‚Äö¬¨√¢‚Ç¨≈ì Business Intelligence Developer"/>
    <x v="7"/>
    <s v="Vancouver Airport Authority"/>
    <s v="Vancouver"/>
    <s v="Vancouver"/>
    <s v="Vancouver"/>
    <s v="BC"/>
    <x v="328"/>
    <s v="Senior"/>
    <s v="In-Person"/>
    <s v="Technology"/>
    <n v="97599"/>
    <n v="127555"/>
    <n v="112577"/>
    <n v="0"/>
    <x v="2"/>
  </r>
  <r>
    <s v="Senior Data Analysts"/>
    <s v="Data Analyst"/>
    <x v="2"/>
    <s v="Surerus Murphy Joint Venture"/>
    <s v="Calgary"/>
    <s v="Calgary"/>
    <s v="Calgary"/>
    <s v="AB"/>
    <x v="329"/>
    <s v="ANY"/>
    <s v="In-Person"/>
    <s v="Others"/>
    <n v="69000"/>
    <n v="86000"/>
    <n v="77500"/>
    <n v="0"/>
    <x v="2"/>
  </r>
  <r>
    <s v="Financial and Operational Analysts"/>
    <s v="Pricing Analyst Prin"/>
    <x v="5"/>
    <s v="Dayforce"/>
    <s v="Remote"/>
    <s v="Remote"/>
    <s v="Remote"/>
    <s v="Undef"/>
    <x v="330"/>
    <s v="ANY"/>
    <s v="Remote"/>
    <s v="Others"/>
    <n v="83500"/>
    <n v="149300"/>
    <n v="116400"/>
    <n v="1"/>
    <x v="0"/>
  </r>
  <r>
    <s v="Database Analysts"/>
    <s v="database analyst"/>
    <x v="5"/>
    <s v="Chase Auto Parts Inc."/>
    <s v="Mississauga"/>
    <s v="Mississauga"/>
    <s v="Mississauga"/>
    <s v="ON"/>
    <x v="331"/>
    <s v="ANY"/>
    <s v="In-Person"/>
    <s v="Others"/>
    <n v="87360"/>
    <n v="87360"/>
    <n v="87360"/>
    <n v="0"/>
    <x v="1"/>
  </r>
  <r>
    <s v="Senior Business Intelligence Analysts"/>
    <s v="Business Intelligence &amp; Analytics Student"/>
    <x v="10"/>
    <s v="PCL Construction"/>
    <s v="Edmonton"/>
    <s v="Edmonton"/>
    <s v="Edmonton"/>
    <s v="AB"/>
    <x v="332"/>
    <s v="ANY"/>
    <s v="In-Person"/>
    <s v="Construction"/>
    <n v="68000"/>
    <n v="88300"/>
    <n v="78150"/>
    <n v="0"/>
    <x v="2"/>
  </r>
  <r>
    <s v="Business Systems Analysts"/>
    <s v="Analyst, Business Systems"/>
    <x v="8"/>
    <s v="MHI RJ Aviation ULC"/>
    <s v="Downsview"/>
    <s v="Downsview"/>
    <s v="Downsview"/>
    <s v="ON"/>
    <x v="333"/>
    <s v="ANY"/>
    <s v="In-Person"/>
    <s v="Transportation"/>
    <n v="85816.8"/>
    <n v="91520"/>
    <n v="88668.4"/>
    <n v="0"/>
    <x v="1"/>
  </r>
  <r>
    <s v="Senior Supply Chain Data Analysts"/>
    <s v="Service Analyst Improvement (FinOps)"/>
    <x v="5"/>
    <s v="SITA Switzerland Sarl"/>
    <s v="Montreal"/>
    <s v="Montreal"/>
    <s v="Montreal"/>
    <s v="QC"/>
    <x v="334"/>
    <s v="ANY"/>
    <s v="In-Person"/>
    <s v="Technology"/>
    <n v="68500"/>
    <n v="87000"/>
    <n v="77750"/>
    <n v="0"/>
    <x v="1"/>
  </r>
  <r>
    <s v="Business Systems Analysts"/>
    <s v="Business Systems &amp; Data Analyst"/>
    <x v="8"/>
    <s v="Mattr"/>
    <s v="Toronto"/>
    <s v="Toronto"/>
    <s v="Toronto"/>
    <s v="ON"/>
    <x v="71"/>
    <s v="ANY"/>
    <s v="In-Person"/>
    <s v="Others"/>
    <n v="85816.8"/>
    <n v="91520"/>
    <n v="88668.4"/>
    <n v="0"/>
    <x v="1"/>
  </r>
  <r>
    <s v="Systems and Data Analysts"/>
    <s v="Data Analyst - KENWAVE SOLUTIONS INC."/>
    <x v="2"/>
    <s v="Kenaidan Contracting Ltd"/>
    <s v="Mississauga"/>
    <s v="Mississauga"/>
    <s v="Mississauga"/>
    <s v="ON"/>
    <x v="335"/>
    <s v="ANY"/>
    <s v="In-Person"/>
    <s v="Others"/>
    <n v="76000"/>
    <n v="89440"/>
    <n v="82720"/>
    <n v="0"/>
    <x v="1"/>
  </r>
  <r>
    <s v="Business and Marketing Analysts"/>
    <s v="Business Analyst"/>
    <x v="1"/>
    <s v="IT Chapter"/>
    <s v="Ottawa"/>
    <s v="Ottawa"/>
    <s v="Ottawa"/>
    <s v="ON"/>
    <x v="2"/>
    <s v="ANY"/>
    <s v="In-Person"/>
    <s v="Technology"/>
    <n v="65000"/>
    <n v="87000"/>
    <n v="76000"/>
    <n v="0"/>
    <x v="1"/>
  </r>
  <r>
    <s v="Senior Data Analysts"/>
    <s v="Senior Business Analyst, Data Analytics, Reporting &amp; Evaluation"/>
    <x v="1"/>
    <s v="PHSA"/>
    <s v="Vancouver"/>
    <s v="Vancouver"/>
    <s v="Vancouver"/>
    <s v="BC"/>
    <x v="51"/>
    <s v="Senior"/>
    <s v="In-Person"/>
    <s v="Others"/>
    <n v="88990"/>
    <n v="127923"/>
    <n v="108456.5"/>
    <n v="0"/>
    <x v="2"/>
  </r>
  <r>
    <s v="Business and Technical Analysts"/>
    <s v="BI Reporting Consultant"/>
    <x v="16"/>
    <s v="CIBC"/>
    <s v="Toronto"/>
    <s v="Toronto"/>
    <s v="Toronto"/>
    <s v="ON"/>
    <x v="336"/>
    <s v="Mid"/>
    <s v="In-Person"/>
    <s v="Others"/>
    <n v="64123.59"/>
    <n v="86600"/>
    <n v="75361.794999999998"/>
    <n v="0"/>
    <x v="1"/>
  </r>
  <r>
    <s v="Business and Marketing Analysts"/>
    <s v="Business Insights Analyst"/>
    <x v="5"/>
    <s v="Acosta"/>
    <s v="Toronto"/>
    <s v="Toronto"/>
    <s v="Toronto"/>
    <s v="ON"/>
    <x v="5"/>
    <s v="ANY"/>
    <s v="In-Person"/>
    <s v="Others"/>
    <n v="44200"/>
    <n v="57200"/>
    <n v="50700"/>
    <n v="0"/>
    <x v="1"/>
  </r>
  <r>
    <s v="Senior Data Analysts"/>
    <s v="ERP Data Analyst"/>
    <x v="2"/>
    <s v="Velixo"/>
    <s v="Montreal"/>
    <s v="Montreal"/>
    <s v="Montreal"/>
    <s v="QC"/>
    <x v="337"/>
    <s v="ANY"/>
    <s v="In-Person"/>
    <s v="Others"/>
    <n v="69000"/>
    <n v="86000"/>
    <n v="77500"/>
    <n v="0"/>
    <x v="1"/>
  </r>
  <r>
    <s v="Financial and Operational Analysts"/>
    <s v="Performance Marketing Analyst"/>
    <x v="5"/>
    <s v="Function Growth Inc."/>
    <s v="Remote"/>
    <s v="Remote"/>
    <s v="Remote"/>
    <s v="Undef"/>
    <x v="338"/>
    <s v="ANY"/>
    <s v="Remote"/>
    <s v="Others"/>
    <n v="50000"/>
    <n v="75000"/>
    <n v="62500"/>
    <n v="1"/>
    <x v="0"/>
  </r>
  <r>
    <s v="Financial and Operational Analysts"/>
    <s v="Allocations Analyst"/>
    <x v="5"/>
    <s v="Arc'teryx"/>
    <s v="North Vancouver"/>
    <s v="North Vancouver"/>
    <s v="North Vancouver"/>
    <s v="BC"/>
    <x v="5"/>
    <s v="ANY"/>
    <s v="In-Person"/>
    <s v="Others"/>
    <n v="69000"/>
    <n v="86000"/>
    <n v="77500"/>
    <n v="0"/>
    <x v="2"/>
  </r>
  <r>
    <s v="Senior Business Intelligence Analysts"/>
    <s v="Integrated Planning and Budgeting Analyst"/>
    <x v="5"/>
    <s v="University of Waterloo"/>
    <s v="Waterloo"/>
    <s v="Waterloo"/>
    <s v="Waterloo"/>
    <s v="ON"/>
    <x v="2"/>
    <s v="ANY"/>
    <s v="In-Person"/>
    <s v="Technology"/>
    <n v="68000"/>
    <n v="88300"/>
    <n v="78150"/>
    <n v="0"/>
    <x v="1"/>
  </r>
  <r>
    <s v="Senior Business Intelligence Analysts"/>
    <s v="Business Intelligence Engineer"/>
    <x v="3"/>
    <s v="Kohl &amp; Frisch Ltd"/>
    <s v="Concord"/>
    <s v="Concord"/>
    <s v="Concord"/>
    <s v="ON"/>
    <x v="339"/>
    <s v="ANY"/>
    <s v="In-Person"/>
    <s v="Others"/>
    <n v="100000"/>
    <n v="120000"/>
    <n v="110000"/>
    <n v="0"/>
    <x v="1"/>
  </r>
  <r>
    <s v="Systems and Data Analysts"/>
    <s v="information technology (IT) data analyst"/>
    <x v="2"/>
    <s v="V Manage IT"/>
    <s v="Delta"/>
    <s v="Delta"/>
    <s v="Delta"/>
    <s v="BC"/>
    <x v="12"/>
    <s v="ANY"/>
    <s v="In-Person"/>
    <s v="Technology"/>
    <n v="81120"/>
    <n v="81120"/>
    <n v="81120"/>
    <n v="0"/>
    <x v="2"/>
  </r>
  <r>
    <s v="Senior Data Analysts"/>
    <s v="Finance Data Analyst"/>
    <x v="24"/>
    <s v="Computershare"/>
    <s v="Toronto"/>
    <s v="Toronto"/>
    <s v="Toronto"/>
    <s v="ON"/>
    <x v="340"/>
    <s v="ANY"/>
    <s v="In-Person"/>
    <s v="Others"/>
    <n v="69000"/>
    <n v="86000"/>
    <n v="77500"/>
    <n v="0"/>
    <x v="1"/>
  </r>
  <r>
    <s v="Senior Supply Chain Data Analysts"/>
    <s v="Client Success Analyst"/>
    <x v="5"/>
    <s v="Qventus"/>
    <s v="Remote"/>
    <s v="Remote"/>
    <s v="Remote"/>
    <s v="Undef"/>
    <x v="341"/>
    <s v="ANY"/>
    <s v="Remote"/>
    <s v="Others"/>
    <n v="68500"/>
    <n v="87000"/>
    <n v="77750"/>
    <n v="1"/>
    <x v="0"/>
  </r>
  <r>
    <s v="Business and Technical Analysts"/>
    <s v="FO 18R - Business Analyst"/>
    <x v="1"/>
    <s v="BC Public Service"/>
    <s v="100 Mile House"/>
    <s v="100 Mile House"/>
    <s v="100 Mile House"/>
    <s v="BC"/>
    <x v="2"/>
    <s v="ANY"/>
    <s v="In-Person"/>
    <s v="Service"/>
    <n v="64123.59"/>
    <n v="72674.350000000006"/>
    <n v="68398.97"/>
    <n v="0"/>
    <x v="2"/>
  </r>
  <r>
    <s v="Senior Business Intelligence Analysts"/>
    <s v="Senior Business Analyst, Investment Data Operations"/>
    <x v="1"/>
    <s v="OMERS"/>
    <s v="Toronto"/>
    <s v="Toronto"/>
    <s v="Toronto"/>
    <s v="ON"/>
    <x v="342"/>
    <s v="Senior"/>
    <s v="In-Person"/>
    <s v="Others"/>
    <n v="30240.560000000001"/>
    <n v="57200"/>
    <n v="43720.28"/>
    <n v="0"/>
    <x v="1"/>
  </r>
  <r>
    <s v="Business and Technical Analysts"/>
    <s v="FO 18R - Business Analyst"/>
    <x v="1"/>
    <s v="BC Public Service"/>
    <s v="100 Mile House"/>
    <s v="100 Mile House"/>
    <s v="100 Mile House"/>
    <s v="BC"/>
    <x v="2"/>
    <s v="ANY"/>
    <s v="In-Person"/>
    <s v="Service"/>
    <n v="64123.59"/>
    <n v="72674.350000000006"/>
    <n v="68398.97"/>
    <n v="0"/>
    <x v="2"/>
  </r>
  <r>
    <s v="Senior Business Intelligence Analysts"/>
    <s v="Senior Finance Data Analyst (Commercial Finance)"/>
    <x v="24"/>
    <s v="Computershare"/>
    <s v="Toronto"/>
    <s v="Toronto"/>
    <s v="Toronto"/>
    <s v="ON"/>
    <x v="343"/>
    <s v="Senior"/>
    <s v="In-Person"/>
    <s v="Others"/>
    <n v="68000"/>
    <n v="88300"/>
    <n v="78150"/>
    <n v="0"/>
    <x v="1"/>
  </r>
  <r>
    <s v="Senior Supply Chain Data Analysts"/>
    <s v="Sr. Data Analyst (Revenue Assurance)"/>
    <x v="2"/>
    <s v="Rogers Communications"/>
    <s v="Toronto"/>
    <s v="Toronto"/>
    <s v="Toronto"/>
    <s v="ON"/>
    <x v="344"/>
    <s v="Senior"/>
    <s v="In-Person"/>
    <s v="Telecommunications"/>
    <n v="68500"/>
    <n v="87000"/>
    <n v="77750"/>
    <n v="0"/>
    <x v="1"/>
  </r>
  <r>
    <s v="Systems and Data Analysts"/>
    <s v="information technology (IT) data analyst"/>
    <x v="2"/>
    <s v="AG Marketing &amp; Development Group Inc"/>
    <s v="Mississauga"/>
    <s v="Mississauga"/>
    <s v="Mississauga"/>
    <s v="ON"/>
    <x v="12"/>
    <s v="ANY"/>
    <s v="In-Person"/>
    <s v="Construction"/>
    <n v="89440"/>
    <n v="89440"/>
    <n v="89440"/>
    <n v="0"/>
    <x v="1"/>
  </r>
  <r>
    <s v="Business Systems Analysts"/>
    <s v="business data analyst"/>
    <x v="2"/>
    <s v="Infin8 Brands Inc"/>
    <s v="Markham"/>
    <s v="Markham"/>
    <s v="Markham"/>
    <s v="ON"/>
    <x v="2"/>
    <s v="ANY"/>
    <s v="In-Person"/>
    <s v="Others"/>
    <n v="68000"/>
    <n v="68000"/>
    <n v="68000"/>
    <n v="0"/>
    <x v="1"/>
  </r>
  <r>
    <s v="Senior Supply Chain Data Analysts"/>
    <s v="Field Sales Operations Analyst, Canada"/>
    <x v="5"/>
    <s v="Amazon Web Services Canada, Inc."/>
    <s v="Toronto"/>
    <s v="Toronto"/>
    <s v="Toronto"/>
    <s v="ON"/>
    <x v="345"/>
    <s v="ANY"/>
    <s v="In-Person"/>
    <s v="Service"/>
    <n v="68500"/>
    <n v="87000"/>
    <n v="77750"/>
    <n v="0"/>
    <x v="1"/>
  </r>
  <r>
    <s v="Senior Business Analysts"/>
    <s v="Program Analyst"/>
    <x v="5"/>
    <s v="Emterra Group"/>
    <s v="Oakville"/>
    <s v="Oakville"/>
    <s v="Oakville"/>
    <s v="ON"/>
    <x v="346"/>
    <s v="ANY"/>
    <s v="In-Person"/>
    <s v="Others"/>
    <n v="65000"/>
    <n v="65000"/>
    <n v="65000"/>
    <n v="0"/>
    <x v="1"/>
  </r>
  <r>
    <s v="Senior Supply Chain Data Analysts"/>
    <s v="HRIS System Analyst"/>
    <x v="8"/>
    <s v="BC Rapid Transit Co. Ltd"/>
    <s v="Metro Vancouver Regional District"/>
    <s v="Metro Vancouver Regional District"/>
    <s v="Metro Vancouver Regional District"/>
    <s v="BC"/>
    <x v="2"/>
    <s v="ANY"/>
    <s v="In-Person"/>
    <s v="Technology"/>
    <n v="75600"/>
    <n v="113400"/>
    <n v="94500"/>
    <n v="0"/>
    <x v="2"/>
  </r>
  <r>
    <s v="Senior Supply Chain Data Analysts"/>
    <s v="Business Analyst, Supplier Engagement (Askuity division)"/>
    <x v="1"/>
    <s v="The Home Depot Canada"/>
    <s v="Toronto"/>
    <s v="Toronto"/>
    <s v="Toronto"/>
    <s v="ON"/>
    <x v="5"/>
    <s v="ANY"/>
    <s v="In-Person"/>
    <s v="Others"/>
    <n v="68500"/>
    <n v="87000"/>
    <n v="77750"/>
    <n v="0"/>
    <x v="1"/>
  </r>
  <r>
    <s v="Senior Business Intelligence Analysts"/>
    <s v="Business Analyst, Order Management (Temporary, 18 months)"/>
    <x v="1"/>
    <s v="BRP"/>
    <s v="Sherbrooke"/>
    <s v="Sherbrooke"/>
    <s v="Sherbrooke"/>
    <s v="QC"/>
    <x v="347"/>
    <s v="ANY"/>
    <s v="In-Person"/>
    <s v="Others"/>
    <n v="68000"/>
    <n v="88300"/>
    <n v="78150"/>
    <n v="0"/>
    <x v="1"/>
  </r>
  <r>
    <s v="Business Systems Analysts"/>
    <s v="Analyst, Business Systems"/>
    <x v="8"/>
    <s v="MHI Canada Aerospace Inc."/>
    <s v="Toronto"/>
    <s v="Toronto"/>
    <s v="Toronto"/>
    <s v="ON"/>
    <x v="333"/>
    <s v="ANY"/>
    <s v="In-Person"/>
    <s v="Aerospace"/>
    <n v="85816.8"/>
    <n v="91520"/>
    <n v="88668.4"/>
    <n v="0"/>
    <x v="1"/>
  </r>
  <r>
    <s v="Business and Technical Analysts"/>
    <s v="Analyst/Administrative Assistant"/>
    <x v="5"/>
    <s v="Vancouver Coastal Health"/>
    <s v="Vancouver"/>
    <s v="Vancouver"/>
    <s v="Vancouver"/>
    <s v="BC"/>
    <x v="106"/>
    <s v="Junior"/>
    <s v="In-Person"/>
    <s v="Healthcare"/>
    <n v="60964.799999999901"/>
    <n v="80017.599999999904"/>
    <n v="70491.199999999997"/>
    <n v="0"/>
    <x v="2"/>
  </r>
  <r>
    <s v="Senior Data Analysts"/>
    <s v="Application Analyst"/>
    <x v="5"/>
    <s v="JLL"/>
    <s v="Toronto"/>
    <s v="Toronto"/>
    <s v="Toronto"/>
    <s v="ON"/>
    <x v="348"/>
    <s v="ANY"/>
    <s v="In-Person"/>
    <s v="Others"/>
    <n v="69000"/>
    <n v="86000"/>
    <n v="77500"/>
    <n v="0"/>
    <x v="1"/>
  </r>
  <r>
    <s v="Systems and Data Analysts"/>
    <s v="Expert Data Warehouse / Data Engineer / Data Analyst (m/w/d)"/>
    <x v="3"/>
    <s v="THIMM Group GmbH + Co. KG"/>
    <s v="Engineer"/>
    <s v="Engineer"/>
    <s v="Engineer"/>
    <s v="BC"/>
    <x v="2"/>
    <s v="Senior"/>
    <s v="In-Person"/>
    <s v="Others"/>
    <n v="76000"/>
    <n v="89440"/>
    <n v="82720"/>
    <n v="0"/>
    <x v="2"/>
  </r>
  <r>
    <s v="Financial and Operational Analysts"/>
    <s v="marketing analytics analyst"/>
    <x v="5"/>
    <s v="BioAro Inc."/>
    <s v="Calgary"/>
    <s v="Calgary"/>
    <s v="Calgary"/>
    <s v="AB"/>
    <x v="2"/>
    <s v="ANY"/>
    <s v="In-Person"/>
    <s v="Others"/>
    <n v="102315.2"/>
    <n v="102315.2"/>
    <n v="102315.2"/>
    <n v="0"/>
    <x v="2"/>
  </r>
  <r>
    <s v="Business and Technical Analysts"/>
    <s v="Business Systems Analyst / Analyste des syst√É∆í√Ç¬®mes de gestion"/>
    <x v="8"/>
    <s v="The Maples Group (Financial Services)"/>
    <s v="Montreal"/>
    <s v="Montreal"/>
    <s v="Montreal"/>
    <s v="QC"/>
    <x v="115"/>
    <s v="ANY"/>
    <s v="In-Person"/>
    <s v="Finance"/>
    <n v="64123.59"/>
    <n v="86600"/>
    <n v="75361.794999999998"/>
    <n v="0"/>
    <x v="1"/>
  </r>
  <r>
    <s v="Database Analysts"/>
    <s v="database analyst"/>
    <x v="5"/>
    <s v="Nautical Consulting Group Ltd."/>
    <s v="Surrey"/>
    <s v="Surrey"/>
    <s v="Surrey"/>
    <s v="BC"/>
    <x v="12"/>
    <s v="ANY"/>
    <s v="In-Person"/>
    <s v="Consulting"/>
    <n v="76960"/>
    <n v="76960"/>
    <n v="76960"/>
    <n v="0"/>
    <x v="2"/>
  </r>
  <r>
    <s v="Senior Business Analysts"/>
    <s v="Business Analyst (Contract)"/>
    <x v="1"/>
    <s v="NRT Technology Corp."/>
    <s v="Toronto"/>
    <s v="Toronto"/>
    <s v="Toronto"/>
    <s v="ON"/>
    <x v="349"/>
    <s v="ANY"/>
    <s v="In-Person"/>
    <s v="Technology"/>
    <n v="66000"/>
    <n v="84500"/>
    <n v="75250"/>
    <n v="0"/>
    <x v="1"/>
  </r>
  <r>
    <s v="Financial and Operational Analysts"/>
    <s v="Global Inventory Analyst"/>
    <x v="5"/>
    <s v="BRP"/>
    <s v="Sherbrooke"/>
    <s v="Sherbrooke"/>
    <s v="Sherbrooke"/>
    <s v="QC"/>
    <x v="350"/>
    <s v="ANY"/>
    <s v="In-Person"/>
    <s v="Others"/>
    <n v="50000"/>
    <n v="76458"/>
    <n v="63229"/>
    <n v="0"/>
    <x v="1"/>
  </r>
  <r>
    <s v="Financial and Operational Analysts"/>
    <s v="Revenue Operations Analyst"/>
    <x v="5"/>
    <s v="MaintainX"/>
    <s v="Toronto"/>
    <s v="Toronto"/>
    <s v="Toronto"/>
    <s v="ON"/>
    <x v="351"/>
    <s v="ANY"/>
    <s v="In-Person"/>
    <s v="Others"/>
    <n v="30240.560000000001"/>
    <n v="57200"/>
    <n v="43720.28"/>
    <n v="0"/>
    <x v="1"/>
  </r>
  <r>
    <s v="Senior Supply Chain Data Analysts"/>
    <s v="Business Analyst (Intermediate) 7597-0414"/>
    <x v="1"/>
    <s v="Foilcon"/>
    <s v="Toronto"/>
    <s v="Toronto"/>
    <s v="Toronto"/>
    <s v="ON"/>
    <x v="272"/>
    <s v="Mid"/>
    <s v="In-Person"/>
    <s v="Technology"/>
    <n v="68500"/>
    <n v="87000"/>
    <n v="77750"/>
    <n v="0"/>
    <x v="1"/>
  </r>
  <r>
    <s v="Senior Business Intelligence Analysts"/>
    <s v="Analyst, Economic Policy &amp; Sustainability"/>
    <x v="5"/>
    <s v="Airports Council International"/>
    <s v="Montreal"/>
    <s v="Montreal"/>
    <s v="Montreal"/>
    <s v="QC"/>
    <x v="5"/>
    <s v="ANY"/>
    <s v="In-Person"/>
    <s v="Others"/>
    <n v="68000"/>
    <n v="88300"/>
    <n v="78150"/>
    <n v="0"/>
    <x v="1"/>
  </r>
  <r>
    <s v="Database Analysts"/>
    <s v="database analyst"/>
    <x v="5"/>
    <s v="KONECT NLP AI INC."/>
    <s v="Surrey"/>
    <s v="Surrey"/>
    <s v="Surrey"/>
    <s v="BC"/>
    <x v="352"/>
    <s v="ANY"/>
    <s v="In-Person"/>
    <s v="Others"/>
    <n v="87360"/>
    <n v="87360"/>
    <n v="87360"/>
    <n v="0"/>
    <x v="2"/>
  </r>
  <r>
    <s v="Senior Business Analysts"/>
    <s v="Logistics Analyst"/>
    <x v="20"/>
    <s v="Labatt Breweries Canada"/>
    <s v="Moncton"/>
    <s v="Moncton"/>
    <s v="Moncton"/>
    <s v="NB"/>
    <x v="88"/>
    <s v="ANY"/>
    <s v="In-Person"/>
    <s v="Others"/>
    <n v="66000"/>
    <n v="84500"/>
    <n v="75250"/>
    <n v="0"/>
    <x v="3"/>
  </r>
  <r>
    <s v="Senior Business Analysts"/>
    <s v="Senior Business Analyst"/>
    <x v="1"/>
    <s v="Port of Vancouver"/>
    <s v="Vancouver"/>
    <s v="Vancouver"/>
    <s v="Vancouver"/>
    <s v="BC"/>
    <x v="80"/>
    <s v="Senior"/>
    <s v="In-Person"/>
    <s v="Others"/>
    <n v="66000"/>
    <n v="84500"/>
    <n v="75250"/>
    <n v="0"/>
    <x v="2"/>
  </r>
  <r>
    <s v="Business Systems Analysts"/>
    <s v="IT (information technology) business analyst"/>
    <x v="1"/>
    <s v="QualPro Systems Inc."/>
    <s v="North York"/>
    <s v="North York"/>
    <s v="North York"/>
    <s v="ON"/>
    <x v="2"/>
    <s v="ANY"/>
    <s v="In-Person"/>
    <s v="Others"/>
    <n v="90480"/>
    <n v="90480"/>
    <n v="90480"/>
    <n v="0"/>
    <x v="1"/>
  </r>
  <r>
    <s v="Senior Business Analysts"/>
    <s v="Senior Workforce Management Analyst"/>
    <x v="5"/>
    <s v="OMERS"/>
    <s v="Toronto"/>
    <s v="Toronto"/>
    <s v="Toronto"/>
    <s v="ON"/>
    <x v="353"/>
    <s v="Senior"/>
    <s v="In-Person"/>
    <s v="Others"/>
    <n v="30240.560000000001"/>
    <n v="57200"/>
    <n v="43720.28"/>
    <n v="0"/>
    <x v="1"/>
  </r>
  <r>
    <s v="Senior Business Analysts"/>
    <s v="Senior Analyst, Product Management"/>
    <x v="5"/>
    <s v="The Travelers Companies, Inc."/>
    <s v="Toronto"/>
    <s v="Toronto"/>
    <s v="Toronto"/>
    <s v="ON"/>
    <x v="2"/>
    <s v="Senior"/>
    <s v="In-Person"/>
    <s v="Travel"/>
    <n v="30240.560000000001"/>
    <n v="57200"/>
    <n v="43720.28"/>
    <n v="0"/>
    <x v="1"/>
  </r>
  <r>
    <s v="Senior Business Analysts"/>
    <s v="Senior Workforce Management Analyst"/>
    <x v="5"/>
    <s v="OMERS"/>
    <s v="Toronto"/>
    <s v="Toronto"/>
    <s v="Toronto"/>
    <s v="ON"/>
    <x v="353"/>
    <s v="Senior"/>
    <s v="In-Person"/>
    <s v="Others"/>
    <n v="30240.560000000001"/>
    <n v="57200"/>
    <n v="43720.28"/>
    <n v="0"/>
    <x v="1"/>
  </r>
  <r>
    <s v="Senior Business Intelligence Analysts"/>
    <s v="Senior Business Analyst - Business Transformation Office (Systems)"/>
    <x v="8"/>
    <s v="Vancouver Fraser Port Authority"/>
    <s v="Vancouver"/>
    <s v="Vancouver"/>
    <s v="Vancouver"/>
    <s v="BC"/>
    <x v="80"/>
    <s v="Senior"/>
    <s v="In-Person"/>
    <s v="Technology"/>
    <n v="68000"/>
    <n v="88300"/>
    <n v="78150"/>
    <n v="0"/>
    <x v="2"/>
  </r>
  <r>
    <s v="Senior Business Intelligence Analysts"/>
    <s v="Reinsurance Analyst - Administration Service Team"/>
    <x v="5"/>
    <s v="RGA"/>
    <s v="Montreal"/>
    <s v="Montreal"/>
    <s v="Montreal"/>
    <s v="QC"/>
    <x v="354"/>
    <s v="ANY"/>
    <s v="In-Person"/>
    <s v="Others"/>
    <n v="68000"/>
    <n v="88300"/>
    <n v="78150"/>
    <n v="0"/>
    <x v="1"/>
  </r>
  <r>
    <s v="Senior Business Intelligence Analysts"/>
    <s v="Senior Vendor Management Analyst, IT Vendor Management Office"/>
    <x v="5"/>
    <s v="Questrade Financial Group"/>
    <s v="Toronto"/>
    <s v="Toronto"/>
    <s v="Toronto"/>
    <s v="ON"/>
    <x v="55"/>
    <s v="Senior"/>
    <s v="In-Person"/>
    <s v="Finance"/>
    <n v="68000"/>
    <n v="88300"/>
    <n v="78150"/>
    <n v="0"/>
    <x v="1"/>
  </r>
  <r>
    <s v="Business and Marketing Analysts"/>
    <s v="marketing analyst"/>
    <x v="5"/>
    <s v="Mediafy Digital Ltd."/>
    <s v="Vancouver"/>
    <s v="Vancouver"/>
    <s v="Vancouver"/>
    <s v="BC"/>
    <x v="2"/>
    <s v="ANY"/>
    <s v="In-Person"/>
    <s v="Technology"/>
    <n v="75920"/>
    <n v="79040"/>
    <n v="77480"/>
    <n v="0"/>
    <x v="2"/>
  </r>
  <r>
    <s v="Business and Technical Analysts"/>
    <s v="Customer Replenishment Analyst (L'Analyste bilingue de la Cha√É∆í√Ç¬Æne d'Approvisionnement) - Greater Toronto Area"/>
    <x v="5"/>
    <s v="General Mills"/>
    <s v="Mississauga"/>
    <s v="Mississauga"/>
    <s v="Mississauga"/>
    <s v="ON"/>
    <x v="5"/>
    <s v="ANY"/>
    <s v="In-Person"/>
    <s v="Others"/>
    <n v="64123.59"/>
    <n v="86600"/>
    <n v="75361.794999999998"/>
    <n v="0"/>
    <x v="1"/>
  </r>
  <r>
    <s v="Business and Technical Analysts"/>
    <s v="Senior Business Systems Analyst/Developer (INFOR LN)/Analyste principal des syst√É∆í√Ç¬®mes commerciaux"/>
    <x v="7"/>
    <s v="MacDonald Dettwiler &amp; Associates Inc."/>
    <s v="Brampton"/>
    <s v="Brampton"/>
    <s v="Brampton"/>
    <s v="ON"/>
    <x v="355"/>
    <s v="Senior"/>
    <s v="In-Person"/>
    <s v="Others"/>
    <n v="102000"/>
    <n v="125000"/>
    <n v="113500"/>
    <n v="0"/>
    <x v="1"/>
  </r>
  <r>
    <s v="Senior Supply Chain Data Analysts"/>
    <s v="Senior Risk Analyst - Technology Risk (Hybrid - Toronto)"/>
    <x v="0"/>
    <s v="CAPCO"/>
    <s v="Toronto"/>
    <s v="Toronto"/>
    <s v="Toronto"/>
    <s v="ON"/>
    <x v="356"/>
    <s v="Senior"/>
    <s v="Hybrid"/>
    <s v="Others"/>
    <n v="68500"/>
    <n v="87000"/>
    <n v="77750"/>
    <n v="0"/>
    <x v="1"/>
  </r>
  <r>
    <s v="Business Systems Analysts"/>
    <s v="Business Analyst - ERP"/>
    <x v="1"/>
    <s v="OSI Maritime Systems"/>
    <s v="Burnaby"/>
    <s v="Burnaby"/>
    <s v="Burnaby"/>
    <s v="BC"/>
    <x v="357"/>
    <s v="ANY"/>
    <s v="In-Person"/>
    <s v="Technology"/>
    <n v="92500"/>
    <n v="113500"/>
    <n v="103000"/>
    <n v="0"/>
    <x v="2"/>
  </r>
  <r>
    <s v="Business Systems Analysts"/>
    <s v="IT (information technology) business analyst"/>
    <x v="1"/>
    <s v="RCN Call Center Services Inc"/>
    <s v="Oakville"/>
    <s v="Oakville"/>
    <s v="Oakville"/>
    <s v="ON"/>
    <x v="2"/>
    <s v="ANY"/>
    <s v="In-Person"/>
    <s v="Service"/>
    <n v="79000"/>
    <n v="79000"/>
    <n v="79000"/>
    <n v="0"/>
    <x v="1"/>
  </r>
  <r>
    <s v="Systems and Data Analysts"/>
    <s v="Data Architecture &amp; Business Intelligence Lead"/>
    <x v="9"/>
    <s v="PHSA"/>
    <s v="Vancouver"/>
    <s v="Vancouver"/>
    <s v="Vancouver"/>
    <s v="BC"/>
    <x v="358"/>
    <s v="Senior"/>
    <s v="In-Person"/>
    <s v="Others"/>
    <n v="88990"/>
    <n v="127923"/>
    <n v="108456.5"/>
    <n v="0"/>
    <x v="2"/>
  </r>
  <r>
    <s v="Senior Supply Chain Data Analysts"/>
    <s v="Sr. Business Development Analyst"/>
    <x v="5"/>
    <s v="Brookfield Properties"/>
    <s v="Calgary"/>
    <s v="Calgary"/>
    <s v="Calgary"/>
    <s v="AB"/>
    <x v="2"/>
    <s v="Senior"/>
    <s v="In-Person"/>
    <s v="Others"/>
    <n v="68500"/>
    <n v="87000"/>
    <n v="77750"/>
    <n v="0"/>
    <x v="2"/>
  </r>
  <r>
    <s v="Business Systems Analysts"/>
    <s v="business systems analyst"/>
    <x v="8"/>
    <s v="SOKA3D INCORPORATED"/>
    <s v="Calgary"/>
    <s v="Calgary"/>
    <s v="Calgary"/>
    <s v="AB"/>
    <x v="156"/>
    <s v="ANY"/>
    <s v="In-Person"/>
    <s v="Others"/>
    <n v="98800"/>
    <n v="98800"/>
    <n v="98800"/>
    <n v="0"/>
    <x v="2"/>
  </r>
  <r>
    <s v="Senior Supply Chain Data Analysts"/>
    <s v="Sr. Director, Analyst - Digital Commerce Supply Chain (Remote - Canada)"/>
    <x v="18"/>
    <s v="Gartner"/>
    <s v="Remote"/>
    <s v="Remote"/>
    <s v="Remote"/>
    <s v="Undef"/>
    <x v="2"/>
    <s v="Senior"/>
    <s v="Remote"/>
    <s v="Others"/>
    <n v="68500"/>
    <n v="87000"/>
    <n v="77750"/>
    <n v="1"/>
    <x v="0"/>
  </r>
  <r>
    <s v="Business Systems Analysts"/>
    <s v="business systems analyst"/>
    <x v="8"/>
    <s v="BioAro Inc."/>
    <s v="Calgary"/>
    <s v="Calgary"/>
    <s v="Calgary"/>
    <s v="AB"/>
    <x v="2"/>
    <s v="ANY"/>
    <s v="In-Person"/>
    <s v="Others"/>
    <n v="98009.599999999904"/>
    <n v="98009.599999999904"/>
    <n v="98009.599999999904"/>
    <n v="0"/>
    <x v="2"/>
  </r>
  <r>
    <s v="Senior Supply Chain Data Analysts"/>
    <s v="Sr. Business Development Analyst"/>
    <x v="5"/>
    <s v="Brookfield Properties"/>
    <s v="Calgary"/>
    <s v="Calgary"/>
    <s v="Calgary"/>
    <s v="AB"/>
    <x v="2"/>
    <s v="Senior"/>
    <s v="In-Person"/>
    <s v="Others"/>
    <n v="68500"/>
    <n v="87000"/>
    <n v="77750"/>
    <n v="0"/>
    <x v="2"/>
  </r>
  <r>
    <s v="Business Systems Analysts"/>
    <s v="business systems analyst"/>
    <x v="8"/>
    <s v="BioAro Inc."/>
    <s v="Calgary"/>
    <s v="Calgary"/>
    <s v="Calgary"/>
    <s v="AB"/>
    <x v="2"/>
    <s v="ANY"/>
    <s v="In-Person"/>
    <s v="Others"/>
    <n v="98009.599999999904"/>
    <n v="98009.599999999904"/>
    <n v="98009.599999999904"/>
    <n v="0"/>
    <x v="2"/>
  </r>
  <r>
    <s v="Business Systems Analysts"/>
    <s v="business systems analyst"/>
    <x v="8"/>
    <s v="SOKA3D INCORPORATED"/>
    <s v="Calgary"/>
    <s v="Calgary"/>
    <s v="Calgary"/>
    <s v="AB"/>
    <x v="156"/>
    <s v="ANY"/>
    <s v="In-Person"/>
    <s v="Others"/>
    <n v="98800"/>
    <n v="98800"/>
    <n v="98800"/>
    <n v="0"/>
    <x v="2"/>
  </r>
  <r>
    <s v="Senior Supply Chain Data Analysts"/>
    <s v="Sr. Director, Analyst - Digital Commerce Supply Chain (Remote - Canada)"/>
    <x v="18"/>
    <s v="Gartner"/>
    <s v="Remote"/>
    <s v="Remote"/>
    <s v="Remote"/>
    <s v="Undef"/>
    <x v="2"/>
    <s v="Senior"/>
    <s v="Remote"/>
    <s v="Others"/>
    <n v="68500"/>
    <n v="87000"/>
    <n v="77750"/>
    <n v="1"/>
    <x v="0"/>
  </r>
  <r>
    <s v="Business and Technical Analysts"/>
    <s v="Customer Replenishment Analyst (L'Analyste bilingue de la Cha√É∆í√Ç¬Æne d'Approvisionnement) - Greater Toronto Area"/>
    <x v="5"/>
    <s v="General Mills"/>
    <s v="Mississauga"/>
    <s v="Mississauga"/>
    <s v="Mississauga"/>
    <s v="ON"/>
    <x v="5"/>
    <s v="ANY"/>
    <s v="In-Person"/>
    <s v="Others"/>
    <n v="64123.59"/>
    <n v="86600"/>
    <n v="75361.794999999998"/>
    <n v="0"/>
    <x v="1"/>
  </r>
  <r>
    <s v="Senior Supply Chain Data Analysts"/>
    <s v="Supply Chain &amp; Demand Analyst"/>
    <x v="5"/>
    <s v="Teva Pharmaceuticals"/>
    <s v="Toronto"/>
    <s v="Toronto"/>
    <s v="Toronto"/>
    <s v="ON"/>
    <x v="5"/>
    <s v="ANY"/>
    <s v="In-Person"/>
    <s v="Healthcare"/>
    <n v="68500"/>
    <n v="87000"/>
    <n v="77750"/>
    <n v="0"/>
    <x v="1"/>
  </r>
  <r>
    <s v="Senior Business Intelligence Analysts"/>
    <s v="Supply Chain Management Support Analyst"/>
    <x v="5"/>
    <s v="InSync"/>
    <s v="Calgary"/>
    <s v="Calgary"/>
    <s v="Calgary"/>
    <s v="AB"/>
    <x v="5"/>
    <s v="ANY"/>
    <s v="In-Person"/>
    <s v="Others"/>
    <n v="68000"/>
    <n v="88300"/>
    <n v="78150"/>
    <n v="0"/>
    <x v="2"/>
  </r>
  <r>
    <s v="Senior Supply Chain Data Analysts"/>
    <s v="Business System Analyst- SAP Source-to-Pay"/>
    <x v="8"/>
    <s v="Riverside Natural Foods Ltd."/>
    <s v="Toronto"/>
    <s v="Toronto"/>
    <s v="Toronto"/>
    <s v="ON"/>
    <x v="128"/>
    <s v="ANY"/>
    <s v="In-Person"/>
    <s v="Others"/>
    <n v="68500"/>
    <n v="87000"/>
    <n v="77750"/>
    <n v="0"/>
    <x v="1"/>
  </r>
  <r>
    <s v="Business Systems Analysts"/>
    <s v="IT (information technology) business analyst"/>
    <x v="1"/>
    <s v="aim1221 tech solutions Inc"/>
    <s v="Edmonton"/>
    <s v="Edmonton"/>
    <s v="Edmonton"/>
    <s v="AB"/>
    <x v="2"/>
    <s v="ANY"/>
    <s v="In-Person"/>
    <s v="Technology"/>
    <n v="98009.599999999904"/>
    <n v="98009.599999999904"/>
    <n v="98009.599999999904"/>
    <n v="0"/>
    <x v="2"/>
  </r>
  <r>
    <s v="Senior Business Analysts"/>
    <s v="Logistics Engineering Analyst"/>
    <x v="3"/>
    <s v="The Group Master"/>
    <s v="Boucherville"/>
    <s v="Boucherville"/>
    <s v="Boucherville"/>
    <s v="QC"/>
    <x v="2"/>
    <s v="ANY"/>
    <s v="In-Person"/>
    <s v="Others"/>
    <n v="66000"/>
    <n v="84500"/>
    <n v="75250"/>
    <n v="0"/>
    <x v="1"/>
  </r>
  <r>
    <s v="Business and Technical Analysts"/>
    <s v="Analyste s√É∆í√Ç¬©nior.e de la qualit√É∆í√Ç¬© / Senior Quality Analyst"/>
    <x v="5"/>
    <s v="Electronic Arts"/>
    <s v="Montreal"/>
    <s v="Montreal"/>
    <s v="Montreal"/>
    <s v="QC"/>
    <x v="359"/>
    <s v="Senior"/>
    <s v="In-Person"/>
    <s v="Others"/>
    <n v="64123.59"/>
    <n v="86600"/>
    <n v="75361.794999999998"/>
    <n v="0"/>
    <x v="1"/>
  </r>
  <r>
    <s v="Senior Supply Chain Data Analysts"/>
    <s v="Senior Business Analyst, Redevelopment Tech Solutions 3 Team - BC Cancer - Burnaby"/>
    <x v="1"/>
    <s v="PHSA"/>
    <s v="Burnaby"/>
    <s v="Burnaby"/>
    <s v="Burnaby"/>
    <s v="BC"/>
    <x v="2"/>
    <s v="Senior"/>
    <s v="In-Person"/>
    <s v="Others"/>
    <n v="74618"/>
    <n v="107264"/>
    <n v="90941"/>
    <n v="0"/>
    <x v="2"/>
  </r>
  <r>
    <s v="Systems and Data Analysts"/>
    <s v="Data Management &amp; Governance Analyst/ Specialist"/>
    <x v="4"/>
    <s v="Roche"/>
    <s v="Mississauga"/>
    <s v="Mississauga"/>
    <s v="Mississauga"/>
    <s v="ON"/>
    <x v="360"/>
    <s v="Senior"/>
    <s v="In-Person"/>
    <s v="Others"/>
    <n v="76000"/>
    <n v="89440"/>
    <n v="82720"/>
    <n v="0"/>
    <x v="1"/>
  </r>
  <r>
    <s v="Senior Data Analysts"/>
    <s v="Data Analyst"/>
    <x v="2"/>
    <s v="Atlantis IT group"/>
    <s v="Toronto"/>
    <s v="Toronto"/>
    <s v="Toronto"/>
    <s v="ON"/>
    <x v="361"/>
    <s v="ANY"/>
    <s v="In-Person"/>
    <s v="Technology"/>
    <n v="69000"/>
    <n v="86000"/>
    <n v="77500"/>
    <n v="0"/>
    <x v="1"/>
  </r>
  <r>
    <s v="Senior Data Analysts"/>
    <s v="Data Analyst"/>
    <x v="2"/>
    <s v="CAPREIT"/>
    <s v="Toronto"/>
    <s v="Toronto"/>
    <s v="Toronto"/>
    <s v="ON"/>
    <x v="362"/>
    <s v="ANY"/>
    <s v="In-Person"/>
    <s v="Technology"/>
    <n v="69000"/>
    <n v="86000"/>
    <n v="77500"/>
    <n v="0"/>
    <x v="1"/>
  </r>
  <r>
    <s v="Senior Supply Chain Data Analysts"/>
    <s v="ICQA Data Analyst - Bolton, ON, YYZ7"/>
    <x v="2"/>
    <s v="Amazon Canada Fulfillment Services, ULC."/>
    <s v="Bolton"/>
    <s v="Bolton"/>
    <s v="Bolton"/>
    <s v="ON"/>
    <x v="5"/>
    <s v="ANY"/>
    <s v="In-Person"/>
    <s v="Service"/>
    <n v="68500"/>
    <n v="87000"/>
    <n v="77750"/>
    <n v="0"/>
    <x v="1"/>
  </r>
  <r>
    <s v="Financial and Operational Analysts"/>
    <s v="Product Analyst"/>
    <x v="5"/>
    <s v="Rekuten Global"/>
    <s v="Toronto"/>
    <s v="Toronto"/>
    <s v="Toronto"/>
    <s v="ON"/>
    <x v="363"/>
    <s v="ANY"/>
    <s v="In-Person"/>
    <s v="Others"/>
    <n v="30240.560000000001"/>
    <n v="57200"/>
    <n v="43720.28"/>
    <n v="0"/>
    <x v="1"/>
  </r>
  <r>
    <s v="Financial and Operational Analysts"/>
    <s v="Product Analyst"/>
    <x v="5"/>
    <s v="Rakuten"/>
    <s v="Toronto"/>
    <s v="Toronto"/>
    <s v="Toronto"/>
    <s v="ON"/>
    <x v="363"/>
    <s v="ANY"/>
    <s v="In-Person"/>
    <s v="Others"/>
    <n v="30240.560000000001"/>
    <n v="57200"/>
    <n v="43720.28"/>
    <n v="0"/>
    <x v="1"/>
  </r>
  <r>
    <s v="Business and Marketing Analysts"/>
    <s v="Business Analyst"/>
    <x v="1"/>
    <s v="Island Health"/>
    <s v="Victoria"/>
    <s v="Victoria"/>
    <s v="Victoria"/>
    <s v="BC"/>
    <x v="364"/>
    <s v="ANY"/>
    <s v="In-Person"/>
    <s v="Healthcare"/>
    <n v="79601.600000000006"/>
    <n v="114420.8"/>
    <n v="97011.199999999997"/>
    <n v="0"/>
    <x v="2"/>
  </r>
  <r>
    <s v="Systems and Data Analysts"/>
    <s v="Technical Lead, BI, Data Analytics, and Gov"/>
    <x v="9"/>
    <s v="Pacific Smoke International Inc"/>
    <s v="Markham"/>
    <s v="Markham"/>
    <s v="Markham"/>
    <s v="ON"/>
    <x v="365"/>
    <s v="Senior"/>
    <s v="In-Person"/>
    <s v="Others"/>
    <n v="30240.560000000001"/>
    <n v="57200"/>
    <n v="43720.28"/>
    <n v="0"/>
    <x v="1"/>
  </r>
  <r>
    <s v="Senior Data Analysts"/>
    <s v="EDI Data Analyst"/>
    <x v="2"/>
    <s v="Jewish Family and Child Service"/>
    <s v="Toronto"/>
    <s v="Toronto"/>
    <s v="Toronto"/>
    <s v="ON"/>
    <x v="2"/>
    <s v="ANY"/>
    <s v="In-Person"/>
    <s v="Service"/>
    <n v="68819"/>
    <n v="84450"/>
    <n v="76634.5"/>
    <n v="0"/>
    <x v="1"/>
  </r>
  <r>
    <s v="Systems and Data Analysts"/>
    <s v="Technical Lead, BI, Data Analytics, and Gov"/>
    <x v="9"/>
    <s v="Pacific Smoke International Inc"/>
    <s v="Markham"/>
    <s v="Markham"/>
    <s v="Markham"/>
    <s v="ON"/>
    <x v="365"/>
    <s v="Senior"/>
    <s v="In-Person"/>
    <s v="Others"/>
    <n v="30240.560000000001"/>
    <n v="57200"/>
    <n v="43720.28"/>
    <n v="0"/>
    <x v="1"/>
  </r>
  <r>
    <s v="Senior Business Intelligence Analysts"/>
    <s v="Analyst, Workforce Planning"/>
    <x v="5"/>
    <s v="Element Fleet Management"/>
    <s v="Mississauga"/>
    <s v="Mississauga"/>
    <s v="Mississauga"/>
    <s v="ON"/>
    <x v="357"/>
    <s v="ANY"/>
    <s v="In-Person"/>
    <s v="Others"/>
    <n v="68000"/>
    <n v="88300"/>
    <n v="78150"/>
    <n v="0"/>
    <x v="1"/>
  </r>
  <r>
    <s v="Systems and Data Analysts"/>
    <s v="data analyst - informatics and systems"/>
    <x v="8"/>
    <s v="ISSI-Tec Manufacturing Inc."/>
    <s v="North Vancouver"/>
    <s v="North Vancouver"/>
    <s v="North Vancouver"/>
    <s v="BC"/>
    <x v="366"/>
    <s v="ANY"/>
    <s v="In-Person"/>
    <s v="Manufacturing"/>
    <n v="80000"/>
    <n v="90000"/>
    <n v="85000"/>
    <n v="0"/>
    <x v="2"/>
  </r>
  <r>
    <s v="Senior Business Analysts"/>
    <s v="Business Analyst (Junior) 7618-0314"/>
    <x v="1"/>
    <s v="Foilcon"/>
    <s v="Toronto"/>
    <s v="Toronto"/>
    <s v="Toronto"/>
    <s v="ON"/>
    <x v="367"/>
    <s v="Junior"/>
    <s v="In-Person"/>
    <s v="Technology"/>
    <n v="66000"/>
    <n v="84500"/>
    <n v="75250"/>
    <n v="0"/>
    <x v="1"/>
  </r>
  <r>
    <s v="Financial and Operational Analysts"/>
    <s v="Inventory Analyst"/>
    <x v="5"/>
    <s v="Portland Tractor, Inc."/>
    <s v="Langley"/>
    <s v="Langley"/>
    <s v="Langley"/>
    <s v="BC"/>
    <x v="5"/>
    <s v="ANY"/>
    <s v="In-Person"/>
    <s v="Real Estate"/>
    <n v="60000"/>
    <n v="70000"/>
    <n v="65000"/>
    <n v="0"/>
    <x v="2"/>
  </r>
  <r>
    <s v="Business and Marketing Analysts"/>
    <s v="Business Analyst"/>
    <x v="1"/>
    <s v="Eperformance Inc."/>
    <s v="Ottawa"/>
    <s v="Ottawa"/>
    <s v="Ottawa"/>
    <s v="ON"/>
    <x v="368"/>
    <s v="ANY"/>
    <s v="In-Person"/>
    <s v="Others"/>
    <n v="65000"/>
    <n v="80000"/>
    <n v="72500"/>
    <n v="0"/>
    <x v="1"/>
  </r>
  <r>
    <s v="Financial and Operational Analysts"/>
    <s v="CATEGORY ANALYST"/>
    <x v="5"/>
    <s v="Groupe Leclerc"/>
    <s v="Remote"/>
    <s v="Remote"/>
    <s v="Remote"/>
    <s v="Undef"/>
    <x v="2"/>
    <s v="ANY"/>
    <s v="Remote"/>
    <s v="Others"/>
    <n v="50000"/>
    <n v="76458"/>
    <n v="63229"/>
    <n v="1"/>
    <x v="0"/>
  </r>
  <r>
    <s v="Senior Supply Chain Data Analysts"/>
    <s v="Supply Chain Analyst"/>
    <x v="5"/>
    <s v="Galderma"/>
    <s v="Thornhill"/>
    <s v="Thornhill"/>
    <s v="Thornhill"/>
    <s v="ON"/>
    <x v="369"/>
    <s v="ANY"/>
    <s v="In-Person"/>
    <s v="Others"/>
    <n v="68500"/>
    <n v="87000"/>
    <n v="77750"/>
    <n v="0"/>
    <x v="1"/>
  </r>
  <r>
    <s v="Financial and Operational Analysts"/>
    <s v="Inventory Analyst"/>
    <x v="5"/>
    <s v="Portland Tractor, Inc."/>
    <s v="Langley"/>
    <s v="Langley"/>
    <s v="Langley"/>
    <s v="BC"/>
    <x v="5"/>
    <s v="ANY"/>
    <s v="In-Person"/>
    <s v="Real Estate"/>
    <n v="60000"/>
    <n v="70000"/>
    <n v="65000"/>
    <n v="0"/>
    <x v="2"/>
  </r>
  <r>
    <s v="Business and Marketing Analysts"/>
    <s v="Business Analyst"/>
    <x v="1"/>
    <s v="Eperformance Inc."/>
    <s v="Ottawa"/>
    <s v="Ottawa"/>
    <s v="Ottawa"/>
    <s v="ON"/>
    <x v="368"/>
    <s v="ANY"/>
    <s v="In-Person"/>
    <s v="Others"/>
    <n v="65000"/>
    <n v="80000"/>
    <n v="72500"/>
    <n v="0"/>
    <x v="1"/>
  </r>
  <r>
    <s v="Senior Supply Chain Data Analysts"/>
    <s v="Technical Analyst II"/>
    <x v="5"/>
    <s v="Benevity"/>
    <s v="Calgary"/>
    <s v="Calgary"/>
    <s v="Calgary"/>
    <s v="AB"/>
    <x v="370"/>
    <s v="Mid"/>
    <s v="In-Person"/>
    <s v="Technology"/>
    <n v="68500"/>
    <n v="87000"/>
    <n v="77750"/>
    <n v="0"/>
    <x v="2"/>
  </r>
  <r>
    <s v="Financial and Operational Analysts"/>
    <s v="CATEGORY ANALYST"/>
    <x v="5"/>
    <s v="Groupe Leclerc"/>
    <s v="Remote"/>
    <s v="Remote"/>
    <s v="Remote"/>
    <s v="Undef"/>
    <x v="2"/>
    <s v="ANY"/>
    <s v="Remote"/>
    <s v="Others"/>
    <n v="50000"/>
    <n v="76458"/>
    <n v="63229"/>
    <n v="1"/>
    <x v="0"/>
  </r>
  <r>
    <s v="Senior Supply Chain Data Analysts"/>
    <s v="Continuous Improvement Analyst"/>
    <x v="5"/>
    <s v="Gay Lea Foods"/>
    <s v="Teeswater"/>
    <s v="Teeswater"/>
    <s v="Teeswater"/>
    <s v="ON"/>
    <x v="5"/>
    <s v="ANY"/>
    <s v="In-Person"/>
    <s v="Others"/>
    <n v="68500"/>
    <n v="87000"/>
    <n v="77750"/>
    <n v="0"/>
    <x v="1"/>
  </r>
  <r>
    <s v="Financial and Operational Analysts"/>
    <s v="Product Analyst"/>
    <x v="5"/>
    <s v="Rekuten Global"/>
    <s v="Toronto"/>
    <s v="Toronto"/>
    <s v="Toronto"/>
    <s v="ON"/>
    <x v="363"/>
    <s v="ANY"/>
    <s v="In-Person"/>
    <s v="Others"/>
    <n v="30240.560000000001"/>
    <n v="57200"/>
    <n v="43720.28"/>
    <n v="0"/>
    <x v="1"/>
  </r>
  <r>
    <s v="Financial and Operational Analysts"/>
    <s v="Product Analyst"/>
    <x v="5"/>
    <s v="Rakuten"/>
    <s v="Toronto"/>
    <s v="Toronto"/>
    <s v="Toronto"/>
    <s v="ON"/>
    <x v="363"/>
    <s v="ANY"/>
    <s v="In-Person"/>
    <s v="Others"/>
    <n v="30240.560000000001"/>
    <n v="57200"/>
    <n v="43720.28"/>
    <n v="0"/>
    <x v="1"/>
  </r>
  <r>
    <s v="Business and Marketing Analysts"/>
    <s v="Business Analyst"/>
    <x v="1"/>
    <s v="Island Health"/>
    <s v="Victoria"/>
    <s v="Victoria"/>
    <s v="Victoria"/>
    <s v="BC"/>
    <x v="364"/>
    <s v="ANY"/>
    <s v="In-Person"/>
    <s v="Healthcare"/>
    <n v="79601.600000000006"/>
    <n v="114420.8"/>
    <n v="97011.199999999997"/>
    <n v="0"/>
    <x v="2"/>
  </r>
  <r>
    <s v="Systems and Data Analysts"/>
    <s v="Technical Lead, BI, Data Analytics, and Gov"/>
    <x v="9"/>
    <s v="Pacific Smoke International Inc"/>
    <s v="Markham"/>
    <s v="Markham"/>
    <s v="Markham"/>
    <s v="ON"/>
    <x v="365"/>
    <s v="Senior"/>
    <s v="In-Person"/>
    <s v="Others"/>
    <n v="30240.560000000001"/>
    <n v="57200"/>
    <n v="43720.28"/>
    <n v="0"/>
    <x v="1"/>
  </r>
  <r>
    <s v="Senior Data Analysts"/>
    <s v="EDI Data Analyst"/>
    <x v="2"/>
    <s v="Jewish Family and Child Service"/>
    <s v="Toronto"/>
    <s v="Toronto"/>
    <s v="Toronto"/>
    <s v="ON"/>
    <x v="2"/>
    <s v="ANY"/>
    <s v="In-Person"/>
    <s v="Service"/>
    <n v="68819"/>
    <n v="84450"/>
    <n v="76634.5"/>
    <n v="0"/>
    <x v="1"/>
  </r>
  <r>
    <s v="Systems and Data Analysts"/>
    <s v="Technical Lead, BI, Data Analytics, and Gov"/>
    <x v="9"/>
    <s v="Pacific Smoke International Inc"/>
    <s v="Markham"/>
    <s v="Markham"/>
    <s v="Markham"/>
    <s v="ON"/>
    <x v="365"/>
    <s v="Senior"/>
    <s v="In-Person"/>
    <s v="Others"/>
    <n v="30240.560000000001"/>
    <n v="57200"/>
    <n v="43720.28"/>
    <n v="0"/>
    <x v="1"/>
  </r>
  <r>
    <s v="Senior Business Intelligence Analysts"/>
    <s v="Analyst, Workforce Planning"/>
    <x v="5"/>
    <s v="Element Fleet Management"/>
    <s v="Mississauga"/>
    <s v="Mississauga"/>
    <s v="Mississauga"/>
    <s v="ON"/>
    <x v="357"/>
    <s v="ANY"/>
    <s v="In-Person"/>
    <s v="Others"/>
    <n v="68000"/>
    <n v="88300"/>
    <n v="78150"/>
    <n v="0"/>
    <x v="1"/>
  </r>
  <r>
    <s v="Systems and Data Analysts"/>
    <s v="data analyst - informatics and systems"/>
    <x v="8"/>
    <s v="ISSI-Tec Manufacturing Inc."/>
    <s v="North Vancouver"/>
    <s v="North Vancouver"/>
    <s v="North Vancouver"/>
    <s v="BC"/>
    <x v="366"/>
    <s v="ANY"/>
    <s v="In-Person"/>
    <s v="Manufacturing"/>
    <n v="80000"/>
    <n v="90000"/>
    <n v="85000"/>
    <n v="0"/>
    <x v="2"/>
  </r>
  <r>
    <s v="Senior Business Analysts"/>
    <s v="Business Analyst (Junior) 7618-0314"/>
    <x v="1"/>
    <s v="Foilcon"/>
    <s v="Toronto"/>
    <s v="Toronto"/>
    <s v="Toronto"/>
    <s v="ON"/>
    <x v="367"/>
    <s v="Junior"/>
    <s v="In-Person"/>
    <s v="Technology"/>
    <n v="66000"/>
    <n v="84500"/>
    <n v="75250"/>
    <n v="0"/>
    <x v="1"/>
  </r>
  <r>
    <s v="Financial and Operational Analysts"/>
    <s v="Inventory Analyst"/>
    <x v="5"/>
    <s v="Portland Tractor, Inc."/>
    <s v="Langley"/>
    <s v="Langley"/>
    <s v="Langley"/>
    <s v="BC"/>
    <x v="5"/>
    <s v="ANY"/>
    <s v="In-Person"/>
    <s v="Real Estate"/>
    <n v="60000"/>
    <n v="70000"/>
    <n v="65000"/>
    <n v="0"/>
    <x v="2"/>
  </r>
  <r>
    <s v="Business and Marketing Analysts"/>
    <s v="Business Analyst"/>
    <x v="1"/>
    <s v="Eperformance Inc."/>
    <s v="Ottawa"/>
    <s v="Ottawa"/>
    <s v="Ottawa"/>
    <s v="ON"/>
    <x v="368"/>
    <s v="ANY"/>
    <s v="In-Person"/>
    <s v="Others"/>
    <n v="65000"/>
    <n v="80000"/>
    <n v="72500"/>
    <n v="0"/>
    <x v="1"/>
  </r>
  <r>
    <s v="Senior Supply Chain Data Analysts"/>
    <s v="Technical Analyst II"/>
    <x v="5"/>
    <s v="Benevity"/>
    <s v="Calgary"/>
    <s v="Calgary"/>
    <s v="Calgary"/>
    <s v="AB"/>
    <x v="370"/>
    <s v="Mid"/>
    <s v="In-Person"/>
    <s v="Technology"/>
    <n v="68500"/>
    <n v="87000"/>
    <n v="77750"/>
    <n v="0"/>
    <x v="2"/>
  </r>
  <r>
    <s v="Senior Supply Chain Data Analysts"/>
    <s v="Continuous Improvement Analyst"/>
    <x v="5"/>
    <s v="Gay Lea Foods"/>
    <s v="Teeswater"/>
    <s v="Teeswater"/>
    <s v="Teeswater"/>
    <s v="ON"/>
    <x v="5"/>
    <s v="ANY"/>
    <s v="In-Person"/>
    <s v="Others"/>
    <n v="68500"/>
    <n v="87000"/>
    <n v="77750"/>
    <n v="0"/>
    <x v="1"/>
  </r>
  <r>
    <s v="Senior Supply Chain Data Analysts"/>
    <s v="Supply Chain Analyst"/>
    <x v="5"/>
    <s v="Galderma"/>
    <s v="Thornhill"/>
    <s v="Thornhill"/>
    <s v="Thornhill"/>
    <s v="ON"/>
    <x v="369"/>
    <s v="ANY"/>
    <s v="In-Person"/>
    <s v="Others"/>
    <n v="68500"/>
    <n v="87000"/>
    <n v="77750"/>
    <n v="0"/>
    <x v="1"/>
  </r>
  <r>
    <s v="Financial and Operational Analysts"/>
    <s v="CATEGORY ANALYST"/>
    <x v="5"/>
    <s v="Groupe Leclerc"/>
    <s v="Remote"/>
    <s v="Remote"/>
    <s v="Remote"/>
    <s v="Undef"/>
    <x v="2"/>
    <s v="ANY"/>
    <s v="Remote"/>
    <s v="Others"/>
    <n v="50000"/>
    <n v="76458"/>
    <n v="63229"/>
    <n v="1"/>
    <x v="0"/>
  </r>
  <r>
    <s v="Financial and Operational Analysts"/>
    <s v="Product Analyst"/>
    <x v="5"/>
    <s v="Rakuten"/>
    <s v="Toronto"/>
    <s v="Toronto"/>
    <s v="Toronto"/>
    <s v="ON"/>
    <x v="363"/>
    <s v="ANY"/>
    <s v="In-Person"/>
    <s v="Others"/>
    <n v="30240.560000000001"/>
    <n v="57200"/>
    <n v="43720.28"/>
    <n v="0"/>
    <x v="1"/>
  </r>
  <r>
    <s v="Business and Marketing Analysts"/>
    <s v="Business Analyst"/>
    <x v="1"/>
    <s v="Island Health"/>
    <s v="Victoria"/>
    <s v="Victoria"/>
    <s v="Victoria"/>
    <s v="BC"/>
    <x v="364"/>
    <s v="ANY"/>
    <s v="In-Person"/>
    <s v="Healthcare"/>
    <n v="79601.600000000006"/>
    <n v="114420.8"/>
    <n v="97011.199999999997"/>
    <n v="0"/>
    <x v="2"/>
  </r>
  <r>
    <s v="Systems and Data Analysts"/>
    <s v="Technical Lead, BI, Data Analytics, and Gov"/>
    <x v="9"/>
    <s v="Pacific Smoke International Inc"/>
    <s v="Markham"/>
    <s v="Markham"/>
    <s v="Markham"/>
    <s v="ON"/>
    <x v="365"/>
    <s v="Senior"/>
    <s v="In-Person"/>
    <s v="Others"/>
    <n v="30240.560000000001"/>
    <n v="57200"/>
    <n v="43720.28"/>
    <n v="0"/>
    <x v="1"/>
  </r>
  <r>
    <s v="Senior Data Analysts"/>
    <s v="EDI Data Analyst"/>
    <x v="2"/>
    <s v="Jewish Family and Child Service"/>
    <s v="Toronto"/>
    <s v="Toronto"/>
    <s v="Toronto"/>
    <s v="ON"/>
    <x v="2"/>
    <s v="ANY"/>
    <s v="In-Person"/>
    <s v="Service"/>
    <n v="68819"/>
    <n v="84450"/>
    <n v="76634.5"/>
    <n v="0"/>
    <x v="1"/>
  </r>
  <r>
    <s v="Systems and Data Analysts"/>
    <s v="Technical Lead, BI, Data Analytics, and Gov"/>
    <x v="9"/>
    <s v="Pacific Smoke International Inc"/>
    <s v="Markham"/>
    <s v="Markham"/>
    <s v="Markham"/>
    <s v="ON"/>
    <x v="365"/>
    <s v="Senior"/>
    <s v="In-Person"/>
    <s v="Others"/>
    <n v="30240.560000000001"/>
    <n v="57200"/>
    <n v="43720.28"/>
    <n v="0"/>
    <x v="1"/>
  </r>
  <r>
    <s v="Senior Business Intelligence Analysts"/>
    <s v="Analyst, Workforce Planning"/>
    <x v="5"/>
    <s v="Element Fleet Management"/>
    <s v="Mississauga"/>
    <s v="Mississauga"/>
    <s v="Mississauga"/>
    <s v="ON"/>
    <x v="357"/>
    <s v="ANY"/>
    <s v="In-Person"/>
    <s v="Others"/>
    <n v="68000"/>
    <n v="88300"/>
    <n v="78150"/>
    <n v="0"/>
    <x v="1"/>
  </r>
  <r>
    <s v="Systems and Data Analysts"/>
    <s v="data analyst - informatics and systems"/>
    <x v="8"/>
    <s v="ISSI-Tec Manufacturing Inc."/>
    <s v="North Vancouver"/>
    <s v="North Vancouver"/>
    <s v="North Vancouver"/>
    <s v="BC"/>
    <x v="366"/>
    <s v="ANY"/>
    <s v="In-Person"/>
    <s v="Manufacturing"/>
    <n v="80000"/>
    <n v="90000"/>
    <n v="85000"/>
    <n v="0"/>
    <x v="2"/>
  </r>
  <r>
    <s v="Senior Business Analysts"/>
    <s v="Business Analyst (Junior) 7618-0314"/>
    <x v="1"/>
    <s v="Foilcon"/>
    <s v="Toronto"/>
    <s v="Toronto"/>
    <s v="Toronto"/>
    <s v="ON"/>
    <x v="367"/>
    <s v="Junior"/>
    <s v="In-Person"/>
    <s v="Technology"/>
    <n v="66000"/>
    <n v="84500"/>
    <n v="75250"/>
    <n v="0"/>
    <x v="1"/>
  </r>
  <r>
    <s v="Financial and Operational Analysts"/>
    <s v="Inventory Analyst"/>
    <x v="5"/>
    <s v="Portland Tractor, Inc."/>
    <s v="Langley"/>
    <s v="Langley"/>
    <s v="Langley"/>
    <s v="BC"/>
    <x v="5"/>
    <s v="ANY"/>
    <s v="In-Person"/>
    <s v="Real Estate"/>
    <n v="60000"/>
    <n v="70000"/>
    <n v="65000"/>
    <n v="0"/>
    <x v="2"/>
  </r>
  <r>
    <s v="Business and Marketing Analysts"/>
    <s v="Business Analyst"/>
    <x v="1"/>
    <s v="Eperformance Inc."/>
    <s v="Ottawa"/>
    <s v="Ottawa"/>
    <s v="Ottawa"/>
    <s v="ON"/>
    <x v="368"/>
    <s v="ANY"/>
    <s v="In-Person"/>
    <s v="Others"/>
    <n v="65000"/>
    <n v="80000"/>
    <n v="72500"/>
    <n v="0"/>
    <x v="1"/>
  </r>
  <r>
    <s v="Systems and Data Analysts"/>
    <s v="Senior Data and Insights Analyst"/>
    <x v="5"/>
    <s v="BCAA"/>
    <s v="Burnaby"/>
    <s v="Burnaby"/>
    <s v="Burnaby"/>
    <s v="BC"/>
    <x v="371"/>
    <s v="Senior"/>
    <s v="In-Person"/>
    <s v="Others"/>
    <n v="85536.24"/>
    <n v="106920.24"/>
    <n v="96228.24"/>
    <n v="0"/>
    <x v="2"/>
  </r>
  <r>
    <s v="Business Systems Analysts"/>
    <s v="Business Systems Analyst and Data Analytics"/>
    <x v="8"/>
    <s v="Raise"/>
    <s v="Remote"/>
    <s v="Remote"/>
    <s v="Remote"/>
    <s v="Undef"/>
    <x v="372"/>
    <s v="ANY"/>
    <s v="Remote"/>
    <s v="Others"/>
    <n v="85816.8"/>
    <n v="91520"/>
    <n v="88668.4"/>
    <n v="1"/>
    <x v="0"/>
  </r>
  <r>
    <s v="Senior Business Intelligence Analysts"/>
    <s v="Business Intelligence (BI) Specialist"/>
    <x v="4"/>
    <s v="Hi-Flyer Food (Canada), Inc."/>
    <s v="Calgary"/>
    <s v="Calgary"/>
    <s v="Calgary"/>
    <s v="AB"/>
    <x v="272"/>
    <s v="Senior"/>
    <s v="In-Person"/>
    <s v="Others"/>
    <n v="30240.560000000001"/>
    <n v="57200"/>
    <n v="43720.28"/>
    <n v="0"/>
    <x v="2"/>
  </r>
  <r>
    <s v="Senior Data Analysts"/>
    <s v="Sr. Data Analyst"/>
    <x v="2"/>
    <s v="Railserve, Inc."/>
    <s v="Edmonton"/>
    <s v="Edmonton"/>
    <s v="Edmonton"/>
    <s v="AB"/>
    <x v="107"/>
    <s v="Senior"/>
    <s v="In-Person"/>
    <s v="Others"/>
    <n v="85000"/>
    <n v="85000"/>
    <n v="85000"/>
    <n v="0"/>
    <x v="2"/>
  </r>
  <r>
    <s v="Financial and Operational Analysts"/>
    <s v="CATEGORY ANALYST"/>
    <x v="5"/>
    <s v="Groupe Leclerc"/>
    <s v="Remote"/>
    <s v="Remote"/>
    <s v="Remote"/>
    <s v="Undef"/>
    <x v="2"/>
    <s v="ANY"/>
    <s v="Remote"/>
    <s v="Others"/>
    <n v="50000"/>
    <n v="76458"/>
    <n v="63229"/>
    <n v="1"/>
    <x v="0"/>
  </r>
  <r>
    <s v="Senior Supply Chain Data Analysts"/>
    <s v="ICQA Data Analyst - Bolton, ON, YYZ7"/>
    <x v="2"/>
    <s v="Amazon Canada Fulfillment Services, ULC."/>
    <s v="Bolton"/>
    <s v="Bolton"/>
    <s v="Bolton"/>
    <s v="ON"/>
    <x v="5"/>
    <s v="ANY"/>
    <s v="In-Person"/>
    <s v="Service"/>
    <n v="68500"/>
    <n v="87000"/>
    <n v="77750"/>
    <n v="0"/>
    <x v="1"/>
  </r>
  <r>
    <s v="Financial and Operational Analysts"/>
    <s v="Product Analyst"/>
    <x v="5"/>
    <s v="Rekuten Global"/>
    <s v="Toronto"/>
    <s v="Toronto"/>
    <s v="Toronto"/>
    <s v="ON"/>
    <x v="363"/>
    <s v="ANY"/>
    <s v="In-Person"/>
    <s v="Others"/>
    <n v="30240.560000000001"/>
    <n v="57200"/>
    <n v="43720.28"/>
    <n v="0"/>
    <x v="1"/>
  </r>
  <r>
    <s v="Financial and Operational Analysts"/>
    <s v="Product Analyst"/>
    <x v="5"/>
    <s v="Rakuten"/>
    <s v="Toronto"/>
    <s v="Toronto"/>
    <s v="Toronto"/>
    <s v="ON"/>
    <x v="363"/>
    <s v="ANY"/>
    <s v="In-Person"/>
    <s v="Others"/>
    <n v="30240.560000000001"/>
    <n v="57200"/>
    <n v="43720.28"/>
    <n v="0"/>
    <x v="1"/>
  </r>
  <r>
    <s v="Business and Marketing Analysts"/>
    <s v="Business Analyst"/>
    <x v="1"/>
    <s v="Island Health"/>
    <s v="Victoria"/>
    <s v="Victoria"/>
    <s v="Victoria"/>
    <s v="BC"/>
    <x v="364"/>
    <s v="ANY"/>
    <s v="In-Person"/>
    <s v="Healthcare"/>
    <n v="79601.600000000006"/>
    <n v="114420.8"/>
    <n v="97011.199999999997"/>
    <n v="0"/>
    <x v="2"/>
  </r>
  <r>
    <s v="Systems and Data Analysts"/>
    <s v="Technical Lead, BI, Data Analytics, and Gov"/>
    <x v="9"/>
    <s v="Pacific Smoke International Inc"/>
    <s v="Markham"/>
    <s v="Markham"/>
    <s v="Markham"/>
    <s v="ON"/>
    <x v="365"/>
    <s v="Senior"/>
    <s v="In-Person"/>
    <s v="Others"/>
    <n v="30240.560000000001"/>
    <n v="57200"/>
    <n v="43720.28"/>
    <n v="0"/>
    <x v="1"/>
  </r>
  <r>
    <s v="Senior Data Analysts"/>
    <s v="EDI Data Analyst"/>
    <x v="2"/>
    <s v="Jewish Family and Child Service"/>
    <s v="Toronto"/>
    <s v="Toronto"/>
    <s v="Toronto"/>
    <s v="ON"/>
    <x v="2"/>
    <s v="ANY"/>
    <s v="In-Person"/>
    <s v="Service"/>
    <n v="68819"/>
    <n v="84450"/>
    <n v="76634.5"/>
    <n v="0"/>
    <x v="1"/>
  </r>
  <r>
    <s v="Systems and Data Analysts"/>
    <s v="Technical Lead, BI, Data Analytics, and Gov"/>
    <x v="9"/>
    <s v="Pacific Smoke International Inc"/>
    <s v="Markham"/>
    <s v="Markham"/>
    <s v="Markham"/>
    <s v="ON"/>
    <x v="365"/>
    <s v="Senior"/>
    <s v="In-Person"/>
    <s v="Others"/>
    <n v="30240.560000000001"/>
    <n v="57200"/>
    <n v="43720.28"/>
    <n v="0"/>
    <x v="1"/>
  </r>
  <r>
    <s v="Senior Business Intelligence Analysts"/>
    <s v="Analyst, Workforce Planning"/>
    <x v="5"/>
    <s v="Element Fleet Management"/>
    <s v="Mississauga"/>
    <s v="Mississauga"/>
    <s v="Mississauga"/>
    <s v="ON"/>
    <x v="357"/>
    <s v="ANY"/>
    <s v="In-Person"/>
    <s v="Others"/>
    <n v="68000"/>
    <n v="88300"/>
    <n v="78150"/>
    <n v="0"/>
    <x v="1"/>
  </r>
  <r>
    <s v="Systems and Data Analysts"/>
    <s v="data analyst - informatics and systems"/>
    <x v="8"/>
    <s v="ISSI-Tec Manufacturing Inc."/>
    <s v="North Vancouver"/>
    <s v="North Vancouver"/>
    <s v="North Vancouver"/>
    <s v="BC"/>
    <x v="366"/>
    <s v="ANY"/>
    <s v="In-Person"/>
    <s v="Manufacturing"/>
    <n v="80000"/>
    <n v="90000"/>
    <n v="85000"/>
    <n v="0"/>
    <x v="2"/>
  </r>
  <r>
    <s v="Senior Business Analysts"/>
    <s v="Business Analyst (Junior) 7618-0314"/>
    <x v="1"/>
    <s v="Foilcon"/>
    <s v="Toronto"/>
    <s v="Toronto"/>
    <s v="Toronto"/>
    <s v="ON"/>
    <x v="367"/>
    <s v="Junior"/>
    <s v="In-Person"/>
    <s v="Technology"/>
    <n v="66000"/>
    <n v="84500"/>
    <n v="75250"/>
    <n v="0"/>
    <x v="1"/>
  </r>
  <r>
    <s v="Financial and Operational Analysts"/>
    <s v="Inventory Analyst"/>
    <x v="5"/>
    <s v="Portland Tractor, Inc."/>
    <s v="Langley"/>
    <s v="Langley"/>
    <s v="Langley"/>
    <s v="BC"/>
    <x v="5"/>
    <s v="ANY"/>
    <s v="In-Person"/>
    <s v="Real Estate"/>
    <n v="60000"/>
    <n v="70000"/>
    <n v="65000"/>
    <n v="0"/>
    <x v="2"/>
  </r>
  <r>
    <s v="Business and Marketing Analysts"/>
    <s v="Business Analyst"/>
    <x v="1"/>
    <s v="Eperformance Inc."/>
    <s v="Ottawa"/>
    <s v="Ottawa"/>
    <s v="Ottawa"/>
    <s v="ON"/>
    <x v="368"/>
    <s v="ANY"/>
    <s v="In-Person"/>
    <s v="Others"/>
    <n v="65000"/>
    <n v="80000"/>
    <n v="72500"/>
    <n v="0"/>
    <x v="1"/>
  </r>
  <r>
    <s v="Senior Supply Chain Data Analysts"/>
    <s v="Continuous Improvement Analyst"/>
    <x v="5"/>
    <s v="Gay Lea Foods"/>
    <s v="Teeswater"/>
    <s v="Teeswater"/>
    <s v="Teeswater"/>
    <s v="ON"/>
    <x v="5"/>
    <s v="ANY"/>
    <s v="In-Person"/>
    <s v="Others"/>
    <n v="68500"/>
    <n v="87000"/>
    <n v="77750"/>
    <n v="0"/>
    <x v="1"/>
  </r>
  <r>
    <s v="Senior Data Analysts"/>
    <s v="Sr. Data Analyst"/>
    <x v="2"/>
    <s v="Railserve, Inc."/>
    <s v="Edmonton"/>
    <s v="Edmonton"/>
    <s v="Edmonton"/>
    <s v="AB"/>
    <x v="107"/>
    <s v="Senior"/>
    <s v="In-Person"/>
    <s v="Others"/>
    <n v="85000"/>
    <n v="85000"/>
    <n v="85000"/>
    <n v="0"/>
    <x v="2"/>
  </r>
  <r>
    <s v="Financial and Operational Analysts"/>
    <s v="CATEGORY ANALYST"/>
    <x v="5"/>
    <s v="Groupe Leclerc"/>
    <s v="Remote"/>
    <s v="Remote"/>
    <s v="Remote"/>
    <s v="Undef"/>
    <x v="2"/>
    <s v="ANY"/>
    <s v="Remote"/>
    <s v="Others"/>
    <n v="50000"/>
    <n v="76458"/>
    <n v="63229"/>
    <n v="1"/>
    <x v="0"/>
  </r>
  <r>
    <s v="Financial and Operational Analysts"/>
    <s v="Product Analyst"/>
    <x v="5"/>
    <s v="Rekuten Global"/>
    <s v="Toronto"/>
    <s v="Toronto"/>
    <s v="Toronto"/>
    <s v="ON"/>
    <x v="363"/>
    <s v="ANY"/>
    <s v="In-Person"/>
    <s v="Others"/>
    <n v="30240.560000000001"/>
    <n v="57200"/>
    <n v="43720.28"/>
    <n v="0"/>
    <x v="1"/>
  </r>
  <r>
    <s v="Financial and Operational Analysts"/>
    <s v="Product Analyst"/>
    <x v="5"/>
    <s v="Rakuten"/>
    <s v="Toronto"/>
    <s v="Toronto"/>
    <s v="Toronto"/>
    <s v="ON"/>
    <x v="363"/>
    <s v="ANY"/>
    <s v="In-Person"/>
    <s v="Others"/>
    <n v="30240.560000000001"/>
    <n v="57200"/>
    <n v="43720.28"/>
    <n v="0"/>
    <x v="1"/>
  </r>
  <r>
    <s v="Systems and Data Analysts"/>
    <s v="Technical Lead, BI, Data Analytics, and Gov"/>
    <x v="9"/>
    <s v="Pacific Smoke International Inc"/>
    <s v="Markham"/>
    <s v="Markham"/>
    <s v="Markham"/>
    <s v="ON"/>
    <x v="365"/>
    <s v="Senior"/>
    <s v="In-Person"/>
    <s v="Others"/>
    <n v="30240.560000000001"/>
    <n v="57200"/>
    <n v="43720.28"/>
    <n v="0"/>
    <x v="1"/>
  </r>
  <r>
    <s v="Business and Marketing Analysts"/>
    <s v="Business Analyst"/>
    <x v="1"/>
    <s v="Island Health"/>
    <s v="Victoria"/>
    <s v="Victoria"/>
    <s v="Victoria"/>
    <s v="BC"/>
    <x v="364"/>
    <s v="ANY"/>
    <s v="In-Person"/>
    <s v="Healthcare"/>
    <n v="79601.600000000006"/>
    <n v="114420.8"/>
    <n v="97011.199999999997"/>
    <n v="0"/>
    <x v="2"/>
  </r>
  <r>
    <s v="Systems and Data Analysts"/>
    <s v="Technical Lead, BI, Data Analytics, and Gov"/>
    <x v="9"/>
    <s v="Pacific Smoke International Inc"/>
    <s v="Markham"/>
    <s v="Markham"/>
    <s v="Markham"/>
    <s v="ON"/>
    <x v="365"/>
    <s v="Senior"/>
    <s v="In-Person"/>
    <s v="Others"/>
    <n v="30240.560000000001"/>
    <n v="57200"/>
    <n v="43720.28"/>
    <n v="0"/>
    <x v="1"/>
  </r>
  <r>
    <s v="Senior Business Intelligence Analysts"/>
    <s v="Analyst, Workforce Planning"/>
    <x v="5"/>
    <s v="Element Fleet Management"/>
    <s v="Mississauga"/>
    <s v="Mississauga"/>
    <s v="Mississauga"/>
    <s v="ON"/>
    <x v="357"/>
    <s v="ANY"/>
    <s v="In-Person"/>
    <s v="Others"/>
    <n v="68000"/>
    <n v="88300"/>
    <n v="78150"/>
    <n v="0"/>
    <x v="1"/>
  </r>
  <r>
    <s v="Senior Data Analysts"/>
    <s v="EDI Data Analyst"/>
    <x v="2"/>
    <s v="Jewish Family and Child Service"/>
    <s v="Toronto"/>
    <s v="Toronto"/>
    <s v="Toronto"/>
    <s v="ON"/>
    <x v="2"/>
    <s v="ANY"/>
    <s v="In-Person"/>
    <s v="Service"/>
    <n v="68819"/>
    <n v="84450"/>
    <n v="76634.5"/>
    <n v="0"/>
    <x v="1"/>
  </r>
  <r>
    <s v="Senior Business Analysts"/>
    <s v="Business Analyst 7605-2415"/>
    <x v="1"/>
    <s v="Foilcon"/>
    <s v="Toronto"/>
    <s v="Toronto"/>
    <s v="Toronto"/>
    <s v="ON"/>
    <x v="23"/>
    <s v="ANY"/>
    <s v="In-Person"/>
    <s v="Technology"/>
    <n v="66000"/>
    <n v="84500"/>
    <n v="75250"/>
    <n v="0"/>
    <x v="1"/>
  </r>
  <r>
    <s v="Senior Business Analysts"/>
    <s v="Business Analyst (Junior) 7618-0314"/>
    <x v="1"/>
    <s v="Foilcon"/>
    <s v="Toronto"/>
    <s v="Toronto"/>
    <s v="Toronto"/>
    <s v="ON"/>
    <x v="367"/>
    <s v="Junior"/>
    <s v="In-Person"/>
    <s v="Technology"/>
    <n v="66000"/>
    <n v="84500"/>
    <n v="75250"/>
    <n v="0"/>
    <x v="1"/>
  </r>
  <r>
    <s v="Financial and Operational Analysts"/>
    <s v="Inventory Analyst"/>
    <x v="5"/>
    <s v="Portland Tractor, Inc."/>
    <s v="Langley"/>
    <s v="Langley"/>
    <s v="Langley"/>
    <s v="BC"/>
    <x v="5"/>
    <s v="ANY"/>
    <s v="In-Person"/>
    <s v="Real Estate"/>
    <n v="60000"/>
    <n v="70000"/>
    <n v="65000"/>
    <n v="0"/>
    <x v="2"/>
  </r>
  <r>
    <s v="Business and Marketing Analysts"/>
    <s v="Business Analyst"/>
    <x v="1"/>
    <s v="Eperformance Inc."/>
    <s v="Ottawa"/>
    <s v="Ottawa"/>
    <s v="Ottawa"/>
    <s v="ON"/>
    <x v="368"/>
    <s v="ANY"/>
    <s v="In-Person"/>
    <s v="Others"/>
    <n v="65000"/>
    <n v="80000"/>
    <n v="72500"/>
    <n v="0"/>
    <x v="1"/>
  </r>
  <r>
    <s v="Financial and Operational Analysts"/>
    <s v="CATEGORY ANALYST"/>
    <x v="5"/>
    <s v="Groupe Leclerc"/>
    <s v="Remote"/>
    <s v="Remote"/>
    <s v="Remote"/>
    <s v="Undef"/>
    <x v="2"/>
    <s v="ANY"/>
    <s v="Remote"/>
    <s v="Others"/>
    <n v="50000"/>
    <n v="76458"/>
    <n v="63229"/>
    <n v="1"/>
    <x v="0"/>
  </r>
  <r>
    <s v="Senior Business Intelligence Analysts"/>
    <s v="Business Intelligence (BI) Specialist"/>
    <x v="4"/>
    <s v="Hi-Flyer Food (Canada), Inc."/>
    <s v="Calgary"/>
    <s v="Calgary"/>
    <s v="Calgary"/>
    <s v="AB"/>
    <x v="272"/>
    <s v="Senior"/>
    <s v="In-Person"/>
    <s v="Others"/>
    <n v="30240.560000000001"/>
    <n v="57200"/>
    <n v="43720.28"/>
    <n v="0"/>
    <x v="2"/>
  </r>
  <r>
    <s v="Senior Data Analysts"/>
    <s v="Sr. Data Analyst"/>
    <x v="2"/>
    <s v="Railserve, Inc."/>
    <s v="Edmonton"/>
    <s v="Edmonton"/>
    <s v="Edmonton"/>
    <s v="AB"/>
    <x v="107"/>
    <s v="Senior"/>
    <s v="In-Person"/>
    <s v="Others"/>
    <n v="85000"/>
    <n v="85000"/>
    <n v="85000"/>
    <n v="0"/>
    <x v="2"/>
  </r>
  <r>
    <s v="Senior Supply Chain Data Analysts"/>
    <s v="Continuous Improvement Analyst"/>
    <x v="5"/>
    <s v="Gay Lea Foods"/>
    <s v="Teeswater"/>
    <s v="Teeswater"/>
    <s v="Teeswater"/>
    <s v="ON"/>
    <x v="5"/>
    <s v="ANY"/>
    <s v="In-Person"/>
    <s v="Others"/>
    <n v="68500"/>
    <n v="87000"/>
    <n v="77750"/>
    <n v="0"/>
    <x v="1"/>
  </r>
  <r>
    <s v="Senior Supply Chain Data Analysts"/>
    <s v="Senior Business Analyst, Sales &amp; Service (CPQ/CRM) - Georgetown, Ontario"/>
    <x v="1"/>
    <s v="Mold-Masters"/>
    <s v="Georgetown"/>
    <s v="Georgetown"/>
    <s v="Georgetown"/>
    <s v="ON"/>
    <x v="373"/>
    <s v="Senior"/>
    <s v="In-Person"/>
    <s v="Others"/>
    <n v="68500"/>
    <n v="87000"/>
    <n v="77750"/>
    <n v="0"/>
    <x v="1"/>
  </r>
  <r>
    <s v="Senior Data Analysts"/>
    <s v="Data Analyst"/>
    <x v="2"/>
    <s v="Toronto Transit Commission"/>
    <s v="Toronto"/>
    <s v="Toronto"/>
    <s v="Toronto"/>
    <s v="ON"/>
    <x v="374"/>
    <s v="ANY"/>
    <s v="In-Person"/>
    <s v="Technology"/>
    <n v="83000"/>
    <n v="104000"/>
    <n v="93500"/>
    <n v="0"/>
    <x v="1"/>
  </r>
  <r>
    <s v="Business and Marketing Analysts"/>
    <s v="Commercial Analyst"/>
    <x v="5"/>
    <s v="Ceva Animal Health"/>
    <s v="Guelph"/>
    <s v="Guelph"/>
    <s v="Guelph"/>
    <s v="ON"/>
    <x v="375"/>
    <s v="ANY"/>
    <s v="In-Person"/>
    <s v="Healthcare"/>
    <n v="55000"/>
    <n v="78000"/>
    <n v="66500"/>
    <n v="0"/>
    <x v="1"/>
  </r>
  <r>
    <s v="Senior Data Analysts"/>
    <s v="Data Analyst"/>
    <x v="2"/>
    <s v="Shivansh Outsourcing"/>
    <s v="Toronto"/>
    <s v="Toronto"/>
    <s v="Toronto"/>
    <s v="ON"/>
    <x v="376"/>
    <s v="ANY"/>
    <s v="In-Person"/>
    <s v="Others"/>
    <n v="60000"/>
    <n v="85000"/>
    <n v="72500"/>
    <n v="0"/>
    <x v="1"/>
  </r>
  <r>
    <s v="Senior Data Analysts"/>
    <s v="Data Analyst"/>
    <x v="2"/>
    <s v="Mindshare"/>
    <s v="Toronto"/>
    <s v="Toronto"/>
    <s v="Toronto"/>
    <s v="ON"/>
    <x v="377"/>
    <s v="ANY"/>
    <s v="In-Person"/>
    <s v="Others"/>
    <n v="55000"/>
    <n v="65000"/>
    <n v="60000"/>
    <n v="0"/>
    <x v="1"/>
  </r>
  <r>
    <s v="Senior Supply Chain Data Analysts"/>
    <s v="Market Research Analyst (Full Time) Windsor, ON"/>
    <x v="5"/>
    <s v="Big Time Tickets Inc"/>
    <s v="London"/>
    <s v="London"/>
    <s v="London"/>
    <s v="ON"/>
    <x v="378"/>
    <s v="ANY"/>
    <s v="In-Person"/>
    <s v="Others"/>
    <n v="100000"/>
    <n v="110000"/>
    <n v="105000"/>
    <n v="0"/>
    <x v="1"/>
  </r>
  <r>
    <s v="Systems and Data Analysts"/>
    <s v="FCM - Data Quality Analyst- Remote, Canada"/>
    <x v="5"/>
    <s v="FCM"/>
    <s v="Remote"/>
    <s v="Remote"/>
    <s v="Remote"/>
    <s v="Undef"/>
    <x v="55"/>
    <s v="ANY"/>
    <s v="Remote"/>
    <s v="Others"/>
    <n v="87000"/>
    <n v="87000"/>
    <n v="87000"/>
    <n v="1"/>
    <x v="0"/>
  </r>
  <r>
    <s v="Senior Data Analysts"/>
    <s v="E-Commerce Data Analyst"/>
    <x v="25"/>
    <s v="New Directions Aromatics Inc."/>
    <s v="Mississauga"/>
    <s v="Mississauga"/>
    <s v="Mississauga"/>
    <s v="ON"/>
    <x v="379"/>
    <s v="ANY"/>
    <s v="In-Person"/>
    <s v="Others"/>
    <n v="40000"/>
    <n v="93000"/>
    <n v="66500"/>
    <n v="0"/>
    <x v="1"/>
  </r>
  <r>
    <s v="Systems and Data Analysts"/>
    <s v="Senior Data and Insights Analyst"/>
    <x v="5"/>
    <s v="BCAA"/>
    <s v="Burnaby"/>
    <s v="Burnaby"/>
    <s v="Burnaby"/>
    <s v="BC"/>
    <x v="380"/>
    <s v="Senior"/>
    <s v="In-Person"/>
    <s v="Others"/>
    <n v="86000"/>
    <n v="107000"/>
    <n v="96500"/>
    <n v="0"/>
    <x v="2"/>
  </r>
  <r>
    <s v="Senior Business Intelligence Analysts"/>
    <s v="Senior Analyst, Internal Audit"/>
    <x v="14"/>
    <s v="QuadReal"/>
    <s v="Calgary"/>
    <s v="Calgary"/>
    <s v="Calgary"/>
    <s v="AB"/>
    <x v="381"/>
    <s v="Senior"/>
    <s v="In-Person"/>
    <s v="Others"/>
    <n v="80000"/>
    <n v="105000"/>
    <n v="92500"/>
    <n v="0"/>
    <x v="2"/>
  </r>
  <r>
    <s v="Senior Business Analysts"/>
    <s v="Senior Business Analyst, IT"/>
    <x v="1"/>
    <s v="Canaccord Genuity Corp."/>
    <s v="Montreal"/>
    <s v="Montreal"/>
    <s v="Montreal"/>
    <s v="QC"/>
    <x v="382"/>
    <s v="Senior"/>
    <s v="In-Person"/>
    <s v="Technology"/>
    <n v="66000"/>
    <n v="84500"/>
    <n v="75250"/>
    <n v="0"/>
    <x v="1"/>
  </r>
  <r>
    <s v="Senior Supply Chain Data Analysts"/>
    <s v="Analyst - Performance, Wind energy"/>
    <x v="5"/>
    <s v="Innergex"/>
    <s v="Longueuil"/>
    <s v="Longueuil"/>
    <s v="Longueuil"/>
    <s v="QC"/>
    <x v="383"/>
    <s v="ANY"/>
    <s v="In-Person"/>
    <s v="Others"/>
    <n v="98000"/>
    <n v="105000"/>
    <n v="101500"/>
    <n v="0"/>
    <x v="1"/>
  </r>
  <r>
    <s v="Senior Data Analysts"/>
    <s v="Data Insights Analyst"/>
    <x v="5"/>
    <s v="BAM Strategy"/>
    <s v="Remote"/>
    <s v="Remote"/>
    <s v="Remote"/>
    <s v="Undef"/>
    <x v="384"/>
    <s v="ANY"/>
    <s v="Remote"/>
    <s v="Consulting"/>
    <n v="69000"/>
    <n v="86000"/>
    <n v="77500"/>
    <n v="1"/>
    <x v="0"/>
  </r>
  <r>
    <s v="Systems and Data Analysts"/>
    <s v="Electrical research engineer (Power Market Analyst and Data Scientist √É∆í√Ç¬¢√É¬¢√¢‚Ç¨≈°√Ç¬¨√É¬¢√¢‚Äö¬¨√Ö‚Äú NOC 21310)"/>
    <x v="3"/>
    <s v="Arcus Power Corp"/>
    <s v="Calgary"/>
    <s v="Calgary"/>
    <s v="Calgary"/>
    <s v="AB"/>
    <x v="385"/>
    <s v="ANY"/>
    <s v="In-Person"/>
    <s v="Energy"/>
    <n v="110000"/>
    <n v="130000"/>
    <n v="120000"/>
    <n v="0"/>
    <x v="2"/>
  </r>
  <r>
    <s v="Senior Business Intelligence Analysts"/>
    <s v="Senior Developer, Business Intelligence"/>
    <x v="7"/>
    <s v="Ontario Health"/>
    <s v="Toronto"/>
    <s v="Toronto"/>
    <s v="Toronto"/>
    <s v="ON"/>
    <x v="386"/>
    <s v="Senior"/>
    <s v="In-Person"/>
    <s v="Healthcare"/>
    <n v="68000"/>
    <n v="88300"/>
    <n v="78150"/>
    <n v="0"/>
    <x v="1"/>
  </r>
  <r>
    <s v="Senior Supply Chain Data Analysts"/>
    <s v="Sr. IT Data Analyst"/>
    <x v="2"/>
    <s v="TD Bank"/>
    <s v="Toronto"/>
    <s v="Toronto"/>
    <s v="Toronto"/>
    <s v="ON"/>
    <x v="387"/>
    <s v="Senior"/>
    <s v="In-Person"/>
    <s v="Finance"/>
    <n v="75000"/>
    <n v="108000"/>
    <n v="91500"/>
    <n v="0"/>
    <x v="1"/>
  </r>
  <r>
    <s v="Senior Data Analysts"/>
    <s v="Data Analyst"/>
    <x v="2"/>
    <s v="SnapPay"/>
    <s v="Mississauga"/>
    <s v="Mississauga"/>
    <s v="Mississauga"/>
    <s v="ON"/>
    <x v="388"/>
    <s v="ANY"/>
    <s v="In-Person"/>
    <s v="Others"/>
    <n v="46000"/>
    <n v="105000"/>
    <n v="75500"/>
    <n v="0"/>
    <x v="1"/>
  </r>
  <r>
    <s v="Systems and Data Analysts"/>
    <s v="Business Development Data Analyst - Remote Work"/>
    <x v="2"/>
    <s v="BairesDev"/>
    <s v="Vancouver"/>
    <s v="Vancouver"/>
    <s v="Vancouver"/>
    <s v="BC"/>
    <x v="2"/>
    <s v="ANY"/>
    <s v="Remote"/>
    <s v="Others"/>
    <n v="75000"/>
    <n v="110000"/>
    <n v="92500"/>
    <n v="0"/>
    <x v="2"/>
  </r>
  <r>
    <s v="Senior Data Analysts"/>
    <s v="Data Insight and Reporting Analyst"/>
    <x v="5"/>
    <s v="HomeEquity Bank"/>
    <s v="Toronto"/>
    <s v="Toronto"/>
    <s v="Toronto"/>
    <s v="ON"/>
    <x v="389"/>
    <s v="ANY"/>
    <s v="In-Person"/>
    <s v="Technology"/>
    <n v="65000"/>
    <n v="80000"/>
    <n v="72500"/>
    <n v="0"/>
    <x v="1"/>
  </r>
  <r>
    <s v="Senior Data Analysts"/>
    <s v="Operations Data Analyst"/>
    <x v="2"/>
    <s v="Arctiq"/>
    <s v="Toronto"/>
    <s v="Toronto"/>
    <s v="Toronto"/>
    <s v="ON"/>
    <x v="390"/>
    <s v="ANY"/>
    <s v="In-Person"/>
    <s v="Others"/>
    <n v="75000"/>
    <n v="85000"/>
    <n v="80000"/>
    <n v="0"/>
    <x v="1"/>
  </r>
  <r>
    <s v="Systems and Data Analysts"/>
    <s v="Data Analyst - Informatics and Systems"/>
    <x v="8"/>
    <s v="Snaplii"/>
    <s v="Mississauga"/>
    <s v="Mississauga"/>
    <s v="Mississauga"/>
    <s v="ON"/>
    <x v="391"/>
    <s v="ANY"/>
    <s v="In-Person"/>
    <s v="Others"/>
    <n v="43000"/>
    <n v="93000"/>
    <n v="68000"/>
    <n v="0"/>
    <x v="1"/>
  </r>
  <r>
    <s v="Senior Business Intelligence Analysts"/>
    <s v="Business Intelligence Analyst (Two positions available)"/>
    <x v="10"/>
    <s v="Farm Credit Canada"/>
    <s v="Regina"/>
    <s v="Regina"/>
    <s v="Regina"/>
    <s v="SK"/>
    <x v="392"/>
    <s v="ANY"/>
    <s v="In-Person"/>
    <s v="Technology"/>
    <n v="80000"/>
    <n v="87000"/>
    <n v="83500"/>
    <n v="0"/>
    <x v="2"/>
  </r>
  <r>
    <s v="Business and Technical Analysts"/>
    <s v="Bilingual Servicing Analyst"/>
    <x v="5"/>
    <s v="BMO Financial Group"/>
    <s v="Montreal"/>
    <s v="Montreal"/>
    <s v="Montreal"/>
    <s v="QC"/>
    <x v="393"/>
    <s v="ANY"/>
    <s v="In-Person"/>
    <s v="Finance"/>
    <n v="38000"/>
    <n v="70000"/>
    <n v="54000"/>
    <n v="0"/>
    <x v="1"/>
  </r>
  <r>
    <s v="Systems and Data Analysts"/>
    <s v="Data Analyst &amp; BI Specialist"/>
    <x v="4"/>
    <s v="UniUni (Uni Express Inc.)"/>
    <s v="Remote"/>
    <s v="Remote"/>
    <s v="Remote"/>
    <s v="Undef"/>
    <x v="394"/>
    <s v="Senior"/>
    <s v="Remote"/>
    <s v="Media"/>
    <n v="70000"/>
    <n v="90000"/>
    <n v="80000"/>
    <n v="1"/>
    <x v="0"/>
  </r>
  <r>
    <s v="Financial and Operational Analysts"/>
    <s v="Inventory Analyst"/>
    <x v="5"/>
    <s v="Portland Tractor, Inc."/>
    <s v="Langley"/>
    <s v="Langley"/>
    <s v="Langley"/>
    <s v="BC"/>
    <x v="395"/>
    <s v="ANY"/>
    <s v="In-Person"/>
    <s v="Real Estate"/>
    <n v="60000"/>
    <n v="70000"/>
    <n v="65000"/>
    <n v="0"/>
    <x v="2"/>
  </r>
  <r>
    <s v="Business Systems Analysts"/>
    <s v="Business Data Analyst"/>
    <x v="2"/>
    <s v="Dawn InfoTek Inc."/>
    <s v="Toronto"/>
    <s v="Toronto"/>
    <s v="Toronto"/>
    <s v="ON"/>
    <x v="396"/>
    <s v="ANY"/>
    <s v="In-Person"/>
    <s v="Others"/>
    <n v="135200"/>
    <n v="156000"/>
    <n v="145600"/>
    <n v="0"/>
    <x v="1"/>
  </r>
  <r>
    <s v="Senior Data Analysts"/>
    <s v="Data Analyst, Business Intelligence"/>
    <x v="10"/>
    <s v="Bell"/>
    <s v="Toronto"/>
    <s v="Toronto"/>
    <s v="Toronto"/>
    <s v="ON"/>
    <x v="397"/>
    <s v="ANY"/>
    <s v="In-Person"/>
    <s v="Others"/>
    <n v="72000"/>
    <n v="86000"/>
    <n v="79000"/>
    <n v="0"/>
    <x v="1"/>
  </r>
  <r>
    <s v="Business Systems Analysts"/>
    <s v="IT Business Systems Analyst"/>
    <x v="8"/>
    <s v="Greenfire Resources Operating Corporation"/>
    <s v="Fort McMurray"/>
    <s v="Fort McMurray"/>
    <s v="Fort McMurray"/>
    <s v="AB"/>
    <x v="398"/>
    <s v="ANY"/>
    <s v="In-Person"/>
    <s v="Others"/>
    <n v="72000"/>
    <n v="82000"/>
    <n v="77000"/>
    <n v="0"/>
    <x v="2"/>
  </r>
  <r>
    <s v="Systems and Data Analysts"/>
    <s v="Part-time Data Quality Analyst (Fraud Investigation)"/>
    <x v="5"/>
    <s v="owl.co"/>
    <s v="Toronto"/>
    <s v="Toronto"/>
    <s v="Toronto"/>
    <s v="ON"/>
    <x v="399"/>
    <s v="ANY"/>
    <s v="In-Person"/>
    <s v="Others"/>
    <n v="41600"/>
    <n v="57200"/>
    <n v="49400"/>
    <n v="0"/>
    <x v="1"/>
  </r>
  <r>
    <s v="Financial and Operational Analysts"/>
    <s v="Sustainability Analyst"/>
    <x v="5"/>
    <s v="KeeWee"/>
    <s v="Remote"/>
    <s v="Remote"/>
    <s v="Remote"/>
    <s v="Undef"/>
    <x v="400"/>
    <s v="ANY"/>
    <s v="Remote"/>
    <s v="Others"/>
    <n v="50000"/>
    <n v="76458"/>
    <n v="63229"/>
    <n v="1"/>
    <x v="0"/>
  </r>
  <r>
    <s v="Senior Supply Chain Data Analysts"/>
    <s v="Career Re-Entry - Operations Training Reporting Analyst V"/>
    <x v="5"/>
    <s v="Enbridge"/>
    <s v="Edmonton"/>
    <s v="Edmonton"/>
    <s v="Edmonton"/>
    <s v="AB"/>
    <x v="401"/>
    <s v="ANY"/>
    <s v="In-Person"/>
    <s v="Others"/>
    <n v="56000"/>
    <n v="76000"/>
    <n v="66000"/>
    <n v="0"/>
    <x v="2"/>
  </r>
  <r>
    <s v="Senior Data Analysts"/>
    <s v="Data Analyst"/>
    <x v="2"/>
    <s v="KF Aerospace"/>
    <s v="Kelowna"/>
    <s v="Kelowna"/>
    <s v="Kelowna"/>
    <s v="BC"/>
    <x v="402"/>
    <s v="ANY"/>
    <s v="In-Person"/>
    <s v="Aerospace"/>
    <n v="77000"/>
    <n v="96000"/>
    <n v="86500"/>
    <n v="0"/>
    <x v="2"/>
  </r>
  <r>
    <s v="Senior Supply Chain Data Analysts"/>
    <s v="Power BI Developer | Data Analyst"/>
    <x v="7"/>
    <s v="Silver Gold Bull Inc."/>
    <s v="Calgary"/>
    <s v="Calgary"/>
    <s v="Calgary"/>
    <s v="AB"/>
    <x v="403"/>
    <s v="ANY"/>
    <s v="In-Person"/>
    <s v="Others"/>
    <n v="65000"/>
    <n v="120000"/>
    <n v="92500"/>
    <n v="0"/>
    <x v="2"/>
  </r>
  <r>
    <s v="Senior Business Intelligence Analysts"/>
    <s v="Reporting and Business Intelligence Analyst"/>
    <x v="10"/>
    <s v="Radiant Canada"/>
    <s v="Mississauga"/>
    <s v="Mississauga"/>
    <s v="Mississauga"/>
    <s v="ON"/>
    <x v="404"/>
    <s v="ANY"/>
    <s v="In-Person"/>
    <s v="Others"/>
    <n v="65000"/>
    <n v="77000"/>
    <n v="71000"/>
    <n v="0"/>
    <x v="1"/>
  </r>
  <r>
    <s v="Senior Data Analysts"/>
    <s v="Data Analyst Intern"/>
    <x v="14"/>
    <s v="Klue"/>
    <s v="Vancouver"/>
    <s v="Vancouver"/>
    <s v="Vancouver"/>
    <s v="BC"/>
    <x v="405"/>
    <s v="Junior"/>
    <s v="In-Person"/>
    <s v="Others"/>
    <n v="44000"/>
    <n v="57200"/>
    <n v="50600"/>
    <n v="0"/>
    <x v="2"/>
  </r>
  <r>
    <s v="Senior Data Analysts"/>
    <s v="Game Data Analyst"/>
    <x v="2"/>
    <s v="Prodigy Education"/>
    <s v="Midtown Toronto"/>
    <s v="Midtown Toronto"/>
    <s v="Midtown Toronto"/>
    <s v="ON"/>
    <x v="406"/>
    <s v="ANY"/>
    <s v="In-Person"/>
    <s v="Education"/>
    <n v="89000"/>
    <n v="111000"/>
    <n v="100000"/>
    <n v="0"/>
    <x v="1"/>
  </r>
  <r>
    <s v="Senior Data Analysts"/>
    <s v="Data Analyst"/>
    <x v="2"/>
    <s v="Sri Technosoft Solutions"/>
    <s v="Edmonton"/>
    <s v="Edmonton"/>
    <s v="Edmonton"/>
    <s v="AB"/>
    <x v="407"/>
    <s v="ANY"/>
    <s v="In-Person"/>
    <s v="Technology"/>
    <n v="69000"/>
    <n v="86000"/>
    <n v="77500"/>
    <n v="0"/>
    <x v="2"/>
  </r>
  <r>
    <s v="Senior Data Analysts"/>
    <s v="Data analyst intern"/>
    <x v="14"/>
    <s v="American Iron and Metal"/>
    <s v="Montreal"/>
    <s v="Montreal"/>
    <s v="Montreal"/>
    <s v="QC"/>
    <x v="408"/>
    <s v="Junior"/>
    <s v="In-Person"/>
    <s v="Others"/>
    <n v="69000"/>
    <n v="86000"/>
    <n v="77500"/>
    <n v="0"/>
    <x v="1"/>
  </r>
  <r>
    <s v="Business and Technical Analysts"/>
    <s v="RES O 21R - Data Analyst"/>
    <x v="2"/>
    <s v="BC Public Service"/>
    <s v="Burnaby"/>
    <s v="Burnaby"/>
    <s v="Burnaby"/>
    <s v="BC"/>
    <x v="409"/>
    <s v="ANY"/>
    <s v="In-Person"/>
    <s v="Service"/>
    <n v="70000"/>
    <n v="79000"/>
    <n v="74500"/>
    <n v="0"/>
    <x v="2"/>
  </r>
  <r>
    <s v="Senior Data Analysts"/>
    <s v="DEVELOPER / DATA ANALYST"/>
    <x v="7"/>
    <s v="AXIS Database Marketing"/>
    <s v="Mississauga"/>
    <s v="Mississauga"/>
    <s v="Mississauga"/>
    <s v="ON"/>
    <x v="410"/>
    <s v="ANY"/>
    <s v="In-Person"/>
    <s v="Others"/>
    <n v="43000"/>
    <n v="93000"/>
    <n v="68000"/>
    <n v="0"/>
    <x v="1"/>
  </r>
  <r>
    <s v="Senior Supply Chain Data Analysts"/>
    <s v="Data Analyst, BORN Ontario, Temporary Full-Time (1.0)"/>
    <x v="2"/>
    <s v="CHEO"/>
    <s v="Ottawa"/>
    <s v="Ottawa"/>
    <s v="Ottawa"/>
    <s v="ON"/>
    <x v="411"/>
    <s v="ANY"/>
    <s v="In-Person"/>
    <s v="Others"/>
    <n v="72883.199999999997"/>
    <n v="89440"/>
    <n v="81161.600000000006"/>
    <n v="0"/>
    <x v="1"/>
  </r>
  <r>
    <s v="Business and Technical Analysts"/>
    <s v="C-GE-916 √É∆í√Ç¬¢√É¬¢√¢‚Ç¨≈°√Ç¬¨√É¬¢√¢‚Äö¬¨√Ö‚Äú Data Analyst"/>
    <x v="2"/>
    <s v="CAE"/>
    <s v="Saint-Laurent"/>
    <s v="Saint-Laurent"/>
    <s v="Saint-Laurent"/>
    <s v="QC"/>
    <x v="412"/>
    <s v="ANY"/>
    <s v="In-Person"/>
    <s v="Others"/>
    <n v="81000"/>
    <n v="91000"/>
    <n v="86000"/>
    <n v="0"/>
    <x v="1"/>
  </r>
  <r>
    <s v="Senior Data Analysts"/>
    <s v="Quantitative Data Analyst"/>
    <x v="15"/>
    <s v="The Mustard Seed Society"/>
    <s v="Calgary"/>
    <s v="Calgary"/>
    <s v="Calgary"/>
    <s v="AB"/>
    <x v="413"/>
    <s v="ANY"/>
    <s v="In-Person"/>
    <s v="Others"/>
    <n v="60000"/>
    <n v="95000"/>
    <n v="77500"/>
    <n v="0"/>
    <x v="2"/>
  </r>
  <r>
    <s v="Financial and Operational Analysts"/>
    <s v="CATEGORY ANALYST"/>
    <x v="5"/>
    <s v="Groupe Leclerc"/>
    <s v="Canada"/>
    <s v="Canada"/>
    <s v="Canada"/>
    <s v="Undef"/>
    <x v="414"/>
    <s v="ANY"/>
    <s v="In-Person"/>
    <s v="Others"/>
    <n v="50000"/>
    <n v="76458"/>
    <n v="63229"/>
    <n v="0"/>
    <x v="0"/>
  </r>
  <r>
    <s v="Senior Business Intelligence Analysts"/>
    <s v="Business Intelligence Analyst Toronto, Canada Commercial"/>
    <x v="10"/>
    <s v="Rothmans, Benson &amp; Hedges Inc"/>
    <s v="Toronto"/>
    <s v="Toronto"/>
    <s v="Toronto"/>
    <s v="ON"/>
    <x v="415"/>
    <s v="ANY"/>
    <s v="In-Person"/>
    <s v="Others"/>
    <n v="82000"/>
    <n v="87000"/>
    <n v="84500"/>
    <n v="0"/>
    <x v="1"/>
  </r>
  <r>
    <s v="Senior Data Analysts"/>
    <s v="Procurement Data Analyst"/>
    <x v="2"/>
    <s v="Mitsubishi Electric Sales Canada Inc."/>
    <s v="Markham"/>
    <s v="Markham"/>
    <s v="Markham"/>
    <s v="ON"/>
    <x v="416"/>
    <s v="ANY"/>
    <s v="In-Person"/>
    <s v="Technology"/>
    <n v="48000"/>
    <n v="80000"/>
    <n v="64000"/>
    <n v="0"/>
    <x v="1"/>
  </r>
  <r>
    <s v="Senior Supply Chain Data Analysts"/>
    <s v="Data Analyst and BI Developer - Toronto (Insurance)"/>
    <x v="7"/>
    <s v="Trisura Guarantee Insurance Company"/>
    <s v="Toronto"/>
    <s v="Toronto"/>
    <s v="Toronto"/>
    <s v="ON"/>
    <x v="417"/>
    <s v="ANY"/>
    <s v="In-Person"/>
    <s v="Insurance"/>
    <n v="65000"/>
    <n v="85000"/>
    <n v="75000"/>
    <n v="0"/>
    <x v="1"/>
  </r>
  <r>
    <s v="Senior Data Analysts"/>
    <s v="Data Analyst - Product"/>
    <x v="2"/>
    <s v="Appcast"/>
    <s v="Fredericton"/>
    <s v="Fredericton"/>
    <s v="Fredericton"/>
    <s v="NB"/>
    <x v="418"/>
    <s v="ANY"/>
    <s v="In-Person"/>
    <s v="Others"/>
    <n v="55000"/>
    <n v="66000"/>
    <n v="60500"/>
    <n v="0"/>
    <x v="3"/>
  </r>
  <r>
    <s v="Business and Marketing Analysts"/>
    <s v="Business Analyst"/>
    <x v="1"/>
    <s v="TripNinja"/>
    <s v="Remote"/>
    <s v="Remote"/>
    <s v="Remote"/>
    <s v="Undef"/>
    <x v="419"/>
    <s v="ANY"/>
    <s v="Remote"/>
    <s v="Others"/>
    <n v="80000"/>
    <n v="90000"/>
    <n v="85000"/>
    <n v="1"/>
    <x v="0"/>
  </r>
  <r>
    <s v="Senior Data Analysts"/>
    <s v="Data Analyst"/>
    <x v="2"/>
    <s v="Fraser Health"/>
    <s v="Surrey"/>
    <s v="Surrey"/>
    <s v="Surrey"/>
    <s v="BC"/>
    <x v="420"/>
    <s v="ANY"/>
    <s v="In-Person"/>
    <s v="Healthcare"/>
    <n v="79289.599999999904"/>
    <n v="113984"/>
    <n v="96636.799999999901"/>
    <n v="0"/>
    <x v="2"/>
  </r>
  <r>
    <s v="Senior Business Intelligence Analysts"/>
    <s v="Data Analyst (Street Operations)"/>
    <x v="2"/>
    <s v="The City of Vancouver"/>
    <s v="Vancouver"/>
    <s v="Vancouver"/>
    <s v="Vancouver"/>
    <s v="BC"/>
    <x v="421"/>
    <s v="ANY"/>
    <s v="In-Person"/>
    <s v="Technology"/>
    <n v="87443.199999999997"/>
    <n v="103272"/>
    <n v="95357.6"/>
    <n v="0"/>
    <x v="2"/>
  </r>
  <r>
    <s v="Senior Data Analysts"/>
    <s v="Analyst, Data Integrity"/>
    <x v="5"/>
    <s v="Allied"/>
    <s v="Toronto"/>
    <s v="Toronto"/>
    <s v="Toronto"/>
    <s v="ON"/>
    <x v="422"/>
    <s v="ANY"/>
    <s v="In-Person"/>
    <s v="Others"/>
    <n v="70000"/>
    <n v="95000"/>
    <n v="82500"/>
    <n v="0"/>
    <x v="1"/>
  </r>
  <r>
    <s v="Senior Business Intelligence Analysts"/>
    <s v="Junior Business Support Analyst"/>
    <x v="5"/>
    <s v="Intelligent Hospitality"/>
    <s v="Remote"/>
    <s v="Remote"/>
    <s v="Remote"/>
    <s v="Undef"/>
    <x v="423"/>
    <s v="Junior"/>
    <s v="Remote"/>
    <s v="Technology"/>
    <n v="40000"/>
    <n v="57200"/>
    <n v="48600"/>
    <n v="1"/>
    <x v="0"/>
  </r>
  <r>
    <s v="Senior Data Analysts"/>
    <s v="Senior Data Analyst"/>
    <x v="2"/>
    <s v="Scene+"/>
    <s v="Toronto"/>
    <s v="Toronto"/>
    <s v="Toronto"/>
    <s v="ON"/>
    <x v="424"/>
    <s v="Senior"/>
    <s v="In-Person"/>
    <s v="Others"/>
    <n v="43000"/>
    <n v="93000"/>
    <n v="68000"/>
    <n v="0"/>
    <x v="1"/>
  </r>
  <r>
    <s v="Business and Technical Analysts"/>
    <s v="Geophysicist/Data Analyst"/>
    <x v="2"/>
    <s v="Sander Geophysics Limited"/>
    <s v="Ottawa"/>
    <s v="Ottawa"/>
    <s v="Ottawa"/>
    <s v="ON"/>
    <x v="425"/>
    <s v="ANY"/>
    <s v="In-Person"/>
    <s v="Technology"/>
    <n v="64123.59"/>
    <n v="86600"/>
    <n v="75361.794999999998"/>
    <n v="0"/>
    <x v="1"/>
  </r>
  <r>
    <s v="Senior Business Intelligence Analysts"/>
    <s v="Business Analyst Position (Remote)"/>
    <x v="1"/>
    <s v="Saint Laurent Consulting"/>
    <s v="Remote"/>
    <s v="Remote"/>
    <s v="Remote"/>
    <s v="Undef"/>
    <x v="426"/>
    <s v="ANY"/>
    <s v="Remote"/>
    <s v="Consulting"/>
    <n v="68000"/>
    <n v="88300"/>
    <n v="78150"/>
    <n v="1"/>
    <x v="0"/>
  </r>
  <r>
    <s v="Senior Data Analysts"/>
    <s v="Data Analyst"/>
    <x v="2"/>
    <s v="Runnymede Healthcare Centre"/>
    <s v="Toronto"/>
    <s v="Toronto"/>
    <s v="Toronto"/>
    <s v="ON"/>
    <x v="427"/>
    <s v="ANY"/>
    <s v="In-Person"/>
    <s v="Healthcare"/>
    <n v="65000"/>
    <n v="75000"/>
    <n v="70000"/>
    <n v="0"/>
    <x v="1"/>
  </r>
  <r>
    <s v="Senior Supply Chain Data Analysts"/>
    <s v="Business Data Analyst, Retro Admin"/>
    <x v="2"/>
    <s v="PartnerRe"/>
    <s v="Toronto"/>
    <s v="Toronto"/>
    <s v="Toronto"/>
    <s v="ON"/>
    <x v="428"/>
    <s v="ANY"/>
    <s v="In-Person"/>
    <s v="Others"/>
    <n v="68500"/>
    <n v="87000"/>
    <n v="77750"/>
    <n v="0"/>
    <x v="1"/>
  </r>
  <r>
    <s v="Senior Data Analysts"/>
    <s v="Inventory Data Analyst"/>
    <x v="2"/>
    <s v="Leavitt Machinery Canada Inc."/>
    <s v="Coquitlam"/>
    <s v="Coquitlam"/>
    <s v="Coquitlam"/>
    <s v="BC"/>
    <x v="429"/>
    <s v="ANY"/>
    <s v="In-Person"/>
    <s v="Technology"/>
    <n v="50000"/>
    <n v="70000"/>
    <n v="60000"/>
    <n v="0"/>
    <x v="2"/>
  </r>
  <r>
    <s v="Senior Data Analysts"/>
    <s v="Sr. Data Analyst"/>
    <x v="2"/>
    <s v="Railserve, Inc."/>
    <s v="Edmonton"/>
    <s v="Edmonton"/>
    <s v="Edmonton"/>
    <s v="AB"/>
    <x v="430"/>
    <s v="Senior"/>
    <s v="In-Person"/>
    <s v="Others"/>
    <n v="85000"/>
    <n v="85000"/>
    <n v="85000"/>
    <n v="0"/>
    <x v="2"/>
  </r>
  <r>
    <s v="Senior Business Intelligence Analysts"/>
    <s v="Business Analyst, Business Intelligence (BI) - Belron Canada"/>
    <x v="1"/>
    <s v="Belron Canada"/>
    <s v="Montreal"/>
    <s v="Montreal"/>
    <s v="Montreal"/>
    <s v="QC"/>
    <x v="431"/>
    <s v="ANY"/>
    <s v="In-Person"/>
    <s v="Others"/>
    <n v="84000"/>
    <n v="90000"/>
    <n v="87000"/>
    <n v="0"/>
    <x v="1"/>
  </r>
  <r>
    <s v="Senior Data Analysts"/>
    <s v="Data &amp; Systems Analyst"/>
    <x v="8"/>
    <s v="Aecon Group"/>
    <s v="Toronto"/>
    <s v="Toronto"/>
    <s v="Toronto"/>
    <s v="ON"/>
    <x v="432"/>
    <s v="ANY"/>
    <s v="In-Person"/>
    <s v="Others"/>
    <n v="69000"/>
    <n v="80000"/>
    <n v="74500"/>
    <n v="0"/>
    <x v="1"/>
  </r>
  <r>
    <s v="Senior Data Analysts"/>
    <s v="Senior Data Analyst"/>
    <x v="2"/>
    <s v="American Tall"/>
    <s v="Mississauga"/>
    <s v="Mississauga"/>
    <s v="Mississauga"/>
    <s v="ON"/>
    <x v="433"/>
    <s v="Senior"/>
    <s v="In-Person"/>
    <s v="Others"/>
    <n v="77000"/>
    <n v="97000"/>
    <n v="87000"/>
    <n v="0"/>
    <x v="1"/>
  </r>
  <r>
    <s v="Senior Data Analysts"/>
    <s v="EDI Data Analyst"/>
    <x v="2"/>
    <s v="Jewish Family and Child Service"/>
    <s v="Toronto"/>
    <s v="Toronto"/>
    <s v="Toronto"/>
    <s v="ON"/>
    <x v="434"/>
    <s v="ANY"/>
    <s v="In-Person"/>
    <s v="Service"/>
    <n v="69000"/>
    <n v="84000"/>
    <n v="76500"/>
    <n v="0"/>
    <x v="1"/>
  </r>
  <r>
    <s v="Senior Business Intelligence Analysts"/>
    <s v="Project Controls Analyst"/>
    <x v="5"/>
    <s v="Thermo Design Engineering Ltd"/>
    <s v="Edmonton"/>
    <s v="Edmonton"/>
    <s v="Edmonton"/>
    <s v="AB"/>
    <x v="435"/>
    <s v="ANY"/>
    <s v="In-Person"/>
    <s v="Construction"/>
    <n v="68000"/>
    <n v="88300"/>
    <n v="78150"/>
    <n v="0"/>
    <x v="2"/>
  </r>
  <r>
    <s v="Business Systems Analysts"/>
    <s v="Data Business Analyst"/>
    <x v="1"/>
    <s v="Bridgenext, Inc"/>
    <s v="Canada"/>
    <s v="Canada"/>
    <s v="Canada"/>
    <s v="Undef"/>
    <x v="436"/>
    <s v="ANY"/>
    <s v="In-Person"/>
    <s v="Others"/>
    <n v="85816.8"/>
    <n v="91520"/>
    <n v="88668.4"/>
    <n v="0"/>
    <x v="0"/>
  </r>
  <r>
    <s v="Business Systems Analysts"/>
    <s v="business data analyst"/>
    <x v="2"/>
    <s v="Accencis Group"/>
    <s v="Richmond Hill"/>
    <s v="Richmond Hill"/>
    <s v="Richmond Hill"/>
    <s v="ON"/>
    <x v="437"/>
    <s v="ANY"/>
    <s v="In-Person"/>
    <s v="Others"/>
    <n v="90480"/>
    <n v="90480"/>
    <n v="90480"/>
    <n v="0"/>
    <x v="1"/>
  </r>
  <r>
    <s v="Senior Data Analysts"/>
    <s v="Data Centre Analyst"/>
    <x v="5"/>
    <s v="TransLink"/>
    <s v="Vancouver"/>
    <s v="Vancouver"/>
    <s v="Vancouver"/>
    <s v="BC"/>
    <x v="438"/>
    <s v="ANY"/>
    <s v="In-Person"/>
    <s v="Others"/>
    <n v="30240.560000000001"/>
    <n v="57200"/>
    <n v="43720.28"/>
    <n v="0"/>
    <x v="2"/>
  </r>
  <r>
    <s v="Systems and Data Analysts"/>
    <s v="Business Development Data Analyst - Remote Work"/>
    <x v="2"/>
    <s v="BairesDev"/>
    <s v="Calgary"/>
    <s v="Calgary"/>
    <s v="Calgary"/>
    <s v="AB"/>
    <x v="2"/>
    <s v="ANY"/>
    <s v="Remote"/>
    <s v="Others"/>
    <n v="60000"/>
    <n v="109000"/>
    <n v="84500"/>
    <n v="0"/>
    <x v="2"/>
  </r>
  <r>
    <s v="Senior Data Analysts"/>
    <s v="Data Analyst"/>
    <x v="2"/>
    <s v="University of Saskatchewan"/>
    <s v="Saskatoon"/>
    <s v="Saskatoon"/>
    <s v="Saskatoon"/>
    <s v="SK"/>
    <x v="439"/>
    <s v="ANY"/>
    <s v="In-Person"/>
    <s v="Technology"/>
    <n v="70000"/>
    <n v="115000"/>
    <n v="92500"/>
    <n v="0"/>
    <x v="2"/>
  </r>
  <r>
    <s v="Systems and Data Analysts"/>
    <s v="Data Analyst - KENWAVE SOLUTIONS INC."/>
    <x v="2"/>
    <s v="Kenaidan Contracting Ltd"/>
    <s v="Mississauga"/>
    <s v="Mississauga"/>
    <s v="Mississauga"/>
    <s v="ON"/>
    <x v="440"/>
    <s v="ANY"/>
    <s v="In-Person"/>
    <s v="Others"/>
    <n v="64000"/>
    <n v="80000"/>
    <n v="72000"/>
    <n v="0"/>
    <x v="1"/>
  </r>
  <r>
    <s v="Senior Data Analysts"/>
    <s v="Data Analyst"/>
    <x v="2"/>
    <s v="Canadian Nuclear Laboratories"/>
    <s v="Port Hope"/>
    <s v="Port Hope"/>
    <s v="Port Hope"/>
    <s v="ON"/>
    <x v="441"/>
    <s v="ANY"/>
    <s v="In-Person"/>
    <s v="Others"/>
    <n v="55000"/>
    <n v="71000"/>
    <n v="63000"/>
    <n v="0"/>
    <x v="1"/>
  </r>
  <r>
    <s v="Systems and Data Analysts"/>
    <s v="Binance Accelerator Program - Data Analyst (Risk)"/>
    <x v="0"/>
    <s v="Binance"/>
    <s v="Remote"/>
    <s v="Remote"/>
    <s v="Remote"/>
    <s v="Undef"/>
    <x v="442"/>
    <s v="ANY"/>
    <s v="Remote"/>
    <s v="Others"/>
    <n v="76000"/>
    <n v="89440"/>
    <n v="82720"/>
    <n v="1"/>
    <x v="0"/>
  </r>
  <r>
    <s v="Senior Data Analysts"/>
    <s v="Data Analyst"/>
    <x v="2"/>
    <s v="CAPREIT"/>
    <s v="Toronto"/>
    <s v="Toronto"/>
    <s v="Toronto"/>
    <s v="ON"/>
    <x v="443"/>
    <s v="ANY"/>
    <s v="In-Person"/>
    <s v="Technology"/>
    <n v="69000"/>
    <n v="86000"/>
    <n v="77500"/>
    <n v="0"/>
    <x v="1"/>
  </r>
  <r>
    <s v="Business and Technical Analysts"/>
    <s v="Continuous Improvement/Business Analyst"/>
    <x v="1"/>
    <s v="FleetOptics Inc"/>
    <s v="Mississauga"/>
    <s v="Mississauga"/>
    <s v="Mississauga"/>
    <s v="ON"/>
    <x v="444"/>
    <s v="ANY"/>
    <s v="In-Person"/>
    <s v="Others"/>
    <n v="60000"/>
    <n v="90000"/>
    <n v="75000"/>
    <n v="0"/>
    <x v="1"/>
  </r>
  <r>
    <s v="Senior Supply Chain Data Analysts"/>
    <s v="Business Analyst/Quality Assurance Analyst"/>
    <x v="1"/>
    <s v="DLL"/>
    <s v="Burlington"/>
    <s v="Burlington"/>
    <s v="Burlington"/>
    <s v="ON"/>
    <x v="445"/>
    <s v="ANY"/>
    <s v="In-Person"/>
    <s v="Others"/>
    <n v="76000"/>
    <n v="114000"/>
    <n v="95000"/>
    <n v="0"/>
    <x v="1"/>
  </r>
  <r>
    <s v="Senior Data Analysts"/>
    <s v="ICQA Data Analyst"/>
    <x v="2"/>
    <s v="Amazon Canada Fulfillment Services, ULC."/>
    <s v="Cambridge"/>
    <s v="Cambridge"/>
    <s v="Cambridge"/>
    <s v="ON"/>
    <x v="446"/>
    <s v="ANY"/>
    <s v="In-Person"/>
    <s v="Service"/>
    <n v="49000"/>
    <n v="78000"/>
    <n v="63500"/>
    <n v="0"/>
    <x v="1"/>
  </r>
  <r>
    <s v="Senior Data Analysts"/>
    <s v="Infrastructure Data Analyst"/>
    <x v="2"/>
    <s v="City of Markham"/>
    <s v="Markham"/>
    <s v="Markham"/>
    <s v="Markham"/>
    <s v="ON"/>
    <x v="447"/>
    <s v="ANY"/>
    <s v="In-Person"/>
    <s v="Technology"/>
    <n v="77000"/>
    <n v="87000"/>
    <n v="82000"/>
    <n v="0"/>
    <x v="1"/>
  </r>
  <r>
    <s v="Senior Data Analysts"/>
    <s v="Senior Data Analyst"/>
    <x v="2"/>
    <s v="Clutch Technologies Inc."/>
    <s v="Etobicoke"/>
    <s v="Etobicoke"/>
    <s v="Etobicoke"/>
    <s v="ON"/>
    <x v="448"/>
    <s v="Senior"/>
    <s v="In-Person"/>
    <s v="Technology"/>
    <n v="61000"/>
    <n v="100000"/>
    <n v="80500"/>
    <n v="0"/>
    <x v="1"/>
  </r>
  <r>
    <s v="Business and Technical Analysts"/>
    <s v="Summer/Fall Co-op- Analyst"/>
    <x v="5"/>
    <s v="Canadian Cannabis Exchange Ltd."/>
    <s v="Calgary"/>
    <s v="Calgary"/>
    <s v="Calgary"/>
    <s v="AB"/>
    <x v="449"/>
    <s v="ANY"/>
    <s v="In-Person"/>
    <s v="Others"/>
    <n v="34611.199999999997"/>
    <n v="57200"/>
    <n v="45905.599999999999"/>
    <n v="0"/>
    <x v="2"/>
  </r>
  <r>
    <s v="Senior Business Intelligence Analysts"/>
    <s v="Data and Business Intelligence Analyst"/>
    <x v="10"/>
    <s v="University of Toronto"/>
    <s v="Toronto"/>
    <s v="Toronto"/>
    <s v="Toronto"/>
    <s v="ON"/>
    <x v="450"/>
    <s v="ANY"/>
    <s v="In-Person"/>
    <s v="Technology"/>
    <n v="85000"/>
    <n v="93000"/>
    <n v="89000"/>
    <n v="0"/>
    <x v="1"/>
  </r>
  <r>
    <s v="Business Systems Analysts"/>
    <s v="Business Analyst - Hybrid"/>
    <x v="1"/>
    <s v="CarltonOne"/>
    <s v="Markham"/>
    <s v="Markham"/>
    <s v="Markham"/>
    <s v="ON"/>
    <x v="451"/>
    <s v="ANY"/>
    <s v="Hybrid"/>
    <s v="Automotive"/>
    <n v="70000"/>
    <n v="80000"/>
    <n v="75000"/>
    <n v="0"/>
    <x v="1"/>
  </r>
  <r>
    <s v="Senior Data Analysts"/>
    <s v="Information Analyst - Data Quality"/>
    <x v="5"/>
    <s v="eHealth Saskatchewan"/>
    <s v="Regina"/>
    <s v="Regina"/>
    <s v="Regina"/>
    <s v="SK"/>
    <x v="452"/>
    <s v="ANY"/>
    <s v="In-Person"/>
    <s v="Healthcare"/>
    <n v="74152"/>
    <n v="90272"/>
    <n v="82212"/>
    <n v="0"/>
    <x v="2"/>
  </r>
  <r>
    <s v="Business and Technical Analysts"/>
    <s v="Data Analyst / Analyste de donn√É∆í√Ü‚Äô√É‚Äö√Ç¬©es"/>
    <x v="2"/>
    <s v="FlightHub"/>
    <s v="Montreal"/>
    <s v="Montreal"/>
    <s v="Montreal"/>
    <s v="QC"/>
    <x v="453"/>
    <s v="ANY"/>
    <s v="In-Person"/>
    <s v="Others"/>
    <n v="64123.59"/>
    <n v="86600"/>
    <n v="75361.794999999998"/>
    <n v="0"/>
    <x v="1"/>
  </r>
  <r>
    <s v="Business Systems Analysts"/>
    <s v="Business System Analyst -Data Engineer"/>
    <x v="3"/>
    <s v="Zortech Solutions"/>
    <s v="Toronto"/>
    <s v="Toronto"/>
    <s v="Toronto"/>
    <s v="ON"/>
    <x v="454"/>
    <s v="ANY"/>
    <s v="In-Person"/>
    <s v="Technology"/>
    <n v="120000"/>
    <n v="130000"/>
    <n v="125000"/>
    <n v="0"/>
    <x v="1"/>
  </r>
  <r>
    <s v="Senior Supply Chain Data Analysts"/>
    <s v="Supply Chain Data Analyst"/>
    <x v="2"/>
    <s v="City of Calgary"/>
    <s v="Calgary"/>
    <s v="Calgary"/>
    <s v="Calgary"/>
    <s v="AB"/>
    <x v="455"/>
    <s v="ANY"/>
    <s v="In-Person"/>
    <s v="Technology"/>
    <n v="85862.399999999994"/>
    <n v="114774.39999999999"/>
    <n v="100318.39999999999"/>
    <n v="0"/>
    <x v="2"/>
  </r>
  <r>
    <s v="Systems and Data Analysts"/>
    <s v="Data Analyst with Python and ETL"/>
    <x v="2"/>
    <s v="Scotiabank"/>
    <s v="Toronto"/>
    <s v="Toronto"/>
    <s v="Toronto"/>
    <s v="ON"/>
    <x v="456"/>
    <s v="ANY"/>
    <s v="In-Person"/>
    <s v="Finance"/>
    <n v="70000"/>
    <n v="93000"/>
    <n v="81500"/>
    <n v="0"/>
    <x v="1"/>
  </r>
  <r>
    <s v="Senior Business Intelligence Analysts"/>
    <s v="Senior System Business Analyst"/>
    <x v="8"/>
    <s v="Imperial Dade"/>
    <s v="Saint-Laurent"/>
    <s v="Saint-Laurent"/>
    <s v="Saint-Laurent"/>
    <s v="QC"/>
    <x v="457"/>
    <s v="Senior"/>
    <s v="In-Person"/>
    <s v="Others"/>
    <n v="80000"/>
    <n v="80000"/>
    <n v="80000"/>
    <n v="0"/>
    <x v="1"/>
  </r>
  <r>
    <s v="Business and Technical Analysts"/>
    <s v="Data System Analyst (need -Snowflake, Hadoop, ETL) @ Markham - Hybrid - long Term"/>
    <x v="8"/>
    <s v="Atlantis IT group"/>
    <s v="Toronto"/>
    <s v="Toronto"/>
    <s v="Toronto"/>
    <s v="ON"/>
    <x v="458"/>
    <s v="ANY"/>
    <s v="Hybrid"/>
    <s v="Technology"/>
    <n v="56000"/>
    <n v="100000"/>
    <n v="78000"/>
    <n v="0"/>
    <x v="1"/>
  </r>
  <r>
    <s v="Systems and Data Analysts"/>
    <s v="Engineering Project Data Analyst"/>
    <x v="3"/>
    <s v="CMC √É∆í√Ü‚Äô√É¬¢√¢‚Äö¬¨√Ç¬∞lectronique"/>
    <s v="Montreal"/>
    <s v="Montreal"/>
    <s v="Montreal"/>
    <s v="QC"/>
    <x v="459"/>
    <s v="ANY"/>
    <s v="In-Person"/>
    <s v="Others"/>
    <n v="69000"/>
    <n v="80000"/>
    <n v="74500"/>
    <n v="0"/>
    <x v="1"/>
  </r>
  <r>
    <s v="Senior Data Analysts"/>
    <s v="Data Analyst"/>
    <x v="2"/>
    <s v="ITK"/>
    <s v="Ottawa"/>
    <s v="Ottawa"/>
    <s v="Ottawa"/>
    <s v="ON"/>
    <x v="460"/>
    <s v="ANY"/>
    <s v="In-Person"/>
    <s v="Technology"/>
    <n v="53000"/>
    <n v="84000"/>
    <n v="68500"/>
    <n v="0"/>
    <x v="1"/>
  </r>
  <r>
    <s v="Senior Supply Chain Data Analysts"/>
    <s v="Business Analyst - 355 - Remote"/>
    <x v="1"/>
    <s v="Voyageur Aviation Corp"/>
    <s v="North Bay"/>
    <s v="North Bay"/>
    <s v="North Bay"/>
    <s v="ON"/>
    <x v="461"/>
    <s v="ANY"/>
    <s v="Remote"/>
    <s v="Transportation"/>
    <n v="70000"/>
    <n v="87000"/>
    <n v="78500"/>
    <n v="0"/>
    <x v="1"/>
  </r>
  <r>
    <s v="Senior Data Analysts"/>
    <s v="Data Systems Analyst"/>
    <x v="8"/>
    <s v="Riverdale Poultry"/>
    <s v="Kitchener"/>
    <s v="Kitchener"/>
    <s v="Kitchener"/>
    <s v="ON"/>
    <x v="462"/>
    <s v="ANY"/>
    <s v="In-Person"/>
    <s v="Others"/>
    <n v="35000"/>
    <n v="65000"/>
    <n v="50000"/>
    <n v="0"/>
    <x v="1"/>
  </r>
  <r>
    <s v="Business Systems Analysts"/>
    <s v="Business Analyst ( Data Mining )"/>
    <x v="1"/>
    <s v="Atlantis IT group"/>
    <s v="Toronto"/>
    <s v="Toronto"/>
    <s v="Toronto"/>
    <s v="ON"/>
    <x v="463"/>
    <s v="ANY"/>
    <s v="In-Person"/>
    <s v="Technology"/>
    <n v="60000"/>
    <n v="99000"/>
    <n v="79500"/>
    <n v="0"/>
    <x v="1"/>
  </r>
  <r>
    <s v="Business and Marketing Analysts"/>
    <s v="Business Analyst"/>
    <x v="1"/>
    <s v="Dawn InfoTek Inc."/>
    <s v="Scarborough"/>
    <s v="Scarborough"/>
    <s v="Scarborough"/>
    <s v="ON"/>
    <x v="464"/>
    <s v="ANY"/>
    <s v="In-Person"/>
    <s v="Others"/>
    <n v="93600"/>
    <n v="114400"/>
    <n v="104000"/>
    <n v="0"/>
    <x v="1"/>
  </r>
  <r>
    <s v="Senior Data Analysts"/>
    <s v="Technical Data Analyst"/>
    <x v="2"/>
    <s v="CNOOC International"/>
    <s v="Calgary"/>
    <s v="Calgary"/>
    <s v="Calgary"/>
    <s v="AB"/>
    <x v="465"/>
    <s v="ANY"/>
    <s v="In-Person"/>
    <s v="Others"/>
    <n v="60000"/>
    <n v="100000"/>
    <n v="80000"/>
    <n v="0"/>
    <x v="2"/>
  </r>
  <r>
    <s v="Business and Marketing Analysts"/>
    <s v="Business Analyst -Pharmacy"/>
    <x v="1"/>
    <s v="Atlantis IT group"/>
    <s v="Toronto"/>
    <s v="Toronto"/>
    <s v="Toronto"/>
    <s v="ON"/>
    <x v="466"/>
    <s v="ANY"/>
    <s v="In-Person"/>
    <s v="Technology"/>
    <n v="65000"/>
    <n v="87000"/>
    <n v="76000"/>
    <n v="0"/>
    <x v="1"/>
  </r>
  <r>
    <s v="Senior Data Analysts"/>
    <s v="Program Data Analyst"/>
    <x v="2"/>
    <s v="Nova Scotia School Boards (NSSB)"/>
    <s v="Berwick"/>
    <s v="Berwick"/>
    <s v="Berwick"/>
    <s v="NS"/>
    <x v="467"/>
    <s v="ANY"/>
    <s v="In-Person"/>
    <s v="Education"/>
    <n v="47000"/>
    <n v="58000"/>
    <n v="52500"/>
    <n v="0"/>
    <x v="3"/>
  </r>
  <r>
    <s v="Business and Marketing Analysts"/>
    <s v="Business Analyst"/>
    <x v="1"/>
    <s v="CBIG- Canadian Benefits Invst &amp; Ins Grp"/>
    <s v="Prince George"/>
    <s v="Prince George"/>
    <s v="Prince George"/>
    <s v="BC"/>
    <x v="468"/>
    <s v="ANY"/>
    <s v="In-Person"/>
    <s v="Technology"/>
    <n v="50000"/>
    <n v="60000"/>
    <n v="55000"/>
    <n v="0"/>
    <x v="2"/>
  </r>
  <r>
    <s v="Senior Data Analysts"/>
    <s v="Treasury Data Analyst"/>
    <x v="2"/>
    <s v="GFL Environmental"/>
    <s v="Vaughan"/>
    <s v="Vaughan"/>
    <s v="Vaughan"/>
    <s v="ON"/>
    <x v="469"/>
    <s v="ANY"/>
    <s v="In-Person"/>
    <s v="Others"/>
    <n v="70000"/>
    <n v="76000"/>
    <n v="73000"/>
    <n v="0"/>
    <x v="1"/>
  </r>
  <r>
    <s v="Systems and Data Analysts"/>
    <s v="Data Analyst - Regular Full-Time"/>
    <x v="2"/>
    <s v="District of Squamish"/>
    <s v="Squamish"/>
    <s v="Squamish"/>
    <s v="Squamish"/>
    <s v="BC"/>
    <x v="470"/>
    <s v="ANY"/>
    <s v="In-Person"/>
    <s v="Others"/>
    <n v="87734.399999999994"/>
    <n v="87734.399999999994"/>
    <n v="87734.399999999994"/>
    <n v="0"/>
    <x v="2"/>
  </r>
  <r>
    <s v="Business and Technical Analysts"/>
    <s v="Data &amp; Insights Analyst/Analyste de donn√É∆í√Ü‚Äô√É‚Äö√Ç¬©es et perspectives"/>
    <x v="5"/>
    <s v="World Anti-Doping Agency"/>
    <s v="Montreal"/>
    <s v="Montreal"/>
    <s v="Montreal"/>
    <s v="QC"/>
    <x v="471"/>
    <s v="ANY"/>
    <s v="In-Person"/>
    <s v="Others"/>
    <n v="64123.59"/>
    <n v="86600"/>
    <n v="75361.794999999998"/>
    <n v="0"/>
    <x v="1"/>
  </r>
  <r>
    <s v="Business and Technical Analysts"/>
    <s v="Data Analyst, BORN Ontario, Permanent Full Time (1.0) / Analyste de donn√É∆í√Ü‚Äô√É‚Äö√Ç¬©es, BORN Ontario - Poste √É∆í√Ü‚Äô√É‚Äö√Ç¬† temps plein (1,0)"/>
    <x v="2"/>
    <s v="CHEO"/>
    <s v="Ottawa"/>
    <s v="Ottawa"/>
    <s v="Ottawa"/>
    <s v="ON"/>
    <x v="411"/>
    <s v="ANY"/>
    <s v="In-Person"/>
    <s v="Others"/>
    <n v="72883.199999999997"/>
    <n v="89440"/>
    <n v="81161.600000000006"/>
    <n v="0"/>
    <x v="1"/>
  </r>
  <r>
    <s v="Systems and Data Analysts"/>
    <s v="Data Quality and Management Analyst"/>
    <x v="5"/>
    <s v="Flexiti"/>
    <s v="Ontario"/>
    <s v="Ontario"/>
    <s v="Ontario"/>
    <s v="Undef"/>
    <x v="472"/>
    <s v="ANY"/>
    <s v="In-Person"/>
    <s v="Technology"/>
    <n v="76000"/>
    <n v="89440"/>
    <n v="82720"/>
    <n v="0"/>
    <x v="0"/>
  </r>
  <r>
    <s v="Systems and Data Analysts"/>
    <s v="Copy of Data Analyst and Solution Developer"/>
    <x v="7"/>
    <s v="INLAN"/>
    <s v="Remote"/>
    <s v="Remote"/>
    <s v="Remote"/>
    <s v="Undef"/>
    <x v="473"/>
    <s v="ANY"/>
    <s v="Remote"/>
    <s v="Others"/>
    <n v="76000"/>
    <n v="89440"/>
    <n v="82720"/>
    <n v="1"/>
    <x v="0"/>
  </r>
  <r>
    <s v="Business and Marketing Analysts"/>
    <s v="Business Analyst"/>
    <x v="1"/>
    <s v="Canadian Nuclear Laboratories"/>
    <s v="Remote"/>
    <s v="Remote"/>
    <s v="Remote"/>
    <s v="Undef"/>
    <x v="474"/>
    <s v="ANY"/>
    <s v="Remote"/>
    <s v="Others"/>
    <n v="65000"/>
    <n v="87000"/>
    <n v="76000"/>
    <n v="1"/>
    <x v="0"/>
  </r>
  <r>
    <s v="Business Systems Analysts"/>
    <s v="business data analyst"/>
    <x v="2"/>
    <s v="Altec Global Capital Inc."/>
    <s v="North York"/>
    <s v="North York"/>
    <s v="North York"/>
    <s v="Undef"/>
    <x v="475"/>
    <s v="ANY"/>
    <s v="In-Person"/>
    <s v="Technology"/>
    <n v="93600"/>
    <n v="93600"/>
    <n v="93600"/>
    <n v="0"/>
    <x v="0"/>
  </r>
  <r>
    <s v="Senior Business Intelligence Analysts"/>
    <s v="Business Intelligence Analyst/Developer"/>
    <x v="7"/>
    <s v="Progi"/>
    <s v="Remote"/>
    <s v="Remote"/>
    <s v="Remote"/>
    <s v="ON"/>
    <x v="476"/>
    <s v="ANY"/>
    <s v="Remote"/>
    <s v="Others"/>
    <n v="68000"/>
    <n v="88300"/>
    <n v="78150"/>
    <n v="1"/>
    <x v="1"/>
  </r>
  <r>
    <s v="Systems and Data Analysts"/>
    <s v="Programs Data Analyst"/>
    <x v="2"/>
    <s v="Owen Sound Family Health Team"/>
    <s v="Owen Sound"/>
    <s v="Owen Sound"/>
    <s v="Owen Sound"/>
    <s v="ON"/>
    <x v="477"/>
    <s v="ANY"/>
    <s v="In-Person"/>
    <s v="Healthcare"/>
    <n v="45344"/>
    <n v="57200"/>
    <n v="51272"/>
    <n v="0"/>
    <x v="1"/>
  </r>
  <r>
    <s v="Senior Business Analysts"/>
    <s v="Business Intelligence Analyst"/>
    <x v="10"/>
    <s v="Autodesk"/>
    <s v="Toronto"/>
    <s v="Toronto"/>
    <s v="Toronto"/>
    <s v="ON"/>
    <x v="478"/>
    <s v="ANY"/>
    <s v="In-Person"/>
    <s v="Others"/>
    <n v="80000"/>
    <n v="124000"/>
    <n v="102000"/>
    <n v="0"/>
    <x v="1"/>
  </r>
  <r>
    <s v="Systems and Data Analysts"/>
    <s v="Signal Processing Engineer and Data Analyst"/>
    <x v="3"/>
    <s v="INLAN"/>
    <s v="Remote"/>
    <s v="Remote"/>
    <s v="Remote"/>
    <s v="Undef"/>
    <x v="479"/>
    <s v="ANY"/>
    <s v="Remote"/>
    <s v="Others"/>
    <n v="76000"/>
    <n v="89440"/>
    <n v="82720"/>
    <n v="1"/>
    <x v="0"/>
  </r>
  <r>
    <s v="Business and Marketing Analysts"/>
    <s v="IT Business Analyst"/>
    <x v="1"/>
    <s v="Roots"/>
    <s v="Toronto"/>
    <s v="Toronto"/>
    <s v="Toronto"/>
    <s v="ON"/>
    <x v="480"/>
    <s v="ANY"/>
    <s v="In-Person"/>
    <s v="Others"/>
    <n v="58000"/>
    <n v="75000"/>
    <n v="66500"/>
    <n v="0"/>
    <x v="1"/>
  </r>
  <r>
    <s v="Senior Supply Chain Data Analysts"/>
    <s v="Intermediate Data Support Analyst (6-Month Contract)"/>
    <x v="5"/>
    <s v="AGF Management Limited"/>
    <s v="Toronto"/>
    <s v="Toronto"/>
    <s v="Toronto"/>
    <s v="ON"/>
    <x v="481"/>
    <s v="Mid"/>
    <s v="In-Person"/>
    <s v="Technology"/>
    <n v="68000"/>
    <n v="81000"/>
    <n v="74500"/>
    <n v="0"/>
    <x v="1"/>
  </r>
  <r>
    <s v="Business and Marketing Analysts"/>
    <s v="Business Analyst"/>
    <x v="1"/>
    <s v="SupplyOne Canada, Inc."/>
    <s v="Brampton"/>
    <s v="Brampton"/>
    <s v="Brampton"/>
    <s v="ON"/>
    <x v="482"/>
    <s v="ANY"/>
    <s v="In-Person"/>
    <s v="Others"/>
    <n v="60000"/>
    <n v="70000"/>
    <n v="65000"/>
    <n v="0"/>
    <x v="1"/>
  </r>
  <r>
    <s v="Senior Business Analysts"/>
    <s v="Senior Technical Business Analyst"/>
    <x v="1"/>
    <s v="Canadian Cancer Society"/>
    <s v="Halifax"/>
    <s v="Halifax"/>
    <s v="Halifax"/>
    <s v="NS"/>
    <x v="483"/>
    <s v="Senior"/>
    <s v="In-Person"/>
    <s v="Healthcare"/>
    <n v="61000"/>
    <n v="61000"/>
    <n v="61000"/>
    <n v="0"/>
    <x v="3"/>
  </r>
  <r>
    <s v="Senior Data Analysts"/>
    <s v="Staff Data Analyst"/>
    <x v="2"/>
    <s v="HelloFresh"/>
    <s v="Toronto"/>
    <s v="Toronto"/>
    <s v="Toronto"/>
    <s v="ON"/>
    <x v="484"/>
    <s v="ANY"/>
    <s v="In-Person"/>
    <s v="Others"/>
    <n v="81000"/>
    <n v="110000"/>
    <n v="95500"/>
    <n v="0"/>
    <x v="1"/>
  </r>
  <r>
    <s v="Systems and Data Analysts"/>
    <s v="Data Analyst and Reporting Tools Developer"/>
    <x v="7"/>
    <s v="Fidelity Investments"/>
    <s v="Toronto"/>
    <s v="Toronto"/>
    <s v="Toronto"/>
    <s v="ON"/>
    <x v="485"/>
    <s v="ANY"/>
    <s v="In-Person"/>
    <s v="Technology"/>
    <n v="70000"/>
    <n v="100000"/>
    <n v="85000"/>
    <n v="0"/>
    <x v="1"/>
  </r>
  <r>
    <s v="Senior Data Analysts"/>
    <s v="Strategic Data Analyst"/>
    <x v="2"/>
    <s v="Element Fleet Management"/>
    <s v="Mississauga"/>
    <s v="Mississauga"/>
    <s v="Mississauga"/>
    <s v="ON"/>
    <x v="486"/>
    <s v="ANY"/>
    <s v="In-Person"/>
    <s v="Others"/>
    <n v="78000"/>
    <n v="93000"/>
    <n v="85500"/>
    <n v="0"/>
    <x v="1"/>
  </r>
  <r>
    <s v="Business Systems Analysts"/>
    <s v="Business Data Analyst"/>
    <x v="2"/>
    <s v="Scotiabank"/>
    <s v="Toronto"/>
    <s v="Toronto"/>
    <s v="Toronto"/>
    <s v="ON"/>
    <x v="487"/>
    <s v="ANY"/>
    <s v="In-Person"/>
    <s v="Finance"/>
    <n v="75000"/>
    <n v="100000"/>
    <n v="87500"/>
    <n v="0"/>
    <x v="1"/>
  </r>
  <r>
    <s v="Senior Data Analysts"/>
    <s v="DATA ANALYST"/>
    <x v="2"/>
    <s v="HKJ Marketing"/>
    <s v="Vancouver"/>
    <s v="Vancouver"/>
    <s v="Vancouver"/>
    <s v="BC"/>
    <x v="488"/>
    <s v="ANY"/>
    <s v="In-Person"/>
    <s v="Others"/>
    <n v="53000"/>
    <n v="84000"/>
    <n v="68500"/>
    <n v="0"/>
    <x v="2"/>
  </r>
  <r>
    <s v="Systems and Data Analysts"/>
    <s v="Advanced Data Analyst - Frostbite"/>
    <x v="2"/>
    <s v="Electronic Arts"/>
    <s v="Vancouver"/>
    <s v="Vancouver"/>
    <s v="Vancouver"/>
    <s v="BC"/>
    <x v="489"/>
    <s v="Senior"/>
    <s v="In-Person"/>
    <s v="Others"/>
    <n v="108000"/>
    <n v="147000"/>
    <n v="127500"/>
    <n v="0"/>
    <x v="2"/>
  </r>
  <r>
    <s v="Senior Supply Chain Data Analysts"/>
    <s v="Supply Chain BI Solutions Analyst"/>
    <x v="5"/>
    <s v="Pet Valu"/>
    <s v="Midtown Toronto"/>
    <s v="Midtown Toronto"/>
    <s v="Midtown Toronto"/>
    <s v="ON"/>
    <x v="490"/>
    <s v="ANY"/>
    <s v="In-Person"/>
    <s v="Others"/>
    <n v="52000"/>
    <n v="68000"/>
    <n v="60000"/>
    <n v="0"/>
    <x v="1"/>
  </r>
  <r>
    <s v="Systems and Data Analysts"/>
    <s v="Healthcare Research &amp; Data Analyst- Medtech Insights"/>
    <x v="2"/>
    <s v="Clarivate"/>
    <s v="Toronto"/>
    <s v="Toronto"/>
    <s v="Toronto"/>
    <s v="ON"/>
    <x v="491"/>
    <s v="ANY"/>
    <s v="In-Person"/>
    <s v="Others"/>
    <n v="83000"/>
    <n v="104000"/>
    <n v="93500"/>
    <n v="0"/>
    <x v="1"/>
  </r>
  <r>
    <s v="Business Systems Analysts"/>
    <s v="Business System Analyst -Data Engineer"/>
    <x v="3"/>
    <s v="Esolutions"/>
    <s v="Toronto"/>
    <s v="Toronto"/>
    <s v="Toronto"/>
    <s v="ON"/>
    <x v="454"/>
    <s v="ANY"/>
    <s v="In-Person"/>
    <s v="Consulting"/>
    <n v="85816.8"/>
    <n v="91520"/>
    <n v="88668.4"/>
    <n v="0"/>
    <x v="1"/>
  </r>
  <r>
    <s v="Senior Business Analysts"/>
    <s v="Business Analyst/Data Analyst"/>
    <x v="1"/>
    <s v="Swiss RE"/>
    <s v="Toronto"/>
    <s v="Toronto"/>
    <s v="Toronto"/>
    <s v="ON"/>
    <x v="492"/>
    <s v="ANY"/>
    <s v="In-Person"/>
    <s v="Others"/>
    <n v="81000"/>
    <n v="114000"/>
    <n v="97500"/>
    <n v="0"/>
    <x v="1"/>
  </r>
  <r>
    <s v="Business and Marketing Analysts"/>
    <s v="Business Analyst"/>
    <x v="1"/>
    <s v="BMO Financial Group"/>
    <s v="Toronto"/>
    <s v="Toronto"/>
    <s v="Toronto"/>
    <s v="ON"/>
    <x v="493"/>
    <s v="ANY"/>
    <s v="In-Person"/>
    <s v="Finance"/>
    <n v="60000"/>
    <n v="112000"/>
    <n v="86000"/>
    <n v="0"/>
    <x v="1"/>
  </r>
  <r>
    <s v="Senior Data Analysts"/>
    <s v="Senior Data Analyst"/>
    <x v="2"/>
    <s v="Electronic Arts"/>
    <s v="Toronto"/>
    <s v="Toronto"/>
    <s v="Toronto"/>
    <s v="ON"/>
    <x v="494"/>
    <s v="Senior"/>
    <s v="In-Person"/>
    <s v="Others"/>
    <n v="89000"/>
    <n v="123000"/>
    <n v="106000"/>
    <n v="0"/>
    <x v="1"/>
  </r>
  <r>
    <s v="Systems and Data Analysts"/>
    <s v="data analyst - informatics and systems"/>
    <x v="8"/>
    <s v="SULYMON GLOBAL INC."/>
    <s v="North York"/>
    <s v="North York"/>
    <s v="North York"/>
    <s v="ON"/>
    <x v="495"/>
    <s v="ANY"/>
    <s v="In-Person"/>
    <s v="Others"/>
    <n v="90480"/>
    <n v="90480"/>
    <n v="90480"/>
    <n v="0"/>
    <x v="1"/>
  </r>
  <r>
    <s v="Business and Technical Analysts"/>
    <s v="Oracle ERP Data Analyst √É∆í√Ç¬¢√É¬¢√¢‚Ç¨≈°√Ç¬¨√É¬¢√¢‚Äö¬¨√Ö‚Äú Reconciliation Specialist"/>
    <x v="4"/>
    <s v="AstraNorth"/>
    <s v="Brampton"/>
    <s v="Brampton"/>
    <s v="Brampton"/>
    <s v="ON"/>
    <x v="496"/>
    <s v="Senior"/>
    <s v="In-Person"/>
    <s v="Others"/>
    <n v="43000"/>
    <n v="93000"/>
    <n v="68000"/>
    <n v="0"/>
    <x v="1"/>
  </r>
  <r>
    <s v="Business Systems Analysts"/>
    <s v="business data analyst"/>
    <x v="2"/>
    <s v="Siga Home Comfort Inc."/>
    <s v="North York"/>
    <s v="North York"/>
    <s v="North York"/>
    <s v="ON"/>
    <x v="497"/>
    <s v="ANY"/>
    <s v="In-Person"/>
    <s v="Others"/>
    <n v="90001.600000000006"/>
    <n v="90001.600000000006"/>
    <n v="90001.600000000006"/>
    <n v="0"/>
    <x v="1"/>
  </r>
  <r>
    <s v="Senior Data Analysts"/>
    <s v="Senior Data Analyst"/>
    <x v="2"/>
    <s v="SickKids"/>
    <s v="Toronto"/>
    <s v="Toronto"/>
    <s v="Toronto"/>
    <s v="ON"/>
    <x v="498"/>
    <s v="Senior"/>
    <s v="In-Person"/>
    <s v="Others"/>
    <n v="85000"/>
    <n v="90000"/>
    <n v="87500"/>
    <n v="0"/>
    <x v="1"/>
  </r>
  <r>
    <s v="Business and Technical Analysts"/>
    <s v="Analyst, Data valorization"/>
    <x v="5"/>
    <s v="Desjardins"/>
    <s v="Montreal"/>
    <s v="Montreal"/>
    <s v="Montreal"/>
    <s v="QC"/>
    <x v="499"/>
    <s v="ANY"/>
    <s v="In-Person"/>
    <s v="Others"/>
    <n v="64123.59"/>
    <n v="86600"/>
    <n v="75361.794999999998"/>
    <n v="0"/>
    <x v="1"/>
  </r>
  <r>
    <s v="Senior Data Analysts"/>
    <s v="Analyst, Data"/>
    <x v="5"/>
    <s v="Aecon Group"/>
    <s v="Toronto"/>
    <s v="Toronto"/>
    <s v="Toronto"/>
    <s v="ON"/>
    <x v="500"/>
    <s v="ANY"/>
    <s v="In-Person"/>
    <s v="Others"/>
    <n v="58000"/>
    <n v="80000"/>
    <n v="69000"/>
    <n v="0"/>
    <x v="1"/>
  </r>
  <r>
    <s v="Systems and Data Analysts"/>
    <s v="Data Analyst (Programming Team)"/>
    <x v="2"/>
    <s v="NMG Consulting"/>
    <s v="Toronto"/>
    <s v="Toronto"/>
    <s v="Toronto"/>
    <s v="ON"/>
    <x v="501"/>
    <s v="ANY"/>
    <s v="In-Person"/>
    <s v="Consulting"/>
    <n v="76000"/>
    <n v="89440"/>
    <n v="82720"/>
    <n v="0"/>
    <x v="1"/>
  </r>
  <r>
    <s v="Senior Supply Chain Data Analysts"/>
    <s v="Inside Sales Rep &amp; Junior Business Analyst"/>
    <x v="1"/>
    <s v="Amsterdam Brewery"/>
    <s v="Toronto"/>
    <s v="Toronto"/>
    <s v="Toronto"/>
    <s v="ON"/>
    <x v="502"/>
    <s v="Junior"/>
    <s v="In-Person"/>
    <s v="Others"/>
    <n v="60000"/>
    <n v="90000"/>
    <n v="75000"/>
    <n v="0"/>
    <x v="1"/>
  </r>
  <r>
    <s v="Systems and Data Analysts"/>
    <s v="Python Data Analyst"/>
    <x v="2"/>
    <s v="TV2 Consulting"/>
    <s v="Toronto"/>
    <s v="Toronto"/>
    <s v="Toronto"/>
    <s v="ON"/>
    <x v="503"/>
    <s v="ANY"/>
    <s v="In-Person"/>
    <s v="Consulting"/>
    <n v="137280"/>
    <n v="176800"/>
    <n v="157040"/>
    <n v="0"/>
    <x v="1"/>
  </r>
  <r>
    <s v="Business Systems Analysts"/>
    <s v="business data analyst"/>
    <x v="2"/>
    <s v="Edgerise Consulting INC."/>
    <s v="Kitchener"/>
    <s v="Kitchener"/>
    <s v="Kitchener"/>
    <s v="ON"/>
    <x v="504"/>
    <s v="ANY"/>
    <s v="In-Person"/>
    <s v="Consulting"/>
    <n v="83200"/>
    <n v="93600"/>
    <n v="88400"/>
    <n v="0"/>
    <x v="1"/>
  </r>
  <r>
    <s v="Senior Data Analysts"/>
    <s v="Data Engineering Analyst"/>
    <x v="3"/>
    <s v="Seaspan ULC"/>
    <s v="North Vancouver"/>
    <s v="North Vancouver"/>
    <s v="North Vancouver"/>
    <s v="BC"/>
    <x v="505"/>
    <s v="ANY"/>
    <s v="In-Person"/>
    <s v="Others"/>
    <n v="69000"/>
    <n v="85000"/>
    <n v="77000"/>
    <n v="0"/>
    <x v="2"/>
  </r>
  <r>
    <s v="Business and Technical Analysts"/>
    <s v="Marketing Data Analyst/Analyste des donn√É∆í√Ü‚Äô√É‚Äö√Ç¬©es Marketing"/>
    <x v="2"/>
    <s v="Playground"/>
    <s v="Canada"/>
    <s v="Canada"/>
    <s v="Canada"/>
    <s v="Undef"/>
    <x v="506"/>
    <s v="ANY"/>
    <s v="In-Person"/>
    <s v="Others"/>
    <n v="64123.59"/>
    <n v="86600"/>
    <n v="75361.794999999998"/>
    <n v="0"/>
    <x v="0"/>
  </r>
  <r>
    <s v="Senior Data Analysts"/>
    <s v="Variable Data Programmer - Analyst"/>
    <x v="6"/>
    <s v="Formost mediaOne"/>
    <s v="Brampton"/>
    <s v="Brampton"/>
    <s v="Brampton"/>
    <s v="ON"/>
    <x v="507"/>
    <s v="ANY"/>
    <s v="In-Person"/>
    <s v="Healthcare"/>
    <n v="40000"/>
    <n v="60000"/>
    <n v="50000"/>
    <n v="0"/>
    <x v="1"/>
  </r>
  <r>
    <s v="Business Systems Analysts"/>
    <s v="business data analyst"/>
    <x v="2"/>
    <s v="tomato e-commerce Inc"/>
    <s v="Scarborough"/>
    <s v="Scarborough"/>
    <s v="Scarborough"/>
    <s v="ON"/>
    <x v="508"/>
    <s v="ANY"/>
    <s v="In-Person"/>
    <s v="Retail"/>
    <n v="90480"/>
    <n v="90480"/>
    <n v="90480"/>
    <n v="0"/>
    <x v="1"/>
  </r>
  <r>
    <s v="Senior Business Intelligence Analysts"/>
    <s v="Business Intelligence Analyst (Remote - Canada)"/>
    <x v="10"/>
    <s v="Yelp"/>
    <s v="Remote"/>
    <s v="Remote"/>
    <s v="Remote"/>
    <s v="Undef"/>
    <x v="509"/>
    <s v="ANY"/>
    <s v="Remote"/>
    <s v="Others"/>
    <n v="82000"/>
    <n v="180000"/>
    <n v="131000"/>
    <n v="1"/>
    <x v="0"/>
  </r>
  <r>
    <s v="Senior Business Analysts"/>
    <s v="Senior Data Engineering Analyst"/>
    <x v="3"/>
    <s v="Loblaw Companies Limited"/>
    <s v="Brampton"/>
    <s v="Brampton"/>
    <s v="Brampton"/>
    <s v="ON"/>
    <x v="510"/>
    <s v="Senior"/>
    <s v="In-Person"/>
    <s v="Technology"/>
    <n v="80000"/>
    <n v="105000"/>
    <n v="92500"/>
    <n v="0"/>
    <x v="1"/>
  </r>
  <r>
    <s v="Systems and Data Analysts"/>
    <s v="data analyst - informatics and systems"/>
    <x v="8"/>
    <s v="Systematic Squad Inc."/>
    <s v="Calgary"/>
    <s v="Calgary"/>
    <s v="Calgary"/>
    <s v="AB"/>
    <x v="511"/>
    <s v="ANY"/>
    <s v="In-Person"/>
    <s v="Others"/>
    <n v="62400"/>
    <n v="62400"/>
    <n v="62400"/>
    <n v="0"/>
    <x v="2"/>
  </r>
  <r>
    <s v="Systems and Data Analysts"/>
    <s v="Methods Analyst I - Wellness Data Analyst"/>
    <x v="2"/>
    <s v="City of Edmonton"/>
    <s v="Edmonton"/>
    <s v="Edmonton"/>
    <s v="Edmonton"/>
    <s v="AB"/>
    <x v="512"/>
    <s v="Junior"/>
    <s v="In-Person"/>
    <s v="Technology"/>
    <n v="81000"/>
    <n v="101000"/>
    <n v="91000"/>
    <n v="0"/>
    <x v="2"/>
  </r>
  <r>
    <s v="Business and Technical Analysts"/>
    <s v="Program/Data Analyst"/>
    <x v="2"/>
    <s v="AppleOne"/>
    <s v="Vancouver"/>
    <s v="Vancouver"/>
    <s v="Vancouver"/>
    <s v="BC"/>
    <x v="513"/>
    <s v="ANY"/>
    <s v="In-Person"/>
    <s v="Others"/>
    <n v="54000"/>
    <n v="57200"/>
    <n v="55600"/>
    <n v="0"/>
    <x v="2"/>
  </r>
  <r>
    <s v="Senior Supply Chain Data Analysts"/>
    <s v="Continuous Improvement Analyst"/>
    <x v="5"/>
    <s v="Gay Lea Foods"/>
    <s v="Teeswater"/>
    <s v="Teeswater"/>
    <s v="Teeswater"/>
    <s v="ON"/>
    <x v="514"/>
    <s v="ANY"/>
    <s v="In-Person"/>
    <s v="Others"/>
    <n v="68500"/>
    <n v="87000"/>
    <n v="77750"/>
    <n v="0"/>
    <x v="1"/>
  </r>
  <r>
    <s v="Systems and Data Analysts"/>
    <s v="Analyst, Human Resources Analytics"/>
    <x v="5"/>
    <s v="Ontario Health"/>
    <s v="Toronto"/>
    <s v="Toronto"/>
    <s v="Toronto"/>
    <s v="ON"/>
    <x v="515"/>
    <s v="ANY"/>
    <s v="In-Person"/>
    <s v="Healthcare"/>
    <n v="62000"/>
    <n v="80000"/>
    <n v="71000"/>
    <n v="0"/>
    <x v="1"/>
  </r>
  <r>
    <s v="Systems and Data Analysts"/>
    <s v="Human Resources Systems Analyst"/>
    <x v="8"/>
    <s v="Dexterra Group"/>
    <s v="Toronto"/>
    <s v="Toronto"/>
    <s v="Toronto"/>
    <s v="ON"/>
    <x v="516"/>
    <s v="ANY"/>
    <s v="In-Person"/>
    <s v="Others"/>
    <n v="80000"/>
    <n v="92000"/>
    <n v="86000"/>
    <n v="0"/>
    <x v="1"/>
  </r>
  <r>
    <s v="Business and Technical Analysts"/>
    <s v="BI Analyst"/>
    <x v="5"/>
    <s v="Fusemachines"/>
    <s v="Remote"/>
    <s v="Remote"/>
    <s v="Remote"/>
    <s v="Undef"/>
    <x v="517"/>
    <s v="ANY"/>
    <s v="Remote"/>
    <s v="Others"/>
    <n v="64123.59"/>
    <n v="86600"/>
    <n v="75361.794999999998"/>
    <n v="1"/>
    <x v="0"/>
  </r>
  <r>
    <s v="Senior Supply Chain Data Analysts"/>
    <s v="Technical Analyst II"/>
    <x v="5"/>
    <s v="Benevity"/>
    <s v="Calgary"/>
    <s v="Calgary"/>
    <s v="Calgary"/>
    <s v="AB"/>
    <x v="518"/>
    <s v="Mid"/>
    <s v="In-Person"/>
    <s v="Technology"/>
    <n v="57000"/>
    <n v="62000"/>
    <n v="59500"/>
    <n v="0"/>
    <x v="2"/>
  </r>
  <r>
    <s v="Business and Technical Analysts"/>
    <s v="Developpeur Power-BI S√É∆í√Ü‚Äô√É‚Äö√Ç¬©nior"/>
    <x v="23"/>
    <s v="CGI"/>
    <s v="Montreal"/>
    <s v="Montreal"/>
    <s v="Montreal"/>
    <s v="QC"/>
    <x v="519"/>
    <s v="ANY"/>
    <s v="In-Person"/>
    <s v="Others"/>
    <n v="63000"/>
    <n v="120000"/>
    <n v="91500"/>
    <n v="0"/>
    <x v="1"/>
  </r>
  <r>
    <s v="Business and Technical Analysts"/>
    <s v="Senior Data System Analyst ( Snowflake, Hadoop, ETL , Informatica)"/>
    <x v="8"/>
    <s v="Atlantis IT group"/>
    <s v="Markham"/>
    <s v="Markham"/>
    <s v="Markham"/>
    <s v="ON"/>
    <x v="458"/>
    <s v="Senior"/>
    <s v="In-Person"/>
    <s v="Technology"/>
    <n v="56000"/>
    <n v="100000"/>
    <n v="78000"/>
    <n v="0"/>
    <x v="1"/>
  </r>
  <r>
    <s v="Senior Business Analysts"/>
    <s v="Senior Business Analyst"/>
    <x v="1"/>
    <s v="Blacksmith Agency"/>
    <s v="Remote"/>
    <s v="Remote"/>
    <s v="Remote"/>
    <s v="Undef"/>
    <x v="520"/>
    <s v="Senior"/>
    <s v="Remote"/>
    <s v="Technology"/>
    <n v="66000"/>
    <n v="84500"/>
    <n v="75250"/>
    <n v="1"/>
    <x v="0"/>
  </r>
  <r>
    <s v="Senior Business Analysts"/>
    <s v="Analyst, Business Intelligence"/>
    <x v="10"/>
    <s v="Bell"/>
    <s v="Toronto"/>
    <s v="Toronto"/>
    <s v="Toronto"/>
    <s v="ON"/>
    <x v="521"/>
    <s v="ANY"/>
    <s v="In-Person"/>
    <s v="Others"/>
    <n v="72000"/>
    <n v="86000"/>
    <n v="79000"/>
    <n v="0"/>
    <x v="1"/>
  </r>
  <r>
    <s v="Senior Data Analysts"/>
    <s v="Enterprise Data Analyst"/>
    <x v="2"/>
    <s v="Workstream"/>
    <s v="Vancouver"/>
    <s v="Vancouver"/>
    <s v="Vancouver"/>
    <s v="BC"/>
    <x v="522"/>
    <s v="ANY"/>
    <s v="In-Person"/>
    <s v="Others"/>
    <n v="115000"/>
    <n v="156000"/>
    <n v="135500"/>
    <n v="0"/>
    <x v="2"/>
  </r>
  <r>
    <s v="Business and Marketing Analysts"/>
    <s v="Media Analyst"/>
    <x v="5"/>
    <s v="Babylist"/>
    <s v="Remote"/>
    <s v="Remote"/>
    <s v="Remote"/>
    <s v="Undef"/>
    <x v="523"/>
    <s v="ANY"/>
    <s v="Remote"/>
    <s v="Others"/>
    <n v="137280"/>
    <n v="180000"/>
    <n v="158640"/>
    <n v="1"/>
    <x v="0"/>
  </r>
  <r>
    <s v="Systems and Data Analysts"/>
    <s v="DATA QUALITY ANALYST, TFT"/>
    <x v="5"/>
    <s v="Niagara Health System"/>
    <s v="St. Catharines"/>
    <s v="St. Catharines"/>
    <s v="St. Catharines"/>
    <s v="ON"/>
    <x v="524"/>
    <s v="ANY"/>
    <s v="In-Person"/>
    <s v="Healthcare"/>
    <n v="83449.599999999904"/>
    <n v="94411.199999999997"/>
    <n v="88930.4"/>
    <n v="0"/>
    <x v="1"/>
  </r>
  <r>
    <s v="Business Systems Analysts"/>
    <s v="business data analyst"/>
    <x v="2"/>
    <s v="Tecqify Solutions Inc"/>
    <s v="Abbotsford"/>
    <s v="Abbotsford"/>
    <s v="Abbotsford"/>
    <s v="BC"/>
    <x v="497"/>
    <s v="ANY"/>
    <s v="In-Person"/>
    <s v="Consulting"/>
    <n v="97760"/>
    <n v="97760"/>
    <n v="97760"/>
    <n v="0"/>
    <x v="2"/>
  </r>
  <r>
    <s v="Senior Data Analysts"/>
    <s v="Global Data Analyst"/>
    <x v="2"/>
    <s v="Dentons"/>
    <s v="Remote"/>
    <s v="Remote"/>
    <s v="Remote"/>
    <s v="Undef"/>
    <x v="525"/>
    <s v="ANY"/>
    <s v="Remote"/>
    <s v="Others"/>
    <n v="69000"/>
    <n v="86000"/>
    <n v="77500"/>
    <n v="1"/>
    <x v="0"/>
  </r>
  <r>
    <s v="Business Systems Analysts"/>
    <s v="business data analyst"/>
    <x v="2"/>
    <s v="Infin8 Brands Inc"/>
    <s v="Markham"/>
    <s v="Markham"/>
    <s v="Markham"/>
    <s v="ON"/>
    <x v="497"/>
    <s v="ANY"/>
    <s v="In-Person"/>
    <s v="Others"/>
    <n v="68000"/>
    <n v="68000"/>
    <n v="68000"/>
    <n v="0"/>
    <x v="1"/>
  </r>
  <r>
    <s v="Business and Marketing Analysts"/>
    <s v="Business Analyst"/>
    <x v="1"/>
    <s v="Windsor Essex Community Housing Corporation"/>
    <s v="Windsor"/>
    <s v="Windsor"/>
    <s v="Windsor"/>
    <s v="ON"/>
    <x v="526"/>
    <s v="ANY"/>
    <s v="In-Person"/>
    <s v="Technology"/>
    <n v="57000"/>
    <n v="78000"/>
    <n v="67500"/>
    <n v="0"/>
    <x v="1"/>
  </r>
  <r>
    <s v="Business and Marketing Analysts"/>
    <s v="Business Analyst"/>
    <x v="1"/>
    <s v="Windsor Essex Community Housing Corporation"/>
    <s v="Windsor"/>
    <s v="Windsor"/>
    <s v="Windsor"/>
    <s v="NS"/>
    <x v="526"/>
    <s v="ANY"/>
    <s v="In-Person"/>
    <s v="Technology"/>
    <n v="57000"/>
    <n v="78000"/>
    <n v="67500"/>
    <n v="0"/>
    <x v="3"/>
  </r>
  <r>
    <s v="Business and Marketing Analysts"/>
    <s v="Business Analyst"/>
    <x v="1"/>
    <s v="Windsor Essex Community Housing Corporation"/>
    <s v="Windsor"/>
    <s v="Windsor"/>
    <s v="Windsor"/>
    <s v="QC"/>
    <x v="526"/>
    <s v="ANY"/>
    <s v="In-Person"/>
    <s v="Technology"/>
    <n v="57000"/>
    <n v="78000"/>
    <n v="67500"/>
    <n v="0"/>
    <x v="1"/>
  </r>
  <r>
    <s v="Senior Data Analysts"/>
    <s v="Senior Data Analyst"/>
    <x v="2"/>
    <s v="OGGN Inc."/>
    <s v="Remote"/>
    <s v="Remote"/>
    <s v="Remote"/>
    <s v="Undef"/>
    <x v="527"/>
    <s v="Senior"/>
    <s v="Remote"/>
    <s v="Others"/>
    <n v="69000"/>
    <n v="86000"/>
    <n v="77500"/>
    <n v="1"/>
    <x v="0"/>
  </r>
  <r>
    <s v="Business Systems Analysts"/>
    <s v="Business System Analyst - Data Engineer"/>
    <x v="3"/>
    <s v="AstraNorth"/>
    <s v="Toronto"/>
    <s v="Toronto"/>
    <s v="Toronto"/>
    <s v="ON"/>
    <x v="454"/>
    <s v="ANY"/>
    <s v="In-Person"/>
    <s v="Others"/>
    <n v="60000"/>
    <n v="90000"/>
    <n v="75000"/>
    <n v="0"/>
    <x v="1"/>
  </r>
  <r>
    <s v="Financial and Operational Analysts"/>
    <s v="Intermediate Analyst"/>
    <x v="5"/>
    <s v="WestJet"/>
    <s v="Canada"/>
    <s v="Canada"/>
    <s v="Canada"/>
    <s v="Undef"/>
    <x v="528"/>
    <s v="Mid"/>
    <s v="In-Person"/>
    <s v="Others"/>
    <n v="50000"/>
    <n v="76458"/>
    <n v="63229"/>
    <n v="0"/>
    <x v="0"/>
  </r>
  <r>
    <s v="Senior Business Analysts"/>
    <s v="GenAI Business Analyst"/>
    <x v="1"/>
    <s v="Paralucent"/>
    <s v="Remote"/>
    <s v="Remote"/>
    <s v="Remote"/>
    <s v="Undef"/>
    <x v="529"/>
    <s v="ANY"/>
    <s v="Remote"/>
    <s v="Others"/>
    <n v="66000"/>
    <n v="84500"/>
    <n v="75250"/>
    <n v="1"/>
    <x v="0"/>
  </r>
  <r>
    <s v="Systems and Data Analysts"/>
    <s v="data analyst - informatics and systems"/>
    <x v="8"/>
    <s v="Snappay Inc."/>
    <s v="Mississauga"/>
    <s v="Mississauga"/>
    <s v="Mississauga"/>
    <s v="ON"/>
    <x v="530"/>
    <s v="ANY"/>
    <s v="In-Person"/>
    <s v="Others"/>
    <n v="80000"/>
    <n v="100000"/>
    <n v="90000"/>
    <n v="0"/>
    <x v="1"/>
  </r>
  <r>
    <s v="Business and Marketing Analysts"/>
    <s v="Business Analyst"/>
    <x v="1"/>
    <s v="AlertDriving"/>
    <s v="Toronto"/>
    <s v="Toronto"/>
    <s v="Toronto"/>
    <s v="ON"/>
    <x v="531"/>
    <s v="ANY"/>
    <s v="In-Person"/>
    <s v="Others"/>
    <n v="57000"/>
    <n v="98000"/>
    <n v="77500"/>
    <n v="0"/>
    <x v="1"/>
  </r>
  <r>
    <s v="Financial and Operational Analysts"/>
    <s v="Product Analyst"/>
    <x v="5"/>
    <s v="Absorb Software"/>
    <s v="Remote"/>
    <s v="Remote"/>
    <s v="Remote"/>
    <s v="Undef"/>
    <x v="532"/>
    <s v="ANY"/>
    <s v="Remote"/>
    <s v="Technology"/>
    <n v="50000"/>
    <n v="76458"/>
    <n v="63229"/>
    <n v="1"/>
    <x v="0"/>
  </r>
  <r>
    <s v="Business and Marketing Analysts"/>
    <s v="Business Analyst"/>
    <x v="1"/>
    <s v="Tekshapers Inc"/>
    <s v="Toronto"/>
    <s v="Toronto"/>
    <s v="Toronto"/>
    <s v="ON"/>
    <x v="533"/>
    <s v="ANY"/>
    <s v="In-Person"/>
    <s v="Others"/>
    <n v="100000"/>
    <n v="100000"/>
    <n v="100000"/>
    <n v="0"/>
    <x v="1"/>
  </r>
  <r>
    <s v="Senior Supply Chain Data Analysts"/>
    <s v="Associate PM/Business Analyst (Open to North, Central, and South America)"/>
    <x v="11"/>
    <s v="Function Health"/>
    <s v="Remote"/>
    <s v="Remote"/>
    <s v="Remote"/>
    <s v="Undef"/>
    <x v="534"/>
    <s v="Mid"/>
    <s v="Remote"/>
    <s v="Healthcare"/>
    <n v="68500"/>
    <n v="87000"/>
    <n v="77750"/>
    <n v="1"/>
    <x v="0"/>
  </r>
  <r>
    <s v="Business and Marketing Analysts"/>
    <s v="Business Analyst"/>
    <x v="1"/>
    <s v="Cargojet Airways LTD."/>
    <s v="Mississauga"/>
    <s v="Mississauga"/>
    <s v="Mississauga"/>
    <s v="ON"/>
    <x v="535"/>
    <s v="ANY"/>
    <s v="In-Person"/>
    <s v="Automotive"/>
    <n v="65000"/>
    <n v="91000"/>
    <n v="78000"/>
    <n v="0"/>
    <x v="1"/>
  </r>
  <r>
    <s v="Systems and Data Analysts"/>
    <s v="information technology (IT) data analyst"/>
    <x v="2"/>
    <s v="Six side Logistics"/>
    <s v="Mississauga"/>
    <s v="Mississauga"/>
    <s v="Mississauga"/>
    <s v="ON"/>
    <x v="511"/>
    <s v="ANY"/>
    <s v="In-Person"/>
    <s v="Transportation"/>
    <n v="89440"/>
    <n v="89440"/>
    <n v="89440"/>
    <n v="0"/>
    <x v="1"/>
  </r>
  <r>
    <s v="Business Systems Analysts"/>
    <s v="Business Data Analyst"/>
    <x v="2"/>
    <s v="Dawn InfoTek Inc."/>
    <s v="Toronto"/>
    <s v="Toronto"/>
    <s v="Toronto"/>
    <s v="ON"/>
    <x v="396"/>
    <s v="ANY"/>
    <s v="In-Person"/>
    <s v="Others"/>
    <n v="135200"/>
    <n v="156000"/>
    <n v="145600"/>
    <n v="0"/>
    <x v="1"/>
  </r>
  <r>
    <s v="Systems and Data Analysts"/>
    <s v="Part-time Data Quality Analyst (Fraud Investigation)"/>
    <x v="5"/>
    <s v="owl.co"/>
    <s v="Toronto"/>
    <s v="Toronto"/>
    <s v="Toronto"/>
    <s v="ON"/>
    <x v="399"/>
    <s v="ANY"/>
    <s v="In-Person"/>
    <s v="Others"/>
    <n v="41600"/>
    <n v="57200"/>
    <n v="49400"/>
    <n v="0"/>
    <x v="1"/>
  </r>
  <r>
    <s v="Systems and Data Analysts"/>
    <s v="Data Analyst and Artificial Intelligence (AI) Instructor"/>
    <x v="2"/>
    <s v="Willis College"/>
    <s v="Remote"/>
    <s v="Remote"/>
    <s v="Remote"/>
    <s v="Undef"/>
    <x v="536"/>
    <s v="ANY"/>
    <s v="Remote"/>
    <s v="Education"/>
    <n v="72800"/>
    <n v="83200"/>
    <n v="78000"/>
    <n v="1"/>
    <x v="0"/>
  </r>
  <r>
    <s v="Senior Business Intelligence Analysts"/>
    <s v="Senior Data Management Process Analyst"/>
    <x v="5"/>
    <s v="TD Bank"/>
    <s v="Toronto"/>
    <s v="Toronto"/>
    <s v="Toronto"/>
    <s v="ON"/>
    <x v="537"/>
    <s v="Senior"/>
    <s v="In-Person"/>
    <s v="Finance"/>
    <n v="70000"/>
    <n v="80000"/>
    <n v="75000"/>
    <n v="0"/>
    <x v="1"/>
  </r>
  <r>
    <s v="Senior Business Analysts"/>
    <s v="Senior Technical Business Analyst"/>
    <x v="1"/>
    <s v="Canadian Cancer Society"/>
    <s v="Hamilton"/>
    <s v="Hamilton"/>
    <s v="Hamilton"/>
    <s v="ON"/>
    <x v="483"/>
    <s v="Senior"/>
    <s v="In-Person"/>
    <s v="Healthcare"/>
    <n v="70000"/>
    <n v="70000"/>
    <n v="70000"/>
    <n v="0"/>
    <x v="1"/>
  </r>
  <r>
    <s v="Systems and Data Analysts"/>
    <s v="data analyst - informatics and systems"/>
    <x v="8"/>
    <s v="RAENAN CONSULTANCY INC."/>
    <s v="Brampton"/>
    <s v="Brampton"/>
    <s v="Brampton"/>
    <s v="ON"/>
    <x v="497"/>
    <s v="ANY"/>
    <s v="In-Person"/>
    <s v="Others"/>
    <n v="89440"/>
    <n v="89440"/>
    <n v="89440"/>
    <n v="0"/>
    <x v="1"/>
  </r>
  <r>
    <s v="Business and Marketing Analysts"/>
    <s v="Research Analyst"/>
    <x v="5"/>
    <s v="Insurance Bureau of Canada"/>
    <s v="Toronto"/>
    <s v="Toronto"/>
    <s v="Toronto"/>
    <s v="ON"/>
    <x v="538"/>
    <s v="ANY"/>
    <s v="In-Person"/>
    <s v="Insurance"/>
    <n v="66000"/>
    <n v="66000"/>
    <n v="66000"/>
    <n v="0"/>
    <x v="1"/>
  </r>
  <r>
    <s v="Business Systems Analysts"/>
    <s v="Business Data Analyst, Product"/>
    <x v="2"/>
    <s v="EXL Services"/>
    <s v="Toronto"/>
    <s v="Toronto"/>
    <s v="Toronto"/>
    <s v="ON"/>
    <x v="19"/>
    <s v="ANY"/>
    <s v="In-Person"/>
    <s v="Service"/>
    <n v="70000"/>
    <n v="100000"/>
    <n v="85000"/>
    <n v="0"/>
    <x v="1"/>
  </r>
  <r>
    <s v="Senior Data Analysts"/>
    <s v="Data Analyst / Modeler Advisory"/>
    <x v="2"/>
    <s v="Scotiabank"/>
    <s v="Toronto"/>
    <s v="Toronto"/>
    <s v="Toronto"/>
    <s v="ON"/>
    <x v="539"/>
    <s v="ANY"/>
    <s v="In-Person"/>
    <s v="Finance"/>
    <n v="70000"/>
    <n v="93000"/>
    <n v="81500"/>
    <n v="0"/>
    <x v="1"/>
  </r>
  <r>
    <s v="Business Systems Analysts"/>
    <s v="business data analyst"/>
    <x v="2"/>
    <s v="AG Marketing &amp; Development Group Inc"/>
    <s v="Mississauga"/>
    <s v="Mississauga"/>
    <s v="Mississauga"/>
    <s v="ON"/>
    <x v="540"/>
    <s v="ANY"/>
    <s v="In-Person"/>
    <s v="Construction"/>
    <n v="91520"/>
    <n v="91520"/>
    <n v="91520"/>
    <n v="0"/>
    <x v="1"/>
  </r>
  <r>
    <s v="Senior Data Analysts"/>
    <s v="data warehouse analyst"/>
    <x v="5"/>
    <s v="I Tech Computer INC"/>
    <s v="Markham"/>
    <s v="Markham"/>
    <s v="Markham"/>
    <s v="ON"/>
    <x v="541"/>
    <s v="ANY"/>
    <s v="In-Person"/>
    <s v="Technology"/>
    <n v="93600"/>
    <n v="93600"/>
    <n v="93600"/>
    <n v="0"/>
    <x v="1"/>
  </r>
  <r>
    <s v="Systems and Data Analysts"/>
    <s v="Data Analyst (Level 2)"/>
    <x v="2"/>
    <s v="Intero Integrity"/>
    <s v="Toronto"/>
    <s v="Toronto"/>
    <s v="Toronto"/>
    <s v="ON"/>
    <x v="542"/>
    <s v="Mid"/>
    <s v="In-Person"/>
    <s v="Technology"/>
    <n v="43000"/>
    <n v="93000"/>
    <n v="68000"/>
    <n v="0"/>
    <x v="1"/>
  </r>
  <r>
    <s v="Business Systems Analysts"/>
    <s v="business data analyst"/>
    <x v="2"/>
    <s v="TAYLOR &amp; MERGUI PROFESSIONAL CORPORATION."/>
    <s v="North York"/>
    <s v="North York"/>
    <s v="North York"/>
    <s v="ON"/>
    <x v="497"/>
    <s v="ANY"/>
    <s v="In-Person"/>
    <s v="Others"/>
    <n v="90001.600000000006"/>
    <n v="93600"/>
    <n v="91800.8"/>
    <n v="0"/>
    <x v="1"/>
  </r>
  <r>
    <s v="Systems and Data Analysts"/>
    <s v="Health Records Data Analyst - Health Records (CEN)"/>
    <x v="2"/>
    <s v="Scarborough Health Network"/>
    <s v="Scarborough"/>
    <s v="Scarborough"/>
    <s v="Scarborough"/>
    <s v="ON"/>
    <x v="543"/>
    <s v="ANY"/>
    <s v="In-Person"/>
    <s v="Healthcare"/>
    <n v="65000"/>
    <n v="85000"/>
    <n v="75000"/>
    <n v="0"/>
    <x v="1"/>
  </r>
  <r>
    <s v="Business Systems Analysts"/>
    <s v="business data analyst"/>
    <x v="2"/>
    <s v="IRIS R&amp;D Group Inc."/>
    <s v="Burlington"/>
    <s v="Burlington"/>
    <s v="Burlington"/>
    <s v="ON"/>
    <x v="544"/>
    <s v="ANY"/>
    <s v="In-Person"/>
    <s v="Others"/>
    <n v="89000"/>
    <n v="89000"/>
    <n v="89000"/>
    <n v="0"/>
    <x v="1"/>
  </r>
  <r>
    <s v="Systems and Data Analysts"/>
    <s v="Data Analyst-Operational Data Lake"/>
    <x v="2"/>
    <s v="Citco"/>
    <s v="Halifax"/>
    <s v="Halifax"/>
    <s v="Halifax"/>
    <s v="NS"/>
    <x v="545"/>
    <s v="ANY"/>
    <s v="In-Person"/>
    <s v="Technology"/>
    <n v="68000"/>
    <n v="95000"/>
    <n v="81500"/>
    <n v="0"/>
    <x v="3"/>
  </r>
  <r>
    <s v="Senior Supply Chain Data Analysts"/>
    <s v="Quality Assurance Analyst"/>
    <x v="5"/>
    <s v="Mimigo Canada"/>
    <s v="Markham"/>
    <s v="Markham"/>
    <s v="Markham"/>
    <s v="ON"/>
    <x v="546"/>
    <s v="ANY"/>
    <s v="In-Person"/>
    <s v="Others"/>
    <n v="68500"/>
    <n v="87000"/>
    <n v="77750"/>
    <n v="0"/>
    <x v="1"/>
  </r>
  <r>
    <s v="Systems and Data Analysts"/>
    <s v="data analyst - informatics and systems"/>
    <x v="8"/>
    <s v="NPV Advisory and Consultancy INC."/>
    <s v="Burlington"/>
    <s v="Burlington"/>
    <s v="Burlington"/>
    <s v="ON"/>
    <x v="497"/>
    <s v="ANY"/>
    <s v="In-Person"/>
    <s v="Consulting"/>
    <n v="87360"/>
    <n v="99840"/>
    <n v="93600"/>
    <n v="0"/>
    <x v="1"/>
  </r>
  <r>
    <s v="Senior Data Analysts"/>
    <s v="Data Management Analyst"/>
    <x v="5"/>
    <s v="Leonardo DRS"/>
    <s v="Bedford"/>
    <s v="Bedford"/>
    <s v="Bedford"/>
    <s v="QC"/>
    <x v="547"/>
    <s v="ANY"/>
    <s v="In-Person"/>
    <s v="Others"/>
    <n v="67000"/>
    <n v="113000"/>
    <n v="90000"/>
    <n v="0"/>
    <x v="1"/>
  </r>
  <r>
    <s v="Business and Technical Analysts"/>
    <s v="HR Data Analyst / Generalist"/>
    <x v="2"/>
    <s v="Equifax"/>
    <s v="Toronto"/>
    <s v="Toronto"/>
    <s v="Toronto"/>
    <s v="ON"/>
    <x v="548"/>
    <s v="ANY"/>
    <s v="In-Person"/>
    <s v="Others"/>
    <n v="61000"/>
    <n v="66000"/>
    <n v="63500"/>
    <n v="0"/>
    <x v="1"/>
  </r>
  <r>
    <s v="Senior Business Analysts"/>
    <s v="Business Analyst (BSA)"/>
    <x v="1"/>
    <s v="Atlantis IT group"/>
    <s v="Mississauga"/>
    <s v="Mississauga"/>
    <s v="Mississauga"/>
    <s v="ON"/>
    <x v="549"/>
    <s v="ANY"/>
    <s v="In-Person"/>
    <s v="Technology"/>
    <n v="60000"/>
    <n v="98000"/>
    <n v="79000"/>
    <n v="0"/>
    <x v="1"/>
  </r>
  <r>
    <s v="Senior Business Analysts"/>
    <s v="Junior Analyst"/>
    <x v="5"/>
    <s v="Paris Jewellers"/>
    <s v="Edmonton"/>
    <s v="Edmonton"/>
    <s v="Edmonton"/>
    <s v="AB"/>
    <x v="550"/>
    <s v="Junior"/>
    <s v="In-Person"/>
    <s v="Others"/>
    <n v="61000"/>
    <n v="82000"/>
    <n v="71500"/>
    <n v="0"/>
    <x v="2"/>
  </r>
  <r>
    <s v="Senior Business Analysts"/>
    <s v="Senior Business Data Analyst"/>
    <x v="2"/>
    <s v="Ontario Securities Commission"/>
    <s v="Toronto"/>
    <s v="Toronto"/>
    <s v="Toronto"/>
    <s v="ON"/>
    <x v="551"/>
    <s v="Senior"/>
    <s v="In-Person"/>
    <s v="Technology"/>
    <n v="92000"/>
    <n v="100000"/>
    <n v="96000"/>
    <n v="0"/>
    <x v="1"/>
  </r>
  <r>
    <s v="Business and Technical Analysts"/>
    <s v="Analyste de la cha√É∆í√Ü‚Äô√É‚Äö√Ç¬Æne d'approvisionnement / Supply Chain Analyst"/>
    <x v="5"/>
    <s v="Altius Spices &amp; Seasonings Inc."/>
    <s v="Baie-D'Urfe"/>
    <s v="Baie-D'Urfe"/>
    <s v="Baie-D'Urfe"/>
    <s v="QC"/>
    <x v="552"/>
    <s v="ANY"/>
    <s v="In-Person"/>
    <s v="Others"/>
    <n v="35000"/>
    <n v="57200"/>
    <n v="46100"/>
    <n v="0"/>
    <x v="1"/>
  </r>
  <r>
    <s v="Systems and Data Analysts"/>
    <s v="Business Intelligence Data Engineer"/>
    <x v="3"/>
    <s v="Maximus Services, LLC"/>
    <s v="Toronto"/>
    <s v="Toronto"/>
    <s v="Toronto"/>
    <s v="ON"/>
    <x v="553"/>
    <s v="ANY"/>
    <s v="In-Person"/>
    <s v="Service"/>
    <n v="88000"/>
    <n v="105000"/>
    <n v="96500"/>
    <n v="0"/>
    <x v="1"/>
  </r>
  <r>
    <s v="Senior Business Analysts"/>
    <s v="Senior Business Analyst (Data)"/>
    <x v="1"/>
    <s v="Healthcare of Ontario Pension Plan (HOOPP)"/>
    <s v="Toronto"/>
    <s v="Toronto"/>
    <s v="Toronto"/>
    <s v="ON"/>
    <x v="554"/>
    <s v="Senior"/>
    <s v="In-Person"/>
    <s v="Healthcare"/>
    <n v="83000"/>
    <n v="109000"/>
    <n v="96000"/>
    <n v="0"/>
    <x v="1"/>
  </r>
  <r>
    <s v="Senior Business Analysts"/>
    <s v="Policy Analyst"/>
    <x v="5"/>
    <s v="Ministry of Agriculture, Food and Agribusiness"/>
    <s v="Guelph"/>
    <s v="Guelph"/>
    <s v="Guelph"/>
    <s v="ON"/>
    <x v="555"/>
    <s v="ANY"/>
    <s v="In-Person"/>
    <s v="Agriculture"/>
    <n v="72000"/>
    <n v="100000"/>
    <n v="86000"/>
    <n v="0"/>
    <x v="1"/>
  </r>
  <r>
    <s v="Business Systems Analysts"/>
    <s v="Business Systems &amp; Data Analyst"/>
    <x v="8"/>
    <s v="Mattr"/>
    <s v="Toronto"/>
    <s v="Toronto"/>
    <s v="Toronto"/>
    <s v="ON"/>
    <x v="556"/>
    <s v="ANY"/>
    <s v="In-Person"/>
    <s v="Others"/>
    <n v="76000"/>
    <n v="100000"/>
    <n v="88000"/>
    <n v="0"/>
    <x v="1"/>
  </r>
  <r>
    <s v="Systems and Data Analysts"/>
    <s v="Supply Chain &amp; Master Data Analyst"/>
    <x v="2"/>
    <s v="Longo's"/>
    <s v="Vaughan"/>
    <s v="Vaughan"/>
    <s v="Vaughan"/>
    <s v="ON"/>
    <x v="557"/>
    <s v="ANY"/>
    <s v="In-Person"/>
    <s v="Others"/>
    <n v="64000"/>
    <n v="76000"/>
    <n v="70000"/>
    <n v="0"/>
    <x v="1"/>
  </r>
  <r>
    <s v="Financial and Operational Analysts"/>
    <s v="Performance Marketing Analyst"/>
    <x v="5"/>
    <s v="Function Growth Inc."/>
    <s v="Remote"/>
    <s v="Remote"/>
    <s v="Remote"/>
    <s v="Undef"/>
    <x v="558"/>
    <s v="ANY"/>
    <s v="Remote"/>
    <s v="Others"/>
    <n v="50000"/>
    <n v="75000"/>
    <n v="62500"/>
    <n v="1"/>
    <x v="0"/>
  </r>
  <r>
    <s v="Senior Business Analysts"/>
    <s v="Senior Technical Business Analyst"/>
    <x v="1"/>
    <s v="Canadian Cancer Society"/>
    <s v="Toronto"/>
    <s v="Toronto"/>
    <s v="Toronto"/>
    <s v="ON"/>
    <x v="483"/>
    <s v="Senior"/>
    <s v="In-Person"/>
    <s v="Healthcare"/>
    <n v="70000"/>
    <n v="70000"/>
    <n v="70000"/>
    <n v="0"/>
    <x v="1"/>
  </r>
  <r>
    <s v="Business and Technical Analysts"/>
    <s v="Procurement Enablement Analyst (Indigenous Procurement)"/>
    <x v="5"/>
    <s v="Farm Credit Canada"/>
    <s v="Regina"/>
    <s v="Regina"/>
    <s v="Regina"/>
    <s v="SK"/>
    <x v="559"/>
    <s v="ANY"/>
    <s v="In-Person"/>
    <s v="Technology"/>
    <n v="79000"/>
    <n v="122000"/>
    <n v="100500"/>
    <n v="0"/>
    <x v="2"/>
  </r>
  <r>
    <s v="Senior Supply Chain Data Analysts"/>
    <s v="Supply Chain Analyst"/>
    <x v="5"/>
    <s v="Uline"/>
    <s v="Cambridge"/>
    <s v="Cambridge"/>
    <s v="Cambridge"/>
    <s v="ON"/>
    <x v="560"/>
    <s v="ANY"/>
    <s v="In-Person"/>
    <s v="Others"/>
    <n v="75000"/>
    <n v="90000"/>
    <n v="82500"/>
    <n v="0"/>
    <x v="1"/>
  </r>
  <r>
    <s v="Financial and Operational Analysts"/>
    <s v="Accounting Analyst"/>
    <x v="5"/>
    <s v="Ero Copper"/>
    <s v="Vancouver"/>
    <s v="Vancouver"/>
    <s v="Vancouver"/>
    <s v="BC"/>
    <x v="561"/>
    <s v="ANY"/>
    <s v="In-Person"/>
    <s v="Others"/>
    <n v="70000"/>
    <n v="75000"/>
    <n v="72500"/>
    <n v="0"/>
    <x v="2"/>
  </r>
  <r>
    <s v="Business and Technical Analysts"/>
    <s v="Business Intelligence Lead/Responsable de l'intelligence √É∆í√Ü‚Äô√É‚Äö√Ç¬©conomique"/>
    <x v="9"/>
    <s v="Exertis | JAM"/>
    <s v="Baie-D'Urfe"/>
    <s v="Baie-D'Urfe"/>
    <s v="Baie-D'Urfe"/>
    <s v="QC"/>
    <x v="562"/>
    <s v="ANY"/>
    <s v="In-Person"/>
    <s v="Others"/>
    <n v="52000"/>
    <n v="75000"/>
    <n v="63500"/>
    <n v="0"/>
    <x v="1"/>
  </r>
  <r>
    <s v="Business Systems Analysts"/>
    <s v="Systems Analyst"/>
    <x v="8"/>
    <s v="WA Health"/>
    <s v="Hamilton"/>
    <s v="Hamilton"/>
    <s v="Hamilton"/>
    <s v="ON"/>
    <x v="563"/>
    <s v="ANY"/>
    <s v="In-Person"/>
    <s v="Healthcare"/>
    <n v="60000"/>
    <n v="80000"/>
    <n v="70000"/>
    <n v="0"/>
    <x v="1"/>
  </r>
  <r>
    <s v="Business Systems Analysts"/>
    <s v="Business System Analyst"/>
    <x v="8"/>
    <s v="Atlantis IT group"/>
    <s v="Toronto"/>
    <s v="Toronto"/>
    <s v="Toronto"/>
    <s v="ON"/>
    <x v="564"/>
    <s v="ANY"/>
    <s v="In-Person"/>
    <s v="Technology"/>
    <n v="70720"/>
    <n v="74880"/>
    <n v="72800"/>
    <n v="0"/>
    <x v="1"/>
  </r>
  <r>
    <s v="Business and Marketing Analysts"/>
    <s v="BUSINESS ANALYST"/>
    <x v="1"/>
    <s v="Softline Technology"/>
    <s v="Toronto"/>
    <s v="Toronto"/>
    <s v="Toronto"/>
    <s v="ON"/>
    <x v="565"/>
    <s v="ANY"/>
    <s v="In-Person"/>
    <s v="Technology"/>
    <n v="60000"/>
    <n v="90000"/>
    <n v="75000"/>
    <n v="0"/>
    <x v="1"/>
  </r>
  <r>
    <s v="Financial and Operational Analysts"/>
    <s v="FP&amp;A Business Analyst"/>
    <x v="1"/>
    <s v="CGI"/>
    <s v="Toronto"/>
    <s v="Toronto"/>
    <s v="Toronto"/>
    <s v="ON"/>
    <x v="566"/>
    <s v="ANY"/>
    <s v="In-Person"/>
    <s v="Others"/>
    <n v="69000"/>
    <n v="95000"/>
    <n v="82000"/>
    <n v="0"/>
    <x v="1"/>
  </r>
  <r>
    <s v="Business and Marketing Analysts"/>
    <s v="IT Business Analyst"/>
    <x v="1"/>
    <s v="Spark Power"/>
    <s v="Oakville"/>
    <s v="Oakville"/>
    <s v="Oakville"/>
    <s v="ON"/>
    <x v="567"/>
    <s v="ANY"/>
    <s v="In-Person"/>
    <s v="Energy"/>
    <n v="57000"/>
    <n v="87000"/>
    <n v="72000"/>
    <n v="0"/>
    <x v="1"/>
  </r>
  <r>
    <s v="Senior Data Analysts"/>
    <s v="Financial Data Analyst"/>
    <x v="2"/>
    <s v="TS Imagine"/>
    <s v="Montreal"/>
    <s v="Montreal"/>
    <s v="Montreal"/>
    <s v="QC"/>
    <x v="568"/>
    <s v="ANY"/>
    <s v="In-Person"/>
    <s v="Others"/>
    <n v="71000"/>
    <n v="83000"/>
    <n v="77000"/>
    <n v="0"/>
    <x v="1"/>
  </r>
  <r>
    <s v="Senior Business Analysts"/>
    <s v="Staff Business intelligence Analyst"/>
    <x v="10"/>
    <s v="SurveyMonkey"/>
    <s v="Remote"/>
    <s v="Remote"/>
    <s v="Remote"/>
    <s v="Undef"/>
    <x v="569"/>
    <s v="ANY"/>
    <s v="Remote"/>
    <s v="Others"/>
    <n v="66000"/>
    <n v="84500"/>
    <n v="75250"/>
    <n v="1"/>
    <x v="0"/>
  </r>
  <r>
    <s v="Business and Marketing Analysts"/>
    <s v="Strategic Business Analyst"/>
    <x v="1"/>
    <s v="T&amp;T Supermarket Inc"/>
    <s v="Markham"/>
    <s v="Markham"/>
    <s v="Markham"/>
    <s v="ON"/>
    <x v="570"/>
    <s v="ANY"/>
    <s v="In-Person"/>
    <s v="Others"/>
    <n v="54000"/>
    <n v="63000"/>
    <n v="58500"/>
    <n v="0"/>
    <x v="1"/>
  </r>
  <r>
    <s v="Business and Marketing Analysts"/>
    <s v="Marketing Analyst"/>
    <x v="5"/>
    <s v="NRI Industrial Sales, LLC."/>
    <s v="Mississauga"/>
    <s v="Mississauga"/>
    <s v="Mississauga"/>
    <s v="ON"/>
    <x v="571"/>
    <s v="ANY"/>
    <s v="In-Person"/>
    <s v="Manufacturing"/>
    <n v="80000"/>
    <n v="80000"/>
    <n v="80000"/>
    <n v="0"/>
    <x v="1"/>
  </r>
  <r>
    <s v="Business and Marketing Analysts"/>
    <s v="Marketing Analyst"/>
    <x v="5"/>
    <s v="OLIVER Agency - North America"/>
    <s v="Toronto"/>
    <s v="Toronto"/>
    <s v="Toronto"/>
    <s v="ON"/>
    <x v="572"/>
    <s v="ANY"/>
    <s v="In-Person"/>
    <s v="Others"/>
    <n v="55000"/>
    <n v="74000"/>
    <n v="64500"/>
    <n v="0"/>
    <x v="1"/>
  </r>
  <r>
    <s v="Financial and Operational Analysts"/>
    <s v="(Data-driven) Marketing Analyst"/>
    <x v="5"/>
    <s v="Weyburn Credit Union"/>
    <s v="Weyburn"/>
    <s v="Weyburn"/>
    <s v="Weyburn"/>
    <s v="SK"/>
    <x v="573"/>
    <s v="ANY"/>
    <s v="In-Person"/>
    <s v="Technology"/>
    <n v="61000"/>
    <n v="76000"/>
    <n v="68500"/>
    <n v="0"/>
    <x v="2"/>
  </r>
  <r>
    <s v="Senior Business Analysts"/>
    <s v="Junior Analyst Position"/>
    <x v="5"/>
    <s v="CTi Living"/>
    <s v="Etobicoke"/>
    <s v="Etobicoke"/>
    <s v="Etobicoke"/>
    <s v="ON"/>
    <x v="574"/>
    <s v="Junior"/>
    <s v="In-Person"/>
    <s v="Others"/>
    <n v="48000"/>
    <n v="57200"/>
    <n v="52600"/>
    <n v="0"/>
    <x v="1"/>
  </r>
  <r>
    <s v="Business and Technical Analysts"/>
    <s v="Risk &amp; Payments Data Analyst/Analyste de Donn√É∆í√Ü‚Äô√É‚Äö√Ç¬©es Risques &amp; Paiements"/>
    <x v="0"/>
    <s v="Plusgrade"/>
    <s v="Toronto"/>
    <s v="Toronto"/>
    <s v="Toronto"/>
    <s v="ON"/>
    <x v="575"/>
    <s v="ANY"/>
    <s v="In-Person"/>
    <s v="Others"/>
    <n v="64123.59"/>
    <n v="86600"/>
    <n v="75361.794999999998"/>
    <n v="0"/>
    <x v="1"/>
  </r>
  <r>
    <s v="Senior Business Intelligence Analysts"/>
    <s v="Business Process Analyst"/>
    <x v="5"/>
    <s v="ENERCARE"/>
    <s v="Markham"/>
    <s v="Markham"/>
    <s v="Markham"/>
    <s v="ON"/>
    <x v="576"/>
    <s v="ANY"/>
    <s v="In-Person"/>
    <s v="Automotive"/>
    <n v="47000"/>
    <n v="59000"/>
    <n v="53000"/>
    <n v="0"/>
    <x v="1"/>
  </r>
  <r>
    <s v="Senior Business Intelligence Analysts"/>
    <s v="Business Intelligence Report Developer/Analyst/D√É∆í√Ü‚Äô√É‚Äö√Ç¬©veloppeur/Analyste de rapports de Business Intelligence"/>
    <x v="7"/>
    <s v="Exertis | JAM"/>
    <s v="Baie-D'Urfe"/>
    <s v="Baie-D'Urfe"/>
    <s v="Baie-D'Urfe"/>
    <s v="QC"/>
    <x v="577"/>
    <s v="ANY"/>
    <s v="In-Person"/>
    <s v="Others"/>
    <n v="68000"/>
    <n v="88300"/>
    <n v="78150"/>
    <n v="0"/>
    <x v="1"/>
  </r>
  <r>
    <s v="Senior Business Analysts"/>
    <s v="Business Analyst Intern/Junior"/>
    <x v="14"/>
    <s v="NORSAT INTERNATIONAL INC"/>
    <s v="Richmond"/>
    <s v="Richmond"/>
    <s v="Richmond"/>
    <s v="BC"/>
    <x v="578"/>
    <s v="ANY"/>
    <s v="In-Person"/>
    <s v="Others"/>
    <n v="66000"/>
    <n v="84500"/>
    <n v="75250"/>
    <n v="0"/>
    <x v="2"/>
  </r>
  <r>
    <s v="Senior Business Analysts"/>
    <s v="Business Analyst Intern/Junior"/>
    <x v="14"/>
    <s v="NORSAT INTERNATIONAL INC"/>
    <s v="Richmond"/>
    <s v="Richmond"/>
    <s v="Richmond"/>
    <s v="QC"/>
    <x v="578"/>
    <s v="ANY"/>
    <s v="In-Person"/>
    <s v="Others"/>
    <n v="66000"/>
    <n v="84500"/>
    <n v="75250"/>
    <n v="0"/>
    <x v="1"/>
  </r>
  <r>
    <s v="Senior Business Analysts"/>
    <s v="Business Analyst Intern/Junior"/>
    <x v="14"/>
    <s v="NORSAT INTERNATIONAL INC"/>
    <s v="Richmond"/>
    <s v="Richmond"/>
    <s v="Richmond"/>
    <s v="NB"/>
    <x v="578"/>
    <s v="ANY"/>
    <s v="In-Person"/>
    <s v="Others"/>
    <n v="66000"/>
    <n v="84500"/>
    <n v="75250"/>
    <n v="0"/>
    <x v="3"/>
  </r>
  <r>
    <s v="Business Systems Analysts"/>
    <s v="Information Technology - Business Intelligence Analyst"/>
    <x v="10"/>
    <s v="Organigram INC"/>
    <s v="Toronto"/>
    <s v="Toronto"/>
    <s v="Toronto"/>
    <s v="ON"/>
    <x v="579"/>
    <s v="ANY"/>
    <s v="In-Person"/>
    <s v="Others"/>
    <n v="67000"/>
    <n v="98000"/>
    <n v="82500"/>
    <n v="0"/>
    <x v="1"/>
  </r>
  <r>
    <s v="Systems and Data Analysts"/>
    <s v="Data Analyst (Level 3)"/>
    <x v="2"/>
    <s v="Intero Integrity"/>
    <s v="Toronto"/>
    <s v="Toronto"/>
    <s v="Toronto"/>
    <s v="ON"/>
    <x v="542"/>
    <s v="ANY"/>
    <s v="In-Person"/>
    <s v="Technology"/>
    <n v="43000"/>
    <n v="93000"/>
    <n v="68000"/>
    <n v="0"/>
    <x v="1"/>
  </r>
  <r>
    <s v="Senior Data Analysts"/>
    <s v="Digital Data Analyst"/>
    <x v="2"/>
    <s v="Trillium Health Partners"/>
    <s v="Mississauga"/>
    <s v="Mississauga"/>
    <s v="Mississauga"/>
    <s v="ON"/>
    <x v="580"/>
    <s v="ANY"/>
    <s v="In-Person"/>
    <s v="Healthcare"/>
    <n v="82000"/>
    <n v="88000"/>
    <n v="85000"/>
    <n v="0"/>
    <x v="1"/>
  </r>
  <r>
    <s v="Systems and Data Analysts"/>
    <s v="Data Analyst - KENWAVE SOLUTIONS INC."/>
    <x v="2"/>
    <s v="Kenaidan"/>
    <s v="Midtown Toronto"/>
    <s v="Midtown Toronto"/>
    <s v="Midtown Toronto"/>
    <s v="ON"/>
    <x v="440"/>
    <s v="ANY"/>
    <s v="In-Person"/>
    <s v="Others"/>
    <n v="58000"/>
    <n v="80000"/>
    <n v="69000"/>
    <n v="0"/>
    <x v="1"/>
  </r>
  <r>
    <s v="Business Systems Analysts"/>
    <s v="Technical Business Analyst (Data)"/>
    <x v="1"/>
    <s v="Project X"/>
    <s v="Toronto"/>
    <s v="Toronto"/>
    <s v="Toronto"/>
    <s v="ON"/>
    <x v="581"/>
    <s v="ANY"/>
    <s v="In-Person"/>
    <s v="Others"/>
    <n v="81000"/>
    <n v="100000"/>
    <n v="90500"/>
    <n v="0"/>
    <x v="1"/>
  </r>
  <r>
    <s v="Senior Business Analysts"/>
    <s v="Analyst, Business Intelligence"/>
    <x v="10"/>
    <s v="Vancouver Whitecaps FC"/>
    <s v="Vancouver"/>
    <s v="Vancouver"/>
    <s v="Vancouver"/>
    <s v="BC"/>
    <x v="582"/>
    <s v="ANY"/>
    <s v="In-Person"/>
    <s v="Technology"/>
    <n v="70000"/>
    <n v="80000"/>
    <n v="75000"/>
    <n v="0"/>
    <x v="2"/>
  </r>
  <r>
    <s v="Senior Business Analysts"/>
    <s v="Senior Analyst, Product Analytics"/>
    <x v="5"/>
    <s v="AutoTrader.ca"/>
    <s v="Midtown Toronto"/>
    <s v="Midtown Toronto"/>
    <s v="Midtown Toronto"/>
    <s v="ON"/>
    <x v="583"/>
    <s v="Senior"/>
    <s v="In-Person"/>
    <s v="Others"/>
    <n v="75000"/>
    <n v="80000"/>
    <n v="77500"/>
    <n v="0"/>
    <x v="1"/>
  </r>
  <r>
    <s v="Senior Business Intelligence Analysts"/>
    <s v="Sales Support Analyst"/>
    <x v="5"/>
    <s v="Piller's Fine Foods"/>
    <s v="Waterloo"/>
    <s v="Waterloo"/>
    <s v="Waterloo"/>
    <s v="ON"/>
    <x v="578"/>
    <s v="ANY"/>
    <s v="In-Person"/>
    <s v="Others"/>
    <n v="56000"/>
    <n v="69000"/>
    <n v="62500"/>
    <n v="0"/>
    <x v="1"/>
  </r>
  <r>
    <s v="Senior Business Intelligence Analysts"/>
    <s v="Sales Support Analyst"/>
    <x v="5"/>
    <s v="Piller's Fine Foods"/>
    <s v="Waterloo"/>
    <s v="Waterloo"/>
    <s v="Waterloo"/>
    <s v="QC"/>
    <x v="578"/>
    <s v="ANY"/>
    <s v="In-Person"/>
    <s v="Others"/>
    <n v="56000"/>
    <n v="69000"/>
    <n v="62500"/>
    <n v="0"/>
    <x v="1"/>
  </r>
  <r>
    <s v="Systems and Data Analysts"/>
    <s v="Senior Data Analyst / Database developer (PL571)"/>
    <x v="7"/>
    <s v="Paralucent"/>
    <s v="Toronto"/>
    <s v="Toronto"/>
    <s v="Toronto"/>
    <s v="ON"/>
    <x v="584"/>
    <s v="Senior"/>
    <s v="In-Person"/>
    <s v="Others"/>
    <n v="75000"/>
    <n v="95000"/>
    <n v="85000"/>
    <n v="0"/>
    <x v="1"/>
  </r>
  <r>
    <s v="Business and Technical Analysts"/>
    <s v="Analytics Analyst/Developer"/>
    <x v="7"/>
    <s v="Septodont"/>
    <s v="Cambridge"/>
    <s v="Cambridge"/>
    <s v="Cambridge"/>
    <s v="ON"/>
    <x v="585"/>
    <s v="ANY"/>
    <s v="In-Person"/>
    <s v="Others"/>
    <n v="64000"/>
    <n v="112000"/>
    <n v="88000"/>
    <n v="0"/>
    <x v="1"/>
  </r>
  <r>
    <s v="Financial and Operational Analysts"/>
    <s v="Quantitative Analyst"/>
    <x v="15"/>
    <s v="Affirm"/>
    <s v="Remote"/>
    <s v="Remote"/>
    <s v="Remote"/>
    <s v="Undef"/>
    <x v="586"/>
    <s v="ANY"/>
    <s v="Remote"/>
    <s v="Legal"/>
    <n v="50000"/>
    <n v="76458"/>
    <n v="63229"/>
    <n v="1"/>
    <x v="0"/>
  </r>
  <r>
    <s v="Senior Data Analysts"/>
    <s v="Media Insights- Reporting Analyst"/>
    <x v="5"/>
    <s v="Walmart Canada"/>
    <s v="Mississauga"/>
    <s v="Mississauga"/>
    <s v="Mississauga"/>
    <s v="ON"/>
    <x v="2"/>
    <s v="ANY"/>
    <s v="In-Person"/>
    <s v="Others"/>
    <n v="49000"/>
    <n v="62000"/>
    <n v="55500"/>
    <n v="0"/>
    <x v="1"/>
  </r>
  <r>
    <s v="Senior Business Intelligence Analysts"/>
    <s v="Decision Support Analyst"/>
    <x v="5"/>
    <s v="ErinoakKids Center for Treatment and Development"/>
    <s v="Mississauga"/>
    <s v="Mississauga"/>
    <s v="Mississauga"/>
    <s v="ON"/>
    <x v="587"/>
    <s v="ANY"/>
    <s v="In-Person"/>
    <s v="Construction"/>
    <n v="65000"/>
    <n v="85000"/>
    <n v="75000"/>
    <n v="0"/>
    <x v="1"/>
  </r>
  <r>
    <s v="Systems and Data Analysts"/>
    <s v="Health Data Analyst - Patient Portal Specialist"/>
    <x v="4"/>
    <s v="Women's College Hospital"/>
    <s v="Toronto"/>
    <s v="Toronto"/>
    <s v="Toronto"/>
    <s v="ON"/>
    <x v="588"/>
    <s v="Senior"/>
    <s v="In-Person"/>
    <s v="Technology"/>
    <n v="65000"/>
    <n v="75000"/>
    <n v="70000"/>
    <n v="0"/>
    <x v="1"/>
  </r>
  <r>
    <s v="Senior Business Intelligence Analysts"/>
    <s v="Program Reporting Analyst"/>
    <x v="5"/>
    <s v="Turner &amp; Townsend"/>
    <s v="Toronto"/>
    <s v="Toronto"/>
    <s v="Toronto"/>
    <s v="ON"/>
    <x v="589"/>
    <s v="ANY"/>
    <s v="In-Person"/>
    <s v="Others"/>
    <n v="73000"/>
    <n v="95000"/>
    <n v="84000"/>
    <n v="0"/>
    <x v="1"/>
  </r>
  <r>
    <s v="Financial and Operational Analysts"/>
    <s v="Inventory Accounting Analyst - Contract"/>
    <x v="5"/>
    <s v="Stelco"/>
    <s v="Haldimand County"/>
    <s v="Haldimand County"/>
    <s v="Haldimand County"/>
    <s v="ON"/>
    <x v="590"/>
    <s v="ANY"/>
    <s v="In-Person"/>
    <s v="Others"/>
    <n v="85000"/>
    <n v="95000"/>
    <n v="90000"/>
    <n v="0"/>
    <x v="1"/>
  </r>
  <r>
    <s v="Systems and Data Analysts"/>
    <s v="Analyst, Digital Operations &amp; Display"/>
    <x v="5"/>
    <s v="Canadian Tire Corporation, Ltd."/>
    <s v="Toronto"/>
    <s v="Toronto"/>
    <s v="Toronto"/>
    <s v="ON"/>
    <x v="591"/>
    <s v="ANY"/>
    <s v="In-Person"/>
    <s v="Others"/>
    <n v="54000"/>
    <n v="60000"/>
    <n v="57000"/>
    <n v="0"/>
    <x v="1"/>
  </r>
  <r>
    <s v="Systems and Data Analysts"/>
    <s v="SAP Master Data Analyst"/>
    <x v="2"/>
    <s v="Riverside Natural Foods Ltd."/>
    <s v="Toronto"/>
    <s v="Toronto"/>
    <s v="Toronto"/>
    <s v="ON"/>
    <x v="592"/>
    <s v="ANY"/>
    <s v="In-Person"/>
    <s v="Others"/>
    <n v="43000"/>
    <n v="93000"/>
    <n v="68000"/>
    <n v="0"/>
    <x v="1"/>
  </r>
  <r>
    <s v="Business Systems Analysts"/>
    <s v="Business intelligence analyst - Information technology (IT)"/>
    <x v="10"/>
    <s v="Speerville Flour Mill Inc"/>
    <s v="Canada"/>
    <s v="Canada"/>
    <s v="Canada"/>
    <s v="Undef"/>
    <x v="593"/>
    <s v="ANY"/>
    <s v="In-Person"/>
    <s v="Others"/>
    <n v="51000"/>
    <n v="110000"/>
    <n v="80500"/>
    <n v="0"/>
    <x v="0"/>
  </r>
  <r>
    <s v="Business and Marketing Analysts"/>
    <s v="Business Analyst"/>
    <x v="1"/>
    <s v="Griffith Foods"/>
    <s v="Toronto"/>
    <s v="Toronto"/>
    <s v="Toronto"/>
    <s v="ON"/>
    <x v="594"/>
    <s v="ANY"/>
    <s v="In-Person"/>
    <s v="Technology"/>
    <n v="65000"/>
    <n v="87000"/>
    <n v="76000"/>
    <n v="0"/>
    <x v="1"/>
  </r>
  <r>
    <s v="Senior Data Analysts"/>
    <s v="Data Analyst - Data Science &amp; Analysis"/>
    <x v="2"/>
    <s v="McGill University"/>
    <s v="Montreal"/>
    <s v="Montreal"/>
    <s v="Montreal"/>
    <s v="QC"/>
    <x v="595"/>
    <s v="ANY"/>
    <s v="In-Person"/>
    <s v="Technology"/>
    <n v="76065.600000000006"/>
    <n v="76065.600000000006"/>
    <n v="76065.600000000006"/>
    <n v="0"/>
    <x v="1"/>
  </r>
  <r>
    <s v="Senior Supply Chain Data Analysts"/>
    <s v="Supply Chain Analyst"/>
    <x v="5"/>
    <s v="Sonora Foods Ltd"/>
    <s v="Brampton"/>
    <s v="Brampton"/>
    <s v="Brampton"/>
    <s v="ON"/>
    <x v="596"/>
    <s v="ANY"/>
    <s v="In-Person"/>
    <s v="Others"/>
    <n v="59000"/>
    <n v="65000"/>
    <n v="62000"/>
    <n v="0"/>
    <x v="1"/>
  </r>
  <r>
    <s v="Systems and Data Analysts"/>
    <s v="data analyst - informatics and systems"/>
    <x v="8"/>
    <s v="Visual Information Products Inc."/>
    <s v="Mississauga"/>
    <s v="Mississauga"/>
    <s v="Mississauga"/>
    <s v="ON"/>
    <x v="597"/>
    <s v="ANY"/>
    <s v="In-Person"/>
    <s v="Technology"/>
    <n v="89440"/>
    <n v="89440"/>
    <n v="89440"/>
    <n v="0"/>
    <x v="1"/>
  </r>
  <r>
    <s v="Senior Business Intelligence Analysts"/>
    <s v="Program Management, Business Analyst (16 Month Contract)"/>
    <x v="1"/>
    <s v="L3Harris Technologies"/>
    <s v="Waterdown"/>
    <s v="Waterdown"/>
    <s v="Waterdown"/>
    <s v="ON"/>
    <x v="598"/>
    <s v="ANY"/>
    <s v="In-Person"/>
    <s v="Technology"/>
    <n v="90000"/>
    <n v="106000"/>
    <n v="98000"/>
    <n v="0"/>
    <x v="1"/>
  </r>
  <r>
    <s v="Systems and Data Analysts"/>
    <s v="data analyst - informatics and systems"/>
    <x v="8"/>
    <s v="Aimlsavy Incorporated"/>
    <s v="Mississauga"/>
    <s v="Mississauga"/>
    <s v="Mississauga"/>
    <s v="ON"/>
    <x v="599"/>
    <s v="ANY"/>
    <s v="In-Person"/>
    <s v="Others"/>
    <n v="88608"/>
    <n v="88608"/>
    <n v="88608"/>
    <n v="0"/>
    <x v="1"/>
  </r>
  <r>
    <s v="Business and Technical Analysts"/>
    <s v="Analyste d'affaires - BI - Belron Canada"/>
    <x v="5"/>
    <s v="Belron Canada"/>
    <s v="Montreal"/>
    <s v="Montreal"/>
    <s v="Montreal"/>
    <s v="QC"/>
    <x v="600"/>
    <s v="ANY"/>
    <s v="In-Person"/>
    <s v="Others"/>
    <n v="68000"/>
    <n v="86000"/>
    <n v="77000"/>
    <n v="0"/>
    <x v="1"/>
  </r>
  <r>
    <s v="Business and Technical Analysts"/>
    <s v="K√É∆í√Ü‚Äô√É‚Äö√Ç¬∂rber Business Analyst/K√É∆í√Ü‚Äô√É‚Äö√Ç¬∂rber Analyste √É∆í√Ü‚Äô√É‚Äö√Ç¬©conomique"/>
    <x v="1"/>
    <s v="Exertis | JAM"/>
    <s v="Baie-D'Urfe"/>
    <s v="Baie-D'Urfe"/>
    <s v="Baie-D'Urfe"/>
    <s v="QC"/>
    <x v="601"/>
    <s v="ANY"/>
    <s v="In-Person"/>
    <s v="Others"/>
    <n v="52000"/>
    <n v="75000"/>
    <n v="63500"/>
    <n v="0"/>
    <x v="1"/>
  </r>
  <r>
    <s v="Senior Data Analysts"/>
    <s v="Senior Data Analyst"/>
    <x v="2"/>
    <s v="Olsen Consulting"/>
    <s v="Calgary"/>
    <s v="Calgary"/>
    <s v="Calgary"/>
    <s v="AB"/>
    <x v="602"/>
    <s v="Senior"/>
    <s v="In-Person"/>
    <s v="Consulting"/>
    <n v="49000"/>
    <n v="95000"/>
    <n v="72000"/>
    <n v="0"/>
    <x v="2"/>
  </r>
  <r>
    <s v="Senior Data Analysts"/>
    <s v="Sr. Data Analyst"/>
    <x v="2"/>
    <s v="GalaxE.Solutions"/>
    <s v="Toronto"/>
    <s v="Toronto"/>
    <s v="Toronto"/>
    <s v="ON"/>
    <x v="603"/>
    <s v="Senior"/>
    <s v="In-Person"/>
    <s v="Consulting"/>
    <n v="80000"/>
    <n v="110000"/>
    <n v="95000"/>
    <n v="0"/>
    <x v="1"/>
  </r>
  <r>
    <s v="Business and Marketing Analysts"/>
    <s v="Business Analyst"/>
    <x v="1"/>
    <s v="Banff Caribou Properties Ltd."/>
    <s v="Banff"/>
    <s v="Banff"/>
    <s v="Banff"/>
    <s v="AB"/>
    <x v="604"/>
    <s v="ANY"/>
    <s v="In-Person"/>
    <s v="Automotive"/>
    <n v="65000"/>
    <n v="87000"/>
    <n v="76000"/>
    <n v="0"/>
    <x v="2"/>
  </r>
  <r>
    <s v="Senior Business Intelligence Analysts"/>
    <s v="Financial Data Analyst and Report Developer"/>
    <x v="7"/>
    <s v="Stir Consulting Inc."/>
    <s v="Montreal"/>
    <s v="Montreal"/>
    <s v="Montreal"/>
    <s v="QC"/>
    <x v="605"/>
    <s v="ANY"/>
    <s v="In-Person"/>
    <s v="Consulting"/>
    <n v="104000"/>
    <n v="104000"/>
    <n v="104000"/>
    <n v="0"/>
    <x v="1"/>
  </r>
  <r>
    <s v="Senior Business Analysts"/>
    <s v="Business Analyst (Junior) 7618-0314"/>
    <x v="1"/>
    <s v="Foilcon"/>
    <s v="Toronto"/>
    <s v="Toronto"/>
    <s v="Toronto"/>
    <s v="ON"/>
    <x v="606"/>
    <s v="Junior"/>
    <s v="In-Person"/>
    <s v="Technology"/>
    <n v="60000"/>
    <n v="100000"/>
    <n v="80000"/>
    <n v="0"/>
    <x v="1"/>
  </r>
  <r>
    <s v="Senior Supply Chain Data Analysts"/>
    <s v="Blue Box Analyst"/>
    <x v="5"/>
    <s v="Canadian Tire Corporation"/>
    <s v="Toronto"/>
    <s v="Toronto"/>
    <s v="Toronto"/>
    <s v="ON"/>
    <x v="607"/>
    <s v="ANY"/>
    <s v="In-Person"/>
    <s v="Others"/>
    <n v="60000"/>
    <n v="75000"/>
    <n v="67500"/>
    <n v="0"/>
    <x v="1"/>
  </r>
  <r>
    <s v="Senior Business Analysts"/>
    <s v="Senior Analyst, Performance and Analytics"/>
    <x v="5"/>
    <s v="Ontario Health"/>
    <s v="Toronto"/>
    <s v="Toronto"/>
    <s v="Toronto"/>
    <s v="ON"/>
    <x v="608"/>
    <s v="Senior"/>
    <s v="In-Person"/>
    <s v="Healthcare"/>
    <n v="72000"/>
    <n v="80000"/>
    <n v="76000"/>
    <n v="0"/>
    <x v="1"/>
  </r>
  <r>
    <s v="Senior Business Intelligence Analysts"/>
    <s v="Customs Compliance Analyst"/>
    <x v="5"/>
    <s v="Panasonic Corporation"/>
    <s v="Mississauga"/>
    <s v="Mississauga"/>
    <s v="Mississauga"/>
    <s v="ON"/>
    <x v="609"/>
    <s v="ANY"/>
    <s v="In-Person"/>
    <s v="Others"/>
    <n v="65000"/>
    <n v="100000"/>
    <n v="82500"/>
    <n v="0"/>
    <x v="1"/>
  </r>
  <r>
    <s v="Business Systems Analysts"/>
    <s v="Business Systems Analyst and Data Analytics"/>
    <x v="8"/>
    <s v="Raise"/>
    <s v="Ontario"/>
    <s v="Ontario"/>
    <s v="Ontario"/>
    <s v="ON"/>
    <x v="610"/>
    <s v="ANY"/>
    <s v="In-Person"/>
    <s v="Others"/>
    <n v="85816.8"/>
    <n v="91520"/>
    <n v="88668.4"/>
    <n v="0"/>
    <x v="1"/>
  </r>
  <r>
    <s v="Business Systems Analysts"/>
    <s v="Business System Analyst"/>
    <x v="8"/>
    <s v="UST Global"/>
    <s v="Toronto"/>
    <s v="Toronto"/>
    <s v="Toronto"/>
    <s v="ON"/>
    <x v="611"/>
    <s v="ANY"/>
    <s v="In-Person"/>
    <s v="Others"/>
    <n v="78000"/>
    <n v="100000"/>
    <n v="89000"/>
    <n v="0"/>
    <x v="1"/>
  </r>
  <r>
    <s v="Systems and Data Analysts"/>
    <s v="Expert Data Warehouse / Data Engineer / Data Analyst (m/w/d)"/>
    <x v="3"/>
    <s v="THIMM Group GmbH + Co. KG"/>
    <s v="Engineer"/>
    <s v="Engineer"/>
    <s v="Engineer"/>
    <s v="Undef"/>
    <x v="612"/>
    <s v="Senior"/>
    <s v="In-Person"/>
    <s v="Others"/>
    <n v="47000"/>
    <n v="70000"/>
    <n v="58500"/>
    <n v="0"/>
    <x v="0"/>
  </r>
  <r>
    <s v="Senior Data Analysts"/>
    <s v="Data Analyst"/>
    <x v="2"/>
    <s v="Evercore"/>
    <s v="Montreal"/>
    <s v="Montreal"/>
    <s v="Montreal"/>
    <s v="QC"/>
    <x v="613"/>
    <s v="ANY"/>
    <s v="In-Person"/>
    <s v="Others"/>
    <n v="76000"/>
    <n v="106000"/>
    <n v="91000"/>
    <n v="0"/>
    <x v="1"/>
  </r>
  <r>
    <s v="Business Systems Analysts"/>
    <s v="Analyst, Business Systems"/>
    <x v="8"/>
    <s v="Northwestel Inc."/>
    <s v="Whitehorse"/>
    <s v="Whitehorse"/>
    <s v="Whitehorse"/>
    <s v="YT"/>
    <x v="614"/>
    <s v="ANY"/>
    <s v="In-Person"/>
    <s v="Others"/>
    <n v="45000"/>
    <n v="90000"/>
    <n v="67500"/>
    <n v="0"/>
    <x v="0"/>
  </r>
  <r>
    <s v="Senior Business Analysts"/>
    <s v="Senior QA Analyst"/>
    <x v="5"/>
    <s v="Viv Technologies Inc."/>
    <s v="Toronto"/>
    <s v="Toronto"/>
    <s v="Toronto"/>
    <s v="ON"/>
    <x v="615"/>
    <s v="Senior"/>
    <s v="In-Person"/>
    <s v="Technology"/>
    <n v="55000"/>
    <n v="80000"/>
    <n v="67500"/>
    <n v="0"/>
    <x v="1"/>
  </r>
  <r>
    <s v="Business and Marketing Analysts"/>
    <s v="Business Analyst"/>
    <x v="1"/>
    <s v="HTS Engineering - Heat Transfer Solutions"/>
    <s v="Toronto"/>
    <s v="Toronto"/>
    <s v="Toronto"/>
    <s v="ON"/>
    <x v="616"/>
    <s v="ANY"/>
    <s v="In-Person"/>
    <s v="Consulting"/>
    <n v="57000"/>
    <n v="82000"/>
    <n v="69500"/>
    <n v="0"/>
    <x v="1"/>
  </r>
  <r>
    <s v="Systems and Data Analysts"/>
    <s v="data analyst - informatics and systems"/>
    <x v="8"/>
    <s v="Signalchem Lifesciences Corp"/>
    <s v="Richmond"/>
    <s v="Richmond"/>
    <s v="Richmond"/>
    <s v="BC"/>
    <x v="617"/>
    <s v="ANY"/>
    <s v="In-Person"/>
    <s v="Others"/>
    <n v="76960"/>
    <n v="76960"/>
    <n v="76960"/>
    <n v="0"/>
    <x v="2"/>
  </r>
  <r>
    <s v="Systems and Data Analysts"/>
    <s v="data analyst - informatics and systems"/>
    <x v="8"/>
    <s v="Signalchem Lifesciences Corp"/>
    <s v="Richmond"/>
    <s v="Richmond"/>
    <s v="Richmond"/>
    <s v="QC"/>
    <x v="617"/>
    <s v="ANY"/>
    <s v="In-Person"/>
    <s v="Others"/>
    <n v="76960"/>
    <n v="76960"/>
    <n v="76960"/>
    <n v="0"/>
    <x v="1"/>
  </r>
  <r>
    <s v="Systems and Data Analysts"/>
    <s v="data analyst - informatics and systems"/>
    <x v="8"/>
    <s v="Signalchem Lifesciences Corp"/>
    <s v="Richmond"/>
    <s v="Richmond"/>
    <s v="Richmond"/>
    <s v="NB"/>
    <x v="617"/>
    <s v="ANY"/>
    <s v="In-Person"/>
    <s v="Others"/>
    <n v="76960"/>
    <n v="76960"/>
    <n v="76960"/>
    <n v="0"/>
    <x v="3"/>
  </r>
  <r>
    <s v="Systems and Data Analysts"/>
    <s v="Technology Analyst - SQL Data Engineer"/>
    <x v="3"/>
    <s v="Infosys"/>
    <s v="Montreal"/>
    <s v="Montreal"/>
    <s v="Montreal"/>
    <s v="QC"/>
    <x v="618"/>
    <s v="ANY"/>
    <s v="In-Person"/>
    <s v="Others"/>
    <n v="76000"/>
    <n v="89440"/>
    <n v="82720"/>
    <n v="0"/>
    <x v="1"/>
  </r>
  <r>
    <s v="Business and Marketing Analysts"/>
    <s v="Business Analyst"/>
    <x v="1"/>
    <s v="CSI Consulting"/>
    <s v="Mississauga"/>
    <s v="Mississauga"/>
    <s v="Mississauga"/>
    <s v="ON"/>
    <x v="619"/>
    <s v="ANY"/>
    <s v="In-Person"/>
    <s v="Consulting"/>
    <n v="67000"/>
    <n v="97000"/>
    <n v="82000"/>
    <n v="0"/>
    <x v="1"/>
  </r>
  <r>
    <s v="Senior Supply Chain Data Analysts"/>
    <s v="Client Success Analyst"/>
    <x v="5"/>
    <s v="Qventus"/>
    <s v="Remote"/>
    <s v="Remote"/>
    <s v="Remote"/>
    <s v="Undef"/>
    <x v="620"/>
    <s v="ANY"/>
    <s v="Remote"/>
    <s v="Others"/>
    <n v="68500"/>
    <n v="87000"/>
    <n v="77750"/>
    <n v="1"/>
    <x v="0"/>
  </r>
  <r>
    <s v="Business and Marketing Analysts"/>
    <s v="Business Analyst"/>
    <x v="1"/>
    <s v="Eperformance Inc."/>
    <s v="Ottawa"/>
    <s v="Ottawa"/>
    <s v="Ottawa"/>
    <s v="ON"/>
    <x v="621"/>
    <s v="ANY"/>
    <s v="In-Person"/>
    <s v="Others"/>
    <n v="65000"/>
    <n v="80000"/>
    <n v="72500"/>
    <n v="0"/>
    <x v="1"/>
  </r>
  <r>
    <s v="Business and Marketing Analysts"/>
    <s v="Business Analyst"/>
    <x v="1"/>
    <s v="City of Calgary"/>
    <s v="Calgary"/>
    <s v="Calgary"/>
    <s v="Calgary"/>
    <s v="AB"/>
    <x v="622"/>
    <s v="ANY"/>
    <s v="In-Person"/>
    <s v="Technology"/>
    <n v="90168"/>
    <n v="120556.8"/>
    <n v="105362.4"/>
    <n v="0"/>
    <x v="2"/>
  </r>
  <r>
    <s v="Business and Technical Analysts"/>
    <s v="√É∆í√Ç¬®√É‚Äö√Ç¬ø√É‚Ä¶√¢‚Ç¨≈ì√É∆í√Ç¬ß√É‚Äö√Ç¬®√É¬¢√¢‚Äö¬¨√Ç¬π√É∆í√Ç¬•√É‚Äö√Ç¬Æ√É‚Ä¶√Ç¬æ√É∆í√Ç¬®√É‚Äö√Ç¬Æ√É‚Äö√Ç¬≠-√É∆í√Ç¬®√É‚Ä†√¢‚Ç¨‚Ñ¢√É‚Ä¶√¢‚Ç¨‚Ñ¢√É∆í√Ç¬¶√É¬¢√¢‚Ç¨≈æ√Ç¬¢√É‚Äö√Ç¬Ø√É∆í√Ç¬¶√É‚Äö√Ç¬è√É‚Äö√Ç¬ê√É∆í√Ç¬•√É‚Äö√Ç¬ç√É¬¢√¢‚Äö¬¨√Ç¬°√É∆í√Ç¬©√É‚Äö√Ç¬°√É‚Äö√Ç¬π√É∆í√Ç¬ß√É¬¢√¢‚Äö¬¨√Ç¬∫√É‚Äö√Ç¬Æ√É∆í√Ç¬•√É‚Äö√Ç¬Ø√É‚Äö√Ç¬º√É∆í√Ç¬•√É‚Äö√Ç¬∏√É‚Äπ√¢‚Ç¨¬† Remote Project Training Tutor(√É∆í√Ç¬•√É¬¢√¢‚Äö¬¨√Ç¬¢√É¬¢√¢‚Äö¬¨√Ç¬†√É∆í√Ç¬§√É‚Äö√Ç¬∏√É‚Ä¶√Ç¬°√É∆í√Ç¬¶√É¬¢√¢‚Ç¨≈æ√Ç¬¢√É‚Äö√Ç¬∫√É∆í√Ç¬•√É‚Äö√Ç¬∫√É¬¢√¢‚Äö¬¨√Ö‚Äúbusiness intelligence√É∆í√Ç¬¶√É¬¢√¢‚Äö¬¨√¢‚Ç¨≈ì√É‚Äö√Ç¬π√É∆í√Ç¬•√É‚Äö√Ç¬ê√É¬¢√¢‚Äö¬¨√ã≈ì)"/>
    <x v="10"/>
    <s v="SavvyPro Edu Inc."/>
    <s v="Remote"/>
    <s v="Remote"/>
    <s v="Remote"/>
    <s v="Undef"/>
    <x v="623"/>
    <s v="ANY"/>
    <s v="Remote"/>
    <s v="Others"/>
    <n v="104000"/>
    <n v="180000"/>
    <n v="142000"/>
    <n v="1"/>
    <x v="0"/>
  </r>
  <r>
    <s v="Business and Marketing Analysts"/>
    <s v="Business Analyst"/>
    <x v="1"/>
    <s v="T&amp;T Supermarket"/>
    <s v="Markham"/>
    <s v="Markham"/>
    <s v="Markham"/>
    <s v="ON"/>
    <x v="624"/>
    <s v="ANY"/>
    <s v="In-Person"/>
    <s v="Others"/>
    <n v="54000"/>
    <n v="63000"/>
    <n v="58500"/>
    <n v="0"/>
    <x v="1"/>
  </r>
  <r>
    <s v="Senior Data Analysts"/>
    <s v="Data Support Analyst"/>
    <x v="5"/>
    <s v="CI Financial"/>
    <s v="Toronto"/>
    <s v="Toronto"/>
    <s v="Toronto"/>
    <s v="ON"/>
    <x v="625"/>
    <s v="ANY"/>
    <s v="In-Person"/>
    <s v="Finance"/>
    <n v="62000"/>
    <n v="100000"/>
    <n v="81000"/>
    <n v="0"/>
    <x v="1"/>
  </r>
  <r>
    <s v="Senior Supply Chain Data Analysts"/>
    <s v="Supply Chain Analyst"/>
    <x v="5"/>
    <s v="Growers First"/>
    <s v="North York"/>
    <s v="North York"/>
    <s v="North York"/>
    <s v="ON"/>
    <x v="626"/>
    <s v="ANY"/>
    <s v="In-Person"/>
    <s v="Others"/>
    <n v="60000"/>
    <n v="75000"/>
    <n v="67500"/>
    <n v="0"/>
    <x v="1"/>
  </r>
  <r>
    <s v="Systems and Data Analysts"/>
    <s v="data analyst - informatics and systems"/>
    <x v="8"/>
    <s v="Alberta Cash Register POS Systems Inc"/>
    <s v="Calgary"/>
    <s v="Calgary"/>
    <s v="Calgary"/>
    <s v="AB"/>
    <x v="497"/>
    <s v="ANY"/>
    <s v="In-Person"/>
    <s v="Others"/>
    <n v="87360"/>
    <n v="104000"/>
    <n v="95680"/>
    <n v="0"/>
    <x v="2"/>
  </r>
  <r>
    <s v="Systems and Data Analysts"/>
    <s v="data analyst - informatics and systems"/>
    <x v="8"/>
    <s v="Pearl Technologies LTD."/>
    <s v="Toronto"/>
    <s v="Toronto"/>
    <s v="Toronto"/>
    <s v="ON"/>
    <x v="497"/>
    <s v="ANY"/>
    <s v="In-Person"/>
    <s v="Technology"/>
    <n v="89440"/>
    <n v="89440"/>
    <n v="89440"/>
    <n v="0"/>
    <x v="1"/>
  </r>
  <r>
    <s v="Business Systems Analysts"/>
    <s v="business data analyst"/>
    <x v="2"/>
    <s v="Six side Logistics"/>
    <s v="Mississauga"/>
    <s v="Mississauga"/>
    <s v="Mississauga"/>
    <s v="ON"/>
    <x v="540"/>
    <s v="ANY"/>
    <s v="In-Person"/>
    <s v="Transportation"/>
    <n v="91520"/>
    <n v="91520"/>
    <n v="91520"/>
    <n v="0"/>
    <x v="1"/>
  </r>
  <r>
    <s v="Financial and Operational Analysts"/>
    <s v="Risk Analyst"/>
    <x v="0"/>
    <s v="goeasy"/>
    <s v="Mississauga"/>
    <s v="Mississauga"/>
    <s v="Mississauga"/>
    <s v="ON"/>
    <x v="627"/>
    <s v="ANY"/>
    <s v="In-Person"/>
    <s v="Others"/>
    <n v="72000"/>
    <n v="80000"/>
    <n v="76000"/>
    <n v="0"/>
    <x v="1"/>
  </r>
  <r>
    <s v="Senior Business Intelligence Analysts"/>
    <s v="Senior Data Solution Analyst"/>
    <x v="5"/>
    <s v="Sobeys"/>
    <s v="Mississauga"/>
    <s v="Mississauga"/>
    <s v="Mississauga"/>
    <s v="ON"/>
    <x v="628"/>
    <s v="Senior"/>
    <s v="In-Person"/>
    <s v="Others"/>
    <n v="80000"/>
    <n v="90000"/>
    <n v="85000"/>
    <n v="0"/>
    <x v="1"/>
  </r>
  <r>
    <s v="Business and Technical Analysts"/>
    <s v="Geophysicist/Data Analyst"/>
    <x v="2"/>
    <s v="Sander Geophysics"/>
    <s v="Ottawa"/>
    <s v="Ottawa"/>
    <s v="Ottawa"/>
    <s v="ON"/>
    <x v="425"/>
    <s v="ANY"/>
    <s v="In-Person"/>
    <s v="Others"/>
    <n v="48000"/>
    <n v="57200"/>
    <n v="52600"/>
    <n v="0"/>
    <x v="1"/>
  </r>
  <r>
    <s v="Senior Business Intelligence Analysts"/>
    <s v="Senior Software Engineer (Business Intelligence) / Ing√É∆í√Ü‚Äô√É‚Äö√Ç¬©nieur Logiciel Senior"/>
    <x v="3"/>
    <s v="Computershare"/>
    <s v="Montreal"/>
    <s v="Montreal"/>
    <s v="Montreal"/>
    <s v="QC"/>
    <x v="629"/>
    <s v="Senior"/>
    <s v="In-Person"/>
    <s v="Others"/>
    <n v="70000"/>
    <n v="114000"/>
    <n v="92000"/>
    <n v="0"/>
    <x v="1"/>
  </r>
  <r>
    <s v="Systems and Data Analysts"/>
    <s v="Field Data Capture Analyst"/>
    <x v="5"/>
    <s v="i3 Energy Canada Ltd."/>
    <s v="Calgary"/>
    <s v="Calgary"/>
    <s v="Calgary"/>
    <s v="AB"/>
    <x v="630"/>
    <s v="ANY"/>
    <s v="In-Person"/>
    <s v="Energy"/>
    <n v="76000"/>
    <n v="89440"/>
    <n v="82720"/>
    <n v="0"/>
    <x v="2"/>
  </r>
  <r>
    <s v="Senior Data Analysts"/>
    <s v="Jr. Data Analyst"/>
    <x v="2"/>
    <s v="Robert Half"/>
    <s v="Edmonton"/>
    <s v="Edmonton"/>
    <s v="Edmonton"/>
    <s v="AB"/>
    <x v="631"/>
    <s v="Junior"/>
    <s v="In-Person"/>
    <s v="Others"/>
    <n v="69000"/>
    <n v="86000"/>
    <n v="77500"/>
    <n v="0"/>
    <x v="2"/>
  </r>
  <r>
    <s v="Senior Business Intelligence Analysts"/>
    <s v="Senior IT Business Analyst - Montr√É∆í√Ü‚Äô√É‚Äö√Ç¬©al"/>
    <x v="1"/>
    <s v="Lantic Inc."/>
    <s v="Montreal"/>
    <s v="Montreal"/>
    <s v="Montreal"/>
    <s v="QC"/>
    <x v="632"/>
    <s v="Senior"/>
    <s v="In-Person"/>
    <s v="Others"/>
    <n v="77000"/>
    <n v="87000"/>
    <n v="82000"/>
    <n v="0"/>
    <x v="1"/>
  </r>
  <r>
    <s v="Senior Business Analysts"/>
    <s v="Logistics Analyst"/>
    <x v="20"/>
    <s v="Labatt Breweries of Canada"/>
    <s v="Moncton"/>
    <s v="Moncton"/>
    <s v="Moncton"/>
    <s v="NB"/>
    <x v="633"/>
    <s v="ANY"/>
    <s v="In-Person"/>
    <s v="Others"/>
    <n v="63000"/>
    <n v="63000"/>
    <n v="63000"/>
    <n v="0"/>
    <x v="3"/>
  </r>
  <r>
    <s v="Business and Technical Analysts"/>
    <s v="Audit Analyst- First Nations, Metis, Inuit Candidates"/>
    <x v="5"/>
    <s v="BMO Financial Group"/>
    <s v="Toronto"/>
    <s v="Toronto"/>
    <s v="Toronto"/>
    <s v="ON"/>
    <x v="634"/>
    <s v="ANY"/>
    <s v="In-Person"/>
    <s v="Finance"/>
    <n v="60000"/>
    <n v="112000"/>
    <n v="86000"/>
    <n v="0"/>
    <x v="1"/>
  </r>
  <r>
    <s v="Business and Technical Analysts"/>
    <s v="Business Systems Analyst, Digital / Analyste, Syst√É∆í√Ü‚Äô√É‚Äö√Ç¬®mes d'Affaires Num√É∆í√Ü‚Äô√É‚Äö√Ç¬©rique"/>
    <x v="8"/>
    <s v="Imperial Tobacco Canada"/>
    <s v="Montreal"/>
    <s v="Montreal"/>
    <s v="Montreal"/>
    <s v="QC"/>
    <x v="635"/>
    <s v="ANY"/>
    <s v="In-Person"/>
    <s v="Others"/>
    <n v="44000"/>
    <n v="90000"/>
    <n v="67000"/>
    <n v="0"/>
    <x v="1"/>
  </r>
  <r>
    <s v="Financial and Operational Analysts"/>
    <s v="Pricing Analyst"/>
    <x v="5"/>
    <s v="Staples"/>
    <s v="Mississauga"/>
    <s v="Mississauga"/>
    <s v="Mississauga"/>
    <s v="ON"/>
    <x v="542"/>
    <s v="ANY"/>
    <s v="In-Person"/>
    <s v="Others"/>
    <n v="50000"/>
    <n v="76458"/>
    <n v="63229"/>
    <n v="0"/>
    <x v="1"/>
  </r>
  <r>
    <s v="Senior Supply Chain Data Analysts"/>
    <s v="Supply Chain Analyst"/>
    <x v="5"/>
    <s v="Galderma"/>
    <s v="Thornhill"/>
    <s v="Thornhill"/>
    <s v="Thornhill"/>
    <s v="ON"/>
    <x v="636"/>
    <s v="ANY"/>
    <s v="In-Person"/>
    <s v="Others"/>
    <n v="81000"/>
    <n v="91000"/>
    <n v="86000"/>
    <n v="0"/>
    <x v="1"/>
  </r>
  <r>
    <s v="Business Systems Analysts"/>
    <s v="Business Systems Analyst"/>
    <x v="8"/>
    <s v="Moerai Soultions"/>
    <s v="Mississauga"/>
    <s v="Mississauga"/>
    <s v="Mississauga"/>
    <s v="ON"/>
    <x v="637"/>
    <s v="ANY"/>
    <s v="In-Person"/>
    <s v="Others"/>
    <n v="85816.8"/>
    <n v="91520"/>
    <n v="88668.4"/>
    <n v="0"/>
    <x v="1"/>
  </r>
  <r>
    <s v="Systems and Data Analysts"/>
    <s v="Data Management &amp; Governance Analyst/ Specialist"/>
    <x v="4"/>
    <s v="Roche"/>
    <s v="Mississauga"/>
    <s v="Mississauga"/>
    <s v="Mississauga"/>
    <s v="ON"/>
    <x v="638"/>
    <s v="Senior"/>
    <s v="In-Person"/>
    <s v="Others"/>
    <n v="100000"/>
    <n v="115000"/>
    <n v="107500"/>
    <n v="0"/>
    <x v="1"/>
  </r>
  <r>
    <s v="Business and Technical Analysts"/>
    <s v="FP&amp;A Analyst"/>
    <x v="5"/>
    <s v="Busbud"/>
    <s v="Remote"/>
    <s v="Remote"/>
    <s v="Remote"/>
    <s v="Undef"/>
    <x v="639"/>
    <s v="ANY"/>
    <s v="Remote"/>
    <s v="Others"/>
    <n v="64123.59"/>
    <n v="86600"/>
    <n v="75361.794999999998"/>
    <n v="1"/>
    <x v="0"/>
  </r>
  <r>
    <s v="Senior Data Analysts"/>
    <s v="Senior Data Analyst"/>
    <x v="2"/>
    <s v="Queen's University"/>
    <s v="Kingston"/>
    <s v="Kingston"/>
    <s v="Kingston"/>
    <s v="NB"/>
    <x v="640"/>
    <s v="Senior"/>
    <s v="In-Person"/>
    <s v="Technology"/>
    <n v="45000"/>
    <n v="57200"/>
    <n v="51100"/>
    <n v="0"/>
    <x v="3"/>
  </r>
  <r>
    <s v="Business Systems Analysts"/>
    <s v="business data analyst"/>
    <x v="2"/>
    <s v="professional book fairs"/>
    <s v="Toronto"/>
    <s v="Toronto"/>
    <s v="Toronto"/>
    <s v="ON"/>
    <x v="540"/>
    <s v="ANY"/>
    <s v="In-Person"/>
    <s v="Others"/>
    <n v="91520"/>
    <n v="91520"/>
    <n v="91520"/>
    <n v="0"/>
    <x v="1"/>
  </r>
  <r>
    <s v="Systems and Data Analysts"/>
    <s v="Energy &amp; Sustainability Data Analyst II"/>
    <x v="2"/>
    <s v="BGIS"/>
    <s v="Ottawa"/>
    <s v="Ottawa"/>
    <s v="Ottawa"/>
    <s v="ON"/>
    <x v="641"/>
    <s v="Mid"/>
    <s v="In-Person"/>
    <s v="Others"/>
    <n v="44000"/>
    <n v="63000"/>
    <n v="53500"/>
    <n v="0"/>
    <x v="1"/>
  </r>
  <r>
    <s v="Financial and Operational Analysts"/>
    <s v="Inventory Analyst"/>
    <x v="5"/>
    <s v="GraingerCanada"/>
    <s v="Thornhill"/>
    <s v="Thornhill"/>
    <s v="Thornhill"/>
    <s v="ON"/>
    <x v="642"/>
    <s v="ANY"/>
    <s v="In-Person"/>
    <s v="Others"/>
    <n v="66000"/>
    <n v="66000"/>
    <n v="66000"/>
    <n v="0"/>
    <x v="1"/>
  </r>
  <r>
    <s v="Systems and Data Analysts"/>
    <s v="data analyst - informatics and systems"/>
    <x v="8"/>
    <s v="PROVISORY SOLUTIONS INC."/>
    <s v="Brampton"/>
    <s v="Brampton"/>
    <s v="Brampton"/>
    <s v="ON"/>
    <x v="511"/>
    <s v="ANY"/>
    <s v="In-Person"/>
    <s v="Consulting"/>
    <n v="89440"/>
    <n v="89440"/>
    <n v="89440"/>
    <n v="0"/>
    <x v="1"/>
  </r>
  <r>
    <s v="Systems and Data Analysts"/>
    <s v="Technical Lead, BI, Data Analytics, and Gov"/>
    <x v="9"/>
    <s v="Pacific Smoke International Inc"/>
    <s v="Markham"/>
    <s v="Markham"/>
    <s v="Markham"/>
    <s v="ON"/>
    <x v="643"/>
    <s v="Senior"/>
    <s v="In-Person"/>
    <s v="Others"/>
    <n v="85000"/>
    <n v="130000"/>
    <n v="107500"/>
    <n v="0"/>
    <x v="1"/>
  </r>
  <r>
    <s v="Business and Marketing Analysts"/>
    <s v="Business Analyst"/>
    <x v="1"/>
    <s v="The Minto Group"/>
    <s v="Ottawa"/>
    <s v="Ottawa"/>
    <s v="Ottawa"/>
    <s v="ON"/>
    <x v="644"/>
    <s v="ANY"/>
    <s v="In-Person"/>
    <s v="Others"/>
    <n v="82000"/>
    <n v="88000"/>
    <n v="85000"/>
    <n v="0"/>
    <x v="1"/>
  </r>
  <r>
    <s v="Senior Data Analysts"/>
    <s v="data warehouse analyst"/>
    <x v="5"/>
    <s v="VISAY TECHNOLOGIES INC"/>
    <s v="Edmonton"/>
    <s v="Edmonton"/>
    <s v="Edmonton"/>
    <s v="AB"/>
    <x v="497"/>
    <s v="ANY"/>
    <s v="In-Person"/>
    <s v="Technology"/>
    <n v="87464"/>
    <n v="87464"/>
    <n v="87464"/>
    <n v="0"/>
    <x v="2"/>
  </r>
  <r>
    <s v="Business Systems Analysts"/>
    <s v="business data analyst"/>
    <x v="2"/>
    <s v="Print Three"/>
    <s v="Etobicoke"/>
    <s v="Etobicoke"/>
    <s v="Etobicoke"/>
    <s v="ON"/>
    <x v="497"/>
    <s v="ANY"/>
    <s v="In-Person"/>
    <s v="Others"/>
    <n v="88400"/>
    <n v="88400"/>
    <n v="88400"/>
    <n v="0"/>
    <x v="1"/>
  </r>
  <r>
    <s v="Senior Supply Chain Data Analysts"/>
    <s v="Supply Chain Analyst"/>
    <x v="5"/>
    <s v="Cardinal Health"/>
    <s v="Vaughan"/>
    <s v="Vaughan"/>
    <s v="Vaughan"/>
    <s v="ON"/>
    <x v="645"/>
    <s v="ANY"/>
    <s v="In-Person"/>
    <s v="Healthcare"/>
    <n v="70000"/>
    <n v="71000"/>
    <n v="70500"/>
    <n v="0"/>
    <x v="1"/>
  </r>
  <r>
    <s v="Business Systems Analysts"/>
    <s v="business data analyst"/>
    <x v="2"/>
    <s v="Plura Choice WebServices Inc"/>
    <s v="Calgary"/>
    <s v="Calgary"/>
    <s v="Calgary"/>
    <s v="AB"/>
    <x v="646"/>
    <s v="ANY"/>
    <s v="In-Person"/>
    <s v="Service"/>
    <n v="98009.599999999904"/>
    <n v="98009.599999999904"/>
    <n v="98009.599999999904"/>
    <n v="0"/>
    <x v="2"/>
  </r>
  <r>
    <s v="Systems and Data Analysts"/>
    <s v="EDP (electronic data processing) systems analyst"/>
    <x v="8"/>
    <s v="STAR CHOICE FINANCIAL GROUP INC."/>
    <s v="North York"/>
    <s v="North York"/>
    <s v="North York"/>
    <s v="ON"/>
    <x v="647"/>
    <s v="ANY"/>
    <s v="In-Person"/>
    <s v="Finance"/>
    <n v="89440"/>
    <n v="89440"/>
    <n v="89440"/>
    <n v="0"/>
    <x v="1"/>
  </r>
  <r>
    <s v="Business and Marketing Analysts"/>
    <s v="Business Analyst"/>
    <x v="1"/>
    <s v="Island Health"/>
    <s v="Victoria"/>
    <s v="Victoria"/>
    <s v="Victoria"/>
    <s v="BC"/>
    <x v="648"/>
    <s v="ANY"/>
    <s v="In-Person"/>
    <s v="Healthcare"/>
    <n v="79601.600000000006"/>
    <n v="114420.8"/>
    <n v="97011.199999999997"/>
    <n v="0"/>
    <x v="2"/>
  </r>
  <r>
    <s v="Business and Marketing Analysts"/>
    <s v="Business Analyst"/>
    <x v="1"/>
    <s v="Island Health"/>
    <s v="Victoria"/>
    <s v="Victoria"/>
    <s v="Victoria"/>
    <s v="NL"/>
    <x v="648"/>
    <s v="ANY"/>
    <s v="In-Person"/>
    <s v="Healthcare"/>
    <n v="79601.600000000006"/>
    <n v="114420.8"/>
    <n v="97011.199999999997"/>
    <n v="0"/>
    <x v="3"/>
  </r>
  <r>
    <s v="Systems and Data Analysts"/>
    <s v="Performance Data Analyst (Internal Only)"/>
    <x v="14"/>
    <s v="MacEwan University"/>
    <s v="Edmonton"/>
    <s v="Edmonton"/>
    <s v="Edmonton"/>
    <s v="AB"/>
    <x v="649"/>
    <s v="ANY"/>
    <s v="In-Person"/>
    <s v="Technology"/>
    <n v="61000"/>
    <n v="89000"/>
    <n v="75000"/>
    <n v="0"/>
    <x v="2"/>
  </r>
  <r>
    <s v="Senior Data Analysts"/>
    <s v="Data Scientist/Business Analyst"/>
    <x v="26"/>
    <s v="247 Labs Inc"/>
    <s v="Toronto"/>
    <s v="Toronto"/>
    <s v="Toronto"/>
    <s v="ON"/>
    <x v="650"/>
    <s v="ANY"/>
    <s v="In-Person"/>
    <s v="Others"/>
    <n v="95000"/>
    <n v="135000"/>
    <n v="115000"/>
    <n v="0"/>
    <x v="1"/>
  </r>
  <r>
    <s v="Senior Supply Chain Data Analysts"/>
    <s v="Analyst, Data management - Trans-Canada Capital"/>
    <x v="5"/>
    <s v="Air Canada"/>
    <s v="Montreal"/>
    <s v="Montreal"/>
    <s v="Montreal"/>
    <s v="QC"/>
    <x v="651"/>
    <s v="ANY"/>
    <s v="In-Person"/>
    <s v="Others"/>
    <n v="69000"/>
    <n v="90000"/>
    <n v="79500"/>
    <n v="0"/>
    <x v="1"/>
  </r>
  <r>
    <s v="Senior Business Intelligence Analysts"/>
    <s v="Client Support Analyst"/>
    <x v="5"/>
    <s v="Edgecom Energy"/>
    <s v="North York"/>
    <s v="North York"/>
    <s v="North York"/>
    <s v="ON"/>
    <x v="652"/>
    <s v="ANY"/>
    <s v="In-Person"/>
    <s v="Energy"/>
    <n v="55000"/>
    <n v="58000"/>
    <n v="56500"/>
    <n v="0"/>
    <x v="1"/>
  </r>
  <r>
    <s v="Business and Technical Analysts"/>
    <s v="Analyst, BRAM Program"/>
    <x v="5"/>
    <s v="Mastercard"/>
    <s v="Toronto"/>
    <s v="Toronto"/>
    <s v="Toronto"/>
    <s v="ON"/>
    <x v="653"/>
    <s v="ANY"/>
    <s v="In-Person"/>
    <s v="Automotive"/>
    <n v="35000"/>
    <n v="71000"/>
    <n v="53000"/>
    <n v="0"/>
    <x v="1"/>
  </r>
  <r>
    <s v="Senior Business Intelligence Analysts"/>
    <s v="Principal Services Operations Analyst"/>
    <x v="5"/>
    <s v="Dayforce"/>
    <s v="Canada"/>
    <s v="Canada"/>
    <s v="Canada"/>
    <s v="Undef"/>
    <x v="654"/>
    <s v="Senior"/>
    <s v="In-Person"/>
    <s v="Others"/>
    <n v="84000"/>
    <n v="149000"/>
    <n v="116500"/>
    <n v="0"/>
    <x v="0"/>
  </r>
  <r>
    <s v="Senior Business Analysts"/>
    <s v="Senior Technical Business Analyst"/>
    <x v="1"/>
    <s v="Canadian Cancer Society"/>
    <s v="Calgary"/>
    <s v="Calgary"/>
    <s v="Calgary"/>
    <s v="AB"/>
    <x v="483"/>
    <s v="Senior"/>
    <s v="In-Person"/>
    <s v="Healthcare"/>
    <n v="76000"/>
    <n v="76000"/>
    <n v="76000"/>
    <n v="0"/>
    <x v="2"/>
  </r>
  <r>
    <s v="Senior Data Analysts"/>
    <s v="Pension Data Analyst"/>
    <x v="2"/>
    <s v="Bevertec"/>
    <s v="Toronto"/>
    <s v="Toronto"/>
    <s v="Toronto"/>
    <s v="ON"/>
    <x v="655"/>
    <s v="ANY"/>
    <s v="In-Person"/>
    <s v="Others"/>
    <n v="50000"/>
    <n v="93000"/>
    <n v="71500"/>
    <n v="0"/>
    <x v="1"/>
  </r>
  <r>
    <s v="Senior Supply Chain Data Analysts"/>
    <s v="Supply Chain Analyst"/>
    <x v="5"/>
    <s v="Uline"/>
    <s v="Milton"/>
    <s v="Milton"/>
    <s v="Milton"/>
    <s v="ON"/>
    <x v="560"/>
    <s v="ANY"/>
    <s v="In-Person"/>
    <s v="Others"/>
    <n v="75000"/>
    <n v="90000"/>
    <n v="82500"/>
    <n v="0"/>
    <x v="1"/>
  </r>
  <r>
    <s v="Senior Business Intelligence Analysts"/>
    <s v="Product Manager - Business Intelligence"/>
    <x v="13"/>
    <s v="AutoTrader.ca"/>
    <s v="Toronto"/>
    <s v="Toronto"/>
    <s v="Toronto"/>
    <s v="ON"/>
    <x v="656"/>
    <s v="Senior"/>
    <s v="In-Person"/>
    <s v="Others"/>
    <n v="103000"/>
    <n v="155000"/>
    <n v="129000"/>
    <n v="0"/>
    <x v="1"/>
  </r>
  <r>
    <s v="Senior Business Intelligence Analysts"/>
    <s v="Senior Pension Analyst, Employer Services"/>
    <x v="5"/>
    <s v="CAAT Pension Plan"/>
    <s v="Toronto"/>
    <s v="Toronto"/>
    <s v="Toronto"/>
    <s v="ON"/>
    <x v="657"/>
    <s v="Senior"/>
    <s v="In-Person"/>
    <s v="Others"/>
    <n v="61000"/>
    <n v="74000"/>
    <n v="67500"/>
    <n v="0"/>
    <x v="1"/>
  </r>
  <r>
    <s v="Business and Technical Analysts"/>
    <s v="Murex Business Analyst"/>
    <x v="1"/>
    <s v="Experis"/>
    <s v="Montreal"/>
    <s v="Montreal"/>
    <s v="Montreal"/>
    <s v="QC"/>
    <x v="658"/>
    <s v="ANY"/>
    <s v="In-Person"/>
    <s v="Others"/>
    <n v="100000"/>
    <n v="125000"/>
    <n v="112500"/>
    <n v="0"/>
    <x v="1"/>
  </r>
  <r>
    <s v="Senior Data Analysts"/>
    <s v="Marketing Data Analyst"/>
    <x v="2"/>
    <s v="Entourage Human Resources"/>
    <s v="Canada"/>
    <s v="Canada"/>
    <s v="Canada"/>
    <s v="Undef"/>
    <x v="659"/>
    <s v="ANY"/>
    <s v="In-Person"/>
    <s v="Travel"/>
    <n v="70000"/>
    <n v="80000"/>
    <n v="75000"/>
    <n v="0"/>
    <x v="0"/>
  </r>
  <r>
    <s v="Senior Business Intelligence Analysts"/>
    <s v="Senior Finance Data Analyst (Commercial Finance)"/>
    <x v="24"/>
    <s v="Computershare"/>
    <s v="Toronto"/>
    <s v="Toronto"/>
    <s v="Toronto"/>
    <s v="ON"/>
    <x v="660"/>
    <s v="Senior"/>
    <s v="In-Person"/>
    <s v="Others"/>
    <n v="65000"/>
    <n v="79000"/>
    <n v="72000"/>
    <n v="0"/>
    <x v="1"/>
  </r>
  <r>
    <s v="Systems and Data Analysts"/>
    <s v="information technology (IT) data analyst"/>
    <x v="2"/>
    <s v="V Manage IT"/>
    <s v="Delta"/>
    <s v="Delta"/>
    <s v="Delta"/>
    <s v="BC"/>
    <x v="497"/>
    <s v="ANY"/>
    <s v="In-Person"/>
    <s v="Technology"/>
    <n v="81120"/>
    <n v="81120"/>
    <n v="81120"/>
    <n v="0"/>
    <x v="2"/>
  </r>
  <r>
    <s v="Senior Data Analysts"/>
    <s v="Senior Data Analyst"/>
    <x v="2"/>
    <s v="Build Measure Learn Sweden AB"/>
    <s v="Engineer"/>
    <s v="Engineer"/>
    <s v="Engineer"/>
    <s v="Undef"/>
    <x v="661"/>
    <s v="Senior"/>
    <s v="In-Person"/>
    <s v="Others"/>
    <n v="69000"/>
    <n v="86000"/>
    <n v="77500"/>
    <n v="0"/>
    <x v="0"/>
  </r>
  <r>
    <s v="Senior Data Analysts"/>
    <s v="Finance Data Analyst"/>
    <x v="24"/>
    <s v="Computershare"/>
    <s v="Toronto"/>
    <s v="Toronto"/>
    <s v="Toronto"/>
    <s v="ON"/>
    <x v="662"/>
    <s v="ANY"/>
    <s v="In-Person"/>
    <s v="Others"/>
    <n v="65000"/>
    <n v="79000"/>
    <n v="72000"/>
    <n v="0"/>
    <x v="1"/>
  </r>
  <r>
    <s v="Database Analysts"/>
    <s v="database analyst"/>
    <x v="5"/>
    <s v="R.E. ROYAL TRADING INC."/>
    <s v="Concord"/>
    <s v="Concord"/>
    <s v="Concord"/>
    <s v="ON"/>
    <x v="497"/>
    <s v="ANY"/>
    <s v="In-Person"/>
    <s v="Others"/>
    <n v="88524.800000000003"/>
    <n v="88524.800000000003"/>
    <n v="88524.800000000003"/>
    <n v="0"/>
    <x v="1"/>
  </r>
  <r>
    <s v="Business and Marketing Analysts"/>
    <s v="Business Analyst"/>
    <x v="1"/>
    <s v="Scotiabank"/>
    <s v="Toronto"/>
    <s v="Toronto"/>
    <s v="Toronto"/>
    <s v="ON"/>
    <x v="663"/>
    <s v="ANY"/>
    <s v="In-Person"/>
    <s v="Finance"/>
    <n v="75000"/>
    <n v="100000"/>
    <n v="87500"/>
    <n v="0"/>
    <x v="1"/>
  </r>
  <r>
    <s v="Business and Marketing Analysts"/>
    <s v="Business Analyst"/>
    <x v="1"/>
    <s v="ASEBP"/>
    <s v="Edmonton"/>
    <s v="Edmonton"/>
    <s v="Edmonton"/>
    <s v="AB"/>
    <x v="664"/>
    <s v="ANY"/>
    <s v="In-Person"/>
    <s v="Others"/>
    <n v="90000"/>
    <n v="96000"/>
    <n v="93000"/>
    <n v="0"/>
    <x v="2"/>
  </r>
  <r>
    <s v="Business and Technical Analysts"/>
    <s v="SAP S4/HANA Master Data Analyst (12-Month Contract)"/>
    <x v="2"/>
    <s v="Riverside Natural Foods Ltd."/>
    <s v="Toronto"/>
    <s v="Toronto"/>
    <s v="Toronto"/>
    <s v="ON"/>
    <x v="592"/>
    <s v="ANY"/>
    <s v="In-Person"/>
    <s v="Others"/>
    <n v="43000"/>
    <n v="93000"/>
    <n v="68000"/>
    <n v="0"/>
    <x v="1"/>
  </r>
  <r>
    <s v="Senior Supply Chain Data Analysts"/>
    <s v="Analyst (Hybrid Role)"/>
    <x v="5"/>
    <s v="Tjene Corp"/>
    <s v="Toronto"/>
    <s v="Toronto"/>
    <s v="Toronto"/>
    <s v="ON"/>
    <x v="665"/>
    <s v="ANY"/>
    <s v="Hybrid"/>
    <s v="Others"/>
    <n v="68000"/>
    <n v="86000"/>
    <n v="77000"/>
    <n v="0"/>
    <x v="1"/>
  </r>
  <r>
    <s v="Systems and Data Analysts"/>
    <s v="Information and Data Management Advisor/Analyst/Officer"/>
    <x v="12"/>
    <s v="CNSC/CCSN"/>
    <s v="Ottawa"/>
    <s v="Ottawa"/>
    <s v="Ottawa"/>
    <s v="ON"/>
    <x v="666"/>
    <s v="ANY"/>
    <s v="In-Person"/>
    <s v="Others"/>
    <n v="64000"/>
    <n v="118000"/>
    <n v="91000"/>
    <n v="0"/>
    <x v="1"/>
  </r>
  <r>
    <s v="Systems and Data Analysts"/>
    <s v="Health Data Analyst, Perinatal Services BC"/>
    <x v="2"/>
    <s v="PHSA"/>
    <s v="Vancouver"/>
    <s v="Vancouver"/>
    <s v="Vancouver"/>
    <s v="BC"/>
    <x v="667"/>
    <s v="ANY"/>
    <s v="In-Person"/>
    <s v="Others"/>
    <n v="68000"/>
    <n v="98000"/>
    <n v="83000"/>
    <n v="0"/>
    <x v="2"/>
  </r>
  <r>
    <s v="Systems and Data Analysts"/>
    <s v="Junior Research Analyst - Data science, Mixed Methods"/>
    <x v="5"/>
    <s v="McGill University"/>
    <s v="Montreal"/>
    <s v="Montreal"/>
    <s v="Montreal"/>
    <s v="QC"/>
    <x v="668"/>
    <s v="Junior"/>
    <s v="In-Person"/>
    <s v="Technology"/>
    <n v="62400"/>
    <n v="72800"/>
    <n v="67600"/>
    <n v="0"/>
    <x v="1"/>
  </r>
  <r>
    <s v="Senior Business Analysts"/>
    <s v="Business Analyst (BSA)"/>
    <x v="1"/>
    <s v="Atlantis IT group"/>
    <s v="Toronto"/>
    <s v="Toronto"/>
    <s v="Toronto"/>
    <s v="ON"/>
    <x v="549"/>
    <s v="ANY"/>
    <s v="In-Person"/>
    <s v="Technology"/>
    <n v="60000"/>
    <n v="98000"/>
    <n v="79000"/>
    <n v="0"/>
    <x v="1"/>
  </r>
  <r>
    <s v="Senior Data Analysts"/>
    <s v="Analyst, Flight Data"/>
    <x v="5"/>
    <s v="Air Transat"/>
    <s v="Dorval"/>
    <s v="Dorval"/>
    <s v="Dorval"/>
    <s v="QC"/>
    <x v="669"/>
    <s v="ANY"/>
    <s v="In-Person"/>
    <s v="Others"/>
    <n v="67000"/>
    <n v="75000"/>
    <n v="71000"/>
    <n v="0"/>
    <x v="1"/>
  </r>
  <r>
    <s v="Senior Business Intelligence Analysts"/>
    <s v="People Technology Analyst"/>
    <x v="5"/>
    <s v="Tucows"/>
    <s v="Toronto"/>
    <s v="Toronto"/>
    <s v="Toronto"/>
    <s v="ON"/>
    <x v="670"/>
    <s v="ANY"/>
    <s v="In-Person"/>
    <s v="Others"/>
    <n v="67000"/>
    <n v="78000"/>
    <n v="72500"/>
    <n v="0"/>
    <x v="1"/>
  </r>
  <r>
    <s v="Financial and Operational Analysts"/>
    <s v="Compensation Analyst"/>
    <x v="5"/>
    <s v="Longtrepreneur"/>
    <s v="Remote"/>
    <s v="Remote"/>
    <s v="Remote"/>
    <s v="Undef"/>
    <x v="671"/>
    <s v="ANY"/>
    <s v="Remote"/>
    <s v="Others"/>
    <n v="40000"/>
    <n v="57200"/>
    <n v="48600"/>
    <n v="1"/>
    <x v="0"/>
  </r>
  <r>
    <s v="Senior Supply Chain Data Analysts"/>
    <s v="Continuous Improvement Analyst (Permanent, Full-time)"/>
    <x v="5"/>
    <s v="SkilledTradesBC"/>
    <s v="Richmond"/>
    <s v="Richmond"/>
    <s v="Richmond"/>
    <s v="BC"/>
    <x v="672"/>
    <s v="ANY"/>
    <s v="In-Person"/>
    <s v="Others"/>
    <n v="71000"/>
    <n v="96000"/>
    <n v="83500"/>
    <n v="0"/>
    <x v="2"/>
  </r>
  <r>
    <s v="Senior Supply Chain Data Analysts"/>
    <s v="Continuous Improvement Analyst (Permanent, Full-time)"/>
    <x v="5"/>
    <s v="SkilledTradesBC"/>
    <s v="Richmond"/>
    <s v="Richmond"/>
    <s v="Richmond"/>
    <s v="QC"/>
    <x v="672"/>
    <s v="ANY"/>
    <s v="In-Person"/>
    <s v="Others"/>
    <n v="71000"/>
    <n v="96000"/>
    <n v="83500"/>
    <n v="0"/>
    <x v="1"/>
  </r>
  <r>
    <s v="Senior Supply Chain Data Analysts"/>
    <s v="Continuous Improvement Analyst (Permanent, Full-time)"/>
    <x v="5"/>
    <s v="SkilledTradesBC"/>
    <s v="Richmond"/>
    <s v="Richmond"/>
    <s v="Richmond"/>
    <s v="NB"/>
    <x v="672"/>
    <s v="ANY"/>
    <s v="In-Person"/>
    <s v="Others"/>
    <n v="71000"/>
    <n v="96000"/>
    <n v="83500"/>
    <n v="0"/>
    <x v="3"/>
  </r>
  <r>
    <s v="Senior Supply Chain Data Analysts"/>
    <s v="Analyst II, Expansion Credit"/>
    <x v="5"/>
    <s v="Affirm"/>
    <s v="Remote"/>
    <s v="Remote"/>
    <s v="Remote"/>
    <s v="Undef"/>
    <x v="673"/>
    <s v="Mid"/>
    <s v="Remote"/>
    <s v="Legal"/>
    <n v="68500"/>
    <n v="87000"/>
    <n v="77750"/>
    <n v="1"/>
    <x v="0"/>
  </r>
  <r>
    <s v="Senior Business Intelligence Analysts"/>
    <s v="Platform Operations Analyst"/>
    <x v="5"/>
    <s v="Basis Technologies"/>
    <s v="Remote"/>
    <s v="Remote"/>
    <s v="Remote"/>
    <s v="Undef"/>
    <x v="674"/>
    <s v="ANY"/>
    <s v="Remote"/>
    <s v="Technology"/>
    <n v="64000"/>
    <n v="109000"/>
    <n v="86500"/>
    <n v="1"/>
    <x v="0"/>
  </r>
  <r>
    <s v="Senior Business Analysts"/>
    <s v="Logistics Analyst"/>
    <x v="20"/>
    <s v="Chemtrade"/>
    <s v="Toronto"/>
    <s v="Toronto"/>
    <s v="Toronto"/>
    <s v="ON"/>
    <x v="675"/>
    <s v="ANY"/>
    <s v="In-Person"/>
    <s v="Others"/>
    <n v="59000"/>
    <n v="70000"/>
    <n v="64500"/>
    <n v="0"/>
    <x v="1"/>
  </r>
  <r>
    <s v="Senior Supply Chain Data Analysts"/>
    <s v="Junior Business Analyst (Banking exp, Clarity)"/>
    <x v="1"/>
    <s v="Teamrecruiter.com"/>
    <s v="Toronto"/>
    <s v="Toronto"/>
    <s v="Toronto"/>
    <s v="ON"/>
    <x v="676"/>
    <s v="Junior"/>
    <s v="In-Person"/>
    <s v="Technology"/>
    <n v="60000"/>
    <n v="80000"/>
    <n v="70000"/>
    <n v="0"/>
    <x v="1"/>
  </r>
  <r>
    <s v="Senior Supply Chain Data Analysts"/>
    <s v="Business Analyst, Sr"/>
    <x v="1"/>
    <s v="Saskatchewan Blue Cross"/>
    <s v="Saskatoon"/>
    <s v="Saskatoon"/>
    <s v="Saskatoon"/>
    <s v="SK"/>
    <x v="677"/>
    <s v="Senior"/>
    <s v="In-Person"/>
    <s v="Others"/>
    <n v="69000"/>
    <n v="87000"/>
    <n v="78000"/>
    <n v="0"/>
    <x v="2"/>
  </r>
  <r>
    <s v="Senior Business Intelligence Analysts"/>
    <s v="Senior Manager, Business Planning &amp; Market Intelligence"/>
    <x v="13"/>
    <s v="Samsung Electronics"/>
    <s v="Mississauga"/>
    <s v="Mississauga"/>
    <s v="Mississauga"/>
    <s v="ON"/>
    <x v="678"/>
    <s v="Senior"/>
    <s v="In-Person"/>
    <s v="Others"/>
    <n v="75000"/>
    <n v="126000"/>
    <n v="100500"/>
    <n v="0"/>
    <x v="1"/>
  </r>
  <r>
    <s v="Senior Supply Chain Data Analysts"/>
    <s v="Business Analyst (Banking, Timesheet &amp; Clarity Experience Must)"/>
    <x v="1"/>
    <s v="Aventura Consultants"/>
    <s v="Toronto"/>
    <s v="Toronto"/>
    <s v="Toronto"/>
    <s v="ON"/>
    <x v="679"/>
    <s v="ANY"/>
    <s v="In-Person"/>
    <s v="Consulting"/>
    <n v="60000"/>
    <n v="90000"/>
    <n v="75000"/>
    <n v="0"/>
    <x v="1"/>
  </r>
  <r>
    <s v="Senior Business Analysts"/>
    <s v="Senior Business Analyst - D365"/>
    <x v="1"/>
    <s v="ISG Search Inc"/>
    <s v="Toronto"/>
    <s v="Toronto"/>
    <s v="Toronto"/>
    <s v="ON"/>
    <x v="680"/>
    <s v="Senior"/>
    <s v="In-Person"/>
    <s v="Others"/>
    <n v="60000"/>
    <n v="80000"/>
    <n v="70000"/>
    <n v="0"/>
    <x v="1"/>
  </r>
  <r>
    <s v="Senior Business Intelligence Analysts"/>
    <s v="Senior Business Analyst, Investment Data Operations"/>
    <x v="1"/>
    <s v="OMERS"/>
    <s v="Toronto"/>
    <s v="Toronto"/>
    <s v="Toronto"/>
    <s v="ON"/>
    <x v="681"/>
    <s v="Senior"/>
    <s v="In-Person"/>
    <s v="Others"/>
    <n v="81000"/>
    <n v="115000"/>
    <n v="98000"/>
    <n v="0"/>
    <x v="1"/>
  </r>
  <r>
    <s v="Senior Data Analysts"/>
    <s v="Data Warehouse Analyst"/>
    <x v="5"/>
    <s v="Zero11"/>
    <s v="Abbotsford"/>
    <s v="Abbotsford"/>
    <s v="Abbotsford"/>
    <s v="BC"/>
    <x v="682"/>
    <s v="ANY"/>
    <s v="In-Person"/>
    <s v="Others"/>
    <n v="81000"/>
    <n v="127000"/>
    <n v="104000"/>
    <n v="0"/>
    <x v="2"/>
  </r>
  <r>
    <s v="Senior Business Analysts"/>
    <s v="Teknaform Senior Business Analyst"/>
    <x v="1"/>
    <s v="Teknaform Inc."/>
    <s v="Bolton"/>
    <s v="Bolton"/>
    <s v="Bolton"/>
    <s v="ON"/>
    <x v="683"/>
    <s v="Senior"/>
    <s v="In-Person"/>
    <s v="Others"/>
    <n v="90000"/>
    <n v="110000"/>
    <n v="100000"/>
    <n v="0"/>
    <x v="1"/>
  </r>
  <r>
    <s v="Business Systems Analysts"/>
    <s v="Business Systems Analyst"/>
    <x v="8"/>
    <s v="Accenture"/>
    <s v="Toronto"/>
    <s v="Toronto"/>
    <s v="Toronto"/>
    <s v="ON"/>
    <x v="684"/>
    <s v="ANY"/>
    <s v="In-Person"/>
    <s v="Others"/>
    <n v="85816.8"/>
    <n v="91520"/>
    <n v="88668.4"/>
    <n v="0"/>
    <x v="1"/>
  </r>
  <r>
    <s v="Senior Data Analysts"/>
    <s v="Product Data Analyst"/>
    <x v="2"/>
    <s v="CONFORMiT"/>
    <s v="Saguenay"/>
    <s v="Saguenay"/>
    <s v="Saguenay"/>
    <s v="QC"/>
    <x v="685"/>
    <s v="ANY"/>
    <s v="In-Person"/>
    <s v="Technology"/>
    <n v="50000"/>
    <n v="95000"/>
    <n v="72500"/>
    <n v="0"/>
    <x v="1"/>
  </r>
  <r>
    <s v="Financial and Operational Analysts"/>
    <s v="Merchandise Analyst"/>
    <x v="5"/>
    <s v="Circle K"/>
    <s v="Toronto"/>
    <s v="Toronto"/>
    <s v="Toronto"/>
    <s v="ON"/>
    <x v="686"/>
    <s v="ANY"/>
    <s v="In-Person"/>
    <s v="Others"/>
    <n v="35000"/>
    <n v="57200"/>
    <n v="46100"/>
    <n v="0"/>
    <x v="1"/>
  </r>
  <r>
    <s v="Senior Business Intelligence Analysts"/>
    <s v="Senior Analyst, Primary Health Care Strategy and Data Advancement"/>
    <x v="5"/>
    <s v="Canadian Institute for Health Information"/>
    <s v="Toronto"/>
    <s v="Toronto"/>
    <s v="Toronto"/>
    <s v="ON"/>
    <x v="687"/>
    <s v="Senior"/>
    <s v="In-Person"/>
    <s v="Technology"/>
    <n v="65000"/>
    <n v="89000"/>
    <n v="77000"/>
    <n v="0"/>
    <x v="1"/>
  </r>
  <r>
    <s v="Financial and Operational Analysts"/>
    <s v="Quality Analyst"/>
    <x v="5"/>
    <s v="Closing the Gap Healthcare"/>
    <s v="Mississauga"/>
    <s v="Mississauga"/>
    <s v="Mississauga"/>
    <s v="ON"/>
    <x v="688"/>
    <s v="ANY"/>
    <s v="In-Person"/>
    <s v="Healthcare"/>
    <n v="70000"/>
    <n v="80000"/>
    <n v="75000"/>
    <n v="0"/>
    <x v="1"/>
  </r>
  <r>
    <s v="Systems and Data Analysts"/>
    <s v="Business Analyst - Data Science and BI"/>
    <x v="1"/>
    <s v="Colliers"/>
    <s v="Toronto"/>
    <s v="Toronto"/>
    <s v="Toronto"/>
    <s v="ON"/>
    <x v="689"/>
    <s v="ANY"/>
    <s v="In-Person"/>
    <s v="Others"/>
    <n v="62000"/>
    <n v="109000"/>
    <n v="85500"/>
    <n v="0"/>
    <x v="1"/>
  </r>
  <r>
    <s v="Senior Business Intelligence Analysts"/>
    <s v="Marketing Data Analyst (12 month contract)"/>
    <x v="2"/>
    <s v="Healthcare of Ontario Pension Plan (HOOPP)"/>
    <s v="Toronto"/>
    <s v="Toronto"/>
    <s v="Toronto"/>
    <s v="ON"/>
    <x v="690"/>
    <s v="ANY"/>
    <s v="In-Person"/>
    <s v="Healthcare"/>
    <n v="68000"/>
    <n v="81000"/>
    <n v="74500"/>
    <n v="0"/>
    <x v="1"/>
  </r>
  <r>
    <s v="Senior Business Analysts"/>
    <s v="Senior Business Analyst"/>
    <x v="1"/>
    <s v="TELUS International"/>
    <s v="Vancouver"/>
    <s v="Vancouver"/>
    <s v="Vancouver"/>
    <s v="BC"/>
    <x v="691"/>
    <s v="Senior"/>
    <s v="In-Person"/>
    <s v="Others"/>
    <n v="35000"/>
    <n v="86000"/>
    <n v="60500"/>
    <n v="0"/>
    <x v="2"/>
  </r>
  <r>
    <s v="Business and Technical Analysts"/>
    <s v="Senior IT Business Analyst (MFE Data &amp; Insights) - Mississauga, CAD- w2"/>
    <x v="1"/>
    <s v="Techprism.inc"/>
    <s v="Mississauga"/>
    <s v="Mississauga"/>
    <s v="Mississauga"/>
    <s v="ON"/>
    <x v="692"/>
    <s v="Senior"/>
    <s v="In-Person"/>
    <s v="Technology"/>
    <n v="59000"/>
    <n v="112000"/>
    <n v="85500"/>
    <n v="0"/>
    <x v="1"/>
  </r>
  <r>
    <s v="Systems and Data Analysts"/>
    <s v="Business Analyst, SQL and Google Cloud"/>
    <x v="1"/>
    <s v="TELUS"/>
    <s v="Remote"/>
    <s v="Remote"/>
    <s v="Remote"/>
    <s v="Undef"/>
    <x v="693"/>
    <s v="ANY"/>
    <s v="Remote"/>
    <s v="Others"/>
    <n v="76000"/>
    <n v="89440"/>
    <n v="82720"/>
    <n v="1"/>
    <x v="0"/>
  </r>
  <r>
    <s v="Business and Marketing Analysts"/>
    <s v="Business Analyst"/>
    <x v="1"/>
    <s v="Electronic Arts"/>
    <s v="Vancouver"/>
    <s v="Vancouver"/>
    <s v="Vancouver"/>
    <s v="BC"/>
    <x v="694"/>
    <s v="ANY"/>
    <s v="In-Person"/>
    <s v="Others"/>
    <n v="63000"/>
    <n v="99000"/>
    <n v="81000"/>
    <n v="0"/>
    <x v="2"/>
  </r>
  <r>
    <s v="Financial and Operational Analysts"/>
    <s v="Product Analyst"/>
    <x v="5"/>
    <s v="Rakuten"/>
    <s v="Toronto"/>
    <s v="Toronto"/>
    <s v="Toronto"/>
    <s v="ON"/>
    <x v="695"/>
    <s v="ANY"/>
    <s v="In-Person"/>
    <s v="Others"/>
    <n v="70000"/>
    <n v="118000"/>
    <n v="94000"/>
    <n v="0"/>
    <x v="1"/>
  </r>
  <r>
    <s v="Systems and Data Analysts"/>
    <s v="Technical Analyst - Mechanical"/>
    <x v="5"/>
    <s v="BC Rapid Transit Co. Ltd"/>
    <s v="Vancouver"/>
    <s v="Vancouver"/>
    <s v="Vancouver"/>
    <s v="BC"/>
    <x v="696"/>
    <s v="ANY"/>
    <s v="In-Person"/>
    <s v="Technology"/>
    <n v="76000"/>
    <n v="113000"/>
    <n v="94500"/>
    <n v="0"/>
    <x v="2"/>
  </r>
  <r>
    <s v="Senior Business Intelligence Analysts"/>
    <s v="Pension Data Integrity Analyst"/>
    <x v="5"/>
    <s v="Financial Services Regulatory Authority of Ontario (FSRA)"/>
    <s v="Toronto"/>
    <s v="Toronto"/>
    <s v="Toronto"/>
    <s v="ON"/>
    <x v="697"/>
    <s v="ANY"/>
    <s v="In-Person"/>
    <s v="Technology"/>
    <n v="68000"/>
    <n v="88300"/>
    <n v="78150"/>
    <n v="0"/>
    <x v="1"/>
  </r>
  <r>
    <s v="Senior Supply Chain Data Analysts"/>
    <s v="Continuous Improvement Analyst"/>
    <x v="5"/>
    <s v="IMP Group"/>
    <s v="Abbotsford"/>
    <s v="Abbotsford"/>
    <s v="Abbotsford"/>
    <s v="BC"/>
    <x v="698"/>
    <s v="ANY"/>
    <s v="In-Person"/>
    <s v="Others"/>
    <n v="51000"/>
    <n v="75000"/>
    <n v="63000"/>
    <n v="0"/>
    <x v="2"/>
  </r>
  <r>
    <s v="Senior Business Analysts"/>
    <s v="Business Analyst (Contract)"/>
    <x v="1"/>
    <s v="NRT Technology Corp."/>
    <s v="Toronto"/>
    <s v="Toronto"/>
    <s v="Toronto"/>
    <s v="ON"/>
    <x v="699"/>
    <s v="ANY"/>
    <s v="In-Person"/>
    <s v="Technology"/>
    <n v="65000"/>
    <n v="73000"/>
    <n v="69000"/>
    <n v="0"/>
    <x v="1"/>
  </r>
  <r>
    <s v="Senior Business Intelligence Analysts"/>
    <s v="Industrial Process Analyst"/>
    <x v="5"/>
    <s v="Spectra Aluminum Products"/>
    <s v="Bradford"/>
    <s v="Bradford"/>
    <s v="Bradford"/>
    <s v="ON"/>
    <x v="700"/>
    <s v="ANY"/>
    <s v="In-Person"/>
    <s v="Others"/>
    <n v="56000"/>
    <n v="85000"/>
    <n v="70500"/>
    <n v="0"/>
    <x v="1"/>
  </r>
  <r>
    <s v="Senior Supply Chain Data Analysts"/>
    <s v="Demand and Insights Analyst"/>
    <x v="5"/>
    <s v="Purdys Chocolatier"/>
    <s v="Vancouver"/>
    <s v="Vancouver"/>
    <s v="Vancouver"/>
    <s v="BC"/>
    <x v="701"/>
    <s v="ANY"/>
    <s v="In-Person"/>
    <s v="Others"/>
    <n v="70000"/>
    <n v="85000"/>
    <n v="77500"/>
    <n v="0"/>
    <x v="2"/>
  </r>
  <r>
    <s v="Business Systems Analysts"/>
    <s v="Analyst Technology Strategy"/>
    <x v="5"/>
    <s v="Sobeys"/>
    <s v="Mississauga"/>
    <s v="Mississauga"/>
    <s v="Mississauga"/>
    <s v="ON"/>
    <x v="702"/>
    <s v="ANY"/>
    <s v="In-Person"/>
    <s v="Others"/>
    <n v="80000"/>
    <n v="95000"/>
    <n v="87500"/>
    <n v="0"/>
    <x v="1"/>
  </r>
  <r>
    <s v="Business Systems Analysts"/>
    <s v="Business Systems Analyst (Technical)"/>
    <x v="8"/>
    <s v="BMO Financial Group"/>
    <s v="Toronto"/>
    <s v="Toronto"/>
    <s v="Toronto"/>
    <s v="ON"/>
    <x v="703"/>
    <s v="ANY"/>
    <s v="In-Person"/>
    <s v="Finance"/>
    <n v="75000"/>
    <n v="139000"/>
    <n v="107000"/>
    <n v="0"/>
    <x v="1"/>
  </r>
  <r>
    <s v="Systems and Data Analysts"/>
    <s v="data analyst - informatics and systems"/>
    <x v="8"/>
    <s v="Snaplii Inc."/>
    <s v="Mississauga"/>
    <s v="Mississauga"/>
    <s v="Mississauga"/>
    <s v="ON"/>
    <x v="530"/>
    <s v="ANY"/>
    <s v="In-Person"/>
    <s v="Others"/>
    <n v="83000"/>
    <n v="100000"/>
    <n v="91500"/>
    <n v="0"/>
    <x v="1"/>
  </r>
  <r>
    <s v="Systems and Data Analysts"/>
    <s v="Sr. Data Analyst (Renal &amp; Oncology Program)"/>
    <x v="2"/>
    <s v="Michael Garron Hospital"/>
    <s v="Toronto"/>
    <s v="Toronto"/>
    <s v="Toronto"/>
    <s v="ON"/>
    <x v="704"/>
    <s v="Senior"/>
    <s v="In-Person"/>
    <s v="Technology"/>
    <n v="53000"/>
    <n v="74000"/>
    <n v="63500"/>
    <n v="0"/>
    <x v="1"/>
  </r>
  <r>
    <s v="Financial and Operational Analysts"/>
    <s v="Compensation Analyst"/>
    <x v="5"/>
    <s v="Canada Goose Inc."/>
    <s v="Toronto"/>
    <s v="Toronto"/>
    <s v="Toronto"/>
    <s v="ON"/>
    <x v="705"/>
    <s v="ANY"/>
    <s v="In-Person"/>
    <s v="Others"/>
    <n v="63000"/>
    <n v="87000"/>
    <n v="75000"/>
    <n v="0"/>
    <x v="1"/>
  </r>
  <r>
    <s v="Financial and Operational Analysts"/>
    <s v="Procurement Analyst"/>
    <x v="5"/>
    <s v="Mckeil Marine Limited"/>
    <s v="Burlington"/>
    <s v="Burlington"/>
    <s v="Burlington"/>
    <s v="ON"/>
    <x v="706"/>
    <s v="ANY"/>
    <s v="In-Person"/>
    <s v="Technology"/>
    <n v="46000"/>
    <n v="70000"/>
    <n v="58000"/>
    <n v="0"/>
    <x v="1"/>
  </r>
  <r>
    <s v="Senior Supply Chain Data Analysts"/>
    <s v="Supply Chain Analyst"/>
    <x v="5"/>
    <s v="ENERCARE"/>
    <s v="Markham"/>
    <s v="Markham"/>
    <s v="Markham"/>
    <s v="ON"/>
    <x v="707"/>
    <s v="ANY"/>
    <s v="In-Person"/>
    <s v="Automotive"/>
    <n v="44000"/>
    <n v="57200"/>
    <n v="50600"/>
    <n v="0"/>
    <x v="1"/>
  </r>
  <r>
    <s v="Senior Business Intelligence Analysts"/>
    <s v="Principal Business Continuity Analyst"/>
    <x v="5"/>
    <s v="Dayforce"/>
    <s v="Canada"/>
    <s v="Canada"/>
    <s v="Canada"/>
    <s v="Undef"/>
    <x v="708"/>
    <s v="Senior"/>
    <s v="In-Person"/>
    <s v="Others"/>
    <n v="84000"/>
    <n v="149000"/>
    <n v="116500"/>
    <n v="0"/>
    <x v="0"/>
  </r>
  <r>
    <s v="Senior Supply Chain Data Analysts"/>
    <s v="Business Analyst Consultant, Savings &amp; Retirement (S&amp;R)"/>
    <x v="16"/>
    <s v="Equitable CA"/>
    <s v="Waterloo"/>
    <s v="Waterloo"/>
    <s v="Waterloo"/>
    <s v="ON"/>
    <x v="709"/>
    <s v="Senior"/>
    <s v="In-Person"/>
    <s v="Technology"/>
    <n v="77000"/>
    <n v="100000"/>
    <n v="88500"/>
    <n v="0"/>
    <x v="1"/>
  </r>
  <r>
    <s v="Senior Supply Chain Data Analysts"/>
    <s v="Business Analyst Consultant, Savings &amp; Retirement (S&amp;R)"/>
    <x v="16"/>
    <s v="Equitable CA"/>
    <s v="Waterloo"/>
    <s v="Waterloo"/>
    <s v="Waterloo"/>
    <s v="QC"/>
    <x v="709"/>
    <s v="Senior"/>
    <s v="In-Person"/>
    <s v="Technology"/>
    <n v="77000"/>
    <n v="100000"/>
    <n v="88500"/>
    <n v="0"/>
    <x v="1"/>
  </r>
  <r>
    <s v="Financial and Operational Analysts"/>
    <s v="Strategic Sourcing Analyst"/>
    <x v="5"/>
    <s v="SGS"/>
    <s v="Mississauga"/>
    <s v="Mississauga"/>
    <s v="Mississauga"/>
    <s v="ON"/>
    <x v="710"/>
    <s v="ANY"/>
    <s v="In-Person"/>
    <s v="Others"/>
    <n v="57000"/>
    <n v="90000"/>
    <n v="73500"/>
    <n v="0"/>
    <x v="1"/>
  </r>
  <r>
    <s v="Senior Business Analysts"/>
    <s v="Junior Business Analyst"/>
    <x v="1"/>
    <s v="AssetWorks"/>
    <s v="Calgary"/>
    <s v="Calgary"/>
    <s v="Calgary"/>
    <s v="AB"/>
    <x v="711"/>
    <s v="Junior"/>
    <s v="In-Person"/>
    <s v="Others"/>
    <n v="76000"/>
    <n v="92000"/>
    <n v="84000"/>
    <n v="0"/>
    <x v="2"/>
  </r>
  <r>
    <s v="Senior Business Intelligence Analysts"/>
    <s v="Data and Policy Analyst II"/>
    <x v="5"/>
    <s v="City of Edmonton"/>
    <s v="Edmonton"/>
    <s v="Edmonton"/>
    <s v="Edmonton"/>
    <s v="AB"/>
    <x v="712"/>
    <s v="Mid"/>
    <s v="In-Person"/>
    <s v="Technology"/>
    <n v="86000"/>
    <n v="109000"/>
    <n v="97500"/>
    <n v="0"/>
    <x v="2"/>
  </r>
  <r>
    <s v="Business Systems Analysts"/>
    <s v="Systems Support Business Analyst"/>
    <x v="8"/>
    <s v="Equiton Partners Inc."/>
    <s v="Burlington"/>
    <s v="Burlington"/>
    <s v="Burlington"/>
    <s v="ON"/>
    <x v="713"/>
    <s v="ANY"/>
    <s v="In-Person"/>
    <s v="Technology"/>
    <n v="60000"/>
    <n v="98000"/>
    <n v="79000"/>
    <n v="0"/>
    <x v="1"/>
  </r>
  <r>
    <s v="Business and Marketing Analysts"/>
    <s v="Investor Relations Analyst"/>
    <x v="5"/>
    <s v="Clairvest"/>
    <s v="Toronto"/>
    <s v="Toronto"/>
    <s v="Toronto"/>
    <s v="ON"/>
    <x v="714"/>
    <s v="ANY"/>
    <s v="In-Person"/>
    <s v="Others"/>
    <n v="38000"/>
    <n v="57200"/>
    <n v="47600"/>
    <n v="0"/>
    <x v="1"/>
  </r>
  <r>
    <s v="Financial and Operational Analysts"/>
    <s v="Pricing Analyst Prin"/>
    <x v="5"/>
    <s v="Dayforce"/>
    <s v="Canada"/>
    <s v="Canada"/>
    <s v="Canada"/>
    <s v="Undef"/>
    <x v="715"/>
    <s v="ANY"/>
    <s v="In-Person"/>
    <s v="Others"/>
    <n v="84000"/>
    <n v="149000"/>
    <n v="116500"/>
    <n v="0"/>
    <x v="0"/>
  </r>
  <r>
    <s v="Business and Marketing Analysts"/>
    <s v="Business Analyst"/>
    <x v="1"/>
    <s v="TC Energy"/>
    <s v="Calgary"/>
    <s v="Calgary"/>
    <s v="Calgary"/>
    <s v="AB"/>
    <x v="716"/>
    <s v="ANY"/>
    <s v="In-Person"/>
    <s v="Energy"/>
    <n v="95000"/>
    <n v="125000"/>
    <n v="110000"/>
    <n v="0"/>
    <x v="2"/>
  </r>
  <r>
    <s v="Business Systems Analysts"/>
    <s v="Business Systems Analyst"/>
    <x v="8"/>
    <s v="Delbridge Solutions Inc."/>
    <s v="Concord"/>
    <s v="Concord"/>
    <s v="Concord"/>
    <s v="ON"/>
    <x v="717"/>
    <s v="ANY"/>
    <s v="In-Person"/>
    <s v="Consulting"/>
    <n v="59000"/>
    <n v="88000"/>
    <n v="73500"/>
    <n v="0"/>
    <x v="1"/>
  </r>
  <r>
    <s v="Financial and Operational Analysts"/>
    <s v="Revenue Operations Analyst"/>
    <x v="5"/>
    <s v="Carbon6"/>
    <s v="Toronto"/>
    <s v="Toronto"/>
    <s v="Toronto"/>
    <s v="ON"/>
    <x v="718"/>
    <s v="ANY"/>
    <s v="In-Person"/>
    <s v="Automotive"/>
    <n v="45000"/>
    <n v="75000"/>
    <n v="60000"/>
    <n v="0"/>
    <x v="1"/>
  </r>
  <r>
    <s v="Business and Technical Analysts"/>
    <s v="Sales/Category Analyst"/>
    <x v="5"/>
    <s v="The PUR Company Inc."/>
    <s v="Toronto"/>
    <s v="Toronto"/>
    <s v="Toronto"/>
    <s v="ON"/>
    <x v="719"/>
    <s v="ANY"/>
    <s v="In-Person"/>
    <s v="Others"/>
    <n v="65000"/>
    <n v="70000"/>
    <n v="67500"/>
    <n v="0"/>
    <x v="1"/>
  </r>
  <r>
    <s v="Senior Business Analysts"/>
    <s v="Business Intelligence Analyst"/>
    <x v="10"/>
    <s v="Assumption Life"/>
    <s v="Moncton"/>
    <s v="Moncton"/>
    <s v="Moncton"/>
    <s v="NB"/>
    <x v="720"/>
    <s v="ANY"/>
    <s v="In-Person"/>
    <s v="Others"/>
    <n v="82000"/>
    <n v="119000"/>
    <n v="100500"/>
    <n v="0"/>
    <x v="3"/>
  </r>
  <r>
    <s v="Senior Business Analysts"/>
    <s v="Senior Business Analyst"/>
    <x v="1"/>
    <s v="Jeevan Technologies"/>
    <s v="Toronto"/>
    <s v="Toronto"/>
    <s v="Toronto"/>
    <s v="ON"/>
    <x v="721"/>
    <s v="Senior"/>
    <s v="In-Person"/>
    <s v="Technology"/>
    <n v="137280"/>
    <n v="180000"/>
    <n v="158640"/>
    <n v="0"/>
    <x v="1"/>
  </r>
  <r>
    <s v="Senior Business Intelligence Analysts"/>
    <s v="Business Strategy, Decision Support and Fiscal Planning Analyst"/>
    <x v="5"/>
    <s v="Ministry of Education"/>
    <s v="Toronto"/>
    <s v="Toronto"/>
    <s v="Toronto"/>
    <s v="ON"/>
    <x v="722"/>
    <s v="ANY"/>
    <s v="In-Person"/>
    <s v="Education"/>
    <n v="72000"/>
    <n v="100000"/>
    <n v="86000"/>
    <n v="0"/>
    <x v="1"/>
  </r>
  <r>
    <s v="Systems and Data Analysts"/>
    <s v="Business Analyst, Data &amp; Analytics - BC Cancer - Vancouver"/>
    <x v="1"/>
    <s v="PHSA"/>
    <s v="Vancouver"/>
    <s v="Vancouver"/>
    <s v="Vancouver"/>
    <s v="BC"/>
    <x v="723"/>
    <s v="ANY"/>
    <s v="In-Person"/>
    <s v="Others"/>
    <n v="75000"/>
    <n v="107000"/>
    <n v="91000"/>
    <n v="0"/>
    <x v="2"/>
  </r>
  <r>
    <s v="Senior Data Analysts"/>
    <s v="Senior Analyst, Meter Data"/>
    <x v="5"/>
    <s v="DM Lyons Consulting"/>
    <s v="Toronto"/>
    <s v="Toronto"/>
    <s v="Toronto"/>
    <s v="ON"/>
    <x v="724"/>
    <s v="Senior"/>
    <s v="In-Person"/>
    <s v="Consulting"/>
    <n v="90000"/>
    <n v="100000"/>
    <n v="95000"/>
    <n v="0"/>
    <x v="1"/>
  </r>
  <r>
    <s v="Senior Data Analysts"/>
    <s v="Analyst, Data Solutions"/>
    <x v="5"/>
    <s v="Klick Health"/>
    <s v="Toronto"/>
    <s v="Toronto"/>
    <s v="Toronto"/>
    <s v="ON"/>
    <x v="725"/>
    <s v="ANY"/>
    <s v="In-Person"/>
    <s v="Healthcare"/>
    <n v="121000"/>
    <n v="140000"/>
    <n v="130500"/>
    <n v="0"/>
    <x v="1"/>
  </r>
  <r>
    <s v="Business and Technical Analysts"/>
    <s v="Career Re-Entry Analyst TIS Cybersecurity"/>
    <x v="5"/>
    <s v="Enbridge"/>
    <s v="Calgary"/>
    <s v="Calgary"/>
    <s v="Calgary"/>
    <s v="AB"/>
    <x v="726"/>
    <s v="ANY"/>
    <s v="In-Person"/>
    <s v="Others"/>
    <n v="70000"/>
    <n v="80000"/>
    <n v="75000"/>
    <n v="0"/>
    <x v="2"/>
  </r>
  <r>
    <s v="Database Analysts"/>
    <s v="database analyst"/>
    <x v="5"/>
    <s v="Chase Auto Parts Inc."/>
    <s v="Mississauga"/>
    <s v="Mississauga"/>
    <s v="Mississauga"/>
    <s v="ON"/>
    <x v="727"/>
    <s v="ANY"/>
    <s v="In-Person"/>
    <s v="Others"/>
    <n v="89440"/>
    <n v="99840"/>
    <n v="94640"/>
    <n v="0"/>
    <x v="1"/>
  </r>
  <r>
    <s v="Systems and Data Analysts"/>
    <s v="Computer Programmer/Analyst"/>
    <x v="6"/>
    <s v="The City of Vancouver"/>
    <s v="Vancouver"/>
    <s v="Vancouver"/>
    <s v="Vancouver"/>
    <s v="BC"/>
    <x v="728"/>
    <s v="ANY"/>
    <s v="In-Person"/>
    <s v="Technology"/>
    <n v="91145.600000000006"/>
    <n v="107702.39999999999"/>
    <n v="99424"/>
    <n v="0"/>
    <x v="2"/>
  </r>
  <r>
    <s v="Financial and Operational Analysts"/>
    <s v="Payroll Analyst"/>
    <x v="5"/>
    <s v="CloudMD Software &amp; Services Inc - CAN"/>
    <s v="Beauceville"/>
    <s v="Beauceville"/>
    <s v="Beauceville"/>
    <s v="QC"/>
    <x v="729"/>
    <s v="ANY"/>
    <s v="In-Person"/>
    <s v="Technology"/>
    <n v="45000"/>
    <n v="57200"/>
    <n v="51100"/>
    <n v="0"/>
    <x v="1"/>
  </r>
  <r>
    <s v="Database Analysts"/>
    <s v="analyst, database"/>
    <x v="5"/>
    <s v="Aarorn Technologies Inc."/>
    <s v="Guelph"/>
    <s v="Guelph"/>
    <s v="Guelph"/>
    <s v="ON"/>
    <x v="730"/>
    <s v="ANY"/>
    <s v="In-Person"/>
    <s v="Technology"/>
    <n v="87360"/>
    <n v="87360"/>
    <n v="87360"/>
    <n v="0"/>
    <x v="1"/>
  </r>
  <r>
    <s v="Business and Marketing Analysts"/>
    <s v="Banking Operations Analyst"/>
    <x v="5"/>
    <s v="Relay Financial"/>
    <s v="Toronto"/>
    <s v="Toronto"/>
    <s v="Toronto"/>
    <s v="ON"/>
    <x v="731"/>
    <s v="ANY"/>
    <s v="In-Person"/>
    <s v="Finance"/>
    <n v="45000"/>
    <n v="70000"/>
    <n v="57500"/>
    <n v="0"/>
    <x v="1"/>
  </r>
  <r>
    <s v="Senior Data Analysts"/>
    <s v="marketing data analyst"/>
    <x v="2"/>
    <s v="Triumph Well Services"/>
    <s v="Calgary"/>
    <s v="Calgary"/>
    <s v="Calgary"/>
    <s v="AB"/>
    <x v="732"/>
    <s v="ANY"/>
    <s v="In-Person"/>
    <s v="Service"/>
    <n v="104000"/>
    <n v="104000"/>
    <n v="104000"/>
    <n v="0"/>
    <x v="2"/>
  </r>
  <r>
    <s v="Financial and Operational Analysts"/>
    <s v="Reporting Analyst"/>
    <x v="5"/>
    <s v="Intellifi"/>
    <s v="Vancouver"/>
    <s v="Vancouver"/>
    <s v="Vancouver"/>
    <s v="BC"/>
    <x v="733"/>
    <s v="ANY"/>
    <s v="In-Person"/>
    <s v="Others"/>
    <n v="55000"/>
    <n v="70000"/>
    <n v="62500"/>
    <n v="0"/>
    <x v="2"/>
  </r>
  <r>
    <s v="Systems and Data Analysts"/>
    <s v="Senior Data and Insights Analyst"/>
    <x v="5"/>
    <s v="BCAA"/>
    <s v="Burnaby"/>
    <s v="Burnaby"/>
    <s v="Burnaby"/>
    <s v="BC"/>
    <x v="380"/>
    <s v="Senior"/>
    <s v="In-Person"/>
    <s v="Others"/>
    <n v="86000"/>
    <n v="107000"/>
    <n v="96500"/>
    <n v="0"/>
    <x v="2"/>
  </r>
  <r>
    <s v="Senior Data Analysts"/>
    <s v="Data Analyst"/>
    <x v="2"/>
    <s v="Solution SFT"/>
    <s v="Saint-Laurent"/>
    <s v="Saint-Laurent"/>
    <s v="Saint-Laurent"/>
    <s v="QC"/>
    <x v="734"/>
    <s v="ANY"/>
    <s v="In-Person"/>
    <s v="Others"/>
    <n v="76000"/>
    <n v="106000"/>
    <n v="91000"/>
    <n v="0"/>
    <x v="1"/>
  </r>
  <r>
    <s v="Senior Supply Chain Data Analysts"/>
    <s v="Supply Chain Analyst"/>
    <x v="5"/>
    <s v="American Iron and Metal"/>
    <s v="Hamilton"/>
    <s v="Hamilton"/>
    <s v="Hamilton"/>
    <s v="ON"/>
    <x v="735"/>
    <s v="ANY"/>
    <s v="In-Person"/>
    <s v="Others"/>
    <n v="59000"/>
    <n v="65000"/>
    <n v="62000"/>
    <n v="0"/>
    <x v="1"/>
  </r>
  <r>
    <s v="Senior Business Analysts"/>
    <s v="Business Data Analyst, Senior"/>
    <x v="2"/>
    <s v="LifeLabs"/>
    <s v="Toronto"/>
    <s v="Toronto"/>
    <s v="Toronto"/>
    <s v="ON"/>
    <x v="374"/>
    <s v="Senior"/>
    <s v="In-Person"/>
    <s v="Others"/>
    <n v="80000"/>
    <n v="81000"/>
    <n v="80500"/>
    <n v="0"/>
    <x v="1"/>
  </r>
  <r>
    <s v="Business and Marketing Analysts"/>
    <s v="Analyst, Technology Investment Portfolio"/>
    <x v="5"/>
    <s v="BMO Financial Group"/>
    <s v="Toronto"/>
    <s v="Toronto"/>
    <s v="Toronto"/>
    <s v="ON"/>
    <x v="736"/>
    <s v="ANY"/>
    <s v="In-Person"/>
    <s v="Finance"/>
    <n v="60000"/>
    <n v="112000"/>
    <n v="86000"/>
    <n v="0"/>
    <x v="1"/>
  </r>
  <r>
    <s v="Senior Supply Chain Data Analysts"/>
    <s v="Pricing and Product Analyst"/>
    <x v="5"/>
    <s v="Monark"/>
    <s v="White Rock"/>
    <s v="White Rock"/>
    <s v="White Rock"/>
    <s v="BC"/>
    <x v="737"/>
    <s v="ANY"/>
    <s v="In-Person"/>
    <s v="Others"/>
    <n v="55000"/>
    <n v="75000"/>
    <n v="65000"/>
    <n v="0"/>
    <x v="2"/>
  </r>
  <r>
    <s v="Systems and Data Analysts"/>
    <s v="Senior Analyst, Data Integration, Methods and Tools"/>
    <x v="5"/>
    <s v="Canadian Institute for Health Information"/>
    <s v="Ottawa"/>
    <s v="Ottawa"/>
    <s v="Ottawa"/>
    <s v="ON"/>
    <x v="738"/>
    <s v="Senior"/>
    <s v="In-Person"/>
    <s v="Technology"/>
    <n v="76000"/>
    <n v="89440"/>
    <n v="82720"/>
    <n v="0"/>
    <x v="1"/>
  </r>
  <r>
    <s v="Database Analysts"/>
    <s v="database analyst"/>
    <x v="5"/>
    <s v="TEI Web Solutions"/>
    <s v="North Vancouver"/>
    <s v="North Vancouver"/>
    <s v="North Vancouver"/>
    <s v="BC"/>
    <x v="497"/>
    <s v="ANY"/>
    <s v="In-Person"/>
    <s v="Consulting"/>
    <n v="79040"/>
    <n v="81120"/>
    <n v="80080"/>
    <n v="0"/>
    <x v="2"/>
  </r>
  <r>
    <s v="Business Systems Analysts"/>
    <s v="Business Technology Analyst"/>
    <x v="5"/>
    <s v="Dawson Group"/>
    <s v="Kamloops"/>
    <s v="Kamloops"/>
    <s v="Kamloops"/>
    <s v="BC"/>
    <x v="739"/>
    <s v="ANY"/>
    <s v="In-Person"/>
    <s v="Others"/>
    <n v="65000"/>
    <n v="78000"/>
    <n v="71500"/>
    <n v="0"/>
    <x v="2"/>
  </r>
  <r>
    <s v="Senior Business Analysts"/>
    <s v="Operations Analyst"/>
    <x v="5"/>
    <s v="CLEAResult"/>
    <s v="Port Coquitlam"/>
    <s v="Port Coquitlam"/>
    <s v="Port Coquitlam"/>
    <s v="BC"/>
    <x v="740"/>
    <s v="ANY"/>
    <s v="In-Person"/>
    <s v="Others"/>
    <n v="58240"/>
    <n v="58240"/>
    <n v="58240"/>
    <n v="0"/>
    <x v="2"/>
  </r>
  <r>
    <s v="Business and Marketing Analysts"/>
    <s v="Business Analyst"/>
    <x v="1"/>
    <s v="Porter Airlines Inc."/>
    <s v="Toronto"/>
    <s v="Toronto"/>
    <s v="Toronto"/>
    <s v="ON"/>
    <x v="741"/>
    <s v="ANY"/>
    <s v="In-Person"/>
    <s v="Others"/>
    <n v="52000"/>
    <n v="69000"/>
    <n v="60500"/>
    <n v="0"/>
    <x v="1"/>
  </r>
  <r>
    <s v="Systems and Data Analysts"/>
    <s v="data analyst - informatics and systems"/>
    <x v="8"/>
    <s v="Ray Legacy Consulting Services Inc."/>
    <s v="Burnaby"/>
    <s v="Burnaby"/>
    <s v="Burnaby"/>
    <s v="BC"/>
    <x v="742"/>
    <s v="ANY"/>
    <s v="In-Person"/>
    <s v="Consulting"/>
    <n v="76960"/>
    <n v="76960"/>
    <n v="76960"/>
    <n v="0"/>
    <x v="2"/>
  </r>
  <r>
    <s v="Senior Business Analysts"/>
    <s v="Associate IT Business Analyst"/>
    <x v="11"/>
    <s v="Manulife"/>
    <s v="Toronto"/>
    <s v="Toronto"/>
    <s v="Toronto"/>
    <s v="ON"/>
    <x v="743"/>
    <s v="Mid"/>
    <s v="In-Person"/>
    <s v="Others"/>
    <n v="70000"/>
    <n v="94000"/>
    <n v="82000"/>
    <n v="0"/>
    <x v="1"/>
  </r>
  <r>
    <s v="Financial and Operational Analysts"/>
    <s v="Analyst, Valuation Advisory"/>
    <x v="5"/>
    <s v="Altus Group"/>
    <s v="Halifax"/>
    <s v="Halifax"/>
    <s v="Halifax"/>
    <s v="NS"/>
    <x v="744"/>
    <s v="ANY"/>
    <s v="In-Person"/>
    <s v="Others"/>
    <n v="56000"/>
    <n v="66000"/>
    <n v="61000"/>
    <n v="0"/>
    <x v="3"/>
  </r>
  <r>
    <s v="Senior Data Analysts"/>
    <s v="Document Control Analyst (IM Data Analyst)"/>
    <x v="2"/>
    <s v="InSync"/>
    <s v="Calgary"/>
    <s v="Calgary"/>
    <s v="Calgary"/>
    <s v="AB"/>
    <x v="745"/>
    <s v="ANY"/>
    <s v="In-Person"/>
    <s v="Others"/>
    <n v="67000"/>
    <n v="80000"/>
    <n v="73500"/>
    <n v="0"/>
    <x v="2"/>
  </r>
  <r>
    <s v="Senior Supply Chain Data Analysts"/>
    <s v="Analyst, Supply Chain Management"/>
    <x v="5"/>
    <s v="Elk Valley Resources"/>
    <s v="Sparwood"/>
    <s v="Sparwood"/>
    <s v="Sparwood"/>
    <s v="BC"/>
    <x v="746"/>
    <s v="ANY"/>
    <s v="In-Person"/>
    <s v="Others"/>
    <n v="82000"/>
    <n v="101000"/>
    <n v="91500"/>
    <n v="0"/>
    <x v="2"/>
  </r>
  <r>
    <s v="Senior Business Intelligence Analysts"/>
    <s v="Business Operations Analyst (1 year Contract)"/>
    <x v="5"/>
    <s v="TMX Group Limited"/>
    <s v="Toronto"/>
    <s v="Toronto"/>
    <s v="Toronto"/>
    <s v="ON"/>
    <x v="747"/>
    <s v="ANY"/>
    <s v="In-Person"/>
    <s v="Technology"/>
    <n v="65000"/>
    <n v="74000"/>
    <n v="69500"/>
    <n v="0"/>
    <x v="1"/>
  </r>
  <r>
    <s v="Senior Business Intelligence Analysts"/>
    <s v="Senior Integration Data Analyst"/>
    <x v="2"/>
    <s v="360insights"/>
    <s v="Whitby"/>
    <s v="Whitby"/>
    <s v="Whitby"/>
    <s v="ON"/>
    <x v="748"/>
    <s v="Senior"/>
    <s v="In-Person"/>
    <s v="Others"/>
    <n v="68000"/>
    <n v="88300"/>
    <n v="78150"/>
    <n v="0"/>
    <x v="1"/>
  </r>
  <r>
    <s v="Senior Supply Chain Data Analysts"/>
    <s v="Supply Chain Analyst"/>
    <x v="5"/>
    <s v="Avnan"/>
    <s v="Mississauga"/>
    <s v="Mississauga"/>
    <s v="Mississauga"/>
    <s v="ON"/>
    <x v="749"/>
    <s v="ANY"/>
    <s v="In-Person"/>
    <s v="Others"/>
    <n v="59000"/>
    <n v="65000"/>
    <n v="62000"/>
    <n v="0"/>
    <x v="1"/>
  </r>
  <r>
    <s v="Senior Business Analysts"/>
    <s v="Crime Analyst"/>
    <x v="5"/>
    <s v="York Regional Police"/>
    <s v="Aurora"/>
    <s v="Aurora"/>
    <s v="Aurora"/>
    <s v="ON"/>
    <x v="750"/>
    <s v="ANY"/>
    <s v="In-Person"/>
    <s v="Others"/>
    <n v="102000"/>
    <n v="107000"/>
    <n v="104500"/>
    <n v="0"/>
    <x v="1"/>
  </r>
  <r>
    <s v="Senior Business Analysts"/>
    <s v="Junior Business Analyst"/>
    <x v="1"/>
    <s v="RPM TECHNOLOGIES CORP"/>
    <s v="Toronto"/>
    <s v="Toronto"/>
    <s v="Toronto"/>
    <s v="ON"/>
    <x v="751"/>
    <s v="Junior"/>
    <s v="In-Person"/>
    <s v="Technology"/>
    <n v="55000"/>
    <n v="57200"/>
    <n v="56100"/>
    <n v="0"/>
    <x v="1"/>
  </r>
  <r>
    <s v="Senior Supply Chain Data Analysts"/>
    <s v="2024 CAE Group, Fall Data Governance Analyst (8 Months)"/>
    <x v="5"/>
    <s v="Royal Bank of Canada"/>
    <s v="Toronto"/>
    <s v="Toronto"/>
    <s v="Toronto"/>
    <s v="ON"/>
    <x v="752"/>
    <s v="ANY"/>
    <s v="In-Person"/>
    <s v="Finance"/>
    <n v="68500"/>
    <n v="87000"/>
    <n v="77750"/>
    <n v="0"/>
    <x v="1"/>
  </r>
  <r>
    <s v="Financial and Operational Analysts"/>
    <s v="Pricing Analyst"/>
    <x v="5"/>
    <s v="Ventura Foods"/>
    <s v="Etobicoke"/>
    <s v="Etobicoke"/>
    <s v="Etobicoke"/>
    <s v="ON"/>
    <x v="753"/>
    <s v="ANY"/>
    <s v="In-Person"/>
    <s v="Others"/>
    <n v="60000"/>
    <n v="86000"/>
    <n v="73000"/>
    <n v="0"/>
    <x v="1"/>
  </r>
  <r>
    <s v="Business and Marketing Analysts"/>
    <s v="Business Analyst"/>
    <x v="1"/>
    <s v="MGIS"/>
    <s v="Ottawa"/>
    <s v="Ottawa"/>
    <s v="Ottawa"/>
    <s v="ON"/>
    <x v="754"/>
    <s v="ANY"/>
    <s v="In-Person"/>
    <s v="Others"/>
    <n v="60000"/>
    <n v="84000"/>
    <n v="72000"/>
    <n v="0"/>
    <x v="1"/>
  </r>
  <r>
    <s v="Senior Business Analysts"/>
    <s v="Senior Business Analyst"/>
    <x v="1"/>
    <s v="Evolution Mining"/>
    <s v="Red Lake"/>
    <s v="Red Lake"/>
    <s v="Red Lake"/>
    <s v="ON"/>
    <x v="591"/>
    <s v="Senior"/>
    <s v="In-Person"/>
    <s v="Others"/>
    <n v="68000"/>
    <n v="82000"/>
    <n v="75000"/>
    <n v="0"/>
    <x v="1"/>
  </r>
  <r>
    <s v="Senior Business Analysts"/>
    <s v="Senior Analyst, Fraud Strategy &amp; Analytics"/>
    <x v="5"/>
    <s v="EQ Bank | Equitable Bank"/>
    <s v="Toronto"/>
    <s v="Toronto"/>
    <s v="Toronto"/>
    <s v="ON"/>
    <x v="755"/>
    <s v="Senior"/>
    <s v="In-Person"/>
    <s v="Technology"/>
    <n v="60000"/>
    <n v="81000"/>
    <n v="70500"/>
    <n v="0"/>
    <x v="1"/>
  </r>
  <r>
    <s v="Senior Business Intelligence Analysts"/>
    <s v="Research Analyst (Green Infrastructure)"/>
    <x v="5"/>
    <s v="Toronto and Region Conservation Authority (TRCA)"/>
    <s v="Concord"/>
    <s v="Concord"/>
    <s v="Concord"/>
    <s v="ON"/>
    <x v="756"/>
    <s v="ANY"/>
    <s v="In-Person"/>
    <s v="Technology"/>
    <n v="76294.399999999994"/>
    <n v="88420.800000000003"/>
    <n v="82357.600000000006"/>
    <n v="0"/>
    <x v="1"/>
  </r>
  <r>
    <s v="Senior Business Analysts"/>
    <s v="Policy Analyst"/>
    <x v="5"/>
    <s v="Bayshore HealthCare"/>
    <s v="Mississauga"/>
    <s v="Mississauga"/>
    <s v="Mississauga"/>
    <s v="ON"/>
    <x v="757"/>
    <s v="ANY"/>
    <s v="In-Person"/>
    <s v="Healthcare"/>
    <n v="60000"/>
    <n v="74000"/>
    <n v="67000"/>
    <n v="0"/>
    <x v="1"/>
  </r>
  <r>
    <s v="Senior Business Analysts"/>
    <s v="Business Analyst - Ottawa"/>
    <x v="1"/>
    <s v="RealDecoy"/>
    <s v="Ottawa"/>
    <s v="Ottawa"/>
    <s v="Ottawa"/>
    <s v="ON"/>
    <x v="758"/>
    <s v="ANY"/>
    <s v="In-Person"/>
    <s v="Others"/>
    <n v="66000"/>
    <n v="84500"/>
    <n v="75250"/>
    <n v="0"/>
    <x v="1"/>
  </r>
  <r>
    <s v="Senior Business Analysts"/>
    <s v="Business Intelligence Analyst"/>
    <x v="10"/>
    <s v="GLENTEL"/>
    <s v="Burnaby"/>
    <s v="Burnaby"/>
    <s v="Burnaby"/>
    <s v="BC"/>
    <x v="759"/>
    <s v="ANY"/>
    <s v="In-Person"/>
    <s v="Others"/>
    <n v="60000"/>
    <n v="70000"/>
    <n v="65000"/>
    <n v="0"/>
    <x v="2"/>
  </r>
  <r>
    <s v="Financial and Operational Analysts"/>
    <s v="Pricing Analyst"/>
    <x v="5"/>
    <s v="Pratts Food Service Alberta"/>
    <s v="Rocky View"/>
    <s v="Rocky View"/>
    <s v="Rocky View"/>
    <s v="AB"/>
    <x v="760"/>
    <s v="ANY"/>
    <s v="In-Person"/>
    <s v="Service"/>
    <n v="47000"/>
    <n v="65000"/>
    <n v="56000"/>
    <n v="0"/>
    <x v="2"/>
  </r>
  <r>
    <s v="Senior Supply Chain Data Analysts"/>
    <s v="Business Analyst - Software/Tech Company"/>
    <x v="1"/>
    <s v="Monark"/>
    <s v="Surrey"/>
    <s v="Surrey"/>
    <s v="Surrey"/>
    <s v="BC"/>
    <x v="761"/>
    <s v="ANY"/>
    <s v="In-Person"/>
    <s v="Others"/>
    <n v="70000"/>
    <n v="90000"/>
    <n v="80000"/>
    <n v="0"/>
    <x v="2"/>
  </r>
  <r>
    <s v="Financial and Operational Analysts"/>
    <s v="Freight Analyst"/>
    <x v="5"/>
    <s v="Nature Fresh Farms Inc"/>
    <s v="Leamington"/>
    <s v="Leamington"/>
    <s v="Leamington"/>
    <s v="ON"/>
    <x v="762"/>
    <s v="ANY"/>
    <s v="In-Person"/>
    <s v="Others"/>
    <n v="63000"/>
    <n v="80000"/>
    <n v="71500"/>
    <n v="0"/>
    <x v="1"/>
  </r>
  <r>
    <s v="Business Systems Analysts"/>
    <s v="business systems analyst"/>
    <x v="8"/>
    <s v="AIR TRAIN FREIGHT SYSTEMS INC"/>
    <s v="Mississauga"/>
    <s v="Mississauga"/>
    <s v="Mississauga"/>
    <s v="ON"/>
    <x v="497"/>
    <s v="ANY"/>
    <s v="In-Person"/>
    <s v="Transportation"/>
    <n v="59072"/>
    <n v="59072"/>
    <n v="59072"/>
    <n v="0"/>
    <x v="1"/>
  </r>
  <r>
    <s v="Senior Business Analysts"/>
    <s v="Senior Pricing Analyst"/>
    <x v="5"/>
    <s v="LifeWorks"/>
    <s v="Toronto"/>
    <s v="Toronto"/>
    <s v="Toronto"/>
    <s v="ON"/>
    <x v="763"/>
    <s v="Senior"/>
    <s v="In-Person"/>
    <s v="Others"/>
    <n v="66000"/>
    <n v="84500"/>
    <n v="75250"/>
    <n v="0"/>
    <x v="1"/>
  </r>
  <r>
    <s v="Business Systems Analysts"/>
    <s v="IT Business Systems Analyst"/>
    <x v="8"/>
    <s v="Champion Petfoods"/>
    <s v="Edmonton"/>
    <s v="Edmonton"/>
    <s v="Edmonton"/>
    <s v="AB"/>
    <x v="764"/>
    <s v="ANY"/>
    <s v="In-Person"/>
    <s v="Others"/>
    <n v="77000"/>
    <n v="96000"/>
    <n v="86500"/>
    <n v="0"/>
    <x v="2"/>
  </r>
  <r>
    <s v="Senior Business Intelligence Analysts"/>
    <s v="Technical Business Analyst - System Integration"/>
    <x v="8"/>
    <s v="Accuristix"/>
    <s v="Brampton"/>
    <s v="Brampton"/>
    <s v="Brampton"/>
    <s v="ON"/>
    <x v="765"/>
    <s v="ANY"/>
    <s v="In-Person"/>
    <s v="Others"/>
    <n v="71000"/>
    <n v="101000"/>
    <n v="86000"/>
    <n v="0"/>
    <x v="1"/>
  </r>
  <r>
    <s v="Senior Business Intelligence Analysts"/>
    <s v="IT Business Process Analyst"/>
    <x v="5"/>
    <s v="Ground Effects"/>
    <s v="Windsor"/>
    <s v="Windsor"/>
    <s v="Windsor"/>
    <s v="ON"/>
    <x v="766"/>
    <s v="ANY"/>
    <s v="In-Person"/>
    <s v="Others"/>
    <n v="53000"/>
    <n v="60000"/>
    <n v="56500"/>
    <n v="0"/>
    <x v="1"/>
  </r>
  <r>
    <s v="Senior Business Intelligence Analysts"/>
    <s v="IT Business Process Analyst"/>
    <x v="5"/>
    <s v="Ground Effects"/>
    <s v="Windsor"/>
    <s v="Windsor"/>
    <s v="Windsor"/>
    <s v="NS"/>
    <x v="766"/>
    <s v="ANY"/>
    <s v="In-Person"/>
    <s v="Others"/>
    <n v="53000"/>
    <n v="60000"/>
    <n v="56500"/>
    <n v="0"/>
    <x v="3"/>
  </r>
  <r>
    <s v="Senior Business Intelligence Analysts"/>
    <s v="IT Business Process Analyst"/>
    <x v="5"/>
    <s v="Ground Effects"/>
    <s v="Windsor"/>
    <s v="Windsor"/>
    <s v="Windsor"/>
    <s v="QC"/>
    <x v="766"/>
    <s v="ANY"/>
    <s v="In-Person"/>
    <s v="Others"/>
    <n v="53000"/>
    <n v="60000"/>
    <n v="56500"/>
    <n v="0"/>
    <x v="1"/>
  </r>
  <r>
    <s v="Database Analysts"/>
    <s v="GIS Analyst"/>
    <x v="5"/>
    <s v="County of Grande Prairie No. 1"/>
    <s v="Clairmont"/>
    <s v="Clairmont"/>
    <s v="Clairmont"/>
    <s v="AB"/>
    <x v="767"/>
    <s v="ANY"/>
    <s v="In-Person"/>
    <s v="Government"/>
    <n v="94515.199999999997"/>
    <n v="111196.8"/>
    <n v="102856"/>
    <n v="0"/>
    <x v="2"/>
  </r>
  <r>
    <s v="Senior Business Intelligence Analysts"/>
    <s v="Process Operations Analyst"/>
    <x v="5"/>
    <s v="CWB Financial Group"/>
    <s v="Vancouver"/>
    <s v="Vancouver"/>
    <s v="Vancouver"/>
    <s v="BC"/>
    <x v="768"/>
    <s v="ANY"/>
    <s v="In-Person"/>
    <s v="Finance"/>
    <n v="59000"/>
    <n v="60000"/>
    <n v="59500"/>
    <n v="0"/>
    <x v="2"/>
  </r>
  <r>
    <s v="Business Systems Analysts"/>
    <s v="Business Configuration Analyst"/>
    <x v="5"/>
    <s v="Medavie Blue Cross"/>
    <s v="New Brunswick"/>
    <s v="New Brunswick"/>
    <s v="New Brunswick"/>
    <s v="NB"/>
    <x v="769"/>
    <s v="ANY"/>
    <s v="In-Person"/>
    <s v="Healthcare"/>
    <n v="85816.8"/>
    <n v="91520"/>
    <n v="88668.4"/>
    <n v="0"/>
    <x v="3"/>
  </r>
  <r>
    <s v="Senior Business Intelligence Analysts"/>
    <s v="Policy, Planning and Research Analyst"/>
    <x v="5"/>
    <s v="Eastern Health Canada"/>
    <s v="Newfoundland and Labrador"/>
    <s v="Newfoundland and Labrador"/>
    <s v="Newfoundland and Labrador"/>
    <s v="NFL"/>
    <x v="770"/>
    <s v="ANY"/>
    <s v="In-Person"/>
    <s v="Healthcare"/>
    <n v="68515.199999999997"/>
    <n v="76440"/>
    <n v="72477.600000000006"/>
    <n v="0"/>
    <x v="0"/>
  </r>
  <r>
    <s v="Senior Business Analysts"/>
    <s v="Senior Business Analyst"/>
    <x v="1"/>
    <s v="Prophecy Technologies Corp"/>
    <s v="London"/>
    <s v="London"/>
    <s v="London"/>
    <s v="ON"/>
    <x v="771"/>
    <s v="Senior"/>
    <s v="In-Person"/>
    <s v="Technology"/>
    <n v="62400"/>
    <n v="104000"/>
    <n v="83200"/>
    <n v="0"/>
    <x v="1"/>
  </r>
  <r>
    <s v="Business Systems Analysts"/>
    <s v="Business Systems Analyst"/>
    <x v="8"/>
    <s v="Tenaquip Limitee"/>
    <s v="Senneville"/>
    <s v="Senneville"/>
    <s v="Senneville"/>
    <s v="QC"/>
    <x v="772"/>
    <s v="ANY"/>
    <s v="In-Person"/>
    <s v="Technology"/>
    <n v="85816.8"/>
    <n v="91520"/>
    <n v="88668.4"/>
    <n v="0"/>
    <x v="1"/>
  </r>
  <r>
    <s v="Business Systems Analysts"/>
    <s v="Analyst, Business Systems"/>
    <x v="8"/>
    <s v="MHI RJ Aviation ULC"/>
    <s v="Downsview"/>
    <s v="Downsview"/>
    <s v="Downsview"/>
    <s v="ON"/>
    <x v="773"/>
    <s v="ANY"/>
    <s v="In-Person"/>
    <s v="Transportation"/>
    <n v="60000"/>
    <n v="98000"/>
    <n v="79000"/>
    <n v="0"/>
    <x v="1"/>
  </r>
  <r>
    <s v="Financial and Operational Analysts"/>
    <s v="Analyst - Accounts Payable"/>
    <x v="5"/>
    <s v="Kinross Gold Corporation"/>
    <s v="Toronto"/>
    <s v="Toronto"/>
    <s v="Toronto"/>
    <s v="ON"/>
    <x v="774"/>
    <s v="ANY"/>
    <s v="In-Person"/>
    <s v="Others"/>
    <n v="71000"/>
    <n v="125000"/>
    <n v="98000"/>
    <n v="0"/>
    <x v="1"/>
  </r>
  <r>
    <s v="Senior Business Analysts"/>
    <s v="Business Analyst Staff"/>
    <x v="1"/>
    <s v="NORSAT INTERNATIONAL INC"/>
    <s v="Richmond"/>
    <s v="Richmond"/>
    <s v="Richmond"/>
    <s v="BC"/>
    <x v="578"/>
    <s v="ANY"/>
    <s v="In-Person"/>
    <s v="Others"/>
    <n v="38000"/>
    <n v="57200"/>
    <n v="47600"/>
    <n v="0"/>
    <x v="2"/>
  </r>
  <r>
    <s v="Senior Business Analysts"/>
    <s v="Business Analyst Staff"/>
    <x v="1"/>
    <s v="NORSAT INTERNATIONAL INC"/>
    <s v="Richmond"/>
    <s v="Richmond"/>
    <s v="Richmond"/>
    <s v="QC"/>
    <x v="578"/>
    <s v="ANY"/>
    <s v="In-Person"/>
    <s v="Others"/>
    <n v="38000"/>
    <n v="57200"/>
    <n v="47600"/>
    <n v="0"/>
    <x v="1"/>
  </r>
  <r>
    <s v="Senior Business Analysts"/>
    <s v="Business Analyst Staff"/>
    <x v="1"/>
    <s v="NORSAT INTERNATIONAL INC"/>
    <s v="Richmond"/>
    <s v="Richmond"/>
    <s v="Richmond"/>
    <s v="NB"/>
    <x v="578"/>
    <s v="ANY"/>
    <s v="In-Person"/>
    <s v="Others"/>
    <n v="38000"/>
    <n v="57200"/>
    <n v="47600"/>
    <n v="0"/>
    <x v="3"/>
  </r>
  <r>
    <s v="Systems and Data Analysts"/>
    <s v="Technical Platform Analyst √É∆í√Ç¬¢√É¬¢√¢‚Ç¨≈°√Ç¬¨√É¬¢√¢‚Äö¬¨√Ö‚Äú Data Visualization"/>
    <x v="5"/>
    <s v="Canadian Tire Corporation"/>
    <s v="Toronto"/>
    <s v="Toronto"/>
    <s v="Toronto"/>
    <s v="ON"/>
    <x v="775"/>
    <s v="ANY"/>
    <s v="In-Person"/>
    <s v="Others"/>
    <n v="59000"/>
    <n v="67000"/>
    <n v="63000"/>
    <n v="0"/>
    <x v="1"/>
  </r>
  <r>
    <s v="Senior Data Analysts"/>
    <s v="Senior Data Analyst"/>
    <x v="2"/>
    <s v="Canadian Tire Corporation"/>
    <s v="Oakville"/>
    <s v="Oakville"/>
    <s v="Oakville"/>
    <s v="ON"/>
    <x v="776"/>
    <s v="Senior"/>
    <s v="In-Person"/>
    <s v="Others"/>
    <n v="82000"/>
    <n v="89000"/>
    <n v="85500"/>
    <n v="0"/>
    <x v="1"/>
  </r>
  <r>
    <s v="Senior Supply Chain Data Analysts"/>
    <s v="Sr. Analyst, Master Data"/>
    <x v="5"/>
    <s v="Aecon Group"/>
    <s v="Toronto"/>
    <s v="Toronto"/>
    <s v="Toronto"/>
    <s v="ON"/>
    <x v="777"/>
    <s v="Senior"/>
    <s v="In-Person"/>
    <s v="Others"/>
    <n v="59000"/>
    <n v="62000"/>
    <n v="60500"/>
    <n v="0"/>
    <x v="1"/>
  </r>
  <r>
    <s v="Senior Business Analysts"/>
    <s v="Operations Analyst"/>
    <x v="5"/>
    <s v="Tim Hortons | Company #4020653"/>
    <s v="London"/>
    <s v="London"/>
    <s v="London"/>
    <s v="ON"/>
    <x v="778"/>
    <s v="ANY"/>
    <s v="In-Person"/>
    <s v="Others"/>
    <n v="47000"/>
    <n v="60000"/>
    <n v="53500"/>
    <n v="0"/>
    <x v="1"/>
  </r>
  <r>
    <s v="Business and Marketing Analysts"/>
    <s v="Business Analyst"/>
    <x v="1"/>
    <s v="Energy Safety Canada"/>
    <s v="Calgary"/>
    <s v="Calgary"/>
    <s v="Calgary"/>
    <s v="AB"/>
    <x v="779"/>
    <s v="ANY"/>
    <s v="In-Person"/>
    <s v="Energy"/>
    <n v="75000"/>
    <n v="95000"/>
    <n v="85000"/>
    <n v="0"/>
    <x v="2"/>
  </r>
  <r>
    <s v="Business and Technical Analysts"/>
    <s v="Data Analyst (DAD/NACRS Coder) - Decision Support - Temporary Full-Time 2024-7887"/>
    <x v="2"/>
    <s v="Sunnybrook Health Sciences Centre"/>
    <s v="Toronto"/>
    <s v="Toronto"/>
    <s v="Toronto"/>
    <s v="ON"/>
    <x v="780"/>
    <s v="ANY"/>
    <s v="In-Person"/>
    <s v="Healthcare"/>
    <n v="70000"/>
    <n v="70000"/>
    <n v="70000"/>
    <n v="0"/>
    <x v="1"/>
  </r>
  <r>
    <s v="Senior Business Intelligence Analysts"/>
    <s v="Operations Analyst (Business Operations)"/>
    <x v="5"/>
    <s v="Western University"/>
    <s v="London"/>
    <s v="London"/>
    <s v="London"/>
    <s v="ON"/>
    <x v="781"/>
    <s v="ANY"/>
    <s v="In-Person"/>
    <s v="Technology"/>
    <n v="68000"/>
    <n v="88300"/>
    <n v="78150"/>
    <n v="0"/>
    <x v="1"/>
  </r>
  <r>
    <s v="Database Analysts"/>
    <s v="Marketing Database Analyst"/>
    <x v="5"/>
    <s v="CAA Club Group"/>
    <s v="Thornhill"/>
    <s v="Thornhill"/>
    <s v="Thornhill"/>
    <s v="ON"/>
    <x v="782"/>
    <s v="ANY"/>
    <s v="In-Person"/>
    <s v="Others"/>
    <n v="60000"/>
    <n v="70000"/>
    <n v="65000"/>
    <n v="0"/>
    <x v="1"/>
  </r>
  <r>
    <s v="Senior Data Analysts"/>
    <s v="Senior Data Analyst, Data Analysis Chapter"/>
    <x v="2"/>
    <s v="EDC"/>
    <s v="Ottawa"/>
    <s v="Ottawa"/>
    <s v="Ottawa"/>
    <s v="ON"/>
    <x v="783"/>
    <s v="Senior"/>
    <s v="In-Person"/>
    <s v="Others"/>
    <n v="37440"/>
    <n v="57200"/>
    <n v="47320"/>
    <n v="0"/>
    <x v="1"/>
  </r>
  <r>
    <s v="Senior Data Analysts"/>
    <s v="ERP Data Analyst"/>
    <x v="2"/>
    <s v="Velixo"/>
    <s v="Montreal"/>
    <s v="Montreal"/>
    <s v="Montreal"/>
    <s v="QC"/>
    <x v="784"/>
    <s v="ANY"/>
    <s v="In-Person"/>
    <s v="Others"/>
    <n v="55000"/>
    <n v="86000"/>
    <n v="70500"/>
    <n v="0"/>
    <x v="1"/>
  </r>
  <r>
    <s v="Business and Technical Analysts"/>
    <s v="Calgary Based Data Analyst I-III - MFL/GEO Pipeline In-Line Inspection &amp; Data IMU Analyst"/>
    <x v="2"/>
    <s v="Entegra LLP"/>
    <s v="Leduc"/>
    <s v="Leduc"/>
    <s v="Leduc"/>
    <s v="AB"/>
    <x v="785"/>
    <s v="ANY"/>
    <s v="In-Person"/>
    <s v="Others"/>
    <n v="62000"/>
    <n v="67000"/>
    <n v="64500"/>
    <n v="0"/>
    <x v="2"/>
  </r>
  <r>
    <s v="Business and Marketing Analysts"/>
    <s v="Business Analyst"/>
    <x v="1"/>
    <s v="Bayshore HealthCare"/>
    <s v="Mississauga"/>
    <s v="Mississauga"/>
    <s v="Mississauga"/>
    <s v="ON"/>
    <x v="786"/>
    <s v="ANY"/>
    <s v="In-Person"/>
    <s v="Healthcare"/>
    <n v="65000"/>
    <n v="87000"/>
    <n v="76000"/>
    <n v="0"/>
    <x v="1"/>
  </r>
  <r>
    <s v="Systems and Data Analysts"/>
    <s v="Data Analyst (Product Engineering)"/>
    <x v="3"/>
    <s v="Can-Tech Services"/>
    <s v="Ontario"/>
    <s v="Ontario"/>
    <s v="Ontario"/>
    <s v="ON"/>
    <x v="787"/>
    <s v="ANY"/>
    <s v="In-Person"/>
    <s v="Technology"/>
    <n v="93600"/>
    <n v="93600"/>
    <n v="93600"/>
    <n v="0"/>
    <x v="1"/>
  </r>
  <r>
    <s v="Senior Business Intelligence Analysts"/>
    <s v="Capital &amp; Maintenance Program Analyst"/>
    <x v="5"/>
    <s v="Toronto Hydro"/>
    <s v="Toronto"/>
    <s v="Toronto"/>
    <s v="Toronto"/>
    <s v="ON"/>
    <x v="788"/>
    <s v="ANY"/>
    <s v="In-Person"/>
    <s v="Others"/>
    <n v="83000"/>
    <n v="92000"/>
    <n v="87500"/>
    <n v="0"/>
    <x v="1"/>
  </r>
  <r>
    <s v="Senior Business Analysts"/>
    <s v="SENIOR DATA ENGINEER &amp; ANALYST"/>
    <x v="3"/>
    <s v="Life House Group"/>
    <s v="Montreal"/>
    <s v="Montreal"/>
    <s v="Montreal"/>
    <s v="QC"/>
    <x v="789"/>
    <s v="Senior"/>
    <s v="In-Person"/>
    <s v="Others"/>
    <n v="90000"/>
    <n v="150000"/>
    <n v="120000"/>
    <n v="0"/>
    <x v="1"/>
  </r>
  <r>
    <s v="Senior Supply Chain Data Analysts"/>
    <s v="Business Analyst with BI"/>
    <x v="1"/>
    <s v="C.G.I."/>
    <s v="Montreal"/>
    <s v="Montreal"/>
    <s v="Montreal"/>
    <s v="QC"/>
    <x v="790"/>
    <s v="ANY"/>
    <s v="In-Person"/>
    <s v="Others"/>
    <n v="75000"/>
    <n v="75000"/>
    <n v="75000"/>
    <n v="0"/>
    <x v="1"/>
  </r>
  <r>
    <s v="Database Analysts"/>
    <s v="Statistical Programmer Analyst"/>
    <x v="6"/>
    <s v="SCiAN Services"/>
    <s v="Toronto"/>
    <s v="Toronto"/>
    <s v="Toronto"/>
    <s v="ON"/>
    <x v="791"/>
    <s v="ANY"/>
    <s v="In-Person"/>
    <s v="Service"/>
    <n v="65000"/>
    <n v="122000"/>
    <n v="93500"/>
    <n v="0"/>
    <x v="1"/>
  </r>
  <r>
    <s v="Financial and Operational Analysts"/>
    <s v="Inventory Analyst"/>
    <x v="5"/>
    <s v="Labatt Breweries Canada"/>
    <s v="Mississauga"/>
    <s v="Mississauga"/>
    <s v="Mississauga"/>
    <s v="ON"/>
    <x v="792"/>
    <s v="ANY"/>
    <s v="In-Person"/>
    <s v="Others"/>
    <n v="50000"/>
    <n v="76458"/>
    <n v="63229"/>
    <n v="0"/>
    <x v="1"/>
  </r>
  <r>
    <s v="Senior Business Intelligence Analysts"/>
    <s v="Capital Surveillance Analyst - Investor Relations"/>
    <x v="5"/>
    <s v="S&amp;P Global"/>
    <s v="Toronto"/>
    <s v="Toronto"/>
    <s v="Toronto"/>
    <s v="ON"/>
    <x v="793"/>
    <s v="ANY"/>
    <s v="In-Person"/>
    <s v="Others"/>
    <n v="56000"/>
    <n v="74000"/>
    <n v="65000"/>
    <n v="0"/>
    <x v="1"/>
  </r>
  <r>
    <s v="Senior Business Intelligence Analysts"/>
    <s v="Analyst, Data Management Operations - 12 month contract"/>
    <x v="5"/>
    <s v="Ontario Teachers' Pension Plan"/>
    <s v="Toronto"/>
    <s v="Toronto"/>
    <s v="Toronto"/>
    <s v="ON"/>
    <x v="794"/>
    <s v="ANY"/>
    <s v="In-Person"/>
    <s v="Others"/>
    <n v="87000"/>
    <n v="120000"/>
    <n v="103500"/>
    <n v="0"/>
    <x v="1"/>
  </r>
  <r>
    <s v="Senior Supply Chain Data Analysts"/>
    <s v="Supply Chain Replenishment Analyst"/>
    <x v="5"/>
    <s v="Specialty Health Network Inc."/>
    <s v="Mississauga"/>
    <s v="Mississauga"/>
    <s v="Mississauga"/>
    <s v="ON"/>
    <x v="795"/>
    <s v="ANY"/>
    <s v="In-Person"/>
    <s v="Healthcare"/>
    <n v="59000"/>
    <n v="65000"/>
    <n v="62000"/>
    <n v="0"/>
    <x v="1"/>
  </r>
  <r>
    <s v="Financial and Operational Analysts"/>
    <s v="Procurement Analyst"/>
    <x v="5"/>
    <s v="Dens 'N Dente Healthcare"/>
    <s v="Richmond Hill"/>
    <s v="Richmond Hill"/>
    <s v="Richmond Hill"/>
    <s v="ON"/>
    <x v="796"/>
    <s v="ANY"/>
    <s v="In-Person"/>
    <s v="Healthcare"/>
    <n v="40000"/>
    <n v="57200"/>
    <n v="48600"/>
    <n v="0"/>
    <x v="1"/>
  </r>
  <r>
    <s v="Business and Technical Analysts"/>
    <s v="Power BI Report Developer 7692-3015"/>
    <x v="7"/>
    <s v="Foilcon"/>
    <s v="Toronto"/>
    <s v="Toronto"/>
    <s v="Toronto"/>
    <s v="ON"/>
    <x v="797"/>
    <s v="ANY"/>
    <s v="In-Person"/>
    <s v="Technology"/>
    <n v="58000"/>
    <n v="100000"/>
    <n v="79000"/>
    <n v="0"/>
    <x v="1"/>
  </r>
  <r>
    <s v="Financial and Operational Analysts"/>
    <s v="Product Analyst"/>
    <x v="5"/>
    <s v="Rekuten Global"/>
    <s v="Toronto"/>
    <s v="Toronto"/>
    <s v="Toronto"/>
    <s v="ON"/>
    <x v="695"/>
    <s v="ANY"/>
    <s v="In-Person"/>
    <s v="Others"/>
    <n v="70000"/>
    <n v="118000"/>
    <n v="94000"/>
    <n v="0"/>
    <x v="1"/>
  </r>
  <r>
    <s v="Business Systems Analysts"/>
    <s v="Technology Risk Analyst"/>
    <x v="0"/>
    <s v="BMO Financial Group"/>
    <s v="Toronto"/>
    <s v="Toronto"/>
    <s v="Toronto"/>
    <s v="ON"/>
    <x v="798"/>
    <s v="ANY"/>
    <s v="In-Person"/>
    <s v="Finance"/>
    <n v="75000"/>
    <n v="139000"/>
    <n v="107000"/>
    <n v="0"/>
    <x v="1"/>
  </r>
  <r>
    <s v="Business and Marketing Analysts"/>
    <s v="Business Analyst"/>
    <x v="1"/>
    <s v="Cloudtrend Inc."/>
    <s v="Edmonton"/>
    <s v="Edmonton"/>
    <s v="Edmonton"/>
    <s v="AB"/>
    <x v="799"/>
    <s v="ANY"/>
    <s v="In-Person"/>
    <s v="Others"/>
    <n v="64000"/>
    <n v="101000"/>
    <n v="82500"/>
    <n v="0"/>
    <x v="2"/>
  </r>
  <r>
    <s v="Business and Marketing Analysts"/>
    <s v="Business Analyst"/>
    <x v="1"/>
    <s v="Wellington Catholic District School Board"/>
    <s v="Guelph"/>
    <s v="Guelph"/>
    <s v="Guelph"/>
    <s v="ON"/>
    <x v="800"/>
    <s v="ANY"/>
    <s v="In-Person"/>
    <s v="Education"/>
    <n v="65000"/>
    <n v="82000"/>
    <n v="73500"/>
    <n v="0"/>
    <x v="1"/>
  </r>
  <r>
    <s v="Business and Technical Analysts"/>
    <s v="EMR Analyst"/>
    <x v="5"/>
    <s v="Medicentres Canada Inc."/>
    <s v="Newmarket"/>
    <s v="Newmarket"/>
    <s v="Newmarket"/>
    <s v="ON"/>
    <x v="801"/>
    <s v="ANY"/>
    <s v="In-Person"/>
    <s v="Healthcare"/>
    <n v="55000"/>
    <n v="76000"/>
    <n v="65500"/>
    <n v="0"/>
    <x v="1"/>
  </r>
  <r>
    <s v="Senior Business Analysts"/>
    <s v="Performance Media Analyst"/>
    <x v="5"/>
    <s v="Dentsu Media"/>
    <s v="Toronto"/>
    <s v="Toronto"/>
    <s v="Toronto"/>
    <s v="ON"/>
    <x v="802"/>
    <s v="ANY"/>
    <s v="In-Person"/>
    <s v="Healthcare"/>
    <n v="55000"/>
    <n v="74000"/>
    <n v="64500"/>
    <n v="0"/>
    <x v="1"/>
  </r>
  <r>
    <s v="Senior Business Intelligence Analysts"/>
    <s v="Medical Information Analyst (Health Information Management Professional) (12 Month Term)"/>
    <x v="5"/>
    <s v="Canadian Medical Protective Association"/>
    <s v="Ottawa"/>
    <s v="Ottawa"/>
    <s v="Ottawa"/>
    <s v="ON"/>
    <x v="803"/>
    <s v="ANY"/>
    <s v="In-Person"/>
    <s v="Healthcare"/>
    <n v="68000"/>
    <n v="91000"/>
    <n v="79500"/>
    <n v="0"/>
    <x v="1"/>
  </r>
  <r>
    <s v="Business and Marketing Analysts"/>
    <s v="Business Analyst"/>
    <x v="1"/>
    <s v="Coniah Consulting Inc."/>
    <s v="Regina"/>
    <s v="Regina"/>
    <s v="Regina"/>
    <s v="SK"/>
    <x v="804"/>
    <s v="ANY"/>
    <s v="In-Person"/>
    <s v="Consulting"/>
    <n v="137280"/>
    <n v="156000"/>
    <n v="146640"/>
    <n v="0"/>
    <x v="2"/>
  </r>
  <r>
    <s v="Systems and Data Analysts"/>
    <s v="Senior HR Research Analyst - (Specialization in HR Technology and/or Data &amp; Analytics)"/>
    <x v="5"/>
    <s v="McLean &amp; Co"/>
    <s v="Toronto"/>
    <s v="Toronto"/>
    <s v="Toronto"/>
    <s v="ON"/>
    <x v="805"/>
    <s v="Senior"/>
    <s v="In-Person"/>
    <s v="Others"/>
    <n v="50000"/>
    <n v="70000"/>
    <n v="60000"/>
    <n v="0"/>
    <x v="1"/>
  </r>
  <r>
    <s v="Business and Technical Analysts"/>
    <s v="Analyste sp√É∆í√Ü‚Äô√É‚Äö√Ç¬©cialis√É∆í√Ü‚Äô√É‚Äö√Ç¬© en informatique/ Specialized Data Analyst 1000-846"/>
    <x v="2"/>
    <s v="Ungava Tulattavik Health Center"/>
    <s v="Quebec"/>
    <s v="Quebec"/>
    <s v="Quebec"/>
    <s v="QC"/>
    <x v="806"/>
    <s v="ANY"/>
    <s v="In-Person"/>
    <s v="Healthcare"/>
    <n v="137280"/>
    <n v="180000"/>
    <n v="158640"/>
    <n v="0"/>
    <x v="1"/>
  </r>
  <r>
    <s v="Senior Business Analysts"/>
    <s v="Senior IT Business Analyst - Vancouver"/>
    <x v="1"/>
    <s v="Lantic Inc."/>
    <s v="Vancouver"/>
    <s v="Vancouver"/>
    <s v="Vancouver"/>
    <s v="BC"/>
    <x v="632"/>
    <s v="Senior"/>
    <s v="In-Person"/>
    <s v="Others"/>
    <n v="87000"/>
    <n v="87000"/>
    <n v="87000"/>
    <n v="0"/>
    <x v="2"/>
  </r>
  <r>
    <s v="Financial and Operational Analysts"/>
    <s v="Pricing Analyst"/>
    <x v="5"/>
    <s v="AutoTrader.ca"/>
    <s v="Midtown Toronto"/>
    <s v="Midtown Toronto"/>
    <s v="Midtown Toronto"/>
    <s v="ON"/>
    <x v="807"/>
    <s v="ANY"/>
    <s v="In-Person"/>
    <s v="Others"/>
    <n v="77000"/>
    <n v="101000"/>
    <n v="89000"/>
    <n v="0"/>
    <x v="1"/>
  </r>
  <r>
    <s v="Senior Data Analysts"/>
    <s v="data warehouse analyst"/>
    <x v="5"/>
    <s v="Viana Inc."/>
    <s v="Woodbridge"/>
    <s v="Woodbridge"/>
    <s v="Woodbridge"/>
    <s v="ON"/>
    <x v="808"/>
    <s v="ANY"/>
    <s v="In-Person"/>
    <s v="Others"/>
    <n v="90355.199999999997"/>
    <n v="90355.199999999997"/>
    <n v="90355.199999999997"/>
    <n v="0"/>
    <x v="1"/>
  </r>
  <r>
    <s v="Senior Supply Chain Data Analysts"/>
    <s v="Sr. Business Analyst"/>
    <x v="1"/>
    <s v="FirstOntario Credit Union"/>
    <s v="Hamilton"/>
    <s v="Hamilton"/>
    <s v="Hamilton"/>
    <s v="ON"/>
    <x v="19"/>
    <s v="Senior"/>
    <s v="In-Person"/>
    <s v="Technology"/>
    <n v="64000"/>
    <n v="64000"/>
    <n v="64000"/>
    <n v="0"/>
    <x v="1"/>
  </r>
  <r>
    <s v="Systems and Data Analysts"/>
    <s v="Data &amp; System Analyst GTS"/>
    <x v="8"/>
    <s v="BRP"/>
    <s v="Sherbrooke"/>
    <s v="Sherbrooke"/>
    <s v="Sherbrooke"/>
    <s v="QC"/>
    <x v="809"/>
    <s v="ANY"/>
    <s v="In-Person"/>
    <s v="Others"/>
    <n v="80000"/>
    <n v="118000"/>
    <n v="99000"/>
    <n v="0"/>
    <x v="1"/>
  </r>
  <r>
    <s v="Senior Business Analysts"/>
    <s v="Technical Business Analyst HANA"/>
    <x v="1"/>
    <s v="Seven Hills Technology inc"/>
    <s v="Toronto"/>
    <s v="Toronto"/>
    <s v="Toronto"/>
    <s v="ON"/>
    <x v="810"/>
    <s v="ANY"/>
    <s v="In-Person"/>
    <s v="Technology"/>
    <n v="104000"/>
    <n v="114400"/>
    <n v="109200"/>
    <n v="0"/>
    <x v="1"/>
  </r>
  <r>
    <s v="Business Systems Analysts"/>
    <s v="Business Systems Analyst"/>
    <x v="8"/>
    <s v="CIBC"/>
    <s v="Toronto"/>
    <s v="Toronto"/>
    <s v="Toronto"/>
    <s v="ON"/>
    <x v="811"/>
    <s v="ANY"/>
    <s v="In-Person"/>
    <s v="Others"/>
    <n v="56000"/>
    <n v="85000"/>
    <n v="70500"/>
    <n v="0"/>
    <x v="1"/>
  </r>
  <r>
    <s v="Business and Technical Analysts"/>
    <s v="Data Analytics Senior Analyst - C12 - MISSISSAUGA"/>
    <x v="5"/>
    <s v="Citi"/>
    <s v="Mississauga"/>
    <s v="Mississauga"/>
    <s v="Mississauga"/>
    <s v="ON"/>
    <x v="812"/>
    <s v="Senior"/>
    <s v="In-Person"/>
    <s v="Technology"/>
    <n v="71000"/>
    <n v="83000"/>
    <n v="77000"/>
    <n v="0"/>
    <x v="1"/>
  </r>
  <r>
    <s v="Senior Business Analysts"/>
    <s v="Business Analyst (Contract)"/>
    <x v="1"/>
    <s v="Intelliware"/>
    <s v="Toronto"/>
    <s v="Toronto"/>
    <s v="Toronto"/>
    <s v="ON"/>
    <x v="813"/>
    <s v="ANY"/>
    <s v="In-Person"/>
    <s v="Others"/>
    <n v="70000"/>
    <n v="100000"/>
    <n v="85000"/>
    <n v="0"/>
    <x v="1"/>
  </r>
  <r>
    <s v="Business Systems Analysts"/>
    <s v="Analyst (Market Research, Social Research)"/>
    <x v="5"/>
    <s v="Advanis"/>
    <s v="Canada"/>
    <s v="Canada"/>
    <s v="Canada"/>
    <s v="Undef"/>
    <x v="814"/>
    <s v="ANY"/>
    <s v="In-Person"/>
    <s v="Others"/>
    <n v="85816.8"/>
    <n v="91520"/>
    <n v="88668.4"/>
    <n v="0"/>
    <x v="0"/>
  </r>
  <r>
    <s v="Database Analysts"/>
    <s v="database analyst"/>
    <x v="5"/>
    <s v="CHAVA GLOBAL SOFTWARE SOLUTIONS LTD."/>
    <s v="Markham"/>
    <s v="Markham"/>
    <s v="Markham"/>
    <s v="ON"/>
    <x v="497"/>
    <s v="ANY"/>
    <s v="In-Person"/>
    <s v="Technology"/>
    <n v="89440"/>
    <n v="89440"/>
    <n v="89440"/>
    <n v="0"/>
    <x v="1"/>
  </r>
  <r>
    <s v="Database Analysts"/>
    <s v="database analyst"/>
    <x v="5"/>
    <s v="Avari Wireless Corporation"/>
    <s v="Burnaby"/>
    <s v="Burnaby"/>
    <s v="Burnaby"/>
    <s v="BC"/>
    <x v="497"/>
    <s v="ANY"/>
    <s v="In-Person"/>
    <s v="Telecommunications"/>
    <n v="77334.399999999994"/>
    <n v="83200"/>
    <n v="80267.199999999997"/>
    <n v="0"/>
    <x v="2"/>
  </r>
  <r>
    <s v="Business Systems Analysts"/>
    <s v="Business Analyst, Commercial Services (Commercial Banking Analyst)"/>
    <x v="1"/>
    <s v="FirstOntario Credit Union"/>
    <s v="St. Catharines"/>
    <s v="St. Catharines"/>
    <s v="St. Catharines"/>
    <s v="ON"/>
    <x v="2"/>
    <s v="ANY"/>
    <s v="In-Person"/>
    <s v="Technology"/>
    <n v="64000"/>
    <n v="64000"/>
    <n v="64000"/>
    <n v="0"/>
    <x v="1"/>
  </r>
  <r>
    <s v="Database Analysts"/>
    <s v="database analyst"/>
    <x v="5"/>
    <s v="AG IT Consulting"/>
    <s v="Concord"/>
    <s v="Concord"/>
    <s v="Concord"/>
    <s v="ON"/>
    <x v="815"/>
    <s v="ANY"/>
    <s v="In-Person"/>
    <s v="Technology"/>
    <n v="91520"/>
    <n v="91520"/>
    <n v="91520"/>
    <n v="0"/>
    <x v="1"/>
  </r>
  <r>
    <s v="Business and Marketing Analysts"/>
    <s v="Business Analyst"/>
    <x v="1"/>
    <s v="Infosys"/>
    <s v="Markham"/>
    <s v="Markham"/>
    <s v="Markham"/>
    <s v="ON"/>
    <x v="816"/>
    <s v="ANY"/>
    <s v="In-Person"/>
    <s v="Others"/>
    <n v="83000"/>
    <n v="100000"/>
    <n v="91500"/>
    <n v="0"/>
    <x v="1"/>
  </r>
  <r>
    <s v="Business Systems Analysts"/>
    <s v="business systems analyst"/>
    <x v="8"/>
    <s v="Gold Valley Daycare &amp; Osc"/>
    <s v="Leduc"/>
    <s v="Leduc"/>
    <s v="Leduc"/>
    <s v="AB"/>
    <x v="497"/>
    <s v="ANY"/>
    <s v="In-Person"/>
    <s v="Automotive"/>
    <n v="98009.599999999904"/>
    <n v="98009.599999999904"/>
    <n v="98009.599999999904"/>
    <n v="0"/>
    <x v="2"/>
  </r>
  <r>
    <s v="Senior Data Analysts"/>
    <s v="statistical analyst"/>
    <x v="5"/>
    <s v="APPLIED CONSUMER &amp; CLINICAL EVALUATIONS INC."/>
    <s v="Mississauga"/>
    <s v="Mississauga"/>
    <s v="Mississauga"/>
    <s v="ON"/>
    <x v="817"/>
    <s v="ANY"/>
    <s v="In-Person"/>
    <s v="Healthcare"/>
    <n v="107120"/>
    <n v="107120"/>
    <n v="107120"/>
    <n v="0"/>
    <x v="1"/>
  </r>
  <r>
    <s v="Financial and Operational Analysts"/>
    <s v="Servicing Analyst"/>
    <x v="5"/>
    <s v="BMO Financial Group"/>
    <s v="Toronto"/>
    <s v="Toronto"/>
    <s v="Toronto"/>
    <s v="ON"/>
    <x v="818"/>
    <s v="ANY"/>
    <s v="In-Person"/>
    <s v="Finance"/>
    <n v="38000"/>
    <n v="70000"/>
    <n v="54000"/>
    <n v="0"/>
    <x v="1"/>
  </r>
  <r>
    <s v="Systems and Data Analysts"/>
    <s v="data analyst - informatics and systems"/>
    <x v="8"/>
    <s v="ISSI-Tec Manufacturing Inc."/>
    <s v="North Vancouver"/>
    <s v="North Vancouver"/>
    <s v="North Vancouver"/>
    <s v="BC"/>
    <x v="819"/>
    <s v="ANY"/>
    <s v="In-Person"/>
    <s v="Manufacturing"/>
    <n v="80000"/>
    <n v="90000"/>
    <n v="85000"/>
    <n v="0"/>
    <x v="2"/>
  </r>
  <r>
    <s v="Senior Data Analysts"/>
    <s v="Senior Data Analyst"/>
    <x v="2"/>
    <s v="V-Tech Solutions"/>
    <s v="Montreal"/>
    <s v="Montreal"/>
    <s v="Montreal"/>
    <s v="QC"/>
    <x v="820"/>
    <s v="Senior"/>
    <s v="In-Person"/>
    <s v="Technology"/>
    <n v="137280"/>
    <n v="180000"/>
    <n v="158640"/>
    <n v="0"/>
    <x v="1"/>
  </r>
  <r>
    <s v="Database Analysts"/>
    <s v="database analyst"/>
    <x v="5"/>
    <s v="Infitious Technologies"/>
    <s v="Hamilton"/>
    <s v="Hamilton"/>
    <s v="Hamilton"/>
    <s v="ON"/>
    <x v="511"/>
    <s v="ANY"/>
    <s v="In-Person"/>
    <s v="Technology"/>
    <n v="80080"/>
    <n v="80080"/>
    <n v="80080"/>
    <n v="0"/>
    <x v="1"/>
  </r>
  <r>
    <s v="Database Analysts"/>
    <s v="database analyst"/>
    <x v="5"/>
    <s v="MYCANADAPAYDAY.COM"/>
    <s v="Dartmouth"/>
    <s v="Dartmouth"/>
    <s v="Dartmouth"/>
    <s v="NS"/>
    <x v="821"/>
    <s v="ANY"/>
    <s v="In-Person"/>
    <s v="Others"/>
    <n v="76960"/>
    <n v="76960"/>
    <n v="76960"/>
    <n v="0"/>
    <x v="3"/>
  </r>
  <r>
    <s v="Database Analysts"/>
    <s v="database analyst"/>
    <x v="5"/>
    <s v="Technology Solutions"/>
    <s v="Mississauga"/>
    <s v="Mississauga"/>
    <s v="Mississauga"/>
    <s v="ON"/>
    <x v="497"/>
    <s v="ANY"/>
    <s v="In-Person"/>
    <s v="Technology"/>
    <n v="89440"/>
    <n v="89440"/>
    <n v="89440"/>
    <n v="0"/>
    <x v="1"/>
  </r>
  <r>
    <s v="Senior Business Analysts"/>
    <s v="Policy Analyst"/>
    <x v="5"/>
    <s v="Government of Alberta"/>
    <s v="Edmonton"/>
    <s v="Edmonton"/>
    <s v="Edmonton"/>
    <s v="AB"/>
    <x v="822"/>
    <s v="ANY"/>
    <s v="In-Person"/>
    <s v="Government"/>
    <n v="69000"/>
    <n v="90000"/>
    <n v="79500"/>
    <n v="0"/>
    <x v="2"/>
  </r>
  <r>
    <s v="Senior Business Analysts"/>
    <s v="Senior Technical Business Analyst"/>
    <x v="1"/>
    <s v="Canadian Cancer Society"/>
    <s v="Victoria"/>
    <s v="Victoria"/>
    <s v="Victoria"/>
    <s v="BC"/>
    <x v="483"/>
    <s v="Senior"/>
    <s v="In-Person"/>
    <s v="Healthcare"/>
    <n v="66000"/>
    <n v="66000"/>
    <n v="66000"/>
    <n v="0"/>
    <x v="2"/>
  </r>
  <r>
    <s v="Senior Business Analysts"/>
    <s v="Senior Technical Business Analyst"/>
    <x v="1"/>
    <s v="Canadian Cancer Society"/>
    <s v="Victoria"/>
    <s v="Victoria"/>
    <s v="Victoria"/>
    <s v="NL"/>
    <x v="483"/>
    <s v="Senior"/>
    <s v="In-Person"/>
    <s v="Healthcare"/>
    <n v="66000"/>
    <n v="66000"/>
    <n v="66000"/>
    <n v="0"/>
    <x v="3"/>
  </r>
  <r>
    <s v="Senior Supply Chain Data Analysts"/>
    <s v="S - Senior IT Business Analyst (Vancouver)"/>
    <x v="1"/>
    <s v="Lantic Inc."/>
    <s v="Vancouver"/>
    <s v="Vancouver"/>
    <s v="Vancouver"/>
    <s v="BC"/>
    <x v="632"/>
    <s v="Senior"/>
    <s v="In-Person"/>
    <s v="Others"/>
    <n v="87000"/>
    <n v="93000"/>
    <n v="90000"/>
    <n v="0"/>
    <x v="2"/>
  </r>
  <r>
    <s v="Financial and Operational Analysts"/>
    <s v="Accounts Receivable Analyst"/>
    <x v="5"/>
    <s v="Niche Bakers Corp"/>
    <s v="Etobicoke"/>
    <s v="Etobicoke"/>
    <s v="Etobicoke"/>
    <s v="ON"/>
    <x v="823"/>
    <s v="ANY"/>
    <s v="In-Person"/>
    <s v="Others"/>
    <n v="46000"/>
    <n v="67000"/>
    <n v="56500"/>
    <n v="0"/>
    <x v="1"/>
  </r>
  <r>
    <s v="Systems and Data Analysts"/>
    <s v="information technology (IT) data analyst"/>
    <x v="2"/>
    <s v="AG Marketing &amp; Development Group Inc"/>
    <s v="Mississauga"/>
    <s v="Mississauga"/>
    <s v="Mississauga"/>
    <s v="ON"/>
    <x v="511"/>
    <s v="ANY"/>
    <s v="In-Person"/>
    <s v="Construction"/>
    <n v="89440"/>
    <n v="89440"/>
    <n v="89440"/>
    <n v="0"/>
    <x v="1"/>
  </r>
  <r>
    <s v="Systems and Data Analysts"/>
    <s v="Technical Support Analyst √É∆í√Ç¬¢√É¬¢√¢‚Ç¨≈°√Ç¬¨√É¬¢√¢‚Äö¬¨√Ö‚Äú IT / Database Management"/>
    <x v="5"/>
    <s v="Seequent"/>
    <s v="Toronto"/>
    <s v="Toronto"/>
    <s v="Toronto"/>
    <s v="ON"/>
    <x v="824"/>
    <s v="ANY"/>
    <s v="In-Person"/>
    <s v="Others"/>
    <n v="48000"/>
    <n v="64000"/>
    <n v="56000"/>
    <n v="0"/>
    <x v="1"/>
  </r>
  <r>
    <s v="Senior Supply Chain Data Analysts"/>
    <s v="IT Business Analyst - Regular Full-Time"/>
    <x v="1"/>
    <s v="District of Squamish"/>
    <s v="Squamish"/>
    <s v="Squamish"/>
    <s v="Squamish"/>
    <s v="BC"/>
    <x v="825"/>
    <s v="ANY"/>
    <s v="In-Person"/>
    <s v="Others"/>
    <n v="87734.399999999994"/>
    <n v="87734.399999999994"/>
    <n v="87734.399999999994"/>
    <n v="0"/>
    <x v="2"/>
  </r>
  <r>
    <s v="Systems and Data Analysts"/>
    <s v="Senior Digital &amp; Ecommerce Data Analyst"/>
    <x v="25"/>
    <s v="G Adventures"/>
    <s v="Toronto"/>
    <s v="Toronto"/>
    <s v="Toronto"/>
    <s v="ON"/>
    <x v="826"/>
    <s v="Senior"/>
    <s v="In-Person"/>
    <s v="Others"/>
    <n v="62000"/>
    <n v="90000"/>
    <n v="76000"/>
    <n v="0"/>
    <x v="1"/>
  </r>
  <r>
    <s v="Senior Business Analysts"/>
    <s v="Business Analyst 7735-0214"/>
    <x v="1"/>
    <s v="Foilcon"/>
    <s v="Toronto"/>
    <s v="Toronto"/>
    <s v="Toronto"/>
    <s v="ON"/>
    <x v="827"/>
    <s v="ANY"/>
    <s v="In-Person"/>
    <s v="Technology"/>
    <n v="60000"/>
    <n v="100000"/>
    <n v="80000"/>
    <n v="0"/>
    <x v="1"/>
  </r>
  <r>
    <s v="Senior Supply Chain Data Analysts"/>
    <s v="Senior Quantitative Equity Analyst √É∆í√Ç¬¢√É¬¢√¢‚Ç¨≈°√Ç¬¨√É¬¢√¢‚Äö¬¨√Ö‚Äú Alternative Data"/>
    <x v="15"/>
    <s v="Connor, Clark &amp; Lunn Financial Group"/>
    <s v="Vancouver"/>
    <s v="Vancouver"/>
    <s v="Vancouver"/>
    <s v="BC"/>
    <x v="828"/>
    <s v="Senior"/>
    <s v="In-Person"/>
    <s v="Finance"/>
    <n v="90000"/>
    <n v="180000"/>
    <n v="135000"/>
    <n v="0"/>
    <x v="2"/>
  </r>
  <r>
    <s v="Senior Data Analysts"/>
    <s v="Statistical Analyst"/>
    <x v="5"/>
    <s v="ITK"/>
    <s v="Ottawa"/>
    <s v="Ottawa"/>
    <s v="Ottawa"/>
    <s v="ON"/>
    <x v="829"/>
    <s v="ANY"/>
    <s v="In-Person"/>
    <s v="Technology"/>
    <n v="45000"/>
    <n v="81000"/>
    <n v="63000"/>
    <n v="0"/>
    <x v="1"/>
  </r>
  <r>
    <s v="Senior Supply Chain Data Analysts"/>
    <s v="Data Analyst ERP Project (3 Years Contract)"/>
    <x v="2"/>
    <s v="Sobeys"/>
    <s v="Stellarton"/>
    <s v="Stellarton"/>
    <s v="Stellarton"/>
    <s v="NS"/>
    <x v="830"/>
    <s v="ANY"/>
    <s v="In-Person"/>
    <s v="Others"/>
    <n v="84000"/>
    <n v="90000"/>
    <n v="87000"/>
    <n v="0"/>
    <x v="3"/>
  </r>
  <r>
    <s v="Business Systems Analysts"/>
    <s v="Facility Asset Management Data Analyst"/>
    <x v="2"/>
    <s v="City of Edmonton"/>
    <s v="Edmonton"/>
    <s v="Edmonton"/>
    <s v="Edmonton"/>
    <s v="AB"/>
    <x v="831"/>
    <s v="ANY"/>
    <s v="In-Person"/>
    <s v="Technology"/>
    <n v="85633.600000000006"/>
    <n v="106995.2"/>
    <n v="96314.4"/>
    <n v="0"/>
    <x v="2"/>
  </r>
  <r>
    <s v="Financial and Operational Analysts"/>
    <s v="Insurance Claims Analyst"/>
    <x v="5"/>
    <s v="BGIS"/>
    <s v="Markham"/>
    <s v="Markham"/>
    <s v="Markham"/>
    <s v="ON"/>
    <x v="832"/>
    <s v="ANY"/>
    <s v="In-Person"/>
    <s v="Others"/>
    <n v="56000"/>
    <n v="97000"/>
    <n v="76500"/>
    <n v="0"/>
    <x v="1"/>
  </r>
  <r>
    <s v="Financial and Operational Analysts"/>
    <s v="Allocations Analyst"/>
    <x v="5"/>
    <s v="Arc'teryx"/>
    <s v="North Vancouver"/>
    <s v="North Vancouver"/>
    <s v="North Vancouver"/>
    <s v="BC"/>
    <x v="736"/>
    <s v="ANY"/>
    <s v="In-Person"/>
    <s v="Others"/>
    <n v="69000"/>
    <n v="86000"/>
    <n v="77500"/>
    <n v="0"/>
    <x v="2"/>
  </r>
  <r>
    <s v="Senior Supply Chain Data Analysts"/>
    <s v="Business and Quality Assurance Analyst, Scotiabank"/>
    <x v="5"/>
    <s v="Scotiabank"/>
    <s v="Toronto"/>
    <s v="Toronto"/>
    <s v="Toronto"/>
    <s v="ON"/>
    <x v="833"/>
    <s v="ANY"/>
    <s v="In-Person"/>
    <s v="Finance"/>
    <n v="62000"/>
    <n v="84000"/>
    <n v="73000"/>
    <n v="0"/>
    <x v="1"/>
  </r>
  <r>
    <s v="Business Systems Analysts"/>
    <s v="Senior Business Systems Analyst (Data)"/>
    <x v="8"/>
    <s v="Project X"/>
    <s v="Toronto"/>
    <s v="Toronto"/>
    <s v="Toronto"/>
    <s v="ON"/>
    <x v="581"/>
    <s v="Senior"/>
    <s v="In-Person"/>
    <s v="Others"/>
    <n v="81000"/>
    <n v="100000"/>
    <n v="90500"/>
    <n v="0"/>
    <x v="1"/>
  </r>
  <r>
    <s v="Senior Supply Chain Data Analysts"/>
    <s v="Senior Analyst, Franchise Acceptance Performance"/>
    <x v="5"/>
    <s v="Mastercard"/>
    <s v="Toronto"/>
    <s v="Toronto"/>
    <s v="Toronto"/>
    <s v="ON"/>
    <x v="374"/>
    <s v="Senior"/>
    <s v="In-Person"/>
    <s v="Automotive"/>
    <n v="70000"/>
    <n v="80000"/>
    <n v="75000"/>
    <n v="0"/>
    <x v="1"/>
  </r>
  <r>
    <s v="Senior Supply Chain Data Analysts"/>
    <s v="Market Research Analyst - Englewood 1/22/13"/>
    <x v="5"/>
    <s v="Karcher North America"/>
    <s v="Mississauga"/>
    <s v="Mississauga"/>
    <s v="Mississauga"/>
    <s v="ON"/>
    <x v="834"/>
    <s v="ANY"/>
    <s v="In-Person"/>
    <s v="Others"/>
    <n v="109000"/>
    <n v="123000"/>
    <n v="116000"/>
    <n v="0"/>
    <x v="1"/>
  </r>
  <r>
    <s v="Senior Business Intelligence Analysts"/>
    <s v="Business Analyst - Core Operations"/>
    <x v="1"/>
    <s v="BC Centre for Excellence in HIV/AIDS"/>
    <s v="Vancouver"/>
    <s v="Vancouver"/>
    <s v="Vancouver"/>
    <s v="BC"/>
    <x v="835"/>
    <s v="ANY"/>
    <s v="In-Person"/>
    <s v="Others"/>
    <n v="68000"/>
    <n v="93000"/>
    <n v="80500"/>
    <n v="0"/>
    <x v="2"/>
  </r>
  <r>
    <s v="Systems and Data Analysts"/>
    <s v="Product Support Analyst - Database and ETL"/>
    <x v="5"/>
    <s v="Copperleaf Technologies Inc."/>
    <s v="Vancouver"/>
    <s v="Vancouver"/>
    <s v="Vancouver"/>
    <s v="BC"/>
    <x v="836"/>
    <s v="ANY"/>
    <s v="In-Person"/>
    <s v="Technology"/>
    <n v="85000"/>
    <n v="110000"/>
    <n v="97500"/>
    <n v="0"/>
    <x v="2"/>
  </r>
  <r>
    <s v="Business and Technical Analysts"/>
    <s v="Power BI Developer"/>
    <x v="7"/>
    <s v="Dawn InfoTek Inc."/>
    <s v="Toronto"/>
    <s v="Toronto"/>
    <s v="Toronto"/>
    <s v="ON"/>
    <x v="837"/>
    <s v="ANY"/>
    <s v="In-Person"/>
    <s v="Others"/>
    <n v="135200"/>
    <n v="156000"/>
    <n v="145600"/>
    <n v="0"/>
    <x v="1"/>
  </r>
  <r>
    <s v="Senior Business Intelligence Analysts"/>
    <s v="Claims Compliance Analyst -"/>
    <x v="5"/>
    <s v="Allstate"/>
    <s v="Canada"/>
    <s v="Canada"/>
    <s v="Canada"/>
    <s v="Undef"/>
    <x v="838"/>
    <s v="ANY"/>
    <s v="In-Person"/>
    <s v="Government"/>
    <n v="68000"/>
    <n v="88300"/>
    <n v="78150"/>
    <n v="0"/>
    <x v="0"/>
  </r>
  <r>
    <s v="Senior Data Analysts"/>
    <s v="data warehouse analyst"/>
    <x v="5"/>
    <s v="1st Call Industrial Ltd."/>
    <s v="Mississauga"/>
    <s v="Mississauga"/>
    <s v="Mississauga"/>
    <s v="ON"/>
    <x v="808"/>
    <s v="ANY"/>
    <s v="In-Person"/>
    <s v="Manufacturing"/>
    <n v="90355.199999999997"/>
    <n v="90355.199999999997"/>
    <n v="90355.199999999997"/>
    <n v="0"/>
    <x v="1"/>
  </r>
  <r>
    <s v="Senior Business Intelligence Analysts"/>
    <s v="Social Media Analyst"/>
    <x v="5"/>
    <s v="BreezeMaxWeb"/>
    <s v="Toronto"/>
    <s v="Toronto"/>
    <s v="Toronto"/>
    <s v="ON"/>
    <x v="591"/>
    <s v="ANY"/>
    <s v="In-Person"/>
    <s v="Others"/>
    <n v="37440"/>
    <n v="57200"/>
    <n v="47320"/>
    <n v="0"/>
    <x v="1"/>
  </r>
  <r>
    <s v="Business Systems Analysts"/>
    <s v="business systems analyst"/>
    <x v="8"/>
    <s v="Rubinza Inc."/>
    <s v="Richmond Hill"/>
    <s v="Richmond Hill"/>
    <s v="Richmond Hill"/>
    <s v="ON"/>
    <x v="839"/>
    <s v="ANY"/>
    <s v="In-Person"/>
    <s v="Others"/>
    <n v="90064"/>
    <n v="90064"/>
    <n v="90064"/>
    <n v="0"/>
    <x v="1"/>
  </r>
  <r>
    <s v="Senior Business Analysts"/>
    <s v="Senior Business Analyst - Healthcare"/>
    <x v="1"/>
    <s v="Mariner Innovations"/>
    <s v="Remote"/>
    <s v="Remote"/>
    <s v="Remote"/>
    <s v="Undef"/>
    <x v="840"/>
    <s v="Senior"/>
    <s v="Remote"/>
    <s v="Others"/>
    <n v="66000"/>
    <n v="84500"/>
    <n v="75250"/>
    <n v="1"/>
    <x v="0"/>
  </r>
  <r>
    <s v="Senior Business Analysts"/>
    <s v="Program Analyst"/>
    <x v="5"/>
    <s v="Emterra Group"/>
    <s v="Oakville"/>
    <s v="Oakville"/>
    <s v="Oakville"/>
    <s v="ON"/>
    <x v="841"/>
    <s v="ANY"/>
    <s v="In-Person"/>
    <s v="Others"/>
    <n v="65000"/>
    <n v="65000"/>
    <n v="65000"/>
    <n v="0"/>
    <x v="1"/>
  </r>
  <r>
    <s v="Senior Supply Chain Data Analysts"/>
    <s v="Senior Business Analyst, Scheduling (10-month contract)"/>
    <x v="1"/>
    <s v="The Salvation Army Canada and Bermuda"/>
    <s v="Toronto"/>
    <s v="Toronto"/>
    <s v="Toronto"/>
    <s v="ON"/>
    <x v="842"/>
    <s v="Senior"/>
    <s v="In-Person"/>
    <s v="Others"/>
    <n v="113000"/>
    <n v="113000"/>
    <n v="113000"/>
    <n v="0"/>
    <x v="1"/>
  </r>
  <r>
    <s v="Senior Business Intelligence Analysts"/>
    <s v="Maintenance Operations Analyst"/>
    <x v="5"/>
    <s v="Jazz Aviation LP"/>
    <s v="Halifax"/>
    <s v="Halifax"/>
    <s v="Halifax"/>
    <s v="NS"/>
    <x v="843"/>
    <s v="ANY"/>
    <s v="In-Person"/>
    <s v="Transportation"/>
    <n v="49000"/>
    <n v="64000"/>
    <n v="56500"/>
    <n v="0"/>
    <x v="3"/>
  </r>
  <r>
    <s v="Senior Supply Chain Data Analysts"/>
    <s v="Performance Analyst, Contact Centre"/>
    <x v="5"/>
    <s v="ENERCARE"/>
    <s v="Markham"/>
    <s v="Markham"/>
    <s v="Markham"/>
    <s v="ON"/>
    <x v="844"/>
    <s v="ANY"/>
    <s v="In-Person"/>
    <s v="Automotive"/>
    <n v="61000"/>
    <n v="91000"/>
    <n v="76000"/>
    <n v="0"/>
    <x v="1"/>
  </r>
  <r>
    <s v="Database Analysts"/>
    <s v="Geospatial Analyst"/>
    <x v="5"/>
    <s v="Government of Alberta"/>
    <s v="Edmonton"/>
    <s v="Edmonton"/>
    <s v="Edmonton"/>
    <s v="AB"/>
    <x v="845"/>
    <s v="ANY"/>
    <s v="In-Person"/>
    <s v="Government"/>
    <n v="30240.560000000001"/>
    <n v="57200"/>
    <n v="43720.28"/>
    <n v="0"/>
    <x v="2"/>
  </r>
  <r>
    <s v="Senior Business Analysts"/>
    <s v="Senior Technical Analyst"/>
    <x v="5"/>
    <s v="Jeevan Technologies"/>
    <s v="Toronto"/>
    <s v="Toronto"/>
    <s v="Toronto"/>
    <s v="ON"/>
    <x v="846"/>
    <s v="Senior"/>
    <s v="In-Person"/>
    <s v="Technology"/>
    <n v="135200"/>
    <n v="145600"/>
    <n v="140400"/>
    <n v="0"/>
    <x v="1"/>
  </r>
  <r>
    <s v="Business and Marketing Analysts"/>
    <s v="Project Analyst"/>
    <x v="5"/>
    <s v="Town of Okotoks"/>
    <s v="Okotoks"/>
    <s v="Okotoks"/>
    <s v="Okotoks"/>
    <s v="AB"/>
    <x v="847"/>
    <s v="ANY"/>
    <s v="In-Person"/>
    <s v="Others"/>
    <n v="70000"/>
    <n v="94000"/>
    <n v="82000"/>
    <n v="0"/>
    <x v="2"/>
  </r>
  <r>
    <s v="Senior Business Analysts"/>
    <s v="Logistics Analyst"/>
    <x v="20"/>
    <s v="Labatt Breweries Canada"/>
    <s v="Moncton"/>
    <s v="Moncton"/>
    <s v="Moncton"/>
    <s v="NB"/>
    <x v="633"/>
    <s v="ANY"/>
    <s v="In-Person"/>
    <s v="Others"/>
    <n v="63000"/>
    <n v="63000"/>
    <n v="63000"/>
    <n v="0"/>
    <x v="3"/>
  </r>
  <r>
    <s v="Senior Business Analysts"/>
    <s v="Senior Business Analyst"/>
    <x v="1"/>
    <s v="Taro Pharmaceuticals INC, Canada"/>
    <s v="Brampton"/>
    <s v="Brampton"/>
    <s v="Brampton"/>
    <s v="ON"/>
    <x v="848"/>
    <s v="Senior"/>
    <s v="In-Person"/>
    <s v="Healthcare"/>
    <n v="84000"/>
    <n v="104000"/>
    <n v="94000"/>
    <n v="0"/>
    <x v="1"/>
  </r>
  <r>
    <s v="Financial and Operational Analysts"/>
    <s v="Reporting Analyst"/>
    <x v="5"/>
    <s v="G2S2 Capital Inc"/>
    <s v="Halifax"/>
    <s v="Halifax"/>
    <s v="Halifax"/>
    <s v="NS"/>
    <x v="785"/>
    <s v="ANY"/>
    <s v="In-Person"/>
    <s v="Technology"/>
    <n v="47000"/>
    <n v="65000"/>
    <n v="56000"/>
    <n v="0"/>
    <x v="3"/>
  </r>
  <r>
    <s v="Business and Marketing Analysts"/>
    <s v="Research Analyst"/>
    <x v="5"/>
    <s v="University of Toronto"/>
    <s v="Toronto"/>
    <s v="Toronto"/>
    <s v="Toronto"/>
    <s v="ON"/>
    <x v="849"/>
    <s v="ANY"/>
    <s v="In-Person"/>
    <s v="Technology"/>
    <n v="50000"/>
    <n v="57200"/>
    <n v="53600"/>
    <n v="0"/>
    <x v="1"/>
  </r>
  <r>
    <s v="Financial and Operational Analysts"/>
    <s v="Analyst, Low-Rise Asset Management"/>
    <x v="5"/>
    <s v="Greybrook"/>
    <s v="Toronto"/>
    <s v="Toronto"/>
    <s v="Toronto"/>
    <s v="ON"/>
    <x v="850"/>
    <s v="ANY"/>
    <s v="In-Person"/>
    <s v="Others"/>
    <n v="70000"/>
    <n v="124000"/>
    <n v="97000"/>
    <n v="0"/>
    <x v="1"/>
  </r>
  <r>
    <s v="Business and Marketing Analysts"/>
    <s v="Business Insights Analyst"/>
    <x v="5"/>
    <s v="Acosta"/>
    <s v="Toronto"/>
    <s v="Toronto"/>
    <s v="Toronto"/>
    <s v="ON"/>
    <x v="851"/>
    <s v="ANY"/>
    <s v="In-Person"/>
    <s v="Others"/>
    <n v="44000"/>
    <n v="57200"/>
    <n v="50600"/>
    <n v="0"/>
    <x v="1"/>
  </r>
  <r>
    <s v="Senior Business Analysts"/>
    <s v="RESEARCH ANALYST 1"/>
    <x v="5"/>
    <s v="City of Toronto"/>
    <s v="Toronto"/>
    <s v="Toronto"/>
    <s v="Toronto"/>
    <s v="ON"/>
    <x v="852"/>
    <s v="ANY"/>
    <s v="In-Person"/>
    <s v="Technology"/>
    <n v="90646.399999999994"/>
    <n v="99320"/>
    <n v="94983.2"/>
    <n v="0"/>
    <x v="1"/>
  </r>
  <r>
    <s v="Business and Technical Analysts"/>
    <s v="ADMN O 24R - Policy Analyst"/>
    <x v="5"/>
    <s v="BC Public Service"/>
    <s v="Abbotsford"/>
    <s v="Abbotsford"/>
    <s v="Abbotsford"/>
    <s v="BC"/>
    <x v="853"/>
    <s v="ANY"/>
    <s v="In-Person"/>
    <s v="Service"/>
    <n v="76000"/>
    <n v="87000"/>
    <n v="81500"/>
    <n v="0"/>
    <x v="2"/>
  </r>
  <r>
    <s v="Business and Technical Analysts"/>
    <s v="Data Analyst Supervisor - MFL/GEO Pipeline In-Line Inspection"/>
    <x v="2"/>
    <s v="Entegra LLP"/>
    <s v="Vaughan"/>
    <s v="Vaughan"/>
    <s v="Vaughan"/>
    <s v="ON"/>
    <x v="542"/>
    <s v="ANY"/>
    <s v="In-Person"/>
    <s v="Others"/>
    <n v="60000"/>
    <n v="65000"/>
    <n v="62500"/>
    <n v="0"/>
    <x v="1"/>
  </r>
  <r>
    <s v="Senior Business Intelligence Analysts"/>
    <s v="Capacity Planning Analyst, Workforce Management"/>
    <x v="5"/>
    <s v="Sun Life"/>
    <s v="Waterloo"/>
    <s v="Waterloo"/>
    <s v="Waterloo"/>
    <s v="ON"/>
    <x v="854"/>
    <s v="ANY"/>
    <s v="In-Person"/>
    <s v="Others"/>
    <n v="54000"/>
    <n v="88000"/>
    <n v="71000"/>
    <n v="0"/>
    <x v="1"/>
  </r>
  <r>
    <s v="Senior Business Intelligence Analysts"/>
    <s v="Capacity Planning Analyst, Workforce Management"/>
    <x v="5"/>
    <s v="Sun Life"/>
    <s v="Waterloo"/>
    <s v="Waterloo"/>
    <s v="Waterloo"/>
    <s v="QC"/>
    <x v="854"/>
    <s v="ANY"/>
    <s v="In-Person"/>
    <s v="Others"/>
    <n v="54000"/>
    <n v="88000"/>
    <n v="71000"/>
    <n v="0"/>
    <x v="1"/>
  </r>
  <r>
    <s v="Senior Supply Chain Data Analysts"/>
    <s v="Parts Inventory Analyst"/>
    <x v="5"/>
    <s v="TCAT Div of Toromont Industries Ltd"/>
    <s v="Concord"/>
    <s v="Concord"/>
    <s v="Concord"/>
    <s v="ON"/>
    <x v="855"/>
    <s v="ANY"/>
    <s v="In-Person"/>
    <s v="Others"/>
    <n v="58000"/>
    <n v="64000"/>
    <n v="61000"/>
    <n v="0"/>
    <x v="1"/>
  </r>
  <r>
    <s v="Business and Technical Analysts"/>
    <s v="Business Analyst, ServiceNow, Scotiabank"/>
    <x v="1"/>
    <s v="Scotiabank"/>
    <s v="Toronto"/>
    <s v="Toronto"/>
    <s v="Toronto"/>
    <s v="ON"/>
    <x v="856"/>
    <s v="ANY"/>
    <s v="In-Person"/>
    <s v="Finance"/>
    <n v="75000"/>
    <n v="100000"/>
    <n v="87500"/>
    <n v="0"/>
    <x v="1"/>
  </r>
  <r>
    <s v="Systems and Data Analysts"/>
    <s v="Data &amp; Analytics - Senior Data Visualization Engineer"/>
    <x v="3"/>
    <s v="Aritzia"/>
    <s v="Vaughan"/>
    <s v="Vaughan"/>
    <s v="Vaughan"/>
    <s v="ON"/>
    <x v="857"/>
    <s v="Senior"/>
    <s v="In-Person"/>
    <s v="Technology"/>
    <n v="75000"/>
    <n v="150000"/>
    <n v="112500"/>
    <n v="0"/>
    <x v="1"/>
  </r>
  <r>
    <s v="Senior Supply Chain Data Analysts"/>
    <s v="Deal Desk and Channel Analyst"/>
    <x v="5"/>
    <s v="Absolute Software"/>
    <s v="Remote"/>
    <s v="Remote"/>
    <s v="Remote"/>
    <s v="Undef"/>
    <x v="858"/>
    <s v="ANY"/>
    <s v="Remote"/>
    <s v="Technology"/>
    <n v="60000"/>
    <n v="65000"/>
    <n v="62500"/>
    <n v="1"/>
    <x v="0"/>
  </r>
  <r>
    <s v="Business and Marketing Analysts"/>
    <s v="Asset Investment Analyst"/>
    <x v="5"/>
    <s v="Toronto Hydro"/>
    <s v="Toronto"/>
    <s v="Toronto"/>
    <s v="Toronto"/>
    <s v="ON"/>
    <x v="859"/>
    <s v="ANY"/>
    <s v="In-Person"/>
    <s v="Others"/>
    <n v="60000"/>
    <n v="100000"/>
    <n v="80000"/>
    <n v="0"/>
    <x v="1"/>
  </r>
  <r>
    <s v="Business and Marketing Analysts"/>
    <s v="Commercial Analyst"/>
    <x v="5"/>
    <s v="Ebury"/>
    <s v="Toronto"/>
    <s v="Toronto"/>
    <s v="Toronto"/>
    <s v="ON"/>
    <x v="860"/>
    <s v="ANY"/>
    <s v="In-Person"/>
    <s v="Others"/>
    <n v="60000"/>
    <n v="95000"/>
    <n v="77500"/>
    <n v="0"/>
    <x v="1"/>
  </r>
  <r>
    <s v="Systems and Data Analysts"/>
    <s v="Research Data Coordinator and Analyst"/>
    <x v="17"/>
    <s v="University of Alberta"/>
    <s v="Edmonton"/>
    <s v="Edmonton"/>
    <s v="Edmonton"/>
    <s v="AB"/>
    <x v="861"/>
    <s v="ANY"/>
    <s v="In-Person"/>
    <s v="Technology"/>
    <n v="60000"/>
    <n v="82000"/>
    <n v="71000"/>
    <n v="0"/>
    <x v="2"/>
  </r>
  <r>
    <s v="Business and Marketing Analysts"/>
    <s v="Business Analyst"/>
    <x v="1"/>
    <s v="Emergitel"/>
    <s v="Montreal"/>
    <s v="Montreal"/>
    <s v="Montreal"/>
    <s v="QC"/>
    <x v="862"/>
    <s v="ANY"/>
    <s v="In-Person"/>
    <s v="Technology"/>
    <n v="137280"/>
    <n v="137280"/>
    <n v="137280"/>
    <n v="0"/>
    <x v="1"/>
  </r>
  <r>
    <s v="Business Systems Analysts"/>
    <s v="Energy Systems Operation Analyst"/>
    <x v="8"/>
    <s v="Renteknik Group Inc."/>
    <s v="Burlington"/>
    <s v="Burlington"/>
    <s v="Burlington"/>
    <s v="ON"/>
    <x v="863"/>
    <s v="ANY"/>
    <s v="In-Person"/>
    <s v="Others"/>
    <n v="67000"/>
    <n v="67000"/>
    <n v="67000"/>
    <n v="0"/>
    <x v="1"/>
  </r>
  <r>
    <s v="Business and Marketing Analysts"/>
    <s v="Business Analyst"/>
    <x v="1"/>
    <s v="LandSolutions Inc"/>
    <s v="Toronto"/>
    <s v="Toronto"/>
    <s v="Toronto"/>
    <s v="ON"/>
    <x v="864"/>
    <s v="ANY"/>
    <s v="In-Person"/>
    <s v="Consulting"/>
    <n v="60000"/>
    <n v="98000"/>
    <n v="79000"/>
    <n v="0"/>
    <x v="1"/>
  </r>
  <r>
    <s v="Senior Supply Chain Data Analysts"/>
    <s v="Business Analyst, Workday"/>
    <x v="1"/>
    <s v="Element Fleet Management"/>
    <s v="Mississauga"/>
    <s v="Mississauga"/>
    <s v="Mississauga"/>
    <s v="ON"/>
    <x v="865"/>
    <s v="ANY"/>
    <s v="In-Person"/>
    <s v="Others"/>
    <n v="89000"/>
    <n v="93000"/>
    <n v="91000"/>
    <n v="0"/>
    <x v="1"/>
  </r>
  <r>
    <s v="Business and Marketing Analysts"/>
    <s v="Business Analyst"/>
    <x v="1"/>
    <s v="OGGN Inc."/>
    <s v="Ottawa"/>
    <s v="Ottawa"/>
    <s v="Ottawa"/>
    <s v="ON"/>
    <x v="866"/>
    <s v="ANY"/>
    <s v="In-Person"/>
    <s v="Others"/>
    <n v="60000"/>
    <n v="84000"/>
    <n v="72000"/>
    <n v="0"/>
    <x v="1"/>
  </r>
  <r>
    <s v="Senior Supply Chain Data Analysts"/>
    <s v="Supply Chain Analyst"/>
    <x v="5"/>
    <s v="Trojan Technologies"/>
    <s v="London"/>
    <s v="London"/>
    <s v="London"/>
    <s v="ON"/>
    <x v="867"/>
    <s v="ANY"/>
    <s v="In-Person"/>
    <s v="Technology"/>
    <n v="53000"/>
    <n v="85000"/>
    <n v="69000"/>
    <n v="0"/>
    <x v="1"/>
  </r>
  <r>
    <s v="Business and Marketing Analysts"/>
    <s v="Business Analyst"/>
    <x v="1"/>
    <s v="University of Alberta"/>
    <s v="Edmonton"/>
    <s v="Edmonton"/>
    <s v="Edmonton"/>
    <s v="AB"/>
    <x v="868"/>
    <s v="ANY"/>
    <s v="In-Person"/>
    <s v="Technology"/>
    <n v="65000"/>
    <n v="90000"/>
    <n v="77500"/>
    <n v="0"/>
    <x v="2"/>
  </r>
  <r>
    <s v="Business and Marketing Analysts"/>
    <s v="Analyst, Global Investment Banking, Global Diversified Industries"/>
    <x v="5"/>
    <s v="CIBC"/>
    <s v="Toronto"/>
    <s v="Toronto"/>
    <s v="Toronto"/>
    <s v="ON"/>
    <x v="869"/>
    <s v="ANY"/>
    <s v="In-Person"/>
    <s v="Others"/>
    <n v="85000"/>
    <n v="95000"/>
    <n v="90000"/>
    <n v="0"/>
    <x v="1"/>
  </r>
  <r>
    <s v="Senior Business Intelligence Analysts"/>
    <s v="IT Cost Business Analyst"/>
    <x v="1"/>
    <s v="Ingersoll Rand"/>
    <s v="Barrie"/>
    <s v="Barrie"/>
    <s v="Barrie"/>
    <s v="ON"/>
    <x v="870"/>
    <s v="ANY"/>
    <s v="In-Person"/>
    <s v="Others"/>
    <n v="54000"/>
    <n v="71000"/>
    <n v="62500"/>
    <n v="0"/>
    <x v="1"/>
  </r>
  <r>
    <s v="Senior Business Intelligence Analysts"/>
    <s v="Privacy Analyst, Business Effectiveness"/>
    <x v="5"/>
    <s v="CIBC"/>
    <s v="Toronto"/>
    <s v="Toronto"/>
    <s v="Toronto"/>
    <s v="ON"/>
    <x v="871"/>
    <s v="ANY"/>
    <s v="In-Person"/>
    <s v="Others"/>
    <n v="55000"/>
    <n v="85000"/>
    <n v="70000"/>
    <n v="0"/>
    <x v="1"/>
  </r>
  <r>
    <s v="Business and Marketing Analysts"/>
    <s v="Business Analyst"/>
    <x v="1"/>
    <s v="Teleperformance"/>
    <s v="Toronto"/>
    <s v="Toronto"/>
    <s v="Toronto"/>
    <s v="ON"/>
    <x v="872"/>
    <s v="ANY"/>
    <s v="In-Person"/>
    <s v="Others"/>
    <n v="50000"/>
    <n v="57200"/>
    <n v="53600"/>
    <n v="0"/>
    <x v="1"/>
  </r>
  <r>
    <s v="Systems and Data Analysts"/>
    <s v="Specialist, Business Intelligence Data Warehouse"/>
    <x v="4"/>
    <s v="Island Health"/>
    <s v="Victoria"/>
    <s v="Victoria"/>
    <s v="Victoria"/>
    <s v="BC"/>
    <x v="873"/>
    <s v="Senior"/>
    <s v="In-Person"/>
    <s v="Healthcare"/>
    <n v="94931.199999999997"/>
    <n v="136448"/>
    <n v="115689.60000000001"/>
    <n v="0"/>
    <x v="2"/>
  </r>
  <r>
    <s v="Systems and Data Analysts"/>
    <s v="Specialist, Business Intelligence Data Warehouse"/>
    <x v="4"/>
    <s v="Island Health"/>
    <s v="Victoria"/>
    <s v="Victoria"/>
    <s v="Victoria"/>
    <s v="NL"/>
    <x v="873"/>
    <s v="Senior"/>
    <s v="In-Person"/>
    <s v="Healthcare"/>
    <n v="94931.199999999997"/>
    <n v="136448"/>
    <n v="115689.60000000001"/>
    <n v="0"/>
    <x v="3"/>
  </r>
  <r>
    <s v="Senior Supply Chain Data Analysts"/>
    <s v="Sr. Business Analyst"/>
    <x v="1"/>
    <s v="Electronic Arts"/>
    <s v="Vancouver"/>
    <s v="Vancouver"/>
    <s v="Vancouver"/>
    <s v="BC"/>
    <x v="874"/>
    <s v="Senior"/>
    <s v="In-Person"/>
    <s v="Others"/>
    <n v="89000"/>
    <n v="123000"/>
    <n v="106000"/>
    <n v="0"/>
    <x v="2"/>
  </r>
  <r>
    <s v="Senior Business Intelligence Analysts"/>
    <s v="Senior Business Process Analyst"/>
    <x v="5"/>
    <s v="BC Financial Services Authority"/>
    <s v="Vancouver"/>
    <s v="Vancouver"/>
    <s v="Vancouver"/>
    <s v="BC"/>
    <x v="875"/>
    <s v="Senior"/>
    <s v="In-Person"/>
    <s v="Technology"/>
    <n v="88000"/>
    <n v="137000"/>
    <n v="112500"/>
    <n v="0"/>
    <x v="2"/>
  </r>
  <r>
    <s v="Senior Supply Chain Data Analysts"/>
    <s v="Lead, Manufacturing Analyst"/>
    <x v="9"/>
    <s v="Vista"/>
    <s v="Lakeshore"/>
    <s v="Lakeshore"/>
    <s v="Lakeshore"/>
    <s v="ON"/>
    <x v="876"/>
    <s v="Senior"/>
    <s v="In-Person"/>
    <s v="Others"/>
    <n v="68500"/>
    <n v="87000"/>
    <n v="77750"/>
    <n v="0"/>
    <x v="1"/>
  </r>
  <r>
    <s v="Business Systems Analysts"/>
    <s v="Business Analyst - ERP"/>
    <x v="1"/>
    <s v="OSI Maritime Systems"/>
    <s v="Burnaby"/>
    <s v="Burnaby"/>
    <s v="Burnaby"/>
    <s v="BC"/>
    <x v="877"/>
    <s v="ANY"/>
    <s v="In-Person"/>
    <s v="Technology"/>
    <n v="93000"/>
    <n v="114000"/>
    <n v="103500"/>
    <n v="0"/>
    <x v="2"/>
  </r>
  <r>
    <s v="Database Analysts"/>
    <s v="database analyst"/>
    <x v="5"/>
    <s v="Exioms Canada"/>
    <s v="Mississauga"/>
    <s v="Mississauga"/>
    <s v="Mississauga"/>
    <s v="ON"/>
    <x v="497"/>
    <s v="ANY"/>
    <s v="In-Person"/>
    <s v="Others"/>
    <n v="89440"/>
    <n v="89440"/>
    <n v="89440"/>
    <n v="0"/>
    <x v="1"/>
  </r>
  <r>
    <s v="Business Systems Analysts"/>
    <s v="Systems Analyst"/>
    <x v="8"/>
    <s v="St. Paul Education"/>
    <s v="St. Paul"/>
    <s v="St. Paul"/>
    <s v="St. Paul"/>
    <s v="AB"/>
    <x v="878"/>
    <s v="ANY"/>
    <s v="In-Person"/>
    <s v="Education"/>
    <n v="56000"/>
    <n v="80000"/>
    <n v="68000"/>
    <n v="0"/>
    <x v="2"/>
  </r>
  <r>
    <s v="Business Systems Analysts"/>
    <s v="Business Systems Analyst"/>
    <x v="8"/>
    <s v="TransLink"/>
    <s v="Vancouver"/>
    <s v="Vancouver"/>
    <s v="Vancouver"/>
    <s v="BC"/>
    <x v="879"/>
    <s v="ANY"/>
    <s v="In-Person"/>
    <s v="Others"/>
    <n v="30240.560000000001"/>
    <n v="57200"/>
    <n v="43720.28"/>
    <n v="0"/>
    <x v="2"/>
  </r>
  <r>
    <s v="Business Systems Analysts"/>
    <s v="Analyst, Business Systems"/>
    <x v="8"/>
    <s v="Fraser Health"/>
    <s v="Surrey"/>
    <s v="Surrey"/>
    <s v="Surrey"/>
    <s v="BC"/>
    <x v="880"/>
    <s v="ANY"/>
    <s v="In-Person"/>
    <s v="Healthcare"/>
    <n v="72113.600000000006"/>
    <n v="103646.39999999999"/>
    <n v="87880"/>
    <n v="0"/>
    <x v="2"/>
  </r>
  <r>
    <s v="Business and Marketing Analysts"/>
    <s v="market research analyst"/>
    <x v="5"/>
    <s v="NUTRIZA INC."/>
    <s v="North York"/>
    <s v="North York"/>
    <s v="North York"/>
    <s v="ON"/>
    <x v="881"/>
    <s v="ANY"/>
    <s v="In-Person"/>
    <s v="Others"/>
    <n v="89440"/>
    <n v="89440"/>
    <n v="89440"/>
    <n v="0"/>
    <x v="1"/>
  </r>
  <r>
    <s v="Senior Business Analysts"/>
    <s v="Senior Strategic Business Analyst"/>
    <x v="1"/>
    <s v="Alberta Pensions Services Corporation (APS)"/>
    <s v="Edmonton"/>
    <s v="Edmonton"/>
    <s v="Edmonton"/>
    <s v="AB"/>
    <x v="882"/>
    <s v="Senior"/>
    <s v="In-Person"/>
    <s v="Service"/>
    <n v="77000"/>
    <n v="114000"/>
    <n v="95500"/>
    <n v="0"/>
    <x v="2"/>
  </r>
  <r>
    <s v="Senior Supply Chain Data Analysts"/>
    <s v="Business Systems Analyst (Travel and Expense) - Mississauga, CAD- W2"/>
    <x v="8"/>
    <s v="Techprism.inc"/>
    <s v="Mississauga"/>
    <s v="Mississauga"/>
    <s v="Mississauga"/>
    <s v="ON"/>
    <x v="883"/>
    <s v="ANY"/>
    <s v="In-Person"/>
    <s v="Technology"/>
    <n v="71302.399999999994"/>
    <n v="114545.60000000001"/>
    <n v="92924"/>
    <n v="0"/>
    <x v="1"/>
  </r>
  <r>
    <s v="Database Analysts"/>
    <s v="database analyst"/>
    <x v="5"/>
    <s v="ZOMI Technology Ltd."/>
    <s v="Vancouver"/>
    <s v="Vancouver"/>
    <s v="Vancouver"/>
    <s v="BC"/>
    <x v="497"/>
    <s v="ANY"/>
    <s v="In-Person"/>
    <s v="Technology"/>
    <n v="76960"/>
    <n v="76960"/>
    <n v="76960"/>
    <n v="0"/>
    <x v="2"/>
  </r>
  <r>
    <s v="Senior Supply Chain Data Analysts"/>
    <s v="Functional Analyst"/>
    <x v="5"/>
    <s v="Desjardins"/>
    <s v="Montreal"/>
    <s v="Montreal"/>
    <s v="Montreal"/>
    <s v="QC"/>
    <x v="884"/>
    <s v="ANY"/>
    <s v="In-Person"/>
    <s v="Others"/>
    <n v="68500"/>
    <n v="87000"/>
    <n v="77750"/>
    <n v="0"/>
    <x v="1"/>
  </r>
  <r>
    <s v="Business and Marketing Analysts"/>
    <s v="Research Analyst"/>
    <x v="5"/>
    <s v="Ballad Consulting Group"/>
    <s v="Edmonton"/>
    <s v="Edmonton"/>
    <s v="Edmonton"/>
    <s v="AB"/>
    <x v="885"/>
    <s v="ANY"/>
    <s v="In-Person"/>
    <s v="Consulting"/>
    <n v="50000"/>
    <n v="60000"/>
    <n v="55000"/>
    <n v="0"/>
    <x v="2"/>
  </r>
  <r>
    <s v="Systems and Data Analysts"/>
    <s v="data analyst - informatics and systems"/>
    <x v="8"/>
    <s v="Belloy Geologists"/>
    <s v="Calgary"/>
    <s v="Calgary"/>
    <s v="Calgary"/>
    <s v="AB"/>
    <x v="886"/>
    <s v="ANY"/>
    <s v="In-Person"/>
    <s v="Others"/>
    <n v="87360"/>
    <n v="87360"/>
    <n v="87360"/>
    <n v="0"/>
    <x v="2"/>
  </r>
  <r>
    <s v="Business and Technical Analysts"/>
    <s v="Business Analyst - SAP Concur"/>
    <x v="1"/>
    <s v="Altis Recruitment"/>
    <s v="Toronto"/>
    <s v="Toronto"/>
    <s v="Toronto"/>
    <s v="ON"/>
    <x v="887"/>
    <s v="ANY"/>
    <s v="In-Person"/>
    <s v="Technology"/>
    <n v="104000"/>
    <n v="104000"/>
    <n v="104000"/>
    <n v="0"/>
    <x v="1"/>
  </r>
  <r>
    <s v="Business and Technical Analysts"/>
    <s v="CFD Analyst"/>
    <x v="5"/>
    <s v="Enerkem Inc."/>
    <s v="Sherbrooke"/>
    <s v="Sherbrooke"/>
    <s v="Sherbrooke"/>
    <s v="QC"/>
    <x v="888"/>
    <s v="ANY"/>
    <s v="In-Person"/>
    <s v="Others"/>
    <n v="65000"/>
    <n v="72000"/>
    <n v="68500"/>
    <n v="0"/>
    <x v="1"/>
  </r>
  <r>
    <s v="Business and Technical Analysts"/>
    <s v="BI Engineer"/>
    <x v="3"/>
    <s v="COREL CORPORATION USA"/>
    <s v="Canada"/>
    <s v="Canada"/>
    <s v="Canada"/>
    <s v="Undef"/>
    <x v="889"/>
    <s v="ANY"/>
    <s v="In-Person"/>
    <s v="Others"/>
    <n v="100000"/>
    <n v="110000"/>
    <n v="105000"/>
    <n v="0"/>
    <x v="0"/>
  </r>
  <r>
    <s v="Business and Marketing Analysts"/>
    <s v="Business Analyst"/>
    <x v="1"/>
    <s v="Net Solutions India"/>
    <s v="Toronto"/>
    <s v="Toronto"/>
    <s v="Toronto"/>
    <s v="ON"/>
    <x v="890"/>
    <s v="ANY"/>
    <s v="In-Person"/>
    <s v="Consulting"/>
    <n v="57000"/>
    <n v="75000"/>
    <n v="66000"/>
    <n v="0"/>
    <x v="1"/>
  </r>
  <r>
    <s v="Systems and Data Analysts"/>
    <s v="HR Technology Lead and Data Analyst"/>
    <x v="9"/>
    <s v="City of Barrie"/>
    <s v="Barrie"/>
    <s v="Barrie"/>
    <s v="Barrie"/>
    <s v="ON"/>
    <x v="891"/>
    <s v="Senior"/>
    <s v="In-Person"/>
    <s v="Technology"/>
    <n v="64000"/>
    <n v="90000"/>
    <n v="77000"/>
    <n v="0"/>
    <x v="1"/>
  </r>
  <r>
    <s v="Database Analysts"/>
    <s v="database analyst"/>
    <x v="5"/>
    <s v="NRIT Consulting"/>
    <s v="Calgary"/>
    <s v="Calgary"/>
    <s v="Calgary"/>
    <s v="AB"/>
    <x v="497"/>
    <s v="ANY"/>
    <s v="In-Person"/>
    <s v="Technology"/>
    <n v="89440"/>
    <n v="89440"/>
    <n v="89440"/>
    <n v="0"/>
    <x v="2"/>
  </r>
  <r>
    <s v="Database Analysts"/>
    <s v="database analyst"/>
    <x v="5"/>
    <s v="Rish Consulting"/>
    <s v="Calgary"/>
    <s v="Calgary"/>
    <s v="Calgary"/>
    <s v="AB"/>
    <x v="497"/>
    <s v="ANY"/>
    <s v="In-Person"/>
    <s v="Consulting"/>
    <n v="89440"/>
    <n v="89440"/>
    <n v="89440"/>
    <n v="0"/>
    <x v="2"/>
  </r>
  <r>
    <s v="Database Analysts"/>
    <s v="Programmer Analyst"/>
    <x v="6"/>
    <s v="University of British Columbia"/>
    <s v="Vancouver"/>
    <s v="Vancouver"/>
    <s v="Vancouver"/>
    <s v="BC"/>
    <x v="892"/>
    <s v="ANY"/>
    <s v="In-Person"/>
    <s v="Technology"/>
    <n v="30240.560000000001"/>
    <n v="57200"/>
    <n v="43720.28"/>
    <n v="0"/>
    <x v="2"/>
  </r>
  <r>
    <s v="Systems and Data Analysts"/>
    <s v="artificial intelligence (AI) analyst"/>
    <x v="5"/>
    <s v="JAAJ Consultancy Services Inc."/>
    <s v="Milton"/>
    <s v="Milton"/>
    <s v="Milton"/>
    <s v="ON"/>
    <x v="893"/>
    <s v="ANY"/>
    <s v="In-Person"/>
    <s v="Service"/>
    <n v="100880"/>
    <n v="100880"/>
    <n v="100880"/>
    <n v="0"/>
    <x v="1"/>
  </r>
  <r>
    <s v="Senior Business Analysts"/>
    <s v="Senior Business Analyst"/>
    <x v="1"/>
    <s v="Ivey Business School Foundation"/>
    <s v="London"/>
    <s v="London"/>
    <s v="London"/>
    <s v="ON"/>
    <x v="894"/>
    <s v="Senior"/>
    <s v="In-Person"/>
    <s v="Education"/>
    <n v="53000"/>
    <n v="82000"/>
    <n v="67500"/>
    <n v="0"/>
    <x v="1"/>
  </r>
  <r>
    <s v="Financial and Operational Analysts"/>
    <s v="Portfolio Management Analyst, Quantitative Equity"/>
    <x v="15"/>
    <s v="Connor, Clark &amp; Lunn Financial Group"/>
    <s v="Vancouver"/>
    <s v="Vancouver"/>
    <s v="Vancouver"/>
    <s v="BC"/>
    <x v="19"/>
    <s v="ANY"/>
    <s v="In-Person"/>
    <s v="Finance"/>
    <n v="90000"/>
    <n v="180000"/>
    <n v="135000"/>
    <n v="0"/>
    <x v="2"/>
  </r>
  <r>
    <s v="Senior Business Analysts"/>
    <s v="Intermediate Business Analyst"/>
    <x v="1"/>
    <s v="Home Trust Company"/>
    <s v="Toronto"/>
    <s v="Toronto"/>
    <s v="Toronto"/>
    <s v="ON"/>
    <x v="895"/>
    <s v="Mid"/>
    <s v="In-Person"/>
    <s v="Others"/>
    <n v="72000"/>
    <n v="91000"/>
    <n v="81500"/>
    <n v="0"/>
    <x v="1"/>
  </r>
  <r>
    <s v="Senior Supply Chain Data Analysts"/>
    <s v="Power Market Analyst - 24321"/>
    <x v="5"/>
    <s v="Enverus"/>
    <s v="Calgary"/>
    <s v="Calgary"/>
    <s v="Calgary"/>
    <s v="AB"/>
    <x v="896"/>
    <s v="ANY"/>
    <s v="In-Person"/>
    <s v="Others"/>
    <n v="80000"/>
    <n v="95000"/>
    <n v="87500"/>
    <n v="0"/>
    <x v="2"/>
  </r>
  <r>
    <s v="Senior Business Intelligence Analysts"/>
    <s v="Operations Technical Analyst"/>
    <x v="5"/>
    <s v="Raymond James Financial, Inc."/>
    <s v="Vancouver"/>
    <s v="Vancouver"/>
    <s v="Vancouver"/>
    <s v="BC"/>
    <x v="897"/>
    <s v="ANY"/>
    <s v="In-Person"/>
    <s v="Finance"/>
    <n v="75000"/>
    <n v="90000"/>
    <n v="82500"/>
    <n v="0"/>
    <x v="2"/>
  </r>
  <r>
    <s v="Business and Technical Analysts"/>
    <s v="Risk &amp; Payments Data Analyst/Analyste de Donn√É∆í√Ü‚Äô√É‚Äö√Ç¬©es Risques &amp; Paiements"/>
    <x v="0"/>
    <s v="Plusgrade"/>
    <s v="Montreal"/>
    <s v="Montreal"/>
    <s v="Montreal"/>
    <s v="QC"/>
    <x v="898"/>
    <s v="ANY"/>
    <s v="In-Person"/>
    <s v="Others"/>
    <n v="64123.59"/>
    <n v="86600"/>
    <n v="75361.794999999998"/>
    <n v="0"/>
    <x v="1"/>
  </r>
  <r>
    <s v="Senior Supply Chain Data Analysts"/>
    <s v="Sr. Business Analyst"/>
    <x v="1"/>
    <s v="Transatlantic Business Consulting Inc."/>
    <s v="Ottawa"/>
    <s v="Ottawa"/>
    <s v="Ottawa"/>
    <s v="ON"/>
    <x v="899"/>
    <s v="Senior"/>
    <s v="In-Person"/>
    <s v="Consulting"/>
    <n v="137280"/>
    <n v="180000"/>
    <n v="158640"/>
    <n v="0"/>
    <x v="1"/>
  </r>
  <r>
    <s v="Business and Technical Analysts"/>
    <s v="Analyste des rapports sur les Investissements"/>
    <x v="5"/>
    <s v="OMERS"/>
    <s v="Toronto"/>
    <s v="Toronto"/>
    <s v="Toronto"/>
    <s v="ON"/>
    <x v="900"/>
    <s v="ANY"/>
    <s v="In-Person"/>
    <s v="Others"/>
    <n v="64123.59"/>
    <n v="86600"/>
    <n v="75361.794999999998"/>
    <n v="0"/>
    <x v="1"/>
  </r>
  <r>
    <s v="Financial and Operational Analysts"/>
    <s v="Analyst, Marketing Analytics"/>
    <x v="5"/>
    <s v="Klick Health"/>
    <s v="Toronto"/>
    <s v="Toronto"/>
    <s v="Toronto"/>
    <s v="ON"/>
    <x v="901"/>
    <s v="ANY"/>
    <s v="In-Person"/>
    <s v="Healthcare"/>
    <n v="75000"/>
    <n v="92000"/>
    <n v="83500"/>
    <n v="0"/>
    <x v="1"/>
  </r>
  <r>
    <s v="Business and Technical Analysts"/>
    <s v="ECON 24R - Economic Analyst"/>
    <x v="5"/>
    <s v="BC Public Service"/>
    <s v="Victoria"/>
    <s v="Victoria"/>
    <s v="Victoria"/>
    <s v="BC"/>
    <x v="902"/>
    <s v="ANY"/>
    <s v="In-Person"/>
    <s v="Service"/>
    <n v="76000"/>
    <n v="87000"/>
    <n v="81500"/>
    <n v="0"/>
    <x v="2"/>
  </r>
  <r>
    <s v="Business and Technical Analysts"/>
    <s v="ECON 24R - Economic Analyst"/>
    <x v="5"/>
    <s v="BC Public Service"/>
    <s v="Victoria"/>
    <s v="Victoria"/>
    <s v="Victoria"/>
    <s v="NL"/>
    <x v="902"/>
    <s v="ANY"/>
    <s v="In-Person"/>
    <s v="Service"/>
    <n v="76000"/>
    <n v="87000"/>
    <n v="81500"/>
    <n v="0"/>
    <x v="3"/>
  </r>
  <r>
    <s v="Business and Marketing Analysts"/>
    <s v="Business Development Analyst"/>
    <x v="5"/>
    <s v="Source Energy Services Canada LP"/>
    <s v="Calgary"/>
    <s v="Calgary"/>
    <s v="Calgary"/>
    <s v="AB"/>
    <x v="903"/>
    <s v="ANY"/>
    <s v="In-Person"/>
    <s v="Energy"/>
    <n v="60000"/>
    <n v="82000"/>
    <n v="71000"/>
    <n v="0"/>
    <x v="2"/>
  </r>
  <r>
    <s v="Systems and Data Analysts"/>
    <s v="Data Integrity Analyst, Surgical Program (NSQIP)"/>
    <x v="5"/>
    <s v="Humber River Health"/>
    <s v="Toronto"/>
    <s v="Toronto"/>
    <s v="Toronto"/>
    <s v="ON"/>
    <x v="904"/>
    <s v="ANY"/>
    <s v="In-Person"/>
    <s v="Healthcare"/>
    <n v="71000"/>
    <n v="80000"/>
    <n v="75500"/>
    <n v="0"/>
    <x v="1"/>
  </r>
  <r>
    <s v="Senior Supply Chain Data Analysts"/>
    <s v="24-144 Business Solutions Analyst"/>
    <x v="5"/>
    <s v="The City of Maple Ridge"/>
    <s v="Maple Ridge"/>
    <s v="Maple Ridge"/>
    <s v="Maple Ridge"/>
    <s v="BC"/>
    <x v="905"/>
    <s v="ANY"/>
    <s v="In-Person"/>
    <s v="Technology"/>
    <n v="94494.399999999994"/>
    <n v="111633.60000000001"/>
    <n v="103064"/>
    <n v="0"/>
    <x v="2"/>
  </r>
  <r>
    <s v="Senior Supply Chain Data Analysts"/>
    <s v="Category Business Analyst ( Evergreen)"/>
    <x v="1"/>
    <s v="Canadian Tire Corporation"/>
    <s v="Toronto"/>
    <s v="Toronto"/>
    <s v="Toronto"/>
    <s v="ON"/>
    <x v="906"/>
    <s v="ANY"/>
    <s v="In-Person"/>
    <s v="Others"/>
    <n v="55000"/>
    <n v="71000"/>
    <n v="63000"/>
    <n v="0"/>
    <x v="1"/>
  </r>
  <r>
    <s v="Business Systems Analysts"/>
    <s v="business data analyst"/>
    <x v="2"/>
    <s v="SSMC BUSINESS SOLUTIONS INC."/>
    <s v="Surrey"/>
    <s v="Surrey"/>
    <s v="Surrey"/>
    <s v="BC"/>
    <x v="497"/>
    <s v="ANY"/>
    <s v="In-Person"/>
    <s v="Consulting"/>
    <n v="83200"/>
    <n v="83200"/>
    <n v="83200"/>
    <n v="0"/>
    <x v="2"/>
  </r>
  <r>
    <s v="Senior Data Analysts"/>
    <s v="Senior Fraud Data Analyst"/>
    <x v="2"/>
    <s v="Intact"/>
    <s v="Montreal"/>
    <s v="Montreal"/>
    <s v="Montreal"/>
    <s v="QC"/>
    <x v="907"/>
    <s v="Senior"/>
    <s v="In-Person"/>
    <s v="Others"/>
    <n v="60000"/>
    <n v="70000"/>
    <n v="65000"/>
    <n v="0"/>
    <x v="1"/>
  </r>
  <r>
    <s v="Senior Business Analysts"/>
    <s v="Senior Technical Business Analyst"/>
    <x v="1"/>
    <s v="Canadian Cancer Society"/>
    <s v="Vancouver"/>
    <s v="Vancouver"/>
    <s v="Vancouver"/>
    <s v="BC"/>
    <x v="483"/>
    <s v="Senior"/>
    <s v="In-Person"/>
    <s v="Healthcare"/>
    <n v="70000"/>
    <n v="70000"/>
    <n v="70000"/>
    <n v="0"/>
    <x v="2"/>
  </r>
  <r>
    <s v="Senior Supply Chain Data Analysts"/>
    <s v="Frito Lay Canada Business Analyst (Contract)"/>
    <x v="1"/>
    <s v="PepsiCo"/>
    <s v="Lethbridge"/>
    <s v="Lethbridge"/>
    <s v="Lethbridge"/>
    <s v="AB"/>
    <x v="908"/>
    <s v="ANY"/>
    <s v="In-Person"/>
    <s v="Others"/>
    <n v="57000"/>
    <n v="63000"/>
    <n v="60000"/>
    <n v="0"/>
    <x v="2"/>
  </r>
  <r>
    <s v="Business and Technical Analysts"/>
    <s v="Analyste sp√É∆í√Ü‚Äô√É‚Äö√Ç¬©cialis√É∆í√Ü‚Äô√É‚Äö√Ç¬© en informatique - Cybers√É∆í√Ü‚Äô√É‚Äö√Ç¬©curit√É∆í√Ü‚Äô√É‚Äö√Ç¬©/ Specialized Data Analyst"/>
    <x v="2"/>
    <s v="Ungava Tulattavik Health Center"/>
    <s v="Quebec"/>
    <s v="Quebec"/>
    <s v="Quebec"/>
    <s v="QC"/>
    <x v="806"/>
    <s v="ANY"/>
    <s v="In-Person"/>
    <s v="Healthcare"/>
    <n v="137280"/>
    <n v="180000"/>
    <n v="158640"/>
    <n v="0"/>
    <x v="1"/>
  </r>
  <r>
    <s v="Systems and Data Analysts"/>
    <s v="data analyst - informatics and systems"/>
    <x v="8"/>
    <s v="Colours of Punjabi Event Organization Inc."/>
    <s v="Surrey"/>
    <s v="Surrey"/>
    <s v="Surrey"/>
    <s v="BC"/>
    <x v="909"/>
    <s v="ANY"/>
    <s v="In-Person"/>
    <s v="Others"/>
    <n v="79040"/>
    <n v="79040"/>
    <n v="79040"/>
    <n v="0"/>
    <x v="2"/>
  </r>
  <r>
    <s v="Senior Business Intelligence Analysts"/>
    <s v="Senior Data Analyst, Pricing and Finance"/>
    <x v="24"/>
    <s v="ServiceTitan"/>
    <s v="British Columbia"/>
    <s v="British Columbia"/>
    <s v="British Columbia"/>
    <s v="BC"/>
    <x v="910"/>
    <s v="Senior"/>
    <s v="In-Person"/>
    <s v="Technology"/>
    <n v="68000"/>
    <n v="88300"/>
    <n v="78150"/>
    <n v="0"/>
    <x v="2"/>
  </r>
  <r>
    <s v="Business Systems Analysts"/>
    <s v="Business Support Systems Analyst"/>
    <x v="8"/>
    <s v="Eastlink"/>
    <s v="Halifax"/>
    <s v="Halifax"/>
    <s v="Halifax"/>
    <s v="NS"/>
    <x v="911"/>
    <s v="ANY"/>
    <s v="In-Person"/>
    <s v="Others"/>
    <n v="68000"/>
    <n v="79000"/>
    <n v="73500"/>
    <n v="0"/>
    <x v="3"/>
  </r>
  <r>
    <s v="Database Analysts"/>
    <s v="database analyst"/>
    <x v="5"/>
    <s v="INNTECH FUTURE INC."/>
    <s v="Beaumont"/>
    <s v="Beaumont"/>
    <s v="Beaumont"/>
    <s v="AB"/>
    <x v="912"/>
    <s v="ANY"/>
    <s v="In-Person"/>
    <s v="Technology"/>
    <n v="87360"/>
    <n v="87360"/>
    <n v="87360"/>
    <n v="0"/>
    <x v="2"/>
  </r>
  <r>
    <s v="Senior Business Intelligence Analysts"/>
    <s v="Central Planning Analyst"/>
    <x v="5"/>
    <s v="T&amp;T Supermarket"/>
    <s v="Markham"/>
    <s v="Markham"/>
    <s v="Markham"/>
    <s v="ON"/>
    <x v="913"/>
    <s v="ANY"/>
    <s v="In-Person"/>
    <s v="Others"/>
    <n v="50000"/>
    <n v="57200"/>
    <n v="53600"/>
    <n v="0"/>
    <x v="1"/>
  </r>
  <r>
    <s v="Senior Business Intelligence Analysts"/>
    <s v="Program and Budget Associate Analyst"/>
    <x v="11"/>
    <s v="Canon Canada"/>
    <s v="Brampton"/>
    <s v="Brampton"/>
    <s v="Brampton"/>
    <s v="ON"/>
    <x v="914"/>
    <s v="Mid"/>
    <s v="In-Person"/>
    <s v="Others"/>
    <n v="51000"/>
    <n v="57200"/>
    <n v="54100"/>
    <n v="0"/>
    <x v="1"/>
  </r>
  <r>
    <s v="Senior Supply Chain Data Analysts"/>
    <s v="Analyst, Supply Chain Replenishment"/>
    <x v="5"/>
    <s v="Loblaw Companies Limited"/>
    <s v="Toronto"/>
    <s v="Toronto"/>
    <s v="Toronto"/>
    <s v="ON"/>
    <x v="915"/>
    <s v="ANY"/>
    <s v="In-Person"/>
    <s v="Technology"/>
    <n v="52000"/>
    <n v="59000"/>
    <n v="55500"/>
    <n v="0"/>
    <x v="1"/>
  </r>
  <r>
    <s v="Business Systems Analysts"/>
    <s v="Business System Analyst"/>
    <x v="8"/>
    <s v="Intelliware"/>
    <s v="Toronto"/>
    <s v="Toronto"/>
    <s v="Toronto"/>
    <s v="ON"/>
    <x v="916"/>
    <s v="ANY"/>
    <s v="In-Person"/>
    <s v="Others"/>
    <n v="70000"/>
    <n v="100000"/>
    <n v="85000"/>
    <n v="0"/>
    <x v="1"/>
  </r>
  <r>
    <s v="Senior Business Analysts"/>
    <s v="Senior Business Analyst"/>
    <x v="1"/>
    <s v="eHealth Saskatchewan"/>
    <s v="Saskatchewan"/>
    <s v="Saskatchewan"/>
    <s v="Saskatchewan"/>
    <s v="SK"/>
    <x v="917"/>
    <s v="Senior"/>
    <s v="In-Person"/>
    <s v="Healthcare"/>
    <n v="88171.199999999997"/>
    <n v="107286.39999999999"/>
    <n v="97728.799999999901"/>
    <n v="0"/>
    <x v="2"/>
  </r>
  <r>
    <s v="Senior Supply Chain Data Analysts"/>
    <s v="Supply Chain Analyst"/>
    <x v="5"/>
    <s v="Trojan Technologies"/>
    <s v="London"/>
    <s v="London"/>
    <s v="London"/>
    <s v="ON"/>
    <x v="918"/>
    <s v="ANY"/>
    <s v="In-Person"/>
    <s v="Technology"/>
    <n v="61000"/>
    <n v="61000"/>
    <n v="61000"/>
    <n v="0"/>
    <x v="1"/>
  </r>
  <r>
    <s v="Database Analysts"/>
    <s v="database analyst"/>
    <x v="5"/>
    <s v="Vyoma Global Inc."/>
    <s v="North York"/>
    <s v="North York"/>
    <s v="North York"/>
    <s v="ON"/>
    <x v="497"/>
    <s v="ANY"/>
    <s v="In-Person"/>
    <s v="Others"/>
    <n v="89440"/>
    <n v="89440"/>
    <n v="89440"/>
    <n v="0"/>
    <x v="1"/>
  </r>
  <r>
    <s v="Senior Data Analysts"/>
    <s v="Analyst, Reliability"/>
    <x v="5"/>
    <s v="Porter Airlines Inc."/>
    <s v="Toronto"/>
    <s v="Toronto"/>
    <s v="Toronto"/>
    <s v="ON"/>
    <x v="919"/>
    <s v="ANY"/>
    <s v="In-Person"/>
    <s v="Others"/>
    <n v="80000"/>
    <n v="105000"/>
    <n v="92500"/>
    <n v="0"/>
    <x v="1"/>
  </r>
  <r>
    <s v="Systems and Data Analysts"/>
    <s v="Data Analyst, Clinical Division, Provincial Lab Data Analytics - Provincial Laboratory Medicine Services (PLMS)"/>
    <x v="2"/>
    <s v="PHSA"/>
    <s v="Vancouver"/>
    <s v="Vancouver"/>
    <s v="Vancouver"/>
    <s v="BC"/>
    <x v="920"/>
    <s v="ANY"/>
    <s v="In-Person"/>
    <s v="Others"/>
    <n v="72000"/>
    <n v="104000"/>
    <n v="88000"/>
    <n v="0"/>
    <x v="2"/>
  </r>
  <r>
    <s v="Senior Business Analysts"/>
    <s v="Senior Systems Analyst"/>
    <x v="8"/>
    <s v="IG Wealth Management"/>
    <s v="Toronto"/>
    <s v="Toronto"/>
    <s v="Toronto"/>
    <s v="ON"/>
    <x v="921"/>
    <s v="Senior"/>
    <s v="In-Person"/>
    <s v="Others"/>
    <n v="44000"/>
    <n v="58000"/>
    <n v="51000"/>
    <n v="0"/>
    <x v="1"/>
  </r>
  <r>
    <s v="Business and Technical Analysts"/>
    <s v="Analyst, Network-GIS-NS&amp;UC S"/>
    <x v="5"/>
    <s v="Apotex Inc."/>
    <s v="North York"/>
    <s v="North York"/>
    <s v="North York"/>
    <s v="ON"/>
    <x v="922"/>
    <s v="ANY"/>
    <s v="In-Person"/>
    <s v="Others"/>
    <n v="64123.59"/>
    <n v="86600"/>
    <n v="75361.794999999998"/>
    <n v="0"/>
    <x v="1"/>
  </r>
  <r>
    <s v="Business and Marketing Analysts"/>
    <s v="Business Analyst"/>
    <x v="1"/>
    <s v="IT Chapter"/>
    <s v="Ottawa"/>
    <s v="Ottawa"/>
    <s v="Ottawa"/>
    <s v="ON"/>
    <x v="923"/>
    <s v="ANY"/>
    <s v="In-Person"/>
    <s v="Technology"/>
    <n v="65000"/>
    <n v="87000"/>
    <n v="76000"/>
    <n v="0"/>
    <x v="1"/>
  </r>
  <r>
    <s v="Senior Business Analysts"/>
    <s v="Senior IT Business Analyst"/>
    <x v="1"/>
    <s v="Spark Power"/>
    <s v="Oakville"/>
    <s v="Oakville"/>
    <s v="Oakville"/>
    <s v="ON"/>
    <x v="567"/>
    <s v="Senior"/>
    <s v="In-Person"/>
    <s v="Energy"/>
    <n v="57000"/>
    <n v="87000"/>
    <n v="72000"/>
    <n v="0"/>
    <x v="1"/>
  </r>
  <r>
    <s v="Database Analysts"/>
    <s v="analyst, database"/>
    <x v="5"/>
    <s v="Maverick Innogarage Inc"/>
    <s v="Bowmanville"/>
    <s v="Bowmanville"/>
    <s v="Bowmanville"/>
    <s v="ON"/>
    <x v="497"/>
    <s v="ANY"/>
    <s v="In-Person"/>
    <s v="Others"/>
    <n v="91520"/>
    <n v="91520"/>
    <n v="91520"/>
    <n v="0"/>
    <x v="1"/>
  </r>
  <r>
    <s v="Senior Supply Chain Data Analysts"/>
    <s v="Power Platform Developer (Business Analyst 2)"/>
    <x v="7"/>
    <s v="City of Burnaby"/>
    <s v="Burnaby"/>
    <s v="Burnaby"/>
    <s v="Burnaby"/>
    <s v="BC"/>
    <x v="924"/>
    <s v="ANY"/>
    <s v="In-Person"/>
    <s v="Technology"/>
    <n v="30240.560000000001"/>
    <n v="57200"/>
    <n v="43720.28"/>
    <n v="0"/>
    <x v="2"/>
  </r>
  <r>
    <s v="Senior Business Analysts"/>
    <s v="Senior Business Analyst"/>
    <x v="1"/>
    <s v="Fraser Health"/>
    <s v="Surrey"/>
    <s v="Surrey"/>
    <s v="Surrey"/>
    <s v="BC"/>
    <x v="925"/>
    <s v="Senior"/>
    <s v="In-Person"/>
    <s v="Healthcare"/>
    <n v="79289.599999999904"/>
    <n v="113984"/>
    <n v="96636.799999999901"/>
    <n v="0"/>
    <x v="2"/>
  </r>
  <r>
    <s v="Senior Supply Chain Data Analysts"/>
    <s v="Master Data &amp; Supply Chain Solutions Analyst (12 Month Contract)"/>
    <x v="5"/>
    <s v="Nestle Operational Services Worldwide SA"/>
    <s v="Montreal"/>
    <s v="Montreal"/>
    <s v="Montreal"/>
    <s v="QC"/>
    <x v="926"/>
    <s v="ANY"/>
    <s v="In-Person"/>
    <s v="Service"/>
    <n v="54000"/>
    <n v="58000"/>
    <n v="56000"/>
    <n v="0"/>
    <x v="1"/>
  </r>
  <r>
    <s v="Senior Supply Chain Data Analysts"/>
    <s v="Salesforce Technical Business Analyst"/>
    <x v="1"/>
    <s v="fusionSpan"/>
    <s v="Remote"/>
    <s v="Remote"/>
    <s v="Remote"/>
    <s v="Undef"/>
    <x v="927"/>
    <s v="ANY"/>
    <s v="Remote"/>
    <s v="Others"/>
    <n v="68500"/>
    <n v="87000"/>
    <n v="77750"/>
    <n v="1"/>
    <x v="0"/>
  </r>
  <r>
    <s v="Senior Business Analysts"/>
    <s v="Policy Analyst"/>
    <x v="5"/>
    <s v="BC First Nations Justice Council"/>
    <s v="British Columbia"/>
    <s v="British Columbia"/>
    <s v="British Columbia"/>
    <s v="BC"/>
    <x v="928"/>
    <s v="ANY"/>
    <s v="In-Person"/>
    <s v="Others"/>
    <n v="60000"/>
    <n v="79000"/>
    <n v="69500"/>
    <n v="0"/>
    <x v="2"/>
  </r>
  <r>
    <s v="Business Systems Analysts"/>
    <s v="Business Systems Analyst (Digital Investing)"/>
    <x v="8"/>
    <s v="Questrade Financial Group"/>
    <s v="Toronto"/>
    <s v="Toronto"/>
    <s v="Toronto"/>
    <s v="ON"/>
    <x v="929"/>
    <s v="ANY"/>
    <s v="In-Person"/>
    <s v="Finance"/>
    <n v="85000"/>
    <n v="101000"/>
    <n v="93000"/>
    <n v="0"/>
    <x v="1"/>
  </r>
  <r>
    <s v="Senior Business Analysts"/>
    <s v="Research Analyst Student (RAS-0724-T)"/>
    <x v="5"/>
    <s v="New Path Youth and Family Services"/>
    <s v="Barrie"/>
    <s v="Barrie"/>
    <s v="Barrie"/>
    <s v="ON"/>
    <x v="930"/>
    <s v="ANY"/>
    <s v="In-Person"/>
    <s v="Service"/>
    <n v="41620.800000000003"/>
    <n v="57200"/>
    <n v="49410.400000000001"/>
    <n v="0"/>
    <x v="1"/>
  </r>
  <r>
    <s v="Senior Business Intelligence Analysts"/>
    <s v="Application Support Analyst"/>
    <x v="5"/>
    <s v="Fidelity Investments"/>
    <s v="Toronto"/>
    <s v="Toronto"/>
    <s v="Toronto"/>
    <s v="ON"/>
    <x v="931"/>
    <s v="ANY"/>
    <s v="In-Person"/>
    <s v="Technology"/>
    <n v="63000"/>
    <n v="84000"/>
    <n v="73500"/>
    <n v="0"/>
    <x v="1"/>
  </r>
  <r>
    <s v="Financial and Operational Analysts"/>
    <s v="Pricing Analyst"/>
    <x v="5"/>
    <s v="Alliance Door Products"/>
    <s v="Calgary"/>
    <s v="Calgary"/>
    <s v="Calgary"/>
    <s v="AB"/>
    <x v="932"/>
    <s v="ANY"/>
    <s v="In-Person"/>
    <s v="Others"/>
    <n v="53000"/>
    <n v="70000"/>
    <n v="61500"/>
    <n v="0"/>
    <x v="2"/>
  </r>
  <r>
    <s v="Financial and Operational Analysts"/>
    <s v="Forecast Business Analyst"/>
    <x v="1"/>
    <s v="Scarsin"/>
    <s v="Uxbridge"/>
    <s v="Uxbridge"/>
    <s v="Uxbridge"/>
    <s v="ON"/>
    <x v="933"/>
    <s v="ANY"/>
    <s v="In-Person"/>
    <s v="Automotive"/>
    <n v="60000"/>
    <n v="100000"/>
    <n v="80000"/>
    <n v="0"/>
    <x v="1"/>
  </r>
  <r>
    <s v="Senior Business Intelligence Analysts"/>
    <s v="Analyst, Workforce Planning"/>
    <x v="5"/>
    <s v="Element Fleet Management"/>
    <s v="Mississauga"/>
    <s v="Mississauga"/>
    <s v="Mississauga"/>
    <s v="ON"/>
    <x v="934"/>
    <s v="ANY"/>
    <s v="In-Person"/>
    <s v="Others"/>
    <n v="70000"/>
    <n v="80000"/>
    <n v="75000"/>
    <n v="0"/>
    <x v="1"/>
  </r>
  <r>
    <s v="Database Analysts"/>
    <s v="database analyst"/>
    <x v="5"/>
    <s v="Burnaby Digital Media Inc"/>
    <s v="Regina"/>
    <s v="Regina"/>
    <s v="Regina"/>
    <s v="SK"/>
    <x v="497"/>
    <s v="ANY"/>
    <s v="In-Person"/>
    <s v="Technology"/>
    <n v="85280"/>
    <n v="85280"/>
    <n v="85280"/>
    <n v="0"/>
    <x v="2"/>
  </r>
  <r>
    <s v="Business and Technical Analysts"/>
    <s v="BI Engineer"/>
    <x v="3"/>
    <s v="Parallels"/>
    <s v="Toronto"/>
    <s v="Toronto"/>
    <s v="Toronto"/>
    <s v="ON"/>
    <x v="889"/>
    <s v="ANY"/>
    <s v="In-Person"/>
    <s v="Others"/>
    <n v="58000"/>
    <n v="113000"/>
    <n v="85500"/>
    <n v="0"/>
    <x v="1"/>
  </r>
  <r>
    <s v="Senior Supply Chain Data Analysts"/>
    <s v="Sr. Business Analyst √É∆í√Ç¬¢√É¬¢√¢‚Ç¨≈°√Ç¬¨√É¬¢√¢‚Äö¬¨√Ö‚Äú Liquidity Reporting"/>
    <x v="1"/>
    <s v="CGI"/>
    <s v="Toronto"/>
    <s v="Toronto"/>
    <s v="Toronto"/>
    <s v="ON"/>
    <x v="935"/>
    <s v="Senior"/>
    <s v="In-Person"/>
    <s v="Others"/>
    <n v="69000"/>
    <n v="95000"/>
    <n v="82000"/>
    <n v="0"/>
    <x v="1"/>
  </r>
  <r>
    <s v="Senior Supply Chain Data Analysts"/>
    <s v="Supply Chain Master Data Analyst (Hybrid: Calgary, AB) - Hybrid"/>
    <x v="2"/>
    <s v="Enbridge Contingent Talent Community"/>
    <s v="Calgary"/>
    <s v="Calgary"/>
    <s v="Calgary"/>
    <s v="AB"/>
    <x v="936"/>
    <s v="ANY"/>
    <s v="Hybrid"/>
    <s v="Technology"/>
    <n v="56000"/>
    <n v="78000"/>
    <n v="67000"/>
    <n v="0"/>
    <x v="2"/>
  </r>
  <r>
    <s v="Database Analysts"/>
    <s v="database analyst"/>
    <x v="5"/>
    <s v="Rainbook Enterprise Inc"/>
    <s v="Richmond"/>
    <s v="Richmond"/>
    <s v="Richmond"/>
    <s v="BC"/>
    <x v="497"/>
    <s v="ANY"/>
    <s v="In-Person"/>
    <s v="Others"/>
    <n v="76960"/>
    <n v="76960"/>
    <n v="76960"/>
    <n v="0"/>
    <x v="2"/>
  </r>
  <r>
    <s v="Database Analysts"/>
    <s v="database analyst"/>
    <x v="5"/>
    <s v="Rainbook Enterprise Inc"/>
    <s v="Richmond"/>
    <s v="Richmond"/>
    <s v="Richmond"/>
    <s v="QC"/>
    <x v="497"/>
    <s v="ANY"/>
    <s v="In-Person"/>
    <s v="Others"/>
    <n v="76960"/>
    <n v="76960"/>
    <n v="76960"/>
    <n v="0"/>
    <x v="1"/>
  </r>
  <r>
    <s v="Database Analysts"/>
    <s v="database analyst"/>
    <x v="5"/>
    <s v="Rainbook Enterprise Inc"/>
    <s v="Richmond"/>
    <s v="Richmond"/>
    <s v="Richmond"/>
    <s v="NB"/>
    <x v="497"/>
    <s v="ANY"/>
    <s v="In-Person"/>
    <s v="Others"/>
    <n v="76960"/>
    <n v="76960"/>
    <n v="76960"/>
    <n v="0"/>
    <x v="3"/>
  </r>
  <r>
    <s v="Senior Business Analysts"/>
    <s v="Senior Technology Risk Analyst"/>
    <x v="0"/>
    <s v="Mastercard"/>
    <s v="Toronto"/>
    <s v="Toronto"/>
    <s v="Toronto"/>
    <s v="ON"/>
    <x v="2"/>
    <s v="Senior"/>
    <s v="In-Person"/>
    <s v="Automotive"/>
    <n v="96000"/>
    <n v="101000"/>
    <n v="98500"/>
    <n v="0"/>
    <x v="1"/>
  </r>
  <r>
    <s v="Database Analysts"/>
    <s v="database analyst"/>
    <x v="5"/>
    <s v="ED Tech Network Solutions Ltd."/>
    <s v="Surrey"/>
    <s v="Surrey"/>
    <s v="Surrey"/>
    <s v="BC"/>
    <x v="497"/>
    <s v="ANY"/>
    <s v="In-Person"/>
    <s v="Technology"/>
    <n v="85280"/>
    <n v="85280"/>
    <n v="85280"/>
    <n v="0"/>
    <x v="2"/>
  </r>
  <r>
    <s v="Database Analysts"/>
    <s v="database analyst"/>
    <x v="5"/>
    <s v="AUREUS INFOTECH INC"/>
    <s v="Brampton"/>
    <s v="Brampton"/>
    <s v="Brampton"/>
    <s v="ON"/>
    <x v="497"/>
    <s v="ANY"/>
    <s v="In-Person"/>
    <s v="Technology"/>
    <n v="88524.800000000003"/>
    <n v="88524.800000000003"/>
    <n v="88524.800000000003"/>
    <n v="0"/>
    <x v="1"/>
  </r>
  <r>
    <s v="Database Analysts"/>
    <s v="database analyst"/>
    <x v="5"/>
    <s v="Skynet Wireless Inc"/>
    <s v="Langley"/>
    <s v="Langley"/>
    <s v="Langley"/>
    <s v="BC"/>
    <x v="497"/>
    <s v="ANY"/>
    <s v="In-Person"/>
    <s v="Telecommunications"/>
    <n v="76960"/>
    <n v="76960"/>
    <n v="76960"/>
    <n v="0"/>
    <x v="2"/>
  </r>
  <r>
    <s v="Database Analysts"/>
    <s v="database analyst"/>
    <x v="5"/>
    <s v="Snow Hub Inc."/>
    <s v="Calgary"/>
    <s v="Calgary"/>
    <s v="Calgary"/>
    <s v="AB"/>
    <x v="497"/>
    <s v="ANY"/>
    <s v="In-Person"/>
    <s v="Others"/>
    <n v="87360"/>
    <n v="87360"/>
    <n v="87360"/>
    <n v="0"/>
    <x v="2"/>
  </r>
  <r>
    <s v="Financial and Operational Analysts"/>
    <s v="Benefits HR Analyst"/>
    <x v="5"/>
    <s v="City of Brampton"/>
    <s v="Brampton"/>
    <s v="Brampton"/>
    <s v="Brampton"/>
    <s v="ON"/>
    <x v="937"/>
    <s v="ANY"/>
    <s v="In-Person"/>
    <s v="Technology"/>
    <n v="86000"/>
    <n v="97000"/>
    <n v="91500"/>
    <n v="0"/>
    <x v="1"/>
  </r>
  <r>
    <s v="Systems and Data Analysts"/>
    <s v="Analyst, Data Integrity and Key Controls"/>
    <x v="5"/>
    <s v="Royal Bank of Canada"/>
    <s v="Halifax"/>
    <s v="Halifax"/>
    <s v="Halifax"/>
    <s v="NS"/>
    <x v="938"/>
    <s v="ANY"/>
    <s v="In-Person"/>
    <s v="Finance"/>
    <n v="48000"/>
    <n v="77000"/>
    <n v="62500"/>
    <n v="0"/>
    <x v="3"/>
  </r>
  <r>
    <s v="Senior Business Intelligence Analysts"/>
    <s v="Innovation Marketing Senior Data Analyst"/>
    <x v="2"/>
    <s v="Autodesk"/>
    <s v="Montreal"/>
    <s v="Montreal"/>
    <s v="Montreal"/>
    <s v="QC"/>
    <x v="939"/>
    <s v="Senior"/>
    <s v="In-Person"/>
    <s v="Others"/>
    <n v="85000"/>
    <n v="140000"/>
    <n v="112500"/>
    <n v="0"/>
    <x v="1"/>
  </r>
  <r>
    <s v="Senior Supply Chain Data Analysts"/>
    <s v="Continuous Improvement Analyst - (12 Month Term Certain)"/>
    <x v="5"/>
    <s v="Agriculture Financial Services Corporation"/>
    <s v="Lacombe"/>
    <s v="Lacombe"/>
    <s v="Lacombe"/>
    <s v="AB"/>
    <x v="940"/>
    <s v="ANY"/>
    <s v="In-Person"/>
    <s v="Finance"/>
    <n v="76000"/>
    <n v="101000"/>
    <n v="88500"/>
    <n v="0"/>
    <x v="2"/>
  </r>
  <r>
    <s v="Database Analysts"/>
    <s v="database analyst"/>
    <x v="5"/>
    <s v="EPIC - Educational Program Innovations Center"/>
    <s v="Mississauga"/>
    <s v="Mississauga"/>
    <s v="Mississauga"/>
    <s v="ON"/>
    <x v="497"/>
    <s v="ANY"/>
    <s v="In-Person"/>
    <s v="Education"/>
    <n v="89440"/>
    <n v="89440"/>
    <n v="89440"/>
    <n v="0"/>
    <x v="1"/>
  </r>
  <r>
    <s v="Business Systems Analysts"/>
    <s v="business analyst - computer systems"/>
    <x v="8"/>
    <s v="APITable Ltd."/>
    <s v="Markham"/>
    <s v="Markham"/>
    <s v="Markham"/>
    <s v="ON"/>
    <x v="941"/>
    <s v="ANY"/>
    <s v="In-Person"/>
    <s v="Technology"/>
    <n v="91520"/>
    <n v="91520"/>
    <n v="91520"/>
    <n v="0"/>
    <x v="1"/>
  </r>
  <r>
    <s v="Systems and Data Analysts"/>
    <s v="data analyst - informatics and systems"/>
    <x v="8"/>
    <s v="CBK INTERNATIONAL INC"/>
    <s v="Mississauga"/>
    <s v="Mississauga"/>
    <s v="Mississauga"/>
    <s v="ON"/>
    <x v="511"/>
    <s v="ANY"/>
    <s v="In-Person"/>
    <s v="Others"/>
    <n v="89440"/>
    <n v="89440"/>
    <n v="89440"/>
    <n v="0"/>
    <x v="1"/>
  </r>
  <r>
    <s v="Senior Supply Chain Data Analysts"/>
    <s v="Business Analyst (Intermediate) 7647-1812"/>
    <x v="1"/>
    <s v="Foilcon"/>
    <s v="Toronto"/>
    <s v="Toronto"/>
    <s v="Toronto"/>
    <s v="ON"/>
    <x v="942"/>
    <s v="Mid"/>
    <s v="In-Person"/>
    <s v="Technology"/>
    <n v="60000"/>
    <n v="100000"/>
    <n v="80000"/>
    <n v="0"/>
    <x v="1"/>
  </r>
  <r>
    <s v="Systems and Data Analysts"/>
    <s v="HRT Applications Business Analyst"/>
    <x v="1"/>
    <s v="Vail Resorts Corporate"/>
    <s v="British Columbia"/>
    <s v="British Columbia"/>
    <s v="British Columbia"/>
    <s v="BC"/>
    <x v="943"/>
    <s v="ANY"/>
    <s v="In-Person"/>
    <s v="Travel"/>
    <n v="70000"/>
    <n v="87000"/>
    <n v="78500"/>
    <n v="0"/>
    <x v="2"/>
  </r>
  <r>
    <s v="Senior Supply Chain Data Analysts"/>
    <s v="D&amp;IT Business Solutions Analyst"/>
    <x v="5"/>
    <s v="JTI - Japan Tobacco International"/>
    <s v="Mississauga"/>
    <s v="Mississauga"/>
    <s v="Mississauga"/>
    <s v="ON"/>
    <x v="944"/>
    <s v="ANY"/>
    <s v="In-Person"/>
    <s v="Others"/>
    <n v="80000"/>
    <n v="80000"/>
    <n v="80000"/>
    <n v="0"/>
    <x v="1"/>
  </r>
  <r>
    <s v="Financial and Operational Analysts"/>
    <s v="Analyst, Local Sales Pricing"/>
    <x v="5"/>
    <s v="SYSCO FOOD SERVICES"/>
    <s v="Kelowna"/>
    <s v="Kelowna"/>
    <s v="Kelowna"/>
    <s v="BC"/>
    <x v="659"/>
    <s v="ANY"/>
    <s v="In-Person"/>
    <s v="Service"/>
    <n v="45000"/>
    <n v="94000"/>
    <n v="69500"/>
    <n v="0"/>
    <x v="2"/>
  </r>
  <r>
    <s v="Senior Business Intelligence Analysts"/>
    <s v="Engagement and Research Analyst"/>
    <x v="5"/>
    <s v="City of Calgary"/>
    <s v="Calgary"/>
    <s v="Calgary"/>
    <s v="Calgary"/>
    <s v="AB"/>
    <x v="945"/>
    <s v="ANY"/>
    <s v="In-Person"/>
    <s v="Technology"/>
    <n v="85862.399999999994"/>
    <n v="114774.39999999999"/>
    <n v="100318.39999999999"/>
    <n v="0"/>
    <x v="2"/>
  </r>
  <r>
    <s v="Senior Supply Chain Data Analysts"/>
    <s v="Data Analyst II (Temporary √É∆í√Ç¬¢√É¬¢√¢‚Ç¨≈°√Ç¬¨√É¬¢√¢‚Äö¬¨√Ö‚Äú 6 months) - (Google Analytics, Adobe Analytics)"/>
    <x v="2"/>
    <s v="Intact"/>
    <s v="Montreal"/>
    <s v="Montreal"/>
    <s v="Montreal"/>
    <s v="QC"/>
    <x v="946"/>
    <s v="Mid"/>
    <s v="In-Person"/>
    <s v="Others"/>
    <n v="60000"/>
    <n v="70000"/>
    <n v="65000"/>
    <n v="0"/>
    <x v="1"/>
  </r>
  <r>
    <s v="Senior Business Intelligence Analysts"/>
    <s v="Learning &amp; Development Analyst Student"/>
    <x v="5"/>
    <s v="PCL Construction"/>
    <s v="Edmonton"/>
    <s v="Edmonton"/>
    <s v="Edmonton"/>
    <s v="AB"/>
    <x v="947"/>
    <s v="ANY"/>
    <s v="In-Person"/>
    <s v="Construction"/>
    <n v="43000"/>
    <n v="57200"/>
    <n v="50100"/>
    <n v="0"/>
    <x v="2"/>
  </r>
  <r>
    <s v="Business and Marketing Analysts"/>
    <s v="Field Market Analyst"/>
    <x v="5"/>
    <s v="Confidential"/>
    <s v="Scarborough"/>
    <s v="Scarborough"/>
    <s v="Scarborough"/>
    <s v="ON"/>
    <x v="948"/>
    <s v="ANY"/>
    <s v="In-Person"/>
    <s v="Others"/>
    <n v="41600"/>
    <n v="57200"/>
    <n v="49400"/>
    <n v="0"/>
    <x v="1"/>
  </r>
  <r>
    <s v="Senior Business Analysts"/>
    <s v="Consultant, Senior Business Analyst"/>
    <x v="16"/>
    <s v="Alimentiv"/>
    <s v="Remote"/>
    <s v="Remote"/>
    <s v="Remote"/>
    <s v="Undef"/>
    <x v="949"/>
    <s v="Senior"/>
    <s v="Remote"/>
    <s v="Others"/>
    <n v="66000"/>
    <n v="84500"/>
    <n v="75250"/>
    <n v="1"/>
    <x v="0"/>
  </r>
  <r>
    <s v="Senior Supply Chain Data Analysts"/>
    <s v="Revenue Operations Analyst II"/>
    <x v="5"/>
    <s v="Affirm"/>
    <s v="Toronto"/>
    <s v="Toronto"/>
    <s v="Toronto"/>
    <s v="ON"/>
    <x v="950"/>
    <s v="Mid"/>
    <s v="In-Person"/>
    <s v="Legal"/>
    <n v="42000"/>
    <n v="68000"/>
    <n v="55000"/>
    <n v="0"/>
    <x v="1"/>
  </r>
  <r>
    <s v="Systems and Data Analysts"/>
    <s v="Bioinformatics Systems Analyst"/>
    <x v="8"/>
    <s v="University of Alberta"/>
    <s v="Edmonton"/>
    <s v="Edmonton"/>
    <s v="Edmonton"/>
    <s v="AB"/>
    <x v="951"/>
    <s v="ANY"/>
    <s v="In-Person"/>
    <s v="Technology"/>
    <n v="55000"/>
    <n v="74000"/>
    <n v="64500"/>
    <n v="0"/>
    <x v="2"/>
  </r>
  <r>
    <s v="Business Systems Analysts"/>
    <s v="Business Systems Analyst"/>
    <x v="8"/>
    <s v="AtkinsR√É∆í√Ü‚Äô√É‚Äö√Ç¬©alis"/>
    <s v="Richmond"/>
    <s v="Richmond"/>
    <s v="Richmond"/>
    <s v="BC"/>
    <x v="578"/>
    <s v="ANY"/>
    <s v="In-Person"/>
    <s v="Others"/>
    <n v="69000"/>
    <n v="95000"/>
    <n v="82000"/>
    <n v="0"/>
    <x v="2"/>
  </r>
  <r>
    <s v="Business Systems Analysts"/>
    <s v="Business Systems Analyst"/>
    <x v="8"/>
    <s v="AtkinsR√É∆í√Ü‚Äô√É‚Äö√Ç¬©alis"/>
    <s v="Richmond"/>
    <s v="Richmond"/>
    <s v="Richmond"/>
    <s v="QC"/>
    <x v="578"/>
    <s v="ANY"/>
    <s v="In-Person"/>
    <s v="Others"/>
    <n v="69000"/>
    <n v="95000"/>
    <n v="82000"/>
    <n v="0"/>
    <x v="1"/>
  </r>
  <r>
    <s v="Business Systems Analysts"/>
    <s v="Business Systems Analyst"/>
    <x v="8"/>
    <s v="AtkinsR√É∆í√Ü‚Äô√É‚Äö√Ç¬©alis"/>
    <s v="Richmond"/>
    <s v="Richmond"/>
    <s v="Richmond"/>
    <s v="NB"/>
    <x v="578"/>
    <s v="ANY"/>
    <s v="In-Person"/>
    <s v="Others"/>
    <n v="69000"/>
    <n v="95000"/>
    <n v="82000"/>
    <n v="0"/>
    <x v="3"/>
  </r>
  <r>
    <s v="Senior Supply Chain Data Analysts"/>
    <s v="Customer Success - Quality Analyst - Canada"/>
    <x v="5"/>
    <s v="Samsara"/>
    <s v="Vancouver"/>
    <s v="Vancouver"/>
    <s v="Vancouver"/>
    <s v="BC"/>
    <x v="952"/>
    <s v="ANY"/>
    <s v="In-Person"/>
    <s v="Others"/>
    <n v="68000"/>
    <n v="88000"/>
    <n v="78000"/>
    <n v="0"/>
    <x v="2"/>
  </r>
  <r>
    <s v="Senior Business Analysts"/>
    <s v="Business Intelligence Analyst"/>
    <x v="10"/>
    <s v="Port of Vancouver"/>
    <s v="Vancouver"/>
    <s v="Vancouver"/>
    <s v="Vancouver"/>
    <s v="BC"/>
    <x v="953"/>
    <s v="ANY"/>
    <s v="In-Person"/>
    <s v="Others"/>
    <n v="62000"/>
    <n v="91000"/>
    <n v="76500"/>
    <n v="0"/>
    <x v="2"/>
  </r>
  <r>
    <s v="Senior Supply Chain Data Analysts"/>
    <s v="BSAN-Business Systems Analyst"/>
    <x v="8"/>
    <s v="Lifemark Health Group"/>
    <s v="North York"/>
    <s v="North York"/>
    <s v="North York"/>
    <s v="ON"/>
    <x v="954"/>
    <s v="ANY"/>
    <s v="In-Person"/>
    <s v="Healthcare"/>
    <n v="55000"/>
    <n v="65000"/>
    <n v="60000"/>
    <n v="0"/>
    <x v="1"/>
  </r>
  <r>
    <s v="Business and Technical Analysts"/>
    <s v="SCADA Analyst"/>
    <x v="5"/>
    <s v="Dexcent Inc"/>
    <s v="Richmond Hill"/>
    <s v="Richmond Hill"/>
    <s v="Richmond Hill"/>
    <s v="ON"/>
    <x v="955"/>
    <s v="ANY"/>
    <s v="In-Person"/>
    <s v="Others"/>
    <n v="63000"/>
    <n v="80000"/>
    <n v="71500"/>
    <n v="0"/>
    <x v="1"/>
  </r>
  <r>
    <s v="Business and Technical Analysts"/>
    <s v="Murex Analyst"/>
    <x v="5"/>
    <s v="Tekshapers Inc"/>
    <s v="Mississauga"/>
    <s v="Mississauga"/>
    <s v="Mississauga"/>
    <s v="ON"/>
    <x v="956"/>
    <s v="ANY"/>
    <s v="In-Person"/>
    <s v="Others"/>
    <n v="93600"/>
    <n v="93600"/>
    <n v="93600"/>
    <n v="0"/>
    <x v="1"/>
  </r>
  <r>
    <s v="Senior Supply Chain Data Analysts"/>
    <s v="HRIS Analyst &amp; Report Specialist - Master's Level Internship"/>
    <x v="4"/>
    <s v="Vosyn"/>
    <s v="Remote"/>
    <s v="Remote"/>
    <s v="Remote"/>
    <s v="Undef"/>
    <x v="957"/>
    <s v="Senior"/>
    <s v="Remote"/>
    <s v="Others"/>
    <n v="66560"/>
    <n v="72800"/>
    <n v="69680"/>
    <n v="1"/>
    <x v="0"/>
  </r>
  <r>
    <s v="Database Analysts"/>
    <s v="database analyst"/>
    <x v="5"/>
    <s v="Goldenhome Cabinetry Eastern Canada Inc."/>
    <s v="Aurora"/>
    <s v="Aurora"/>
    <s v="Aurora"/>
    <s v="ON"/>
    <x v="958"/>
    <s v="ANY"/>
    <s v="In-Person"/>
    <s v="Others"/>
    <n v="88920"/>
    <n v="95160"/>
    <n v="92040"/>
    <n v="0"/>
    <x v="1"/>
  </r>
  <r>
    <s v="Business Systems Analysts"/>
    <s v="Measurement Services Business Analyst"/>
    <x v="1"/>
    <s v="FortisBC"/>
    <s v="Penticton"/>
    <s v="Penticton"/>
    <s v="Penticton"/>
    <s v="BC"/>
    <x v="959"/>
    <s v="ANY"/>
    <s v="In-Person"/>
    <s v="Others"/>
    <n v="30240.560000000001"/>
    <n v="57200"/>
    <n v="43720.28"/>
    <n v="0"/>
    <x v="2"/>
  </r>
  <r>
    <s v="Business and Marketing Analysts"/>
    <s v="Research Analyst"/>
    <x v="5"/>
    <s v="iData Research"/>
    <s v="Burnaby"/>
    <s v="Burnaby"/>
    <s v="Burnaby"/>
    <s v="BC"/>
    <x v="960"/>
    <s v="ANY"/>
    <s v="In-Person"/>
    <s v="Others"/>
    <n v="40000"/>
    <n v="57200"/>
    <n v="48600"/>
    <n v="0"/>
    <x v="2"/>
  </r>
  <r>
    <s v="Financial and Operational Analysts"/>
    <s v="Inventory Analyst"/>
    <x v="5"/>
    <s v="Hercules SLR Inc."/>
    <s v="Dartmouth"/>
    <s v="Dartmouth"/>
    <s v="Dartmouth"/>
    <s v="NS"/>
    <x v="961"/>
    <s v="ANY"/>
    <s v="In-Person"/>
    <s v="Others"/>
    <n v="35000"/>
    <n v="57200"/>
    <n v="46100"/>
    <n v="0"/>
    <x v="3"/>
  </r>
  <r>
    <s v="Business Systems Analysts"/>
    <s v="ERP Business Analyst"/>
    <x v="1"/>
    <s v="FED IT"/>
    <s v="Montreal"/>
    <s v="Montreal"/>
    <s v="Montreal"/>
    <s v="QC"/>
    <x v="962"/>
    <s v="ANY"/>
    <s v="In-Person"/>
    <s v="Technology"/>
    <n v="100000"/>
    <n v="100000"/>
    <n v="100000"/>
    <n v="0"/>
    <x v="1"/>
  </r>
  <r>
    <s v="Business and Marketing Analysts"/>
    <s v="market research analyst"/>
    <x v="5"/>
    <s v="IQ4I Canada Inc"/>
    <s v="Ancaster"/>
    <s v="Ancaster"/>
    <s v="Ancaster"/>
    <s v="ON"/>
    <x v="497"/>
    <s v="ANY"/>
    <s v="In-Person"/>
    <s v="Others"/>
    <n v="89440"/>
    <n v="91520"/>
    <n v="90480"/>
    <n v="0"/>
    <x v="1"/>
  </r>
  <r>
    <s v="Database Analysts"/>
    <s v="database analyst"/>
    <x v="5"/>
    <s v="ABOMIS INNOVATIONS INC."/>
    <s v="Vancouver"/>
    <s v="Vancouver"/>
    <s v="Vancouver"/>
    <s v="BC"/>
    <x v="963"/>
    <s v="ANY"/>
    <s v="In-Person"/>
    <s v="Others"/>
    <n v="85280"/>
    <n v="85280"/>
    <n v="85280"/>
    <n v="0"/>
    <x v="2"/>
  </r>
  <r>
    <s v="Senior Supply Chain Data Analysts"/>
    <s v="Analyst, Quality Assurance"/>
    <x v="5"/>
    <s v="Government of Alberta"/>
    <s v="Edmonton"/>
    <s v="Edmonton"/>
    <s v="Edmonton"/>
    <s v="AB"/>
    <x v="964"/>
    <s v="ANY"/>
    <s v="In-Person"/>
    <s v="Government"/>
    <n v="61000"/>
    <n v="80000"/>
    <n v="70500"/>
    <n v="0"/>
    <x v="2"/>
  </r>
  <r>
    <s v="Business Systems Analysts"/>
    <s v="business systems analyst"/>
    <x v="8"/>
    <s v="MGK INFO TECH INC"/>
    <s v="Hamilton"/>
    <s v="Hamilton"/>
    <s v="Hamilton"/>
    <s v="ON"/>
    <x v="965"/>
    <s v="ANY"/>
    <s v="In-Person"/>
    <s v="Technology"/>
    <n v="95680"/>
    <n v="95680"/>
    <n v="95680"/>
    <n v="0"/>
    <x v="1"/>
  </r>
  <r>
    <s v="Business Systems Analysts"/>
    <s v="business systems analyst"/>
    <x v="8"/>
    <s v="CognitoCRM"/>
    <s v="Mississauga"/>
    <s v="Mississauga"/>
    <s v="Mississauga"/>
    <s v="ON"/>
    <x v="966"/>
    <s v="ANY"/>
    <s v="In-Person"/>
    <s v="Technology"/>
    <n v="91520"/>
    <n v="91520"/>
    <n v="91520"/>
    <n v="0"/>
    <x v="1"/>
  </r>
  <r>
    <s v="Senior Business Intelligence Analysts"/>
    <s v="Grid Operations Advisor (Business Analyst) | Ontario"/>
    <x v="1"/>
    <s v="The Mosaic Company"/>
    <s v="Barrie"/>
    <s v="Barrie"/>
    <s v="Barrie"/>
    <s v="ON"/>
    <x v="672"/>
    <s v="ANY"/>
    <s v="In-Person"/>
    <s v="Others"/>
    <n v="64000"/>
    <n v="97000"/>
    <n v="80500"/>
    <n v="0"/>
    <x v="1"/>
  </r>
  <r>
    <s v="Business Systems Analysts"/>
    <s v="business analyst - computer systems"/>
    <x v="8"/>
    <s v="XLNCY SOLUTIONS"/>
    <s v="Brampton"/>
    <s v="Brampton"/>
    <s v="Brampton"/>
    <s v="ON"/>
    <x v="497"/>
    <s v="ANY"/>
    <s v="In-Person"/>
    <s v="Consulting"/>
    <n v="59280"/>
    <n v="59280"/>
    <n v="59280"/>
    <n v="0"/>
    <x v="1"/>
  </r>
  <r>
    <s v="Senior Supply Chain Data Analysts"/>
    <s v="Sr. Business Information Analyst"/>
    <x v="5"/>
    <s v="Sagen"/>
    <s v="Oakville"/>
    <s v="Oakville"/>
    <s v="Oakville"/>
    <s v="ON"/>
    <x v="967"/>
    <s v="Senior"/>
    <s v="In-Person"/>
    <s v="Others"/>
    <n v="50000"/>
    <n v="91000"/>
    <n v="70500"/>
    <n v="0"/>
    <x v="1"/>
  </r>
  <r>
    <s v="Business and Technical Analysts"/>
    <s v="PA&amp;A Data Analyst"/>
    <x v="2"/>
    <s v="BRP"/>
    <s v="Sherbrooke"/>
    <s v="Sherbrooke"/>
    <s v="Sherbrooke"/>
    <s v="QC"/>
    <x v="968"/>
    <s v="ANY"/>
    <s v="In-Person"/>
    <s v="Others"/>
    <n v="66000"/>
    <n v="66000"/>
    <n v="66000"/>
    <n v="0"/>
    <x v="1"/>
  </r>
  <r>
    <s v="Senior Business Analysts"/>
    <s v="Senior Strategy Analyst"/>
    <x v="5"/>
    <s v="Vancouver City Savings Credit Union"/>
    <s v="Vancouver"/>
    <s v="Vancouver"/>
    <s v="Vancouver"/>
    <s v="BC"/>
    <x v="969"/>
    <s v="Senior"/>
    <s v="In-Person"/>
    <s v="Technology"/>
    <n v="81000"/>
    <n v="122000"/>
    <n v="101500"/>
    <n v="0"/>
    <x v="2"/>
  </r>
  <r>
    <s v="Database Analysts"/>
    <s v="database analyst"/>
    <x v="5"/>
    <s v="Purple Maple Inc."/>
    <s v="Calgary"/>
    <s v="Calgary"/>
    <s v="Calgary"/>
    <s v="AB"/>
    <x v="497"/>
    <s v="ANY"/>
    <s v="In-Person"/>
    <s v="Others"/>
    <n v="89440"/>
    <n v="89440"/>
    <n v="89440"/>
    <n v="0"/>
    <x v="2"/>
  </r>
  <r>
    <s v="Business Systems Analysts"/>
    <s v="business systems analyst"/>
    <x v="8"/>
    <s v="Save Max Real Estate Inc."/>
    <s v="Mississauga"/>
    <s v="Mississauga"/>
    <s v="Mississauga"/>
    <s v="ON"/>
    <x v="497"/>
    <s v="ANY"/>
    <s v="In-Person"/>
    <s v="Government"/>
    <n v="91520"/>
    <n v="91520"/>
    <n v="91520"/>
    <n v="0"/>
    <x v="1"/>
  </r>
  <r>
    <s v="Business and Marketing Analysts"/>
    <s v="Business Analyst"/>
    <x v="1"/>
    <s v="Canadian Nuclear Laboratories"/>
    <s v="Chalk River"/>
    <s v="Chalk River"/>
    <s v="Chalk River"/>
    <s v="ON"/>
    <x v="970"/>
    <s v="ANY"/>
    <s v="In-Person"/>
    <s v="Others"/>
    <n v="66000"/>
    <n v="108000"/>
    <n v="87000"/>
    <n v="0"/>
    <x v="1"/>
  </r>
  <r>
    <s v="Business Systems Analysts"/>
    <s v="business systems analyst"/>
    <x v="8"/>
    <s v="108 ideaspace inc."/>
    <s v="Toronto"/>
    <s v="Toronto"/>
    <s v="Toronto"/>
    <s v="ON"/>
    <x v="497"/>
    <s v="ANY"/>
    <s v="In-Person"/>
    <s v="Aerospace"/>
    <n v="90001.600000000006"/>
    <n v="93600"/>
    <n v="91800.8"/>
    <n v="0"/>
    <x v="1"/>
  </r>
  <r>
    <s v="Senior Data Analysts"/>
    <s v="statistical analyst"/>
    <x v="5"/>
    <s v="Uni Express Inc"/>
    <s v="Richmond"/>
    <s v="Richmond"/>
    <s v="Richmond"/>
    <s v="BC"/>
    <x v="497"/>
    <s v="ANY"/>
    <s v="In-Person"/>
    <s v="Media"/>
    <n v="91520"/>
    <n v="91520"/>
    <n v="91520"/>
    <n v="0"/>
    <x v="2"/>
  </r>
  <r>
    <s v="Senior Data Analysts"/>
    <s v="statistical analyst"/>
    <x v="5"/>
    <s v="Uni Express Inc"/>
    <s v="Richmond"/>
    <s v="Richmond"/>
    <s v="Richmond"/>
    <s v="QC"/>
    <x v="497"/>
    <s v="ANY"/>
    <s v="In-Person"/>
    <s v="Media"/>
    <n v="91520"/>
    <n v="91520"/>
    <n v="91520"/>
    <n v="0"/>
    <x v="1"/>
  </r>
  <r>
    <s v="Senior Data Analysts"/>
    <s v="statistical analyst"/>
    <x v="5"/>
    <s v="Uni Express Inc"/>
    <s v="Richmond"/>
    <s v="Richmond"/>
    <s v="Richmond"/>
    <s v="NB"/>
    <x v="497"/>
    <s v="ANY"/>
    <s v="In-Person"/>
    <s v="Media"/>
    <n v="91520"/>
    <n v="91520"/>
    <n v="91520"/>
    <n v="0"/>
    <x v="3"/>
  </r>
  <r>
    <s v="Business Systems Analysts"/>
    <s v="computer systems analyst"/>
    <x v="8"/>
    <s v="Canadian Systems Inc."/>
    <s v="Etobicoke"/>
    <s v="Etobicoke"/>
    <s v="Etobicoke"/>
    <s v="ON"/>
    <x v="971"/>
    <s v="ANY"/>
    <s v="In-Person"/>
    <s v="Others"/>
    <n v="86320"/>
    <n v="86320"/>
    <n v="86320"/>
    <n v="0"/>
    <x v="1"/>
  </r>
  <r>
    <s v="Systems and Data Analysts"/>
    <s v="Business Intelligence and Data Analytics Developer"/>
    <x v="7"/>
    <s v="Olsen Consulting"/>
    <s v="Calgary"/>
    <s v="Calgary"/>
    <s v="Calgary"/>
    <s v="AB"/>
    <x v="972"/>
    <s v="ANY"/>
    <s v="In-Person"/>
    <s v="Consulting"/>
    <n v="49000"/>
    <n v="95000"/>
    <n v="72000"/>
    <n v="0"/>
    <x v="2"/>
  </r>
  <r>
    <s v="Senior Supply Chain Data Analysts"/>
    <s v="Senor. Analyst, People Process &amp; Technology"/>
    <x v="5"/>
    <s v="Loblaw Companies Limited"/>
    <s v="Brampton"/>
    <s v="Brampton"/>
    <s v="Brampton"/>
    <s v="ON"/>
    <x v="973"/>
    <s v="ANY"/>
    <s v="In-Person"/>
    <s v="Technology"/>
    <n v="60000"/>
    <n v="75000"/>
    <n v="67500"/>
    <n v="0"/>
    <x v="1"/>
  </r>
  <r>
    <s v="Senior Business Intelligence Analysts"/>
    <s v="Business Systems Analyst - 12 month term"/>
    <x v="8"/>
    <s v="CIBC"/>
    <s v="Toronto"/>
    <s v="Toronto"/>
    <s v="Toronto"/>
    <s v="ON"/>
    <x v="974"/>
    <s v="ANY"/>
    <s v="In-Person"/>
    <s v="Others"/>
    <n v="55000"/>
    <n v="85000"/>
    <n v="70000"/>
    <n v="0"/>
    <x v="1"/>
  </r>
  <r>
    <s v="Business Systems Analysts"/>
    <s v="IT (information technology) business analyst"/>
    <x v="1"/>
    <s v="QualPro Systems Inc."/>
    <s v="North York"/>
    <s v="North York"/>
    <s v="North York"/>
    <s v="ON"/>
    <x v="497"/>
    <s v="ANY"/>
    <s v="In-Person"/>
    <s v="Others"/>
    <n v="90064"/>
    <n v="90064"/>
    <n v="90064"/>
    <n v="0"/>
    <x v="1"/>
  </r>
  <r>
    <s v="Senior Supply Chain Data Analysts"/>
    <s v="Carbon Capture Analyst"/>
    <x v="5"/>
    <s v="Carbon Engineering Ltd."/>
    <s v="Squamish"/>
    <s v="Squamish"/>
    <s v="Squamish"/>
    <s v="BC"/>
    <x v="975"/>
    <s v="ANY"/>
    <s v="In-Person"/>
    <s v="Automotive"/>
    <n v="80000"/>
    <n v="88000"/>
    <n v="84000"/>
    <n v="0"/>
    <x v="2"/>
  </r>
  <r>
    <s v="Business Systems Analysts"/>
    <s v="Technical Business Analyst, Service Management Solutions"/>
    <x v="1"/>
    <s v="Karcher North America"/>
    <s v="Mississauga"/>
    <s v="Mississauga"/>
    <s v="Mississauga"/>
    <s v="ON"/>
    <x v="976"/>
    <s v="ANY"/>
    <s v="In-Person"/>
    <s v="Others"/>
    <n v="85816.8"/>
    <n v="91520"/>
    <n v="88668.4"/>
    <n v="0"/>
    <x v="1"/>
  </r>
  <r>
    <s v="Financial and Operational Analysts"/>
    <s v="Costing Analyst"/>
    <x v="5"/>
    <s v="TalentSphere Staffing Solutions"/>
    <s v="London"/>
    <s v="London"/>
    <s v="London"/>
    <s v="ON"/>
    <x v="977"/>
    <s v="ANY"/>
    <s v="In-Person"/>
    <s v="Consulting"/>
    <n v="65000"/>
    <n v="80000"/>
    <n v="72500"/>
    <n v="0"/>
    <x v="1"/>
  </r>
  <r>
    <s v="Financial and Operational Analysts"/>
    <s v="Pricing Analyst"/>
    <x v="5"/>
    <s v="IMCD"/>
    <s v="Canada"/>
    <s v="Canada"/>
    <s v="Canada"/>
    <s v="Undef"/>
    <x v="978"/>
    <s v="ANY"/>
    <s v="In-Person"/>
    <s v="Others"/>
    <n v="50000"/>
    <n v="76458"/>
    <n v="63229"/>
    <n v="0"/>
    <x v="0"/>
  </r>
  <r>
    <s v="Business Systems Analysts"/>
    <s v="P&amp;C Insurance Business Analyst, Implementations"/>
    <x v="1"/>
    <s v="Cognition+"/>
    <s v="London"/>
    <s v="London"/>
    <s v="London"/>
    <s v="ON"/>
    <x v="979"/>
    <s v="ANY"/>
    <s v="In-Person"/>
    <s v="Technology"/>
    <n v="86000"/>
    <n v="88000"/>
    <n v="87000"/>
    <n v="0"/>
    <x v="1"/>
  </r>
  <r>
    <s v="Business Systems Analysts"/>
    <s v="analyst, business - computer systems"/>
    <x v="8"/>
    <s v="TechVest Global Solutions Inc."/>
    <s v="Toronto"/>
    <s v="Toronto"/>
    <s v="Toronto"/>
    <s v="ON"/>
    <x v="980"/>
    <s v="ANY"/>
    <s v="In-Person"/>
    <s v="Technology"/>
    <n v="105000"/>
    <n v="105000"/>
    <n v="105000"/>
    <n v="0"/>
    <x v="1"/>
  </r>
  <r>
    <s v="Business and Marketing Analysts"/>
    <s v="Economic Analyst"/>
    <x v="5"/>
    <s v="Government of Alberta"/>
    <s v="Edmonton"/>
    <s v="Edmonton"/>
    <s v="Edmonton"/>
    <s v="AB"/>
    <x v="981"/>
    <s v="ANY"/>
    <s v="In-Person"/>
    <s v="Government"/>
    <n v="69000"/>
    <n v="90000"/>
    <n v="79500"/>
    <n v="0"/>
    <x v="2"/>
  </r>
  <r>
    <s v="Database Analysts"/>
    <s v="database analyst"/>
    <x v="5"/>
    <s v="POPURI TECHNOLOGIES INC."/>
    <s v="Brampton"/>
    <s v="Brampton"/>
    <s v="Brampton"/>
    <s v="ON"/>
    <x v="497"/>
    <s v="ANY"/>
    <s v="In-Person"/>
    <s v="Technology"/>
    <n v="89440"/>
    <n v="89440"/>
    <n v="89440"/>
    <n v="0"/>
    <x v="1"/>
  </r>
  <r>
    <s v="Business Systems Analysts"/>
    <s v="IT (information technology) business analyst"/>
    <x v="1"/>
    <s v="ACCELARIS GROUP INC"/>
    <s v="Mississauga"/>
    <s v="Mississauga"/>
    <s v="Mississauga"/>
    <s v="ON"/>
    <x v="497"/>
    <s v="ANY"/>
    <s v="In-Person"/>
    <s v="Others"/>
    <n v="91520"/>
    <n v="91520"/>
    <n v="91520"/>
    <n v="0"/>
    <x v="1"/>
  </r>
  <r>
    <s v="Senior Data Analysts"/>
    <s v="Sr Securities Data Analyst"/>
    <x v="2"/>
    <s v="Royal Bank of Canada"/>
    <s v="Bedford"/>
    <s v="Bedford"/>
    <s v="Bedford"/>
    <s v="QC"/>
    <x v="982"/>
    <s v="Senior"/>
    <s v="In-Person"/>
    <s v="Finance"/>
    <n v="48000"/>
    <n v="77000"/>
    <n v="62500"/>
    <n v="0"/>
    <x v="1"/>
  </r>
  <r>
    <s v="Business and Marketing Analysts"/>
    <s v="analyst, marketing"/>
    <x v="5"/>
    <s v="Wipro Comnet Inc."/>
    <s v="Brampton"/>
    <s v="Brampton"/>
    <s v="Brampton"/>
    <s v="ON"/>
    <x v="511"/>
    <s v="ANY"/>
    <s v="In-Person"/>
    <s v="Others"/>
    <n v="79040"/>
    <n v="79040"/>
    <n v="79040"/>
    <n v="0"/>
    <x v="1"/>
  </r>
  <r>
    <s v="Systems and Data Analysts"/>
    <s v="Client Analyst- Surgical Instruments"/>
    <x v="5"/>
    <s v="Clarivate"/>
    <s v="Toronto"/>
    <s v="Toronto"/>
    <s v="Toronto"/>
    <s v="ON"/>
    <x v="983"/>
    <s v="ANY"/>
    <s v="In-Person"/>
    <s v="Others"/>
    <n v="48000"/>
    <n v="68000"/>
    <n v="58000"/>
    <n v="0"/>
    <x v="1"/>
  </r>
  <r>
    <s v="Database Analysts"/>
    <s v="database analyst (DBA)"/>
    <x v="5"/>
    <s v="RMK INC"/>
    <s v="Brampton"/>
    <s v="Brampton"/>
    <s v="Brampton"/>
    <s v="ON"/>
    <x v="497"/>
    <s v="ANY"/>
    <s v="In-Person"/>
    <s v="Others"/>
    <n v="89440"/>
    <n v="89440"/>
    <n v="89440"/>
    <n v="0"/>
    <x v="1"/>
  </r>
  <r>
    <s v="Database Analysts"/>
    <s v="database analyst"/>
    <x v="5"/>
    <s v="EN3 Solutions Ltd."/>
    <s v="Edmonton"/>
    <s v="Edmonton"/>
    <s v="Edmonton"/>
    <s v="AB"/>
    <x v="497"/>
    <s v="ANY"/>
    <s v="In-Person"/>
    <s v="Consulting"/>
    <n v="91104"/>
    <n v="91104"/>
    <n v="91104"/>
    <n v="0"/>
    <x v="2"/>
  </r>
  <r>
    <s v="Database Analysts"/>
    <s v="analyst, database"/>
    <x v="5"/>
    <s v="MANN INTERNATIONAL EDUCATION LTD."/>
    <s v="Edmonton"/>
    <s v="Edmonton"/>
    <s v="Edmonton"/>
    <s v="AB"/>
    <x v="984"/>
    <s v="ANY"/>
    <s v="In-Person"/>
    <s v="Education"/>
    <n v="90272"/>
    <n v="90272"/>
    <n v="90272"/>
    <n v="0"/>
    <x v="2"/>
  </r>
  <r>
    <s v="Business Systems Analysts"/>
    <s v="Business Systems Analyst (Computer Services Officer 3)"/>
    <x v="12"/>
    <s v="Province of Nova Scotia"/>
    <s v="Halifax"/>
    <s v="Halifax"/>
    <s v="Halifax"/>
    <s v="NS"/>
    <x v="985"/>
    <s v="ANY"/>
    <s v="In-Person"/>
    <s v="Others"/>
    <n v="69000"/>
    <n v="84000"/>
    <n v="76500"/>
    <n v="0"/>
    <x v="3"/>
  </r>
  <r>
    <s v="Database Analysts"/>
    <s v="database analyst"/>
    <x v="5"/>
    <s v="Canada Resurgence Developments Ltd."/>
    <s v="Terrace"/>
    <s v="Terrace"/>
    <s v="Terrace"/>
    <s v="BC"/>
    <x v="986"/>
    <s v="ANY"/>
    <s v="In-Person"/>
    <s v="Construction"/>
    <n v="82160"/>
    <n v="82160"/>
    <n v="82160"/>
    <n v="0"/>
    <x v="2"/>
  </r>
  <r>
    <s v="Business and Technical Analysts"/>
    <s v="VIE - Business Analyst (M/F/D)"/>
    <x v="1"/>
    <s v="Air Liquide"/>
    <s v="Mississauga"/>
    <s v="Mississauga"/>
    <s v="Mississauga"/>
    <s v="ON"/>
    <x v="987"/>
    <s v="ANY"/>
    <s v="In-Person"/>
    <s v="Others"/>
    <n v="61000"/>
    <n v="68000"/>
    <n v="64500"/>
    <n v="0"/>
    <x v="1"/>
  </r>
  <r>
    <s v="Business Systems Analysts"/>
    <s v="Business Systems Analyst (Network Services)"/>
    <x v="8"/>
    <s v="City of London"/>
    <s v="London"/>
    <s v="London"/>
    <s v="London"/>
    <s v="ON"/>
    <x v="988"/>
    <s v="ANY"/>
    <s v="In-Person"/>
    <s v="Technology"/>
    <n v="59000"/>
    <n v="85000"/>
    <n v="72000"/>
    <n v="0"/>
    <x v="1"/>
  </r>
  <r>
    <s v="Financial and Operational Analysts"/>
    <s v="Settlement Analyst"/>
    <x v="5"/>
    <s v="Rodan Energy Solutions Inc."/>
    <s v="Mississauga"/>
    <s v="Mississauga"/>
    <s v="Mississauga"/>
    <s v="ON"/>
    <x v="989"/>
    <s v="ANY"/>
    <s v="In-Person"/>
    <s v="Energy"/>
    <n v="50000"/>
    <n v="76458"/>
    <n v="63229"/>
    <n v="0"/>
    <x v="1"/>
  </r>
  <r>
    <s v="Senior Business Intelligence Analysts"/>
    <s v="Senior Vendor Management Analyst, IT Vendor Management Office"/>
    <x v="5"/>
    <s v="Questrade Financial Group"/>
    <s v="Toronto"/>
    <s v="Toronto"/>
    <s v="Toronto"/>
    <s v="ON"/>
    <x v="990"/>
    <s v="Senior"/>
    <s v="In-Person"/>
    <s v="Finance"/>
    <n v="86000"/>
    <n v="105000"/>
    <n v="95500"/>
    <n v="0"/>
    <x v="1"/>
  </r>
  <r>
    <s v="Senior Business Intelligence Analysts"/>
    <s v="Strategic Risk Growth Analyst"/>
    <x v="0"/>
    <s v="Vault Credit Corporation"/>
    <s v="Toronto"/>
    <s v="Toronto"/>
    <s v="Toronto"/>
    <s v="ON"/>
    <x v="991"/>
    <s v="ANY"/>
    <s v="In-Person"/>
    <s v="Technology"/>
    <n v="43000"/>
    <n v="93000"/>
    <n v="68000"/>
    <n v="0"/>
    <x v="1"/>
  </r>
  <r>
    <s v="Senior Business Intelligence Analysts"/>
    <s v="Pricing &amp; Legal Project Management Analyst"/>
    <x v="5"/>
    <s v="Gowling WLG"/>
    <s v="Waterloo"/>
    <s v="Waterloo"/>
    <s v="Waterloo"/>
    <s v="ON"/>
    <x v="992"/>
    <s v="ANY"/>
    <s v="In-Person"/>
    <s v="Others"/>
    <n v="44000"/>
    <n v="57200"/>
    <n v="50600"/>
    <n v="0"/>
    <x v="1"/>
  </r>
  <r>
    <s v="Senior Business Intelligence Analysts"/>
    <s v="Pricing &amp; Legal Project Management Analyst"/>
    <x v="5"/>
    <s v="Gowling WLG"/>
    <s v="Waterloo"/>
    <s v="Waterloo"/>
    <s v="Waterloo"/>
    <s v="QC"/>
    <x v="992"/>
    <s v="ANY"/>
    <s v="In-Person"/>
    <s v="Others"/>
    <n v="44000"/>
    <n v="57200"/>
    <n v="50600"/>
    <n v="0"/>
    <x v="1"/>
  </r>
  <r>
    <s v="Business Systems Analysts"/>
    <s v="business systems analyst"/>
    <x v="8"/>
    <s v="STAR TECH INFOSYSTEMS LTD."/>
    <s v="Calgary"/>
    <s v="Calgary"/>
    <s v="Calgary"/>
    <s v="AB"/>
    <x v="993"/>
    <s v="ANY"/>
    <s v="In-Person"/>
    <s v="Technology"/>
    <n v="98176"/>
    <n v="98176"/>
    <n v="98176"/>
    <n v="0"/>
    <x v="2"/>
  </r>
  <r>
    <s v="Database Analysts"/>
    <s v="database analyst"/>
    <x v="5"/>
    <s v="Heritage Investment Corp"/>
    <s v="Sherwood Park"/>
    <s v="Sherwood Park"/>
    <s v="Sherwood Park"/>
    <s v="AB"/>
    <x v="497"/>
    <s v="ANY"/>
    <s v="In-Person"/>
    <s v="Technology"/>
    <n v="87360"/>
    <n v="87360"/>
    <n v="87360"/>
    <n v="0"/>
    <x v="2"/>
  </r>
  <r>
    <s v="Business and Technical Analysts"/>
    <s v="CMMS Analyst (Hybrid)"/>
    <x v="5"/>
    <s v="Lululemon"/>
    <s v="Mississauga"/>
    <s v="Mississauga"/>
    <s v="Mississauga"/>
    <s v="ON"/>
    <x v="994"/>
    <s v="ANY"/>
    <s v="Hybrid"/>
    <s v="Others"/>
    <n v="66000"/>
    <n v="87000"/>
    <n v="76500"/>
    <n v="0"/>
    <x v="1"/>
  </r>
  <r>
    <s v="Senior Business Intelligence Analysts"/>
    <s v="Data Integration Senior System Support Analyst"/>
    <x v="8"/>
    <s v="Royal Bank of Canada"/>
    <s v="Toronto"/>
    <s v="Toronto"/>
    <s v="Toronto"/>
    <s v="ON"/>
    <x v="995"/>
    <s v="Senior"/>
    <s v="In-Person"/>
    <s v="Finance"/>
    <n v="68000"/>
    <n v="88300"/>
    <n v="78150"/>
    <n v="0"/>
    <x v="1"/>
  </r>
  <r>
    <s v="Senior Business Analysts"/>
    <s v="Senior Systems Analyst"/>
    <x v="8"/>
    <s v="Mackenzie Financial Corporation"/>
    <s v="Midtown Toronto"/>
    <s v="Midtown Toronto"/>
    <s v="Midtown Toronto"/>
    <s v="ON"/>
    <x v="921"/>
    <s v="Senior"/>
    <s v="In-Person"/>
    <s v="Finance"/>
    <n v="76000"/>
    <n v="107000"/>
    <n v="91500"/>
    <n v="0"/>
    <x v="1"/>
  </r>
  <r>
    <s v="Business Systems Analysts"/>
    <s v="Business Systems Analyst (GoLang)"/>
    <x v="8"/>
    <s v="CGI"/>
    <s v="Toronto"/>
    <s v="Toronto"/>
    <s v="Toronto"/>
    <s v="ON"/>
    <x v="996"/>
    <s v="ANY"/>
    <s v="In-Person"/>
    <s v="Others"/>
    <n v="69000"/>
    <n v="95000"/>
    <n v="82000"/>
    <n v="0"/>
    <x v="1"/>
  </r>
  <r>
    <s v="Business Systems Analysts"/>
    <s v="business systems analyst"/>
    <x v="8"/>
    <s v="Pragra Incorporated"/>
    <s v="Brampton"/>
    <s v="Brampton"/>
    <s v="Brampton"/>
    <s v="ON"/>
    <x v="497"/>
    <s v="ANY"/>
    <s v="In-Person"/>
    <s v="Others"/>
    <n v="95680"/>
    <n v="99840"/>
    <n v="97760"/>
    <n v="0"/>
    <x v="1"/>
  </r>
  <r>
    <s v="Senior Business Analysts"/>
    <s v="Netsuite Senior Business Analyst"/>
    <x v="1"/>
    <s v="Couchbase, Inc."/>
    <s v="Remote"/>
    <s v="Remote"/>
    <s v="Remote"/>
    <s v="Undef"/>
    <x v="997"/>
    <s v="Senior"/>
    <s v="Remote"/>
    <s v="Others"/>
    <n v="66000"/>
    <n v="84500"/>
    <n v="75250"/>
    <n v="1"/>
    <x v="0"/>
  </r>
  <r>
    <s v="Senior Supply Chain Data Analysts"/>
    <s v="Business Analyst, Supplier Engagement (Askuity division)"/>
    <x v="1"/>
    <s v="The Home Depot Canada"/>
    <s v="Toronto"/>
    <s v="Toronto"/>
    <s v="Toronto"/>
    <s v="ON"/>
    <x v="998"/>
    <s v="ANY"/>
    <s v="In-Person"/>
    <s v="Others"/>
    <n v="71000"/>
    <n v="82000"/>
    <n v="76500"/>
    <n v="0"/>
    <x v="1"/>
  </r>
  <r>
    <s v="Senior Supply Chain Data Analysts"/>
    <s v="Quality Assurance Analyst"/>
    <x v="5"/>
    <s v="Bombardier"/>
    <s v="Dorval"/>
    <s v="Dorval"/>
    <s v="Dorval"/>
    <s v="QC"/>
    <x v="999"/>
    <s v="ANY"/>
    <s v="In-Person"/>
    <s v="Others"/>
    <n v="68500"/>
    <n v="87000"/>
    <n v="77750"/>
    <n v="0"/>
    <x v="1"/>
  </r>
  <r>
    <s v="Business and Marketing Analysts"/>
    <s v="Business Analyst"/>
    <x v="1"/>
    <s v="Infosys"/>
    <s v="Calgary"/>
    <s v="Calgary"/>
    <s v="Calgary"/>
    <s v="AB"/>
    <x v="816"/>
    <s v="ANY"/>
    <s v="In-Person"/>
    <s v="Others"/>
    <n v="86000"/>
    <n v="104000"/>
    <n v="95000"/>
    <n v="0"/>
    <x v="2"/>
  </r>
  <r>
    <s v="Business and Marketing Analysts"/>
    <s v="analyst, marketing"/>
    <x v="5"/>
    <s v="Event Media Design"/>
    <s v="Toronto"/>
    <s v="Toronto"/>
    <s v="Toronto"/>
    <s v="ON"/>
    <x v="497"/>
    <s v="ANY"/>
    <s v="In-Person"/>
    <s v="Healthcare"/>
    <n v="67000"/>
    <n v="87000"/>
    <n v="77000"/>
    <n v="0"/>
    <x v="1"/>
  </r>
  <r>
    <s v="Senior Business Analysts"/>
    <s v="Senior Analyst, Sales (Contract)"/>
    <x v="5"/>
    <s v="Revlon Canada, Inc."/>
    <s v="Mississauga"/>
    <s v="Mississauga"/>
    <s v="Mississauga"/>
    <s v="ON"/>
    <x v="1000"/>
    <s v="Senior"/>
    <s v="In-Person"/>
    <s v="Others"/>
    <n v="61000"/>
    <n v="77000"/>
    <n v="69000"/>
    <n v="0"/>
    <x v="1"/>
  </r>
  <r>
    <s v="Business and Marketing Analysts"/>
    <s v="Business Analyst"/>
    <x v="1"/>
    <s v="TC Energie"/>
    <s v="Calgary"/>
    <s v="Calgary"/>
    <s v="Calgary"/>
    <s v="AB"/>
    <x v="716"/>
    <s v="ANY"/>
    <s v="In-Person"/>
    <s v="Others"/>
    <n v="95000"/>
    <n v="125000"/>
    <n v="110000"/>
    <n v="0"/>
    <x v="2"/>
  </r>
  <r>
    <s v="Senior Supply Chain Data Analysts"/>
    <s v="Functional Analyst, Process Improvement"/>
    <x v="5"/>
    <s v="Vancouver Coastal Health"/>
    <s v="Vancouver"/>
    <s v="Vancouver"/>
    <s v="Vancouver"/>
    <s v="BC"/>
    <x v="1001"/>
    <s v="ANY"/>
    <s v="In-Person"/>
    <s v="Healthcare"/>
    <n v="79310.399999999994"/>
    <n v="114025.60000000001"/>
    <n v="96668"/>
    <n v="0"/>
    <x v="2"/>
  </r>
  <r>
    <s v="Database Analysts"/>
    <s v="database analyst"/>
    <x v="5"/>
    <s v="Conquer Infotech Inc."/>
    <s v="Woodbridge"/>
    <s v="Woodbridge"/>
    <s v="Woodbridge"/>
    <s v="ON"/>
    <x v="497"/>
    <s v="ANY"/>
    <s v="In-Person"/>
    <s v="Technology"/>
    <n v="90480"/>
    <n v="90480"/>
    <n v="90480"/>
    <n v="0"/>
    <x v="1"/>
  </r>
  <r>
    <s v="Financial and Operational Analysts"/>
    <s v="sales analyst"/>
    <x v="5"/>
    <s v="magnum millwork inc"/>
    <s v="North York"/>
    <s v="North York"/>
    <s v="North York"/>
    <s v="ON"/>
    <x v="1002"/>
    <s v="ANY"/>
    <s v="In-Person"/>
    <s v="Others"/>
    <n v="87464"/>
    <n v="87464"/>
    <n v="87464"/>
    <n v="0"/>
    <x v="1"/>
  </r>
  <r>
    <s v="Business Systems Analysts"/>
    <s v="IT (information technology) business analyst"/>
    <x v="1"/>
    <s v="QualPro Systems Inc."/>
    <s v="North York"/>
    <s v="North York"/>
    <s v="North York"/>
    <s v="ON"/>
    <x v="497"/>
    <s v="ANY"/>
    <s v="In-Person"/>
    <s v="Others"/>
    <n v="90480"/>
    <n v="90480"/>
    <n v="90480"/>
    <n v="0"/>
    <x v="1"/>
  </r>
  <r>
    <s v="Database Analysts"/>
    <s v="database analyst"/>
    <x v="5"/>
    <s v="Clearford Waterworks Inc."/>
    <s v="Point Edward"/>
    <s v="Point Edward"/>
    <s v="Point Edward"/>
    <s v="ON"/>
    <x v="497"/>
    <s v="ANY"/>
    <s v="In-Person"/>
    <s v="Others"/>
    <n v="81057.599999999904"/>
    <n v="83200"/>
    <n v="82128.799999999901"/>
    <n v="0"/>
    <x v="1"/>
  </r>
  <r>
    <s v="Business and Technical Analysts"/>
    <s v="HSE Analyst"/>
    <x v="5"/>
    <s v="Western Energy Services"/>
    <s v="Calgary"/>
    <s v="Calgary"/>
    <s v="Calgary"/>
    <s v="AB"/>
    <x v="1003"/>
    <s v="ANY"/>
    <s v="In-Person"/>
    <s v="Energy"/>
    <n v="72000"/>
    <n v="98000"/>
    <n v="85000"/>
    <n v="0"/>
    <x v="2"/>
  </r>
  <r>
    <s v="Senior Business Analysts"/>
    <s v="Policy Analyst"/>
    <x v="5"/>
    <s v="B.C. College of Nurses and Midwives"/>
    <s v="Vancouver"/>
    <s v="Vancouver"/>
    <s v="Vancouver"/>
    <s v="BC"/>
    <x v="1004"/>
    <s v="ANY"/>
    <s v="In-Person"/>
    <s v="Education"/>
    <n v="104000"/>
    <n v="110000"/>
    <n v="107000"/>
    <n v="0"/>
    <x v="2"/>
  </r>
  <r>
    <s v="Senior Supply Chain Data Analysts"/>
    <s v="Sr. Data Analyst (Revenue Assurance)"/>
    <x v="2"/>
    <s v="Rogers Communications"/>
    <s v="Toronto"/>
    <s v="Toronto"/>
    <s v="Toronto"/>
    <s v="ON"/>
    <x v="1005"/>
    <s v="Senior"/>
    <s v="In-Person"/>
    <s v="Telecommunications"/>
    <n v="60000"/>
    <n v="82000"/>
    <n v="71000"/>
    <n v="0"/>
    <x v="1"/>
  </r>
  <r>
    <s v="Financial and Operational Analysts"/>
    <s v="Cost Analyst"/>
    <x v="5"/>
    <s v="MultiTech"/>
    <s v="Toronto"/>
    <s v="Toronto"/>
    <s v="Toronto"/>
    <s v="ON"/>
    <x v="1006"/>
    <s v="ANY"/>
    <s v="In-Person"/>
    <s v="Technology"/>
    <n v="68000"/>
    <n v="77000"/>
    <n v="72500"/>
    <n v="0"/>
    <x v="1"/>
  </r>
  <r>
    <s v="Database Analysts"/>
    <s v="database analyst (DBA)"/>
    <x v="5"/>
    <s v="Nimbus Distro"/>
    <s v="Scarborough"/>
    <s v="Scarborough"/>
    <s v="Scarborough"/>
    <s v="ON"/>
    <x v="1007"/>
    <s v="ANY"/>
    <s v="In-Person"/>
    <s v="Others"/>
    <n v="89440"/>
    <n v="89440"/>
    <n v="89440"/>
    <n v="0"/>
    <x v="1"/>
  </r>
  <r>
    <s v="Senior Supply Chain Data Analysts"/>
    <s v="Sustainable Investing Analyst (6-month Contract)"/>
    <x v="5"/>
    <s v="Mackenzie Financial Corporation"/>
    <s v="Midtown Toronto"/>
    <s v="Midtown Toronto"/>
    <s v="Midtown Toronto"/>
    <s v="ON"/>
    <x v="1008"/>
    <s v="ANY"/>
    <s v="In-Person"/>
    <s v="Finance"/>
    <n v="65000"/>
    <n v="76000"/>
    <n v="70500"/>
    <n v="0"/>
    <x v="1"/>
  </r>
  <r>
    <s v="Senior Supply Chain Data Analysts"/>
    <s v="Quality Assurance Analyst"/>
    <x v="5"/>
    <s v="Teleperformance"/>
    <s v="Toronto"/>
    <s v="Toronto"/>
    <s v="Toronto"/>
    <s v="ON"/>
    <x v="1009"/>
    <s v="ANY"/>
    <s v="In-Person"/>
    <s v="Others"/>
    <n v="51000"/>
    <n v="57200"/>
    <n v="54100"/>
    <n v="0"/>
    <x v="1"/>
  </r>
  <r>
    <s v="Financial and Operational Analysts"/>
    <s v="Pricing Analyst"/>
    <x v="5"/>
    <s v="Advance Auto Parts"/>
    <s v="Bolton"/>
    <s v="Bolton"/>
    <s v="Bolton"/>
    <s v="ON"/>
    <x v="1010"/>
    <s v="ANY"/>
    <s v="In-Person"/>
    <s v="Others"/>
    <n v="48000"/>
    <n v="83000"/>
    <n v="65500"/>
    <n v="0"/>
    <x v="1"/>
  </r>
  <r>
    <s v="Business Systems Analysts"/>
    <s v="IT (information technology) business analyst"/>
    <x v="1"/>
    <s v="KDigitalLabs INC"/>
    <s v="Toronto"/>
    <s v="Toronto"/>
    <s v="Toronto"/>
    <s v="ON"/>
    <x v="497"/>
    <s v="ANY"/>
    <s v="In-Person"/>
    <s v="Technology"/>
    <n v="91520"/>
    <n v="91520"/>
    <n v="91520"/>
    <n v="0"/>
    <x v="1"/>
  </r>
  <r>
    <s v="Senior Business Analysts"/>
    <s v="Senior Business Analyst"/>
    <x v="1"/>
    <s v="Raise"/>
    <s v="Alberta"/>
    <s v="Alberta"/>
    <s v="Alberta"/>
    <s v="AB"/>
    <x v="1011"/>
    <s v="Senior"/>
    <s v="In-Person"/>
    <s v="Others"/>
    <n v="66000"/>
    <n v="84500"/>
    <n v="75250"/>
    <n v="0"/>
    <x v="2"/>
  </r>
  <r>
    <s v="Business and Technical Analysts"/>
    <s v="Business Intelligence Analyst √É∆í√Ç¬¢√É¬¢√¢‚Ç¨≈°√Ç¬¨√É¬¢√¢‚Äö¬¨√Ö‚Äú BTO"/>
    <x v="10"/>
    <s v="Vancouver Fraser Port Authority"/>
    <s v="Vancouver"/>
    <s v="Vancouver"/>
    <s v="Vancouver"/>
    <s v="BC"/>
    <x v="953"/>
    <s v="ANY"/>
    <s v="In-Person"/>
    <s v="Technology"/>
    <n v="72000"/>
    <n v="100000"/>
    <n v="86000"/>
    <n v="0"/>
    <x v="2"/>
  </r>
  <r>
    <s v="Senior Supply Chain Data Analysts"/>
    <s v="Jr. Analyst, Transportation"/>
    <x v="5"/>
    <s v="McKesson"/>
    <s v="Mississauga"/>
    <s v="Mississauga"/>
    <s v="Mississauga"/>
    <s v="ON"/>
    <x v="1012"/>
    <s v="Junior"/>
    <s v="In-Person"/>
    <s v="Others"/>
    <n v="71000"/>
    <n v="119000"/>
    <n v="95000"/>
    <n v="0"/>
    <x v="1"/>
  </r>
  <r>
    <s v="Database Analysts"/>
    <s v="database analyst (DBA)"/>
    <x v="5"/>
    <s v="SunCan Communications Corporation"/>
    <s v="North York"/>
    <s v="North York"/>
    <s v="North York"/>
    <s v="ON"/>
    <x v="1013"/>
    <s v="ANY"/>
    <s v="In-Person"/>
    <s v="Telecommunications"/>
    <n v="89440"/>
    <n v="89440"/>
    <n v="89440"/>
    <n v="0"/>
    <x v="1"/>
  </r>
  <r>
    <s v="Senior Business Analysts"/>
    <s v="Senior Analyst"/>
    <x v="5"/>
    <s v="Klick Health"/>
    <s v="Toronto"/>
    <s v="Toronto"/>
    <s v="Toronto"/>
    <s v="ON"/>
    <x v="1014"/>
    <s v="Senior"/>
    <s v="In-Person"/>
    <s v="Healthcare"/>
    <n v="137280"/>
    <n v="150000"/>
    <n v="143640"/>
    <n v="0"/>
    <x v="1"/>
  </r>
  <r>
    <s v="Business and Technical Analysts"/>
    <s v="Analyst, Ancillary Optimization"/>
    <x v="5"/>
    <s v="Porter Airlines Inc."/>
    <s v="Toronto"/>
    <s v="Toronto"/>
    <s v="Toronto"/>
    <s v="ON"/>
    <x v="1015"/>
    <s v="ANY"/>
    <s v="In-Person"/>
    <s v="Others"/>
    <n v="58000"/>
    <n v="65000"/>
    <n v="61500"/>
    <n v="0"/>
    <x v="1"/>
  </r>
  <r>
    <s v="Database Analysts"/>
    <s v="database analyst (DBA)"/>
    <x v="5"/>
    <s v="BioAro Inc."/>
    <s v="Calgary"/>
    <s v="Calgary"/>
    <s v="Calgary"/>
    <s v="AB"/>
    <x v="497"/>
    <s v="ANY"/>
    <s v="In-Person"/>
    <s v="Others"/>
    <n v="87360"/>
    <n v="87360"/>
    <n v="87360"/>
    <n v="0"/>
    <x v="2"/>
  </r>
  <r>
    <s v="Business and Technical Analysts"/>
    <s v="Scientific analyst programmer inventory (IT-02 / IT-03)"/>
    <x v="6"/>
    <s v="Environment and Climate Change Canada"/>
    <s v="Dorval"/>
    <s v="Dorval"/>
    <s v="Dorval"/>
    <s v="QC"/>
    <x v="1016"/>
    <s v="ANY"/>
    <s v="In-Person"/>
    <s v="Others"/>
    <n v="84000"/>
    <n v="123000"/>
    <n v="103500"/>
    <n v="0"/>
    <x v="1"/>
  </r>
  <r>
    <s v="Senior Business Analysts"/>
    <s v="Senior Logistics Analyst"/>
    <x v="20"/>
    <s v="NewAge Products Inc"/>
    <s v="Canada"/>
    <s v="Canada"/>
    <s v="Canada"/>
    <s v="Undef"/>
    <x v="1017"/>
    <s v="Senior"/>
    <s v="In-Person"/>
    <s v="Others"/>
    <n v="66000"/>
    <n v="84500"/>
    <n v="75250"/>
    <n v="0"/>
    <x v="0"/>
  </r>
  <r>
    <s v="Senior Business Intelligence Analysts"/>
    <s v="Senior Analyst, Quality Control"/>
    <x v="5"/>
    <s v="Resilience"/>
    <s v="Mississauga"/>
    <s v="Mississauga"/>
    <s v="Mississauga"/>
    <s v="ON"/>
    <x v="1018"/>
    <s v="Senior"/>
    <s v="In-Person"/>
    <s v="Others"/>
    <n v="70000"/>
    <n v="104000"/>
    <n v="87000"/>
    <n v="0"/>
    <x v="1"/>
  </r>
  <r>
    <s v="Senior Supply Chain Data Analysts"/>
    <s v="Analyst, Business Performance, Bilingual or Python"/>
    <x v="5"/>
    <s v="Nordia"/>
    <s v="Laval"/>
    <s v="Laval"/>
    <s v="Laval"/>
    <s v="QC"/>
    <x v="1019"/>
    <s v="ANY"/>
    <s v="In-Person"/>
    <s v="Others"/>
    <n v="68500"/>
    <n v="87000"/>
    <n v="77750"/>
    <n v="0"/>
    <x v="1"/>
  </r>
  <r>
    <s v="Senior Business Intelligence Analysts"/>
    <s v="Analyst, Economic Policy &amp; Sustainability"/>
    <x v="5"/>
    <s v="Airports Council International"/>
    <s v="Montreal"/>
    <s v="Montreal"/>
    <s v="Montreal"/>
    <s v="QC"/>
    <x v="1020"/>
    <s v="ANY"/>
    <s v="In-Person"/>
    <s v="Others"/>
    <n v="54000"/>
    <n v="67000"/>
    <n v="60500"/>
    <n v="0"/>
    <x v="1"/>
  </r>
  <r>
    <s v="Senior Business Analysts"/>
    <s v="Business Analyst - Senior"/>
    <x v="1"/>
    <s v="CGI"/>
    <s v="Calgary"/>
    <s v="Calgary"/>
    <s v="Calgary"/>
    <s v="AB"/>
    <x v="1021"/>
    <s v="Senior"/>
    <s v="In-Person"/>
    <s v="Others"/>
    <n v="73000"/>
    <n v="85000"/>
    <n v="79000"/>
    <n v="0"/>
    <x v="2"/>
  </r>
  <r>
    <s v="Financial and Operational Analysts"/>
    <s v="Fuel Pricing Analyst"/>
    <x v="5"/>
    <s v="Canco"/>
    <s v="Kelowna"/>
    <s v="Kelowna"/>
    <s v="Kelowna"/>
    <s v="BC"/>
    <x v="1022"/>
    <s v="ANY"/>
    <s v="In-Person"/>
    <s v="Others"/>
    <n v="60000"/>
    <n v="70000"/>
    <n v="65000"/>
    <n v="0"/>
    <x v="2"/>
  </r>
  <r>
    <s v="Business Systems Analysts"/>
    <s v="Business Systems Analyst"/>
    <x v="8"/>
    <s v="PressReader"/>
    <s v="Richmond"/>
    <s v="Richmond"/>
    <s v="Richmond"/>
    <s v="BC"/>
    <x v="1023"/>
    <s v="ANY"/>
    <s v="In-Person"/>
    <s v="Media"/>
    <n v="70000"/>
    <n v="85000"/>
    <n v="77500"/>
    <n v="0"/>
    <x v="2"/>
  </r>
  <r>
    <s v="Business Systems Analysts"/>
    <s v="Business Systems Analyst"/>
    <x v="8"/>
    <s v="PressReader"/>
    <s v="Richmond"/>
    <s v="Richmond"/>
    <s v="Richmond"/>
    <s v="QC"/>
    <x v="1023"/>
    <s v="ANY"/>
    <s v="In-Person"/>
    <s v="Media"/>
    <n v="70000"/>
    <n v="85000"/>
    <n v="77500"/>
    <n v="0"/>
    <x v="1"/>
  </r>
  <r>
    <s v="Business Systems Analysts"/>
    <s v="Business Systems Analyst"/>
    <x v="8"/>
    <s v="PressReader"/>
    <s v="Richmond"/>
    <s v="Richmond"/>
    <s v="Richmond"/>
    <s v="NB"/>
    <x v="1023"/>
    <s v="ANY"/>
    <s v="In-Person"/>
    <s v="Media"/>
    <n v="70000"/>
    <n v="85000"/>
    <n v="77500"/>
    <n v="0"/>
    <x v="3"/>
  </r>
  <r>
    <s v="Senior Supply Chain Data Analysts"/>
    <s v="Application Analyst - Supply Chain - Remote"/>
    <x v="5"/>
    <s v="Aurora Cannabis"/>
    <s v="Alberta"/>
    <s v="Alberta"/>
    <s v="Alberta"/>
    <s v="AB"/>
    <x v="1024"/>
    <s v="ANY"/>
    <s v="Remote"/>
    <s v="Others"/>
    <n v="68500"/>
    <n v="87000"/>
    <n v="77750"/>
    <n v="0"/>
    <x v="2"/>
  </r>
  <r>
    <s v="Business Systems Analysts"/>
    <s v="business systems analyst"/>
    <x v="8"/>
    <s v="Zortech Solutions Inc."/>
    <s v="Mississauga"/>
    <s v="Mississauga"/>
    <s v="Mississauga"/>
    <s v="ON"/>
    <x v="497"/>
    <s v="ANY"/>
    <s v="In-Person"/>
    <s v="Technology"/>
    <n v="95680"/>
    <n v="99840"/>
    <n v="97760"/>
    <n v="0"/>
    <x v="1"/>
  </r>
  <r>
    <s v="Business and Marketing Analysts"/>
    <s v="Asset Investment Analyst"/>
    <x v="5"/>
    <s v="Toronto Hydro"/>
    <s v="Toronto"/>
    <s v="Toronto"/>
    <s v="Toronto"/>
    <s v="ON"/>
    <x v="859"/>
    <s v="ANY"/>
    <s v="In-Person"/>
    <s v="Others"/>
    <n v="60000"/>
    <n v="100000"/>
    <n v="80000"/>
    <n v="0"/>
    <x v="1"/>
  </r>
  <r>
    <s v="Senior Supply Chain Data Analysts"/>
    <s v="Business Analyst Student, Domestic Transportation (12 months) - Fall 2024"/>
    <x v="1"/>
    <s v="Canadian Tire Corporation"/>
    <s v="Mississauga"/>
    <s v="Mississauga"/>
    <s v="Mississauga"/>
    <s v="ON"/>
    <x v="374"/>
    <s v="ANY"/>
    <s v="In-Person"/>
    <s v="Others"/>
    <n v="55000"/>
    <n v="70000"/>
    <n v="62500"/>
    <n v="0"/>
    <x v="1"/>
  </r>
  <r>
    <s v="Systems and Data Analysts"/>
    <s v="Research Analyst - Translational Addiction Research Laboratory"/>
    <x v="5"/>
    <s v="Centre for Addiction and Mental Health"/>
    <s v="Toronto"/>
    <s v="Toronto"/>
    <s v="Toronto"/>
    <s v="ON"/>
    <x v="1025"/>
    <s v="ANY"/>
    <s v="In-Person"/>
    <s v="Healthcare"/>
    <n v="57158.400000000001"/>
    <n v="76232"/>
    <n v="66695.199999999997"/>
    <n v="0"/>
    <x v="1"/>
  </r>
  <r>
    <s v="Systems and Data Analysts"/>
    <s v="Senior Developer, Data &amp; Analytics - Business Intelligence"/>
    <x v="7"/>
    <s v="Air Canada"/>
    <s v="Dorval"/>
    <s v="Dorval"/>
    <s v="Dorval"/>
    <s v="QC"/>
    <x v="1026"/>
    <s v="Senior"/>
    <s v="In-Person"/>
    <s v="Others"/>
    <n v="62000"/>
    <n v="62000"/>
    <n v="62000"/>
    <n v="0"/>
    <x v="1"/>
  </r>
  <r>
    <s v="Business and Marketing Analysts"/>
    <s v="Business Analyst"/>
    <x v="1"/>
    <s v="Equisoft"/>
    <s v="Quebec"/>
    <s v="Quebec"/>
    <s v="Quebec"/>
    <s v="QC"/>
    <x v="1027"/>
    <s v="ANY"/>
    <s v="In-Person"/>
    <s v="Others"/>
    <n v="65000"/>
    <n v="87000"/>
    <n v="76000"/>
    <n v="0"/>
    <x v="1"/>
  </r>
  <r>
    <s v="Business and Marketing Analysts"/>
    <s v="IM Business Analyst"/>
    <x v="1"/>
    <s v="Messa"/>
    <s v="Ottawa"/>
    <s v="Ottawa"/>
    <s v="Ottawa"/>
    <s v="ON"/>
    <x v="1028"/>
    <s v="ANY"/>
    <s v="In-Person"/>
    <s v="Others"/>
    <n v="67000"/>
    <n v="102000"/>
    <n v="84500"/>
    <n v="0"/>
    <x v="1"/>
  </r>
  <r>
    <s v="Senior Business Intelligence Analysts"/>
    <s v="Risk Analyst, Third Party Risk Management"/>
    <x v="0"/>
    <s v="Aviva"/>
    <s v="Markham"/>
    <s v="Markham"/>
    <s v="Markham"/>
    <s v="ON"/>
    <x v="1029"/>
    <s v="ANY"/>
    <s v="In-Person"/>
    <s v="Others"/>
    <n v="94000"/>
    <n v="110000"/>
    <n v="102000"/>
    <n v="0"/>
    <x v="1"/>
  </r>
  <r>
    <s v="Senior Business Analysts"/>
    <s v="Business Intelligence Analyst"/>
    <x v="10"/>
    <s v="Clio"/>
    <s v="Vancouver"/>
    <s v="Vancouver"/>
    <s v="Vancouver"/>
    <s v="BC"/>
    <x v="1030"/>
    <s v="ANY"/>
    <s v="In-Person"/>
    <s v="Others"/>
    <n v="86000"/>
    <n v="94000"/>
    <n v="90000"/>
    <n v="0"/>
    <x v="2"/>
  </r>
  <r>
    <s v="Senior Supply Chain Data Analysts"/>
    <s v="Analyst, Supply Chain Replenishment"/>
    <x v="5"/>
    <s v="Loblaw Companies Limited"/>
    <s v="Brampton"/>
    <s v="Brampton"/>
    <s v="Brampton"/>
    <s v="ON"/>
    <x v="1031"/>
    <s v="ANY"/>
    <s v="In-Person"/>
    <s v="Technology"/>
    <n v="52000"/>
    <n v="59000"/>
    <n v="55500"/>
    <n v="0"/>
    <x v="1"/>
  </r>
  <r>
    <s v="Senior Business Intelligence Analysts"/>
    <s v="Project Controls Analyst"/>
    <x v="5"/>
    <s v="Suncor Energy"/>
    <s v="Fort McMurray"/>
    <s v="Fort McMurray"/>
    <s v="Fort McMurray"/>
    <s v="AB"/>
    <x v="1032"/>
    <s v="ANY"/>
    <s v="In-Person"/>
    <s v="Energy"/>
    <n v="72000"/>
    <n v="153000"/>
    <n v="112500"/>
    <n v="0"/>
    <x v="2"/>
  </r>
</pivotCacheRecords>
</file>

<file path=xl/pivotTables/_rels/pivotTable1.xml.rels><?xml version="1.0" encoding="UTF-8" standalone="yes"?>
<Relationships xmlns="http://schemas.openxmlformats.org/package/2006/relationships"><Relationship Id="rId1" Type="http://purl.oclc.org/ooxml/officeDocument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purl.oclc.org/ooxml/officeDocument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purl.oclc.org/ooxml/officeDocument/relationships/pivotCacheDefinition" Target="../pivotCache/pivotCacheDefinition3.xml"/></Relationships>
</file>

<file path=xl/pivotTables/_rels/pivotTable4.xml.rels><?xml version="1.0" encoding="UTF-8" standalone="yes"?>
<Relationships xmlns="http://schemas.openxmlformats.org/package/2006/relationships"><Relationship Id="rId1" Type="http://purl.oclc.org/ooxml/officeDocument/relationships/pivotCacheDefinition" Target="../pivotCache/pivotCacheDefinition4.xml"/></Relationships>
</file>

<file path=xl/pivotTables/_rels/pivotTable5.xml.rels><?xml version="1.0" encoding="UTF-8" standalone="yes"?>
<Relationships xmlns="http://schemas.openxmlformats.org/package/2006/relationships"><Relationship Id="rId1" Type="http://purl.oclc.org/ooxml/officeDocument/relationships/pivotCacheDefinition" Target="../pivotCache/pivotCacheDefinition5.xml"/></Relationships>
</file>

<file path=xl/pivotTables/_rels/pivotTable6.xml.rels><?xml version="1.0" encoding="UTF-8" standalone="yes"?>
<Relationships xmlns="http://schemas.openxmlformats.org/package/2006/relationships"><Relationship Id="rId1" Type="http://purl.oclc.org/ooxml/officeDocument/relationships/pivotCacheDefinition" Target="../pivotCache/pivotCacheDefinition6.xml"/></Relationships>
</file>

<file path=xl/pivotTables/_rels/pivotTable7.xml.rels><?xml version="1.0" encoding="UTF-8" standalone="yes"?>
<Relationships xmlns="http://schemas.openxmlformats.org/package/2006/relationships"><Relationship Id="rId1" Type="http://purl.oclc.org/ooxml/officeDocument/relationships/pivotCacheDefinition" Target="../pivotCache/pivotCacheDefinition7.xml"/></Relationships>
</file>

<file path=xl/pivotTables/_rels/pivotTable8.xml.rels><?xml version="1.0" encoding="UTF-8" standalone="yes"?>
<Relationships xmlns="http://schemas.openxmlformats.org/package/2006/relationships"><Relationship Id="rId1" Type="http://purl.oclc.org/ooxml/officeDocument/relationships/pivotCacheDefinition" Target="../pivotCache/pivotCacheDefinition8.xml"/></Relationships>
</file>

<file path=xl/pivotTables/_rels/pivotTable9.xml.rels><?xml version="1.0" encoding="UTF-8" standalone="yes"?>
<Relationships xmlns="http://schemas.openxmlformats.org/package/2006/relationships"><Relationship Id="rId1" Type="http://purl.oclc.org/ooxml/officeDocument/relationships/pivotCacheDefinition" Target="../pivotCache/pivotCacheDefinition8.xml"/></Relationships>
</file>

<file path=xl/pivotTables/pivotTable1.xml><?xml version="1.0" encoding="utf-8"?>
<pivotTableDefinition xmlns="http://purl.oclc.org/ooxml/spreadsheetml/main" xmlns:mc="http://schemas.openxmlformats.org/markup-compatibility/2006" xmlns:xr="http://schemas.microsoft.com/office/spreadsheetml/2014/revision" mc:Ignorable="xr" xr:uid="{B4F4518B-EF2A-AC46-95C4-A14C486E1D66}" name="PivotTable1" cacheId="4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5">
  <location ref="A3:B15" firstHeaderRow="1" firstDataRow="1" firstDataCol="1"/>
  <pivotFields count="13">
    <pivotField axis="axisRow" dataField="1" showAll="0">
      <items count="12">
        <item x="1"/>
        <item x="2"/>
        <item x="6"/>
        <item x="9"/>
        <item x="7"/>
        <item x="5"/>
        <item x="4"/>
        <item x="8"/>
        <item x="3"/>
        <item x="0"/>
        <item x="10"/>
        <item t="default"/>
      </items>
    </pivotField>
    <pivotField showAll="0"/>
    <pivotField showAll="0">
      <items count="29">
        <item x="5"/>
        <item x="10"/>
        <item x="1"/>
        <item x="17"/>
        <item x="2"/>
        <item x="19"/>
        <item x="11"/>
        <item x="16"/>
        <item x="3"/>
        <item x="12"/>
        <item x="26"/>
        <item x="4"/>
        <item x="7"/>
        <item x="18"/>
        <item x="22"/>
        <item x="24"/>
        <item x="14"/>
        <item x="9"/>
        <item x="20"/>
        <item x="13"/>
        <item x="23"/>
        <item x="6"/>
        <item x="15"/>
        <item x="0"/>
        <item x="25"/>
        <item x="8"/>
        <item x="21"/>
        <item x="27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0"/>
  </rowFields>
  <rowItems count="1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 t="grand">
      <x/>
    </i>
  </rowItems>
  <colItems count="1">
    <i/>
  </colItems>
  <dataFields count="1">
    <dataField name="Count of Job Title" fld="0" subtotal="count" baseField="0" baseItem="0"/>
  </dataFields>
  <chartFormats count="24">
    <chartFormat chart="3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2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3" format="3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3" format="4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3" format="5">
      <pivotArea type="data" outline="0" fieldPosition="0">
        <references count="2">
          <reference field="4294967294" count="1" selected="0">
            <x v="0"/>
          </reference>
          <reference field="0" count="1" selected="0">
            <x v="3"/>
          </reference>
        </references>
      </pivotArea>
    </chartFormat>
    <chartFormat chart="3" format="6">
      <pivotArea type="data" outline="0" fieldPosition="0">
        <references count="2">
          <reference field="4294967294" count="1" selected="0">
            <x v="0"/>
          </reference>
          <reference field="0" count="1" selected="0">
            <x v="4"/>
          </reference>
        </references>
      </pivotArea>
    </chartFormat>
    <chartFormat chart="3" format="7">
      <pivotArea type="data" outline="0" fieldPosition="0">
        <references count="2">
          <reference field="4294967294" count="1" selected="0">
            <x v="0"/>
          </reference>
          <reference field="0" count="1" selected="0">
            <x v="5"/>
          </reference>
        </references>
      </pivotArea>
    </chartFormat>
    <chartFormat chart="3" format="8">
      <pivotArea type="data" outline="0" fieldPosition="0">
        <references count="2">
          <reference field="4294967294" count="1" selected="0">
            <x v="0"/>
          </reference>
          <reference field="0" count="1" selected="0">
            <x v="6"/>
          </reference>
        </references>
      </pivotArea>
    </chartFormat>
    <chartFormat chart="3" format="9">
      <pivotArea type="data" outline="0" fieldPosition="0">
        <references count="2">
          <reference field="4294967294" count="1" selected="0">
            <x v="0"/>
          </reference>
          <reference field="0" count="1" selected="0">
            <x v="7"/>
          </reference>
        </references>
      </pivotArea>
    </chartFormat>
    <chartFormat chart="3" format="10">
      <pivotArea type="data" outline="0" fieldPosition="0">
        <references count="2">
          <reference field="4294967294" count="1" selected="0">
            <x v="0"/>
          </reference>
          <reference field="0" count="1" selected="0">
            <x v="8"/>
          </reference>
        </references>
      </pivotArea>
    </chartFormat>
    <chartFormat chart="3" format="11">
      <pivotArea type="data" outline="0" fieldPosition="0">
        <references count="2">
          <reference field="4294967294" count="1" selected="0">
            <x v="0"/>
          </reference>
          <reference field="0" count="1" selected="0">
            <x v="9"/>
          </reference>
        </references>
      </pivotArea>
    </chartFormat>
    <chartFormat chart="3" format="12">
      <pivotArea type="data" outline="0" fieldPosition="0">
        <references count="2">
          <reference field="4294967294" count="1" selected="0">
            <x v="0"/>
          </reference>
          <reference field="0" count="1" selected="0">
            <x v="10"/>
          </reference>
        </references>
      </pivotArea>
    </chartFormat>
    <chartFormat chart="4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4" format="2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4" format="3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4" format="4">
      <pivotArea type="data" outline="0" fieldPosition="0">
        <references count="2">
          <reference field="4294967294" count="1" selected="0">
            <x v="0"/>
          </reference>
          <reference field="0" count="1" selected="0">
            <x v="3"/>
          </reference>
        </references>
      </pivotArea>
    </chartFormat>
    <chartFormat chart="4" format="5">
      <pivotArea type="data" outline="0" fieldPosition="0">
        <references count="2">
          <reference field="4294967294" count="1" selected="0">
            <x v="0"/>
          </reference>
          <reference field="0" count="1" selected="0">
            <x v="4"/>
          </reference>
        </references>
      </pivotArea>
    </chartFormat>
    <chartFormat chart="4" format="6">
      <pivotArea type="data" outline="0" fieldPosition="0">
        <references count="2">
          <reference field="4294967294" count="1" selected="0">
            <x v="0"/>
          </reference>
          <reference field="0" count="1" selected="0">
            <x v="5"/>
          </reference>
        </references>
      </pivotArea>
    </chartFormat>
    <chartFormat chart="4" format="7">
      <pivotArea type="data" outline="0" fieldPosition="0">
        <references count="2">
          <reference field="4294967294" count="1" selected="0">
            <x v="0"/>
          </reference>
          <reference field="0" count="1" selected="0">
            <x v="6"/>
          </reference>
        </references>
      </pivotArea>
    </chartFormat>
    <chartFormat chart="4" format="8">
      <pivotArea type="data" outline="0" fieldPosition="0">
        <references count="2">
          <reference field="4294967294" count="1" selected="0">
            <x v="0"/>
          </reference>
          <reference field="0" count="1" selected="0">
            <x v="7"/>
          </reference>
        </references>
      </pivotArea>
    </chartFormat>
    <chartFormat chart="4" format="9">
      <pivotArea type="data" outline="0" fieldPosition="0">
        <references count="2">
          <reference field="4294967294" count="1" selected="0">
            <x v="0"/>
          </reference>
          <reference field="0" count="1" selected="0">
            <x v="8"/>
          </reference>
        </references>
      </pivotArea>
    </chartFormat>
    <chartFormat chart="4" format="10">
      <pivotArea type="data" outline="0" fieldPosition="0">
        <references count="2">
          <reference field="4294967294" count="1" selected="0">
            <x v="0"/>
          </reference>
          <reference field="0" count="1" selected="0">
            <x v="9"/>
          </reference>
        </references>
      </pivotArea>
    </chartFormat>
    <chartFormat chart="4" format="11">
      <pivotArea type="data" outline="0" fieldPosition="0">
        <references count="2">
          <reference field="4294967294" count="1" selected="0">
            <x v="0"/>
          </reference>
          <reference field="0" count="1" selected="0">
            <x v="1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purl.oclc.org/ooxml/spreadsheetml/main" xmlns:mc="http://schemas.openxmlformats.org/markup-compatibility/2006" xmlns:xr="http://schemas.microsoft.com/office/spreadsheetml/2014/revision" mc:Ignorable="xr" xr:uid="{38EA91C2-52C3-744D-B02E-05DC040C6C32}" name="PivotTable3" cacheId="46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3:B31" firstHeaderRow="1" firstDataRow="1" firstDataCol="1"/>
  <pivotFields count="1">
    <pivotField axis="axisRow" dataField="1" showAll="0">
      <items count="28">
        <item x="5"/>
        <item x="10"/>
        <item x="1"/>
        <item x="17"/>
        <item x="2"/>
        <item x="19"/>
        <item x="11"/>
        <item x="16"/>
        <item x="3"/>
        <item x="12"/>
        <item x="26"/>
        <item x="4"/>
        <item x="7"/>
        <item x="18"/>
        <item x="22"/>
        <item x="24"/>
        <item x="14"/>
        <item x="9"/>
        <item x="20"/>
        <item x="13"/>
        <item x="23"/>
        <item x="6"/>
        <item x="15"/>
        <item x="0"/>
        <item x="25"/>
        <item x="8"/>
        <item x="21"/>
        <item t="default"/>
      </items>
    </pivotField>
  </pivotFields>
  <rowFields count="1">
    <field x="0"/>
  </rowFields>
  <rowItems count="2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 t="grand">
      <x/>
    </i>
  </rowItems>
  <colItems count="1">
    <i/>
  </colItems>
  <dataFields count="1">
    <dataField name="Count of Position" fld="0" subtotal="count" baseField="0" baseItem="0"/>
  </dataFields>
  <chartFormats count="28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0" format="2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0" format="3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0" format="4">
      <pivotArea type="data" outline="0" fieldPosition="0">
        <references count="2">
          <reference field="4294967294" count="1" selected="0">
            <x v="0"/>
          </reference>
          <reference field="0" count="1" selected="0">
            <x v="3"/>
          </reference>
        </references>
      </pivotArea>
    </chartFormat>
    <chartFormat chart="0" format="5">
      <pivotArea type="data" outline="0" fieldPosition="0">
        <references count="2">
          <reference field="4294967294" count="1" selected="0">
            <x v="0"/>
          </reference>
          <reference field="0" count="1" selected="0">
            <x v="4"/>
          </reference>
        </references>
      </pivotArea>
    </chartFormat>
    <chartFormat chart="0" format="6">
      <pivotArea type="data" outline="0" fieldPosition="0">
        <references count="2">
          <reference field="4294967294" count="1" selected="0">
            <x v="0"/>
          </reference>
          <reference field="0" count="1" selected="0">
            <x v="5"/>
          </reference>
        </references>
      </pivotArea>
    </chartFormat>
    <chartFormat chart="0" format="7">
      <pivotArea type="data" outline="0" fieldPosition="0">
        <references count="2">
          <reference field="4294967294" count="1" selected="0">
            <x v="0"/>
          </reference>
          <reference field="0" count="1" selected="0">
            <x v="6"/>
          </reference>
        </references>
      </pivotArea>
    </chartFormat>
    <chartFormat chart="0" format="8">
      <pivotArea type="data" outline="0" fieldPosition="0">
        <references count="2">
          <reference field="4294967294" count="1" selected="0">
            <x v="0"/>
          </reference>
          <reference field="0" count="1" selected="0">
            <x v="7"/>
          </reference>
        </references>
      </pivotArea>
    </chartFormat>
    <chartFormat chart="0" format="9">
      <pivotArea type="data" outline="0" fieldPosition="0">
        <references count="2">
          <reference field="4294967294" count="1" selected="0">
            <x v="0"/>
          </reference>
          <reference field="0" count="1" selected="0">
            <x v="8"/>
          </reference>
        </references>
      </pivotArea>
    </chartFormat>
    <chartFormat chart="0" format="10">
      <pivotArea type="data" outline="0" fieldPosition="0">
        <references count="2">
          <reference field="4294967294" count="1" selected="0">
            <x v="0"/>
          </reference>
          <reference field="0" count="1" selected="0">
            <x v="9"/>
          </reference>
        </references>
      </pivotArea>
    </chartFormat>
    <chartFormat chart="0" format="11">
      <pivotArea type="data" outline="0" fieldPosition="0">
        <references count="2">
          <reference field="4294967294" count="1" selected="0">
            <x v="0"/>
          </reference>
          <reference field="0" count="1" selected="0">
            <x v="10"/>
          </reference>
        </references>
      </pivotArea>
    </chartFormat>
    <chartFormat chart="0" format="12">
      <pivotArea type="data" outline="0" fieldPosition="0">
        <references count="2">
          <reference field="4294967294" count="1" selected="0">
            <x v="0"/>
          </reference>
          <reference field="0" count="1" selected="0">
            <x v="11"/>
          </reference>
        </references>
      </pivotArea>
    </chartFormat>
    <chartFormat chart="0" format="13">
      <pivotArea type="data" outline="0" fieldPosition="0">
        <references count="2">
          <reference field="4294967294" count="1" selected="0">
            <x v="0"/>
          </reference>
          <reference field="0" count="1" selected="0">
            <x v="12"/>
          </reference>
        </references>
      </pivotArea>
    </chartFormat>
    <chartFormat chart="0" format="14">
      <pivotArea type="data" outline="0" fieldPosition="0">
        <references count="2">
          <reference field="4294967294" count="1" selected="0">
            <x v="0"/>
          </reference>
          <reference field="0" count="1" selected="0">
            <x v="13"/>
          </reference>
        </references>
      </pivotArea>
    </chartFormat>
    <chartFormat chart="0" format="15">
      <pivotArea type="data" outline="0" fieldPosition="0">
        <references count="2">
          <reference field="4294967294" count="1" selected="0">
            <x v="0"/>
          </reference>
          <reference field="0" count="1" selected="0">
            <x v="14"/>
          </reference>
        </references>
      </pivotArea>
    </chartFormat>
    <chartFormat chart="0" format="16">
      <pivotArea type="data" outline="0" fieldPosition="0">
        <references count="2">
          <reference field="4294967294" count="1" selected="0">
            <x v="0"/>
          </reference>
          <reference field="0" count="1" selected="0">
            <x v="15"/>
          </reference>
        </references>
      </pivotArea>
    </chartFormat>
    <chartFormat chart="0" format="17">
      <pivotArea type="data" outline="0" fieldPosition="0">
        <references count="2">
          <reference field="4294967294" count="1" selected="0">
            <x v="0"/>
          </reference>
          <reference field="0" count="1" selected="0">
            <x v="16"/>
          </reference>
        </references>
      </pivotArea>
    </chartFormat>
    <chartFormat chart="0" format="18">
      <pivotArea type="data" outline="0" fieldPosition="0">
        <references count="2">
          <reference field="4294967294" count="1" selected="0">
            <x v="0"/>
          </reference>
          <reference field="0" count="1" selected="0">
            <x v="17"/>
          </reference>
        </references>
      </pivotArea>
    </chartFormat>
    <chartFormat chart="0" format="19">
      <pivotArea type="data" outline="0" fieldPosition="0">
        <references count="2">
          <reference field="4294967294" count="1" selected="0">
            <x v="0"/>
          </reference>
          <reference field="0" count="1" selected="0">
            <x v="18"/>
          </reference>
        </references>
      </pivotArea>
    </chartFormat>
    <chartFormat chart="0" format="20">
      <pivotArea type="data" outline="0" fieldPosition="0">
        <references count="2">
          <reference field="4294967294" count="1" selected="0">
            <x v="0"/>
          </reference>
          <reference field="0" count="1" selected="0">
            <x v="19"/>
          </reference>
        </references>
      </pivotArea>
    </chartFormat>
    <chartFormat chart="0" format="21">
      <pivotArea type="data" outline="0" fieldPosition="0">
        <references count="2">
          <reference field="4294967294" count="1" selected="0">
            <x v="0"/>
          </reference>
          <reference field="0" count="1" selected="0">
            <x v="20"/>
          </reference>
        </references>
      </pivotArea>
    </chartFormat>
    <chartFormat chart="0" format="22">
      <pivotArea type="data" outline="0" fieldPosition="0">
        <references count="2">
          <reference field="4294967294" count="1" selected="0">
            <x v="0"/>
          </reference>
          <reference field="0" count="1" selected="0">
            <x v="21"/>
          </reference>
        </references>
      </pivotArea>
    </chartFormat>
    <chartFormat chart="0" format="23">
      <pivotArea type="data" outline="0" fieldPosition="0">
        <references count="2">
          <reference field="4294967294" count="1" selected="0">
            <x v="0"/>
          </reference>
          <reference field="0" count="1" selected="0">
            <x v="22"/>
          </reference>
        </references>
      </pivotArea>
    </chartFormat>
    <chartFormat chart="0" format="24">
      <pivotArea type="data" outline="0" fieldPosition="0">
        <references count="2">
          <reference field="4294967294" count="1" selected="0">
            <x v="0"/>
          </reference>
          <reference field="0" count="1" selected="0">
            <x v="23"/>
          </reference>
        </references>
      </pivotArea>
    </chartFormat>
    <chartFormat chart="0" format="25">
      <pivotArea type="data" outline="0" fieldPosition="0">
        <references count="2">
          <reference field="4294967294" count="1" selected="0">
            <x v="0"/>
          </reference>
          <reference field="0" count="1" selected="0">
            <x v="24"/>
          </reference>
        </references>
      </pivotArea>
    </chartFormat>
    <chartFormat chart="0" format="26">
      <pivotArea type="data" outline="0" fieldPosition="0">
        <references count="2">
          <reference field="4294967294" count="1" selected="0">
            <x v="0"/>
          </reference>
          <reference field="0" count="1" selected="0">
            <x v="25"/>
          </reference>
        </references>
      </pivotArea>
    </chartFormat>
    <chartFormat chart="0" format="27">
      <pivotArea type="data" outline="0" fieldPosition="0">
        <references count="2">
          <reference field="4294967294" count="1" selected="0">
            <x v="0"/>
          </reference>
          <reference field="0" count="1" selected="0">
            <x v="26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purl.oclc.org/ooxml/spreadsheetml/main" xmlns:mc="http://schemas.openxmlformats.org/markup-compatibility/2006" xmlns:xr="http://schemas.microsoft.com/office/spreadsheetml/2014/revision" mc:Ignorable="xr" xr:uid="{F10AC117-A3B7-0B42-BB48-34A7741EADFA}" name="PivotTable4" cacheId="47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3:B26" firstHeaderRow="1" firstDataRow="1" firstDataCol="1"/>
  <pivotFields count="1">
    <pivotField axis="axisRow" dataField="1" showAll="0">
      <items count="23">
        <item x="13"/>
        <item x="20"/>
        <item x="7"/>
        <item x="9"/>
        <item x="10"/>
        <item x="8"/>
        <item x="6"/>
        <item x="5"/>
        <item x="15"/>
        <item x="3"/>
        <item x="4"/>
        <item x="16"/>
        <item x="17"/>
        <item x="14"/>
        <item x="0"/>
        <item x="11"/>
        <item x="19"/>
        <item x="2"/>
        <item x="1"/>
        <item x="18"/>
        <item x="12"/>
        <item x="21"/>
        <item t="default"/>
      </items>
    </pivotField>
  </pivotFields>
  <rowFields count="1">
    <field x="0"/>
  </rowFields>
  <rowItems count="2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 t="grand">
      <x/>
    </i>
  </rowItems>
  <colItems count="1">
    <i/>
  </colItems>
  <dataFields count="1">
    <dataField name="Count of Industry Type" fld="0" subtotal="count" baseField="0" baseItem="0"/>
  </dataFields>
  <chartFormats count="23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0" format="2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0" format="3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0" format="4">
      <pivotArea type="data" outline="0" fieldPosition="0">
        <references count="2">
          <reference field="4294967294" count="1" selected="0">
            <x v="0"/>
          </reference>
          <reference field="0" count="1" selected="0">
            <x v="3"/>
          </reference>
        </references>
      </pivotArea>
    </chartFormat>
    <chartFormat chart="0" format="5">
      <pivotArea type="data" outline="0" fieldPosition="0">
        <references count="2">
          <reference field="4294967294" count="1" selected="0">
            <x v="0"/>
          </reference>
          <reference field="0" count="1" selected="0">
            <x v="4"/>
          </reference>
        </references>
      </pivotArea>
    </chartFormat>
    <chartFormat chart="0" format="6">
      <pivotArea type="data" outline="0" fieldPosition="0">
        <references count="2">
          <reference field="4294967294" count="1" selected="0">
            <x v="0"/>
          </reference>
          <reference field="0" count="1" selected="0">
            <x v="5"/>
          </reference>
        </references>
      </pivotArea>
    </chartFormat>
    <chartFormat chart="0" format="7">
      <pivotArea type="data" outline="0" fieldPosition="0">
        <references count="2">
          <reference field="4294967294" count="1" selected="0">
            <x v="0"/>
          </reference>
          <reference field="0" count="1" selected="0">
            <x v="6"/>
          </reference>
        </references>
      </pivotArea>
    </chartFormat>
    <chartFormat chart="0" format="8">
      <pivotArea type="data" outline="0" fieldPosition="0">
        <references count="2">
          <reference field="4294967294" count="1" selected="0">
            <x v="0"/>
          </reference>
          <reference field="0" count="1" selected="0">
            <x v="7"/>
          </reference>
        </references>
      </pivotArea>
    </chartFormat>
    <chartFormat chart="0" format="9">
      <pivotArea type="data" outline="0" fieldPosition="0">
        <references count="2">
          <reference field="4294967294" count="1" selected="0">
            <x v="0"/>
          </reference>
          <reference field="0" count="1" selected="0">
            <x v="8"/>
          </reference>
        </references>
      </pivotArea>
    </chartFormat>
    <chartFormat chart="0" format="10">
      <pivotArea type="data" outline="0" fieldPosition="0">
        <references count="2">
          <reference field="4294967294" count="1" selected="0">
            <x v="0"/>
          </reference>
          <reference field="0" count="1" selected="0">
            <x v="9"/>
          </reference>
        </references>
      </pivotArea>
    </chartFormat>
    <chartFormat chart="0" format="11">
      <pivotArea type="data" outline="0" fieldPosition="0">
        <references count="2">
          <reference field="4294967294" count="1" selected="0">
            <x v="0"/>
          </reference>
          <reference field="0" count="1" selected="0">
            <x v="10"/>
          </reference>
        </references>
      </pivotArea>
    </chartFormat>
    <chartFormat chart="0" format="12">
      <pivotArea type="data" outline="0" fieldPosition="0">
        <references count="2">
          <reference field="4294967294" count="1" selected="0">
            <x v="0"/>
          </reference>
          <reference field="0" count="1" selected="0">
            <x v="11"/>
          </reference>
        </references>
      </pivotArea>
    </chartFormat>
    <chartFormat chart="0" format="13">
      <pivotArea type="data" outline="0" fieldPosition="0">
        <references count="2">
          <reference field="4294967294" count="1" selected="0">
            <x v="0"/>
          </reference>
          <reference field="0" count="1" selected="0">
            <x v="12"/>
          </reference>
        </references>
      </pivotArea>
    </chartFormat>
    <chartFormat chart="0" format="14">
      <pivotArea type="data" outline="0" fieldPosition="0">
        <references count="2">
          <reference field="4294967294" count="1" selected="0">
            <x v="0"/>
          </reference>
          <reference field="0" count="1" selected="0">
            <x v="13"/>
          </reference>
        </references>
      </pivotArea>
    </chartFormat>
    <chartFormat chart="0" format="15">
      <pivotArea type="data" outline="0" fieldPosition="0">
        <references count="2">
          <reference field="4294967294" count="1" selected="0">
            <x v="0"/>
          </reference>
          <reference field="0" count="1" selected="0">
            <x v="14"/>
          </reference>
        </references>
      </pivotArea>
    </chartFormat>
    <chartFormat chart="0" format="16">
      <pivotArea type="data" outline="0" fieldPosition="0">
        <references count="2">
          <reference field="4294967294" count="1" selected="0">
            <x v="0"/>
          </reference>
          <reference field="0" count="1" selected="0">
            <x v="15"/>
          </reference>
        </references>
      </pivotArea>
    </chartFormat>
    <chartFormat chart="0" format="17">
      <pivotArea type="data" outline="0" fieldPosition="0">
        <references count="2">
          <reference field="4294967294" count="1" selected="0">
            <x v="0"/>
          </reference>
          <reference field="0" count="1" selected="0">
            <x v="16"/>
          </reference>
        </references>
      </pivotArea>
    </chartFormat>
    <chartFormat chart="0" format="18">
      <pivotArea type="data" outline="0" fieldPosition="0">
        <references count="2">
          <reference field="4294967294" count="1" selected="0">
            <x v="0"/>
          </reference>
          <reference field="0" count="1" selected="0">
            <x v="17"/>
          </reference>
        </references>
      </pivotArea>
    </chartFormat>
    <chartFormat chart="0" format="19">
      <pivotArea type="data" outline="0" fieldPosition="0">
        <references count="2">
          <reference field="4294967294" count="1" selected="0">
            <x v="0"/>
          </reference>
          <reference field="0" count="1" selected="0">
            <x v="18"/>
          </reference>
        </references>
      </pivotArea>
    </chartFormat>
    <chartFormat chart="0" format="20">
      <pivotArea type="data" outline="0" fieldPosition="0">
        <references count="2">
          <reference field="4294967294" count="1" selected="0">
            <x v="0"/>
          </reference>
          <reference field="0" count="1" selected="0">
            <x v="19"/>
          </reference>
        </references>
      </pivotArea>
    </chartFormat>
    <chartFormat chart="0" format="21">
      <pivotArea type="data" outline="0" fieldPosition="0">
        <references count="2">
          <reference field="4294967294" count="1" selected="0">
            <x v="0"/>
          </reference>
          <reference field="0" count="1" selected="0">
            <x v="20"/>
          </reference>
        </references>
      </pivotArea>
    </chartFormat>
    <chartFormat chart="0" format="22">
      <pivotArea type="data" outline="0" fieldPosition="0">
        <references count="2">
          <reference field="4294967294" count="1" selected="0">
            <x v="0"/>
          </reference>
          <reference field="0" count="1" selected="0">
            <x v="2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purl.oclc.org/ooxml/spreadsheetml/main" xmlns:mc="http://schemas.openxmlformats.org/markup-compatibility/2006" xmlns:xr="http://schemas.microsoft.com/office/spreadsheetml/2014/revision" mc:Ignorable="xr" xr:uid="{A6684A74-A287-BA4E-97A0-C115C11FD640}" name="PivotTable7" cacheId="48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3:B173" firstHeaderRow="1" firstDataRow="1" firstDataCol="1"/>
  <pivotFields count="1">
    <pivotField axis="axisRow" dataField="1" showAll="0">
      <items count="170">
        <item x="135"/>
        <item x="4"/>
        <item x="112"/>
        <item x="168"/>
        <item x="117"/>
        <item x="121"/>
        <item x="88"/>
        <item x="124"/>
        <item x="13"/>
        <item x="9"/>
        <item x="152"/>
        <item x="94"/>
        <item x="22"/>
        <item x="42"/>
        <item x="34"/>
        <item x="138"/>
        <item x="162"/>
        <item x="73"/>
        <item x="24"/>
        <item x="160"/>
        <item x="7"/>
        <item x="40"/>
        <item x="8"/>
        <item x="147"/>
        <item x="144"/>
        <item x="164"/>
        <item x="100"/>
        <item x="69"/>
        <item x="145"/>
        <item x="114"/>
        <item x="122"/>
        <item x="31"/>
        <item x="33"/>
        <item x="134"/>
        <item x="14"/>
        <item x="136"/>
        <item x="74"/>
        <item x="142"/>
        <item x="21"/>
        <item x="141"/>
        <item x="15"/>
        <item x="91"/>
        <item x="130"/>
        <item x="150"/>
        <item x="30"/>
        <item x="62"/>
        <item x="85"/>
        <item x="104"/>
        <item x="108"/>
        <item x="87"/>
        <item x="106"/>
        <item x="98"/>
        <item x="84"/>
        <item x="80"/>
        <item x="139"/>
        <item x="29"/>
        <item x="99"/>
        <item x="75"/>
        <item x="159"/>
        <item x="18"/>
        <item x="110"/>
        <item x="119"/>
        <item x="72"/>
        <item x="41"/>
        <item x="143"/>
        <item x="93"/>
        <item x="12"/>
        <item x="137"/>
        <item x="116"/>
        <item x="16"/>
        <item x="131"/>
        <item x="155"/>
        <item x="126"/>
        <item x="156"/>
        <item x="113"/>
        <item x="3"/>
        <item x="148"/>
        <item x="60"/>
        <item x="37"/>
        <item x="38"/>
        <item x="67"/>
        <item x="149"/>
        <item x="1"/>
        <item x="115"/>
        <item x="86"/>
        <item x="109"/>
        <item x="167"/>
        <item x="118"/>
        <item x="146"/>
        <item x="95"/>
        <item x="128"/>
        <item x="158"/>
        <item x="92"/>
        <item x="27"/>
        <item x="78"/>
        <item x="0"/>
        <item x="101"/>
        <item x="17"/>
        <item x="46"/>
        <item x="57"/>
        <item x="19"/>
        <item x="59"/>
        <item x="123"/>
        <item x="49"/>
        <item x="50"/>
        <item x="129"/>
        <item x="77"/>
        <item x="45"/>
        <item x="51"/>
        <item x="43"/>
        <item x="44"/>
        <item x="133"/>
        <item x="48"/>
        <item x="55"/>
        <item x="53"/>
        <item x="96"/>
        <item x="61"/>
        <item x="56"/>
        <item x="23"/>
        <item x="54"/>
        <item x="52"/>
        <item x="47"/>
        <item x="39"/>
        <item x="10"/>
        <item x="154"/>
        <item x="76"/>
        <item x="151"/>
        <item x="107"/>
        <item x="125"/>
        <item x="111"/>
        <item x="20"/>
        <item x="161"/>
        <item x="65"/>
        <item x="90"/>
        <item x="157"/>
        <item x="35"/>
        <item x="166"/>
        <item x="70"/>
        <item x="102"/>
        <item x="58"/>
        <item x="103"/>
        <item x="79"/>
        <item x="83"/>
        <item x="81"/>
        <item x="89"/>
        <item x="26"/>
        <item x="140"/>
        <item x="165"/>
        <item x="68"/>
        <item x="97"/>
        <item x="2"/>
        <item x="163"/>
        <item x="132"/>
        <item x="6"/>
        <item x="25"/>
        <item x="32"/>
        <item x="36"/>
        <item x="64"/>
        <item x="63"/>
        <item x="105"/>
        <item x="11"/>
        <item x="153"/>
        <item x="120"/>
        <item x="66"/>
        <item x="5"/>
        <item x="28"/>
        <item x="127"/>
        <item x="71"/>
        <item x="82"/>
        <item t="default"/>
      </items>
    </pivotField>
  </pivotFields>
  <rowFields count="1">
    <field x="0"/>
  </rowFields>
  <rowItems count="17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 t="grand">
      <x/>
    </i>
  </rowItems>
  <colItems count="1">
    <i/>
  </colItems>
  <dataFields count="1">
    <dataField name="Count of City" fld="0" subtotal="count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purl.oclc.org/ooxml/spreadsheetml/main" xmlns:mc="http://schemas.openxmlformats.org/markup-compatibility/2006" xmlns:xr="http://schemas.microsoft.com/office/spreadsheetml/2014/revision" mc:Ignorable="xr" xr:uid="{D7731D9F-C156-7346-B5A5-A07283DD2909}" name="PivotTable8" cacheId="49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B148" firstHeaderRow="1" firstDataRow="1" firstDataCol="1"/>
  <pivotFields count="1">
    <pivotField axis="axisRow" dataField="1" showAll="0">
      <items count="145">
        <item x="143"/>
        <item x="109"/>
        <item x="4"/>
        <item x="89"/>
        <item x="142"/>
        <item x="94"/>
        <item x="98"/>
        <item x="67"/>
        <item x="100"/>
        <item x="13"/>
        <item x="9"/>
        <item x="126"/>
        <item x="73"/>
        <item x="20"/>
        <item x="39"/>
        <item x="31"/>
        <item x="112"/>
        <item x="136"/>
        <item x="53"/>
        <item x="21"/>
        <item x="134"/>
        <item x="7"/>
        <item x="37"/>
        <item x="8"/>
        <item x="121"/>
        <item x="118"/>
        <item x="138"/>
        <item x="78"/>
        <item x="49"/>
        <item x="119"/>
        <item x="91"/>
        <item x="99"/>
        <item x="28"/>
        <item x="30"/>
        <item x="108"/>
        <item x="14"/>
        <item x="110"/>
        <item x="54"/>
        <item x="116"/>
        <item x="19"/>
        <item x="115"/>
        <item x="15"/>
        <item x="70"/>
        <item x="105"/>
        <item x="124"/>
        <item x="27"/>
        <item x="42"/>
        <item x="64"/>
        <item x="81"/>
        <item x="85"/>
        <item x="66"/>
        <item x="83"/>
        <item x="76"/>
        <item x="63"/>
        <item x="59"/>
        <item x="113"/>
        <item x="26"/>
        <item x="77"/>
        <item x="55"/>
        <item x="133"/>
        <item x="17"/>
        <item x="87"/>
        <item x="96"/>
        <item x="52"/>
        <item x="38"/>
        <item x="117"/>
        <item x="72"/>
        <item x="12"/>
        <item x="111"/>
        <item x="93"/>
        <item x="16"/>
        <item x="106"/>
        <item x="129"/>
        <item x="102"/>
        <item x="130"/>
        <item x="90"/>
        <item x="3"/>
        <item x="122"/>
        <item x="41"/>
        <item x="34"/>
        <item x="35"/>
        <item x="47"/>
        <item x="123"/>
        <item x="1"/>
        <item x="92"/>
        <item x="65"/>
        <item x="86"/>
        <item x="141"/>
        <item x="95"/>
        <item x="120"/>
        <item x="74"/>
        <item x="104"/>
        <item x="132"/>
        <item x="71"/>
        <item x="24"/>
        <item x="57"/>
        <item x="0"/>
        <item x="36"/>
        <item x="10"/>
        <item x="128"/>
        <item x="56"/>
        <item x="125"/>
        <item x="84"/>
        <item x="101"/>
        <item x="88"/>
        <item x="18"/>
        <item x="135"/>
        <item x="45"/>
        <item x="69"/>
        <item x="131"/>
        <item x="32"/>
        <item x="140"/>
        <item x="50"/>
        <item x="79"/>
        <item x="40"/>
        <item x="80"/>
        <item x="58"/>
        <item x="62"/>
        <item x="60"/>
        <item x="68"/>
        <item x="23"/>
        <item x="114"/>
        <item x="139"/>
        <item x="48"/>
        <item x="75"/>
        <item x="2"/>
        <item x="137"/>
        <item x="107"/>
        <item x="6"/>
        <item x="22"/>
        <item x="29"/>
        <item x="33"/>
        <item x="44"/>
        <item x="43"/>
        <item x="82"/>
        <item x="11"/>
        <item x="127"/>
        <item x="97"/>
        <item x="46"/>
        <item x="5"/>
        <item x="25"/>
        <item x="103"/>
        <item x="51"/>
        <item x="61"/>
        <item t="default"/>
      </items>
    </pivotField>
  </pivotFields>
  <rowFields count="1">
    <field x="0"/>
  </rowFields>
  <rowItems count="14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 t="grand">
      <x/>
    </i>
  </rowItems>
  <colItems count="1">
    <i/>
  </colItems>
  <dataFields count="1">
    <dataField name="Count of City Keep Remote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purl.oclc.org/ooxml/spreadsheetml/main" xmlns:mc="http://schemas.openxmlformats.org/markup-compatibility/2006" xmlns:xr="http://schemas.microsoft.com/office/spreadsheetml/2014/revision" mc:Ignorable="xr" xr:uid="{64715DC6-5AB5-9344-B5A4-A3006C4EC024}" name="PivotTable9" cacheId="5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B154" firstHeaderRow="1" firstDataRow="1" firstDataCol="1"/>
  <pivotFields count="1">
    <pivotField axis="axisRow" dataField="1" showAll="0">
      <items count="151">
        <item x="149"/>
        <item x="120"/>
        <item x="4"/>
        <item x="100"/>
        <item x="148"/>
        <item x="105"/>
        <item x="108"/>
        <item x="90"/>
        <item x="79"/>
        <item x="110"/>
        <item x="13"/>
        <item x="9"/>
        <item x="17"/>
        <item x="84"/>
        <item x="22"/>
        <item x="41"/>
        <item x="33"/>
        <item x="45"/>
        <item x="142"/>
        <item x="66"/>
        <item x="23"/>
        <item x="140"/>
        <item x="7"/>
        <item x="39"/>
        <item x="8"/>
        <item x="130"/>
        <item x="127"/>
        <item x="144"/>
        <item x="19"/>
        <item x="89"/>
        <item x="62"/>
        <item x="128"/>
        <item x="102"/>
        <item x="109"/>
        <item x="30"/>
        <item x="32"/>
        <item x="119"/>
        <item x="14"/>
        <item x="121"/>
        <item x="67"/>
        <item x="125"/>
        <item x="21"/>
        <item x="124"/>
        <item x="15"/>
        <item x="82"/>
        <item x="115"/>
        <item x="132"/>
        <item x="29"/>
        <item x="55"/>
        <item x="76"/>
        <item x="93"/>
        <item x="47"/>
        <item x="78"/>
        <item x="95"/>
        <item x="87"/>
        <item x="75"/>
        <item x="71"/>
        <item x="48"/>
        <item x="122"/>
        <item x="28"/>
        <item x="88"/>
        <item x="68"/>
        <item x="139"/>
        <item x="18"/>
        <item x="98"/>
        <item x="106"/>
        <item x="65"/>
        <item x="40"/>
        <item x="126"/>
        <item x="44"/>
        <item x="12"/>
        <item x="42"/>
        <item x="104"/>
        <item x="16"/>
        <item x="43"/>
        <item x="116"/>
        <item x="136"/>
        <item x="112"/>
        <item x="137"/>
        <item x="101"/>
        <item x="3"/>
        <item x="118"/>
        <item x="53"/>
        <item x="36"/>
        <item x="37"/>
        <item x="60"/>
        <item x="131"/>
        <item x="1"/>
        <item x="103"/>
        <item x="77"/>
        <item x="97"/>
        <item x="147"/>
        <item x="50"/>
        <item x="129"/>
        <item x="85"/>
        <item x="114"/>
        <item x="138"/>
        <item x="83"/>
        <item x="26"/>
        <item x="49"/>
        <item x="0"/>
        <item x="38"/>
        <item x="10"/>
        <item x="135"/>
        <item x="69"/>
        <item x="133"/>
        <item x="96"/>
        <item x="111"/>
        <item x="99"/>
        <item x="20"/>
        <item x="141"/>
        <item x="58"/>
        <item x="81"/>
        <item x="86"/>
        <item x="34"/>
        <item x="146"/>
        <item x="54"/>
        <item x="63"/>
        <item x="91"/>
        <item x="52"/>
        <item x="92"/>
        <item x="70"/>
        <item x="74"/>
        <item x="72"/>
        <item x="80"/>
        <item x="25"/>
        <item x="123"/>
        <item x="145"/>
        <item x="61"/>
        <item x="51"/>
        <item x="2"/>
        <item x="143"/>
        <item x="117"/>
        <item x="6"/>
        <item x="24"/>
        <item x="31"/>
        <item x="35"/>
        <item x="57"/>
        <item x="56"/>
        <item x="94"/>
        <item x="11"/>
        <item x="134"/>
        <item x="107"/>
        <item x="59"/>
        <item x="5"/>
        <item x="27"/>
        <item x="113"/>
        <item x="46"/>
        <item x="64"/>
        <item x="73"/>
        <item t="default"/>
      </items>
    </pivotField>
  </pivotFields>
  <rowFields count="1">
    <field x="0"/>
  </rowFields>
  <rowItems count="15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 t="grand">
      <x/>
    </i>
  </rowItems>
  <colItems count="1">
    <i/>
  </colItems>
  <dataFields count="1">
    <dataField name="Count of City Remove Remote In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purl.oclc.org/ooxml/spreadsheetml/main" xmlns:mc="http://schemas.openxmlformats.org/markup-compatibility/2006" xmlns:xr="http://schemas.microsoft.com/office/spreadsheetml/2014/revision" mc:Ignorable="xr" xr:uid="{1B53EC8E-0587-9248-83BF-1314CC3A5888}" name="PivotTable10" cacheId="5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2">
  <location ref="A3:B18" firstHeaderRow="1" firstDataRow="1" firstDataCol="1"/>
  <pivotFields count="1">
    <pivotField axis="axisRow" dataField="1" showAll="0">
      <items count="15">
        <item x="3"/>
        <item x="2"/>
        <item x="9"/>
        <item x="7"/>
        <item x="13"/>
        <item x="10"/>
        <item x="8"/>
        <item x="12"/>
        <item x="1"/>
        <item x="6"/>
        <item x="5"/>
        <item x="4"/>
        <item x="0"/>
        <item x="11"/>
        <item t="default"/>
      </items>
    </pivotField>
  </pivotFields>
  <rowFields count="1">
    <field x="0"/>
  </rowFields>
  <rowItems count="1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 t="grand">
      <x/>
    </i>
  </rowItems>
  <colItems count="1">
    <i/>
  </colItems>
  <dataFields count="1">
    <dataField name="Count of Province" fld="0" subtotal="count" baseField="0" baseItem="0"/>
  </dataFields>
  <chartFormats count="16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0" format="2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0" format="3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0" format="4">
      <pivotArea type="data" outline="0" fieldPosition="0">
        <references count="2">
          <reference field="4294967294" count="1" selected="0">
            <x v="0"/>
          </reference>
          <reference field="0" count="1" selected="0">
            <x v="3"/>
          </reference>
        </references>
      </pivotArea>
    </chartFormat>
    <chartFormat chart="0" format="5">
      <pivotArea type="data" outline="0" fieldPosition="0">
        <references count="2">
          <reference field="4294967294" count="1" selected="0">
            <x v="0"/>
          </reference>
          <reference field="0" count="1" selected="0">
            <x v="4"/>
          </reference>
        </references>
      </pivotArea>
    </chartFormat>
    <chartFormat chart="0" format="6">
      <pivotArea type="data" outline="0" fieldPosition="0">
        <references count="2">
          <reference field="4294967294" count="1" selected="0">
            <x v="0"/>
          </reference>
          <reference field="0" count="1" selected="0">
            <x v="5"/>
          </reference>
        </references>
      </pivotArea>
    </chartFormat>
    <chartFormat chart="0" format="7">
      <pivotArea type="data" outline="0" fieldPosition="0">
        <references count="2">
          <reference field="4294967294" count="1" selected="0">
            <x v="0"/>
          </reference>
          <reference field="0" count="1" selected="0">
            <x v="6"/>
          </reference>
        </references>
      </pivotArea>
    </chartFormat>
    <chartFormat chart="0" format="8">
      <pivotArea type="data" outline="0" fieldPosition="0">
        <references count="2">
          <reference field="4294967294" count="1" selected="0">
            <x v="0"/>
          </reference>
          <reference field="0" count="1" selected="0">
            <x v="7"/>
          </reference>
        </references>
      </pivotArea>
    </chartFormat>
    <chartFormat chart="0" format="9">
      <pivotArea type="data" outline="0" fieldPosition="0">
        <references count="2">
          <reference field="4294967294" count="1" selected="0">
            <x v="0"/>
          </reference>
          <reference field="0" count="1" selected="0">
            <x v="8"/>
          </reference>
        </references>
      </pivotArea>
    </chartFormat>
    <chartFormat chart="0" format="10">
      <pivotArea type="data" outline="0" fieldPosition="0">
        <references count="2">
          <reference field="4294967294" count="1" selected="0">
            <x v="0"/>
          </reference>
          <reference field="0" count="1" selected="0">
            <x v="9"/>
          </reference>
        </references>
      </pivotArea>
    </chartFormat>
    <chartFormat chart="0" format="11">
      <pivotArea type="data" outline="0" fieldPosition="0">
        <references count="2">
          <reference field="4294967294" count="1" selected="0">
            <x v="0"/>
          </reference>
          <reference field="0" count="1" selected="0">
            <x v="10"/>
          </reference>
        </references>
      </pivotArea>
    </chartFormat>
    <chartFormat chart="0" format="12">
      <pivotArea type="data" outline="0" fieldPosition="0">
        <references count="2">
          <reference field="4294967294" count="1" selected="0">
            <x v="0"/>
          </reference>
          <reference field="0" count="1" selected="0">
            <x v="11"/>
          </reference>
        </references>
      </pivotArea>
    </chartFormat>
    <chartFormat chart="0" format="13">
      <pivotArea type="data" outline="0" fieldPosition="0">
        <references count="2">
          <reference field="4294967294" count="1" selected="0">
            <x v="0"/>
          </reference>
          <reference field="0" count="1" selected="0">
            <x v="12"/>
          </reference>
        </references>
      </pivotArea>
    </chartFormat>
    <chartFormat chart="0" format="14">
      <pivotArea type="data" outline="0" fieldPosition="0">
        <references count="2">
          <reference field="4294967294" count="1" selected="0">
            <x v="0"/>
          </reference>
          <reference field="0" count="1" selected="0">
            <x v="1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purl.oclc.org/ooxml/spreadsheetml/main" xmlns:mc="http://schemas.openxmlformats.org/markup-compatibility/2006" xmlns:xr="http://schemas.microsoft.com/office/spreadsheetml/2014/revision" mc:Ignorable="xr" xr:uid="{24A499F0-ACD2-8746-AB55-575DDD90F789}" name="PivotTable1" cacheId="5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E8" firstHeaderRow="0" firstDataRow="1" firstDataCol="1"/>
  <pivotFields count="17">
    <pivotField showAll="0"/>
    <pivotField showAll="0"/>
    <pivotField showAll="0">
      <items count="28">
        <item x="5"/>
        <item x="10"/>
        <item x="1"/>
        <item x="17"/>
        <item x="2"/>
        <item x="19"/>
        <item x="11"/>
        <item x="16"/>
        <item x="3"/>
        <item x="12"/>
        <item x="26"/>
        <item x="4"/>
        <item x="7"/>
        <item x="18"/>
        <item x="22"/>
        <item x="24"/>
        <item x="14"/>
        <item x="9"/>
        <item x="20"/>
        <item x="13"/>
        <item x="23"/>
        <item x="6"/>
        <item x="15"/>
        <item x="0"/>
        <item x="25"/>
        <item x="8"/>
        <item x="21"/>
        <item t="default"/>
      </items>
    </pivotField>
    <pivotField showAll="0"/>
    <pivotField showAll="0"/>
    <pivotField showAll="0"/>
    <pivotField showAll="0"/>
    <pivotField showAll="0"/>
    <pivotField showAll="0">
      <items count="1034">
        <item x="285"/>
        <item x="885"/>
        <item x="623"/>
        <item x="833"/>
        <item x="437"/>
        <item x="911"/>
        <item x="572"/>
        <item x="913"/>
        <item x="423"/>
        <item x="956"/>
        <item x="663"/>
        <item x="447"/>
        <item x="465"/>
        <item x="845"/>
        <item x="767"/>
        <item x="756"/>
        <item x="441"/>
        <item x="346"/>
        <item x="602"/>
        <item x="271"/>
        <item x="237"/>
        <item x="223"/>
        <item x="242"/>
        <item x="345"/>
        <item x="137"/>
        <item x="776"/>
        <item x="650"/>
        <item x="205"/>
        <item x="804"/>
        <item x="879"/>
        <item x="847"/>
        <item x="197"/>
        <item x="142"/>
        <item x="525"/>
        <item x="206"/>
        <item x="4"/>
        <item x="842"/>
        <item x="336"/>
        <item x="618"/>
        <item x="472"/>
        <item x="329"/>
        <item x="30"/>
        <item x="339"/>
        <item x="162"/>
        <item x="635"/>
        <item x="264"/>
        <item x="603"/>
        <item x="140"/>
        <item x="281"/>
        <item x="225"/>
        <item x="117"/>
        <item x="442"/>
        <item x="895"/>
        <item x="1026"/>
        <item x="907"/>
        <item x="666"/>
        <item x="734"/>
        <item x="527"/>
        <item x="862"/>
        <item x="923"/>
        <item x="1016"/>
        <item x="632"/>
        <item x="751"/>
        <item x="393"/>
        <item x="763"/>
        <item x="548"/>
        <item x="651"/>
        <item x="577"/>
        <item x="601"/>
        <item x="383"/>
        <item x="888"/>
        <item x="605"/>
        <item x="431"/>
        <item x="720"/>
        <item x="783"/>
        <item x="562"/>
        <item x="809"/>
        <item x="790"/>
        <item x="946"/>
        <item x="384"/>
        <item x="806"/>
        <item x="1019"/>
        <item x="738"/>
        <item x="414"/>
        <item x="926"/>
        <item x="457"/>
        <item x="411"/>
        <item x="687"/>
        <item x="471"/>
        <item x="552"/>
        <item x="772"/>
        <item x="970"/>
        <item x="721"/>
        <item x="622"/>
        <item x="813"/>
        <item x="866"/>
        <item x="466"/>
        <item x="985"/>
        <item x="754"/>
        <item x="619"/>
        <item x="826"/>
        <item x="844"/>
        <item x="638"/>
        <item x="925"/>
        <item x="51"/>
        <item x="172"/>
        <item x="54"/>
        <item x="260"/>
        <item x="299"/>
        <item x="189"/>
        <item x="214"/>
        <item x="173"/>
        <item x="187"/>
        <item x="245"/>
        <item x="311"/>
        <item x="22"/>
        <item x="6"/>
        <item x="253"/>
        <item x="321"/>
        <item x="217"/>
        <item x="119"/>
        <item x="993"/>
        <item x="168"/>
        <item x="263"/>
        <item x="312"/>
        <item x="143"/>
        <item x="323"/>
        <item x="165"/>
        <item x="309"/>
        <item x="584"/>
        <item x="326"/>
        <item x="547"/>
        <item x="708"/>
        <item x="385"/>
        <item x="728"/>
        <item x="528"/>
        <item x="615"/>
        <item x="988"/>
        <item x="490"/>
        <item x="551"/>
        <item x="486"/>
        <item x="873"/>
        <item x="587"/>
        <item x="537"/>
        <item x="462"/>
        <item x="526"/>
        <item x="724"/>
        <item x="831"/>
        <item x="798"/>
        <item x="396"/>
        <item x="554"/>
        <item x="905"/>
        <item x="502"/>
        <item x="470"/>
        <item x="456"/>
        <item x="674"/>
        <item x="951"/>
        <item x="517"/>
        <item x="430"/>
        <item x="415"/>
        <item x="716"/>
        <item x="409"/>
        <item x="752"/>
        <item x="784"/>
        <item x="713"/>
        <item x="898"/>
        <item x="425"/>
        <item x="244"/>
        <item x="990"/>
        <item x="868"/>
        <item x="582"/>
        <item x="556"/>
        <item x="671"/>
        <item x="718"/>
        <item x="860"/>
        <item x="48"/>
        <item x="469"/>
        <item x="524"/>
        <item x="342"/>
        <item x="348"/>
        <item x="355"/>
        <item x="886"/>
        <item x="824"/>
        <item x="931"/>
        <item x="642"/>
        <item x="670"/>
        <item x="438"/>
        <item x="628"/>
        <item x="477"/>
        <item x="627"/>
        <item x="961"/>
        <item x="766"/>
        <item x="748"/>
        <item x="894"/>
        <item x="597"/>
        <item x="533"/>
        <item x="787"/>
        <item x="612"/>
        <item x="12"/>
        <item x="358"/>
        <item x="122"/>
        <item x="364"/>
        <item x="293"/>
        <item x="147"/>
        <item x="240"/>
        <item x="109"/>
        <item x="28"/>
        <item x="273"/>
        <item x="234"/>
        <item x="352"/>
        <item x="145"/>
        <item x="366"/>
        <item x="60"/>
        <item x="236"/>
        <item x="141"/>
        <item x="68"/>
        <item x="331"/>
        <item x="167"/>
        <item x="7"/>
        <item x="228"/>
        <item x="188"/>
        <item x="83"/>
        <item x="340"/>
        <item x="78"/>
        <item x="479"/>
        <item x="473"/>
        <item x="779"/>
        <item x="621"/>
        <item x="39"/>
        <item x="62"/>
        <item x="613"/>
        <item x="799"/>
        <item x="691"/>
        <item x="980"/>
        <item x="353"/>
        <item x="840"/>
        <item x="825"/>
        <item x="5"/>
        <item x="216"/>
        <item x="106"/>
        <item x="199"/>
        <item x="32"/>
        <item x="70"/>
        <item x="367"/>
        <item x="80"/>
        <item x="181"/>
        <item x="87"/>
        <item x="357"/>
        <item x="316"/>
        <item x="369"/>
        <item x="112"/>
        <item x="16"/>
        <item x="21"/>
        <item x="220"/>
        <item x="287"/>
        <item x="97"/>
        <item x="282"/>
        <item x="337"/>
        <item x="210"/>
        <item x="180"/>
        <item x="286"/>
        <item x="238"/>
        <item x="204"/>
        <item x="251"/>
        <item x="3"/>
        <item x="44"/>
        <item x="818"/>
        <item x="518"/>
        <item x="128"/>
        <item x="115"/>
        <item x="118"/>
        <item x="307"/>
        <item x="14"/>
        <item x="18"/>
        <item x="98"/>
        <item x="11"/>
        <item x="305"/>
        <item x="45"/>
        <item x="313"/>
        <item x="40"/>
        <item x="996"/>
        <item x="712"/>
        <item x="1009"/>
        <item x="1014"/>
        <item x="901"/>
        <item x="257"/>
        <item x="190"/>
        <item x="709"/>
        <item x="294"/>
        <item x="212"/>
        <item x="103"/>
        <item x="110"/>
        <item x="262"/>
        <item x="300"/>
        <item x="99"/>
        <item x="255"/>
        <item x="297"/>
        <item x="104"/>
        <item x="325"/>
        <item x="17"/>
        <item x="971"/>
        <item x="743"/>
        <item x="1028"/>
        <item x="1032"/>
        <item x="661"/>
        <item x="828"/>
        <item x="681"/>
        <item x="481"/>
        <item x="1011"/>
        <item x="541"/>
        <item x="150"/>
        <item x="215"/>
        <item x="995"/>
        <item x="978"/>
        <item x="156"/>
        <item x="1021"/>
        <item x="916"/>
        <item x="521"/>
        <item x="658"/>
        <item x="1027"/>
        <item x="382"/>
        <item x="942"/>
        <item x="532"/>
        <item x="349"/>
        <item x="194"/>
        <item x="463"/>
        <item x="935"/>
        <item x="765"/>
        <item x="692"/>
        <item x="566"/>
        <item x="164"/>
        <item x="10"/>
        <item x="249"/>
        <item x="938"/>
        <item x="248"/>
        <item x="929"/>
        <item x="445"/>
        <item x="519"/>
        <item x="545"/>
        <item x="534"/>
        <item x="443"/>
        <item x="464"/>
        <item x="459"/>
        <item x="816"/>
        <item x="786"/>
        <item x="616"/>
        <item x="954"/>
        <item x="677"/>
        <item x="865"/>
        <item x="684"/>
        <item x="373"/>
        <item x="927"/>
        <item x="625"/>
        <item x="114"/>
        <item x="510"/>
        <item x="699"/>
        <item x="711"/>
        <item x="883"/>
        <item x="520"/>
        <item x="755"/>
        <item x="1025"/>
        <item x="100"/>
        <item x="338"/>
        <item x="341"/>
        <item x="20"/>
        <item x="239"/>
        <item x="586"/>
        <item x="124"/>
        <item x="318"/>
        <item x="158"/>
        <item x="280"/>
        <item x="319"/>
        <item x="131"/>
        <item x="317"/>
        <item x="160"/>
        <item x="365"/>
        <item x="252"/>
        <item x="64"/>
        <item x="789"/>
        <item x="819"/>
        <item x="893"/>
        <item x="912"/>
        <item x="859"/>
        <item x="955"/>
        <item x="614"/>
        <item x="976"/>
        <item x="427"/>
        <item x="878"/>
        <item x="169"/>
        <item x="503"/>
        <item x="997"/>
        <item x="591"/>
        <item x="823"/>
        <item x="863"/>
        <item x="543"/>
        <item x="378"/>
        <item x="535"/>
        <item x="560"/>
        <item x="788"/>
        <item x="774"/>
        <item x="590"/>
        <item x="410"/>
        <item x="513"/>
        <item x="1002"/>
        <item x="744"/>
        <item x="483"/>
        <item x="467"/>
        <item x="698"/>
        <item x="948"/>
        <item x="943"/>
        <item x="704"/>
        <item x="1018"/>
        <item x="546"/>
        <item x="195"/>
        <item x="630"/>
        <item x="449"/>
        <item x="960"/>
        <item x="588"/>
        <item x="750"/>
        <item x="745"/>
        <item x="207"/>
        <item x="303"/>
        <item x="682"/>
        <item x="836"/>
        <item x="480"/>
        <item x="398"/>
        <item x="1007"/>
        <item x="986"/>
        <item x="495"/>
        <item x="693"/>
        <item x="567"/>
        <item x="812"/>
        <item x="454"/>
        <item x="1013"/>
        <item x="722"/>
        <item x="730"/>
        <item x="854"/>
        <item x="370"/>
        <item x="458"/>
        <item x="505"/>
        <item x="539"/>
        <item x="275"/>
        <item x="55"/>
        <item x="372"/>
        <item x="334"/>
        <item x="91"/>
        <item x="874"/>
        <item x="581"/>
        <item x="949"/>
        <item x="209"/>
        <item x="494"/>
        <item x="407"/>
        <item x="593"/>
        <item x="725"/>
        <item x="649"/>
        <item x="332"/>
        <item x="569"/>
        <item x="476"/>
        <item x="26"/>
        <item x="412"/>
        <item x="573"/>
        <item x="758"/>
        <item x="643"/>
        <item x="579"/>
        <item x="775"/>
        <item x="690"/>
        <item x="656"/>
        <item x="1030"/>
        <item x="889"/>
        <item x="689"/>
        <item x="439"/>
        <item x="837"/>
        <item x="404"/>
        <item x="390"/>
        <item x="1023"/>
        <item x="402"/>
        <item x="664"/>
        <item x="417"/>
        <item x="401"/>
        <item x="23"/>
        <item x="56"/>
        <item x="35"/>
        <item x="84"/>
        <item x="301"/>
        <item x="259"/>
        <item x="46"/>
        <item x="203"/>
        <item x="202"/>
        <item x="381"/>
        <item x="298"/>
        <item x="549"/>
        <item x="296"/>
        <item x="191"/>
        <item x="235"/>
        <item x="733"/>
        <item x="864"/>
        <item x="662"/>
        <item x="629"/>
        <item x="492"/>
        <item x="1"/>
        <item x="320"/>
        <item x="148"/>
        <item x="49"/>
        <item x="270"/>
        <item x="8"/>
        <item x="797"/>
        <item x="944"/>
        <item x="610"/>
        <item x="500"/>
        <item x="782"/>
        <item x="198"/>
        <item x="59"/>
        <item x="739"/>
        <item x="700"/>
        <item x="61"/>
        <item x="419"/>
        <item x="482"/>
        <item x="436"/>
        <item x="219"/>
        <item x="972"/>
        <item x="450"/>
        <item x="892"/>
        <item x="654"/>
        <item x="120"/>
        <item x="429"/>
        <item x="126"/>
        <item x="1005"/>
        <item x="558"/>
        <item x="855"/>
        <item x="867"/>
        <item x="403"/>
        <item x="485"/>
        <item x="512"/>
        <item x="576"/>
        <item x="93"/>
        <item x="936"/>
        <item x="496"/>
        <item x="379"/>
        <item x="474"/>
        <item x="192"/>
        <item x="759"/>
        <item x="957"/>
        <item x="701"/>
        <item x="633"/>
        <item x="426"/>
        <item x="968"/>
        <item x="992"/>
        <item x="644"/>
        <item x="376"/>
        <item x="432"/>
        <item x="934"/>
        <item x="607"/>
        <item x="421"/>
        <item x="641"/>
        <item x="688"/>
        <item x="764"/>
        <item x="897"/>
        <item x="283"/>
        <item x="655"/>
        <item x="452"/>
        <item x="769"/>
        <item x="685"/>
        <item x="877"/>
        <item x="152"/>
        <item x="857"/>
        <item x="726"/>
        <item x="88"/>
        <item x="330"/>
        <item x="290"/>
        <item x="267"/>
        <item x="71"/>
        <item x="315"/>
        <item x="266"/>
        <item x="159"/>
        <item x="121"/>
        <item x="111"/>
        <item x="174"/>
        <item x="116"/>
        <item x="967"/>
        <item x="827"/>
        <item x="42"/>
        <item x="102"/>
        <item x="52"/>
        <item x="177"/>
        <item x="963"/>
        <item x="906"/>
        <item x="433"/>
        <item x="807"/>
        <item x="1022"/>
        <item x="594"/>
        <item x="760"/>
        <item x="715"/>
        <item x="737"/>
        <item x="910"/>
        <item x="977"/>
        <item x="1015"/>
        <item x="753"/>
        <item x="932"/>
        <item x="1010"/>
        <item x="448"/>
        <item x="676"/>
        <item x="679"/>
        <item x="694"/>
        <item x="810"/>
        <item x="620"/>
        <item x="928"/>
        <item x="952"/>
        <item x="531"/>
        <item x="973"/>
        <item x="917"/>
        <item x="702"/>
        <item x="1001"/>
        <item x="882"/>
        <item x="497"/>
        <item x="665"/>
        <item x="659"/>
        <item x="729"/>
        <item x="839"/>
        <item x="773"/>
        <item x="966"/>
        <item x="564"/>
        <item x="1017"/>
        <item x="815"/>
        <item x="599"/>
        <item x="821"/>
        <item x="24"/>
        <item x="182"/>
        <item x="794"/>
        <item x="900"/>
        <item x="475"/>
        <item x="771"/>
        <item x="161"/>
        <item x="1004"/>
        <item x="511"/>
        <item x="675"/>
        <item x="697"/>
        <item x="435"/>
        <item x="580"/>
        <item x="741"/>
        <item x="550"/>
        <item x="843"/>
        <item x="374"/>
        <item x="578"/>
        <item x="387"/>
        <item x="461"/>
        <item x="947"/>
        <item x="598"/>
        <item x="849"/>
        <item x="999"/>
        <item x="487"/>
        <item x="653"/>
        <item x="795"/>
        <item x="468"/>
        <item x="686"/>
        <item x="746"/>
        <item x="969"/>
        <item x="1020"/>
        <item x="672"/>
        <item x="796"/>
        <item x="793"/>
        <item x="707"/>
        <item x="506"/>
        <item x="1000"/>
        <item x="648"/>
        <item x="1003"/>
        <item x="455"/>
        <item x="945"/>
        <item x="574"/>
        <item x="669"/>
        <item x="941"/>
        <item x="647"/>
        <item x="937"/>
        <item x="953"/>
        <item x="328"/>
        <item x="501"/>
        <item x="680"/>
        <item x="380"/>
        <item x="583"/>
        <item x="636"/>
        <item x="1012"/>
        <item x="714"/>
        <item x="678"/>
        <item x="922"/>
        <item x="504"/>
        <item x="66"/>
        <item x="817"/>
        <item x="732"/>
        <item x="555"/>
        <item x="891"/>
        <item x="530"/>
        <item x="416"/>
        <item x="0"/>
        <item x="606"/>
        <item x="933"/>
        <item x="742"/>
        <item x="333"/>
        <item x="179"/>
        <item x="802"/>
        <item x="838"/>
        <item x="335"/>
        <item x="848"/>
        <item x="852"/>
        <item x="904"/>
        <item x="851"/>
        <item x="908"/>
        <item x="609"/>
        <item x="50"/>
        <item x="57"/>
        <item x="757"/>
        <item x="975"/>
        <item x="624"/>
        <item x="781"/>
        <item x="570"/>
        <item x="805"/>
        <item x="514"/>
        <item x="86"/>
        <item x="544"/>
        <item x="869"/>
        <item x="130"/>
        <item x="803"/>
        <item x="965"/>
        <item x="76"/>
        <item x="129"/>
        <item x="81"/>
        <item x="540"/>
        <item x="984"/>
        <item x="589"/>
        <item x="108"/>
        <item x="388"/>
        <item x="53"/>
        <item x="105"/>
        <item x="529"/>
        <item x="727"/>
        <item x="958"/>
        <item x="921"/>
        <item x="185"/>
        <item x="347"/>
        <item x="360"/>
        <item x="350"/>
        <item x="377"/>
        <item x="703"/>
        <item x="399"/>
        <item x="822"/>
        <item x="853"/>
        <item x="880"/>
        <item x="964"/>
        <item x="770"/>
        <item x="1024"/>
        <item x="395"/>
        <item x="872"/>
        <item x="731"/>
        <item x="896"/>
        <item x="881"/>
        <item x="652"/>
        <item x="522"/>
        <item x="592"/>
        <item x="887"/>
        <item x="830"/>
        <item x="792"/>
        <item x="79"/>
        <item x="41"/>
        <item x="95"/>
        <item x="243"/>
        <item x="154"/>
        <item x="149"/>
        <item x="196"/>
        <item x="133"/>
        <item x="231"/>
        <item x="155"/>
        <item x="90"/>
        <item x="959"/>
        <item x="218"/>
        <item x="186"/>
        <item x="846"/>
        <item x="924"/>
        <item x="351"/>
        <item x="246"/>
        <item x="208"/>
        <item x="306"/>
        <item x="69"/>
        <item x="899"/>
        <item x="777"/>
        <item x="559"/>
        <item x="19"/>
        <item x="508"/>
        <item x="575"/>
        <item x="89"/>
        <item x="27"/>
        <item x="125"/>
        <item x="101"/>
        <item x="288"/>
        <item x="213"/>
        <item x="13"/>
        <item x="38"/>
        <item x="200"/>
        <item x="982"/>
        <item x="637"/>
        <item x="800"/>
        <item x="488"/>
        <item x="950"/>
        <item x="683"/>
        <item x="361"/>
        <item x="144"/>
        <item x="310"/>
        <item x="33"/>
        <item x="446"/>
        <item x="523"/>
        <item x="272"/>
        <item x="36"/>
        <item x="139"/>
        <item x="211"/>
        <item x="94"/>
        <item x="74"/>
        <item x="279"/>
        <item x="176"/>
        <item x="75"/>
        <item x="134"/>
        <item x="256"/>
        <item x="561"/>
        <item x="96"/>
        <item x="354"/>
        <item x="314"/>
        <item x="37"/>
        <item x="362"/>
        <item x="132"/>
        <item x="261"/>
        <item x="516"/>
        <item x="43"/>
        <item x="9"/>
        <item x="65"/>
        <item x="113"/>
        <item x="568"/>
        <item x="375"/>
        <item x="918"/>
        <item x="983"/>
        <item x="408"/>
        <item x="919"/>
        <item x="557"/>
        <item x="645"/>
        <item x="507"/>
        <item x="258"/>
        <item x="785"/>
        <item x="850"/>
        <item x="705"/>
        <item x="903"/>
        <item x="400"/>
        <item x="1029"/>
        <item x="914"/>
        <item x="77"/>
        <item x="371"/>
        <item x="138"/>
        <item x="183"/>
        <item x="146"/>
        <item x="175"/>
        <item x="233"/>
        <item x="710"/>
        <item x="706"/>
        <item x="717"/>
        <item x="405"/>
        <item x="34"/>
        <item x="1006"/>
        <item x="92"/>
        <item x="221"/>
        <item x="909"/>
        <item x="538"/>
        <item x="673"/>
        <item x="265"/>
        <item x="858"/>
        <item x="1031"/>
        <item x="870"/>
        <item x="626"/>
        <item x="915"/>
        <item x="834"/>
        <item x="778"/>
        <item x="58"/>
        <item x="304"/>
        <item x="289"/>
        <item x="611"/>
        <item x="389"/>
        <item x="989"/>
        <item x="151"/>
        <item x="368"/>
        <item x="491"/>
        <item x="493"/>
        <item x="994"/>
        <item x="657"/>
        <item x="736"/>
        <item x="768"/>
        <item x="563"/>
        <item x="749"/>
        <item x="735"/>
        <item x="596"/>
        <item x="876"/>
        <item x="268"/>
        <item x="82"/>
        <item x="660"/>
        <item x="222"/>
        <item x="15"/>
        <item x="484"/>
        <item x="998"/>
        <item x="646"/>
        <item x="136"/>
        <item x="127"/>
        <item x="292"/>
        <item x="640"/>
        <item x="723"/>
        <item x="420"/>
        <item x="814"/>
        <item x="740"/>
        <item x="453"/>
        <item x="920"/>
        <item x="902"/>
        <item x="542"/>
        <item x="394"/>
        <item x="761"/>
        <item x="617"/>
        <item x="392"/>
        <item x="509"/>
        <item x="667"/>
        <item x="440"/>
        <item x="634"/>
        <item x="747"/>
        <item x="489"/>
        <item x="553"/>
        <item x="391"/>
        <item x="413"/>
        <item x="981"/>
        <item x="940"/>
        <item x="762"/>
        <item x="696"/>
        <item x="991"/>
        <item x="890"/>
        <item x="801"/>
        <item x="406"/>
        <item x="791"/>
        <item x="498"/>
        <item x="719"/>
        <item x="418"/>
        <item x="639"/>
        <item x="571"/>
        <item x="451"/>
        <item x="178"/>
        <item x="979"/>
        <item x="604"/>
        <item x="428"/>
        <item x="229"/>
        <item x="363"/>
        <item x="460"/>
        <item x="939"/>
        <item x="962"/>
        <item x="250"/>
        <item x="226"/>
        <item x="85"/>
        <item x="344"/>
        <item x="254"/>
        <item x="232"/>
        <item x="227"/>
        <item x="163"/>
        <item x="595"/>
        <item x="668"/>
        <item x="302"/>
        <item x="327"/>
        <item x="170"/>
        <item x="25"/>
        <item x="230"/>
        <item x="29"/>
        <item x="277"/>
        <item x="811"/>
        <item x="397"/>
        <item x="324"/>
        <item x="157"/>
        <item x="386"/>
        <item x="585"/>
        <item x="356"/>
        <item x="600"/>
        <item x="820"/>
        <item x="478"/>
        <item x="184"/>
        <item x="269"/>
        <item x="930"/>
        <item x="201"/>
        <item x="422"/>
        <item x="166"/>
        <item x="276"/>
        <item x="47"/>
        <item x="444"/>
        <item x="832"/>
        <item x="987"/>
        <item x="608"/>
        <item x="193"/>
        <item x="322"/>
        <item x="359"/>
        <item x="631"/>
        <item x="434"/>
        <item x="884"/>
        <item x="295"/>
        <item x="224"/>
        <item x="308"/>
        <item x="31"/>
        <item x="695"/>
        <item x="515"/>
        <item x="171"/>
        <item x="343"/>
        <item x="135"/>
        <item x="73"/>
        <item x="278"/>
        <item x="274"/>
        <item x="123"/>
        <item x="871"/>
        <item x="63"/>
        <item x="107"/>
        <item x="424"/>
        <item x="153"/>
        <item x="241"/>
        <item x="829"/>
        <item x="861"/>
        <item x="499"/>
        <item x="974"/>
        <item x="284"/>
        <item x="565"/>
        <item x="536"/>
        <item x="2"/>
        <item x="247"/>
        <item x="72"/>
        <item x="67"/>
        <item x="841"/>
        <item x="875"/>
        <item x="291"/>
        <item x="856"/>
        <item x="835"/>
        <item x="780"/>
        <item x="1008"/>
        <item x="808"/>
        <item t="default"/>
      </items>
    </pivotField>
    <pivotField showAll="0"/>
    <pivotField showAll="0"/>
    <pivotField showAll="0"/>
    <pivotField dataField="1" numFmtId="164" showAll="0"/>
    <pivotField dataField="1" numFmtId="164" showAll="0"/>
    <pivotField dataField="1" numFmtId="164" showAll="0"/>
    <pivotField dataField="1" showAll="0"/>
    <pivotField axis="axisRow" showAll="0">
      <items count="5">
        <item x="3"/>
        <item x="1"/>
        <item x="0"/>
        <item x="2"/>
        <item t="default"/>
      </items>
    </pivotField>
  </pivotFields>
  <rowFields count="1">
    <field x="16"/>
  </rowFields>
  <rowItems count="5">
    <i>
      <x/>
    </i>
    <i>
      <x v="1"/>
    </i>
    <i>
      <x v="2"/>
    </i>
    <i>
      <x v="3"/>
    </i>
    <i t="grand">
      <x/>
    </i>
  </rowItems>
  <colFields count="1">
    <field x="-2"/>
  </colFields>
  <colItems count="4">
    <i>
      <x/>
    </i>
    <i i="1">
      <x v="1"/>
    </i>
    <i i="2">
      <x v="2"/>
    </i>
    <i i="3">
      <x v="3"/>
    </i>
  </colItems>
  <dataFields count="4">
    <dataField name="Sum of Remote Work" fld="15" baseField="0" baseItem="0"/>
    <dataField name="Sum of Avg_Salary" fld="14" baseField="0" baseItem="0"/>
    <dataField name="Sum of Max_Salary" fld="13" baseField="0" baseItem="0"/>
    <dataField name="Sum of Min_Salary" fld="12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purl.oclc.org/ooxml/spreadsheetml/main" xmlns:mc="http://schemas.openxmlformats.org/markup-compatibility/2006" xmlns:xr="http://schemas.microsoft.com/office/spreadsheetml/2014/revision" mc:Ignorable="xr" xr:uid="{8B8350EA-FF02-E342-8F70-255C3CEC4D05}" name="PivotTable2" cacheId="5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X25:AB30" firstHeaderRow="0" firstDataRow="1" firstDataCol="1"/>
  <pivotFields count="17">
    <pivotField showAll="0"/>
    <pivotField showAll="0"/>
    <pivotField showAll="0">
      <items count="28">
        <item x="5"/>
        <item x="10"/>
        <item x="1"/>
        <item x="17"/>
        <item x="2"/>
        <item x="19"/>
        <item x="11"/>
        <item x="16"/>
        <item x="3"/>
        <item x="12"/>
        <item x="26"/>
        <item x="4"/>
        <item x="7"/>
        <item x="18"/>
        <item x="22"/>
        <item x="24"/>
        <item x="14"/>
        <item x="9"/>
        <item x="20"/>
        <item x="13"/>
        <item x="23"/>
        <item x="6"/>
        <item x="15"/>
        <item x="0"/>
        <item x="25"/>
        <item x="8"/>
        <item x="21"/>
        <item t="default"/>
      </items>
    </pivotField>
    <pivotField showAll="0"/>
    <pivotField showAll="0"/>
    <pivotField showAll="0"/>
    <pivotField showAll="0"/>
    <pivotField showAll="0"/>
    <pivotField showAll="0">
      <items count="1034">
        <item x="285"/>
        <item x="885"/>
        <item x="623"/>
        <item x="833"/>
        <item x="437"/>
        <item x="911"/>
        <item x="572"/>
        <item x="913"/>
        <item x="423"/>
        <item x="956"/>
        <item x="663"/>
        <item x="447"/>
        <item x="465"/>
        <item x="845"/>
        <item x="767"/>
        <item x="756"/>
        <item x="441"/>
        <item x="346"/>
        <item x="602"/>
        <item x="271"/>
        <item x="237"/>
        <item x="223"/>
        <item x="242"/>
        <item x="345"/>
        <item x="137"/>
        <item x="776"/>
        <item x="650"/>
        <item x="205"/>
        <item x="804"/>
        <item x="879"/>
        <item x="847"/>
        <item x="197"/>
        <item x="142"/>
        <item x="525"/>
        <item x="206"/>
        <item x="4"/>
        <item x="842"/>
        <item x="336"/>
        <item x="618"/>
        <item x="472"/>
        <item x="329"/>
        <item x="30"/>
        <item x="339"/>
        <item x="162"/>
        <item x="635"/>
        <item x="264"/>
        <item x="603"/>
        <item x="140"/>
        <item x="281"/>
        <item x="225"/>
        <item x="117"/>
        <item x="442"/>
        <item x="895"/>
        <item x="1026"/>
        <item x="907"/>
        <item x="666"/>
        <item x="734"/>
        <item x="527"/>
        <item x="862"/>
        <item x="923"/>
        <item x="1016"/>
        <item x="632"/>
        <item x="751"/>
        <item x="393"/>
        <item x="763"/>
        <item x="548"/>
        <item x="651"/>
        <item x="577"/>
        <item x="601"/>
        <item x="383"/>
        <item x="888"/>
        <item x="605"/>
        <item x="431"/>
        <item x="720"/>
        <item x="783"/>
        <item x="562"/>
        <item x="809"/>
        <item x="790"/>
        <item x="946"/>
        <item x="384"/>
        <item x="806"/>
        <item x="1019"/>
        <item x="738"/>
        <item x="414"/>
        <item x="926"/>
        <item x="457"/>
        <item x="411"/>
        <item x="687"/>
        <item x="471"/>
        <item x="552"/>
        <item x="772"/>
        <item x="970"/>
        <item x="721"/>
        <item x="622"/>
        <item x="813"/>
        <item x="866"/>
        <item x="466"/>
        <item x="985"/>
        <item x="754"/>
        <item x="619"/>
        <item x="826"/>
        <item x="844"/>
        <item x="638"/>
        <item x="925"/>
        <item x="51"/>
        <item x="172"/>
        <item x="54"/>
        <item x="260"/>
        <item x="299"/>
        <item x="189"/>
        <item x="214"/>
        <item x="173"/>
        <item x="187"/>
        <item x="245"/>
        <item x="311"/>
        <item x="22"/>
        <item x="6"/>
        <item x="253"/>
        <item x="321"/>
        <item x="217"/>
        <item x="119"/>
        <item x="993"/>
        <item x="168"/>
        <item x="263"/>
        <item x="312"/>
        <item x="143"/>
        <item x="323"/>
        <item x="165"/>
        <item x="309"/>
        <item x="584"/>
        <item x="326"/>
        <item x="547"/>
        <item x="708"/>
        <item x="385"/>
        <item x="728"/>
        <item x="528"/>
        <item x="615"/>
        <item x="988"/>
        <item x="490"/>
        <item x="551"/>
        <item x="486"/>
        <item x="873"/>
        <item x="587"/>
        <item x="537"/>
        <item x="462"/>
        <item x="526"/>
        <item x="724"/>
        <item x="831"/>
        <item x="798"/>
        <item x="396"/>
        <item x="554"/>
        <item x="905"/>
        <item x="502"/>
        <item x="470"/>
        <item x="456"/>
        <item x="674"/>
        <item x="951"/>
        <item x="517"/>
        <item x="430"/>
        <item x="415"/>
        <item x="716"/>
        <item x="409"/>
        <item x="752"/>
        <item x="784"/>
        <item x="713"/>
        <item x="898"/>
        <item x="425"/>
        <item x="244"/>
        <item x="990"/>
        <item x="868"/>
        <item x="582"/>
        <item x="556"/>
        <item x="671"/>
        <item x="718"/>
        <item x="860"/>
        <item x="48"/>
        <item x="469"/>
        <item x="524"/>
        <item x="342"/>
        <item x="348"/>
        <item x="355"/>
        <item x="886"/>
        <item x="824"/>
        <item x="931"/>
        <item x="642"/>
        <item x="670"/>
        <item x="438"/>
        <item x="628"/>
        <item x="477"/>
        <item x="627"/>
        <item x="961"/>
        <item x="766"/>
        <item x="748"/>
        <item x="894"/>
        <item x="597"/>
        <item x="533"/>
        <item x="787"/>
        <item x="612"/>
        <item x="12"/>
        <item x="358"/>
        <item x="122"/>
        <item x="364"/>
        <item x="293"/>
        <item x="147"/>
        <item x="240"/>
        <item x="109"/>
        <item x="28"/>
        <item x="273"/>
        <item x="234"/>
        <item x="352"/>
        <item x="145"/>
        <item x="366"/>
        <item x="60"/>
        <item x="236"/>
        <item x="141"/>
        <item x="68"/>
        <item x="331"/>
        <item x="167"/>
        <item x="7"/>
        <item x="228"/>
        <item x="188"/>
        <item x="83"/>
        <item x="340"/>
        <item x="78"/>
        <item x="479"/>
        <item x="473"/>
        <item x="779"/>
        <item x="621"/>
        <item x="39"/>
        <item x="62"/>
        <item x="613"/>
        <item x="799"/>
        <item x="691"/>
        <item x="980"/>
        <item x="353"/>
        <item x="840"/>
        <item x="825"/>
        <item x="5"/>
        <item x="216"/>
        <item x="106"/>
        <item x="199"/>
        <item x="32"/>
        <item x="70"/>
        <item x="367"/>
        <item x="80"/>
        <item x="181"/>
        <item x="87"/>
        <item x="357"/>
        <item x="316"/>
        <item x="369"/>
        <item x="112"/>
        <item x="16"/>
        <item x="21"/>
        <item x="220"/>
        <item x="287"/>
        <item x="97"/>
        <item x="282"/>
        <item x="337"/>
        <item x="210"/>
        <item x="180"/>
        <item x="286"/>
        <item x="238"/>
        <item x="204"/>
        <item x="251"/>
        <item x="3"/>
        <item x="44"/>
        <item x="818"/>
        <item x="518"/>
        <item x="128"/>
        <item x="115"/>
        <item x="118"/>
        <item x="307"/>
        <item x="14"/>
        <item x="18"/>
        <item x="98"/>
        <item x="11"/>
        <item x="305"/>
        <item x="45"/>
        <item x="313"/>
        <item x="40"/>
        <item x="996"/>
        <item x="712"/>
        <item x="1009"/>
        <item x="1014"/>
        <item x="901"/>
        <item x="257"/>
        <item x="190"/>
        <item x="709"/>
        <item x="294"/>
        <item x="212"/>
        <item x="103"/>
        <item x="110"/>
        <item x="262"/>
        <item x="300"/>
        <item x="99"/>
        <item x="255"/>
        <item x="297"/>
        <item x="104"/>
        <item x="325"/>
        <item x="17"/>
        <item x="971"/>
        <item x="743"/>
        <item x="1028"/>
        <item x="1032"/>
        <item x="661"/>
        <item x="828"/>
        <item x="681"/>
        <item x="481"/>
        <item x="1011"/>
        <item x="541"/>
        <item x="150"/>
        <item x="215"/>
        <item x="995"/>
        <item x="978"/>
        <item x="156"/>
        <item x="1021"/>
        <item x="916"/>
        <item x="521"/>
        <item x="658"/>
        <item x="1027"/>
        <item x="382"/>
        <item x="942"/>
        <item x="532"/>
        <item x="349"/>
        <item x="194"/>
        <item x="463"/>
        <item x="935"/>
        <item x="765"/>
        <item x="692"/>
        <item x="566"/>
        <item x="164"/>
        <item x="10"/>
        <item x="249"/>
        <item x="938"/>
        <item x="248"/>
        <item x="929"/>
        <item x="445"/>
        <item x="519"/>
        <item x="545"/>
        <item x="534"/>
        <item x="443"/>
        <item x="464"/>
        <item x="459"/>
        <item x="816"/>
        <item x="786"/>
        <item x="616"/>
        <item x="954"/>
        <item x="677"/>
        <item x="865"/>
        <item x="684"/>
        <item x="373"/>
        <item x="927"/>
        <item x="625"/>
        <item x="114"/>
        <item x="510"/>
        <item x="699"/>
        <item x="711"/>
        <item x="883"/>
        <item x="520"/>
        <item x="755"/>
        <item x="1025"/>
        <item x="100"/>
        <item x="338"/>
        <item x="341"/>
        <item x="20"/>
        <item x="239"/>
        <item x="586"/>
        <item x="124"/>
        <item x="318"/>
        <item x="158"/>
        <item x="280"/>
        <item x="319"/>
        <item x="131"/>
        <item x="317"/>
        <item x="160"/>
        <item x="365"/>
        <item x="252"/>
        <item x="64"/>
        <item x="789"/>
        <item x="819"/>
        <item x="893"/>
        <item x="912"/>
        <item x="859"/>
        <item x="955"/>
        <item x="614"/>
        <item x="976"/>
        <item x="427"/>
        <item x="878"/>
        <item x="169"/>
        <item x="503"/>
        <item x="997"/>
        <item x="591"/>
        <item x="823"/>
        <item x="863"/>
        <item x="543"/>
        <item x="378"/>
        <item x="535"/>
        <item x="560"/>
        <item x="788"/>
        <item x="774"/>
        <item x="590"/>
        <item x="410"/>
        <item x="513"/>
        <item x="1002"/>
        <item x="744"/>
        <item x="483"/>
        <item x="467"/>
        <item x="698"/>
        <item x="948"/>
        <item x="943"/>
        <item x="704"/>
        <item x="1018"/>
        <item x="546"/>
        <item x="195"/>
        <item x="630"/>
        <item x="449"/>
        <item x="960"/>
        <item x="588"/>
        <item x="750"/>
        <item x="745"/>
        <item x="207"/>
        <item x="303"/>
        <item x="682"/>
        <item x="836"/>
        <item x="480"/>
        <item x="398"/>
        <item x="1007"/>
        <item x="986"/>
        <item x="495"/>
        <item x="693"/>
        <item x="567"/>
        <item x="812"/>
        <item x="454"/>
        <item x="1013"/>
        <item x="722"/>
        <item x="730"/>
        <item x="854"/>
        <item x="370"/>
        <item x="458"/>
        <item x="505"/>
        <item x="539"/>
        <item x="275"/>
        <item x="55"/>
        <item x="372"/>
        <item x="334"/>
        <item x="91"/>
        <item x="874"/>
        <item x="581"/>
        <item x="949"/>
        <item x="209"/>
        <item x="494"/>
        <item x="407"/>
        <item x="593"/>
        <item x="725"/>
        <item x="649"/>
        <item x="332"/>
        <item x="569"/>
        <item x="476"/>
        <item x="26"/>
        <item x="412"/>
        <item x="573"/>
        <item x="758"/>
        <item x="643"/>
        <item x="579"/>
        <item x="775"/>
        <item x="690"/>
        <item x="656"/>
        <item x="1030"/>
        <item x="889"/>
        <item x="689"/>
        <item x="439"/>
        <item x="837"/>
        <item x="404"/>
        <item x="390"/>
        <item x="1023"/>
        <item x="402"/>
        <item x="664"/>
        <item x="417"/>
        <item x="401"/>
        <item x="23"/>
        <item x="56"/>
        <item x="35"/>
        <item x="84"/>
        <item x="301"/>
        <item x="259"/>
        <item x="46"/>
        <item x="203"/>
        <item x="202"/>
        <item x="381"/>
        <item x="298"/>
        <item x="549"/>
        <item x="296"/>
        <item x="191"/>
        <item x="235"/>
        <item x="733"/>
        <item x="864"/>
        <item x="662"/>
        <item x="629"/>
        <item x="492"/>
        <item x="1"/>
        <item x="320"/>
        <item x="148"/>
        <item x="49"/>
        <item x="270"/>
        <item x="8"/>
        <item x="797"/>
        <item x="944"/>
        <item x="610"/>
        <item x="500"/>
        <item x="782"/>
        <item x="198"/>
        <item x="59"/>
        <item x="739"/>
        <item x="700"/>
        <item x="61"/>
        <item x="419"/>
        <item x="482"/>
        <item x="436"/>
        <item x="219"/>
        <item x="972"/>
        <item x="450"/>
        <item x="892"/>
        <item x="654"/>
        <item x="120"/>
        <item x="429"/>
        <item x="126"/>
        <item x="1005"/>
        <item x="558"/>
        <item x="855"/>
        <item x="867"/>
        <item x="403"/>
        <item x="485"/>
        <item x="512"/>
        <item x="576"/>
        <item x="93"/>
        <item x="936"/>
        <item x="496"/>
        <item x="379"/>
        <item x="474"/>
        <item x="192"/>
        <item x="759"/>
        <item x="957"/>
        <item x="701"/>
        <item x="633"/>
        <item x="426"/>
        <item x="968"/>
        <item x="992"/>
        <item x="644"/>
        <item x="376"/>
        <item x="432"/>
        <item x="934"/>
        <item x="607"/>
        <item x="421"/>
        <item x="641"/>
        <item x="688"/>
        <item x="764"/>
        <item x="897"/>
        <item x="283"/>
        <item x="655"/>
        <item x="452"/>
        <item x="769"/>
        <item x="685"/>
        <item x="877"/>
        <item x="152"/>
        <item x="857"/>
        <item x="726"/>
        <item x="88"/>
        <item x="330"/>
        <item x="290"/>
        <item x="267"/>
        <item x="71"/>
        <item x="315"/>
        <item x="266"/>
        <item x="159"/>
        <item x="121"/>
        <item x="111"/>
        <item x="174"/>
        <item x="116"/>
        <item x="967"/>
        <item x="827"/>
        <item x="42"/>
        <item x="102"/>
        <item x="52"/>
        <item x="177"/>
        <item x="963"/>
        <item x="906"/>
        <item x="433"/>
        <item x="807"/>
        <item x="1022"/>
        <item x="594"/>
        <item x="760"/>
        <item x="715"/>
        <item x="737"/>
        <item x="910"/>
        <item x="977"/>
        <item x="1015"/>
        <item x="753"/>
        <item x="932"/>
        <item x="1010"/>
        <item x="448"/>
        <item x="676"/>
        <item x="679"/>
        <item x="694"/>
        <item x="810"/>
        <item x="620"/>
        <item x="928"/>
        <item x="952"/>
        <item x="531"/>
        <item x="973"/>
        <item x="917"/>
        <item x="702"/>
        <item x="1001"/>
        <item x="882"/>
        <item x="497"/>
        <item x="665"/>
        <item x="659"/>
        <item x="729"/>
        <item x="839"/>
        <item x="773"/>
        <item x="966"/>
        <item x="564"/>
        <item x="1017"/>
        <item x="815"/>
        <item x="599"/>
        <item x="821"/>
        <item x="24"/>
        <item x="182"/>
        <item x="794"/>
        <item x="900"/>
        <item x="475"/>
        <item x="771"/>
        <item x="161"/>
        <item x="1004"/>
        <item x="511"/>
        <item x="675"/>
        <item x="697"/>
        <item x="435"/>
        <item x="580"/>
        <item x="741"/>
        <item x="550"/>
        <item x="843"/>
        <item x="374"/>
        <item x="578"/>
        <item x="387"/>
        <item x="461"/>
        <item x="947"/>
        <item x="598"/>
        <item x="849"/>
        <item x="999"/>
        <item x="487"/>
        <item x="653"/>
        <item x="795"/>
        <item x="468"/>
        <item x="686"/>
        <item x="746"/>
        <item x="969"/>
        <item x="1020"/>
        <item x="672"/>
        <item x="796"/>
        <item x="793"/>
        <item x="707"/>
        <item x="506"/>
        <item x="1000"/>
        <item x="648"/>
        <item x="1003"/>
        <item x="455"/>
        <item x="945"/>
        <item x="574"/>
        <item x="669"/>
        <item x="941"/>
        <item x="647"/>
        <item x="937"/>
        <item x="953"/>
        <item x="328"/>
        <item x="501"/>
        <item x="680"/>
        <item x="380"/>
        <item x="583"/>
        <item x="636"/>
        <item x="1012"/>
        <item x="714"/>
        <item x="678"/>
        <item x="922"/>
        <item x="504"/>
        <item x="66"/>
        <item x="817"/>
        <item x="732"/>
        <item x="555"/>
        <item x="891"/>
        <item x="530"/>
        <item x="416"/>
        <item x="0"/>
        <item x="606"/>
        <item x="933"/>
        <item x="742"/>
        <item x="333"/>
        <item x="179"/>
        <item x="802"/>
        <item x="838"/>
        <item x="335"/>
        <item x="848"/>
        <item x="852"/>
        <item x="904"/>
        <item x="851"/>
        <item x="908"/>
        <item x="609"/>
        <item x="50"/>
        <item x="57"/>
        <item x="757"/>
        <item x="975"/>
        <item x="624"/>
        <item x="781"/>
        <item x="570"/>
        <item x="805"/>
        <item x="514"/>
        <item x="86"/>
        <item x="544"/>
        <item x="869"/>
        <item x="130"/>
        <item x="803"/>
        <item x="965"/>
        <item x="76"/>
        <item x="129"/>
        <item x="81"/>
        <item x="540"/>
        <item x="984"/>
        <item x="589"/>
        <item x="108"/>
        <item x="388"/>
        <item x="53"/>
        <item x="105"/>
        <item x="529"/>
        <item x="727"/>
        <item x="958"/>
        <item x="921"/>
        <item x="185"/>
        <item x="347"/>
        <item x="360"/>
        <item x="350"/>
        <item x="377"/>
        <item x="703"/>
        <item x="399"/>
        <item x="822"/>
        <item x="853"/>
        <item x="880"/>
        <item x="964"/>
        <item x="770"/>
        <item x="1024"/>
        <item x="395"/>
        <item x="872"/>
        <item x="731"/>
        <item x="896"/>
        <item x="881"/>
        <item x="652"/>
        <item x="522"/>
        <item x="592"/>
        <item x="887"/>
        <item x="830"/>
        <item x="792"/>
        <item x="79"/>
        <item x="41"/>
        <item x="95"/>
        <item x="243"/>
        <item x="154"/>
        <item x="149"/>
        <item x="196"/>
        <item x="133"/>
        <item x="231"/>
        <item x="155"/>
        <item x="90"/>
        <item x="959"/>
        <item x="218"/>
        <item x="186"/>
        <item x="846"/>
        <item x="924"/>
        <item x="351"/>
        <item x="246"/>
        <item x="208"/>
        <item x="306"/>
        <item x="69"/>
        <item x="899"/>
        <item x="777"/>
        <item x="559"/>
        <item x="19"/>
        <item x="508"/>
        <item x="575"/>
        <item x="89"/>
        <item x="27"/>
        <item x="125"/>
        <item x="101"/>
        <item x="288"/>
        <item x="213"/>
        <item x="13"/>
        <item x="38"/>
        <item x="200"/>
        <item x="982"/>
        <item x="637"/>
        <item x="800"/>
        <item x="488"/>
        <item x="950"/>
        <item x="683"/>
        <item x="361"/>
        <item x="144"/>
        <item x="310"/>
        <item x="33"/>
        <item x="446"/>
        <item x="523"/>
        <item x="272"/>
        <item x="36"/>
        <item x="139"/>
        <item x="211"/>
        <item x="94"/>
        <item x="74"/>
        <item x="279"/>
        <item x="176"/>
        <item x="75"/>
        <item x="134"/>
        <item x="256"/>
        <item x="561"/>
        <item x="96"/>
        <item x="354"/>
        <item x="314"/>
        <item x="37"/>
        <item x="362"/>
        <item x="132"/>
        <item x="261"/>
        <item x="516"/>
        <item x="43"/>
        <item x="9"/>
        <item x="65"/>
        <item x="113"/>
        <item x="568"/>
        <item x="375"/>
        <item x="918"/>
        <item x="983"/>
        <item x="408"/>
        <item x="919"/>
        <item x="557"/>
        <item x="645"/>
        <item x="507"/>
        <item x="258"/>
        <item x="785"/>
        <item x="850"/>
        <item x="705"/>
        <item x="903"/>
        <item x="400"/>
        <item x="1029"/>
        <item x="914"/>
        <item x="77"/>
        <item x="371"/>
        <item x="138"/>
        <item x="183"/>
        <item x="146"/>
        <item x="175"/>
        <item x="233"/>
        <item x="710"/>
        <item x="706"/>
        <item x="717"/>
        <item x="405"/>
        <item x="34"/>
        <item x="1006"/>
        <item x="92"/>
        <item x="221"/>
        <item x="909"/>
        <item x="538"/>
        <item x="673"/>
        <item x="265"/>
        <item x="858"/>
        <item x="1031"/>
        <item x="870"/>
        <item x="626"/>
        <item x="915"/>
        <item x="834"/>
        <item x="778"/>
        <item x="58"/>
        <item x="304"/>
        <item x="289"/>
        <item x="611"/>
        <item x="389"/>
        <item x="989"/>
        <item x="151"/>
        <item x="368"/>
        <item x="491"/>
        <item x="493"/>
        <item x="994"/>
        <item x="657"/>
        <item x="736"/>
        <item x="768"/>
        <item x="563"/>
        <item x="749"/>
        <item x="735"/>
        <item x="596"/>
        <item x="876"/>
        <item x="268"/>
        <item x="82"/>
        <item x="660"/>
        <item x="222"/>
        <item x="15"/>
        <item x="484"/>
        <item x="998"/>
        <item x="646"/>
        <item x="136"/>
        <item x="127"/>
        <item x="292"/>
        <item x="640"/>
        <item x="723"/>
        <item x="420"/>
        <item x="814"/>
        <item x="740"/>
        <item x="453"/>
        <item x="920"/>
        <item x="902"/>
        <item x="542"/>
        <item x="394"/>
        <item x="761"/>
        <item x="617"/>
        <item x="392"/>
        <item x="509"/>
        <item x="667"/>
        <item x="440"/>
        <item x="634"/>
        <item x="747"/>
        <item x="489"/>
        <item x="553"/>
        <item x="391"/>
        <item x="413"/>
        <item x="981"/>
        <item x="940"/>
        <item x="762"/>
        <item x="696"/>
        <item x="991"/>
        <item x="890"/>
        <item x="801"/>
        <item x="406"/>
        <item x="791"/>
        <item x="498"/>
        <item x="719"/>
        <item x="418"/>
        <item x="639"/>
        <item x="571"/>
        <item x="451"/>
        <item x="178"/>
        <item x="979"/>
        <item x="604"/>
        <item x="428"/>
        <item x="229"/>
        <item x="363"/>
        <item x="460"/>
        <item x="939"/>
        <item x="962"/>
        <item x="250"/>
        <item x="226"/>
        <item x="85"/>
        <item x="344"/>
        <item x="254"/>
        <item x="232"/>
        <item x="227"/>
        <item x="163"/>
        <item x="595"/>
        <item x="668"/>
        <item x="302"/>
        <item x="327"/>
        <item x="170"/>
        <item x="25"/>
        <item x="230"/>
        <item x="29"/>
        <item x="277"/>
        <item x="811"/>
        <item x="397"/>
        <item x="324"/>
        <item x="157"/>
        <item x="386"/>
        <item x="585"/>
        <item x="356"/>
        <item x="600"/>
        <item x="820"/>
        <item x="478"/>
        <item x="184"/>
        <item x="269"/>
        <item x="930"/>
        <item x="201"/>
        <item x="422"/>
        <item x="166"/>
        <item x="276"/>
        <item x="47"/>
        <item x="444"/>
        <item x="832"/>
        <item x="987"/>
        <item x="608"/>
        <item x="193"/>
        <item x="322"/>
        <item x="359"/>
        <item x="631"/>
        <item x="434"/>
        <item x="884"/>
        <item x="295"/>
        <item x="224"/>
        <item x="308"/>
        <item x="31"/>
        <item x="695"/>
        <item x="515"/>
        <item x="171"/>
        <item x="343"/>
        <item x="135"/>
        <item x="73"/>
        <item x="278"/>
        <item x="274"/>
        <item x="123"/>
        <item x="871"/>
        <item x="63"/>
        <item x="107"/>
        <item x="424"/>
        <item x="153"/>
        <item x="241"/>
        <item x="829"/>
        <item x="861"/>
        <item x="499"/>
        <item x="974"/>
        <item x="284"/>
        <item x="565"/>
        <item x="536"/>
        <item x="2"/>
        <item x="247"/>
        <item x="72"/>
        <item x="67"/>
        <item x="841"/>
        <item x="875"/>
        <item x="291"/>
        <item x="856"/>
        <item x="835"/>
        <item x="780"/>
        <item x="1008"/>
        <item x="808"/>
        <item t="default"/>
      </items>
    </pivotField>
    <pivotField showAll="0"/>
    <pivotField showAll="0"/>
    <pivotField showAll="0"/>
    <pivotField dataField="1" numFmtId="164" showAll="0"/>
    <pivotField dataField="1" numFmtId="164" showAll="0"/>
    <pivotField dataField="1" numFmtId="164" showAll="0"/>
    <pivotField dataField="1" showAll="0"/>
    <pivotField axis="axisRow" showAll="0">
      <items count="5">
        <item x="3"/>
        <item x="1"/>
        <item x="0"/>
        <item x="2"/>
        <item t="default"/>
      </items>
    </pivotField>
  </pivotFields>
  <rowFields count="1">
    <field x="16"/>
  </rowFields>
  <rowItems count="5">
    <i>
      <x/>
    </i>
    <i>
      <x v="1"/>
    </i>
    <i>
      <x v="2"/>
    </i>
    <i>
      <x v="3"/>
    </i>
    <i t="grand">
      <x/>
    </i>
  </rowItems>
  <colFields count="1">
    <field x="-2"/>
  </colFields>
  <colItems count="4">
    <i>
      <x/>
    </i>
    <i i="1">
      <x v="1"/>
    </i>
    <i i="2">
      <x v="2"/>
    </i>
    <i i="3">
      <x v="3"/>
    </i>
  </colItems>
  <dataFields count="4">
    <dataField name="Sum of Remote Work" fld="15" baseField="0" baseItem="0"/>
    <dataField name="Sum of Avg_Salary" fld="14" baseField="0" baseItem="0"/>
    <dataField name="Sum of Max_Salary" fld="13" baseField="0" baseItem="0"/>
    <dataField name="Sum of Min_Salary" fld="12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purl.oclc.org/ooxml/spreadsheetml/main" xmlns:mc="http://schemas.openxmlformats.org/markup-compatibility/2006" xmlns:xr="http://schemas.microsoft.com/office/spreadsheetml/2014/revision" xmlns:xr3="http://schemas.microsoft.com/office/spreadsheetml/2016/revision3" mc:Ignorable="xr xr3" id="1" xr:uid="{D3743D5D-0AC7-BC40-94AD-4DC7F4A36AAD}" name="Table1" displayName="Table1" ref="A1:O1799" totalsRowShown="0">
  <autoFilter ref="A1:O1799" xr:uid="{D3743D5D-0AC7-BC40-94AD-4DC7F4A36AAD}"/>
  <tableColumns count="15">
    <tableColumn id="1" xr3:uid="{1A2F78CD-B443-B547-94F5-58F07D5E8FA1}" name="Job Title"/>
    <tableColumn id="2" xr3:uid="{D85CAECB-1329-BC48-82A0-82483DB20EAB}" name="Job Info"/>
    <tableColumn id="3" xr3:uid="{22C2416F-F644-C547-86C8-DCE391B0171F}" name="Position"/>
    <tableColumn id="4" xr3:uid="{D3E218C8-8E9C-5142-B07A-D43134605F12}" name="Employer"/>
    <tableColumn id="5" xr3:uid="{6CD97E1A-B287-EE43-A6BB-D64A541942A0}" name="City"/>
    <tableColumn id="17" xr3:uid="{AB448915-7F09-4748-BFDB-1780D3EA539E}" name="City Keep Remote" dataDxfId="50">
      <calculatedColumnFormula>IF(LEFT(E2,9)="Remote in","Remote",E2)</calculatedColumnFormula>
    </tableColumn>
    <tableColumn id="16" xr3:uid="{88C4EED1-F0DB-E34E-B1DC-4FED11F5BDBD}" name="City Remove Remote In" dataDxfId="49">
      <calculatedColumnFormula>IF(LEFT(E2,9)="Remote in",MID(E2,11,LEN(E2)-10),E2)</calculatedColumnFormula>
    </tableColumn>
    <tableColumn id="6" xr3:uid="{387258DD-A5AA-444B-BB1E-BF9556E58939}" name="Province"/>
    <tableColumn id="7" xr3:uid="{626ECB93-CBA8-A346-9C89-ECF534E136E3}" name="Skill"/>
    <tableColumn id="8" xr3:uid="{32548528-76C8-0E40-A5FC-CC83F7FC7600}" name="Seniority"/>
    <tableColumn id="9" xr3:uid="{2CF879B9-7EBD-1543-A382-A21CC1CD4845}" name="Work Type"/>
    <tableColumn id="10" xr3:uid="{5BE70407-AD9E-864C-B1E4-D78BAA961088}" name="Industry Type"/>
    <tableColumn id="11" xr3:uid="{D0CF67D2-2A49-F84E-8E31-2F2032934708}" name="Min_Salary" dataDxfId="48"/>
    <tableColumn id="12" xr3:uid="{940D1AA9-F12C-994B-ACCF-B1C1C527447B}" name="Max_Salary" dataDxfId="47"/>
    <tableColumn id="13" xr3:uid="{DEC7D252-F152-5F4D-9858-B3A0C06A2468}" name="Avg_Salary" dataDxfId="46"/>
  </tableColumns>
  <tableStyleInfo name="TableStyleMedium2" showFirstColumn="0" showLastColumn="0" showRowStripes="1" showColumnStripes="0"/>
</table>
</file>

<file path=xl/tables/table2.xml><?xml version="1.0" encoding="utf-8"?>
<table xmlns="http://purl.oclc.org/ooxml/spreadsheetml/main" xmlns:mc="http://schemas.openxmlformats.org/markup-compatibility/2006" xmlns:xr="http://schemas.microsoft.com/office/spreadsheetml/2014/revision" xmlns:xr3="http://schemas.microsoft.com/office/spreadsheetml/2016/revision3" mc:Ignorable="xr xr3" id="2" xr:uid="{BDE87C9B-607C-DA40-A965-05FE8506CED6}" name="Table2" displayName="Table2" ref="A1:R1760" totalsRowShown="0" dataDxfId="45" tableBorderDxfId="44">
  <autoFilter ref="A1:R1760" xr:uid="{BDE87C9B-607C-DA40-A965-05FE8506CED6}"/>
  <tableColumns count="18">
    <tableColumn id="1" xr3:uid="{AEDB3069-AA86-BA4F-9F7A-A9FC18906470}" name="Job Title" dataDxfId="43"/>
    <tableColumn id="2" xr3:uid="{D51EBDFC-A276-D047-AA79-83B54CE8378B}" name="Job Info" dataDxfId="42"/>
    <tableColumn id="3" xr3:uid="{777108B4-58BD-1A44-AECA-2951A122B0DA}" name="Position" dataDxfId="41"/>
    <tableColumn id="4" xr3:uid="{8C589482-D679-4B40-ABB2-C5E7C5599C79}" name="Employer" dataDxfId="40"/>
    <tableColumn id="5" xr3:uid="{97192567-B657-3C44-BD10-2C1CD2417398}" name="City" dataDxfId="39"/>
    <tableColumn id="6" xr3:uid="{E015574D-B55A-E741-830F-1101601ABB30}" name="City Keep Remote" dataDxfId="38"/>
    <tableColumn id="7" xr3:uid="{3E9576C4-B720-EA4A-B677-1FFF4BB7D4D9}" name="City Remove Remote In" dataDxfId="37"/>
    <tableColumn id="8" xr3:uid="{C81039D1-B8AC-1242-9633-25A1395C972C}" name="Province" dataDxfId="36"/>
    <tableColumn id="9" xr3:uid="{CE639C16-0958-D242-83C3-BF1B4C55BE0A}" name="Skill" dataDxfId="35"/>
    <tableColumn id="10" xr3:uid="{905C3475-9720-3B41-B16F-8A174702D3E3}" name="Seniority" dataDxfId="34"/>
    <tableColumn id="11" xr3:uid="{E256C31C-12C4-924E-ABDA-58B455D29A6C}" name="Work Type" dataDxfId="33"/>
    <tableColumn id="12" xr3:uid="{432AC2BF-8275-694C-8DBD-F5F25E791CC6}" name="Industry Type" dataDxfId="32"/>
    <tableColumn id="13" xr3:uid="{367111C2-839A-634E-A780-AB0588203F3A}" name="Min_Salary" dataDxfId="31"/>
    <tableColumn id="14" xr3:uid="{45949803-A665-904F-BBD4-39D65BE29EB2}" name="Max_Salary" dataDxfId="30"/>
    <tableColumn id="15" xr3:uid="{73E40069-493E-3440-B764-AD2F31307B55}" name="Avg_Salary" dataDxfId="29"/>
    <tableColumn id="16" xr3:uid="{A2C008E3-6FE0-CD46-A8B2-1CD331ACAB54}" name="OutlierMin" dataDxfId="28">
      <calculatedColumnFormula>IF(OR(M2&lt;V$21, M2&gt;V$25), 1, 0)</calculatedColumnFormula>
    </tableColumn>
    <tableColumn id="17" xr3:uid="{7E7BC245-9023-A74C-8582-015AC45816B7}" name="OutlierMax" dataDxfId="27">
      <calculatedColumnFormula>IF(OR(N2&lt;V$22, N2&gt;V$26), 1, 0)</calculatedColumnFormula>
    </tableColumn>
    <tableColumn id="18" xr3:uid="{1892C3F9-3F43-8D4C-828C-7D01BA4D1545}" name="OutlierAvg" dataDxfId="26">
      <calculatedColumnFormula>IF(OR(O2&lt;V$23, O2&gt;V$27),1,0)</calculatedColumnFormula>
    </tableColumn>
  </tableColumns>
  <tableStyleInfo name="TableStyleMedium2" showFirstColumn="0" showLastColumn="0" showRowStripes="1" showColumnStripes="0"/>
</table>
</file>

<file path=xl/tables/table3.xml><?xml version="1.0" encoding="utf-8"?>
<table xmlns="http://purl.oclc.org/ooxml/spreadsheetml/main" xmlns:mc="http://schemas.openxmlformats.org/markup-compatibility/2006" xmlns:xr="http://schemas.microsoft.com/office/spreadsheetml/2014/revision" xmlns:xr3="http://schemas.microsoft.com/office/spreadsheetml/2016/revision3" mc:Ignorable="xr xr3" id="5" xr:uid="{16FF5EED-F4BF-FC4F-B399-74113EF273F9}" name="Table5" displayName="Table5" ref="A1:V1760" totalsRowShown="0" tableBorderDxfId="25">
  <autoFilter ref="A1:V1760" xr:uid="{16FF5EED-F4BF-FC4F-B399-74113EF273F9}"/>
  <tableColumns count="22">
    <tableColumn id="1" xr3:uid="{131E979F-E55B-764F-B6D8-C2DB11845D20}" name="Job Title" dataDxfId="24"/>
    <tableColumn id="2" xr3:uid="{EAFE1D64-2BE6-C849-A8A0-A26027BA2487}" name="Job Info" dataDxfId="23"/>
    <tableColumn id="3" xr3:uid="{54525E2E-791E-A143-87F6-8FC9811E3392}" name="Position" dataDxfId="22"/>
    <tableColumn id="4" xr3:uid="{8C1F12BA-93DD-B642-8147-4F7E8D11046C}" name="Employer" dataDxfId="21"/>
    <tableColumn id="5" xr3:uid="{34844488-4DD2-F149-B732-2139E0CF9789}" name="City" dataDxfId="20"/>
    <tableColumn id="6" xr3:uid="{2010178C-6501-0C44-BA14-8E241C6BB9AF}" name="City Keep Remote" dataDxfId="19"/>
    <tableColumn id="7" xr3:uid="{776C22A2-0BBF-9B48-85EF-1D0DB744AEBA}" name="City Remove Remote In" dataDxfId="18"/>
    <tableColumn id="8" xr3:uid="{5F711518-ECD4-AA4E-AA45-07992029947D}" name="Province" dataDxfId="17"/>
    <tableColumn id="9" xr3:uid="{5AAF6930-27A6-BC4D-9AC9-58BEF26A1B5D}" name="Skill" dataDxfId="16"/>
    <tableColumn id="10" xr3:uid="{524FF6A5-CF3E-6045-ABB8-CF9B974A3FD1}" name="Seniority" dataDxfId="15"/>
    <tableColumn id="11" xr3:uid="{16821919-6BE0-E947-9566-B83C77051102}" name="Work Type" dataDxfId="14"/>
    <tableColumn id="12" xr3:uid="{80AB74E7-D8DC-CE4C-9166-6CC3CED7FF89}" name="Industry Type" dataDxfId="13"/>
    <tableColumn id="13" xr3:uid="{F581F918-CA72-E34F-8E40-6CA10BD94DD8}" name="Min_Salary" dataDxfId="12"/>
    <tableColumn id="14" xr3:uid="{7C662548-2C64-1E4B-B8E8-978D2AEB9E3F}" name="Max_Salary" dataDxfId="11"/>
    <tableColumn id="15" xr3:uid="{A43A6C68-955C-7445-80D5-E0B1BE3DB5AD}" name="Avg_Salary" dataDxfId="10"/>
    <tableColumn id="16" xr3:uid="{39B5E2FE-55A0-B64F-9A7A-720E29E82464}" name="Remote Work">
      <calculatedColumnFormula>IF(F2="Remote",1,0)</calculatedColumnFormula>
    </tableColumn>
    <tableColumn id="17" xr3:uid="{DC3C7A4E-D1A7-B746-A660-4BFEA9BE184A}" name="Region">
      <calculatedColumnFormula>IF(OR(H2="AB",H2="BC",H2="SK"),"Western Canada",
 IF(OR(H2="ON",H2="QC",H2="MB"),"Central Canada",
 IF(OR(H2="NS",H2="NB",H2="PE",H2="NL"),"Atlantic Canada",
 "Northern Canada")))</calculatedColumnFormula>
    </tableColumn>
    <tableColumn id="18" xr3:uid="{1879298D-F028-2646-AC9B-BFCD5AA234F0}" name="Data Analyst" dataDxfId="9">
      <calculatedColumnFormula>IF(Table5[[#This Row],[Position]]="Data Analyst",1,0)</calculatedColumnFormula>
    </tableColumn>
    <tableColumn id="21" xr3:uid="{FCCE0907-B9F8-0242-992B-5F89348F8C7E}" name="Data Engineer" dataDxfId="8">
      <calculatedColumnFormula>IF(Table5[[#This Row],[Position]]="Data Engineer",1,0)</calculatedColumnFormula>
    </tableColumn>
    <tableColumn id="22" xr3:uid="{D3ECC6B5-2D30-6B43-BD7A-3E8BCD820789}" name="Risk Analyst" dataDxfId="7">
      <calculatedColumnFormula>IF(Table5[[#This Row],[Position]]="Risk Analyst",1,0)</calculatedColumnFormula>
    </tableColumn>
    <tableColumn id="20" xr3:uid="{3624FB29-F2B6-5A47-B3A6-62DC41D5A750}" name="System Analyst" dataDxfId="6">
      <calculatedColumnFormula>IF(Table5[[#This Row],[Position]]="System Analyst",1,0)</calculatedColumnFormula>
    </tableColumn>
    <tableColumn id="19" xr3:uid="{E5A09FB2-AAE7-7745-8654-22006CE0F310}" name="Business Analyst" dataDxfId="5">
      <calculatedColumnFormula>IF(Table5[[#This Row],[Position]]="Business Analyst",1,0)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purl.oclc.org/ooxml/drawingml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%">
              <a:schemeClr val="phClr">
                <a:lumMod val="110%"/>
                <a:satMod val="105%"/>
                <a:tint val="67%"/>
              </a:schemeClr>
            </a:gs>
            <a:gs pos="50%">
              <a:schemeClr val="phClr">
                <a:lumMod val="105%"/>
                <a:satMod val="103%"/>
                <a:tint val="73%"/>
              </a:schemeClr>
            </a:gs>
            <a:gs pos="100%">
              <a:schemeClr val="phClr">
                <a:lumMod val="105%"/>
                <a:satMod val="109%"/>
                <a:tint val="81%"/>
              </a:schemeClr>
            </a:gs>
          </a:gsLst>
          <a:lin ang="5400000" scaled="0"/>
        </a:gradFill>
        <a:gradFill rotWithShape="1">
          <a:gsLst>
            <a:gs pos="0%">
              <a:schemeClr val="phClr">
                <a:satMod val="103%"/>
                <a:lumMod val="102%"/>
                <a:tint val="94%"/>
              </a:schemeClr>
            </a:gs>
            <a:gs pos="50%">
              <a:schemeClr val="phClr">
                <a:satMod val="110%"/>
                <a:lumMod val="100%"/>
                <a:shade val="100%"/>
              </a:schemeClr>
            </a:gs>
            <a:gs pos="100%">
              <a:schemeClr val="phClr">
                <a:lumMod val="99%"/>
                <a:satMod val="120%"/>
                <a:shade val="78%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%"/>
        </a:ln>
        <a:ln w="19050" cap="flat" cmpd="sng" algn="ctr">
          <a:solidFill>
            <a:schemeClr val="phClr"/>
          </a:solidFill>
          <a:prstDash val="solid"/>
          <a:miter lim="800%"/>
        </a:ln>
        <a:ln w="25400" cap="flat" cmpd="sng" algn="ctr">
          <a:solidFill>
            <a:schemeClr val="phClr"/>
          </a:solidFill>
          <a:prstDash val="solid"/>
          <a:miter lim="800%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%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%"/>
            <a:satMod val="170%"/>
          </a:schemeClr>
        </a:solidFill>
        <a:gradFill rotWithShape="1">
          <a:gsLst>
            <a:gs pos="0%">
              <a:schemeClr val="phClr">
                <a:tint val="93%"/>
                <a:satMod val="150%"/>
                <a:shade val="98%"/>
                <a:lumMod val="102%"/>
              </a:schemeClr>
            </a:gs>
            <a:gs pos="50%">
              <a:schemeClr val="phClr">
                <a:tint val="98%"/>
                <a:satMod val="130%"/>
                <a:shade val="90%"/>
                <a:lumMod val="103%"/>
              </a:schemeClr>
            </a:gs>
            <a:gs pos="100%">
              <a:schemeClr val="phClr">
                <a:shade val="63%"/>
                <a:satMod val="120%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3.xml.rels><?xml version="1.0" encoding="UTF-8" standalone="yes"?>
<Relationships xmlns="http://schemas.openxmlformats.org/package/2006/relationships"><Relationship Id="rId2" Type="http://purl.oclc.org/ooxml/officeDocument/relationships/drawing" Target="../drawings/drawing1.xml"/><Relationship Id="rId1" Type="http://purl.oclc.org/ooxml/officeDocument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2" Type="http://purl.oclc.org/ooxml/officeDocument/relationships/drawing" Target="../drawings/drawing2.xml"/><Relationship Id="rId1" Type="http://purl.oclc.org/ooxml/officeDocument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purl.oclc.org/ooxml/officeDocument/relationships/drawing" Target="../drawings/drawing3.xml"/><Relationship Id="rId1" Type="http://purl.oclc.org/ooxml/officeDocument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2" Type="http://purl.oclc.org/ooxml/officeDocument/relationships/drawing" Target="../drawings/drawing4.xml"/><Relationship Id="rId1" Type="http://purl.oclc.org/ooxml/officeDocument/relationships/pivotTable" Target="../pivotTables/pivotTable4.xml"/></Relationships>
</file>

<file path=xl/worksheets/_rels/sheet7.xml.rels><?xml version="1.0" encoding="UTF-8" standalone="yes"?>
<Relationships xmlns="http://schemas.openxmlformats.org/package/2006/relationships"><Relationship Id="rId1" Type="http://purl.oclc.org/ooxml/officeDocument/relationships/pivotTable" Target="../pivotTables/pivotTable5.xml"/></Relationships>
</file>

<file path=xl/worksheets/_rels/sheet8.xml.rels><?xml version="1.0" encoding="UTF-8" standalone="yes"?>
<Relationships xmlns="http://schemas.openxmlformats.org/package/2006/relationships"><Relationship Id="rId1" Type="http://purl.oclc.org/ooxml/officeDocument/relationships/pivotTable" Target="../pivotTables/pivotTable6.xml"/></Relationships>
</file>

<file path=xl/worksheets/_rels/sheet9.xml.rels><?xml version="1.0" encoding="UTF-8" standalone="yes"?>
<Relationships xmlns="http://schemas.openxmlformats.org/package/2006/relationships"><Relationship Id="rId2" Type="http://purl.oclc.org/ooxml/officeDocument/relationships/drawing" Target="../drawings/drawing5.xml"/><Relationship Id="rId1" Type="http://purl.oclc.org/ooxml/officeDocument/relationships/pivotTable" Target="../pivotTables/pivotTable7.xml"/></Relationships>
</file>

<file path=xl/worksheets/_rels/sheet10.xml.rels><?xml version="1.0" encoding="UTF-8" standalone="yes"?>
<Relationships xmlns="http://schemas.openxmlformats.org/package/2006/relationships"><Relationship Id="rId1" Type="http://purl.oclc.org/ooxml/officeDocument/relationships/table" Target="../tables/table1.xml"/></Relationships>
</file>

<file path=xl/worksheets/_rels/sheet11.xml.rels><?xml version="1.0" encoding="UTF-8" standalone="yes"?>
<Relationships xmlns="http://schemas.openxmlformats.org/package/2006/relationships"><Relationship Id="rId1" Type="http://purl.oclc.org/ooxml/officeDocument/relationships/drawing" Target="../drawings/drawing6.xml"/></Relationships>
</file>

<file path=xl/worksheets/_rels/sheet12.xml.rels><?xml version="1.0" encoding="UTF-8" standalone="yes"?>
<Relationships xmlns="http://schemas.openxmlformats.org/package/2006/relationships"><Relationship Id="rId1" Type="http://purl.oclc.org/ooxml/officeDocument/relationships/table" Target="../tables/table2.xml"/></Relationships>
</file>

<file path=xl/worksheets/_rels/sheet13.xml.rels><?xml version="1.0" encoding="UTF-8" standalone="yes"?>
<Relationships xmlns="http://schemas.openxmlformats.org/package/2006/relationships"><Relationship Id="rId1" Type="http://purl.oclc.org/ooxml/officeDocument/relationships/pivotTable" Target="../pivotTables/pivotTable8.xml"/></Relationships>
</file>

<file path=xl/worksheets/_rels/sheet14.xml.rels><?xml version="1.0" encoding="UTF-8" standalone="yes"?>
<Relationships xmlns="http://schemas.openxmlformats.org/package/2006/relationships"><Relationship Id="rId3" Type="http://purl.oclc.org/ooxml/officeDocument/relationships/table" Target="../tables/table3.xml"/><Relationship Id="rId2" Type="http://purl.oclc.org/ooxml/officeDocument/relationships/drawing" Target="../drawings/drawing7.xml"/><Relationship Id="rId1" Type="http://purl.oclc.org/ooxml/officeDocument/relationships/pivotTable" Target="../pivotTables/pivotTable9.xml"/></Relationships>
</file>

<file path=xl/worksheets/sheet1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DC69F0-CF7E-AB43-9DA1-6F63BF98F940}">
  <dimension ref="A1:M1797"/>
  <sheetViews>
    <sheetView workbookViewId="0">
      <selection activeCell="Q42" sqref="Q42"/>
    </sheetView>
  </sheetViews>
  <sheetFormatPr baseColWidth="10" defaultRowHeight="16" x14ac:dyDescent="0.2"/>
  <sheetData>
    <row r="1" spans="1:13" x14ac:dyDescent="0.2">
      <c r="A1" t="s">
        <v>0</v>
      </c>
      <c r="B1" s="2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">
      <c r="A2" t="s">
        <v>13</v>
      </c>
      <c r="B2" t="s">
        <v>14</v>
      </c>
      <c r="C2" t="s">
        <v>15</v>
      </c>
      <c r="D2" t="s">
        <v>16</v>
      </c>
      <c r="E2" t="s">
        <v>17</v>
      </c>
      <c r="F2" t="s">
        <v>18</v>
      </c>
      <c r="G2" t="s">
        <v>19</v>
      </c>
      <c r="H2" t="s">
        <v>20</v>
      </c>
      <c r="I2" t="s">
        <v>17</v>
      </c>
      <c r="J2" t="s">
        <v>21</v>
      </c>
      <c r="K2">
        <v>76000</v>
      </c>
      <c r="L2">
        <v>89440</v>
      </c>
      <c r="M2">
        <v>82720</v>
      </c>
    </row>
    <row r="3" spans="1:13" x14ac:dyDescent="0.2">
      <c r="A3" t="s">
        <v>22</v>
      </c>
      <c r="B3" t="s">
        <v>23</v>
      </c>
      <c r="C3" t="s">
        <v>23</v>
      </c>
      <c r="D3" t="s">
        <v>24</v>
      </c>
      <c r="E3" t="s">
        <v>17</v>
      </c>
      <c r="F3" t="s">
        <v>18</v>
      </c>
      <c r="G3" t="s">
        <v>25</v>
      </c>
      <c r="H3" t="s">
        <v>20</v>
      </c>
      <c r="I3" t="s">
        <v>17</v>
      </c>
      <c r="J3" t="s">
        <v>21</v>
      </c>
      <c r="K3">
        <v>65000</v>
      </c>
      <c r="L3">
        <v>87000</v>
      </c>
      <c r="M3">
        <v>76000</v>
      </c>
    </row>
    <row r="4" spans="1:13" x14ac:dyDescent="0.2">
      <c r="A4" t="s">
        <v>26</v>
      </c>
      <c r="B4" t="s">
        <v>27</v>
      </c>
      <c r="C4" t="s">
        <v>28</v>
      </c>
      <c r="D4" t="s">
        <v>29</v>
      </c>
      <c r="E4" t="s">
        <v>30</v>
      </c>
      <c r="F4" t="s">
        <v>31</v>
      </c>
      <c r="G4" t="s">
        <v>18</v>
      </c>
      <c r="H4" t="s">
        <v>20</v>
      </c>
      <c r="I4" t="s">
        <v>32</v>
      </c>
      <c r="J4" t="s">
        <v>33</v>
      </c>
      <c r="K4">
        <v>64123.59</v>
      </c>
      <c r="L4">
        <v>86600</v>
      </c>
      <c r="M4">
        <v>75361.794999999998</v>
      </c>
    </row>
    <row r="5" spans="1:13" x14ac:dyDescent="0.2">
      <c r="A5" t="s">
        <v>13</v>
      </c>
      <c r="B5" t="s">
        <v>34</v>
      </c>
      <c r="C5" t="s">
        <v>35</v>
      </c>
      <c r="D5" t="s">
        <v>36</v>
      </c>
      <c r="E5" t="s">
        <v>37</v>
      </c>
      <c r="F5" t="s">
        <v>31</v>
      </c>
      <c r="G5" t="s">
        <v>38</v>
      </c>
      <c r="H5" t="s">
        <v>20</v>
      </c>
      <c r="I5" t="s">
        <v>32</v>
      </c>
      <c r="J5" t="s">
        <v>39</v>
      </c>
      <c r="K5">
        <v>87875</v>
      </c>
      <c r="L5">
        <v>105000</v>
      </c>
      <c r="M5">
        <v>96437.5</v>
      </c>
    </row>
    <row r="6" spans="1:13" x14ac:dyDescent="0.2">
      <c r="A6" t="s">
        <v>13</v>
      </c>
      <c r="B6" t="s">
        <v>40</v>
      </c>
      <c r="C6" t="s">
        <v>41</v>
      </c>
      <c r="D6" t="s">
        <v>42</v>
      </c>
      <c r="E6" t="s">
        <v>43</v>
      </c>
      <c r="F6" t="s">
        <v>31</v>
      </c>
      <c r="G6" t="s">
        <v>44</v>
      </c>
      <c r="H6" t="s">
        <v>45</v>
      </c>
      <c r="I6" t="s">
        <v>32</v>
      </c>
      <c r="J6" t="s">
        <v>46</v>
      </c>
      <c r="K6">
        <v>115211.2</v>
      </c>
      <c r="L6" s="1" t="s">
        <v>47</v>
      </c>
      <c r="M6">
        <v>122772</v>
      </c>
    </row>
    <row r="7" spans="1:13" x14ac:dyDescent="0.2">
      <c r="A7" t="s">
        <v>48</v>
      </c>
      <c r="B7" t="s">
        <v>49</v>
      </c>
      <c r="C7" t="s">
        <v>50</v>
      </c>
      <c r="D7" t="s">
        <v>51</v>
      </c>
      <c r="E7" t="s">
        <v>52</v>
      </c>
      <c r="F7" t="s">
        <v>53</v>
      </c>
      <c r="G7" t="s">
        <v>54</v>
      </c>
      <c r="H7" t="s">
        <v>20</v>
      </c>
      <c r="I7" t="s">
        <v>32</v>
      </c>
      <c r="J7" t="s">
        <v>21</v>
      </c>
      <c r="K7">
        <v>68500</v>
      </c>
      <c r="L7">
        <v>87000</v>
      </c>
      <c r="M7">
        <v>77750</v>
      </c>
    </row>
    <row r="8" spans="1:13" x14ac:dyDescent="0.2">
      <c r="A8" t="s">
        <v>55</v>
      </c>
      <c r="B8" t="s">
        <v>56</v>
      </c>
      <c r="C8" t="s">
        <v>50</v>
      </c>
      <c r="D8" t="s">
        <v>57</v>
      </c>
      <c r="E8" t="s">
        <v>58</v>
      </c>
      <c r="F8" t="s">
        <v>31</v>
      </c>
      <c r="G8" t="s">
        <v>59</v>
      </c>
      <c r="H8" t="s">
        <v>20</v>
      </c>
      <c r="I8" t="s">
        <v>32</v>
      </c>
      <c r="J8" t="s">
        <v>21</v>
      </c>
      <c r="K8">
        <v>68000</v>
      </c>
      <c r="L8">
        <v>88300</v>
      </c>
      <c r="M8">
        <v>78150</v>
      </c>
    </row>
    <row r="9" spans="1:13" x14ac:dyDescent="0.2">
      <c r="A9" t="s">
        <v>13</v>
      </c>
      <c r="B9" t="s">
        <v>60</v>
      </c>
      <c r="C9" t="s">
        <v>61</v>
      </c>
      <c r="D9" t="s">
        <v>62</v>
      </c>
      <c r="E9" t="s">
        <v>63</v>
      </c>
      <c r="F9" t="s">
        <v>53</v>
      </c>
      <c r="G9" t="s">
        <v>64</v>
      </c>
      <c r="H9" t="s">
        <v>20</v>
      </c>
      <c r="I9" t="s">
        <v>32</v>
      </c>
      <c r="J9" t="s">
        <v>33</v>
      </c>
      <c r="K9">
        <v>91145.600000000006</v>
      </c>
      <c r="L9" s="1" t="s">
        <v>65</v>
      </c>
      <c r="M9">
        <v>99424</v>
      </c>
    </row>
    <row r="10" spans="1:13" x14ac:dyDescent="0.2">
      <c r="A10" t="s">
        <v>55</v>
      </c>
      <c r="B10" t="s">
        <v>66</v>
      </c>
      <c r="C10" t="s">
        <v>67</v>
      </c>
      <c r="D10" t="s">
        <v>68</v>
      </c>
      <c r="E10" t="s">
        <v>37</v>
      </c>
      <c r="F10" t="s">
        <v>31</v>
      </c>
      <c r="G10" t="s">
        <v>69</v>
      </c>
      <c r="H10" t="s">
        <v>45</v>
      </c>
      <c r="I10" t="s">
        <v>32</v>
      </c>
      <c r="J10" t="s">
        <v>46</v>
      </c>
      <c r="K10">
        <v>68000</v>
      </c>
      <c r="L10">
        <v>88300</v>
      </c>
      <c r="M10">
        <v>78150</v>
      </c>
    </row>
    <row r="11" spans="1:13" x14ac:dyDescent="0.2">
      <c r="A11" t="s">
        <v>48</v>
      </c>
      <c r="B11" t="s">
        <v>70</v>
      </c>
      <c r="C11" t="s">
        <v>23</v>
      </c>
      <c r="D11" t="s">
        <v>71</v>
      </c>
      <c r="E11" t="s">
        <v>37</v>
      </c>
      <c r="F11" t="s">
        <v>31</v>
      </c>
      <c r="G11" t="s">
        <v>72</v>
      </c>
      <c r="H11" t="s">
        <v>45</v>
      </c>
      <c r="I11" t="s">
        <v>32</v>
      </c>
      <c r="J11" t="s">
        <v>33</v>
      </c>
      <c r="K11">
        <v>68500</v>
      </c>
      <c r="L11">
        <v>87000</v>
      </c>
      <c r="M11">
        <v>77750</v>
      </c>
    </row>
    <row r="12" spans="1:13" x14ac:dyDescent="0.2">
      <c r="A12" t="s">
        <v>48</v>
      </c>
      <c r="B12" t="s">
        <v>70</v>
      </c>
      <c r="C12" t="s">
        <v>23</v>
      </c>
      <c r="D12" t="s">
        <v>71</v>
      </c>
      <c r="E12" t="s">
        <v>37</v>
      </c>
      <c r="F12" t="s">
        <v>31</v>
      </c>
      <c r="G12" t="s">
        <v>72</v>
      </c>
      <c r="H12" t="s">
        <v>45</v>
      </c>
      <c r="I12" t="s">
        <v>32</v>
      </c>
      <c r="J12" t="s">
        <v>33</v>
      </c>
      <c r="K12">
        <v>68500</v>
      </c>
      <c r="L12">
        <v>87000</v>
      </c>
      <c r="M12">
        <v>77750</v>
      </c>
    </row>
    <row r="13" spans="1:13" x14ac:dyDescent="0.2">
      <c r="A13" t="s">
        <v>48</v>
      </c>
      <c r="B13" t="s">
        <v>70</v>
      </c>
      <c r="C13" t="s">
        <v>23</v>
      </c>
      <c r="D13" t="s">
        <v>71</v>
      </c>
      <c r="E13" t="s">
        <v>37</v>
      </c>
      <c r="F13" t="s">
        <v>31</v>
      </c>
      <c r="G13" t="s">
        <v>72</v>
      </c>
      <c r="H13" t="s">
        <v>45</v>
      </c>
      <c r="I13" t="s">
        <v>32</v>
      </c>
      <c r="J13" t="s">
        <v>33</v>
      </c>
      <c r="K13">
        <v>68500</v>
      </c>
      <c r="L13">
        <v>87000</v>
      </c>
      <c r="M13">
        <v>77750</v>
      </c>
    </row>
    <row r="14" spans="1:13" x14ac:dyDescent="0.2">
      <c r="A14" t="s">
        <v>48</v>
      </c>
      <c r="B14" t="s">
        <v>73</v>
      </c>
      <c r="C14" t="s">
        <v>23</v>
      </c>
      <c r="D14" t="s">
        <v>74</v>
      </c>
      <c r="E14" t="s">
        <v>75</v>
      </c>
      <c r="F14" t="s">
        <v>31</v>
      </c>
      <c r="G14" t="s">
        <v>76</v>
      </c>
      <c r="H14" t="s">
        <v>20</v>
      </c>
      <c r="I14" t="s">
        <v>32</v>
      </c>
      <c r="J14" t="s">
        <v>21</v>
      </c>
      <c r="K14">
        <v>75898</v>
      </c>
      <c r="L14">
        <v>113847</v>
      </c>
      <c r="M14">
        <v>94872.5</v>
      </c>
    </row>
    <row r="15" spans="1:13" x14ac:dyDescent="0.2">
      <c r="A15" t="s">
        <v>55</v>
      </c>
      <c r="B15" t="s">
        <v>77</v>
      </c>
      <c r="C15" t="s">
        <v>50</v>
      </c>
      <c r="D15" t="s">
        <v>78</v>
      </c>
      <c r="E15" t="s">
        <v>37</v>
      </c>
      <c r="F15" t="s">
        <v>31</v>
      </c>
      <c r="G15" t="s">
        <v>79</v>
      </c>
      <c r="H15" t="s">
        <v>20</v>
      </c>
      <c r="I15" t="s">
        <v>32</v>
      </c>
      <c r="J15" t="s">
        <v>21</v>
      </c>
      <c r="K15">
        <v>68000</v>
      </c>
      <c r="L15">
        <v>88300</v>
      </c>
      <c r="M15">
        <v>78150</v>
      </c>
    </row>
    <row r="16" spans="1:13" x14ac:dyDescent="0.2">
      <c r="A16" t="s">
        <v>13</v>
      </c>
      <c r="B16" t="s">
        <v>60</v>
      </c>
      <c r="C16" t="s">
        <v>61</v>
      </c>
      <c r="D16" t="s">
        <v>62</v>
      </c>
      <c r="E16" t="s">
        <v>63</v>
      </c>
      <c r="F16" t="s">
        <v>53</v>
      </c>
      <c r="G16" t="s">
        <v>64</v>
      </c>
      <c r="H16" t="s">
        <v>20</v>
      </c>
      <c r="I16" t="s">
        <v>32</v>
      </c>
      <c r="J16" t="s">
        <v>33</v>
      </c>
      <c r="K16" s="1" t="s">
        <v>80</v>
      </c>
      <c r="L16">
        <v>117041.60000000001</v>
      </c>
      <c r="M16">
        <v>108045.6</v>
      </c>
    </row>
    <row r="17" spans="1:13" x14ac:dyDescent="0.2">
      <c r="A17" t="s">
        <v>81</v>
      </c>
      <c r="B17" t="s">
        <v>82</v>
      </c>
      <c r="C17" t="s">
        <v>50</v>
      </c>
      <c r="D17" t="s">
        <v>83</v>
      </c>
      <c r="E17" t="s">
        <v>63</v>
      </c>
      <c r="F17" t="s">
        <v>53</v>
      </c>
      <c r="G17" t="s">
        <v>18</v>
      </c>
      <c r="H17" t="s">
        <v>45</v>
      </c>
      <c r="I17" t="s">
        <v>32</v>
      </c>
      <c r="J17" t="s">
        <v>84</v>
      </c>
      <c r="K17">
        <v>89606</v>
      </c>
      <c r="L17">
        <v>128809</v>
      </c>
      <c r="M17">
        <v>109207.5</v>
      </c>
    </row>
    <row r="18" spans="1:13" x14ac:dyDescent="0.2">
      <c r="A18" t="s">
        <v>55</v>
      </c>
      <c r="B18" t="s">
        <v>85</v>
      </c>
      <c r="C18" t="s">
        <v>50</v>
      </c>
      <c r="D18" t="s">
        <v>86</v>
      </c>
      <c r="E18" t="s">
        <v>37</v>
      </c>
      <c r="F18" t="s">
        <v>31</v>
      </c>
      <c r="G18" t="s">
        <v>87</v>
      </c>
      <c r="H18" t="s">
        <v>20</v>
      </c>
      <c r="I18" t="s">
        <v>32</v>
      </c>
      <c r="J18" t="s">
        <v>33</v>
      </c>
      <c r="K18">
        <v>68000</v>
      </c>
      <c r="L18">
        <v>88300</v>
      </c>
      <c r="M18">
        <v>78150</v>
      </c>
    </row>
    <row r="19" spans="1:13" x14ac:dyDescent="0.2">
      <c r="A19" t="s">
        <v>88</v>
      </c>
      <c r="B19" t="s">
        <v>89</v>
      </c>
      <c r="C19" t="s">
        <v>90</v>
      </c>
      <c r="D19" t="s">
        <v>91</v>
      </c>
      <c r="E19" t="s">
        <v>37</v>
      </c>
      <c r="F19" t="s">
        <v>31</v>
      </c>
      <c r="G19" t="s">
        <v>92</v>
      </c>
      <c r="H19" t="s">
        <v>45</v>
      </c>
      <c r="I19" t="s">
        <v>32</v>
      </c>
      <c r="J19" t="s">
        <v>93</v>
      </c>
      <c r="K19">
        <v>85816.8</v>
      </c>
      <c r="L19">
        <v>91520</v>
      </c>
      <c r="M19">
        <v>88668.4</v>
      </c>
    </row>
    <row r="20" spans="1:13" x14ac:dyDescent="0.2">
      <c r="A20" t="s">
        <v>13</v>
      </c>
      <c r="B20" t="s">
        <v>94</v>
      </c>
      <c r="C20" t="s">
        <v>50</v>
      </c>
      <c r="D20" t="s">
        <v>95</v>
      </c>
      <c r="E20" t="s">
        <v>37</v>
      </c>
      <c r="F20" t="s">
        <v>31</v>
      </c>
      <c r="G20" t="s">
        <v>87</v>
      </c>
      <c r="H20" t="s">
        <v>20</v>
      </c>
      <c r="I20" t="s">
        <v>32</v>
      </c>
      <c r="J20" t="s">
        <v>46</v>
      </c>
      <c r="K20">
        <v>57158.400000000001</v>
      </c>
      <c r="L20">
        <v>76232</v>
      </c>
      <c r="M20">
        <v>66695.199999999997</v>
      </c>
    </row>
    <row r="21" spans="1:13" x14ac:dyDescent="0.2">
      <c r="A21" t="s">
        <v>96</v>
      </c>
      <c r="B21" t="s">
        <v>97</v>
      </c>
      <c r="C21" t="s">
        <v>50</v>
      </c>
      <c r="D21" t="s">
        <v>98</v>
      </c>
      <c r="E21" t="s">
        <v>99</v>
      </c>
      <c r="F21" t="s">
        <v>100</v>
      </c>
      <c r="G21" t="s">
        <v>54</v>
      </c>
      <c r="H21" t="s">
        <v>20</v>
      </c>
      <c r="I21" t="s">
        <v>32</v>
      </c>
      <c r="J21" t="s">
        <v>101</v>
      </c>
      <c r="K21">
        <v>50000</v>
      </c>
      <c r="L21">
        <v>76458</v>
      </c>
      <c r="M21">
        <v>63229</v>
      </c>
    </row>
    <row r="22" spans="1:13" x14ac:dyDescent="0.2">
      <c r="A22" t="s">
        <v>81</v>
      </c>
      <c r="B22" t="s">
        <v>102</v>
      </c>
      <c r="C22" t="s">
        <v>103</v>
      </c>
      <c r="D22" t="s">
        <v>91</v>
      </c>
      <c r="E22" t="s">
        <v>63</v>
      </c>
      <c r="F22" t="s">
        <v>53</v>
      </c>
      <c r="G22" t="s">
        <v>104</v>
      </c>
      <c r="H22" t="s">
        <v>45</v>
      </c>
      <c r="I22" t="s">
        <v>32</v>
      </c>
      <c r="J22" t="s">
        <v>93</v>
      </c>
      <c r="K22">
        <v>66000</v>
      </c>
      <c r="L22">
        <v>84500</v>
      </c>
      <c r="M22">
        <v>75250</v>
      </c>
    </row>
    <row r="23" spans="1:13" x14ac:dyDescent="0.2">
      <c r="A23" t="s">
        <v>105</v>
      </c>
      <c r="B23" t="s">
        <v>28</v>
      </c>
      <c r="C23" t="s">
        <v>28</v>
      </c>
      <c r="D23" t="s">
        <v>106</v>
      </c>
      <c r="E23" t="s">
        <v>37</v>
      </c>
      <c r="F23" t="s">
        <v>31</v>
      </c>
      <c r="G23" t="s">
        <v>107</v>
      </c>
      <c r="H23" t="s">
        <v>20</v>
      </c>
      <c r="I23" t="s">
        <v>32</v>
      </c>
      <c r="J23" t="s">
        <v>33</v>
      </c>
      <c r="K23">
        <v>83192</v>
      </c>
      <c r="L23">
        <v>104013</v>
      </c>
      <c r="M23">
        <v>93602.5</v>
      </c>
    </row>
    <row r="24" spans="1:13" x14ac:dyDescent="0.2">
      <c r="A24" t="s">
        <v>13</v>
      </c>
      <c r="B24" t="s">
        <v>108</v>
      </c>
      <c r="C24" t="s">
        <v>103</v>
      </c>
      <c r="D24" t="s">
        <v>109</v>
      </c>
      <c r="E24" t="s">
        <v>110</v>
      </c>
      <c r="F24" t="s">
        <v>31</v>
      </c>
      <c r="G24" t="s">
        <v>111</v>
      </c>
      <c r="H24" t="s">
        <v>45</v>
      </c>
      <c r="I24" t="s">
        <v>32</v>
      </c>
      <c r="J24" t="s">
        <v>33</v>
      </c>
      <c r="K24">
        <v>95106.71</v>
      </c>
      <c r="L24">
        <v>127429.57</v>
      </c>
      <c r="M24" s="1" t="s">
        <v>112</v>
      </c>
    </row>
    <row r="25" spans="1:13" x14ac:dyDescent="0.2">
      <c r="A25" t="s">
        <v>88</v>
      </c>
      <c r="B25" t="s">
        <v>113</v>
      </c>
      <c r="C25" t="s">
        <v>28</v>
      </c>
      <c r="D25" t="s">
        <v>114</v>
      </c>
      <c r="E25" t="s">
        <v>115</v>
      </c>
      <c r="F25" t="s">
        <v>31</v>
      </c>
      <c r="G25" t="s">
        <v>18</v>
      </c>
      <c r="H25" t="s">
        <v>20</v>
      </c>
      <c r="I25" t="s">
        <v>32</v>
      </c>
      <c r="J25" t="s">
        <v>21</v>
      </c>
      <c r="K25">
        <v>90480</v>
      </c>
      <c r="L25">
        <v>90480</v>
      </c>
      <c r="M25">
        <v>90480</v>
      </c>
    </row>
    <row r="26" spans="1:13" x14ac:dyDescent="0.2">
      <c r="A26" t="s">
        <v>96</v>
      </c>
      <c r="B26" t="s">
        <v>116</v>
      </c>
      <c r="C26" t="s">
        <v>50</v>
      </c>
      <c r="D26" t="s">
        <v>117</v>
      </c>
      <c r="E26" t="s">
        <v>118</v>
      </c>
      <c r="F26" t="s">
        <v>119</v>
      </c>
      <c r="G26" t="s">
        <v>120</v>
      </c>
      <c r="H26" t="s">
        <v>20</v>
      </c>
      <c r="I26" t="s">
        <v>32</v>
      </c>
      <c r="J26" t="s">
        <v>33</v>
      </c>
      <c r="K26">
        <v>61181</v>
      </c>
      <c r="L26">
        <v>76458</v>
      </c>
      <c r="M26">
        <v>68819.5</v>
      </c>
    </row>
    <row r="27" spans="1:13" x14ac:dyDescent="0.2">
      <c r="A27" t="s">
        <v>96</v>
      </c>
      <c r="B27" t="s">
        <v>121</v>
      </c>
      <c r="C27" t="s">
        <v>50</v>
      </c>
      <c r="D27" t="s">
        <v>122</v>
      </c>
      <c r="E27" t="s">
        <v>123</v>
      </c>
      <c r="F27" t="s">
        <v>31</v>
      </c>
      <c r="G27" t="s">
        <v>124</v>
      </c>
      <c r="H27" t="s">
        <v>20</v>
      </c>
      <c r="I27" t="s">
        <v>32</v>
      </c>
      <c r="J27" t="s">
        <v>46</v>
      </c>
      <c r="K27">
        <v>50000</v>
      </c>
      <c r="L27">
        <v>76458</v>
      </c>
      <c r="M27">
        <v>63229</v>
      </c>
    </row>
    <row r="28" spans="1:13" x14ac:dyDescent="0.2">
      <c r="A28" t="s">
        <v>88</v>
      </c>
      <c r="B28" t="s">
        <v>125</v>
      </c>
      <c r="C28" t="s">
        <v>15</v>
      </c>
      <c r="D28" t="s">
        <v>126</v>
      </c>
      <c r="E28" t="s">
        <v>37</v>
      </c>
      <c r="F28" t="s">
        <v>31</v>
      </c>
      <c r="G28" t="s">
        <v>18</v>
      </c>
      <c r="H28" t="s">
        <v>20</v>
      </c>
      <c r="I28" t="s">
        <v>32</v>
      </c>
      <c r="J28" t="s">
        <v>93</v>
      </c>
      <c r="K28">
        <v>74800</v>
      </c>
      <c r="L28">
        <v>138600</v>
      </c>
      <c r="M28">
        <v>106700</v>
      </c>
    </row>
    <row r="29" spans="1:13" x14ac:dyDescent="0.2">
      <c r="A29" t="s">
        <v>22</v>
      </c>
      <c r="B29" t="s">
        <v>23</v>
      </c>
      <c r="C29" t="s">
        <v>23</v>
      </c>
      <c r="D29" t="s">
        <v>127</v>
      </c>
      <c r="E29" t="s">
        <v>128</v>
      </c>
      <c r="F29" t="s">
        <v>100</v>
      </c>
      <c r="G29" t="s">
        <v>129</v>
      </c>
      <c r="H29" t="s">
        <v>20</v>
      </c>
      <c r="I29" t="s">
        <v>32</v>
      </c>
      <c r="J29" t="s">
        <v>130</v>
      </c>
      <c r="K29">
        <v>65000</v>
      </c>
      <c r="L29">
        <v>87000</v>
      </c>
      <c r="M29">
        <v>76000</v>
      </c>
    </row>
    <row r="30" spans="1:13" x14ac:dyDescent="0.2">
      <c r="A30" t="s">
        <v>55</v>
      </c>
      <c r="B30" t="s">
        <v>131</v>
      </c>
      <c r="C30" t="s">
        <v>50</v>
      </c>
      <c r="D30" t="s">
        <v>132</v>
      </c>
      <c r="E30" t="s">
        <v>37</v>
      </c>
      <c r="F30" t="s">
        <v>31</v>
      </c>
      <c r="G30" t="s">
        <v>87</v>
      </c>
      <c r="H30" t="s">
        <v>20</v>
      </c>
      <c r="I30" t="s">
        <v>32</v>
      </c>
      <c r="J30" t="s">
        <v>21</v>
      </c>
      <c r="K30">
        <v>68000</v>
      </c>
      <c r="L30">
        <v>88300</v>
      </c>
      <c r="M30">
        <v>78150</v>
      </c>
    </row>
    <row r="31" spans="1:13" x14ac:dyDescent="0.2">
      <c r="A31" t="s">
        <v>22</v>
      </c>
      <c r="B31" t="s">
        <v>23</v>
      </c>
      <c r="C31" t="s">
        <v>23</v>
      </c>
      <c r="D31" t="s">
        <v>127</v>
      </c>
      <c r="E31" t="s">
        <v>128</v>
      </c>
      <c r="F31" t="s">
        <v>100</v>
      </c>
      <c r="G31" t="s">
        <v>129</v>
      </c>
      <c r="H31" t="s">
        <v>20</v>
      </c>
      <c r="I31" t="s">
        <v>32</v>
      </c>
      <c r="J31" t="s">
        <v>130</v>
      </c>
      <c r="K31">
        <v>65000</v>
      </c>
      <c r="L31">
        <v>87000</v>
      </c>
      <c r="M31">
        <v>76000</v>
      </c>
    </row>
    <row r="32" spans="1:13" x14ac:dyDescent="0.2">
      <c r="A32" t="s">
        <v>13</v>
      </c>
      <c r="B32" t="s">
        <v>133</v>
      </c>
      <c r="C32" t="s">
        <v>50</v>
      </c>
      <c r="D32" t="s">
        <v>132</v>
      </c>
      <c r="E32" t="s">
        <v>37</v>
      </c>
      <c r="F32" t="s">
        <v>31</v>
      </c>
      <c r="G32" t="s">
        <v>87</v>
      </c>
      <c r="H32" t="s">
        <v>20</v>
      </c>
      <c r="I32" t="s">
        <v>32</v>
      </c>
      <c r="J32" t="s">
        <v>21</v>
      </c>
      <c r="K32">
        <v>76000</v>
      </c>
      <c r="L32">
        <v>89440</v>
      </c>
      <c r="M32">
        <v>82720</v>
      </c>
    </row>
    <row r="33" spans="1:13" x14ac:dyDescent="0.2">
      <c r="A33" t="s">
        <v>13</v>
      </c>
      <c r="B33" t="s">
        <v>134</v>
      </c>
      <c r="C33" t="s">
        <v>90</v>
      </c>
      <c r="D33" t="s">
        <v>135</v>
      </c>
      <c r="E33" t="s">
        <v>136</v>
      </c>
      <c r="F33" t="s">
        <v>100</v>
      </c>
      <c r="G33" t="s">
        <v>137</v>
      </c>
      <c r="H33" t="s">
        <v>20</v>
      </c>
      <c r="I33" t="s">
        <v>32</v>
      </c>
      <c r="J33" t="s">
        <v>33</v>
      </c>
      <c r="K33">
        <v>54764.33</v>
      </c>
      <c r="L33">
        <v>73940.149999999994</v>
      </c>
      <c r="M33">
        <v>64352.24</v>
      </c>
    </row>
    <row r="34" spans="1:13" x14ac:dyDescent="0.2">
      <c r="A34" t="s">
        <v>22</v>
      </c>
      <c r="B34" t="s">
        <v>23</v>
      </c>
      <c r="C34" t="s">
        <v>23</v>
      </c>
      <c r="D34" t="s">
        <v>127</v>
      </c>
      <c r="E34" t="s">
        <v>128</v>
      </c>
      <c r="F34" t="s">
        <v>100</v>
      </c>
      <c r="G34" t="s">
        <v>129</v>
      </c>
      <c r="H34" t="s">
        <v>20</v>
      </c>
      <c r="I34" t="s">
        <v>32</v>
      </c>
      <c r="J34" t="s">
        <v>130</v>
      </c>
      <c r="K34">
        <v>65000</v>
      </c>
      <c r="L34">
        <v>87000</v>
      </c>
      <c r="M34">
        <v>76000</v>
      </c>
    </row>
    <row r="35" spans="1:13" x14ac:dyDescent="0.2">
      <c r="A35" t="s">
        <v>81</v>
      </c>
      <c r="B35" t="s">
        <v>138</v>
      </c>
      <c r="C35" t="s">
        <v>90</v>
      </c>
      <c r="D35" t="s">
        <v>139</v>
      </c>
      <c r="E35" t="s">
        <v>140</v>
      </c>
      <c r="F35" t="s">
        <v>31</v>
      </c>
      <c r="G35" t="s">
        <v>129</v>
      </c>
      <c r="H35" t="s">
        <v>45</v>
      </c>
      <c r="I35" t="s">
        <v>32</v>
      </c>
      <c r="J35" t="s">
        <v>93</v>
      </c>
      <c r="K35">
        <v>30240.560000000001</v>
      </c>
      <c r="L35">
        <v>57200</v>
      </c>
      <c r="M35">
        <v>43720.28</v>
      </c>
    </row>
    <row r="36" spans="1:13" x14ac:dyDescent="0.2">
      <c r="A36" t="s">
        <v>22</v>
      </c>
      <c r="B36" t="s">
        <v>23</v>
      </c>
      <c r="C36" t="s">
        <v>23</v>
      </c>
      <c r="D36" t="s">
        <v>127</v>
      </c>
      <c r="E36" t="s">
        <v>128</v>
      </c>
      <c r="F36" t="s">
        <v>100</v>
      </c>
      <c r="G36" t="s">
        <v>129</v>
      </c>
      <c r="H36" t="s">
        <v>20</v>
      </c>
      <c r="I36" t="s">
        <v>32</v>
      </c>
      <c r="J36" t="s">
        <v>130</v>
      </c>
      <c r="K36">
        <v>65000</v>
      </c>
      <c r="L36">
        <v>87000</v>
      </c>
      <c r="M36">
        <v>76000</v>
      </c>
    </row>
    <row r="37" spans="1:13" x14ac:dyDescent="0.2">
      <c r="A37" t="s">
        <v>96</v>
      </c>
      <c r="B37" t="s">
        <v>97</v>
      </c>
      <c r="C37" t="s">
        <v>50</v>
      </c>
      <c r="D37" t="s">
        <v>141</v>
      </c>
      <c r="E37" t="s">
        <v>17</v>
      </c>
      <c r="F37" t="s">
        <v>18</v>
      </c>
      <c r="G37" t="s">
        <v>142</v>
      </c>
      <c r="H37" t="s">
        <v>20</v>
      </c>
      <c r="I37" t="s">
        <v>17</v>
      </c>
      <c r="J37" t="s">
        <v>33</v>
      </c>
      <c r="K37">
        <v>45000</v>
      </c>
      <c r="L37">
        <v>57200</v>
      </c>
      <c r="M37">
        <v>51100</v>
      </c>
    </row>
    <row r="38" spans="1:13" x14ac:dyDescent="0.2">
      <c r="A38" t="s">
        <v>96</v>
      </c>
      <c r="B38" t="s">
        <v>97</v>
      </c>
      <c r="C38" t="s">
        <v>50</v>
      </c>
      <c r="D38" t="s">
        <v>141</v>
      </c>
      <c r="E38" t="s">
        <v>17</v>
      </c>
      <c r="F38" t="s">
        <v>18</v>
      </c>
      <c r="G38" t="s">
        <v>142</v>
      </c>
      <c r="H38" t="s">
        <v>20</v>
      </c>
      <c r="I38" t="s">
        <v>17</v>
      </c>
      <c r="J38" t="s">
        <v>33</v>
      </c>
      <c r="K38">
        <v>45000</v>
      </c>
      <c r="L38">
        <v>57200</v>
      </c>
      <c r="M38">
        <v>51100</v>
      </c>
    </row>
    <row r="39" spans="1:13" x14ac:dyDescent="0.2">
      <c r="A39" t="s">
        <v>55</v>
      </c>
      <c r="B39" t="s">
        <v>143</v>
      </c>
      <c r="C39" t="s">
        <v>50</v>
      </c>
      <c r="D39" t="s">
        <v>144</v>
      </c>
      <c r="E39" t="s">
        <v>145</v>
      </c>
      <c r="F39" t="s">
        <v>146</v>
      </c>
      <c r="G39" t="s">
        <v>54</v>
      </c>
      <c r="H39" t="s">
        <v>20</v>
      </c>
      <c r="I39" t="s">
        <v>32</v>
      </c>
      <c r="J39" t="s">
        <v>21</v>
      </c>
      <c r="K39">
        <v>68000</v>
      </c>
      <c r="L39">
        <v>88300</v>
      </c>
      <c r="M39">
        <v>78150</v>
      </c>
    </row>
    <row r="40" spans="1:13" x14ac:dyDescent="0.2">
      <c r="A40" t="s">
        <v>81</v>
      </c>
      <c r="B40" t="s">
        <v>147</v>
      </c>
      <c r="C40" t="s">
        <v>50</v>
      </c>
      <c r="D40" t="s">
        <v>148</v>
      </c>
      <c r="E40" t="s">
        <v>63</v>
      </c>
      <c r="F40" t="s">
        <v>53</v>
      </c>
      <c r="G40" t="s">
        <v>149</v>
      </c>
      <c r="H40" t="s">
        <v>20</v>
      </c>
      <c r="I40" t="s">
        <v>32</v>
      </c>
      <c r="J40" t="s">
        <v>150</v>
      </c>
      <c r="K40">
        <v>104423</v>
      </c>
      <c r="L40">
        <v>109644</v>
      </c>
      <c r="M40">
        <v>107033.5</v>
      </c>
    </row>
    <row r="41" spans="1:13" x14ac:dyDescent="0.2">
      <c r="A41" t="s">
        <v>96</v>
      </c>
      <c r="B41" t="s">
        <v>97</v>
      </c>
      <c r="C41" t="s">
        <v>50</v>
      </c>
      <c r="D41" t="s">
        <v>141</v>
      </c>
      <c r="E41" t="s">
        <v>17</v>
      </c>
      <c r="F41" t="s">
        <v>18</v>
      </c>
      <c r="G41" t="s">
        <v>142</v>
      </c>
      <c r="H41" t="s">
        <v>20</v>
      </c>
      <c r="I41" t="s">
        <v>17</v>
      </c>
      <c r="J41" t="s">
        <v>33</v>
      </c>
      <c r="K41">
        <v>45000</v>
      </c>
      <c r="L41">
        <v>57200</v>
      </c>
      <c r="M41">
        <v>51100</v>
      </c>
    </row>
    <row r="42" spans="1:13" x14ac:dyDescent="0.2">
      <c r="A42" t="s">
        <v>96</v>
      </c>
      <c r="B42" t="s">
        <v>97</v>
      </c>
      <c r="C42" t="s">
        <v>50</v>
      </c>
      <c r="D42" t="s">
        <v>141</v>
      </c>
      <c r="E42" t="s">
        <v>151</v>
      </c>
      <c r="F42" t="s">
        <v>146</v>
      </c>
      <c r="G42" t="s">
        <v>142</v>
      </c>
      <c r="H42" t="s">
        <v>20</v>
      </c>
      <c r="I42" t="s">
        <v>17</v>
      </c>
      <c r="J42" t="s">
        <v>33</v>
      </c>
      <c r="K42">
        <v>45000</v>
      </c>
      <c r="L42">
        <v>57200</v>
      </c>
      <c r="M42">
        <v>51100</v>
      </c>
    </row>
    <row r="43" spans="1:13" x14ac:dyDescent="0.2">
      <c r="A43" t="s">
        <v>55</v>
      </c>
      <c r="B43" t="s">
        <v>152</v>
      </c>
      <c r="C43" t="s">
        <v>50</v>
      </c>
      <c r="D43" t="s">
        <v>153</v>
      </c>
      <c r="E43" t="s">
        <v>154</v>
      </c>
      <c r="F43" t="s">
        <v>31</v>
      </c>
      <c r="G43" t="s">
        <v>155</v>
      </c>
      <c r="H43" t="s">
        <v>45</v>
      </c>
      <c r="I43" t="s">
        <v>32</v>
      </c>
      <c r="J43" t="s">
        <v>21</v>
      </c>
      <c r="K43">
        <v>54500</v>
      </c>
      <c r="L43">
        <v>81800</v>
      </c>
      <c r="M43">
        <v>68150</v>
      </c>
    </row>
    <row r="44" spans="1:13" x14ac:dyDescent="0.2">
      <c r="A44" t="s">
        <v>96</v>
      </c>
      <c r="B44" t="s">
        <v>97</v>
      </c>
      <c r="C44" t="s">
        <v>50</v>
      </c>
      <c r="D44" t="s">
        <v>141</v>
      </c>
      <c r="E44" t="s">
        <v>156</v>
      </c>
      <c r="F44" t="s">
        <v>157</v>
      </c>
      <c r="G44" t="s">
        <v>142</v>
      </c>
      <c r="H44" t="s">
        <v>20</v>
      </c>
      <c r="I44" t="s">
        <v>17</v>
      </c>
      <c r="J44" t="s">
        <v>33</v>
      </c>
      <c r="K44">
        <v>45000</v>
      </c>
      <c r="L44">
        <v>57200</v>
      </c>
      <c r="M44">
        <v>51100</v>
      </c>
    </row>
    <row r="45" spans="1:13" x14ac:dyDescent="0.2">
      <c r="A45" t="s">
        <v>96</v>
      </c>
      <c r="B45" t="s">
        <v>97</v>
      </c>
      <c r="C45" t="s">
        <v>50</v>
      </c>
      <c r="D45" t="s">
        <v>141</v>
      </c>
      <c r="E45" t="s">
        <v>17</v>
      </c>
      <c r="F45" t="s">
        <v>18</v>
      </c>
      <c r="G45" t="s">
        <v>142</v>
      </c>
      <c r="H45" t="s">
        <v>20</v>
      </c>
      <c r="I45" t="s">
        <v>17</v>
      </c>
      <c r="J45" t="s">
        <v>33</v>
      </c>
      <c r="K45">
        <v>45000</v>
      </c>
      <c r="L45">
        <v>57200</v>
      </c>
      <c r="M45">
        <v>51100</v>
      </c>
    </row>
    <row r="46" spans="1:13" x14ac:dyDescent="0.2">
      <c r="A46" t="s">
        <v>96</v>
      </c>
      <c r="B46" t="s">
        <v>158</v>
      </c>
      <c r="C46" t="s">
        <v>50</v>
      </c>
      <c r="D46" t="s">
        <v>159</v>
      </c>
      <c r="E46" t="s">
        <v>17</v>
      </c>
      <c r="F46" t="s">
        <v>18</v>
      </c>
      <c r="G46" t="s">
        <v>160</v>
      </c>
      <c r="H46" t="s">
        <v>20</v>
      </c>
      <c r="I46" t="s">
        <v>17</v>
      </c>
      <c r="J46" t="s">
        <v>21</v>
      </c>
      <c r="K46">
        <v>50000</v>
      </c>
      <c r="L46">
        <v>76458</v>
      </c>
      <c r="M46">
        <v>63229</v>
      </c>
    </row>
    <row r="47" spans="1:13" x14ac:dyDescent="0.2">
      <c r="A47" t="s">
        <v>13</v>
      </c>
      <c r="B47" t="s">
        <v>161</v>
      </c>
      <c r="C47" t="s">
        <v>90</v>
      </c>
      <c r="D47" t="s">
        <v>162</v>
      </c>
      <c r="E47" t="s">
        <v>123</v>
      </c>
      <c r="F47" t="s">
        <v>31</v>
      </c>
      <c r="G47" t="s">
        <v>163</v>
      </c>
      <c r="H47" t="s">
        <v>20</v>
      </c>
      <c r="I47" t="s">
        <v>32</v>
      </c>
      <c r="J47" t="s">
        <v>21</v>
      </c>
      <c r="K47">
        <v>76000</v>
      </c>
      <c r="L47">
        <v>89440</v>
      </c>
      <c r="M47">
        <v>82720</v>
      </c>
    </row>
    <row r="48" spans="1:13" x14ac:dyDescent="0.2">
      <c r="A48" t="s">
        <v>26</v>
      </c>
      <c r="B48" t="s">
        <v>164</v>
      </c>
      <c r="C48" t="s">
        <v>28</v>
      </c>
      <c r="D48" t="s">
        <v>165</v>
      </c>
      <c r="E48" t="s">
        <v>166</v>
      </c>
      <c r="F48" t="s">
        <v>146</v>
      </c>
      <c r="G48" t="s">
        <v>167</v>
      </c>
      <c r="H48" t="s">
        <v>20</v>
      </c>
      <c r="I48" t="s">
        <v>32</v>
      </c>
      <c r="J48" t="s">
        <v>21</v>
      </c>
      <c r="K48">
        <v>30240.560000000001</v>
      </c>
      <c r="L48">
        <v>57200</v>
      </c>
      <c r="M48">
        <v>43720.28</v>
      </c>
    </row>
    <row r="49" spans="1:13" x14ac:dyDescent="0.2">
      <c r="A49" t="s">
        <v>13</v>
      </c>
      <c r="B49" t="s">
        <v>168</v>
      </c>
      <c r="C49" t="s">
        <v>28</v>
      </c>
      <c r="D49" t="s">
        <v>169</v>
      </c>
      <c r="E49" t="s">
        <v>63</v>
      </c>
      <c r="F49" t="s">
        <v>53</v>
      </c>
      <c r="G49" t="s">
        <v>170</v>
      </c>
      <c r="H49" t="s">
        <v>45</v>
      </c>
      <c r="I49" t="s">
        <v>32</v>
      </c>
      <c r="J49" t="s">
        <v>21</v>
      </c>
      <c r="K49">
        <v>107600</v>
      </c>
      <c r="L49">
        <v>147100</v>
      </c>
      <c r="M49">
        <v>127350</v>
      </c>
    </row>
    <row r="50" spans="1:13" x14ac:dyDescent="0.2">
      <c r="A50" t="s">
        <v>13</v>
      </c>
      <c r="B50" t="s">
        <v>171</v>
      </c>
      <c r="C50" t="s">
        <v>50</v>
      </c>
      <c r="D50" t="s">
        <v>68</v>
      </c>
      <c r="E50" t="s">
        <v>37</v>
      </c>
      <c r="F50" t="s">
        <v>31</v>
      </c>
      <c r="G50" t="s">
        <v>54</v>
      </c>
      <c r="H50" t="s">
        <v>20</v>
      </c>
      <c r="I50" t="s">
        <v>32</v>
      </c>
      <c r="J50" t="s">
        <v>46</v>
      </c>
      <c r="K50">
        <v>76000</v>
      </c>
      <c r="L50">
        <v>89440</v>
      </c>
      <c r="M50">
        <v>82720</v>
      </c>
    </row>
    <row r="51" spans="1:13" x14ac:dyDescent="0.2">
      <c r="A51" t="s">
        <v>105</v>
      </c>
      <c r="B51" t="s">
        <v>172</v>
      </c>
      <c r="C51" t="s">
        <v>28</v>
      </c>
      <c r="D51" t="s">
        <v>173</v>
      </c>
      <c r="E51" t="s">
        <v>99</v>
      </c>
      <c r="F51" t="s">
        <v>100</v>
      </c>
      <c r="G51" t="s">
        <v>174</v>
      </c>
      <c r="H51" t="s">
        <v>20</v>
      </c>
      <c r="I51" t="s">
        <v>32</v>
      </c>
      <c r="J51" t="s">
        <v>21</v>
      </c>
      <c r="K51">
        <v>69000</v>
      </c>
      <c r="L51">
        <v>86000</v>
      </c>
      <c r="M51">
        <v>77500</v>
      </c>
    </row>
    <row r="52" spans="1:13" x14ac:dyDescent="0.2">
      <c r="A52" t="s">
        <v>105</v>
      </c>
      <c r="B52" t="s">
        <v>175</v>
      </c>
      <c r="C52" t="s">
        <v>28</v>
      </c>
      <c r="D52" t="s">
        <v>176</v>
      </c>
      <c r="E52" t="s">
        <v>177</v>
      </c>
      <c r="F52" t="s">
        <v>178</v>
      </c>
      <c r="G52" t="s">
        <v>179</v>
      </c>
      <c r="H52" t="s">
        <v>20</v>
      </c>
      <c r="I52" t="s">
        <v>32</v>
      </c>
      <c r="J52" t="s">
        <v>21</v>
      </c>
      <c r="K52">
        <v>69000</v>
      </c>
      <c r="L52">
        <v>86000</v>
      </c>
      <c r="M52">
        <v>77500</v>
      </c>
    </row>
    <row r="53" spans="1:13" x14ac:dyDescent="0.2">
      <c r="A53" t="s">
        <v>88</v>
      </c>
      <c r="B53" t="s">
        <v>180</v>
      </c>
      <c r="C53" t="s">
        <v>23</v>
      </c>
      <c r="D53" t="s">
        <v>181</v>
      </c>
      <c r="E53" t="s">
        <v>17</v>
      </c>
      <c r="F53" t="s">
        <v>18</v>
      </c>
      <c r="G53" t="s">
        <v>182</v>
      </c>
      <c r="H53" t="s">
        <v>20</v>
      </c>
      <c r="I53" t="s">
        <v>17</v>
      </c>
      <c r="J53" t="s">
        <v>21</v>
      </c>
      <c r="K53">
        <v>85816.8</v>
      </c>
      <c r="L53">
        <v>91520</v>
      </c>
      <c r="M53">
        <v>88668.4</v>
      </c>
    </row>
    <row r="54" spans="1:13" x14ac:dyDescent="0.2">
      <c r="A54" t="s">
        <v>105</v>
      </c>
      <c r="B54" t="s">
        <v>183</v>
      </c>
      <c r="C54" t="s">
        <v>50</v>
      </c>
      <c r="D54" t="s">
        <v>184</v>
      </c>
      <c r="E54" t="s">
        <v>185</v>
      </c>
      <c r="F54" t="s">
        <v>186</v>
      </c>
      <c r="G54" t="s">
        <v>18</v>
      </c>
      <c r="H54" t="s">
        <v>20</v>
      </c>
      <c r="I54" t="s">
        <v>32</v>
      </c>
      <c r="J54" t="s">
        <v>21</v>
      </c>
      <c r="K54">
        <v>69000</v>
      </c>
      <c r="L54">
        <v>86000</v>
      </c>
      <c r="M54">
        <v>77500</v>
      </c>
    </row>
    <row r="55" spans="1:13" x14ac:dyDescent="0.2">
      <c r="A55" t="s">
        <v>81</v>
      </c>
      <c r="B55" t="s">
        <v>187</v>
      </c>
      <c r="C55" t="s">
        <v>188</v>
      </c>
      <c r="D55" t="s">
        <v>189</v>
      </c>
      <c r="E55" t="s">
        <v>37</v>
      </c>
      <c r="F55" t="s">
        <v>31</v>
      </c>
      <c r="G55" t="s">
        <v>190</v>
      </c>
      <c r="H55" t="s">
        <v>20</v>
      </c>
      <c r="I55" t="s">
        <v>32</v>
      </c>
      <c r="J55" t="s">
        <v>21</v>
      </c>
      <c r="K55">
        <v>66000</v>
      </c>
      <c r="L55">
        <v>84500</v>
      </c>
      <c r="M55">
        <v>75250</v>
      </c>
    </row>
    <row r="56" spans="1:13" x14ac:dyDescent="0.2">
      <c r="A56" t="s">
        <v>22</v>
      </c>
      <c r="B56" t="s">
        <v>191</v>
      </c>
      <c r="C56" t="s">
        <v>50</v>
      </c>
      <c r="D56" t="s">
        <v>192</v>
      </c>
      <c r="E56" t="s">
        <v>37</v>
      </c>
      <c r="F56" t="s">
        <v>31</v>
      </c>
      <c r="G56" t="s">
        <v>193</v>
      </c>
      <c r="H56" t="s">
        <v>20</v>
      </c>
      <c r="I56" t="s">
        <v>32</v>
      </c>
      <c r="J56" t="s">
        <v>84</v>
      </c>
      <c r="K56">
        <v>65000</v>
      </c>
      <c r="L56">
        <v>87000</v>
      </c>
      <c r="M56">
        <v>76000</v>
      </c>
    </row>
    <row r="57" spans="1:13" x14ac:dyDescent="0.2">
      <c r="A57" t="s">
        <v>13</v>
      </c>
      <c r="B57" t="s">
        <v>194</v>
      </c>
      <c r="C57" t="s">
        <v>50</v>
      </c>
      <c r="D57" t="s">
        <v>195</v>
      </c>
      <c r="E57" t="s">
        <v>196</v>
      </c>
      <c r="F57" t="s">
        <v>31</v>
      </c>
      <c r="G57" t="s">
        <v>18</v>
      </c>
      <c r="H57" t="s">
        <v>20</v>
      </c>
      <c r="I57" t="s">
        <v>17</v>
      </c>
      <c r="J57" t="s">
        <v>21</v>
      </c>
      <c r="K57">
        <v>41600</v>
      </c>
      <c r="L57">
        <v>57200</v>
      </c>
      <c r="M57">
        <v>49400</v>
      </c>
    </row>
    <row r="58" spans="1:13" x14ac:dyDescent="0.2">
      <c r="A58" t="s">
        <v>55</v>
      </c>
      <c r="B58" t="s">
        <v>197</v>
      </c>
      <c r="C58" t="s">
        <v>23</v>
      </c>
      <c r="D58" t="s">
        <v>198</v>
      </c>
      <c r="E58" t="s">
        <v>110</v>
      </c>
      <c r="F58" t="s">
        <v>31</v>
      </c>
      <c r="G58" t="s">
        <v>54</v>
      </c>
      <c r="H58" t="s">
        <v>20</v>
      </c>
      <c r="I58" t="s">
        <v>32</v>
      </c>
      <c r="J58" t="s">
        <v>21</v>
      </c>
      <c r="K58">
        <v>68000</v>
      </c>
      <c r="L58">
        <v>88300</v>
      </c>
      <c r="M58">
        <v>78150</v>
      </c>
    </row>
    <row r="59" spans="1:13" x14ac:dyDescent="0.2">
      <c r="A59" t="s">
        <v>81</v>
      </c>
      <c r="B59" t="s">
        <v>199</v>
      </c>
      <c r="C59" t="s">
        <v>188</v>
      </c>
      <c r="D59" t="s">
        <v>200</v>
      </c>
      <c r="E59" t="s">
        <v>37</v>
      </c>
      <c r="F59" t="s">
        <v>31</v>
      </c>
      <c r="G59" t="s">
        <v>201</v>
      </c>
      <c r="H59" t="s">
        <v>20</v>
      </c>
      <c r="I59" t="s">
        <v>32</v>
      </c>
      <c r="J59" t="s">
        <v>21</v>
      </c>
      <c r="K59">
        <v>66000</v>
      </c>
      <c r="L59">
        <v>84500</v>
      </c>
      <c r="M59">
        <v>75250</v>
      </c>
    </row>
    <row r="60" spans="1:13" x14ac:dyDescent="0.2">
      <c r="A60" t="s">
        <v>81</v>
      </c>
      <c r="B60" t="s">
        <v>202</v>
      </c>
      <c r="C60" t="s">
        <v>35</v>
      </c>
      <c r="D60" t="s">
        <v>203</v>
      </c>
      <c r="E60" t="s">
        <v>204</v>
      </c>
      <c r="F60" t="s">
        <v>31</v>
      </c>
      <c r="G60" t="s">
        <v>205</v>
      </c>
      <c r="H60" t="s">
        <v>45</v>
      </c>
      <c r="I60" t="s">
        <v>32</v>
      </c>
      <c r="J60" t="s">
        <v>33</v>
      </c>
      <c r="K60">
        <v>66000</v>
      </c>
      <c r="L60">
        <v>84500</v>
      </c>
      <c r="M60">
        <v>75250</v>
      </c>
    </row>
    <row r="61" spans="1:13" x14ac:dyDescent="0.2">
      <c r="A61" t="s">
        <v>55</v>
      </c>
      <c r="B61" t="s">
        <v>206</v>
      </c>
      <c r="C61" t="s">
        <v>50</v>
      </c>
      <c r="D61" t="s">
        <v>207</v>
      </c>
      <c r="E61" t="s">
        <v>17</v>
      </c>
      <c r="F61" t="s">
        <v>18</v>
      </c>
      <c r="G61" t="s">
        <v>208</v>
      </c>
      <c r="H61" t="s">
        <v>45</v>
      </c>
      <c r="I61" t="s">
        <v>17</v>
      </c>
      <c r="J61" t="s">
        <v>21</v>
      </c>
      <c r="K61">
        <v>83500</v>
      </c>
      <c r="L61">
        <v>149300</v>
      </c>
      <c r="M61">
        <v>116400</v>
      </c>
    </row>
    <row r="62" spans="1:13" x14ac:dyDescent="0.2">
      <c r="A62" t="s">
        <v>81</v>
      </c>
      <c r="B62" t="s">
        <v>138</v>
      </c>
      <c r="C62" t="s">
        <v>90</v>
      </c>
      <c r="D62" t="s">
        <v>209</v>
      </c>
      <c r="E62" t="s">
        <v>37</v>
      </c>
      <c r="F62" t="s">
        <v>31</v>
      </c>
      <c r="G62" t="s">
        <v>129</v>
      </c>
      <c r="H62" t="s">
        <v>45</v>
      </c>
      <c r="I62" t="s">
        <v>32</v>
      </c>
      <c r="J62" t="s">
        <v>21</v>
      </c>
      <c r="K62">
        <v>30240.560000000001</v>
      </c>
      <c r="L62">
        <v>57200</v>
      </c>
      <c r="M62">
        <v>43720.28</v>
      </c>
    </row>
    <row r="63" spans="1:13" x14ac:dyDescent="0.2">
      <c r="A63" t="s">
        <v>105</v>
      </c>
      <c r="B63" t="s">
        <v>210</v>
      </c>
      <c r="C63" t="s">
        <v>28</v>
      </c>
      <c r="D63" t="s">
        <v>211</v>
      </c>
      <c r="E63" t="s">
        <v>212</v>
      </c>
      <c r="F63" t="s">
        <v>31</v>
      </c>
      <c r="G63" t="s">
        <v>213</v>
      </c>
      <c r="H63" t="s">
        <v>20</v>
      </c>
      <c r="I63" t="s">
        <v>32</v>
      </c>
      <c r="J63" t="s">
        <v>21</v>
      </c>
      <c r="K63">
        <v>69000</v>
      </c>
      <c r="L63">
        <v>86000</v>
      </c>
      <c r="M63">
        <v>77500</v>
      </c>
    </row>
    <row r="64" spans="1:13" x14ac:dyDescent="0.2">
      <c r="A64" t="s">
        <v>55</v>
      </c>
      <c r="B64" t="s">
        <v>214</v>
      </c>
      <c r="C64" t="s">
        <v>41</v>
      </c>
      <c r="D64" t="s">
        <v>215</v>
      </c>
      <c r="E64" t="s">
        <v>216</v>
      </c>
      <c r="F64" t="s">
        <v>53</v>
      </c>
      <c r="G64" t="s">
        <v>18</v>
      </c>
      <c r="H64" t="s">
        <v>45</v>
      </c>
      <c r="I64" t="s">
        <v>32</v>
      </c>
      <c r="J64" t="s">
        <v>21</v>
      </c>
      <c r="K64">
        <v>95680</v>
      </c>
      <c r="L64">
        <v>95680</v>
      </c>
      <c r="M64">
        <v>95680</v>
      </c>
    </row>
    <row r="65" spans="1:13" x14ac:dyDescent="0.2">
      <c r="A65" t="s">
        <v>81</v>
      </c>
      <c r="B65" t="s">
        <v>217</v>
      </c>
      <c r="C65" t="s">
        <v>23</v>
      </c>
      <c r="D65" t="s">
        <v>218</v>
      </c>
      <c r="E65" t="s">
        <v>219</v>
      </c>
      <c r="F65" t="s">
        <v>31</v>
      </c>
      <c r="G65" t="s">
        <v>18</v>
      </c>
      <c r="H65" t="s">
        <v>45</v>
      </c>
      <c r="I65" t="s">
        <v>32</v>
      </c>
      <c r="J65" t="s">
        <v>21</v>
      </c>
      <c r="K65">
        <v>66000</v>
      </c>
      <c r="L65">
        <v>84500</v>
      </c>
      <c r="M65">
        <v>75250</v>
      </c>
    </row>
    <row r="66" spans="1:13" x14ac:dyDescent="0.2">
      <c r="A66" t="s">
        <v>81</v>
      </c>
      <c r="B66" t="s">
        <v>220</v>
      </c>
      <c r="C66" t="s">
        <v>221</v>
      </c>
      <c r="D66" t="s">
        <v>222</v>
      </c>
      <c r="E66" t="s">
        <v>37</v>
      </c>
      <c r="F66" t="s">
        <v>31</v>
      </c>
      <c r="G66" t="s">
        <v>87</v>
      </c>
      <c r="H66" t="s">
        <v>223</v>
      </c>
      <c r="I66" t="s">
        <v>32</v>
      </c>
      <c r="J66" t="s">
        <v>21</v>
      </c>
      <c r="K66">
        <v>30240.560000000001</v>
      </c>
      <c r="L66">
        <v>57200</v>
      </c>
      <c r="M66">
        <v>43720.28</v>
      </c>
    </row>
    <row r="67" spans="1:13" x14ac:dyDescent="0.2">
      <c r="A67" t="s">
        <v>55</v>
      </c>
      <c r="B67" t="s">
        <v>224</v>
      </c>
      <c r="C67" t="s">
        <v>50</v>
      </c>
      <c r="D67" t="s">
        <v>225</v>
      </c>
      <c r="E67" t="s">
        <v>123</v>
      </c>
      <c r="F67" t="s">
        <v>31</v>
      </c>
      <c r="G67" t="s">
        <v>226</v>
      </c>
      <c r="H67" t="s">
        <v>20</v>
      </c>
      <c r="I67" t="s">
        <v>32</v>
      </c>
      <c r="J67" t="s">
        <v>227</v>
      </c>
      <c r="K67">
        <v>68000</v>
      </c>
      <c r="L67">
        <v>88300</v>
      </c>
      <c r="M67">
        <v>78150</v>
      </c>
    </row>
    <row r="68" spans="1:13" x14ac:dyDescent="0.2">
      <c r="A68" t="s">
        <v>55</v>
      </c>
      <c r="B68" t="s">
        <v>228</v>
      </c>
      <c r="C68" t="s">
        <v>50</v>
      </c>
      <c r="D68" t="s">
        <v>229</v>
      </c>
      <c r="E68" t="s">
        <v>30</v>
      </c>
      <c r="F68" t="s">
        <v>31</v>
      </c>
      <c r="G68" t="s">
        <v>54</v>
      </c>
      <c r="H68" t="s">
        <v>20</v>
      </c>
      <c r="I68" t="s">
        <v>32</v>
      </c>
      <c r="J68" t="s">
        <v>21</v>
      </c>
      <c r="K68">
        <v>68000</v>
      </c>
      <c r="L68">
        <v>88300</v>
      </c>
      <c r="M68">
        <v>78150</v>
      </c>
    </row>
    <row r="69" spans="1:13" x14ac:dyDescent="0.2">
      <c r="A69" t="s">
        <v>96</v>
      </c>
      <c r="B69" t="s">
        <v>230</v>
      </c>
      <c r="C69" t="s">
        <v>50</v>
      </c>
      <c r="D69" t="s">
        <v>117</v>
      </c>
      <c r="E69" t="s">
        <v>118</v>
      </c>
      <c r="F69" t="s">
        <v>119</v>
      </c>
      <c r="G69" t="s">
        <v>120</v>
      </c>
      <c r="H69" t="s">
        <v>20</v>
      </c>
      <c r="I69" t="s">
        <v>32</v>
      </c>
      <c r="J69" t="s">
        <v>33</v>
      </c>
      <c r="K69">
        <v>61181</v>
      </c>
      <c r="L69">
        <v>76458</v>
      </c>
      <c r="M69">
        <v>68819.5</v>
      </c>
    </row>
    <row r="70" spans="1:13" x14ac:dyDescent="0.2">
      <c r="A70" t="s">
        <v>48</v>
      </c>
      <c r="B70" t="s">
        <v>231</v>
      </c>
      <c r="C70" t="s">
        <v>50</v>
      </c>
      <c r="D70" t="s">
        <v>232</v>
      </c>
      <c r="E70" t="s">
        <v>233</v>
      </c>
      <c r="F70" t="s">
        <v>234</v>
      </c>
      <c r="G70" t="s">
        <v>235</v>
      </c>
      <c r="H70" t="s">
        <v>20</v>
      </c>
      <c r="I70" t="s">
        <v>32</v>
      </c>
      <c r="J70" t="s">
        <v>33</v>
      </c>
      <c r="K70">
        <v>68500</v>
      </c>
      <c r="L70">
        <v>87000</v>
      </c>
      <c r="M70">
        <v>77750</v>
      </c>
    </row>
    <row r="71" spans="1:13" x14ac:dyDescent="0.2">
      <c r="A71" t="s">
        <v>88</v>
      </c>
      <c r="B71" t="s">
        <v>236</v>
      </c>
      <c r="C71" t="s">
        <v>90</v>
      </c>
      <c r="D71" t="s">
        <v>237</v>
      </c>
      <c r="E71" t="s">
        <v>37</v>
      </c>
      <c r="F71" t="s">
        <v>31</v>
      </c>
      <c r="G71" t="s">
        <v>18</v>
      </c>
      <c r="H71" t="s">
        <v>20</v>
      </c>
      <c r="I71" t="s">
        <v>32</v>
      </c>
      <c r="J71" t="s">
        <v>33</v>
      </c>
      <c r="K71">
        <v>105000</v>
      </c>
      <c r="L71">
        <v>105000</v>
      </c>
      <c r="M71">
        <v>105000</v>
      </c>
    </row>
    <row r="72" spans="1:13" x14ac:dyDescent="0.2">
      <c r="A72" t="s">
        <v>48</v>
      </c>
      <c r="B72" t="s">
        <v>238</v>
      </c>
      <c r="C72" t="s">
        <v>15</v>
      </c>
      <c r="D72" t="s">
        <v>239</v>
      </c>
      <c r="E72" t="s">
        <v>37</v>
      </c>
      <c r="F72" t="s">
        <v>31</v>
      </c>
      <c r="G72" t="s">
        <v>240</v>
      </c>
      <c r="H72" t="s">
        <v>20</v>
      </c>
      <c r="I72" t="s">
        <v>32</v>
      </c>
      <c r="J72" t="s">
        <v>241</v>
      </c>
      <c r="K72">
        <v>104000</v>
      </c>
      <c r="L72">
        <v>120640</v>
      </c>
      <c r="M72">
        <v>112320</v>
      </c>
    </row>
    <row r="73" spans="1:13" x14ac:dyDescent="0.2">
      <c r="A73" t="s">
        <v>26</v>
      </c>
      <c r="B73" t="s">
        <v>242</v>
      </c>
      <c r="C73" t="s">
        <v>50</v>
      </c>
      <c r="D73" t="s">
        <v>243</v>
      </c>
      <c r="E73" t="s">
        <v>52</v>
      </c>
      <c r="F73" t="s">
        <v>53</v>
      </c>
      <c r="G73" t="s">
        <v>244</v>
      </c>
      <c r="H73" t="s">
        <v>20</v>
      </c>
      <c r="I73" t="s">
        <v>32</v>
      </c>
      <c r="J73" t="s">
        <v>39</v>
      </c>
      <c r="K73">
        <v>76071.179999999993</v>
      </c>
      <c r="L73">
        <v>86658.48</v>
      </c>
      <c r="M73" s="1" t="s">
        <v>245</v>
      </c>
    </row>
    <row r="74" spans="1:13" x14ac:dyDescent="0.2">
      <c r="A74" t="s">
        <v>48</v>
      </c>
      <c r="B74" t="s">
        <v>246</v>
      </c>
      <c r="C74" t="s">
        <v>50</v>
      </c>
      <c r="D74" t="s">
        <v>247</v>
      </c>
      <c r="E74" t="s">
        <v>248</v>
      </c>
      <c r="F74" t="s">
        <v>146</v>
      </c>
      <c r="G74" t="s">
        <v>18</v>
      </c>
      <c r="H74" t="s">
        <v>20</v>
      </c>
      <c r="I74" t="s">
        <v>32</v>
      </c>
      <c r="J74" t="s">
        <v>21</v>
      </c>
      <c r="K74">
        <v>68500</v>
      </c>
      <c r="L74">
        <v>87000</v>
      </c>
      <c r="M74">
        <v>77750</v>
      </c>
    </row>
    <row r="75" spans="1:13" x14ac:dyDescent="0.2">
      <c r="A75" t="s">
        <v>55</v>
      </c>
      <c r="B75" t="s">
        <v>214</v>
      </c>
      <c r="C75" t="s">
        <v>41</v>
      </c>
      <c r="D75" t="s">
        <v>249</v>
      </c>
      <c r="E75" t="s">
        <v>216</v>
      </c>
      <c r="F75" t="s">
        <v>53</v>
      </c>
      <c r="G75" t="s">
        <v>250</v>
      </c>
      <c r="H75" t="s">
        <v>45</v>
      </c>
      <c r="I75" t="s">
        <v>32</v>
      </c>
      <c r="J75" t="s">
        <v>33</v>
      </c>
      <c r="K75">
        <v>95680</v>
      </c>
      <c r="L75">
        <v>95680</v>
      </c>
      <c r="M75">
        <v>95680</v>
      </c>
    </row>
    <row r="76" spans="1:13" x14ac:dyDescent="0.2">
      <c r="A76" t="s">
        <v>48</v>
      </c>
      <c r="B76" t="s">
        <v>246</v>
      </c>
      <c r="C76" t="s">
        <v>50</v>
      </c>
      <c r="D76" t="s">
        <v>247</v>
      </c>
      <c r="E76" t="s">
        <v>248</v>
      </c>
      <c r="F76" t="s">
        <v>146</v>
      </c>
      <c r="G76" t="s">
        <v>18</v>
      </c>
      <c r="H76" t="s">
        <v>20</v>
      </c>
      <c r="I76" t="s">
        <v>32</v>
      </c>
      <c r="J76" t="s">
        <v>21</v>
      </c>
      <c r="K76">
        <v>68500</v>
      </c>
      <c r="L76">
        <v>87000</v>
      </c>
      <c r="M76">
        <v>77750</v>
      </c>
    </row>
    <row r="77" spans="1:13" x14ac:dyDescent="0.2">
      <c r="A77" t="s">
        <v>26</v>
      </c>
      <c r="B77" t="s">
        <v>251</v>
      </c>
      <c r="C77" t="s">
        <v>23</v>
      </c>
      <c r="D77" t="s">
        <v>252</v>
      </c>
      <c r="E77" t="s">
        <v>123</v>
      </c>
      <c r="F77" t="s">
        <v>31</v>
      </c>
      <c r="G77" t="s">
        <v>155</v>
      </c>
      <c r="H77" t="s">
        <v>20</v>
      </c>
      <c r="I77" t="s">
        <v>32</v>
      </c>
      <c r="J77" t="s">
        <v>21</v>
      </c>
      <c r="K77">
        <v>64123.59</v>
      </c>
      <c r="L77">
        <v>86600</v>
      </c>
      <c r="M77">
        <v>75361.794999999998</v>
      </c>
    </row>
    <row r="78" spans="1:13" x14ac:dyDescent="0.2">
      <c r="A78" t="s">
        <v>22</v>
      </c>
      <c r="B78" t="s">
        <v>191</v>
      </c>
      <c r="C78" t="s">
        <v>50</v>
      </c>
      <c r="D78" t="s">
        <v>253</v>
      </c>
      <c r="E78" t="s">
        <v>37</v>
      </c>
      <c r="F78" t="s">
        <v>31</v>
      </c>
      <c r="G78" t="s">
        <v>254</v>
      </c>
      <c r="H78" t="s">
        <v>20</v>
      </c>
      <c r="I78" t="s">
        <v>32</v>
      </c>
      <c r="J78" t="s">
        <v>33</v>
      </c>
      <c r="K78">
        <v>30240.560000000001</v>
      </c>
      <c r="L78">
        <v>75223</v>
      </c>
      <c r="M78">
        <v>52731.78</v>
      </c>
    </row>
    <row r="79" spans="1:13" x14ac:dyDescent="0.2">
      <c r="A79" t="s">
        <v>96</v>
      </c>
      <c r="B79" t="s">
        <v>255</v>
      </c>
      <c r="C79" t="s">
        <v>50</v>
      </c>
      <c r="D79" t="s">
        <v>256</v>
      </c>
      <c r="E79" t="s">
        <v>145</v>
      </c>
      <c r="F79" t="s">
        <v>146</v>
      </c>
      <c r="G79" t="s">
        <v>54</v>
      </c>
      <c r="H79" t="s">
        <v>20</v>
      </c>
      <c r="I79" t="s">
        <v>32</v>
      </c>
      <c r="J79" t="s">
        <v>21</v>
      </c>
      <c r="K79">
        <v>100000</v>
      </c>
      <c r="L79">
        <v>100000</v>
      </c>
      <c r="M79">
        <v>100000</v>
      </c>
    </row>
    <row r="80" spans="1:13" x14ac:dyDescent="0.2">
      <c r="A80" t="s">
        <v>88</v>
      </c>
      <c r="B80" t="s">
        <v>257</v>
      </c>
      <c r="C80" t="s">
        <v>258</v>
      </c>
      <c r="D80" t="s">
        <v>259</v>
      </c>
      <c r="E80" t="s">
        <v>260</v>
      </c>
      <c r="F80" t="s">
        <v>186</v>
      </c>
      <c r="G80" t="s">
        <v>261</v>
      </c>
      <c r="H80" t="s">
        <v>20</v>
      </c>
      <c r="I80" t="s">
        <v>32</v>
      </c>
      <c r="J80" t="s">
        <v>21</v>
      </c>
      <c r="K80">
        <v>69000.100000000006</v>
      </c>
      <c r="L80">
        <v>84021.08</v>
      </c>
      <c r="M80">
        <v>76510.59</v>
      </c>
    </row>
    <row r="81" spans="1:13" x14ac:dyDescent="0.2">
      <c r="A81" t="s">
        <v>88</v>
      </c>
      <c r="B81" t="s">
        <v>262</v>
      </c>
      <c r="C81" t="s">
        <v>90</v>
      </c>
      <c r="D81" t="s">
        <v>263</v>
      </c>
      <c r="E81" t="s">
        <v>37</v>
      </c>
      <c r="F81" t="s">
        <v>31</v>
      </c>
      <c r="G81" t="s">
        <v>264</v>
      </c>
      <c r="H81" t="s">
        <v>20</v>
      </c>
      <c r="I81" t="s">
        <v>32</v>
      </c>
      <c r="J81" t="s">
        <v>93</v>
      </c>
      <c r="K81">
        <v>85816.8</v>
      </c>
      <c r="L81">
        <v>91520</v>
      </c>
      <c r="M81">
        <v>88668.4</v>
      </c>
    </row>
    <row r="82" spans="1:13" x14ac:dyDescent="0.2">
      <c r="A82" t="s">
        <v>22</v>
      </c>
      <c r="B82" t="s">
        <v>265</v>
      </c>
      <c r="C82" t="s">
        <v>266</v>
      </c>
      <c r="D82" t="s">
        <v>267</v>
      </c>
      <c r="E82" t="s">
        <v>268</v>
      </c>
      <c r="F82" t="s">
        <v>178</v>
      </c>
      <c r="G82" t="s">
        <v>54</v>
      </c>
      <c r="H82" t="s">
        <v>45</v>
      </c>
      <c r="I82" t="s">
        <v>32</v>
      </c>
      <c r="J82" t="s">
        <v>269</v>
      </c>
      <c r="K82">
        <v>65000</v>
      </c>
      <c r="L82">
        <v>87000</v>
      </c>
      <c r="M82">
        <v>76000</v>
      </c>
    </row>
    <row r="83" spans="1:13" x14ac:dyDescent="0.2">
      <c r="A83" t="s">
        <v>55</v>
      </c>
      <c r="B83" t="s">
        <v>270</v>
      </c>
      <c r="C83" t="s">
        <v>41</v>
      </c>
      <c r="D83" t="s">
        <v>271</v>
      </c>
      <c r="E83" t="s">
        <v>272</v>
      </c>
      <c r="F83" t="s">
        <v>53</v>
      </c>
      <c r="G83" t="s">
        <v>273</v>
      </c>
      <c r="H83" t="s">
        <v>45</v>
      </c>
      <c r="I83" t="s">
        <v>32</v>
      </c>
      <c r="J83" t="s">
        <v>21</v>
      </c>
      <c r="K83">
        <v>79500</v>
      </c>
      <c r="L83">
        <v>106000</v>
      </c>
      <c r="M83">
        <v>92750</v>
      </c>
    </row>
    <row r="84" spans="1:13" x14ac:dyDescent="0.2">
      <c r="A84" t="s">
        <v>48</v>
      </c>
      <c r="B84" t="s">
        <v>274</v>
      </c>
      <c r="C84" t="s">
        <v>50</v>
      </c>
      <c r="D84" t="s">
        <v>275</v>
      </c>
      <c r="E84" t="s">
        <v>276</v>
      </c>
      <c r="F84" t="s">
        <v>146</v>
      </c>
      <c r="G84" t="s">
        <v>18</v>
      </c>
      <c r="H84" t="s">
        <v>45</v>
      </c>
      <c r="I84" t="s">
        <v>32</v>
      </c>
      <c r="J84" t="s">
        <v>21</v>
      </c>
      <c r="K84">
        <v>68500</v>
      </c>
      <c r="L84">
        <v>87000</v>
      </c>
      <c r="M84">
        <v>77750</v>
      </c>
    </row>
    <row r="85" spans="1:13" x14ac:dyDescent="0.2">
      <c r="A85" t="s">
        <v>81</v>
      </c>
      <c r="B85" t="s">
        <v>277</v>
      </c>
      <c r="C85" t="s">
        <v>23</v>
      </c>
      <c r="D85" t="s">
        <v>278</v>
      </c>
      <c r="E85" t="s">
        <v>279</v>
      </c>
      <c r="F85" t="s">
        <v>31</v>
      </c>
      <c r="G85" t="s">
        <v>54</v>
      </c>
      <c r="H85" t="s">
        <v>45</v>
      </c>
      <c r="I85" t="s">
        <v>32</v>
      </c>
      <c r="J85" t="s">
        <v>21</v>
      </c>
      <c r="K85">
        <v>90000</v>
      </c>
      <c r="L85">
        <v>110000</v>
      </c>
      <c r="M85">
        <v>100000</v>
      </c>
    </row>
    <row r="86" spans="1:13" x14ac:dyDescent="0.2">
      <c r="A86" t="s">
        <v>81</v>
      </c>
      <c r="B86" t="s">
        <v>217</v>
      </c>
      <c r="C86" t="s">
        <v>23</v>
      </c>
      <c r="D86" t="s">
        <v>280</v>
      </c>
      <c r="E86" t="s">
        <v>154</v>
      </c>
      <c r="F86" t="s">
        <v>31</v>
      </c>
      <c r="G86" t="s">
        <v>129</v>
      </c>
      <c r="H86" t="s">
        <v>45</v>
      </c>
      <c r="I86" t="s">
        <v>32</v>
      </c>
      <c r="J86" t="s">
        <v>150</v>
      </c>
      <c r="K86">
        <v>82800</v>
      </c>
      <c r="L86">
        <v>103500</v>
      </c>
      <c r="M86">
        <v>93150</v>
      </c>
    </row>
    <row r="87" spans="1:13" x14ac:dyDescent="0.2">
      <c r="A87" t="s">
        <v>55</v>
      </c>
      <c r="B87" t="s">
        <v>281</v>
      </c>
      <c r="C87" t="s">
        <v>23</v>
      </c>
      <c r="D87" t="s">
        <v>282</v>
      </c>
      <c r="E87" t="s">
        <v>283</v>
      </c>
      <c r="F87" t="s">
        <v>146</v>
      </c>
      <c r="G87" t="s">
        <v>284</v>
      </c>
      <c r="H87" t="s">
        <v>20</v>
      </c>
      <c r="I87" t="s">
        <v>32</v>
      </c>
      <c r="J87" t="s">
        <v>21</v>
      </c>
      <c r="K87">
        <v>68000</v>
      </c>
      <c r="L87">
        <v>88300</v>
      </c>
      <c r="M87">
        <v>78150</v>
      </c>
    </row>
    <row r="88" spans="1:13" x14ac:dyDescent="0.2">
      <c r="A88" t="s">
        <v>22</v>
      </c>
      <c r="B88" t="s">
        <v>285</v>
      </c>
      <c r="C88" t="s">
        <v>50</v>
      </c>
      <c r="D88" t="s">
        <v>286</v>
      </c>
      <c r="E88" t="s">
        <v>37</v>
      </c>
      <c r="F88" t="s">
        <v>31</v>
      </c>
      <c r="G88" t="s">
        <v>287</v>
      </c>
      <c r="H88" t="s">
        <v>20</v>
      </c>
      <c r="I88" t="s">
        <v>32</v>
      </c>
      <c r="J88" t="s">
        <v>21</v>
      </c>
      <c r="K88">
        <v>65000</v>
      </c>
      <c r="L88">
        <v>87000</v>
      </c>
      <c r="M88">
        <v>76000</v>
      </c>
    </row>
    <row r="89" spans="1:13" x14ac:dyDescent="0.2">
      <c r="A89" t="s">
        <v>48</v>
      </c>
      <c r="B89" t="s">
        <v>288</v>
      </c>
      <c r="C89" t="s">
        <v>50</v>
      </c>
      <c r="D89" t="s">
        <v>289</v>
      </c>
      <c r="E89" t="s">
        <v>136</v>
      </c>
      <c r="F89" t="s">
        <v>100</v>
      </c>
      <c r="G89" t="s">
        <v>155</v>
      </c>
      <c r="H89" t="s">
        <v>20</v>
      </c>
      <c r="I89" t="s">
        <v>32</v>
      </c>
      <c r="J89" t="s">
        <v>21</v>
      </c>
      <c r="K89">
        <v>107931.2</v>
      </c>
      <c r="L89">
        <v>128814.39999999999</v>
      </c>
      <c r="M89" s="1" t="s">
        <v>290</v>
      </c>
    </row>
    <row r="90" spans="1:13" x14ac:dyDescent="0.2">
      <c r="A90" t="s">
        <v>22</v>
      </c>
      <c r="B90" t="s">
        <v>291</v>
      </c>
      <c r="C90" t="s">
        <v>50</v>
      </c>
      <c r="D90" t="s">
        <v>292</v>
      </c>
      <c r="E90" t="s">
        <v>37</v>
      </c>
      <c r="F90" t="s">
        <v>31</v>
      </c>
      <c r="G90" t="s">
        <v>293</v>
      </c>
      <c r="H90" t="s">
        <v>20</v>
      </c>
      <c r="I90" t="s">
        <v>32</v>
      </c>
      <c r="J90" t="s">
        <v>21</v>
      </c>
      <c r="K90">
        <v>65000</v>
      </c>
      <c r="L90">
        <v>87000</v>
      </c>
      <c r="M90">
        <v>76000</v>
      </c>
    </row>
    <row r="91" spans="1:13" x14ac:dyDescent="0.2">
      <c r="A91" t="s">
        <v>22</v>
      </c>
      <c r="B91" t="s">
        <v>294</v>
      </c>
      <c r="C91" t="s">
        <v>50</v>
      </c>
      <c r="D91" t="s">
        <v>295</v>
      </c>
      <c r="E91" t="s">
        <v>204</v>
      </c>
      <c r="F91" t="s">
        <v>31</v>
      </c>
      <c r="G91" t="s">
        <v>87</v>
      </c>
      <c r="H91" t="s">
        <v>20</v>
      </c>
      <c r="I91" t="s">
        <v>32</v>
      </c>
      <c r="J91" t="s">
        <v>21</v>
      </c>
      <c r="K91">
        <v>79040</v>
      </c>
      <c r="L91">
        <v>79040</v>
      </c>
      <c r="M91">
        <v>79040</v>
      </c>
    </row>
    <row r="92" spans="1:13" x14ac:dyDescent="0.2">
      <c r="A92" t="s">
        <v>22</v>
      </c>
      <c r="B92" t="s">
        <v>296</v>
      </c>
      <c r="C92" t="s">
        <v>50</v>
      </c>
      <c r="D92" t="s">
        <v>297</v>
      </c>
      <c r="E92" t="s">
        <v>298</v>
      </c>
      <c r="F92" t="s">
        <v>53</v>
      </c>
      <c r="G92" t="s">
        <v>54</v>
      </c>
      <c r="H92" t="s">
        <v>20</v>
      </c>
      <c r="I92" t="s">
        <v>32</v>
      </c>
      <c r="J92" t="s">
        <v>227</v>
      </c>
      <c r="K92">
        <v>68000</v>
      </c>
      <c r="L92">
        <v>85000</v>
      </c>
      <c r="M92">
        <v>76500</v>
      </c>
    </row>
    <row r="93" spans="1:13" x14ac:dyDescent="0.2">
      <c r="A93" t="s">
        <v>88</v>
      </c>
      <c r="B93" t="s">
        <v>299</v>
      </c>
      <c r="C93" t="s">
        <v>90</v>
      </c>
      <c r="D93" t="s">
        <v>300</v>
      </c>
      <c r="E93" t="s">
        <v>123</v>
      </c>
      <c r="F93" t="s">
        <v>31</v>
      </c>
      <c r="G93" t="s">
        <v>18</v>
      </c>
      <c r="H93" t="s">
        <v>20</v>
      </c>
      <c r="I93" t="s">
        <v>32</v>
      </c>
      <c r="J93" t="s">
        <v>301</v>
      </c>
      <c r="K93">
        <v>59072</v>
      </c>
      <c r="L93">
        <v>59072</v>
      </c>
      <c r="M93">
        <v>59072</v>
      </c>
    </row>
    <row r="94" spans="1:13" x14ac:dyDescent="0.2">
      <c r="A94" t="s">
        <v>96</v>
      </c>
      <c r="B94" t="s">
        <v>302</v>
      </c>
      <c r="C94" t="s">
        <v>50</v>
      </c>
      <c r="D94" t="s">
        <v>303</v>
      </c>
      <c r="E94" t="s">
        <v>63</v>
      </c>
      <c r="F94" t="s">
        <v>53</v>
      </c>
      <c r="G94" t="s">
        <v>304</v>
      </c>
      <c r="H94" t="s">
        <v>20</v>
      </c>
      <c r="I94" t="s">
        <v>32</v>
      </c>
      <c r="J94" t="s">
        <v>21</v>
      </c>
      <c r="K94">
        <v>50000</v>
      </c>
      <c r="L94">
        <v>76458</v>
      </c>
      <c r="M94">
        <v>63229</v>
      </c>
    </row>
    <row r="95" spans="1:13" x14ac:dyDescent="0.2">
      <c r="A95" t="s">
        <v>22</v>
      </c>
      <c r="B95" t="s">
        <v>23</v>
      </c>
      <c r="C95" t="s">
        <v>23</v>
      </c>
      <c r="D95" t="s">
        <v>305</v>
      </c>
      <c r="E95" t="s">
        <v>99</v>
      </c>
      <c r="F95" t="s">
        <v>100</v>
      </c>
      <c r="G95" t="s">
        <v>306</v>
      </c>
      <c r="H95" t="s">
        <v>20</v>
      </c>
      <c r="I95" t="s">
        <v>32</v>
      </c>
      <c r="J95" t="s">
        <v>21</v>
      </c>
      <c r="K95">
        <v>65000</v>
      </c>
      <c r="L95">
        <v>87000</v>
      </c>
      <c r="M95">
        <v>76000</v>
      </c>
    </row>
    <row r="96" spans="1:13" x14ac:dyDescent="0.2">
      <c r="A96" t="s">
        <v>81</v>
      </c>
      <c r="B96" t="s">
        <v>307</v>
      </c>
      <c r="C96" t="s">
        <v>50</v>
      </c>
      <c r="D96" t="s">
        <v>308</v>
      </c>
      <c r="E96" t="s">
        <v>63</v>
      </c>
      <c r="F96" t="s">
        <v>53</v>
      </c>
      <c r="G96" t="s">
        <v>309</v>
      </c>
      <c r="H96" t="s">
        <v>20</v>
      </c>
      <c r="I96" t="s">
        <v>32</v>
      </c>
      <c r="J96" t="s">
        <v>21</v>
      </c>
      <c r="K96">
        <v>105800</v>
      </c>
      <c r="L96">
        <v>138800</v>
      </c>
      <c r="M96">
        <v>122300</v>
      </c>
    </row>
    <row r="97" spans="1:13" x14ac:dyDescent="0.2">
      <c r="A97" t="s">
        <v>88</v>
      </c>
      <c r="B97" t="s">
        <v>299</v>
      </c>
      <c r="C97" t="s">
        <v>90</v>
      </c>
      <c r="D97" t="s">
        <v>310</v>
      </c>
      <c r="E97" t="s">
        <v>99</v>
      </c>
      <c r="F97" t="s">
        <v>100</v>
      </c>
      <c r="G97" t="s">
        <v>311</v>
      </c>
      <c r="H97" t="s">
        <v>20</v>
      </c>
      <c r="I97" t="s">
        <v>32</v>
      </c>
      <c r="J97" t="s">
        <v>33</v>
      </c>
      <c r="K97">
        <v>98176</v>
      </c>
      <c r="L97">
        <v>98176</v>
      </c>
      <c r="M97">
        <v>98176</v>
      </c>
    </row>
    <row r="98" spans="1:13" x14ac:dyDescent="0.2">
      <c r="A98" t="s">
        <v>48</v>
      </c>
      <c r="B98" t="s">
        <v>312</v>
      </c>
      <c r="C98" t="s">
        <v>266</v>
      </c>
      <c r="D98" t="s">
        <v>313</v>
      </c>
      <c r="E98" t="s">
        <v>136</v>
      </c>
      <c r="F98" t="s">
        <v>100</v>
      </c>
      <c r="G98" t="s">
        <v>18</v>
      </c>
      <c r="H98" t="s">
        <v>45</v>
      </c>
      <c r="I98" t="s">
        <v>32</v>
      </c>
      <c r="J98" t="s">
        <v>21</v>
      </c>
      <c r="K98">
        <v>68500</v>
      </c>
      <c r="L98">
        <v>87000</v>
      </c>
      <c r="M98">
        <v>77750</v>
      </c>
    </row>
    <row r="99" spans="1:13" x14ac:dyDescent="0.2">
      <c r="A99" t="s">
        <v>55</v>
      </c>
      <c r="B99" t="s">
        <v>314</v>
      </c>
      <c r="C99" t="s">
        <v>50</v>
      </c>
      <c r="D99" t="s">
        <v>315</v>
      </c>
      <c r="E99" t="s">
        <v>316</v>
      </c>
      <c r="F99" t="s">
        <v>31</v>
      </c>
      <c r="G99" t="s">
        <v>54</v>
      </c>
      <c r="H99" t="s">
        <v>20</v>
      </c>
      <c r="I99" t="s">
        <v>32</v>
      </c>
      <c r="J99" t="s">
        <v>46</v>
      </c>
      <c r="K99">
        <v>50000</v>
      </c>
      <c r="L99">
        <v>70000</v>
      </c>
      <c r="M99">
        <v>60000</v>
      </c>
    </row>
    <row r="100" spans="1:13" x14ac:dyDescent="0.2">
      <c r="A100" t="s">
        <v>48</v>
      </c>
      <c r="B100" t="s">
        <v>317</v>
      </c>
      <c r="C100" t="s">
        <v>50</v>
      </c>
      <c r="D100" t="s">
        <v>318</v>
      </c>
      <c r="E100" t="s">
        <v>319</v>
      </c>
      <c r="F100" t="s">
        <v>31</v>
      </c>
      <c r="G100" t="s">
        <v>54</v>
      </c>
      <c r="H100" t="s">
        <v>45</v>
      </c>
      <c r="I100" t="s">
        <v>32</v>
      </c>
      <c r="J100" t="s">
        <v>320</v>
      </c>
      <c r="K100">
        <v>68500</v>
      </c>
      <c r="L100">
        <v>87000</v>
      </c>
      <c r="M100">
        <v>77750</v>
      </c>
    </row>
    <row r="101" spans="1:13" x14ac:dyDescent="0.2">
      <c r="A101" t="s">
        <v>88</v>
      </c>
      <c r="B101" t="s">
        <v>321</v>
      </c>
      <c r="C101" t="s">
        <v>90</v>
      </c>
      <c r="D101" t="s">
        <v>322</v>
      </c>
      <c r="E101" t="s">
        <v>323</v>
      </c>
      <c r="F101" t="s">
        <v>53</v>
      </c>
      <c r="G101" t="s">
        <v>324</v>
      </c>
      <c r="H101" t="s">
        <v>20</v>
      </c>
      <c r="I101" t="s">
        <v>32</v>
      </c>
      <c r="J101" t="s">
        <v>325</v>
      </c>
      <c r="K101">
        <v>70000</v>
      </c>
      <c r="L101">
        <v>85000</v>
      </c>
      <c r="M101">
        <v>77500</v>
      </c>
    </row>
    <row r="102" spans="1:13" x14ac:dyDescent="0.2">
      <c r="A102" t="s">
        <v>55</v>
      </c>
      <c r="B102" t="s">
        <v>326</v>
      </c>
      <c r="C102" t="s">
        <v>266</v>
      </c>
      <c r="D102" t="s">
        <v>327</v>
      </c>
      <c r="E102" t="s">
        <v>37</v>
      </c>
      <c r="F102" t="s">
        <v>31</v>
      </c>
      <c r="G102" t="s">
        <v>328</v>
      </c>
      <c r="H102" t="s">
        <v>45</v>
      </c>
      <c r="I102" t="s">
        <v>32</v>
      </c>
      <c r="J102" t="s">
        <v>93</v>
      </c>
      <c r="K102">
        <v>68000</v>
      </c>
      <c r="L102">
        <v>88300</v>
      </c>
      <c r="M102">
        <v>78150</v>
      </c>
    </row>
    <row r="103" spans="1:13" x14ac:dyDescent="0.2">
      <c r="A103" t="s">
        <v>55</v>
      </c>
      <c r="B103" t="s">
        <v>329</v>
      </c>
      <c r="C103" t="s">
        <v>266</v>
      </c>
      <c r="D103" t="s">
        <v>327</v>
      </c>
      <c r="E103" t="s">
        <v>37</v>
      </c>
      <c r="F103" t="s">
        <v>31</v>
      </c>
      <c r="G103" t="s">
        <v>18</v>
      </c>
      <c r="H103" t="s">
        <v>45</v>
      </c>
      <c r="I103" t="s">
        <v>32</v>
      </c>
      <c r="J103" t="s">
        <v>93</v>
      </c>
      <c r="K103">
        <v>68000</v>
      </c>
      <c r="L103">
        <v>88300</v>
      </c>
      <c r="M103">
        <v>78150</v>
      </c>
    </row>
    <row r="104" spans="1:13" x14ac:dyDescent="0.2">
      <c r="A104" t="s">
        <v>48</v>
      </c>
      <c r="B104" t="s">
        <v>330</v>
      </c>
      <c r="C104" t="s">
        <v>103</v>
      </c>
      <c r="D104" t="s">
        <v>331</v>
      </c>
      <c r="E104" t="s">
        <v>17</v>
      </c>
      <c r="F104" t="s">
        <v>18</v>
      </c>
      <c r="G104" t="s">
        <v>332</v>
      </c>
      <c r="H104" t="s">
        <v>45</v>
      </c>
      <c r="I104" t="s">
        <v>17</v>
      </c>
      <c r="J104" t="s">
        <v>21</v>
      </c>
      <c r="K104">
        <v>68500</v>
      </c>
      <c r="L104">
        <v>87000</v>
      </c>
      <c r="M104">
        <v>77750</v>
      </c>
    </row>
    <row r="105" spans="1:13" x14ac:dyDescent="0.2">
      <c r="A105" t="s">
        <v>96</v>
      </c>
      <c r="B105" t="s">
        <v>333</v>
      </c>
      <c r="C105" t="s">
        <v>50</v>
      </c>
      <c r="D105" t="s">
        <v>334</v>
      </c>
      <c r="E105" t="s">
        <v>323</v>
      </c>
      <c r="F105" t="s">
        <v>53</v>
      </c>
      <c r="G105" t="s">
        <v>54</v>
      </c>
      <c r="H105" t="s">
        <v>20</v>
      </c>
      <c r="I105" t="s">
        <v>32</v>
      </c>
      <c r="J105" t="s">
        <v>33</v>
      </c>
      <c r="K105">
        <v>83345.600000000006</v>
      </c>
      <c r="L105">
        <v>98404.800000000003</v>
      </c>
      <c r="M105" s="1" t="s">
        <v>335</v>
      </c>
    </row>
    <row r="106" spans="1:13" x14ac:dyDescent="0.2">
      <c r="A106" t="s">
        <v>48</v>
      </c>
      <c r="B106" t="s">
        <v>336</v>
      </c>
      <c r="C106" t="s">
        <v>50</v>
      </c>
      <c r="D106" t="s">
        <v>337</v>
      </c>
      <c r="E106" t="s">
        <v>99</v>
      </c>
      <c r="F106" t="s">
        <v>100</v>
      </c>
      <c r="G106" t="s">
        <v>54</v>
      </c>
      <c r="H106" t="s">
        <v>20</v>
      </c>
      <c r="I106" t="s">
        <v>32</v>
      </c>
      <c r="J106" t="s">
        <v>33</v>
      </c>
      <c r="K106">
        <v>65000</v>
      </c>
      <c r="L106">
        <v>85000</v>
      </c>
      <c r="M106">
        <v>75000</v>
      </c>
    </row>
    <row r="107" spans="1:13" x14ac:dyDescent="0.2">
      <c r="A107" t="s">
        <v>13</v>
      </c>
      <c r="B107" t="s">
        <v>338</v>
      </c>
      <c r="C107" t="s">
        <v>50</v>
      </c>
      <c r="D107" t="s">
        <v>339</v>
      </c>
      <c r="E107" t="s">
        <v>17</v>
      </c>
      <c r="F107" t="s">
        <v>18</v>
      </c>
      <c r="G107" t="s">
        <v>340</v>
      </c>
      <c r="H107" t="s">
        <v>20</v>
      </c>
      <c r="I107" t="s">
        <v>17</v>
      </c>
      <c r="J107" t="s">
        <v>21</v>
      </c>
      <c r="K107">
        <v>87000</v>
      </c>
      <c r="L107">
        <v>87000</v>
      </c>
      <c r="M107">
        <v>87000</v>
      </c>
    </row>
    <row r="108" spans="1:13" x14ac:dyDescent="0.2">
      <c r="A108" t="s">
        <v>55</v>
      </c>
      <c r="B108" t="s">
        <v>341</v>
      </c>
      <c r="C108" t="s">
        <v>28</v>
      </c>
      <c r="D108" t="s">
        <v>62</v>
      </c>
      <c r="E108" t="s">
        <v>63</v>
      </c>
      <c r="F108" t="s">
        <v>53</v>
      </c>
      <c r="G108" t="s">
        <v>342</v>
      </c>
      <c r="H108" t="s">
        <v>20</v>
      </c>
      <c r="I108" t="s">
        <v>32</v>
      </c>
      <c r="J108" t="s">
        <v>33</v>
      </c>
      <c r="K108">
        <v>87443.199999999997</v>
      </c>
      <c r="L108">
        <v>103272</v>
      </c>
      <c r="M108">
        <v>95357.6</v>
      </c>
    </row>
    <row r="109" spans="1:13" x14ac:dyDescent="0.2">
      <c r="A109" t="s">
        <v>26</v>
      </c>
      <c r="B109" t="s">
        <v>343</v>
      </c>
      <c r="C109" t="s">
        <v>28</v>
      </c>
      <c r="D109" t="s">
        <v>243</v>
      </c>
      <c r="E109" t="s">
        <v>344</v>
      </c>
      <c r="F109" t="s">
        <v>53</v>
      </c>
      <c r="G109" t="s">
        <v>345</v>
      </c>
      <c r="H109" t="s">
        <v>20</v>
      </c>
      <c r="I109" t="s">
        <v>32</v>
      </c>
      <c r="J109" t="s">
        <v>39</v>
      </c>
      <c r="K109">
        <v>69760.7</v>
      </c>
      <c r="L109">
        <v>79322.69</v>
      </c>
      <c r="M109">
        <v>74541.695000000007</v>
      </c>
    </row>
    <row r="110" spans="1:13" x14ac:dyDescent="0.2">
      <c r="A110" t="s">
        <v>105</v>
      </c>
      <c r="B110" t="s">
        <v>28</v>
      </c>
      <c r="C110" t="s">
        <v>28</v>
      </c>
      <c r="D110" t="s">
        <v>346</v>
      </c>
      <c r="E110" t="s">
        <v>216</v>
      </c>
      <c r="F110" t="s">
        <v>53</v>
      </c>
      <c r="G110" t="s">
        <v>347</v>
      </c>
      <c r="H110" t="s">
        <v>20</v>
      </c>
      <c r="I110" t="s">
        <v>32</v>
      </c>
      <c r="J110" t="s">
        <v>46</v>
      </c>
      <c r="K110" s="1" t="s">
        <v>348</v>
      </c>
      <c r="L110">
        <v>113984</v>
      </c>
      <c r="M110" s="1" t="s">
        <v>349</v>
      </c>
    </row>
    <row r="111" spans="1:13" x14ac:dyDescent="0.2">
      <c r="A111" t="s">
        <v>105</v>
      </c>
      <c r="B111" t="s">
        <v>350</v>
      </c>
      <c r="C111" t="s">
        <v>50</v>
      </c>
      <c r="D111" t="s">
        <v>351</v>
      </c>
      <c r="E111" t="s">
        <v>352</v>
      </c>
      <c r="F111" t="s">
        <v>53</v>
      </c>
      <c r="G111" t="s">
        <v>311</v>
      </c>
      <c r="H111" t="s">
        <v>20</v>
      </c>
      <c r="I111" t="s">
        <v>32</v>
      </c>
      <c r="J111" t="s">
        <v>21</v>
      </c>
      <c r="K111">
        <v>30240.560000000001</v>
      </c>
      <c r="L111">
        <v>57200</v>
      </c>
      <c r="M111">
        <v>43720.28</v>
      </c>
    </row>
    <row r="112" spans="1:13" x14ac:dyDescent="0.2">
      <c r="A112" t="s">
        <v>88</v>
      </c>
      <c r="B112" t="s">
        <v>353</v>
      </c>
      <c r="C112" t="s">
        <v>50</v>
      </c>
      <c r="D112" t="s">
        <v>354</v>
      </c>
      <c r="E112" t="s">
        <v>17</v>
      </c>
      <c r="F112" t="s">
        <v>18</v>
      </c>
      <c r="G112" t="s">
        <v>355</v>
      </c>
      <c r="H112" t="s">
        <v>20</v>
      </c>
      <c r="I112" t="s">
        <v>17</v>
      </c>
      <c r="J112" t="s">
        <v>46</v>
      </c>
      <c r="K112">
        <v>85816.8</v>
      </c>
      <c r="L112">
        <v>91520</v>
      </c>
      <c r="M112">
        <v>88668.4</v>
      </c>
    </row>
    <row r="113" spans="1:13" x14ac:dyDescent="0.2">
      <c r="A113" t="s">
        <v>13</v>
      </c>
      <c r="B113" t="s">
        <v>356</v>
      </c>
      <c r="C113" t="s">
        <v>357</v>
      </c>
      <c r="D113" t="s">
        <v>358</v>
      </c>
      <c r="E113" t="s">
        <v>136</v>
      </c>
      <c r="F113" t="s">
        <v>100</v>
      </c>
      <c r="G113" t="s">
        <v>359</v>
      </c>
      <c r="H113" t="s">
        <v>20</v>
      </c>
      <c r="I113" t="s">
        <v>32</v>
      </c>
      <c r="J113" t="s">
        <v>33</v>
      </c>
      <c r="K113">
        <v>137280</v>
      </c>
      <c r="L113">
        <v>180000</v>
      </c>
      <c r="M113">
        <v>158640</v>
      </c>
    </row>
    <row r="114" spans="1:13" x14ac:dyDescent="0.2">
      <c r="A114" t="s">
        <v>55</v>
      </c>
      <c r="B114" t="s">
        <v>360</v>
      </c>
      <c r="C114" t="s">
        <v>67</v>
      </c>
      <c r="D114" t="s">
        <v>361</v>
      </c>
      <c r="E114" t="s">
        <v>145</v>
      </c>
      <c r="F114" t="s">
        <v>146</v>
      </c>
      <c r="G114" t="s">
        <v>362</v>
      </c>
      <c r="H114" t="s">
        <v>20</v>
      </c>
      <c r="I114" t="s">
        <v>32</v>
      </c>
      <c r="J114" t="s">
        <v>21</v>
      </c>
      <c r="K114">
        <v>68000</v>
      </c>
      <c r="L114">
        <v>88300</v>
      </c>
      <c r="M114">
        <v>78150</v>
      </c>
    </row>
    <row r="115" spans="1:13" x14ac:dyDescent="0.2">
      <c r="A115" t="s">
        <v>48</v>
      </c>
      <c r="B115" t="s">
        <v>363</v>
      </c>
      <c r="C115" t="s">
        <v>50</v>
      </c>
      <c r="D115" t="s">
        <v>364</v>
      </c>
      <c r="E115" t="s">
        <v>37</v>
      </c>
      <c r="F115" t="s">
        <v>31</v>
      </c>
      <c r="G115" t="s">
        <v>365</v>
      </c>
      <c r="H115" t="s">
        <v>223</v>
      </c>
      <c r="I115" t="s">
        <v>32</v>
      </c>
      <c r="J115" t="s">
        <v>33</v>
      </c>
      <c r="K115">
        <v>30240.560000000001</v>
      </c>
      <c r="L115">
        <v>57200</v>
      </c>
      <c r="M115">
        <v>43720.28</v>
      </c>
    </row>
    <row r="116" spans="1:13" x14ac:dyDescent="0.2">
      <c r="A116" t="s">
        <v>105</v>
      </c>
      <c r="B116" t="s">
        <v>366</v>
      </c>
      <c r="C116" t="s">
        <v>28</v>
      </c>
      <c r="D116" t="s">
        <v>367</v>
      </c>
      <c r="E116" t="s">
        <v>368</v>
      </c>
      <c r="F116" t="s">
        <v>186</v>
      </c>
      <c r="G116" t="s">
        <v>54</v>
      </c>
      <c r="H116" t="s">
        <v>20</v>
      </c>
      <c r="I116" t="s">
        <v>32</v>
      </c>
      <c r="J116" t="s">
        <v>150</v>
      </c>
      <c r="K116">
        <v>46531</v>
      </c>
      <c r="L116">
        <v>58164</v>
      </c>
      <c r="M116">
        <v>52347.5</v>
      </c>
    </row>
    <row r="117" spans="1:13" x14ac:dyDescent="0.2">
      <c r="A117" t="s">
        <v>105</v>
      </c>
      <c r="B117" t="s">
        <v>369</v>
      </c>
      <c r="C117" t="s">
        <v>370</v>
      </c>
      <c r="D117" t="s">
        <v>371</v>
      </c>
      <c r="E117" t="s">
        <v>99</v>
      </c>
      <c r="F117" t="s">
        <v>100</v>
      </c>
      <c r="G117" t="s">
        <v>372</v>
      </c>
      <c r="H117" t="s">
        <v>20</v>
      </c>
      <c r="I117" t="s">
        <v>32</v>
      </c>
      <c r="J117" t="s">
        <v>21</v>
      </c>
      <c r="K117">
        <v>69000</v>
      </c>
      <c r="L117">
        <v>86000</v>
      </c>
      <c r="M117">
        <v>77500</v>
      </c>
    </row>
    <row r="118" spans="1:13" x14ac:dyDescent="0.2">
      <c r="A118" t="s">
        <v>13</v>
      </c>
      <c r="B118" t="s">
        <v>373</v>
      </c>
      <c r="C118" t="s">
        <v>28</v>
      </c>
      <c r="D118" t="s">
        <v>374</v>
      </c>
      <c r="E118" t="s">
        <v>136</v>
      </c>
      <c r="F118" t="s">
        <v>100</v>
      </c>
      <c r="G118" t="s">
        <v>155</v>
      </c>
      <c r="H118" t="s">
        <v>375</v>
      </c>
      <c r="I118" t="s">
        <v>32</v>
      </c>
      <c r="J118" t="s">
        <v>33</v>
      </c>
      <c r="K118">
        <v>81239.899999999994</v>
      </c>
      <c r="L118">
        <v>101495.59</v>
      </c>
      <c r="M118">
        <v>91367.744999999995</v>
      </c>
    </row>
    <row r="119" spans="1:13" x14ac:dyDescent="0.2">
      <c r="A119" t="s">
        <v>96</v>
      </c>
      <c r="B119" t="s">
        <v>376</v>
      </c>
      <c r="C119" t="s">
        <v>50</v>
      </c>
      <c r="D119" t="s">
        <v>377</v>
      </c>
      <c r="E119" t="s">
        <v>378</v>
      </c>
      <c r="F119" t="s">
        <v>178</v>
      </c>
      <c r="G119" t="s">
        <v>379</v>
      </c>
      <c r="H119" t="s">
        <v>20</v>
      </c>
      <c r="I119" t="s">
        <v>17</v>
      </c>
      <c r="J119" t="s">
        <v>39</v>
      </c>
      <c r="K119">
        <v>45016</v>
      </c>
      <c r="L119">
        <v>93603</v>
      </c>
      <c r="M119">
        <v>69309.5</v>
      </c>
    </row>
    <row r="120" spans="1:13" x14ac:dyDescent="0.2">
      <c r="A120" t="s">
        <v>26</v>
      </c>
      <c r="B120" t="s">
        <v>380</v>
      </c>
      <c r="C120" t="s">
        <v>50</v>
      </c>
      <c r="D120" t="s">
        <v>381</v>
      </c>
      <c r="E120" t="s">
        <v>17</v>
      </c>
      <c r="F120" t="s">
        <v>18</v>
      </c>
      <c r="G120" t="s">
        <v>382</v>
      </c>
      <c r="H120" t="s">
        <v>375</v>
      </c>
      <c r="I120" t="s">
        <v>17</v>
      </c>
      <c r="J120" t="s">
        <v>21</v>
      </c>
      <c r="K120">
        <v>64123.59</v>
      </c>
      <c r="L120">
        <v>86600</v>
      </c>
      <c r="M120">
        <v>75361.794999999998</v>
      </c>
    </row>
    <row r="121" spans="1:13" x14ac:dyDescent="0.2">
      <c r="A121" t="s">
        <v>96</v>
      </c>
      <c r="B121" t="s">
        <v>376</v>
      </c>
      <c r="C121" t="s">
        <v>50</v>
      </c>
      <c r="D121" t="s">
        <v>377</v>
      </c>
      <c r="E121" t="s">
        <v>383</v>
      </c>
      <c r="F121" t="s">
        <v>384</v>
      </c>
      <c r="G121" t="s">
        <v>379</v>
      </c>
      <c r="H121" t="s">
        <v>20</v>
      </c>
      <c r="I121" t="s">
        <v>17</v>
      </c>
      <c r="J121" t="s">
        <v>39</v>
      </c>
      <c r="K121">
        <v>45016</v>
      </c>
      <c r="L121">
        <v>93603</v>
      </c>
      <c r="M121">
        <v>69309.5</v>
      </c>
    </row>
    <row r="122" spans="1:13" x14ac:dyDescent="0.2">
      <c r="A122" t="s">
        <v>96</v>
      </c>
      <c r="B122" t="s">
        <v>376</v>
      </c>
      <c r="C122" t="s">
        <v>50</v>
      </c>
      <c r="D122" t="s">
        <v>377</v>
      </c>
      <c r="E122" t="s">
        <v>385</v>
      </c>
      <c r="F122" t="s">
        <v>31</v>
      </c>
      <c r="G122" t="s">
        <v>379</v>
      </c>
      <c r="H122" t="s">
        <v>20</v>
      </c>
      <c r="I122" t="s">
        <v>17</v>
      </c>
      <c r="J122" t="s">
        <v>39</v>
      </c>
      <c r="K122">
        <v>45016</v>
      </c>
      <c r="L122">
        <v>93603</v>
      </c>
      <c r="M122">
        <v>69309.5</v>
      </c>
    </row>
    <row r="123" spans="1:13" x14ac:dyDescent="0.2">
      <c r="A123" t="s">
        <v>13</v>
      </c>
      <c r="B123" t="s">
        <v>386</v>
      </c>
      <c r="C123" t="s">
        <v>50</v>
      </c>
      <c r="D123" t="s">
        <v>387</v>
      </c>
      <c r="E123" t="s">
        <v>30</v>
      </c>
      <c r="F123" t="s">
        <v>31</v>
      </c>
      <c r="G123" t="s">
        <v>388</v>
      </c>
      <c r="H123" t="s">
        <v>45</v>
      </c>
      <c r="I123" t="s">
        <v>32</v>
      </c>
      <c r="J123" t="s">
        <v>33</v>
      </c>
      <c r="K123">
        <v>76000</v>
      </c>
      <c r="L123">
        <v>89440</v>
      </c>
      <c r="M123">
        <v>82720</v>
      </c>
    </row>
    <row r="124" spans="1:13" x14ac:dyDescent="0.2">
      <c r="A124" t="s">
        <v>96</v>
      </c>
      <c r="B124" t="s">
        <v>376</v>
      </c>
      <c r="C124" t="s">
        <v>50</v>
      </c>
      <c r="D124" t="s">
        <v>377</v>
      </c>
      <c r="E124" t="s">
        <v>389</v>
      </c>
      <c r="F124" t="s">
        <v>146</v>
      </c>
      <c r="G124" t="s">
        <v>379</v>
      </c>
      <c r="H124" t="s">
        <v>20</v>
      </c>
      <c r="I124" t="s">
        <v>17</v>
      </c>
      <c r="J124" t="s">
        <v>39</v>
      </c>
      <c r="K124">
        <v>45016</v>
      </c>
      <c r="L124">
        <v>93603</v>
      </c>
      <c r="M124">
        <v>69309.5</v>
      </c>
    </row>
    <row r="125" spans="1:13" x14ac:dyDescent="0.2">
      <c r="A125" t="s">
        <v>105</v>
      </c>
      <c r="B125" t="s">
        <v>390</v>
      </c>
      <c r="C125" t="s">
        <v>28</v>
      </c>
      <c r="D125" t="s">
        <v>391</v>
      </c>
      <c r="E125" t="s">
        <v>37</v>
      </c>
      <c r="F125" t="s">
        <v>31</v>
      </c>
      <c r="G125" t="s">
        <v>392</v>
      </c>
      <c r="H125" t="s">
        <v>20</v>
      </c>
      <c r="I125" t="s">
        <v>32</v>
      </c>
      <c r="J125" t="s">
        <v>21</v>
      </c>
      <c r="K125">
        <v>69000</v>
      </c>
      <c r="L125">
        <v>86000</v>
      </c>
      <c r="M125">
        <v>77500</v>
      </c>
    </row>
    <row r="126" spans="1:13" x14ac:dyDescent="0.2">
      <c r="A126" t="s">
        <v>96</v>
      </c>
      <c r="B126" t="s">
        <v>376</v>
      </c>
      <c r="C126" t="s">
        <v>50</v>
      </c>
      <c r="D126" t="s">
        <v>377</v>
      </c>
      <c r="E126" t="s">
        <v>393</v>
      </c>
      <c r="F126" t="s">
        <v>31</v>
      </c>
      <c r="G126" t="s">
        <v>379</v>
      </c>
      <c r="H126" t="s">
        <v>20</v>
      </c>
      <c r="I126" t="s">
        <v>17</v>
      </c>
      <c r="J126" t="s">
        <v>39</v>
      </c>
      <c r="K126">
        <v>45016</v>
      </c>
      <c r="L126">
        <v>93603</v>
      </c>
      <c r="M126">
        <v>69309.5</v>
      </c>
    </row>
    <row r="127" spans="1:13" x14ac:dyDescent="0.2">
      <c r="A127" t="s">
        <v>88</v>
      </c>
      <c r="B127" t="s">
        <v>394</v>
      </c>
      <c r="C127" t="s">
        <v>90</v>
      </c>
      <c r="D127" t="s">
        <v>126</v>
      </c>
      <c r="E127" t="s">
        <v>37</v>
      </c>
      <c r="F127" t="s">
        <v>31</v>
      </c>
      <c r="G127" t="s">
        <v>395</v>
      </c>
      <c r="H127" t="s">
        <v>20</v>
      </c>
      <c r="I127" t="s">
        <v>32</v>
      </c>
      <c r="J127" t="s">
        <v>93</v>
      </c>
      <c r="K127">
        <v>74800</v>
      </c>
      <c r="L127">
        <v>138600</v>
      </c>
      <c r="M127">
        <v>106700</v>
      </c>
    </row>
    <row r="128" spans="1:13" x14ac:dyDescent="0.2">
      <c r="A128" t="s">
        <v>96</v>
      </c>
      <c r="B128" t="s">
        <v>376</v>
      </c>
      <c r="C128" t="s">
        <v>50</v>
      </c>
      <c r="D128" t="s">
        <v>377</v>
      </c>
      <c r="E128" t="s">
        <v>396</v>
      </c>
      <c r="F128" t="s">
        <v>31</v>
      </c>
      <c r="G128" t="s">
        <v>379</v>
      </c>
      <c r="H128" t="s">
        <v>20</v>
      </c>
      <c r="I128" t="s">
        <v>17</v>
      </c>
      <c r="J128" t="s">
        <v>39</v>
      </c>
      <c r="K128">
        <v>45016</v>
      </c>
      <c r="L128">
        <v>93603</v>
      </c>
      <c r="M128">
        <v>69309.5</v>
      </c>
    </row>
    <row r="129" spans="1:13" x14ac:dyDescent="0.2">
      <c r="A129" t="s">
        <v>81</v>
      </c>
      <c r="B129" t="s">
        <v>397</v>
      </c>
      <c r="C129" t="s">
        <v>23</v>
      </c>
      <c r="D129" t="s">
        <v>398</v>
      </c>
      <c r="E129" t="s">
        <v>37</v>
      </c>
      <c r="F129" t="s">
        <v>31</v>
      </c>
      <c r="G129" t="s">
        <v>399</v>
      </c>
      <c r="H129" t="s">
        <v>45</v>
      </c>
      <c r="I129" t="s">
        <v>32</v>
      </c>
      <c r="J129" t="s">
        <v>46</v>
      </c>
      <c r="K129">
        <v>30240.560000000001</v>
      </c>
      <c r="L129">
        <v>57200</v>
      </c>
      <c r="M129">
        <v>43720.28</v>
      </c>
    </row>
    <row r="130" spans="1:13" x14ac:dyDescent="0.2">
      <c r="A130" t="s">
        <v>13</v>
      </c>
      <c r="B130" t="s">
        <v>400</v>
      </c>
      <c r="C130" t="s">
        <v>28</v>
      </c>
      <c r="D130" t="s">
        <v>401</v>
      </c>
      <c r="E130" t="s">
        <v>212</v>
      </c>
      <c r="F130" t="s">
        <v>31</v>
      </c>
      <c r="G130" t="s">
        <v>402</v>
      </c>
      <c r="H130" t="s">
        <v>20</v>
      </c>
      <c r="I130" t="s">
        <v>32</v>
      </c>
      <c r="J130" t="s">
        <v>21</v>
      </c>
      <c r="K130">
        <v>30240.560000000001</v>
      </c>
      <c r="L130">
        <v>57200</v>
      </c>
      <c r="M130">
        <v>43720.28</v>
      </c>
    </row>
    <row r="131" spans="1:13" x14ac:dyDescent="0.2">
      <c r="A131" t="s">
        <v>48</v>
      </c>
      <c r="B131" t="s">
        <v>403</v>
      </c>
      <c r="C131" t="s">
        <v>23</v>
      </c>
      <c r="D131" t="s">
        <v>404</v>
      </c>
      <c r="E131" t="s">
        <v>123</v>
      </c>
      <c r="F131" t="s">
        <v>31</v>
      </c>
      <c r="G131" t="s">
        <v>405</v>
      </c>
      <c r="H131" t="s">
        <v>20</v>
      </c>
      <c r="I131" t="s">
        <v>32</v>
      </c>
      <c r="J131" t="s">
        <v>21</v>
      </c>
      <c r="K131">
        <v>30240.560000000001</v>
      </c>
      <c r="L131">
        <v>57200</v>
      </c>
      <c r="M131">
        <v>43720.28</v>
      </c>
    </row>
    <row r="132" spans="1:13" x14ac:dyDescent="0.2">
      <c r="A132" t="s">
        <v>96</v>
      </c>
      <c r="B132" t="s">
        <v>376</v>
      </c>
      <c r="C132" t="s">
        <v>50</v>
      </c>
      <c r="D132" t="s">
        <v>377</v>
      </c>
      <c r="E132" t="s">
        <v>406</v>
      </c>
      <c r="F132" t="s">
        <v>53</v>
      </c>
      <c r="G132" t="s">
        <v>379</v>
      </c>
      <c r="H132" t="s">
        <v>20</v>
      </c>
      <c r="I132" t="s">
        <v>17</v>
      </c>
      <c r="J132" t="s">
        <v>39</v>
      </c>
      <c r="K132">
        <v>45016</v>
      </c>
      <c r="L132">
        <v>93603</v>
      </c>
      <c r="M132">
        <v>69309.5</v>
      </c>
    </row>
    <row r="133" spans="1:13" x14ac:dyDescent="0.2">
      <c r="A133" t="s">
        <v>96</v>
      </c>
      <c r="B133" t="s">
        <v>376</v>
      </c>
      <c r="C133" t="s">
        <v>50</v>
      </c>
      <c r="D133" t="s">
        <v>377</v>
      </c>
      <c r="E133" t="s">
        <v>407</v>
      </c>
      <c r="F133" t="s">
        <v>186</v>
      </c>
      <c r="G133" t="s">
        <v>379</v>
      </c>
      <c r="H133" t="s">
        <v>20</v>
      </c>
      <c r="I133" t="s">
        <v>17</v>
      </c>
      <c r="J133" t="s">
        <v>39</v>
      </c>
      <c r="K133">
        <v>45016</v>
      </c>
      <c r="L133">
        <v>93603</v>
      </c>
      <c r="M133">
        <v>69309.5</v>
      </c>
    </row>
    <row r="134" spans="1:13" x14ac:dyDescent="0.2">
      <c r="A134" t="s">
        <v>22</v>
      </c>
      <c r="B134" t="s">
        <v>23</v>
      </c>
      <c r="C134" t="s">
        <v>23</v>
      </c>
      <c r="D134" t="s">
        <v>408</v>
      </c>
      <c r="E134" t="s">
        <v>99</v>
      </c>
      <c r="F134" t="s">
        <v>100</v>
      </c>
      <c r="G134" t="s">
        <v>306</v>
      </c>
      <c r="H134" t="s">
        <v>20</v>
      </c>
      <c r="I134" t="s">
        <v>32</v>
      </c>
      <c r="J134" t="s">
        <v>101</v>
      </c>
      <c r="K134">
        <v>65000</v>
      </c>
      <c r="L134">
        <v>87000</v>
      </c>
      <c r="M134">
        <v>76000</v>
      </c>
    </row>
    <row r="135" spans="1:13" x14ac:dyDescent="0.2">
      <c r="A135" t="s">
        <v>48</v>
      </c>
      <c r="B135" t="s">
        <v>409</v>
      </c>
      <c r="C135" t="s">
        <v>28</v>
      </c>
      <c r="D135" t="s">
        <v>391</v>
      </c>
      <c r="E135" t="s">
        <v>37</v>
      </c>
      <c r="F135" t="s">
        <v>31</v>
      </c>
      <c r="G135" t="s">
        <v>410</v>
      </c>
      <c r="H135" t="s">
        <v>20</v>
      </c>
      <c r="I135" t="s">
        <v>32</v>
      </c>
      <c r="J135" t="s">
        <v>21</v>
      </c>
      <c r="K135">
        <v>68500</v>
      </c>
      <c r="L135">
        <v>87000</v>
      </c>
      <c r="M135">
        <v>77750</v>
      </c>
    </row>
    <row r="136" spans="1:13" x14ac:dyDescent="0.2">
      <c r="A136" t="s">
        <v>96</v>
      </c>
      <c r="B136" t="s">
        <v>376</v>
      </c>
      <c r="C136" t="s">
        <v>50</v>
      </c>
      <c r="D136" t="s">
        <v>377</v>
      </c>
      <c r="E136" t="s">
        <v>411</v>
      </c>
      <c r="F136" t="s">
        <v>31</v>
      </c>
      <c r="G136" t="s">
        <v>379</v>
      </c>
      <c r="H136" t="s">
        <v>20</v>
      </c>
      <c r="I136" t="s">
        <v>17</v>
      </c>
      <c r="J136" t="s">
        <v>39</v>
      </c>
      <c r="K136">
        <v>45016</v>
      </c>
      <c r="L136">
        <v>93603</v>
      </c>
      <c r="M136">
        <v>69309.5</v>
      </c>
    </row>
    <row r="137" spans="1:13" x14ac:dyDescent="0.2">
      <c r="A137" t="s">
        <v>48</v>
      </c>
      <c r="B137" t="s">
        <v>412</v>
      </c>
      <c r="C137" t="s">
        <v>50</v>
      </c>
      <c r="D137" t="s">
        <v>404</v>
      </c>
      <c r="E137" t="s">
        <v>37</v>
      </c>
      <c r="F137" t="s">
        <v>31</v>
      </c>
      <c r="G137" t="s">
        <v>413</v>
      </c>
      <c r="H137" t="s">
        <v>20</v>
      </c>
      <c r="I137" t="s">
        <v>32</v>
      </c>
      <c r="J137" t="s">
        <v>21</v>
      </c>
      <c r="K137">
        <v>30240.560000000001</v>
      </c>
      <c r="L137">
        <v>57200</v>
      </c>
      <c r="M137">
        <v>43720.28</v>
      </c>
    </row>
    <row r="138" spans="1:13" x14ac:dyDescent="0.2">
      <c r="A138" t="s">
        <v>48</v>
      </c>
      <c r="B138" t="s">
        <v>414</v>
      </c>
      <c r="C138" t="s">
        <v>23</v>
      </c>
      <c r="D138" t="s">
        <v>404</v>
      </c>
      <c r="E138" t="s">
        <v>123</v>
      </c>
      <c r="F138" t="s">
        <v>31</v>
      </c>
      <c r="G138" t="s">
        <v>415</v>
      </c>
      <c r="H138" t="s">
        <v>20</v>
      </c>
      <c r="I138" t="s">
        <v>32</v>
      </c>
      <c r="J138" t="s">
        <v>21</v>
      </c>
      <c r="K138">
        <v>30240.560000000001</v>
      </c>
      <c r="L138">
        <v>57200</v>
      </c>
      <c r="M138">
        <v>43720.28</v>
      </c>
    </row>
    <row r="139" spans="1:13" x14ac:dyDescent="0.2">
      <c r="A139" t="s">
        <v>96</v>
      </c>
      <c r="B139" t="s">
        <v>376</v>
      </c>
      <c r="C139" t="s">
        <v>50</v>
      </c>
      <c r="D139" t="s">
        <v>377</v>
      </c>
      <c r="E139" t="s">
        <v>416</v>
      </c>
      <c r="F139" t="s">
        <v>234</v>
      </c>
      <c r="G139" t="s">
        <v>379</v>
      </c>
      <c r="H139" t="s">
        <v>20</v>
      </c>
      <c r="I139" t="s">
        <v>17</v>
      </c>
      <c r="J139" t="s">
        <v>39</v>
      </c>
      <c r="K139">
        <v>45016</v>
      </c>
      <c r="L139">
        <v>93603</v>
      </c>
      <c r="M139">
        <v>69309.5</v>
      </c>
    </row>
    <row r="140" spans="1:13" x14ac:dyDescent="0.2">
      <c r="A140" t="s">
        <v>22</v>
      </c>
      <c r="B140" t="s">
        <v>417</v>
      </c>
      <c r="C140" t="s">
        <v>50</v>
      </c>
      <c r="D140" t="s">
        <v>418</v>
      </c>
      <c r="E140" t="s">
        <v>37</v>
      </c>
      <c r="F140" t="s">
        <v>31</v>
      </c>
      <c r="G140" t="s">
        <v>54</v>
      </c>
      <c r="H140" t="s">
        <v>20</v>
      </c>
      <c r="I140" t="s">
        <v>32</v>
      </c>
      <c r="J140" t="s">
        <v>21</v>
      </c>
      <c r="K140">
        <v>65000</v>
      </c>
      <c r="L140">
        <v>87000</v>
      </c>
      <c r="M140">
        <v>76000</v>
      </c>
    </row>
    <row r="141" spans="1:13" x14ac:dyDescent="0.2">
      <c r="A141" t="s">
        <v>96</v>
      </c>
      <c r="B141" t="s">
        <v>376</v>
      </c>
      <c r="C141" t="s">
        <v>50</v>
      </c>
      <c r="D141" t="s">
        <v>377</v>
      </c>
      <c r="E141" t="s">
        <v>419</v>
      </c>
      <c r="F141" t="s">
        <v>119</v>
      </c>
      <c r="G141" t="s">
        <v>379</v>
      </c>
      <c r="H141" t="s">
        <v>20</v>
      </c>
      <c r="I141" t="s">
        <v>17</v>
      </c>
      <c r="J141" t="s">
        <v>39</v>
      </c>
      <c r="K141">
        <v>45016</v>
      </c>
      <c r="L141">
        <v>93603</v>
      </c>
      <c r="M141">
        <v>69309.5</v>
      </c>
    </row>
    <row r="142" spans="1:13" x14ac:dyDescent="0.2">
      <c r="A142" t="s">
        <v>55</v>
      </c>
      <c r="B142" t="s">
        <v>420</v>
      </c>
      <c r="C142" t="s">
        <v>221</v>
      </c>
      <c r="D142" t="s">
        <v>421</v>
      </c>
      <c r="E142" t="s">
        <v>63</v>
      </c>
      <c r="F142" t="s">
        <v>53</v>
      </c>
      <c r="G142" t="s">
        <v>422</v>
      </c>
      <c r="H142" t="s">
        <v>223</v>
      </c>
      <c r="I142" t="s">
        <v>32</v>
      </c>
      <c r="J142" t="s">
        <v>21</v>
      </c>
      <c r="K142">
        <v>63800</v>
      </c>
      <c r="L142">
        <v>76125</v>
      </c>
      <c r="M142">
        <v>69962.5</v>
      </c>
    </row>
    <row r="143" spans="1:13" x14ac:dyDescent="0.2">
      <c r="A143" t="s">
        <v>96</v>
      </c>
      <c r="B143" t="s">
        <v>376</v>
      </c>
      <c r="C143" t="s">
        <v>50</v>
      </c>
      <c r="D143" t="s">
        <v>377</v>
      </c>
      <c r="E143" t="s">
        <v>423</v>
      </c>
      <c r="F143" t="s">
        <v>53</v>
      </c>
      <c r="G143" t="s">
        <v>379</v>
      </c>
      <c r="H143" t="s">
        <v>20</v>
      </c>
      <c r="I143" t="s">
        <v>17</v>
      </c>
      <c r="J143" t="s">
        <v>39</v>
      </c>
      <c r="K143">
        <v>45016</v>
      </c>
      <c r="L143">
        <v>93603</v>
      </c>
      <c r="M143">
        <v>69309.5</v>
      </c>
    </row>
    <row r="144" spans="1:13" x14ac:dyDescent="0.2">
      <c r="A144" t="s">
        <v>424</v>
      </c>
      <c r="B144" t="s">
        <v>425</v>
      </c>
      <c r="C144" t="s">
        <v>61</v>
      </c>
      <c r="D144" t="s">
        <v>426</v>
      </c>
      <c r="E144" t="s">
        <v>63</v>
      </c>
      <c r="F144" t="s">
        <v>53</v>
      </c>
      <c r="G144" t="s">
        <v>427</v>
      </c>
      <c r="H144" t="s">
        <v>20</v>
      </c>
      <c r="I144" t="s">
        <v>32</v>
      </c>
      <c r="J144" t="s">
        <v>33</v>
      </c>
      <c r="K144">
        <v>30240.560000000001</v>
      </c>
      <c r="L144">
        <v>57200</v>
      </c>
      <c r="M144">
        <v>43720.28</v>
      </c>
    </row>
    <row r="145" spans="1:13" x14ac:dyDescent="0.2">
      <c r="A145" t="s">
        <v>96</v>
      </c>
      <c r="B145" t="s">
        <v>376</v>
      </c>
      <c r="C145" t="s">
        <v>50</v>
      </c>
      <c r="D145" t="s">
        <v>377</v>
      </c>
      <c r="E145" t="s">
        <v>428</v>
      </c>
      <c r="F145" t="s">
        <v>53</v>
      </c>
      <c r="G145" t="s">
        <v>379</v>
      </c>
      <c r="H145" t="s">
        <v>20</v>
      </c>
      <c r="I145" t="s">
        <v>17</v>
      </c>
      <c r="J145" t="s">
        <v>39</v>
      </c>
      <c r="K145">
        <v>45016</v>
      </c>
      <c r="L145">
        <v>93603</v>
      </c>
      <c r="M145">
        <v>69309.5</v>
      </c>
    </row>
    <row r="146" spans="1:13" x14ac:dyDescent="0.2">
      <c r="A146" t="s">
        <v>96</v>
      </c>
      <c r="B146" t="s">
        <v>376</v>
      </c>
      <c r="C146" t="s">
        <v>50</v>
      </c>
      <c r="D146" t="s">
        <v>377</v>
      </c>
      <c r="E146" t="s">
        <v>196</v>
      </c>
      <c r="F146" t="s">
        <v>31</v>
      </c>
      <c r="G146" t="s">
        <v>379</v>
      </c>
      <c r="H146" t="s">
        <v>20</v>
      </c>
      <c r="I146" t="s">
        <v>17</v>
      </c>
      <c r="J146" t="s">
        <v>39</v>
      </c>
      <c r="K146">
        <v>45016</v>
      </c>
      <c r="L146">
        <v>93603</v>
      </c>
      <c r="M146">
        <v>69309.5</v>
      </c>
    </row>
    <row r="147" spans="1:13" x14ac:dyDescent="0.2">
      <c r="A147" t="s">
        <v>96</v>
      </c>
      <c r="B147" t="s">
        <v>429</v>
      </c>
      <c r="C147" t="s">
        <v>50</v>
      </c>
      <c r="D147" t="s">
        <v>126</v>
      </c>
      <c r="E147" t="s">
        <v>37</v>
      </c>
      <c r="F147" t="s">
        <v>31</v>
      </c>
      <c r="G147" t="s">
        <v>18</v>
      </c>
      <c r="H147" t="s">
        <v>20</v>
      </c>
      <c r="I147" t="s">
        <v>32</v>
      </c>
      <c r="J147" t="s">
        <v>93</v>
      </c>
      <c r="K147">
        <v>37500</v>
      </c>
      <c r="L147">
        <v>69500</v>
      </c>
      <c r="M147">
        <v>53500</v>
      </c>
    </row>
    <row r="148" spans="1:13" x14ac:dyDescent="0.2">
      <c r="A148" t="s">
        <v>55</v>
      </c>
      <c r="B148" t="s">
        <v>430</v>
      </c>
      <c r="C148" t="s">
        <v>67</v>
      </c>
      <c r="D148" t="s">
        <v>431</v>
      </c>
      <c r="E148" t="s">
        <v>145</v>
      </c>
      <c r="F148" t="s">
        <v>146</v>
      </c>
      <c r="G148" t="s">
        <v>432</v>
      </c>
      <c r="H148" t="s">
        <v>20</v>
      </c>
      <c r="I148" t="s">
        <v>32</v>
      </c>
      <c r="J148" t="s">
        <v>241</v>
      </c>
      <c r="K148">
        <v>104000</v>
      </c>
      <c r="L148">
        <v>104000</v>
      </c>
      <c r="M148">
        <v>104000</v>
      </c>
    </row>
    <row r="149" spans="1:13" x14ac:dyDescent="0.2">
      <c r="A149" t="s">
        <v>96</v>
      </c>
      <c r="B149" t="s">
        <v>376</v>
      </c>
      <c r="C149" t="s">
        <v>50</v>
      </c>
      <c r="D149" t="s">
        <v>377</v>
      </c>
      <c r="E149" t="s">
        <v>433</v>
      </c>
      <c r="F149" t="s">
        <v>31</v>
      </c>
      <c r="G149" t="s">
        <v>379</v>
      </c>
      <c r="H149" t="s">
        <v>20</v>
      </c>
      <c r="I149" t="s">
        <v>17</v>
      </c>
      <c r="J149" t="s">
        <v>39</v>
      </c>
      <c r="K149">
        <v>45016</v>
      </c>
      <c r="L149">
        <v>93603</v>
      </c>
      <c r="M149">
        <v>69309.5</v>
      </c>
    </row>
    <row r="150" spans="1:13" x14ac:dyDescent="0.2">
      <c r="A150" t="s">
        <v>81</v>
      </c>
      <c r="B150" t="s">
        <v>434</v>
      </c>
      <c r="C150" t="s">
        <v>50</v>
      </c>
      <c r="D150" t="s">
        <v>435</v>
      </c>
      <c r="E150" t="s">
        <v>196</v>
      </c>
      <c r="F150" t="s">
        <v>31</v>
      </c>
      <c r="G150" t="s">
        <v>18</v>
      </c>
      <c r="H150" t="s">
        <v>45</v>
      </c>
      <c r="I150" t="s">
        <v>17</v>
      </c>
      <c r="J150" t="s">
        <v>33</v>
      </c>
      <c r="K150">
        <v>66000</v>
      </c>
      <c r="L150">
        <v>84500</v>
      </c>
      <c r="M150">
        <v>75250</v>
      </c>
    </row>
    <row r="151" spans="1:13" x14ac:dyDescent="0.2">
      <c r="A151" t="s">
        <v>55</v>
      </c>
      <c r="B151" t="s">
        <v>436</v>
      </c>
      <c r="C151" t="s">
        <v>50</v>
      </c>
      <c r="D151" t="s">
        <v>207</v>
      </c>
      <c r="E151" t="s">
        <v>17</v>
      </c>
      <c r="F151" t="s">
        <v>18</v>
      </c>
      <c r="G151" t="s">
        <v>87</v>
      </c>
      <c r="H151" t="s">
        <v>45</v>
      </c>
      <c r="I151" t="s">
        <v>17</v>
      </c>
      <c r="J151" t="s">
        <v>21</v>
      </c>
      <c r="K151">
        <v>83500</v>
      </c>
      <c r="L151">
        <v>149300</v>
      </c>
      <c r="M151">
        <v>116400</v>
      </c>
    </row>
    <row r="152" spans="1:13" x14ac:dyDescent="0.2">
      <c r="A152" t="s">
        <v>96</v>
      </c>
      <c r="B152" t="s">
        <v>376</v>
      </c>
      <c r="C152" t="s">
        <v>50</v>
      </c>
      <c r="D152" t="s">
        <v>377</v>
      </c>
      <c r="E152" t="s">
        <v>437</v>
      </c>
      <c r="F152" t="s">
        <v>100</v>
      </c>
      <c r="G152" t="s">
        <v>379</v>
      </c>
      <c r="H152" t="s">
        <v>20</v>
      </c>
      <c r="I152" t="s">
        <v>17</v>
      </c>
      <c r="J152" t="s">
        <v>39</v>
      </c>
      <c r="K152">
        <v>45016</v>
      </c>
      <c r="L152">
        <v>93603</v>
      </c>
      <c r="M152">
        <v>69309.5</v>
      </c>
    </row>
    <row r="153" spans="1:13" x14ac:dyDescent="0.2">
      <c r="A153" t="s">
        <v>48</v>
      </c>
      <c r="B153" t="s">
        <v>438</v>
      </c>
      <c r="C153" t="s">
        <v>23</v>
      </c>
      <c r="D153" t="s">
        <v>439</v>
      </c>
      <c r="E153" t="s">
        <v>440</v>
      </c>
      <c r="F153" t="s">
        <v>53</v>
      </c>
      <c r="G153" t="s">
        <v>332</v>
      </c>
      <c r="H153" t="s">
        <v>20</v>
      </c>
      <c r="I153" t="s">
        <v>32</v>
      </c>
      <c r="J153" t="s">
        <v>21</v>
      </c>
      <c r="K153">
        <v>87734.399999999994</v>
      </c>
      <c r="L153">
        <v>87734.399999999994</v>
      </c>
      <c r="M153">
        <v>87734.399999999994</v>
      </c>
    </row>
    <row r="154" spans="1:13" x14ac:dyDescent="0.2">
      <c r="A154" t="s">
        <v>88</v>
      </c>
      <c r="B154" t="s">
        <v>441</v>
      </c>
      <c r="C154" t="s">
        <v>90</v>
      </c>
      <c r="D154" t="s">
        <v>263</v>
      </c>
      <c r="E154" t="s">
        <v>37</v>
      </c>
      <c r="F154" t="s">
        <v>31</v>
      </c>
      <c r="G154" t="s">
        <v>442</v>
      </c>
      <c r="H154" t="s">
        <v>20</v>
      </c>
      <c r="I154" t="s">
        <v>443</v>
      </c>
      <c r="J154" t="s">
        <v>93</v>
      </c>
      <c r="K154">
        <v>85816.8</v>
      </c>
      <c r="L154">
        <v>91520</v>
      </c>
      <c r="M154">
        <v>88668.4</v>
      </c>
    </row>
    <row r="155" spans="1:13" x14ac:dyDescent="0.2">
      <c r="A155" t="s">
        <v>96</v>
      </c>
      <c r="B155" t="s">
        <v>376</v>
      </c>
      <c r="C155" t="s">
        <v>50</v>
      </c>
      <c r="D155" t="s">
        <v>377</v>
      </c>
      <c r="E155" t="s">
        <v>444</v>
      </c>
      <c r="F155" t="s">
        <v>100</v>
      </c>
      <c r="G155" t="s">
        <v>379</v>
      </c>
      <c r="H155" t="s">
        <v>20</v>
      </c>
      <c r="I155" t="s">
        <v>17</v>
      </c>
      <c r="J155" t="s">
        <v>39</v>
      </c>
      <c r="K155">
        <v>45016</v>
      </c>
      <c r="L155">
        <v>93603</v>
      </c>
      <c r="M155">
        <v>69309.5</v>
      </c>
    </row>
    <row r="156" spans="1:13" x14ac:dyDescent="0.2">
      <c r="A156" t="s">
        <v>26</v>
      </c>
      <c r="B156" t="s">
        <v>445</v>
      </c>
      <c r="C156" t="s">
        <v>23</v>
      </c>
      <c r="D156" t="s">
        <v>263</v>
      </c>
      <c r="E156" t="s">
        <v>37</v>
      </c>
      <c r="F156" t="s">
        <v>31</v>
      </c>
      <c r="G156" t="s">
        <v>87</v>
      </c>
      <c r="H156" t="s">
        <v>20</v>
      </c>
      <c r="I156" t="s">
        <v>32</v>
      </c>
      <c r="J156" t="s">
        <v>93</v>
      </c>
      <c r="K156">
        <v>64123.59</v>
      </c>
      <c r="L156">
        <v>86600</v>
      </c>
      <c r="M156">
        <v>75361.794999999998</v>
      </c>
    </row>
    <row r="157" spans="1:13" x14ac:dyDescent="0.2">
      <c r="A157" t="s">
        <v>55</v>
      </c>
      <c r="B157" t="s">
        <v>446</v>
      </c>
      <c r="C157" t="s">
        <v>50</v>
      </c>
      <c r="D157" t="s">
        <v>447</v>
      </c>
      <c r="E157" t="s">
        <v>123</v>
      </c>
      <c r="F157" t="s">
        <v>31</v>
      </c>
      <c r="G157" t="s">
        <v>54</v>
      </c>
      <c r="H157" t="s">
        <v>20</v>
      </c>
      <c r="I157" t="s">
        <v>32</v>
      </c>
      <c r="J157" t="s">
        <v>21</v>
      </c>
      <c r="K157">
        <v>68000</v>
      </c>
      <c r="L157">
        <v>88300</v>
      </c>
      <c r="M157">
        <v>78150</v>
      </c>
    </row>
    <row r="158" spans="1:13" x14ac:dyDescent="0.2">
      <c r="A158" t="s">
        <v>48</v>
      </c>
      <c r="B158" t="s">
        <v>448</v>
      </c>
      <c r="C158" t="s">
        <v>23</v>
      </c>
      <c r="D158" t="s">
        <v>449</v>
      </c>
      <c r="E158" t="s">
        <v>37</v>
      </c>
      <c r="F158" t="s">
        <v>31</v>
      </c>
      <c r="G158" t="s">
        <v>18</v>
      </c>
      <c r="H158" t="s">
        <v>20</v>
      </c>
      <c r="I158" t="s">
        <v>443</v>
      </c>
      <c r="J158" t="s">
        <v>33</v>
      </c>
      <c r="K158">
        <v>68500</v>
      </c>
      <c r="L158">
        <v>87000</v>
      </c>
      <c r="M158">
        <v>77750</v>
      </c>
    </row>
    <row r="159" spans="1:13" x14ac:dyDescent="0.2">
      <c r="A159" t="s">
        <v>424</v>
      </c>
      <c r="B159" t="s">
        <v>450</v>
      </c>
      <c r="C159" t="s">
        <v>50</v>
      </c>
      <c r="D159" t="s">
        <v>451</v>
      </c>
      <c r="E159" t="s">
        <v>452</v>
      </c>
      <c r="F159" t="s">
        <v>53</v>
      </c>
      <c r="G159" t="s">
        <v>87</v>
      </c>
      <c r="H159" t="s">
        <v>20</v>
      </c>
      <c r="I159" t="s">
        <v>32</v>
      </c>
      <c r="J159" t="s">
        <v>241</v>
      </c>
      <c r="K159">
        <v>79040</v>
      </c>
      <c r="L159">
        <v>81120</v>
      </c>
      <c r="M159">
        <v>80080</v>
      </c>
    </row>
    <row r="160" spans="1:13" x14ac:dyDescent="0.2">
      <c r="A160" t="s">
        <v>48</v>
      </c>
      <c r="B160" t="s">
        <v>453</v>
      </c>
      <c r="C160" t="s">
        <v>50</v>
      </c>
      <c r="D160" t="s">
        <v>203</v>
      </c>
      <c r="E160" t="s">
        <v>204</v>
      </c>
      <c r="F160" t="s">
        <v>31</v>
      </c>
      <c r="G160" t="s">
        <v>18</v>
      </c>
      <c r="H160" t="s">
        <v>20</v>
      </c>
      <c r="I160" t="s">
        <v>32</v>
      </c>
      <c r="J160" t="s">
        <v>33</v>
      </c>
      <c r="K160">
        <v>68500</v>
      </c>
      <c r="L160">
        <v>87000</v>
      </c>
      <c r="M160">
        <v>77750</v>
      </c>
    </row>
    <row r="161" spans="1:13" x14ac:dyDescent="0.2">
      <c r="A161" t="s">
        <v>22</v>
      </c>
      <c r="B161" t="s">
        <v>454</v>
      </c>
      <c r="C161" t="s">
        <v>50</v>
      </c>
      <c r="D161" t="s">
        <v>78</v>
      </c>
      <c r="E161" t="s">
        <v>37</v>
      </c>
      <c r="F161" t="s">
        <v>31</v>
      </c>
      <c r="G161" t="s">
        <v>455</v>
      </c>
      <c r="H161" t="s">
        <v>20</v>
      </c>
      <c r="I161" t="s">
        <v>32</v>
      </c>
      <c r="J161" t="s">
        <v>21</v>
      </c>
      <c r="K161">
        <v>65000</v>
      </c>
      <c r="L161">
        <v>87000</v>
      </c>
      <c r="M161">
        <v>76000</v>
      </c>
    </row>
    <row r="162" spans="1:13" x14ac:dyDescent="0.2">
      <c r="A162" t="s">
        <v>48</v>
      </c>
      <c r="B162" t="s">
        <v>456</v>
      </c>
      <c r="C162" t="s">
        <v>90</v>
      </c>
      <c r="D162" t="s">
        <v>91</v>
      </c>
      <c r="E162" t="s">
        <v>37</v>
      </c>
      <c r="F162" t="s">
        <v>31</v>
      </c>
      <c r="G162" t="s">
        <v>18</v>
      </c>
      <c r="H162" t="s">
        <v>20</v>
      </c>
      <c r="I162" t="s">
        <v>32</v>
      </c>
      <c r="J162" t="s">
        <v>93</v>
      </c>
      <c r="K162">
        <v>68500</v>
      </c>
      <c r="L162">
        <v>87000</v>
      </c>
      <c r="M162">
        <v>77750</v>
      </c>
    </row>
    <row r="163" spans="1:13" x14ac:dyDescent="0.2">
      <c r="A163" t="s">
        <v>81</v>
      </c>
      <c r="B163" t="s">
        <v>457</v>
      </c>
      <c r="C163" t="s">
        <v>50</v>
      </c>
      <c r="D163" t="s">
        <v>458</v>
      </c>
      <c r="E163" t="s">
        <v>452</v>
      </c>
      <c r="F163" t="s">
        <v>53</v>
      </c>
      <c r="G163" t="s">
        <v>54</v>
      </c>
      <c r="H163" t="s">
        <v>45</v>
      </c>
      <c r="I163" t="s">
        <v>32</v>
      </c>
      <c r="J163" t="s">
        <v>21</v>
      </c>
      <c r="K163">
        <v>80000</v>
      </c>
      <c r="L163">
        <v>100000</v>
      </c>
      <c r="M163">
        <v>90000</v>
      </c>
    </row>
    <row r="164" spans="1:13" x14ac:dyDescent="0.2">
      <c r="A164" t="s">
        <v>48</v>
      </c>
      <c r="B164" t="s">
        <v>459</v>
      </c>
      <c r="C164" t="s">
        <v>50</v>
      </c>
      <c r="D164" t="s">
        <v>460</v>
      </c>
      <c r="E164" t="s">
        <v>145</v>
      </c>
      <c r="F164" t="s">
        <v>146</v>
      </c>
      <c r="G164" t="s">
        <v>461</v>
      </c>
      <c r="H164" t="s">
        <v>20</v>
      </c>
      <c r="I164" t="s">
        <v>32</v>
      </c>
      <c r="J164" t="s">
        <v>21</v>
      </c>
      <c r="K164">
        <v>68500</v>
      </c>
      <c r="L164">
        <v>87000</v>
      </c>
      <c r="M164">
        <v>77750</v>
      </c>
    </row>
    <row r="165" spans="1:13" x14ac:dyDescent="0.2">
      <c r="A165" t="s">
        <v>81</v>
      </c>
      <c r="B165" t="s">
        <v>217</v>
      </c>
      <c r="C165" t="s">
        <v>23</v>
      </c>
      <c r="D165" t="s">
        <v>462</v>
      </c>
      <c r="E165" t="s">
        <v>63</v>
      </c>
      <c r="F165" t="s">
        <v>53</v>
      </c>
      <c r="G165" t="s">
        <v>463</v>
      </c>
      <c r="H165" t="s">
        <v>45</v>
      </c>
      <c r="I165" t="s">
        <v>32</v>
      </c>
      <c r="J165" t="s">
        <v>21</v>
      </c>
      <c r="K165">
        <v>66000</v>
      </c>
      <c r="L165">
        <v>84500</v>
      </c>
      <c r="M165">
        <v>75250</v>
      </c>
    </row>
    <row r="166" spans="1:13" x14ac:dyDescent="0.2">
      <c r="A166" t="s">
        <v>81</v>
      </c>
      <c r="B166" t="s">
        <v>457</v>
      </c>
      <c r="C166" t="s">
        <v>50</v>
      </c>
      <c r="D166" t="s">
        <v>458</v>
      </c>
      <c r="E166" t="s">
        <v>452</v>
      </c>
      <c r="F166" t="s">
        <v>53</v>
      </c>
      <c r="G166" t="s">
        <v>54</v>
      </c>
      <c r="H166" t="s">
        <v>45</v>
      </c>
      <c r="I166" t="s">
        <v>32</v>
      </c>
      <c r="J166" t="s">
        <v>21</v>
      </c>
      <c r="K166">
        <v>80000</v>
      </c>
      <c r="L166">
        <v>100000</v>
      </c>
      <c r="M166">
        <v>90000</v>
      </c>
    </row>
    <row r="167" spans="1:13" x14ac:dyDescent="0.2">
      <c r="A167" t="s">
        <v>48</v>
      </c>
      <c r="B167" t="s">
        <v>459</v>
      </c>
      <c r="C167" t="s">
        <v>50</v>
      </c>
      <c r="D167" t="s">
        <v>460</v>
      </c>
      <c r="E167" t="s">
        <v>145</v>
      </c>
      <c r="F167" t="s">
        <v>146</v>
      </c>
      <c r="G167" t="s">
        <v>461</v>
      </c>
      <c r="H167" t="s">
        <v>20</v>
      </c>
      <c r="I167" t="s">
        <v>32</v>
      </c>
      <c r="J167" t="s">
        <v>21</v>
      </c>
      <c r="K167">
        <v>68500</v>
      </c>
      <c r="L167">
        <v>87000</v>
      </c>
      <c r="M167">
        <v>77750</v>
      </c>
    </row>
    <row r="168" spans="1:13" x14ac:dyDescent="0.2">
      <c r="A168" t="s">
        <v>55</v>
      </c>
      <c r="B168" t="s">
        <v>464</v>
      </c>
      <c r="C168" t="s">
        <v>50</v>
      </c>
      <c r="D168" t="s">
        <v>387</v>
      </c>
      <c r="E168" t="s">
        <v>37</v>
      </c>
      <c r="F168" t="s">
        <v>31</v>
      </c>
      <c r="G168" t="s">
        <v>465</v>
      </c>
      <c r="H168" t="s">
        <v>45</v>
      </c>
      <c r="I168" t="s">
        <v>32</v>
      </c>
      <c r="J168" t="s">
        <v>33</v>
      </c>
      <c r="K168">
        <v>68000</v>
      </c>
      <c r="L168">
        <v>88300</v>
      </c>
      <c r="M168">
        <v>78150</v>
      </c>
    </row>
    <row r="169" spans="1:13" x14ac:dyDescent="0.2">
      <c r="A169" t="s">
        <v>55</v>
      </c>
      <c r="B169" t="s">
        <v>466</v>
      </c>
      <c r="C169" t="s">
        <v>23</v>
      </c>
      <c r="D169" t="s">
        <v>263</v>
      </c>
      <c r="E169" t="s">
        <v>37</v>
      </c>
      <c r="F169" t="s">
        <v>31</v>
      </c>
      <c r="G169" t="s">
        <v>264</v>
      </c>
      <c r="H169" t="s">
        <v>20</v>
      </c>
      <c r="I169" t="s">
        <v>32</v>
      </c>
      <c r="J169" t="s">
        <v>93</v>
      </c>
      <c r="K169">
        <v>68000</v>
      </c>
      <c r="L169">
        <v>88300</v>
      </c>
      <c r="M169">
        <v>78150</v>
      </c>
    </row>
    <row r="170" spans="1:13" x14ac:dyDescent="0.2">
      <c r="A170" t="s">
        <v>81</v>
      </c>
      <c r="B170" t="s">
        <v>467</v>
      </c>
      <c r="C170" t="s">
        <v>23</v>
      </c>
      <c r="D170" t="s">
        <v>91</v>
      </c>
      <c r="E170" t="s">
        <v>63</v>
      </c>
      <c r="F170" t="s">
        <v>53</v>
      </c>
      <c r="G170" t="s">
        <v>468</v>
      </c>
      <c r="H170" t="s">
        <v>45</v>
      </c>
      <c r="I170" t="s">
        <v>32</v>
      </c>
      <c r="J170" t="s">
        <v>93</v>
      </c>
      <c r="K170">
        <v>66000</v>
      </c>
      <c r="L170">
        <v>84500</v>
      </c>
      <c r="M170">
        <v>75250</v>
      </c>
    </row>
    <row r="171" spans="1:13" x14ac:dyDescent="0.2">
      <c r="A171" t="s">
        <v>48</v>
      </c>
      <c r="B171" t="s">
        <v>469</v>
      </c>
      <c r="C171" t="s">
        <v>23</v>
      </c>
      <c r="D171" t="s">
        <v>470</v>
      </c>
      <c r="E171" t="s">
        <v>63</v>
      </c>
      <c r="F171" t="s">
        <v>53</v>
      </c>
      <c r="G171" t="s">
        <v>463</v>
      </c>
      <c r="H171" t="s">
        <v>45</v>
      </c>
      <c r="I171" t="s">
        <v>32</v>
      </c>
      <c r="J171" t="s">
        <v>33</v>
      </c>
      <c r="K171">
        <v>68500</v>
      </c>
      <c r="L171">
        <v>87000</v>
      </c>
      <c r="M171">
        <v>77750</v>
      </c>
    </row>
    <row r="172" spans="1:13" x14ac:dyDescent="0.2">
      <c r="A172" t="s">
        <v>55</v>
      </c>
      <c r="B172" t="s">
        <v>471</v>
      </c>
      <c r="C172" t="s">
        <v>50</v>
      </c>
      <c r="D172" t="s">
        <v>472</v>
      </c>
      <c r="E172" t="s">
        <v>99</v>
      </c>
      <c r="F172" t="s">
        <v>100</v>
      </c>
      <c r="G172" t="s">
        <v>473</v>
      </c>
      <c r="H172" t="s">
        <v>20</v>
      </c>
      <c r="I172" t="s">
        <v>32</v>
      </c>
      <c r="J172" t="s">
        <v>269</v>
      </c>
      <c r="K172">
        <v>68000</v>
      </c>
      <c r="L172">
        <v>88300</v>
      </c>
      <c r="M172">
        <v>78150</v>
      </c>
    </row>
    <row r="173" spans="1:13" x14ac:dyDescent="0.2">
      <c r="A173" t="s">
        <v>55</v>
      </c>
      <c r="B173" t="s">
        <v>474</v>
      </c>
      <c r="C173" t="s">
        <v>50</v>
      </c>
      <c r="D173" t="s">
        <v>475</v>
      </c>
      <c r="E173" t="s">
        <v>37</v>
      </c>
      <c r="F173" t="s">
        <v>31</v>
      </c>
      <c r="G173" t="s">
        <v>476</v>
      </c>
      <c r="H173" t="s">
        <v>20</v>
      </c>
      <c r="I173" t="s">
        <v>32</v>
      </c>
      <c r="J173" t="s">
        <v>21</v>
      </c>
      <c r="K173">
        <v>54000</v>
      </c>
      <c r="L173">
        <v>75000</v>
      </c>
      <c r="M173">
        <v>64500</v>
      </c>
    </row>
    <row r="174" spans="1:13" x14ac:dyDescent="0.2">
      <c r="A174" t="s">
        <v>55</v>
      </c>
      <c r="B174" t="s">
        <v>477</v>
      </c>
      <c r="C174" t="s">
        <v>50</v>
      </c>
      <c r="D174" t="s">
        <v>478</v>
      </c>
      <c r="E174" t="s">
        <v>479</v>
      </c>
      <c r="F174" t="s">
        <v>31</v>
      </c>
      <c r="G174" t="s">
        <v>480</v>
      </c>
      <c r="H174" t="s">
        <v>20</v>
      </c>
      <c r="I174" t="s">
        <v>17</v>
      </c>
      <c r="J174" t="s">
        <v>481</v>
      </c>
      <c r="K174">
        <v>68000</v>
      </c>
      <c r="L174">
        <v>88300</v>
      </c>
      <c r="M174">
        <v>78150</v>
      </c>
    </row>
    <row r="175" spans="1:13" x14ac:dyDescent="0.2">
      <c r="A175" t="s">
        <v>55</v>
      </c>
      <c r="B175" t="s">
        <v>474</v>
      </c>
      <c r="C175" t="s">
        <v>50</v>
      </c>
      <c r="D175" t="s">
        <v>475</v>
      </c>
      <c r="E175" t="s">
        <v>482</v>
      </c>
      <c r="F175" t="s">
        <v>31</v>
      </c>
      <c r="G175" t="s">
        <v>476</v>
      </c>
      <c r="H175" t="s">
        <v>20</v>
      </c>
      <c r="I175" t="s">
        <v>32</v>
      </c>
      <c r="J175" t="s">
        <v>21</v>
      </c>
      <c r="K175">
        <v>54000</v>
      </c>
      <c r="L175">
        <v>75000</v>
      </c>
      <c r="M175">
        <v>64500</v>
      </c>
    </row>
    <row r="176" spans="1:13" x14ac:dyDescent="0.2">
      <c r="A176" t="s">
        <v>81</v>
      </c>
      <c r="B176" t="s">
        <v>483</v>
      </c>
      <c r="C176" t="s">
        <v>23</v>
      </c>
      <c r="D176" t="s">
        <v>484</v>
      </c>
      <c r="E176" t="s">
        <v>37</v>
      </c>
      <c r="F176" t="s">
        <v>31</v>
      </c>
      <c r="G176" t="s">
        <v>72</v>
      </c>
      <c r="H176" t="s">
        <v>20</v>
      </c>
      <c r="I176" t="s">
        <v>32</v>
      </c>
      <c r="J176" t="s">
        <v>33</v>
      </c>
      <c r="K176">
        <v>66000</v>
      </c>
      <c r="L176">
        <v>84500</v>
      </c>
      <c r="M176">
        <v>75250</v>
      </c>
    </row>
    <row r="177" spans="1:13" x14ac:dyDescent="0.2">
      <c r="A177" t="s">
        <v>55</v>
      </c>
      <c r="B177" t="s">
        <v>474</v>
      </c>
      <c r="C177" t="s">
        <v>50</v>
      </c>
      <c r="D177" t="s">
        <v>475</v>
      </c>
      <c r="E177" t="s">
        <v>30</v>
      </c>
      <c r="F177" t="s">
        <v>31</v>
      </c>
      <c r="G177" t="s">
        <v>476</v>
      </c>
      <c r="H177" t="s">
        <v>20</v>
      </c>
      <c r="I177" t="s">
        <v>32</v>
      </c>
      <c r="J177" t="s">
        <v>21</v>
      </c>
      <c r="K177">
        <v>54000</v>
      </c>
      <c r="L177">
        <v>75000</v>
      </c>
      <c r="M177">
        <v>64500</v>
      </c>
    </row>
    <row r="178" spans="1:13" x14ac:dyDescent="0.2">
      <c r="A178" t="s">
        <v>55</v>
      </c>
      <c r="B178" t="s">
        <v>485</v>
      </c>
      <c r="C178" t="s">
        <v>35</v>
      </c>
      <c r="D178" t="s">
        <v>91</v>
      </c>
      <c r="E178" t="s">
        <v>37</v>
      </c>
      <c r="F178" t="s">
        <v>31</v>
      </c>
      <c r="G178" t="s">
        <v>486</v>
      </c>
      <c r="H178" t="s">
        <v>45</v>
      </c>
      <c r="I178" t="s">
        <v>32</v>
      </c>
      <c r="J178" t="s">
        <v>93</v>
      </c>
      <c r="K178">
        <v>68000</v>
      </c>
      <c r="L178">
        <v>88300</v>
      </c>
      <c r="M178">
        <v>78150</v>
      </c>
    </row>
    <row r="179" spans="1:13" x14ac:dyDescent="0.2">
      <c r="A179" t="s">
        <v>55</v>
      </c>
      <c r="B179" t="s">
        <v>474</v>
      </c>
      <c r="C179" t="s">
        <v>50</v>
      </c>
      <c r="D179" t="s">
        <v>475</v>
      </c>
      <c r="E179" t="s">
        <v>487</v>
      </c>
      <c r="F179" t="s">
        <v>31</v>
      </c>
      <c r="G179" t="s">
        <v>476</v>
      </c>
      <c r="H179" t="s">
        <v>20</v>
      </c>
      <c r="I179" t="s">
        <v>32</v>
      </c>
      <c r="J179" t="s">
        <v>21</v>
      </c>
      <c r="K179">
        <v>54000</v>
      </c>
      <c r="L179">
        <v>75000</v>
      </c>
      <c r="M179">
        <v>64500</v>
      </c>
    </row>
    <row r="180" spans="1:13" x14ac:dyDescent="0.2">
      <c r="A180" t="s">
        <v>55</v>
      </c>
      <c r="B180" t="s">
        <v>474</v>
      </c>
      <c r="C180" t="s">
        <v>50</v>
      </c>
      <c r="D180" t="s">
        <v>475</v>
      </c>
      <c r="E180" t="s">
        <v>99</v>
      </c>
      <c r="F180" t="s">
        <v>100</v>
      </c>
      <c r="G180" t="s">
        <v>476</v>
      </c>
      <c r="H180" t="s">
        <v>20</v>
      </c>
      <c r="I180" t="s">
        <v>32</v>
      </c>
      <c r="J180" t="s">
        <v>21</v>
      </c>
      <c r="K180">
        <v>54000</v>
      </c>
      <c r="L180">
        <v>75000</v>
      </c>
      <c r="M180">
        <v>64500</v>
      </c>
    </row>
    <row r="181" spans="1:13" x14ac:dyDescent="0.2">
      <c r="A181" t="s">
        <v>81</v>
      </c>
      <c r="B181" t="s">
        <v>488</v>
      </c>
      <c r="C181" t="s">
        <v>50</v>
      </c>
      <c r="D181" t="s">
        <v>489</v>
      </c>
      <c r="E181" t="s">
        <v>37</v>
      </c>
      <c r="F181" t="s">
        <v>31</v>
      </c>
      <c r="G181" t="s">
        <v>311</v>
      </c>
      <c r="H181" t="s">
        <v>45</v>
      </c>
      <c r="I181" t="s">
        <v>32</v>
      </c>
      <c r="J181" t="s">
        <v>93</v>
      </c>
      <c r="K181">
        <v>66000</v>
      </c>
      <c r="L181">
        <v>84500</v>
      </c>
      <c r="M181">
        <v>75250</v>
      </c>
    </row>
    <row r="182" spans="1:13" x14ac:dyDescent="0.2">
      <c r="A182" t="s">
        <v>55</v>
      </c>
      <c r="B182" t="s">
        <v>490</v>
      </c>
      <c r="C182" t="s">
        <v>23</v>
      </c>
      <c r="D182" t="s">
        <v>491</v>
      </c>
      <c r="E182" t="s">
        <v>145</v>
      </c>
      <c r="F182" t="s">
        <v>146</v>
      </c>
      <c r="G182" t="s">
        <v>18</v>
      </c>
      <c r="H182" t="s">
        <v>45</v>
      </c>
      <c r="I182" t="s">
        <v>32</v>
      </c>
      <c r="J182" t="s">
        <v>21</v>
      </c>
      <c r="K182">
        <v>68000</v>
      </c>
      <c r="L182">
        <v>88300</v>
      </c>
      <c r="M182">
        <v>78150</v>
      </c>
    </row>
    <row r="183" spans="1:13" x14ac:dyDescent="0.2">
      <c r="A183" t="s">
        <v>55</v>
      </c>
      <c r="B183" t="s">
        <v>474</v>
      </c>
      <c r="C183" t="s">
        <v>50</v>
      </c>
      <c r="D183" t="s">
        <v>475</v>
      </c>
      <c r="E183" t="s">
        <v>63</v>
      </c>
      <c r="F183" t="s">
        <v>53</v>
      </c>
      <c r="G183" t="s">
        <v>476</v>
      </c>
      <c r="H183" t="s">
        <v>20</v>
      </c>
      <c r="I183" t="s">
        <v>32</v>
      </c>
      <c r="J183" t="s">
        <v>21</v>
      </c>
      <c r="K183">
        <v>54000</v>
      </c>
      <c r="L183">
        <v>75000</v>
      </c>
      <c r="M183">
        <v>64500</v>
      </c>
    </row>
    <row r="184" spans="1:13" x14ac:dyDescent="0.2">
      <c r="A184" t="s">
        <v>48</v>
      </c>
      <c r="B184" t="s">
        <v>336</v>
      </c>
      <c r="C184" t="s">
        <v>50</v>
      </c>
      <c r="D184" t="s">
        <v>492</v>
      </c>
      <c r="E184" t="s">
        <v>99</v>
      </c>
      <c r="F184" t="s">
        <v>100</v>
      </c>
      <c r="G184" t="s">
        <v>54</v>
      </c>
      <c r="H184" t="s">
        <v>20</v>
      </c>
      <c r="I184" t="s">
        <v>32</v>
      </c>
      <c r="J184" t="s">
        <v>33</v>
      </c>
      <c r="K184">
        <v>65000</v>
      </c>
      <c r="L184">
        <v>85000</v>
      </c>
      <c r="M184">
        <v>75000</v>
      </c>
    </row>
    <row r="185" spans="1:13" x14ac:dyDescent="0.2">
      <c r="A185" t="s">
        <v>96</v>
      </c>
      <c r="B185" t="s">
        <v>493</v>
      </c>
      <c r="C185" t="s">
        <v>50</v>
      </c>
      <c r="D185" t="s">
        <v>494</v>
      </c>
      <c r="E185" t="s">
        <v>37</v>
      </c>
      <c r="F185" t="s">
        <v>31</v>
      </c>
      <c r="G185" t="s">
        <v>495</v>
      </c>
      <c r="H185" t="s">
        <v>45</v>
      </c>
      <c r="I185" t="s">
        <v>32</v>
      </c>
      <c r="J185" t="s">
        <v>33</v>
      </c>
      <c r="K185">
        <v>50000</v>
      </c>
      <c r="L185">
        <v>76458</v>
      </c>
      <c r="M185">
        <v>63229</v>
      </c>
    </row>
    <row r="186" spans="1:13" x14ac:dyDescent="0.2">
      <c r="A186" t="s">
        <v>55</v>
      </c>
      <c r="B186" t="s">
        <v>496</v>
      </c>
      <c r="C186" t="s">
        <v>23</v>
      </c>
      <c r="D186" t="s">
        <v>497</v>
      </c>
      <c r="E186" t="s">
        <v>123</v>
      </c>
      <c r="F186" t="s">
        <v>31</v>
      </c>
      <c r="G186" t="s">
        <v>193</v>
      </c>
      <c r="H186" t="s">
        <v>45</v>
      </c>
      <c r="I186" t="s">
        <v>32</v>
      </c>
      <c r="J186" t="s">
        <v>21</v>
      </c>
      <c r="K186">
        <v>68000</v>
      </c>
      <c r="L186">
        <v>88300</v>
      </c>
      <c r="M186">
        <v>78150</v>
      </c>
    </row>
    <row r="187" spans="1:13" x14ac:dyDescent="0.2">
      <c r="A187" t="s">
        <v>55</v>
      </c>
      <c r="B187" t="s">
        <v>498</v>
      </c>
      <c r="C187" t="s">
        <v>50</v>
      </c>
      <c r="D187" t="s">
        <v>499</v>
      </c>
      <c r="E187" t="s">
        <v>136</v>
      </c>
      <c r="F187" t="s">
        <v>100</v>
      </c>
      <c r="G187" t="s">
        <v>500</v>
      </c>
      <c r="H187" t="s">
        <v>20</v>
      </c>
      <c r="I187" t="s">
        <v>32</v>
      </c>
      <c r="J187" t="s">
        <v>227</v>
      </c>
      <c r="K187">
        <v>68000</v>
      </c>
      <c r="L187">
        <v>88300</v>
      </c>
      <c r="M187">
        <v>78150</v>
      </c>
    </row>
    <row r="188" spans="1:13" x14ac:dyDescent="0.2">
      <c r="A188" t="s">
        <v>55</v>
      </c>
      <c r="B188" t="s">
        <v>501</v>
      </c>
      <c r="C188" t="s">
        <v>23</v>
      </c>
      <c r="D188" t="s">
        <v>263</v>
      </c>
      <c r="E188" t="s">
        <v>37</v>
      </c>
      <c r="F188" t="s">
        <v>31</v>
      </c>
      <c r="G188" t="s">
        <v>264</v>
      </c>
      <c r="H188" t="s">
        <v>20</v>
      </c>
      <c r="I188" t="s">
        <v>32</v>
      </c>
      <c r="J188" t="s">
        <v>93</v>
      </c>
      <c r="K188">
        <v>68000</v>
      </c>
      <c r="L188">
        <v>88300</v>
      </c>
      <c r="M188">
        <v>78150</v>
      </c>
    </row>
    <row r="189" spans="1:13" x14ac:dyDescent="0.2">
      <c r="A189" t="s">
        <v>48</v>
      </c>
      <c r="B189" t="s">
        <v>502</v>
      </c>
      <c r="C189" t="s">
        <v>90</v>
      </c>
      <c r="D189" t="s">
        <v>203</v>
      </c>
      <c r="E189" t="s">
        <v>204</v>
      </c>
      <c r="F189" t="s">
        <v>31</v>
      </c>
      <c r="G189" t="s">
        <v>155</v>
      </c>
      <c r="H189" t="s">
        <v>45</v>
      </c>
      <c r="I189" t="s">
        <v>32</v>
      </c>
      <c r="J189" t="s">
        <v>33</v>
      </c>
      <c r="K189">
        <v>68500</v>
      </c>
      <c r="L189">
        <v>87000</v>
      </c>
      <c r="M189">
        <v>77750</v>
      </c>
    </row>
    <row r="190" spans="1:13" x14ac:dyDescent="0.2">
      <c r="A190" t="s">
        <v>13</v>
      </c>
      <c r="B190" t="s">
        <v>503</v>
      </c>
      <c r="C190" t="s">
        <v>41</v>
      </c>
      <c r="D190" t="s">
        <v>504</v>
      </c>
      <c r="E190" t="s">
        <v>17</v>
      </c>
      <c r="F190" t="s">
        <v>18</v>
      </c>
      <c r="G190" t="s">
        <v>505</v>
      </c>
      <c r="H190" t="s">
        <v>45</v>
      </c>
      <c r="I190" t="s">
        <v>17</v>
      </c>
      <c r="J190" t="s">
        <v>325</v>
      </c>
      <c r="K190">
        <v>70000</v>
      </c>
      <c r="L190">
        <v>90000</v>
      </c>
      <c r="M190">
        <v>80000</v>
      </c>
    </row>
    <row r="191" spans="1:13" x14ac:dyDescent="0.2">
      <c r="A191" t="s">
        <v>105</v>
      </c>
      <c r="B191" t="s">
        <v>506</v>
      </c>
      <c r="C191" t="s">
        <v>188</v>
      </c>
      <c r="D191" t="s">
        <v>200</v>
      </c>
      <c r="E191" t="s">
        <v>37</v>
      </c>
      <c r="F191" t="s">
        <v>31</v>
      </c>
      <c r="G191" t="s">
        <v>507</v>
      </c>
      <c r="H191" t="s">
        <v>20</v>
      </c>
      <c r="I191" t="s">
        <v>32</v>
      </c>
      <c r="J191" t="s">
        <v>21</v>
      </c>
      <c r="K191">
        <v>69000</v>
      </c>
      <c r="L191">
        <v>86000</v>
      </c>
      <c r="M191">
        <v>77500</v>
      </c>
    </row>
    <row r="192" spans="1:13" x14ac:dyDescent="0.2">
      <c r="A192" t="s">
        <v>22</v>
      </c>
      <c r="B192" t="s">
        <v>23</v>
      </c>
      <c r="C192" t="s">
        <v>23</v>
      </c>
      <c r="D192" t="s">
        <v>508</v>
      </c>
      <c r="E192" t="s">
        <v>17</v>
      </c>
      <c r="F192" t="s">
        <v>18</v>
      </c>
      <c r="G192" t="s">
        <v>509</v>
      </c>
      <c r="H192" t="s">
        <v>20</v>
      </c>
      <c r="I192" t="s">
        <v>17</v>
      </c>
      <c r="J192" t="s">
        <v>21</v>
      </c>
      <c r="K192">
        <v>80000</v>
      </c>
      <c r="L192">
        <v>90000</v>
      </c>
      <c r="M192">
        <v>85000</v>
      </c>
    </row>
    <row r="193" spans="1:13" x14ac:dyDescent="0.2">
      <c r="A193" t="s">
        <v>105</v>
      </c>
      <c r="B193" t="s">
        <v>510</v>
      </c>
      <c r="C193" t="s">
        <v>28</v>
      </c>
      <c r="D193" t="s">
        <v>511</v>
      </c>
      <c r="E193" t="s">
        <v>37</v>
      </c>
      <c r="F193" t="s">
        <v>31</v>
      </c>
      <c r="G193" t="s">
        <v>512</v>
      </c>
      <c r="H193" t="s">
        <v>45</v>
      </c>
      <c r="I193" t="s">
        <v>32</v>
      </c>
      <c r="J193" t="s">
        <v>21</v>
      </c>
      <c r="K193">
        <v>69000</v>
      </c>
      <c r="L193">
        <v>86000</v>
      </c>
      <c r="M193">
        <v>77500</v>
      </c>
    </row>
    <row r="194" spans="1:13" x14ac:dyDescent="0.2">
      <c r="A194" t="s">
        <v>48</v>
      </c>
      <c r="B194" t="s">
        <v>513</v>
      </c>
      <c r="C194" t="s">
        <v>67</v>
      </c>
      <c r="D194" t="s">
        <v>514</v>
      </c>
      <c r="E194" t="s">
        <v>99</v>
      </c>
      <c r="F194" t="s">
        <v>100</v>
      </c>
      <c r="G194" t="s">
        <v>515</v>
      </c>
      <c r="H194" t="s">
        <v>20</v>
      </c>
      <c r="I194" t="s">
        <v>32</v>
      </c>
      <c r="J194" t="s">
        <v>21</v>
      </c>
      <c r="K194">
        <v>65000</v>
      </c>
      <c r="L194">
        <v>120000</v>
      </c>
      <c r="M194">
        <v>92500</v>
      </c>
    </row>
    <row r="195" spans="1:13" x14ac:dyDescent="0.2">
      <c r="A195" t="s">
        <v>55</v>
      </c>
      <c r="B195" t="s">
        <v>516</v>
      </c>
      <c r="C195" t="s">
        <v>188</v>
      </c>
      <c r="D195" t="s">
        <v>253</v>
      </c>
      <c r="E195" t="s">
        <v>37</v>
      </c>
      <c r="F195" t="s">
        <v>31</v>
      </c>
      <c r="G195" t="s">
        <v>517</v>
      </c>
      <c r="H195" t="s">
        <v>20</v>
      </c>
      <c r="I195" t="s">
        <v>32</v>
      </c>
      <c r="J195" t="s">
        <v>33</v>
      </c>
      <c r="K195">
        <v>30240.560000000001</v>
      </c>
      <c r="L195">
        <v>84813</v>
      </c>
      <c r="M195">
        <v>57526.78</v>
      </c>
    </row>
    <row r="196" spans="1:13" x14ac:dyDescent="0.2">
      <c r="A196" t="s">
        <v>48</v>
      </c>
      <c r="B196" t="s">
        <v>513</v>
      </c>
      <c r="C196" t="s">
        <v>67</v>
      </c>
      <c r="D196" t="s">
        <v>514</v>
      </c>
      <c r="E196" t="s">
        <v>99</v>
      </c>
      <c r="F196" t="s">
        <v>100</v>
      </c>
      <c r="G196" t="s">
        <v>515</v>
      </c>
      <c r="H196" t="s">
        <v>20</v>
      </c>
      <c r="I196" t="s">
        <v>32</v>
      </c>
      <c r="J196" t="s">
        <v>21</v>
      </c>
      <c r="K196">
        <v>65000</v>
      </c>
      <c r="L196">
        <v>120000</v>
      </c>
      <c r="M196">
        <v>92500</v>
      </c>
    </row>
    <row r="197" spans="1:13" x14ac:dyDescent="0.2">
      <c r="A197" t="s">
        <v>48</v>
      </c>
      <c r="B197" t="s">
        <v>518</v>
      </c>
      <c r="C197" t="s">
        <v>28</v>
      </c>
      <c r="D197" t="s">
        <v>519</v>
      </c>
      <c r="E197" t="s">
        <v>30</v>
      </c>
      <c r="F197" t="s">
        <v>31</v>
      </c>
      <c r="G197" t="s">
        <v>520</v>
      </c>
      <c r="H197" t="s">
        <v>20</v>
      </c>
      <c r="I197" t="s">
        <v>32</v>
      </c>
      <c r="J197" t="s">
        <v>21</v>
      </c>
      <c r="K197">
        <v>72883.199999999997</v>
      </c>
      <c r="L197">
        <v>89440</v>
      </c>
      <c r="M197">
        <v>81161.600000000006</v>
      </c>
    </row>
    <row r="198" spans="1:13" x14ac:dyDescent="0.2">
      <c r="A198" t="s">
        <v>55</v>
      </c>
      <c r="B198" t="s">
        <v>521</v>
      </c>
      <c r="C198" t="s">
        <v>50</v>
      </c>
      <c r="D198" t="s">
        <v>522</v>
      </c>
      <c r="E198" t="s">
        <v>37</v>
      </c>
      <c r="F198" t="s">
        <v>31</v>
      </c>
      <c r="G198" t="s">
        <v>18</v>
      </c>
      <c r="H198" t="s">
        <v>20</v>
      </c>
      <c r="I198" t="s">
        <v>32</v>
      </c>
      <c r="J198" t="s">
        <v>21</v>
      </c>
      <c r="K198">
        <v>68000</v>
      </c>
      <c r="L198">
        <v>88300</v>
      </c>
      <c r="M198">
        <v>78150</v>
      </c>
    </row>
    <row r="199" spans="1:13" x14ac:dyDescent="0.2">
      <c r="A199" t="s">
        <v>55</v>
      </c>
      <c r="B199" t="s">
        <v>523</v>
      </c>
      <c r="C199" t="s">
        <v>23</v>
      </c>
      <c r="D199" t="s">
        <v>524</v>
      </c>
      <c r="E199" t="s">
        <v>525</v>
      </c>
      <c r="F199" t="s">
        <v>31</v>
      </c>
      <c r="G199" t="s">
        <v>526</v>
      </c>
      <c r="H199" t="s">
        <v>20</v>
      </c>
      <c r="I199" t="s">
        <v>32</v>
      </c>
      <c r="J199" t="s">
        <v>33</v>
      </c>
      <c r="K199">
        <v>68000</v>
      </c>
      <c r="L199">
        <v>88300</v>
      </c>
      <c r="M199">
        <v>78150</v>
      </c>
    </row>
    <row r="200" spans="1:13" x14ac:dyDescent="0.2">
      <c r="A200" t="s">
        <v>105</v>
      </c>
      <c r="B200" t="s">
        <v>527</v>
      </c>
      <c r="C200" t="s">
        <v>50</v>
      </c>
      <c r="D200" t="s">
        <v>528</v>
      </c>
      <c r="E200" t="s">
        <v>233</v>
      </c>
      <c r="F200" t="s">
        <v>234</v>
      </c>
      <c r="G200" t="s">
        <v>18</v>
      </c>
      <c r="H200" t="s">
        <v>20</v>
      </c>
      <c r="I200" t="s">
        <v>32</v>
      </c>
      <c r="J200" t="s">
        <v>46</v>
      </c>
      <c r="K200">
        <v>30240.560000000001</v>
      </c>
      <c r="L200">
        <v>57200</v>
      </c>
      <c r="M200">
        <v>43720.28</v>
      </c>
    </row>
    <row r="201" spans="1:13" x14ac:dyDescent="0.2">
      <c r="A201" t="s">
        <v>22</v>
      </c>
      <c r="B201" t="s">
        <v>23</v>
      </c>
      <c r="C201" t="s">
        <v>23</v>
      </c>
      <c r="D201" t="s">
        <v>529</v>
      </c>
      <c r="E201" t="s">
        <v>37</v>
      </c>
      <c r="F201" t="s">
        <v>31</v>
      </c>
      <c r="G201" t="s">
        <v>530</v>
      </c>
      <c r="H201" t="s">
        <v>20</v>
      </c>
      <c r="I201" t="s">
        <v>32</v>
      </c>
      <c r="J201" t="s">
        <v>21</v>
      </c>
      <c r="K201">
        <v>65000</v>
      </c>
      <c r="L201">
        <v>87000</v>
      </c>
      <c r="M201">
        <v>76000</v>
      </c>
    </row>
    <row r="202" spans="1:13" x14ac:dyDescent="0.2">
      <c r="A202" t="s">
        <v>48</v>
      </c>
      <c r="B202" t="s">
        <v>531</v>
      </c>
      <c r="C202" t="s">
        <v>23</v>
      </c>
      <c r="D202" t="s">
        <v>532</v>
      </c>
      <c r="E202" t="s">
        <v>533</v>
      </c>
      <c r="F202" t="s">
        <v>119</v>
      </c>
      <c r="G202" t="s">
        <v>463</v>
      </c>
      <c r="H202" t="s">
        <v>45</v>
      </c>
      <c r="I202" t="s">
        <v>32</v>
      </c>
      <c r="J202" t="s">
        <v>21</v>
      </c>
      <c r="K202">
        <v>68500</v>
      </c>
      <c r="L202">
        <v>87000</v>
      </c>
      <c r="M202">
        <v>77750</v>
      </c>
    </row>
    <row r="203" spans="1:13" x14ac:dyDescent="0.2">
      <c r="A203" t="s">
        <v>13</v>
      </c>
      <c r="B203" t="s">
        <v>534</v>
      </c>
      <c r="C203" t="s">
        <v>50</v>
      </c>
      <c r="D203" t="s">
        <v>535</v>
      </c>
      <c r="E203" t="s">
        <v>99</v>
      </c>
      <c r="F203" t="s">
        <v>100</v>
      </c>
      <c r="G203" t="s">
        <v>18</v>
      </c>
      <c r="H203" t="s">
        <v>20</v>
      </c>
      <c r="I203" t="s">
        <v>32</v>
      </c>
      <c r="J203" t="s">
        <v>101</v>
      </c>
      <c r="K203">
        <v>76000</v>
      </c>
      <c r="L203">
        <v>89440</v>
      </c>
      <c r="M203">
        <v>82720</v>
      </c>
    </row>
    <row r="204" spans="1:13" x14ac:dyDescent="0.2">
      <c r="A204" t="s">
        <v>22</v>
      </c>
      <c r="B204" t="s">
        <v>23</v>
      </c>
      <c r="C204" t="s">
        <v>23</v>
      </c>
      <c r="D204" t="s">
        <v>263</v>
      </c>
      <c r="E204" t="s">
        <v>37</v>
      </c>
      <c r="F204" t="s">
        <v>31</v>
      </c>
      <c r="G204" t="s">
        <v>536</v>
      </c>
      <c r="H204" t="s">
        <v>20</v>
      </c>
      <c r="I204" t="s">
        <v>32</v>
      </c>
      <c r="J204" t="s">
        <v>93</v>
      </c>
      <c r="K204">
        <v>65000</v>
      </c>
      <c r="L204">
        <v>87000</v>
      </c>
      <c r="M204">
        <v>76000</v>
      </c>
    </row>
    <row r="205" spans="1:13" x14ac:dyDescent="0.2">
      <c r="A205" t="s">
        <v>88</v>
      </c>
      <c r="B205" t="s">
        <v>537</v>
      </c>
      <c r="C205" t="s">
        <v>90</v>
      </c>
      <c r="D205" t="s">
        <v>538</v>
      </c>
      <c r="E205" t="s">
        <v>539</v>
      </c>
      <c r="F205" t="s">
        <v>540</v>
      </c>
      <c r="G205" t="s">
        <v>541</v>
      </c>
      <c r="H205" t="s">
        <v>20</v>
      </c>
      <c r="I205" t="s">
        <v>32</v>
      </c>
      <c r="J205" t="s">
        <v>21</v>
      </c>
      <c r="K205">
        <v>85816.8</v>
      </c>
      <c r="L205">
        <v>91520</v>
      </c>
      <c r="M205">
        <v>88668.4</v>
      </c>
    </row>
    <row r="206" spans="1:13" x14ac:dyDescent="0.2">
      <c r="A206" t="s">
        <v>22</v>
      </c>
      <c r="B206" t="s">
        <v>542</v>
      </c>
      <c r="C206" t="s">
        <v>23</v>
      </c>
      <c r="D206" t="s">
        <v>449</v>
      </c>
      <c r="E206" t="s">
        <v>37</v>
      </c>
      <c r="F206" t="s">
        <v>31</v>
      </c>
      <c r="G206" t="s">
        <v>18</v>
      </c>
      <c r="H206" t="s">
        <v>20</v>
      </c>
      <c r="I206" t="s">
        <v>32</v>
      </c>
      <c r="J206" t="s">
        <v>33</v>
      </c>
      <c r="K206">
        <v>65000</v>
      </c>
      <c r="L206">
        <v>87000</v>
      </c>
      <c r="M206">
        <v>76000</v>
      </c>
    </row>
    <row r="207" spans="1:13" x14ac:dyDescent="0.2">
      <c r="A207" t="s">
        <v>22</v>
      </c>
      <c r="B207" t="s">
        <v>543</v>
      </c>
      <c r="C207" t="s">
        <v>50</v>
      </c>
      <c r="D207" t="s">
        <v>544</v>
      </c>
      <c r="E207" t="s">
        <v>37</v>
      </c>
      <c r="F207" t="s">
        <v>31</v>
      </c>
      <c r="G207" t="s">
        <v>545</v>
      </c>
      <c r="H207" t="s">
        <v>20</v>
      </c>
      <c r="I207" t="s">
        <v>32</v>
      </c>
      <c r="J207" t="s">
        <v>93</v>
      </c>
      <c r="K207">
        <v>65000</v>
      </c>
      <c r="L207">
        <v>87000</v>
      </c>
      <c r="M207">
        <v>76000</v>
      </c>
    </row>
    <row r="208" spans="1:13" x14ac:dyDescent="0.2">
      <c r="A208" t="s">
        <v>55</v>
      </c>
      <c r="B208" t="s">
        <v>546</v>
      </c>
      <c r="C208" t="s">
        <v>50</v>
      </c>
      <c r="D208" t="s">
        <v>547</v>
      </c>
      <c r="E208" t="s">
        <v>396</v>
      </c>
      <c r="F208" t="s">
        <v>31</v>
      </c>
      <c r="G208" t="s">
        <v>54</v>
      </c>
      <c r="H208" t="s">
        <v>20</v>
      </c>
      <c r="I208" t="s">
        <v>17</v>
      </c>
      <c r="J208" t="s">
        <v>46</v>
      </c>
      <c r="K208">
        <v>68000</v>
      </c>
      <c r="L208">
        <v>91000</v>
      </c>
      <c r="M208">
        <v>79500</v>
      </c>
    </row>
    <row r="209" spans="1:13" x14ac:dyDescent="0.2">
      <c r="A209" t="s">
        <v>105</v>
      </c>
      <c r="B209" t="s">
        <v>548</v>
      </c>
      <c r="C209" t="s">
        <v>28</v>
      </c>
      <c r="D209" t="s">
        <v>549</v>
      </c>
      <c r="E209" t="s">
        <v>30</v>
      </c>
      <c r="F209" t="s">
        <v>31</v>
      </c>
      <c r="G209" t="s">
        <v>550</v>
      </c>
      <c r="H209" t="s">
        <v>45</v>
      </c>
      <c r="I209" t="s">
        <v>32</v>
      </c>
      <c r="J209" t="s">
        <v>21</v>
      </c>
      <c r="K209">
        <v>37440</v>
      </c>
      <c r="L209">
        <v>180000</v>
      </c>
      <c r="M209">
        <v>108720</v>
      </c>
    </row>
    <row r="210" spans="1:13" x14ac:dyDescent="0.2">
      <c r="A210" t="s">
        <v>22</v>
      </c>
      <c r="B210" t="s">
        <v>296</v>
      </c>
      <c r="C210" t="s">
        <v>50</v>
      </c>
      <c r="D210" t="s">
        <v>551</v>
      </c>
      <c r="E210" t="s">
        <v>552</v>
      </c>
      <c r="F210" t="s">
        <v>100</v>
      </c>
      <c r="G210" t="s">
        <v>553</v>
      </c>
      <c r="H210" t="s">
        <v>20</v>
      </c>
      <c r="I210" t="s">
        <v>32</v>
      </c>
      <c r="J210" t="s">
        <v>21</v>
      </c>
      <c r="K210">
        <v>65000</v>
      </c>
      <c r="L210">
        <v>87000</v>
      </c>
      <c r="M210">
        <v>76000</v>
      </c>
    </row>
    <row r="211" spans="1:13" x14ac:dyDescent="0.2">
      <c r="A211" t="s">
        <v>96</v>
      </c>
      <c r="B211" t="s">
        <v>554</v>
      </c>
      <c r="C211" t="s">
        <v>50</v>
      </c>
      <c r="D211" t="s">
        <v>555</v>
      </c>
      <c r="E211" t="s">
        <v>556</v>
      </c>
      <c r="F211" t="s">
        <v>31</v>
      </c>
      <c r="G211" t="s">
        <v>129</v>
      </c>
      <c r="H211" t="s">
        <v>20</v>
      </c>
      <c r="I211" t="s">
        <v>32</v>
      </c>
      <c r="J211" t="s">
        <v>21</v>
      </c>
      <c r="K211">
        <v>30240.560000000001</v>
      </c>
      <c r="L211">
        <v>57200</v>
      </c>
      <c r="M211">
        <v>43720.28</v>
      </c>
    </row>
    <row r="212" spans="1:13" x14ac:dyDescent="0.2">
      <c r="A212" t="s">
        <v>88</v>
      </c>
      <c r="B212" t="s">
        <v>557</v>
      </c>
      <c r="C212" t="s">
        <v>35</v>
      </c>
      <c r="D212" t="s">
        <v>558</v>
      </c>
      <c r="E212" t="s">
        <v>37</v>
      </c>
      <c r="F212" t="s">
        <v>31</v>
      </c>
      <c r="G212" t="s">
        <v>129</v>
      </c>
      <c r="H212" t="s">
        <v>20</v>
      </c>
      <c r="I212" t="s">
        <v>32</v>
      </c>
      <c r="J212" t="s">
        <v>33</v>
      </c>
      <c r="K212">
        <v>120000</v>
      </c>
      <c r="L212">
        <v>130000</v>
      </c>
      <c r="M212">
        <v>125000</v>
      </c>
    </row>
    <row r="213" spans="1:13" x14ac:dyDescent="0.2">
      <c r="A213" t="s">
        <v>424</v>
      </c>
      <c r="B213" t="s">
        <v>450</v>
      </c>
      <c r="C213" t="s">
        <v>50</v>
      </c>
      <c r="D213" t="s">
        <v>559</v>
      </c>
      <c r="E213" t="s">
        <v>560</v>
      </c>
      <c r="F213" t="s">
        <v>31</v>
      </c>
      <c r="G213" t="s">
        <v>87</v>
      </c>
      <c r="H213" t="s">
        <v>20</v>
      </c>
      <c r="I213" t="s">
        <v>32</v>
      </c>
      <c r="J213" t="s">
        <v>21</v>
      </c>
      <c r="K213">
        <v>88524.800000000003</v>
      </c>
      <c r="L213">
        <v>88524.800000000003</v>
      </c>
      <c r="M213">
        <v>88524.800000000003</v>
      </c>
    </row>
    <row r="214" spans="1:13" x14ac:dyDescent="0.2">
      <c r="A214" t="s">
        <v>88</v>
      </c>
      <c r="B214" t="s">
        <v>557</v>
      </c>
      <c r="C214" t="s">
        <v>35</v>
      </c>
      <c r="D214" t="s">
        <v>561</v>
      </c>
      <c r="E214" t="s">
        <v>37</v>
      </c>
      <c r="F214" t="s">
        <v>31</v>
      </c>
      <c r="G214" t="s">
        <v>129</v>
      </c>
      <c r="H214" t="s">
        <v>20</v>
      </c>
      <c r="I214" t="s">
        <v>32</v>
      </c>
      <c r="J214" t="s">
        <v>241</v>
      </c>
      <c r="K214">
        <v>95000</v>
      </c>
      <c r="L214">
        <v>105000</v>
      </c>
      <c r="M214">
        <v>100000</v>
      </c>
    </row>
    <row r="215" spans="1:13" x14ac:dyDescent="0.2">
      <c r="A215" t="s">
        <v>48</v>
      </c>
      <c r="B215" t="s">
        <v>562</v>
      </c>
      <c r="C215" t="s">
        <v>50</v>
      </c>
      <c r="D215" t="s">
        <v>563</v>
      </c>
      <c r="E215" t="s">
        <v>564</v>
      </c>
      <c r="F215" t="s">
        <v>53</v>
      </c>
      <c r="G215" t="s">
        <v>111</v>
      </c>
      <c r="H215" t="s">
        <v>20</v>
      </c>
      <c r="I215" t="s">
        <v>32</v>
      </c>
      <c r="J215" t="s">
        <v>21</v>
      </c>
      <c r="K215">
        <v>82000</v>
      </c>
      <c r="L215">
        <v>101000</v>
      </c>
      <c r="M215">
        <v>91500</v>
      </c>
    </row>
    <row r="216" spans="1:13" x14ac:dyDescent="0.2">
      <c r="A216" t="s">
        <v>48</v>
      </c>
      <c r="B216" t="s">
        <v>565</v>
      </c>
      <c r="C216" t="s">
        <v>50</v>
      </c>
      <c r="D216" t="s">
        <v>566</v>
      </c>
      <c r="E216" t="s">
        <v>212</v>
      </c>
      <c r="F216" t="s">
        <v>31</v>
      </c>
      <c r="G216" t="s">
        <v>480</v>
      </c>
      <c r="H216" t="s">
        <v>20</v>
      </c>
      <c r="I216" t="s">
        <v>32</v>
      </c>
      <c r="J216" t="s">
        <v>46</v>
      </c>
      <c r="K216">
        <v>68500</v>
      </c>
      <c r="L216">
        <v>87000</v>
      </c>
      <c r="M216">
        <v>77750</v>
      </c>
    </row>
    <row r="217" spans="1:13" x14ac:dyDescent="0.2">
      <c r="A217" t="s">
        <v>55</v>
      </c>
      <c r="B217" t="s">
        <v>567</v>
      </c>
      <c r="C217" t="s">
        <v>50</v>
      </c>
      <c r="D217" t="s">
        <v>568</v>
      </c>
      <c r="E217" t="s">
        <v>63</v>
      </c>
      <c r="F217" t="s">
        <v>53</v>
      </c>
      <c r="G217" t="s">
        <v>311</v>
      </c>
      <c r="H217" t="s">
        <v>45</v>
      </c>
      <c r="I217" t="s">
        <v>32</v>
      </c>
      <c r="J217" t="s">
        <v>33</v>
      </c>
      <c r="K217">
        <v>87872</v>
      </c>
      <c r="L217">
        <v>136815</v>
      </c>
      <c r="M217">
        <v>112343.5</v>
      </c>
    </row>
    <row r="218" spans="1:13" x14ac:dyDescent="0.2">
      <c r="A218" t="s">
        <v>48</v>
      </c>
      <c r="B218" t="s">
        <v>569</v>
      </c>
      <c r="C218" t="s">
        <v>50</v>
      </c>
      <c r="D218" t="s">
        <v>139</v>
      </c>
      <c r="E218" t="s">
        <v>140</v>
      </c>
      <c r="F218" t="s">
        <v>31</v>
      </c>
      <c r="G218" t="s">
        <v>18</v>
      </c>
      <c r="H218" t="s">
        <v>20</v>
      </c>
      <c r="I218" t="s">
        <v>32</v>
      </c>
      <c r="J218" t="s">
        <v>93</v>
      </c>
      <c r="K218">
        <v>30240.560000000001</v>
      </c>
      <c r="L218">
        <v>57200</v>
      </c>
      <c r="M218">
        <v>43720.28</v>
      </c>
    </row>
    <row r="219" spans="1:13" x14ac:dyDescent="0.2">
      <c r="A219" t="s">
        <v>48</v>
      </c>
      <c r="B219" t="s">
        <v>570</v>
      </c>
      <c r="C219" t="s">
        <v>50</v>
      </c>
      <c r="D219" t="s">
        <v>538</v>
      </c>
      <c r="E219" t="s">
        <v>571</v>
      </c>
      <c r="F219" t="s">
        <v>572</v>
      </c>
      <c r="G219" t="s">
        <v>573</v>
      </c>
      <c r="H219" t="s">
        <v>20</v>
      </c>
      <c r="I219" t="s">
        <v>32</v>
      </c>
      <c r="J219" t="s">
        <v>21</v>
      </c>
      <c r="K219">
        <v>68500</v>
      </c>
      <c r="L219">
        <v>87000</v>
      </c>
      <c r="M219">
        <v>77750</v>
      </c>
    </row>
    <row r="220" spans="1:13" x14ac:dyDescent="0.2">
      <c r="A220" t="s">
        <v>48</v>
      </c>
      <c r="B220" t="s">
        <v>574</v>
      </c>
      <c r="C220" t="s">
        <v>50</v>
      </c>
      <c r="D220" t="s">
        <v>575</v>
      </c>
      <c r="E220" t="s">
        <v>99</v>
      </c>
      <c r="F220" t="s">
        <v>100</v>
      </c>
      <c r="G220" t="s">
        <v>19</v>
      </c>
      <c r="H220" t="s">
        <v>20</v>
      </c>
      <c r="I220" t="s">
        <v>32</v>
      </c>
      <c r="J220" t="s">
        <v>21</v>
      </c>
      <c r="K220">
        <v>68500</v>
      </c>
      <c r="L220">
        <v>87000</v>
      </c>
      <c r="M220">
        <v>77750</v>
      </c>
    </row>
    <row r="221" spans="1:13" x14ac:dyDescent="0.2">
      <c r="A221" t="s">
        <v>81</v>
      </c>
      <c r="B221" t="s">
        <v>576</v>
      </c>
      <c r="C221" t="s">
        <v>23</v>
      </c>
      <c r="D221" t="s">
        <v>577</v>
      </c>
      <c r="E221" t="s">
        <v>30</v>
      </c>
      <c r="F221" t="s">
        <v>31</v>
      </c>
      <c r="G221" t="s">
        <v>578</v>
      </c>
      <c r="H221" t="s">
        <v>20</v>
      </c>
      <c r="I221" t="s">
        <v>32</v>
      </c>
      <c r="J221" t="s">
        <v>21</v>
      </c>
      <c r="K221">
        <v>66000</v>
      </c>
      <c r="L221">
        <v>84500</v>
      </c>
      <c r="M221">
        <v>75250</v>
      </c>
    </row>
    <row r="222" spans="1:13" x14ac:dyDescent="0.2">
      <c r="A222" t="s">
        <v>55</v>
      </c>
      <c r="B222" t="s">
        <v>579</v>
      </c>
      <c r="C222" t="s">
        <v>50</v>
      </c>
      <c r="D222" t="s">
        <v>580</v>
      </c>
      <c r="E222" t="s">
        <v>560</v>
      </c>
      <c r="F222" t="s">
        <v>31</v>
      </c>
      <c r="G222" t="s">
        <v>581</v>
      </c>
      <c r="H222" t="s">
        <v>20</v>
      </c>
      <c r="I222" t="s">
        <v>32</v>
      </c>
      <c r="J222" t="s">
        <v>33</v>
      </c>
      <c r="K222">
        <v>76294.399999999994</v>
      </c>
      <c r="L222">
        <v>88420.800000000003</v>
      </c>
      <c r="M222">
        <v>82357.600000000006</v>
      </c>
    </row>
    <row r="223" spans="1:13" x14ac:dyDescent="0.2">
      <c r="A223" t="s">
        <v>96</v>
      </c>
      <c r="B223" t="s">
        <v>582</v>
      </c>
      <c r="C223" t="s">
        <v>23</v>
      </c>
      <c r="D223" t="s">
        <v>583</v>
      </c>
      <c r="E223" t="s">
        <v>37</v>
      </c>
      <c r="F223" t="s">
        <v>31</v>
      </c>
      <c r="G223" t="s">
        <v>18</v>
      </c>
      <c r="H223" t="s">
        <v>20</v>
      </c>
      <c r="I223" t="s">
        <v>32</v>
      </c>
      <c r="J223" t="s">
        <v>21</v>
      </c>
      <c r="K223">
        <v>50000</v>
      </c>
      <c r="L223">
        <v>76458</v>
      </c>
      <c r="M223">
        <v>63229</v>
      </c>
    </row>
    <row r="224" spans="1:13" x14ac:dyDescent="0.2">
      <c r="A224" t="s">
        <v>55</v>
      </c>
      <c r="B224" t="s">
        <v>584</v>
      </c>
      <c r="C224" t="s">
        <v>50</v>
      </c>
      <c r="D224" t="s">
        <v>585</v>
      </c>
      <c r="E224" t="s">
        <v>154</v>
      </c>
      <c r="F224" t="s">
        <v>31</v>
      </c>
      <c r="G224" t="s">
        <v>586</v>
      </c>
      <c r="H224" t="s">
        <v>20</v>
      </c>
      <c r="I224" t="s">
        <v>32</v>
      </c>
      <c r="J224" t="s">
        <v>33</v>
      </c>
      <c r="K224">
        <v>68000</v>
      </c>
      <c r="L224">
        <v>88300</v>
      </c>
      <c r="M224">
        <v>78150</v>
      </c>
    </row>
    <row r="225" spans="1:13" x14ac:dyDescent="0.2">
      <c r="A225" t="s">
        <v>81</v>
      </c>
      <c r="B225" t="s">
        <v>587</v>
      </c>
      <c r="C225" t="s">
        <v>50</v>
      </c>
      <c r="D225" t="s">
        <v>588</v>
      </c>
      <c r="E225" t="s">
        <v>37</v>
      </c>
      <c r="F225" t="s">
        <v>31</v>
      </c>
      <c r="G225" t="s">
        <v>589</v>
      </c>
      <c r="H225" t="s">
        <v>45</v>
      </c>
      <c r="I225" t="s">
        <v>32</v>
      </c>
      <c r="J225" t="s">
        <v>33</v>
      </c>
      <c r="K225">
        <v>30240.560000000001</v>
      </c>
      <c r="L225">
        <v>57200</v>
      </c>
      <c r="M225">
        <v>43720.28</v>
      </c>
    </row>
    <row r="226" spans="1:13" x14ac:dyDescent="0.2">
      <c r="A226" t="s">
        <v>96</v>
      </c>
      <c r="B226" t="s">
        <v>582</v>
      </c>
      <c r="C226" t="s">
        <v>23</v>
      </c>
      <c r="D226" t="s">
        <v>583</v>
      </c>
      <c r="E226" t="s">
        <v>37</v>
      </c>
      <c r="F226" t="s">
        <v>31</v>
      </c>
      <c r="G226" t="s">
        <v>18</v>
      </c>
      <c r="H226" t="s">
        <v>20</v>
      </c>
      <c r="I226" t="s">
        <v>32</v>
      </c>
      <c r="J226" t="s">
        <v>21</v>
      </c>
      <c r="K226">
        <v>50000</v>
      </c>
      <c r="L226">
        <v>76458</v>
      </c>
      <c r="M226">
        <v>63229</v>
      </c>
    </row>
    <row r="227" spans="1:13" x14ac:dyDescent="0.2">
      <c r="A227" t="s">
        <v>55</v>
      </c>
      <c r="B227" t="s">
        <v>584</v>
      </c>
      <c r="C227" t="s">
        <v>50</v>
      </c>
      <c r="D227" t="s">
        <v>585</v>
      </c>
      <c r="E227" t="s">
        <v>154</v>
      </c>
      <c r="F227" t="s">
        <v>31</v>
      </c>
      <c r="G227" t="s">
        <v>586</v>
      </c>
      <c r="H227" t="s">
        <v>20</v>
      </c>
      <c r="I227" t="s">
        <v>32</v>
      </c>
      <c r="J227" t="s">
        <v>33</v>
      </c>
      <c r="K227">
        <v>68000</v>
      </c>
      <c r="L227">
        <v>88300</v>
      </c>
      <c r="M227">
        <v>78150</v>
      </c>
    </row>
    <row r="228" spans="1:13" x14ac:dyDescent="0.2">
      <c r="A228" t="s">
        <v>81</v>
      </c>
      <c r="B228" t="s">
        <v>217</v>
      </c>
      <c r="C228" t="s">
        <v>23</v>
      </c>
      <c r="D228" t="s">
        <v>346</v>
      </c>
      <c r="E228" t="s">
        <v>216</v>
      </c>
      <c r="F228" t="s">
        <v>53</v>
      </c>
      <c r="G228" t="s">
        <v>18</v>
      </c>
      <c r="H228" t="s">
        <v>45</v>
      </c>
      <c r="I228" t="s">
        <v>32</v>
      </c>
      <c r="J228" t="s">
        <v>46</v>
      </c>
      <c r="K228" s="1" t="s">
        <v>348</v>
      </c>
      <c r="L228">
        <v>113984</v>
      </c>
      <c r="M228" s="1" t="s">
        <v>349</v>
      </c>
    </row>
    <row r="229" spans="1:13" x14ac:dyDescent="0.2">
      <c r="A229" t="s">
        <v>48</v>
      </c>
      <c r="B229" t="s">
        <v>590</v>
      </c>
      <c r="C229" t="s">
        <v>591</v>
      </c>
      <c r="D229" t="s">
        <v>592</v>
      </c>
      <c r="E229" t="s">
        <v>487</v>
      </c>
      <c r="F229" t="s">
        <v>31</v>
      </c>
      <c r="G229" t="s">
        <v>593</v>
      </c>
      <c r="H229" t="s">
        <v>45</v>
      </c>
      <c r="I229" t="s">
        <v>32</v>
      </c>
      <c r="J229" t="s">
        <v>33</v>
      </c>
      <c r="K229">
        <v>68500</v>
      </c>
      <c r="L229">
        <v>87000</v>
      </c>
      <c r="M229">
        <v>77750</v>
      </c>
    </row>
    <row r="230" spans="1:13" x14ac:dyDescent="0.2">
      <c r="A230" t="s">
        <v>88</v>
      </c>
      <c r="B230" t="s">
        <v>299</v>
      </c>
      <c r="C230" t="s">
        <v>90</v>
      </c>
      <c r="D230" t="s">
        <v>594</v>
      </c>
      <c r="E230" t="s">
        <v>115</v>
      </c>
      <c r="F230" t="s">
        <v>31</v>
      </c>
      <c r="G230" t="s">
        <v>87</v>
      </c>
      <c r="H230" t="s">
        <v>20</v>
      </c>
      <c r="I230" t="s">
        <v>32</v>
      </c>
      <c r="J230" t="s">
        <v>21</v>
      </c>
      <c r="K230">
        <v>90064</v>
      </c>
      <c r="L230">
        <v>90064</v>
      </c>
      <c r="M230">
        <v>90064</v>
      </c>
    </row>
    <row r="231" spans="1:13" x14ac:dyDescent="0.2">
      <c r="A231" t="s">
        <v>26</v>
      </c>
      <c r="B231" t="s">
        <v>595</v>
      </c>
      <c r="C231" t="s">
        <v>357</v>
      </c>
      <c r="D231" t="s">
        <v>596</v>
      </c>
      <c r="E231" t="s">
        <v>30</v>
      </c>
      <c r="F231" t="s">
        <v>31</v>
      </c>
      <c r="G231" t="s">
        <v>597</v>
      </c>
      <c r="H231" t="s">
        <v>375</v>
      </c>
      <c r="I231" t="s">
        <v>32</v>
      </c>
      <c r="J231" t="s">
        <v>325</v>
      </c>
      <c r="K231">
        <v>64123.59</v>
      </c>
      <c r="L231">
        <v>86600</v>
      </c>
      <c r="M231">
        <v>75361.794999999998</v>
      </c>
    </row>
    <row r="232" spans="1:13" x14ac:dyDescent="0.2">
      <c r="A232" t="s">
        <v>88</v>
      </c>
      <c r="B232" t="s">
        <v>598</v>
      </c>
      <c r="C232" t="s">
        <v>90</v>
      </c>
      <c r="D232" t="s">
        <v>599</v>
      </c>
      <c r="E232" t="s">
        <v>600</v>
      </c>
      <c r="F232" t="s">
        <v>31</v>
      </c>
      <c r="G232" t="s">
        <v>601</v>
      </c>
      <c r="H232" t="s">
        <v>20</v>
      </c>
      <c r="I232" t="s">
        <v>32</v>
      </c>
      <c r="J232" t="s">
        <v>33</v>
      </c>
      <c r="K232">
        <v>91520</v>
      </c>
      <c r="L232">
        <v>91520</v>
      </c>
      <c r="M232">
        <v>91520</v>
      </c>
    </row>
    <row r="233" spans="1:13" x14ac:dyDescent="0.2">
      <c r="A233" t="s">
        <v>55</v>
      </c>
      <c r="B233" t="s">
        <v>602</v>
      </c>
      <c r="C233" t="s">
        <v>50</v>
      </c>
      <c r="D233" t="s">
        <v>603</v>
      </c>
      <c r="E233" t="s">
        <v>604</v>
      </c>
      <c r="F233" t="s">
        <v>31</v>
      </c>
      <c r="G233" t="s">
        <v>605</v>
      </c>
      <c r="H233" t="s">
        <v>20</v>
      </c>
      <c r="I233" t="s">
        <v>32</v>
      </c>
      <c r="J233" t="s">
        <v>21</v>
      </c>
      <c r="K233">
        <v>68000</v>
      </c>
      <c r="L233">
        <v>88300</v>
      </c>
      <c r="M233">
        <v>78150</v>
      </c>
    </row>
    <row r="234" spans="1:13" x14ac:dyDescent="0.2">
      <c r="A234" t="s">
        <v>96</v>
      </c>
      <c r="B234" t="s">
        <v>606</v>
      </c>
      <c r="C234" t="s">
        <v>50</v>
      </c>
      <c r="D234" t="s">
        <v>607</v>
      </c>
      <c r="E234" t="s">
        <v>608</v>
      </c>
      <c r="F234" t="s">
        <v>31</v>
      </c>
      <c r="G234" t="s">
        <v>54</v>
      </c>
      <c r="H234" t="s">
        <v>20</v>
      </c>
      <c r="I234" t="s">
        <v>32</v>
      </c>
      <c r="J234" t="s">
        <v>21</v>
      </c>
      <c r="K234">
        <v>50000</v>
      </c>
      <c r="L234">
        <v>76458</v>
      </c>
      <c r="M234">
        <v>63229</v>
      </c>
    </row>
    <row r="235" spans="1:13" x14ac:dyDescent="0.2">
      <c r="A235" t="s">
        <v>88</v>
      </c>
      <c r="B235" t="s">
        <v>299</v>
      </c>
      <c r="C235" t="s">
        <v>90</v>
      </c>
      <c r="D235" t="s">
        <v>609</v>
      </c>
      <c r="E235" t="s">
        <v>610</v>
      </c>
      <c r="F235" t="s">
        <v>100</v>
      </c>
      <c r="G235" t="s">
        <v>18</v>
      </c>
      <c r="H235" t="s">
        <v>20</v>
      </c>
      <c r="I235" t="s">
        <v>32</v>
      </c>
      <c r="J235" t="s">
        <v>130</v>
      </c>
      <c r="K235" s="1" t="s">
        <v>611</v>
      </c>
      <c r="L235" s="1" t="s">
        <v>611</v>
      </c>
      <c r="M235" s="1" t="s">
        <v>611</v>
      </c>
    </row>
    <row r="236" spans="1:13" x14ac:dyDescent="0.2">
      <c r="A236" t="s">
        <v>26</v>
      </c>
      <c r="B236" t="s">
        <v>612</v>
      </c>
      <c r="C236" t="s">
        <v>50</v>
      </c>
      <c r="D236" t="s">
        <v>613</v>
      </c>
      <c r="E236" t="s">
        <v>316</v>
      </c>
      <c r="F236" t="s">
        <v>31</v>
      </c>
      <c r="G236" t="s">
        <v>614</v>
      </c>
      <c r="H236" t="s">
        <v>20</v>
      </c>
      <c r="I236" t="s">
        <v>32</v>
      </c>
      <c r="J236" t="s">
        <v>21</v>
      </c>
      <c r="K236">
        <v>64123.59</v>
      </c>
      <c r="L236">
        <v>86600</v>
      </c>
      <c r="M236">
        <v>75361.794999999998</v>
      </c>
    </row>
    <row r="237" spans="1:13" x14ac:dyDescent="0.2">
      <c r="A237" t="s">
        <v>88</v>
      </c>
      <c r="B237" t="s">
        <v>441</v>
      </c>
      <c r="C237" t="s">
        <v>90</v>
      </c>
      <c r="D237" t="s">
        <v>263</v>
      </c>
      <c r="E237" t="s">
        <v>37</v>
      </c>
      <c r="F237" t="s">
        <v>31</v>
      </c>
      <c r="G237" t="s">
        <v>615</v>
      </c>
      <c r="H237" t="s">
        <v>20</v>
      </c>
      <c r="I237" t="s">
        <v>443</v>
      </c>
      <c r="J237" t="s">
        <v>93</v>
      </c>
      <c r="K237">
        <v>85816.8</v>
      </c>
      <c r="L237">
        <v>91520</v>
      </c>
      <c r="M237">
        <v>88668.4</v>
      </c>
    </row>
    <row r="238" spans="1:13" x14ac:dyDescent="0.2">
      <c r="A238" t="s">
        <v>88</v>
      </c>
      <c r="B238" t="s">
        <v>89</v>
      </c>
      <c r="C238" t="s">
        <v>90</v>
      </c>
      <c r="D238" t="s">
        <v>91</v>
      </c>
      <c r="E238" t="s">
        <v>37</v>
      </c>
      <c r="F238" t="s">
        <v>31</v>
      </c>
      <c r="G238" t="s">
        <v>616</v>
      </c>
      <c r="H238" t="s">
        <v>45</v>
      </c>
      <c r="I238" t="s">
        <v>32</v>
      </c>
      <c r="J238" t="s">
        <v>93</v>
      </c>
      <c r="K238">
        <v>85816.8</v>
      </c>
      <c r="L238">
        <v>91520</v>
      </c>
      <c r="M238">
        <v>88668.4</v>
      </c>
    </row>
    <row r="239" spans="1:13" x14ac:dyDescent="0.2">
      <c r="A239" t="s">
        <v>88</v>
      </c>
      <c r="B239" t="s">
        <v>89</v>
      </c>
      <c r="C239" t="s">
        <v>90</v>
      </c>
      <c r="D239" t="s">
        <v>617</v>
      </c>
      <c r="E239" t="s">
        <v>145</v>
      </c>
      <c r="F239" t="s">
        <v>146</v>
      </c>
      <c r="G239" t="s">
        <v>618</v>
      </c>
      <c r="H239" t="s">
        <v>45</v>
      </c>
      <c r="I239" t="s">
        <v>32</v>
      </c>
      <c r="J239" t="s">
        <v>93</v>
      </c>
      <c r="K239">
        <v>85816.8</v>
      </c>
      <c r="L239">
        <v>91520</v>
      </c>
      <c r="M239">
        <v>88668.4</v>
      </c>
    </row>
    <row r="240" spans="1:13" x14ac:dyDescent="0.2">
      <c r="A240" t="s">
        <v>96</v>
      </c>
      <c r="B240" t="s">
        <v>619</v>
      </c>
      <c r="C240" t="s">
        <v>50</v>
      </c>
      <c r="D240" t="s">
        <v>620</v>
      </c>
      <c r="E240" t="s">
        <v>123</v>
      </c>
      <c r="F240" t="s">
        <v>31</v>
      </c>
      <c r="G240" t="s">
        <v>54</v>
      </c>
      <c r="H240" t="s">
        <v>20</v>
      </c>
      <c r="I240" t="s">
        <v>32</v>
      </c>
      <c r="J240" t="s">
        <v>21</v>
      </c>
      <c r="K240">
        <v>50000</v>
      </c>
      <c r="L240">
        <v>76458</v>
      </c>
      <c r="M240">
        <v>63229</v>
      </c>
    </row>
    <row r="241" spans="1:13" x14ac:dyDescent="0.2">
      <c r="A241" t="s">
        <v>88</v>
      </c>
      <c r="B241" t="s">
        <v>621</v>
      </c>
      <c r="C241" t="s">
        <v>90</v>
      </c>
      <c r="D241" t="s">
        <v>622</v>
      </c>
      <c r="E241" t="s">
        <v>154</v>
      </c>
      <c r="F241" t="s">
        <v>31</v>
      </c>
      <c r="G241" t="s">
        <v>18</v>
      </c>
      <c r="H241" t="s">
        <v>20</v>
      </c>
      <c r="I241" t="s">
        <v>32</v>
      </c>
      <c r="J241" t="s">
        <v>33</v>
      </c>
      <c r="K241">
        <v>58649</v>
      </c>
      <c r="L241">
        <v>85218</v>
      </c>
      <c r="M241">
        <v>71933.5</v>
      </c>
    </row>
    <row r="242" spans="1:13" x14ac:dyDescent="0.2">
      <c r="A242" t="s">
        <v>26</v>
      </c>
      <c r="B242" t="s">
        <v>623</v>
      </c>
      <c r="C242" t="s">
        <v>50</v>
      </c>
      <c r="D242" t="s">
        <v>243</v>
      </c>
      <c r="E242" t="s">
        <v>298</v>
      </c>
      <c r="F242" t="s">
        <v>53</v>
      </c>
      <c r="G242" t="s">
        <v>624</v>
      </c>
      <c r="H242" t="s">
        <v>20</v>
      </c>
      <c r="I242" t="s">
        <v>32</v>
      </c>
      <c r="J242" t="s">
        <v>39</v>
      </c>
      <c r="K242">
        <v>76071.179999999993</v>
      </c>
      <c r="L242">
        <v>86658.48</v>
      </c>
      <c r="M242" s="1" t="s">
        <v>245</v>
      </c>
    </row>
    <row r="243" spans="1:13" x14ac:dyDescent="0.2">
      <c r="A243" t="s">
        <v>96</v>
      </c>
      <c r="B243" t="s">
        <v>606</v>
      </c>
      <c r="C243" t="s">
        <v>50</v>
      </c>
      <c r="D243" t="s">
        <v>625</v>
      </c>
      <c r="E243" t="s">
        <v>626</v>
      </c>
      <c r="F243" t="s">
        <v>100</v>
      </c>
      <c r="G243" t="s">
        <v>405</v>
      </c>
      <c r="H243" t="s">
        <v>20</v>
      </c>
      <c r="I243" t="s">
        <v>32</v>
      </c>
      <c r="J243" t="s">
        <v>39</v>
      </c>
      <c r="K243">
        <v>47266.400000000001</v>
      </c>
      <c r="L243">
        <v>64725.919999999998</v>
      </c>
      <c r="M243">
        <v>55996.160000000003</v>
      </c>
    </row>
    <row r="244" spans="1:13" x14ac:dyDescent="0.2">
      <c r="A244" t="s">
        <v>81</v>
      </c>
      <c r="B244" t="s">
        <v>627</v>
      </c>
      <c r="C244" t="s">
        <v>23</v>
      </c>
      <c r="D244" t="s">
        <v>628</v>
      </c>
      <c r="E244" t="s">
        <v>30</v>
      </c>
      <c r="F244" t="s">
        <v>31</v>
      </c>
      <c r="G244" t="s">
        <v>54</v>
      </c>
      <c r="H244" t="s">
        <v>45</v>
      </c>
      <c r="I244" t="s">
        <v>32</v>
      </c>
      <c r="J244" t="s">
        <v>46</v>
      </c>
      <c r="K244">
        <v>56000</v>
      </c>
      <c r="L244">
        <v>84000</v>
      </c>
      <c r="M244">
        <v>70000</v>
      </c>
    </row>
    <row r="245" spans="1:13" x14ac:dyDescent="0.2">
      <c r="A245" t="s">
        <v>81</v>
      </c>
      <c r="B245" t="s">
        <v>627</v>
      </c>
      <c r="C245" t="s">
        <v>23</v>
      </c>
      <c r="D245" t="s">
        <v>628</v>
      </c>
      <c r="E245" t="s">
        <v>37</v>
      </c>
      <c r="F245" t="s">
        <v>31</v>
      </c>
      <c r="G245" t="s">
        <v>54</v>
      </c>
      <c r="H245" t="s">
        <v>45</v>
      </c>
      <c r="I245" t="s">
        <v>32</v>
      </c>
      <c r="J245" t="s">
        <v>46</v>
      </c>
      <c r="K245">
        <v>56000</v>
      </c>
      <c r="L245">
        <v>84000</v>
      </c>
      <c r="M245">
        <v>70000</v>
      </c>
    </row>
    <row r="246" spans="1:13" x14ac:dyDescent="0.2">
      <c r="A246" t="s">
        <v>26</v>
      </c>
      <c r="B246" t="s">
        <v>629</v>
      </c>
      <c r="C246" t="s">
        <v>50</v>
      </c>
      <c r="D246" t="s">
        <v>203</v>
      </c>
      <c r="E246" t="s">
        <v>204</v>
      </c>
      <c r="F246" t="s">
        <v>31</v>
      </c>
      <c r="G246" t="s">
        <v>630</v>
      </c>
      <c r="H246" t="s">
        <v>45</v>
      </c>
      <c r="I246" t="s">
        <v>32</v>
      </c>
      <c r="J246" t="s">
        <v>33</v>
      </c>
      <c r="K246">
        <v>64123.59</v>
      </c>
      <c r="L246">
        <v>86600</v>
      </c>
      <c r="M246">
        <v>75361.794999999998</v>
      </c>
    </row>
    <row r="247" spans="1:13" x14ac:dyDescent="0.2">
      <c r="A247" t="s">
        <v>81</v>
      </c>
      <c r="B247" t="s">
        <v>627</v>
      </c>
      <c r="C247" t="s">
        <v>23</v>
      </c>
      <c r="D247" t="s">
        <v>628</v>
      </c>
      <c r="E247" t="s">
        <v>260</v>
      </c>
      <c r="F247" t="s">
        <v>186</v>
      </c>
      <c r="G247" t="s">
        <v>54</v>
      </c>
      <c r="H247" t="s">
        <v>45</v>
      </c>
      <c r="I247" t="s">
        <v>32</v>
      </c>
      <c r="J247" t="s">
        <v>46</v>
      </c>
      <c r="K247">
        <v>56000</v>
      </c>
      <c r="L247">
        <v>84000</v>
      </c>
      <c r="M247">
        <v>70000</v>
      </c>
    </row>
    <row r="248" spans="1:13" x14ac:dyDescent="0.2">
      <c r="A248" t="s">
        <v>81</v>
      </c>
      <c r="B248" t="s">
        <v>631</v>
      </c>
      <c r="C248" t="s">
        <v>50</v>
      </c>
      <c r="D248" t="s">
        <v>263</v>
      </c>
      <c r="E248" t="s">
        <v>37</v>
      </c>
      <c r="F248" t="s">
        <v>31</v>
      </c>
      <c r="G248" t="s">
        <v>18</v>
      </c>
      <c r="H248" t="s">
        <v>45</v>
      </c>
      <c r="I248" t="s">
        <v>32</v>
      </c>
      <c r="J248" t="s">
        <v>93</v>
      </c>
      <c r="K248">
        <v>66000</v>
      </c>
      <c r="L248">
        <v>84500</v>
      </c>
      <c r="M248">
        <v>75250</v>
      </c>
    </row>
    <row r="249" spans="1:13" x14ac:dyDescent="0.2">
      <c r="A249" t="s">
        <v>55</v>
      </c>
      <c r="B249" t="s">
        <v>632</v>
      </c>
      <c r="C249" t="s">
        <v>23</v>
      </c>
      <c r="D249" t="s">
        <v>633</v>
      </c>
      <c r="E249" t="s">
        <v>145</v>
      </c>
      <c r="F249" t="s">
        <v>146</v>
      </c>
      <c r="G249" t="s">
        <v>634</v>
      </c>
      <c r="H249" t="s">
        <v>45</v>
      </c>
      <c r="I249" t="s">
        <v>32</v>
      </c>
      <c r="J249" t="s">
        <v>21</v>
      </c>
      <c r="K249">
        <v>68000</v>
      </c>
      <c r="L249">
        <v>88300</v>
      </c>
      <c r="M249">
        <v>78150</v>
      </c>
    </row>
    <row r="250" spans="1:13" x14ac:dyDescent="0.2">
      <c r="A250" t="s">
        <v>81</v>
      </c>
      <c r="B250" t="s">
        <v>627</v>
      </c>
      <c r="C250" t="s">
        <v>23</v>
      </c>
      <c r="D250" t="s">
        <v>628</v>
      </c>
      <c r="E250" t="s">
        <v>99</v>
      </c>
      <c r="F250" t="s">
        <v>100</v>
      </c>
      <c r="G250" t="s">
        <v>54</v>
      </c>
      <c r="H250" t="s">
        <v>45</v>
      </c>
      <c r="I250" t="s">
        <v>32</v>
      </c>
      <c r="J250" t="s">
        <v>46</v>
      </c>
      <c r="K250">
        <v>56000</v>
      </c>
      <c r="L250">
        <v>84000</v>
      </c>
      <c r="M250">
        <v>70000</v>
      </c>
    </row>
    <row r="251" spans="1:13" x14ac:dyDescent="0.2">
      <c r="A251" t="s">
        <v>81</v>
      </c>
      <c r="B251" t="s">
        <v>635</v>
      </c>
      <c r="C251" t="s">
        <v>50</v>
      </c>
      <c r="D251" t="s">
        <v>478</v>
      </c>
      <c r="E251" t="s">
        <v>636</v>
      </c>
      <c r="F251" t="s">
        <v>31</v>
      </c>
      <c r="G251" t="s">
        <v>637</v>
      </c>
      <c r="H251" t="s">
        <v>45</v>
      </c>
      <c r="I251" t="s">
        <v>17</v>
      </c>
      <c r="J251" t="s">
        <v>481</v>
      </c>
      <c r="K251">
        <v>85000</v>
      </c>
      <c r="L251">
        <v>133750</v>
      </c>
      <c r="M251">
        <v>109375</v>
      </c>
    </row>
    <row r="252" spans="1:13" x14ac:dyDescent="0.2">
      <c r="A252" t="s">
        <v>81</v>
      </c>
      <c r="B252" t="s">
        <v>627</v>
      </c>
      <c r="C252" t="s">
        <v>23</v>
      </c>
      <c r="D252" t="s">
        <v>628</v>
      </c>
      <c r="E252" t="s">
        <v>63</v>
      </c>
      <c r="F252" t="s">
        <v>53</v>
      </c>
      <c r="G252" t="s">
        <v>54</v>
      </c>
      <c r="H252" t="s">
        <v>45</v>
      </c>
      <c r="I252" t="s">
        <v>32</v>
      </c>
      <c r="J252" t="s">
        <v>46</v>
      </c>
      <c r="K252">
        <v>56000</v>
      </c>
      <c r="L252">
        <v>84000</v>
      </c>
      <c r="M252">
        <v>70000</v>
      </c>
    </row>
    <row r="253" spans="1:13" x14ac:dyDescent="0.2">
      <c r="A253" t="s">
        <v>105</v>
      </c>
      <c r="B253" t="s">
        <v>638</v>
      </c>
      <c r="C253" t="s">
        <v>50</v>
      </c>
      <c r="D253" t="s">
        <v>639</v>
      </c>
      <c r="E253" t="s">
        <v>640</v>
      </c>
      <c r="F253" t="s">
        <v>119</v>
      </c>
      <c r="G253" t="s">
        <v>641</v>
      </c>
      <c r="H253" t="s">
        <v>20</v>
      </c>
      <c r="I253" t="s">
        <v>32</v>
      </c>
      <c r="J253" t="s">
        <v>46</v>
      </c>
      <c r="K253">
        <v>74152</v>
      </c>
      <c r="L253">
        <v>90272</v>
      </c>
      <c r="M253">
        <v>82212</v>
      </c>
    </row>
    <row r="254" spans="1:13" x14ac:dyDescent="0.2">
      <c r="A254" t="s">
        <v>105</v>
      </c>
      <c r="B254" t="s">
        <v>28</v>
      </c>
      <c r="C254" t="s">
        <v>28</v>
      </c>
      <c r="D254" t="s">
        <v>642</v>
      </c>
      <c r="E254" t="s">
        <v>136</v>
      </c>
      <c r="F254" t="s">
        <v>100</v>
      </c>
      <c r="G254" t="s">
        <v>643</v>
      </c>
      <c r="H254" t="s">
        <v>20</v>
      </c>
      <c r="I254" t="s">
        <v>32</v>
      </c>
      <c r="J254" t="s">
        <v>33</v>
      </c>
      <c r="K254">
        <v>69000</v>
      </c>
      <c r="L254">
        <v>86000</v>
      </c>
      <c r="M254">
        <v>77500</v>
      </c>
    </row>
    <row r="255" spans="1:13" x14ac:dyDescent="0.2">
      <c r="A255" t="s">
        <v>81</v>
      </c>
      <c r="B255" t="s">
        <v>627</v>
      </c>
      <c r="C255" t="s">
        <v>23</v>
      </c>
      <c r="D255" t="s">
        <v>628</v>
      </c>
      <c r="E255" t="s">
        <v>298</v>
      </c>
      <c r="F255" t="s">
        <v>53</v>
      </c>
      <c r="G255" t="s">
        <v>54</v>
      </c>
      <c r="H255" t="s">
        <v>45</v>
      </c>
      <c r="I255" t="s">
        <v>32</v>
      </c>
      <c r="J255" t="s">
        <v>46</v>
      </c>
      <c r="K255">
        <v>56000</v>
      </c>
      <c r="L255">
        <v>84000</v>
      </c>
      <c r="M255">
        <v>70000</v>
      </c>
    </row>
    <row r="256" spans="1:13" x14ac:dyDescent="0.2">
      <c r="A256" t="s">
        <v>105</v>
      </c>
      <c r="B256" t="s">
        <v>28</v>
      </c>
      <c r="C256" t="s">
        <v>28</v>
      </c>
      <c r="D256" t="s">
        <v>642</v>
      </c>
      <c r="E256" t="s">
        <v>136</v>
      </c>
      <c r="F256" t="s">
        <v>100</v>
      </c>
      <c r="G256" t="s">
        <v>643</v>
      </c>
      <c r="H256" t="s">
        <v>20</v>
      </c>
      <c r="I256" t="s">
        <v>32</v>
      </c>
      <c r="J256" t="s">
        <v>33</v>
      </c>
      <c r="K256">
        <v>69000</v>
      </c>
      <c r="L256">
        <v>86000</v>
      </c>
      <c r="M256">
        <v>77500</v>
      </c>
    </row>
    <row r="257" spans="1:13" x14ac:dyDescent="0.2">
      <c r="A257" t="s">
        <v>26</v>
      </c>
      <c r="B257" t="s">
        <v>644</v>
      </c>
      <c r="C257" t="s">
        <v>50</v>
      </c>
      <c r="D257" t="s">
        <v>460</v>
      </c>
      <c r="E257" t="s">
        <v>145</v>
      </c>
      <c r="F257" t="s">
        <v>146</v>
      </c>
      <c r="G257" t="s">
        <v>87</v>
      </c>
      <c r="H257" t="s">
        <v>20</v>
      </c>
      <c r="I257" t="s">
        <v>32</v>
      </c>
      <c r="J257" t="s">
        <v>21</v>
      </c>
      <c r="K257">
        <v>64123.59</v>
      </c>
      <c r="L257">
        <v>86600</v>
      </c>
      <c r="M257">
        <v>75361.794999999998</v>
      </c>
    </row>
    <row r="258" spans="1:13" x14ac:dyDescent="0.2">
      <c r="A258" t="s">
        <v>88</v>
      </c>
      <c r="B258" t="s">
        <v>645</v>
      </c>
      <c r="C258" t="s">
        <v>28</v>
      </c>
      <c r="D258" t="s">
        <v>646</v>
      </c>
      <c r="E258" t="s">
        <v>52</v>
      </c>
      <c r="F258" t="s">
        <v>53</v>
      </c>
      <c r="G258" t="s">
        <v>18</v>
      </c>
      <c r="H258" t="s">
        <v>20</v>
      </c>
      <c r="I258" t="s">
        <v>32</v>
      </c>
      <c r="J258" t="s">
        <v>241</v>
      </c>
      <c r="K258">
        <v>97760</v>
      </c>
      <c r="L258">
        <v>97760</v>
      </c>
      <c r="M258">
        <v>97760</v>
      </c>
    </row>
    <row r="259" spans="1:13" x14ac:dyDescent="0.2">
      <c r="A259" t="s">
        <v>22</v>
      </c>
      <c r="B259" t="s">
        <v>23</v>
      </c>
      <c r="C259" t="s">
        <v>23</v>
      </c>
      <c r="D259" t="s">
        <v>126</v>
      </c>
      <c r="E259" t="s">
        <v>37</v>
      </c>
      <c r="F259" t="s">
        <v>31</v>
      </c>
      <c r="G259" t="s">
        <v>129</v>
      </c>
      <c r="H259" t="s">
        <v>20</v>
      </c>
      <c r="I259" t="s">
        <v>32</v>
      </c>
      <c r="J259" t="s">
        <v>93</v>
      </c>
      <c r="K259">
        <v>60000</v>
      </c>
      <c r="L259">
        <v>111700</v>
      </c>
      <c r="M259">
        <v>85850</v>
      </c>
    </row>
    <row r="260" spans="1:13" x14ac:dyDescent="0.2">
      <c r="A260" t="s">
        <v>13</v>
      </c>
      <c r="B260" t="s">
        <v>647</v>
      </c>
      <c r="C260" t="s">
        <v>50</v>
      </c>
      <c r="D260" t="s">
        <v>42</v>
      </c>
      <c r="E260" t="s">
        <v>648</v>
      </c>
      <c r="F260" t="s">
        <v>31</v>
      </c>
      <c r="G260" t="s">
        <v>304</v>
      </c>
      <c r="H260" t="s">
        <v>20</v>
      </c>
      <c r="I260" t="s">
        <v>32</v>
      </c>
      <c r="J260" t="s">
        <v>46</v>
      </c>
      <c r="K260" s="1" t="s">
        <v>649</v>
      </c>
      <c r="L260">
        <v>94411.199999999997</v>
      </c>
      <c r="M260">
        <v>88930.4</v>
      </c>
    </row>
    <row r="261" spans="1:13" x14ac:dyDescent="0.2">
      <c r="A261" t="s">
        <v>88</v>
      </c>
      <c r="B261" t="s">
        <v>650</v>
      </c>
      <c r="C261" t="s">
        <v>50</v>
      </c>
      <c r="D261" t="s">
        <v>651</v>
      </c>
      <c r="E261" t="s">
        <v>123</v>
      </c>
      <c r="F261" t="s">
        <v>31</v>
      </c>
      <c r="G261" t="s">
        <v>18</v>
      </c>
      <c r="H261" t="s">
        <v>20</v>
      </c>
      <c r="I261" t="s">
        <v>32</v>
      </c>
      <c r="J261" t="s">
        <v>21</v>
      </c>
      <c r="K261">
        <v>85816.8</v>
      </c>
      <c r="L261">
        <v>91520</v>
      </c>
      <c r="M261">
        <v>88668.4</v>
      </c>
    </row>
    <row r="262" spans="1:13" x14ac:dyDescent="0.2">
      <c r="A262" t="s">
        <v>424</v>
      </c>
      <c r="B262" t="s">
        <v>450</v>
      </c>
      <c r="C262" t="s">
        <v>50</v>
      </c>
      <c r="D262" t="s">
        <v>652</v>
      </c>
      <c r="E262" t="s">
        <v>560</v>
      </c>
      <c r="F262" t="s">
        <v>31</v>
      </c>
      <c r="G262" t="s">
        <v>653</v>
      </c>
      <c r="H262" t="s">
        <v>20</v>
      </c>
      <c r="I262" t="s">
        <v>32</v>
      </c>
      <c r="J262" t="s">
        <v>33</v>
      </c>
      <c r="K262">
        <v>91520</v>
      </c>
      <c r="L262">
        <v>91520</v>
      </c>
      <c r="M262">
        <v>91520</v>
      </c>
    </row>
    <row r="263" spans="1:13" x14ac:dyDescent="0.2">
      <c r="A263" t="s">
        <v>48</v>
      </c>
      <c r="B263" t="s">
        <v>654</v>
      </c>
      <c r="C263" t="s">
        <v>103</v>
      </c>
      <c r="D263" t="s">
        <v>655</v>
      </c>
      <c r="E263" t="s">
        <v>656</v>
      </c>
      <c r="F263" t="s">
        <v>31</v>
      </c>
      <c r="G263" t="s">
        <v>657</v>
      </c>
      <c r="H263" t="s">
        <v>45</v>
      </c>
      <c r="I263" t="s">
        <v>32</v>
      </c>
      <c r="J263" t="s">
        <v>21</v>
      </c>
      <c r="K263">
        <v>68500</v>
      </c>
      <c r="L263">
        <v>87000</v>
      </c>
      <c r="M263">
        <v>77750</v>
      </c>
    </row>
    <row r="264" spans="1:13" x14ac:dyDescent="0.2">
      <c r="A264" t="s">
        <v>48</v>
      </c>
      <c r="B264" t="s">
        <v>658</v>
      </c>
      <c r="C264" t="s">
        <v>15</v>
      </c>
      <c r="D264" t="s">
        <v>659</v>
      </c>
      <c r="E264" t="s">
        <v>196</v>
      </c>
      <c r="F264" t="s">
        <v>31</v>
      </c>
      <c r="G264" t="s">
        <v>660</v>
      </c>
      <c r="H264" t="s">
        <v>223</v>
      </c>
      <c r="I264" t="s">
        <v>17</v>
      </c>
      <c r="J264" t="s">
        <v>661</v>
      </c>
      <c r="K264">
        <v>109000</v>
      </c>
      <c r="L264">
        <v>159000</v>
      </c>
      <c r="M264">
        <v>134000</v>
      </c>
    </row>
    <row r="265" spans="1:13" x14ac:dyDescent="0.2">
      <c r="A265" t="s">
        <v>55</v>
      </c>
      <c r="B265" t="s">
        <v>662</v>
      </c>
      <c r="C265" t="s">
        <v>50</v>
      </c>
      <c r="D265" t="s">
        <v>663</v>
      </c>
      <c r="E265" t="s">
        <v>17</v>
      </c>
      <c r="F265" t="s">
        <v>18</v>
      </c>
      <c r="G265" t="s">
        <v>87</v>
      </c>
      <c r="H265" t="s">
        <v>20</v>
      </c>
      <c r="I265" t="s">
        <v>17</v>
      </c>
      <c r="J265" t="s">
        <v>46</v>
      </c>
      <c r="K265">
        <v>68515.199999999997</v>
      </c>
      <c r="L265">
        <v>76440</v>
      </c>
      <c r="M265">
        <v>72477.600000000006</v>
      </c>
    </row>
    <row r="266" spans="1:13" x14ac:dyDescent="0.2">
      <c r="A266" t="s">
        <v>22</v>
      </c>
      <c r="B266" t="s">
        <v>23</v>
      </c>
      <c r="C266" t="s">
        <v>23</v>
      </c>
      <c r="D266" t="s">
        <v>664</v>
      </c>
      <c r="E266" t="s">
        <v>37</v>
      </c>
      <c r="F266" t="s">
        <v>31</v>
      </c>
      <c r="G266" t="s">
        <v>665</v>
      </c>
      <c r="H266" t="s">
        <v>20</v>
      </c>
      <c r="I266" t="s">
        <v>32</v>
      </c>
      <c r="J266" t="s">
        <v>21</v>
      </c>
      <c r="K266">
        <v>100000</v>
      </c>
      <c r="L266">
        <v>100000</v>
      </c>
      <c r="M266">
        <v>100000</v>
      </c>
    </row>
    <row r="267" spans="1:13" x14ac:dyDescent="0.2">
      <c r="A267" t="s">
        <v>55</v>
      </c>
      <c r="B267" t="s">
        <v>666</v>
      </c>
      <c r="C267" t="s">
        <v>50</v>
      </c>
      <c r="D267" t="s">
        <v>667</v>
      </c>
      <c r="E267" t="s">
        <v>63</v>
      </c>
      <c r="F267" t="s">
        <v>53</v>
      </c>
      <c r="G267" t="s">
        <v>668</v>
      </c>
      <c r="H267" t="s">
        <v>20</v>
      </c>
      <c r="I267" t="s">
        <v>32</v>
      </c>
      <c r="J267" t="s">
        <v>93</v>
      </c>
      <c r="K267">
        <v>70000</v>
      </c>
      <c r="L267">
        <v>90000</v>
      </c>
      <c r="M267">
        <v>80000</v>
      </c>
    </row>
    <row r="268" spans="1:13" x14ac:dyDescent="0.2">
      <c r="A268" t="s">
        <v>55</v>
      </c>
      <c r="B268" t="s">
        <v>360</v>
      </c>
      <c r="C268" t="s">
        <v>67</v>
      </c>
      <c r="D268" t="s">
        <v>669</v>
      </c>
      <c r="E268" t="s">
        <v>670</v>
      </c>
      <c r="F268" t="s">
        <v>31</v>
      </c>
      <c r="G268" t="s">
        <v>671</v>
      </c>
      <c r="H268" t="s">
        <v>20</v>
      </c>
      <c r="I268" t="s">
        <v>32</v>
      </c>
      <c r="J268" t="s">
        <v>269</v>
      </c>
      <c r="K268">
        <v>68000</v>
      </c>
      <c r="L268">
        <v>88300</v>
      </c>
      <c r="M268">
        <v>78150</v>
      </c>
    </row>
    <row r="269" spans="1:13" x14ac:dyDescent="0.2">
      <c r="A269" t="s">
        <v>48</v>
      </c>
      <c r="B269" t="s">
        <v>672</v>
      </c>
      <c r="C269" t="s">
        <v>23</v>
      </c>
      <c r="D269" t="s">
        <v>404</v>
      </c>
      <c r="E269" t="s">
        <v>123</v>
      </c>
      <c r="F269" t="s">
        <v>31</v>
      </c>
      <c r="G269" t="s">
        <v>54</v>
      </c>
      <c r="H269" t="s">
        <v>20</v>
      </c>
      <c r="I269" t="s">
        <v>32</v>
      </c>
      <c r="J269" t="s">
        <v>21</v>
      </c>
      <c r="K269">
        <v>30240.560000000001</v>
      </c>
      <c r="L269">
        <v>57200</v>
      </c>
      <c r="M269">
        <v>43720.28</v>
      </c>
    </row>
    <row r="270" spans="1:13" x14ac:dyDescent="0.2">
      <c r="A270" t="s">
        <v>48</v>
      </c>
      <c r="B270" t="s">
        <v>565</v>
      </c>
      <c r="C270" t="s">
        <v>50</v>
      </c>
      <c r="D270" t="s">
        <v>673</v>
      </c>
      <c r="E270" t="s">
        <v>674</v>
      </c>
      <c r="F270" t="s">
        <v>31</v>
      </c>
      <c r="G270" t="s">
        <v>54</v>
      </c>
      <c r="H270" t="s">
        <v>20</v>
      </c>
      <c r="I270" t="s">
        <v>32</v>
      </c>
      <c r="J270" t="s">
        <v>21</v>
      </c>
      <c r="K270">
        <v>60000</v>
      </c>
      <c r="L270">
        <v>75000</v>
      </c>
      <c r="M270">
        <v>67500</v>
      </c>
    </row>
    <row r="271" spans="1:13" x14ac:dyDescent="0.2">
      <c r="A271" t="s">
        <v>88</v>
      </c>
      <c r="B271" t="s">
        <v>675</v>
      </c>
      <c r="C271" t="s">
        <v>90</v>
      </c>
      <c r="D271" t="s">
        <v>676</v>
      </c>
      <c r="E271" t="s">
        <v>677</v>
      </c>
      <c r="F271" t="s">
        <v>100</v>
      </c>
      <c r="G271" t="s">
        <v>87</v>
      </c>
      <c r="H271" t="s">
        <v>20</v>
      </c>
      <c r="I271" t="s">
        <v>32</v>
      </c>
      <c r="J271" t="s">
        <v>150</v>
      </c>
      <c r="K271">
        <v>30240.560000000001</v>
      </c>
      <c r="L271">
        <v>57200</v>
      </c>
      <c r="M271">
        <v>43720.28</v>
      </c>
    </row>
    <row r="272" spans="1:13" x14ac:dyDescent="0.2">
      <c r="A272" t="s">
        <v>81</v>
      </c>
      <c r="B272" t="s">
        <v>678</v>
      </c>
      <c r="C272" t="s">
        <v>15</v>
      </c>
      <c r="D272" t="s">
        <v>679</v>
      </c>
      <c r="E272" t="s">
        <v>37</v>
      </c>
      <c r="F272" t="s">
        <v>31</v>
      </c>
      <c r="G272" t="s">
        <v>18</v>
      </c>
      <c r="H272" t="s">
        <v>45</v>
      </c>
      <c r="I272" t="s">
        <v>32</v>
      </c>
      <c r="J272" t="s">
        <v>130</v>
      </c>
      <c r="K272">
        <v>66000</v>
      </c>
      <c r="L272">
        <v>84500</v>
      </c>
      <c r="M272">
        <v>75250</v>
      </c>
    </row>
    <row r="273" spans="1:13" x14ac:dyDescent="0.2">
      <c r="A273" t="s">
        <v>22</v>
      </c>
      <c r="B273" t="s">
        <v>291</v>
      </c>
      <c r="C273" t="s">
        <v>50</v>
      </c>
      <c r="D273" t="s">
        <v>680</v>
      </c>
      <c r="E273" t="s">
        <v>123</v>
      </c>
      <c r="F273" t="s">
        <v>31</v>
      </c>
      <c r="G273" t="s">
        <v>18</v>
      </c>
      <c r="H273" t="s">
        <v>20</v>
      </c>
      <c r="I273" t="s">
        <v>32</v>
      </c>
      <c r="J273" t="s">
        <v>681</v>
      </c>
      <c r="K273">
        <v>80000</v>
      </c>
      <c r="L273">
        <v>80000</v>
      </c>
      <c r="M273">
        <v>80000</v>
      </c>
    </row>
    <row r="274" spans="1:13" x14ac:dyDescent="0.2">
      <c r="A274" t="s">
        <v>48</v>
      </c>
      <c r="B274" t="s">
        <v>682</v>
      </c>
      <c r="C274" t="s">
        <v>50</v>
      </c>
      <c r="D274" t="s">
        <v>683</v>
      </c>
      <c r="E274" t="s">
        <v>684</v>
      </c>
      <c r="F274" t="s">
        <v>100</v>
      </c>
      <c r="G274" t="s">
        <v>685</v>
      </c>
      <c r="H274" t="s">
        <v>20</v>
      </c>
      <c r="I274" t="s">
        <v>32</v>
      </c>
      <c r="J274" t="s">
        <v>93</v>
      </c>
      <c r="K274">
        <v>75715</v>
      </c>
      <c r="L274">
        <v>100652</v>
      </c>
      <c r="M274">
        <v>88183.5</v>
      </c>
    </row>
    <row r="275" spans="1:13" x14ac:dyDescent="0.2">
      <c r="A275" t="s">
        <v>81</v>
      </c>
      <c r="B275" t="s">
        <v>686</v>
      </c>
      <c r="C275" t="s">
        <v>50</v>
      </c>
      <c r="D275" t="s">
        <v>387</v>
      </c>
      <c r="E275" t="s">
        <v>30</v>
      </c>
      <c r="F275" t="s">
        <v>31</v>
      </c>
      <c r="G275" t="s">
        <v>687</v>
      </c>
      <c r="H275" t="s">
        <v>45</v>
      </c>
      <c r="I275" t="s">
        <v>32</v>
      </c>
      <c r="J275" t="s">
        <v>33</v>
      </c>
      <c r="K275">
        <v>66000</v>
      </c>
      <c r="L275">
        <v>84500</v>
      </c>
      <c r="M275">
        <v>75250</v>
      </c>
    </row>
    <row r="276" spans="1:13" x14ac:dyDescent="0.2">
      <c r="A276" t="s">
        <v>81</v>
      </c>
      <c r="B276" t="s">
        <v>688</v>
      </c>
      <c r="C276" t="s">
        <v>50</v>
      </c>
      <c r="D276" t="s">
        <v>253</v>
      </c>
      <c r="E276" t="s">
        <v>37</v>
      </c>
      <c r="F276" t="s">
        <v>31</v>
      </c>
      <c r="G276" t="s">
        <v>689</v>
      </c>
      <c r="H276" t="s">
        <v>45</v>
      </c>
      <c r="I276" t="s">
        <v>32</v>
      </c>
      <c r="J276" t="s">
        <v>33</v>
      </c>
      <c r="K276">
        <v>30240.560000000001</v>
      </c>
      <c r="L276">
        <v>95627</v>
      </c>
      <c r="M276">
        <v>62933.78</v>
      </c>
    </row>
    <row r="277" spans="1:13" x14ac:dyDescent="0.2">
      <c r="A277" t="s">
        <v>96</v>
      </c>
      <c r="B277" t="s">
        <v>690</v>
      </c>
      <c r="C277" t="s">
        <v>50</v>
      </c>
      <c r="D277" t="s">
        <v>691</v>
      </c>
      <c r="E277" t="s">
        <v>37</v>
      </c>
      <c r="F277" t="s">
        <v>31</v>
      </c>
      <c r="G277" t="s">
        <v>54</v>
      </c>
      <c r="H277" t="s">
        <v>20</v>
      </c>
      <c r="I277" t="s">
        <v>32</v>
      </c>
      <c r="J277" t="s">
        <v>21</v>
      </c>
      <c r="K277">
        <v>50000</v>
      </c>
      <c r="L277">
        <v>76458</v>
      </c>
      <c r="M277">
        <v>63229</v>
      </c>
    </row>
    <row r="278" spans="1:13" x14ac:dyDescent="0.2">
      <c r="A278" t="s">
        <v>48</v>
      </c>
      <c r="B278" t="s">
        <v>692</v>
      </c>
      <c r="C278" t="s">
        <v>28</v>
      </c>
      <c r="D278" t="s">
        <v>693</v>
      </c>
      <c r="E278" t="s">
        <v>145</v>
      </c>
      <c r="F278" t="s">
        <v>146</v>
      </c>
      <c r="G278" t="s">
        <v>694</v>
      </c>
      <c r="H278" t="s">
        <v>223</v>
      </c>
      <c r="I278" t="s">
        <v>32</v>
      </c>
      <c r="J278" t="s">
        <v>21</v>
      </c>
      <c r="K278">
        <v>68500</v>
      </c>
      <c r="L278">
        <v>87000</v>
      </c>
      <c r="M278">
        <v>77750</v>
      </c>
    </row>
    <row r="279" spans="1:13" x14ac:dyDescent="0.2">
      <c r="A279" t="s">
        <v>48</v>
      </c>
      <c r="B279" t="s">
        <v>565</v>
      </c>
      <c r="C279" t="s">
        <v>50</v>
      </c>
      <c r="D279" t="s">
        <v>695</v>
      </c>
      <c r="E279" t="s">
        <v>204</v>
      </c>
      <c r="F279" t="s">
        <v>31</v>
      </c>
      <c r="G279" t="s">
        <v>54</v>
      </c>
      <c r="H279" t="s">
        <v>20</v>
      </c>
      <c r="I279" t="s">
        <v>32</v>
      </c>
      <c r="J279" t="s">
        <v>21</v>
      </c>
      <c r="K279">
        <v>68500</v>
      </c>
      <c r="L279">
        <v>87000</v>
      </c>
      <c r="M279">
        <v>77750</v>
      </c>
    </row>
    <row r="280" spans="1:13" x14ac:dyDescent="0.2">
      <c r="A280" t="s">
        <v>26</v>
      </c>
      <c r="B280" t="s">
        <v>696</v>
      </c>
      <c r="C280" t="s">
        <v>41</v>
      </c>
      <c r="D280" t="s">
        <v>697</v>
      </c>
      <c r="E280" t="s">
        <v>204</v>
      </c>
      <c r="F280" t="s">
        <v>31</v>
      </c>
      <c r="G280" t="s">
        <v>698</v>
      </c>
      <c r="H280" t="s">
        <v>45</v>
      </c>
      <c r="I280" t="s">
        <v>32</v>
      </c>
      <c r="J280" t="s">
        <v>21</v>
      </c>
      <c r="K280">
        <v>64123.59</v>
      </c>
      <c r="L280">
        <v>86600</v>
      </c>
      <c r="M280">
        <v>75361.794999999998</v>
      </c>
    </row>
    <row r="281" spans="1:13" x14ac:dyDescent="0.2">
      <c r="A281" t="s">
        <v>48</v>
      </c>
      <c r="B281" t="s">
        <v>699</v>
      </c>
      <c r="C281" t="s">
        <v>90</v>
      </c>
      <c r="D281" t="s">
        <v>700</v>
      </c>
      <c r="E281" t="s">
        <v>233</v>
      </c>
      <c r="F281" t="s">
        <v>234</v>
      </c>
      <c r="G281" t="s">
        <v>54</v>
      </c>
      <c r="H281" t="s">
        <v>20</v>
      </c>
      <c r="I281" t="s">
        <v>32</v>
      </c>
      <c r="J281" t="s">
        <v>21</v>
      </c>
      <c r="K281">
        <v>30240.560000000001</v>
      </c>
      <c r="L281">
        <v>57200</v>
      </c>
      <c r="M281">
        <v>43720.28</v>
      </c>
    </row>
    <row r="282" spans="1:13" x14ac:dyDescent="0.2">
      <c r="A282" t="s">
        <v>55</v>
      </c>
      <c r="B282" t="s">
        <v>701</v>
      </c>
      <c r="C282" t="s">
        <v>50</v>
      </c>
      <c r="D282" t="s">
        <v>387</v>
      </c>
      <c r="E282" t="s">
        <v>37</v>
      </c>
      <c r="F282" t="s">
        <v>31</v>
      </c>
      <c r="G282" t="s">
        <v>702</v>
      </c>
      <c r="H282" t="s">
        <v>45</v>
      </c>
      <c r="I282" t="s">
        <v>32</v>
      </c>
      <c r="J282" t="s">
        <v>33</v>
      </c>
      <c r="K282">
        <v>68000</v>
      </c>
      <c r="L282">
        <v>88300</v>
      </c>
      <c r="M282">
        <v>78150</v>
      </c>
    </row>
    <row r="283" spans="1:13" x14ac:dyDescent="0.2">
      <c r="A283" t="s">
        <v>26</v>
      </c>
      <c r="B283" t="s">
        <v>703</v>
      </c>
      <c r="C283" t="s">
        <v>28</v>
      </c>
      <c r="D283" t="s">
        <v>704</v>
      </c>
      <c r="E283" t="s">
        <v>705</v>
      </c>
      <c r="F283" t="s">
        <v>146</v>
      </c>
      <c r="G283" t="s">
        <v>706</v>
      </c>
      <c r="H283" t="s">
        <v>20</v>
      </c>
      <c r="I283" t="s">
        <v>32</v>
      </c>
      <c r="J283" t="s">
        <v>21</v>
      </c>
      <c r="K283">
        <v>30240.560000000001</v>
      </c>
      <c r="L283">
        <v>57200</v>
      </c>
      <c r="M283">
        <v>43720.28</v>
      </c>
    </row>
    <row r="284" spans="1:13" x14ac:dyDescent="0.2">
      <c r="A284" t="s">
        <v>48</v>
      </c>
      <c r="B284" t="s">
        <v>707</v>
      </c>
      <c r="C284" t="s">
        <v>23</v>
      </c>
      <c r="D284" t="s">
        <v>708</v>
      </c>
      <c r="E284" t="s">
        <v>37</v>
      </c>
      <c r="F284" t="s">
        <v>31</v>
      </c>
      <c r="G284" t="s">
        <v>18</v>
      </c>
      <c r="H284" t="s">
        <v>375</v>
      </c>
      <c r="I284" t="s">
        <v>32</v>
      </c>
      <c r="J284" t="s">
        <v>21</v>
      </c>
      <c r="K284">
        <v>68500</v>
      </c>
      <c r="L284">
        <v>87000</v>
      </c>
      <c r="M284">
        <v>77750</v>
      </c>
    </row>
    <row r="285" spans="1:13" x14ac:dyDescent="0.2">
      <c r="A285" t="s">
        <v>26</v>
      </c>
      <c r="B285" t="s">
        <v>709</v>
      </c>
      <c r="C285" t="s">
        <v>50</v>
      </c>
      <c r="D285" t="s">
        <v>710</v>
      </c>
      <c r="E285" t="s">
        <v>283</v>
      </c>
      <c r="F285" t="s">
        <v>146</v>
      </c>
      <c r="G285" t="s">
        <v>637</v>
      </c>
      <c r="H285" t="s">
        <v>20</v>
      </c>
      <c r="I285" t="s">
        <v>32</v>
      </c>
      <c r="J285" t="s">
        <v>21</v>
      </c>
      <c r="K285">
        <v>30240.560000000001</v>
      </c>
      <c r="L285">
        <v>57200</v>
      </c>
      <c r="M285">
        <v>43720.28</v>
      </c>
    </row>
    <row r="286" spans="1:13" x14ac:dyDescent="0.2">
      <c r="A286" t="s">
        <v>55</v>
      </c>
      <c r="B286" t="s">
        <v>711</v>
      </c>
      <c r="C286" t="s">
        <v>50</v>
      </c>
      <c r="D286" t="s">
        <v>222</v>
      </c>
      <c r="E286" t="s">
        <v>145</v>
      </c>
      <c r="F286" t="s">
        <v>146</v>
      </c>
      <c r="G286" t="s">
        <v>18</v>
      </c>
      <c r="H286" t="s">
        <v>45</v>
      </c>
      <c r="I286" t="s">
        <v>32</v>
      </c>
      <c r="J286" t="s">
        <v>21</v>
      </c>
      <c r="K286">
        <v>30240.560000000001</v>
      </c>
      <c r="L286">
        <v>57200</v>
      </c>
      <c r="M286">
        <v>43720.28</v>
      </c>
    </row>
    <row r="287" spans="1:13" x14ac:dyDescent="0.2">
      <c r="A287" t="s">
        <v>105</v>
      </c>
      <c r="B287" t="s">
        <v>712</v>
      </c>
      <c r="C287" t="s">
        <v>50</v>
      </c>
      <c r="D287" t="s">
        <v>713</v>
      </c>
      <c r="E287" t="s">
        <v>17</v>
      </c>
      <c r="F287" t="s">
        <v>18</v>
      </c>
      <c r="G287" t="s">
        <v>714</v>
      </c>
      <c r="H287" t="s">
        <v>20</v>
      </c>
      <c r="I287" t="s">
        <v>17</v>
      </c>
      <c r="J287" t="s">
        <v>241</v>
      </c>
      <c r="K287">
        <v>69000</v>
      </c>
      <c r="L287">
        <v>86000</v>
      </c>
      <c r="M287">
        <v>77500</v>
      </c>
    </row>
    <row r="288" spans="1:13" x14ac:dyDescent="0.2">
      <c r="A288" t="s">
        <v>105</v>
      </c>
      <c r="B288" t="s">
        <v>715</v>
      </c>
      <c r="C288" t="s">
        <v>28</v>
      </c>
      <c r="D288" t="s">
        <v>91</v>
      </c>
      <c r="E288" t="s">
        <v>185</v>
      </c>
      <c r="F288" t="s">
        <v>186</v>
      </c>
      <c r="G288" t="s">
        <v>716</v>
      </c>
      <c r="H288" t="s">
        <v>45</v>
      </c>
      <c r="I288" t="s">
        <v>32</v>
      </c>
      <c r="J288" t="s">
        <v>93</v>
      </c>
      <c r="K288">
        <v>69000</v>
      </c>
      <c r="L288">
        <v>86000</v>
      </c>
      <c r="M288">
        <v>77500</v>
      </c>
    </row>
    <row r="289" spans="1:13" x14ac:dyDescent="0.2">
      <c r="A289" t="s">
        <v>13</v>
      </c>
      <c r="B289" t="s">
        <v>717</v>
      </c>
      <c r="C289" t="s">
        <v>50</v>
      </c>
      <c r="D289" t="s">
        <v>718</v>
      </c>
      <c r="E289" t="s">
        <v>37</v>
      </c>
      <c r="F289" t="s">
        <v>31</v>
      </c>
      <c r="G289" t="s">
        <v>19</v>
      </c>
      <c r="H289" t="s">
        <v>20</v>
      </c>
      <c r="I289" t="s">
        <v>32</v>
      </c>
      <c r="J289" t="s">
        <v>21</v>
      </c>
      <c r="K289">
        <v>76000</v>
      </c>
      <c r="L289">
        <v>89440</v>
      </c>
      <c r="M289">
        <v>82720</v>
      </c>
    </row>
    <row r="290" spans="1:13" x14ac:dyDescent="0.2">
      <c r="A290" t="s">
        <v>48</v>
      </c>
      <c r="B290" t="s">
        <v>719</v>
      </c>
      <c r="C290" t="s">
        <v>23</v>
      </c>
      <c r="D290" t="s">
        <v>720</v>
      </c>
      <c r="E290" t="s">
        <v>196</v>
      </c>
      <c r="F290" t="s">
        <v>31</v>
      </c>
      <c r="G290" t="s">
        <v>721</v>
      </c>
      <c r="H290" t="s">
        <v>45</v>
      </c>
      <c r="I290" t="s">
        <v>17</v>
      </c>
      <c r="J290" t="s">
        <v>21</v>
      </c>
      <c r="K290">
        <v>113343</v>
      </c>
      <c r="L290">
        <v>113343</v>
      </c>
      <c r="M290">
        <v>113343</v>
      </c>
    </row>
    <row r="291" spans="1:13" x14ac:dyDescent="0.2">
      <c r="A291" t="s">
        <v>22</v>
      </c>
      <c r="B291" t="s">
        <v>23</v>
      </c>
      <c r="C291" t="s">
        <v>23</v>
      </c>
      <c r="D291" t="s">
        <v>722</v>
      </c>
      <c r="E291" t="s">
        <v>136</v>
      </c>
      <c r="F291" t="s">
        <v>100</v>
      </c>
      <c r="G291" t="s">
        <v>723</v>
      </c>
      <c r="H291" t="s">
        <v>20</v>
      </c>
      <c r="I291" t="s">
        <v>32</v>
      </c>
      <c r="J291" t="s">
        <v>21</v>
      </c>
      <c r="K291">
        <v>65000</v>
      </c>
      <c r="L291">
        <v>87000</v>
      </c>
      <c r="M291">
        <v>76000</v>
      </c>
    </row>
    <row r="292" spans="1:13" x14ac:dyDescent="0.2">
      <c r="A292" t="s">
        <v>424</v>
      </c>
      <c r="B292" t="s">
        <v>450</v>
      </c>
      <c r="C292" t="s">
        <v>50</v>
      </c>
      <c r="D292" t="s">
        <v>724</v>
      </c>
      <c r="E292" t="s">
        <v>63</v>
      </c>
      <c r="F292" t="s">
        <v>53</v>
      </c>
      <c r="G292" t="s">
        <v>725</v>
      </c>
      <c r="H292" t="s">
        <v>20</v>
      </c>
      <c r="I292" t="s">
        <v>32</v>
      </c>
      <c r="J292" t="s">
        <v>21</v>
      </c>
      <c r="K292">
        <v>85280</v>
      </c>
      <c r="L292">
        <v>85280</v>
      </c>
      <c r="M292">
        <v>85280</v>
      </c>
    </row>
    <row r="293" spans="1:13" x14ac:dyDescent="0.2">
      <c r="A293" t="s">
        <v>88</v>
      </c>
      <c r="B293" t="s">
        <v>726</v>
      </c>
      <c r="C293" t="s">
        <v>15</v>
      </c>
      <c r="D293" t="s">
        <v>263</v>
      </c>
      <c r="E293" t="s">
        <v>37</v>
      </c>
      <c r="F293" t="s">
        <v>31</v>
      </c>
      <c r="G293" t="s">
        <v>727</v>
      </c>
      <c r="H293" t="s">
        <v>20</v>
      </c>
      <c r="I293" t="s">
        <v>32</v>
      </c>
      <c r="J293" t="s">
        <v>93</v>
      </c>
      <c r="K293">
        <v>85816.8</v>
      </c>
      <c r="L293">
        <v>91520</v>
      </c>
      <c r="M293">
        <v>88668.4</v>
      </c>
    </row>
    <row r="294" spans="1:13" x14ac:dyDescent="0.2">
      <c r="A294" t="s">
        <v>13</v>
      </c>
      <c r="B294" t="s">
        <v>728</v>
      </c>
      <c r="C294" t="s">
        <v>90</v>
      </c>
      <c r="D294" t="s">
        <v>729</v>
      </c>
      <c r="E294" t="s">
        <v>316</v>
      </c>
      <c r="F294" t="s">
        <v>31</v>
      </c>
      <c r="G294" t="s">
        <v>730</v>
      </c>
      <c r="H294" t="s">
        <v>20</v>
      </c>
      <c r="I294" t="s">
        <v>32</v>
      </c>
      <c r="J294" t="s">
        <v>93</v>
      </c>
      <c r="K294">
        <v>89440</v>
      </c>
      <c r="L294">
        <v>89440</v>
      </c>
      <c r="M294">
        <v>89440</v>
      </c>
    </row>
    <row r="295" spans="1:13" x14ac:dyDescent="0.2">
      <c r="A295" t="s">
        <v>424</v>
      </c>
      <c r="B295" t="s">
        <v>450</v>
      </c>
      <c r="C295" t="s">
        <v>50</v>
      </c>
      <c r="D295" t="s">
        <v>731</v>
      </c>
      <c r="E295" t="s">
        <v>344</v>
      </c>
      <c r="F295" t="s">
        <v>53</v>
      </c>
      <c r="G295" t="s">
        <v>87</v>
      </c>
      <c r="H295" t="s">
        <v>20</v>
      </c>
      <c r="I295" t="s">
        <v>32</v>
      </c>
      <c r="J295" t="s">
        <v>732</v>
      </c>
      <c r="K295">
        <v>77334.399999999994</v>
      </c>
      <c r="L295">
        <v>83200</v>
      </c>
      <c r="M295">
        <v>80267.199999999997</v>
      </c>
    </row>
    <row r="296" spans="1:13" x14ac:dyDescent="0.2">
      <c r="A296" t="s">
        <v>81</v>
      </c>
      <c r="B296" t="s">
        <v>733</v>
      </c>
      <c r="C296" t="s">
        <v>591</v>
      </c>
      <c r="D296" t="s">
        <v>734</v>
      </c>
      <c r="E296" t="s">
        <v>17</v>
      </c>
      <c r="F296" t="s">
        <v>18</v>
      </c>
      <c r="G296" t="s">
        <v>735</v>
      </c>
      <c r="H296" t="s">
        <v>45</v>
      </c>
      <c r="I296" t="s">
        <v>17</v>
      </c>
      <c r="J296" t="s">
        <v>21</v>
      </c>
      <c r="K296">
        <v>66000</v>
      </c>
      <c r="L296">
        <v>84500</v>
      </c>
      <c r="M296">
        <v>75250</v>
      </c>
    </row>
    <row r="297" spans="1:13" x14ac:dyDescent="0.2">
      <c r="A297" t="s">
        <v>22</v>
      </c>
      <c r="B297" t="s">
        <v>191</v>
      </c>
      <c r="C297" t="s">
        <v>50</v>
      </c>
      <c r="D297" t="s">
        <v>736</v>
      </c>
      <c r="E297" t="s">
        <v>136</v>
      </c>
      <c r="F297" t="s">
        <v>100</v>
      </c>
      <c r="G297" t="s">
        <v>480</v>
      </c>
      <c r="H297" t="s">
        <v>20</v>
      </c>
      <c r="I297" t="s">
        <v>32</v>
      </c>
      <c r="J297" t="s">
        <v>241</v>
      </c>
      <c r="K297">
        <v>50000</v>
      </c>
      <c r="L297">
        <v>60000</v>
      </c>
      <c r="M297">
        <v>55000</v>
      </c>
    </row>
    <row r="298" spans="1:13" x14ac:dyDescent="0.2">
      <c r="A298" t="s">
        <v>81</v>
      </c>
      <c r="B298" t="s">
        <v>733</v>
      </c>
      <c r="C298" t="s">
        <v>591</v>
      </c>
      <c r="D298" t="s">
        <v>734</v>
      </c>
      <c r="E298" t="s">
        <v>17</v>
      </c>
      <c r="F298" t="s">
        <v>18</v>
      </c>
      <c r="G298" t="s">
        <v>735</v>
      </c>
      <c r="H298" t="s">
        <v>45</v>
      </c>
      <c r="I298" t="s">
        <v>17</v>
      </c>
      <c r="J298" t="s">
        <v>21</v>
      </c>
      <c r="K298">
        <v>66000</v>
      </c>
      <c r="L298">
        <v>84500</v>
      </c>
      <c r="M298">
        <v>75250</v>
      </c>
    </row>
    <row r="299" spans="1:13" x14ac:dyDescent="0.2">
      <c r="A299" t="s">
        <v>81</v>
      </c>
      <c r="B299" t="s">
        <v>733</v>
      </c>
      <c r="C299" t="s">
        <v>591</v>
      </c>
      <c r="D299" t="s">
        <v>734</v>
      </c>
      <c r="E299" t="s">
        <v>17</v>
      </c>
      <c r="F299" t="s">
        <v>18</v>
      </c>
      <c r="G299" t="s">
        <v>735</v>
      </c>
      <c r="H299" t="s">
        <v>45</v>
      </c>
      <c r="I299" t="s">
        <v>17</v>
      </c>
      <c r="J299" t="s">
        <v>21</v>
      </c>
      <c r="K299">
        <v>66000</v>
      </c>
      <c r="L299">
        <v>84500</v>
      </c>
      <c r="M299">
        <v>75250</v>
      </c>
    </row>
    <row r="300" spans="1:13" x14ac:dyDescent="0.2">
      <c r="A300" t="s">
        <v>88</v>
      </c>
      <c r="B300" t="s">
        <v>737</v>
      </c>
      <c r="C300" t="s">
        <v>23</v>
      </c>
      <c r="D300" t="s">
        <v>738</v>
      </c>
      <c r="E300" t="s">
        <v>739</v>
      </c>
      <c r="F300" t="s">
        <v>53</v>
      </c>
      <c r="G300" t="s">
        <v>740</v>
      </c>
      <c r="H300" t="s">
        <v>20</v>
      </c>
      <c r="I300" t="s">
        <v>32</v>
      </c>
      <c r="J300" t="s">
        <v>21</v>
      </c>
      <c r="K300">
        <v>30240.560000000001</v>
      </c>
      <c r="L300">
        <v>57200</v>
      </c>
      <c r="M300">
        <v>43720.28</v>
      </c>
    </row>
    <row r="301" spans="1:13" x14ac:dyDescent="0.2">
      <c r="A301" t="s">
        <v>81</v>
      </c>
      <c r="B301" t="s">
        <v>733</v>
      </c>
      <c r="C301" t="s">
        <v>591</v>
      </c>
      <c r="D301" t="s">
        <v>734</v>
      </c>
      <c r="E301" t="s">
        <v>17</v>
      </c>
      <c r="F301" t="s">
        <v>18</v>
      </c>
      <c r="G301" t="s">
        <v>735</v>
      </c>
      <c r="H301" t="s">
        <v>45</v>
      </c>
      <c r="I301" t="s">
        <v>17</v>
      </c>
      <c r="J301" t="s">
        <v>21</v>
      </c>
      <c r="K301">
        <v>66000</v>
      </c>
      <c r="L301">
        <v>84500</v>
      </c>
      <c r="M301">
        <v>75250</v>
      </c>
    </row>
    <row r="302" spans="1:13" x14ac:dyDescent="0.2">
      <c r="A302" t="s">
        <v>81</v>
      </c>
      <c r="B302" t="s">
        <v>733</v>
      </c>
      <c r="C302" t="s">
        <v>591</v>
      </c>
      <c r="D302" t="s">
        <v>734</v>
      </c>
      <c r="E302" t="s">
        <v>17</v>
      </c>
      <c r="F302" t="s">
        <v>18</v>
      </c>
      <c r="G302" t="s">
        <v>735</v>
      </c>
      <c r="H302" t="s">
        <v>45</v>
      </c>
      <c r="I302" t="s">
        <v>17</v>
      </c>
      <c r="J302" t="s">
        <v>21</v>
      </c>
      <c r="K302">
        <v>66000</v>
      </c>
      <c r="L302">
        <v>84500</v>
      </c>
      <c r="M302">
        <v>75250</v>
      </c>
    </row>
    <row r="303" spans="1:13" x14ac:dyDescent="0.2">
      <c r="A303" t="s">
        <v>81</v>
      </c>
      <c r="B303" t="s">
        <v>733</v>
      </c>
      <c r="C303" t="s">
        <v>591</v>
      </c>
      <c r="D303" t="s">
        <v>734</v>
      </c>
      <c r="E303" t="s">
        <v>17</v>
      </c>
      <c r="F303" t="s">
        <v>18</v>
      </c>
      <c r="G303" t="s">
        <v>735</v>
      </c>
      <c r="H303" t="s">
        <v>45</v>
      </c>
      <c r="I303" t="s">
        <v>17</v>
      </c>
      <c r="J303" t="s">
        <v>21</v>
      </c>
      <c r="K303">
        <v>66000</v>
      </c>
      <c r="L303">
        <v>84500</v>
      </c>
      <c r="M303">
        <v>75250</v>
      </c>
    </row>
    <row r="304" spans="1:13" x14ac:dyDescent="0.2">
      <c r="A304" t="s">
        <v>96</v>
      </c>
      <c r="B304" t="s">
        <v>741</v>
      </c>
      <c r="C304" t="s">
        <v>50</v>
      </c>
      <c r="D304" t="s">
        <v>742</v>
      </c>
      <c r="E304" t="s">
        <v>260</v>
      </c>
      <c r="F304" t="s">
        <v>186</v>
      </c>
      <c r="G304" t="s">
        <v>586</v>
      </c>
      <c r="H304" t="s">
        <v>20</v>
      </c>
      <c r="I304" t="s">
        <v>32</v>
      </c>
      <c r="J304" t="s">
        <v>21</v>
      </c>
      <c r="K304">
        <v>30240.560000000001</v>
      </c>
      <c r="L304">
        <v>57200</v>
      </c>
      <c r="M304">
        <v>43720.28</v>
      </c>
    </row>
    <row r="305" spans="1:13" x14ac:dyDescent="0.2">
      <c r="A305" t="s">
        <v>81</v>
      </c>
      <c r="B305" t="s">
        <v>733</v>
      </c>
      <c r="C305" t="s">
        <v>591</v>
      </c>
      <c r="D305" t="s">
        <v>734</v>
      </c>
      <c r="E305" t="s">
        <v>17</v>
      </c>
      <c r="F305" t="s">
        <v>18</v>
      </c>
      <c r="G305" t="s">
        <v>735</v>
      </c>
      <c r="H305" t="s">
        <v>45</v>
      </c>
      <c r="I305" t="s">
        <v>17</v>
      </c>
      <c r="J305" t="s">
        <v>21</v>
      </c>
      <c r="K305">
        <v>66000</v>
      </c>
      <c r="L305">
        <v>84500</v>
      </c>
      <c r="M305">
        <v>75250</v>
      </c>
    </row>
    <row r="306" spans="1:13" x14ac:dyDescent="0.2">
      <c r="A306" t="s">
        <v>55</v>
      </c>
      <c r="B306" t="s">
        <v>743</v>
      </c>
      <c r="C306" t="s">
        <v>41</v>
      </c>
      <c r="D306" t="s">
        <v>263</v>
      </c>
      <c r="E306" t="s">
        <v>37</v>
      </c>
      <c r="F306" t="s">
        <v>31</v>
      </c>
      <c r="G306" t="s">
        <v>744</v>
      </c>
      <c r="H306" t="s">
        <v>45</v>
      </c>
      <c r="I306" t="s">
        <v>32</v>
      </c>
      <c r="J306" t="s">
        <v>93</v>
      </c>
      <c r="K306">
        <v>68000</v>
      </c>
      <c r="L306">
        <v>88300</v>
      </c>
      <c r="M306">
        <v>78150</v>
      </c>
    </row>
    <row r="307" spans="1:13" x14ac:dyDescent="0.2">
      <c r="A307" t="s">
        <v>81</v>
      </c>
      <c r="B307" t="s">
        <v>733</v>
      </c>
      <c r="C307" t="s">
        <v>591</v>
      </c>
      <c r="D307" t="s">
        <v>734</v>
      </c>
      <c r="E307" t="s">
        <v>17</v>
      </c>
      <c r="F307" t="s">
        <v>18</v>
      </c>
      <c r="G307" t="s">
        <v>735</v>
      </c>
      <c r="H307" t="s">
        <v>45</v>
      </c>
      <c r="I307" t="s">
        <v>17</v>
      </c>
      <c r="J307" t="s">
        <v>21</v>
      </c>
      <c r="K307">
        <v>66000</v>
      </c>
      <c r="L307">
        <v>84500</v>
      </c>
      <c r="M307">
        <v>75250</v>
      </c>
    </row>
    <row r="308" spans="1:13" x14ac:dyDescent="0.2">
      <c r="A308" t="s">
        <v>81</v>
      </c>
      <c r="B308" t="s">
        <v>733</v>
      </c>
      <c r="C308" t="s">
        <v>591</v>
      </c>
      <c r="D308" t="s">
        <v>734</v>
      </c>
      <c r="E308" t="s">
        <v>17</v>
      </c>
      <c r="F308" t="s">
        <v>18</v>
      </c>
      <c r="G308" t="s">
        <v>735</v>
      </c>
      <c r="H308" t="s">
        <v>45</v>
      </c>
      <c r="I308" t="s">
        <v>17</v>
      </c>
      <c r="J308" t="s">
        <v>21</v>
      </c>
      <c r="K308">
        <v>66000</v>
      </c>
      <c r="L308">
        <v>84500</v>
      </c>
      <c r="M308">
        <v>75250</v>
      </c>
    </row>
    <row r="309" spans="1:13" x14ac:dyDescent="0.2">
      <c r="A309" t="s">
        <v>81</v>
      </c>
      <c r="B309" t="s">
        <v>745</v>
      </c>
      <c r="C309" t="s">
        <v>50</v>
      </c>
      <c r="D309" t="s">
        <v>746</v>
      </c>
      <c r="E309" t="s">
        <v>37</v>
      </c>
      <c r="F309" t="s">
        <v>31</v>
      </c>
      <c r="G309" t="s">
        <v>530</v>
      </c>
      <c r="H309" t="s">
        <v>45</v>
      </c>
      <c r="I309" t="s">
        <v>32</v>
      </c>
      <c r="J309" t="s">
        <v>21</v>
      </c>
      <c r="K309">
        <v>66000</v>
      </c>
      <c r="L309">
        <v>84500</v>
      </c>
      <c r="M309">
        <v>75250</v>
      </c>
    </row>
    <row r="310" spans="1:13" x14ac:dyDescent="0.2">
      <c r="A310" t="s">
        <v>81</v>
      </c>
      <c r="B310" t="s">
        <v>747</v>
      </c>
      <c r="C310" t="s">
        <v>50</v>
      </c>
      <c r="D310" t="s">
        <v>748</v>
      </c>
      <c r="E310" t="s">
        <v>99</v>
      </c>
      <c r="F310" t="s">
        <v>100</v>
      </c>
      <c r="G310" t="s">
        <v>54</v>
      </c>
      <c r="H310" t="s">
        <v>20</v>
      </c>
      <c r="I310" t="s">
        <v>32</v>
      </c>
      <c r="J310" t="s">
        <v>33</v>
      </c>
      <c r="K310" s="1" t="s">
        <v>749</v>
      </c>
      <c r="L310">
        <v>126588.8</v>
      </c>
      <c r="M310">
        <v>110645.6</v>
      </c>
    </row>
    <row r="311" spans="1:13" x14ac:dyDescent="0.2">
      <c r="A311" t="s">
        <v>96</v>
      </c>
      <c r="B311" t="s">
        <v>750</v>
      </c>
      <c r="C311" t="s">
        <v>50</v>
      </c>
      <c r="D311" t="s">
        <v>751</v>
      </c>
      <c r="E311" t="s">
        <v>75</v>
      </c>
      <c r="F311" t="s">
        <v>31</v>
      </c>
      <c r="G311" t="s">
        <v>618</v>
      </c>
      <c r="H311" t="s">
        <v>20</v>
      </c>
      <c r="I311" t="s">
        <v>32</v>
      </c>
      <c r="J311" t="s">
        <v>33</v>
      </c>
      <c r="K311">
        <v>50000</v>
      </c>
      <c r="L311">
        <v>76458</v>
      </c>
      <c r="M311">
        <v>63229</v>
      </c>
    </row>
    <row r="312" spans="1:13" x14ac:dyDescent="0.2">
      <c r="A312" t="s">
        <v>96</v>
      </c>
      <c r="B312" t="s">
        <v>752</v>
      </c>
      <c r="C312" t="s">
        <v>50</v>
      </c>
      <c r="D312" t="s">
        <v>98</v>
      </c>
      <c r="E312" t="s">
        <v>99</v>
      </c>
      <c r="F312" t="s">
        <v>100</v>
      </c>
      <c r="G312" t="s">
        <v>54</v>
      </c>
      <c r="H312" t="s">
        <v>20</v>
      </c>
      <c r="I312" t="s">
        <v>32</v>
      </c>
      <c r="J312" t="s">
        <v>101</v>
      </c>
      <c r="K312">
        <v>50000</v>
      </c>
      <c r="L312">
        <v>76458</v>
      </c>
      <c r="M312">
        <v>63229</v>
      </c>
    </row>
    <row r="313" spans="1:13" x14ac:dyDescent="0.2">
      <c r="A313" t="s">
        <v>81</v>
      </c>
      <c r="B313" t="s">
        <v>733</v>
      </c>
      <c r="C313" t="s">
        <v>591</v>
      </c>
      <c r="D313" t="s">
        <v>734</v>
      </c>
      <c r="E313" t="s">
        <v>17</v>
      </c>
      <c r="F313" t="s">
        <v>18</v>
      </c>
      <c r="G313" t="s">
        <v>735</v>
      </c>
      <c r="H313" t="s">
        <v>45</v>
      </c>
      <c r="I313" t="s">
        <v>17</v>
      </c>
      <c r="J313" t="s">
        <v>21</v>
      </c>
      <c r="K313">
        <v>66000</v>
      </c>
      <c r="L313">
        <v>84500</v>
      </c>
      <c r="M313">
        <v>75250</v>
      </c>
    </row>
    <row r="314" spans="1:13" x14ac:dyDescent="0.2">
      <c r="A314" t="s">
        <v>55</v>
      </c>
      <c r="B314" t="s">
        <v>753</v>
      </c>
      <c r="C314" t="s">
        <v>50</v>
      </c>
      <c r="D314" t="s">
        <v>754</v>
      </c>
      <c r="E314" t="s">
        <v>482</v>
      </c>
      <c r="F314" t="s">
        <v>31</v>
      </c>
      <c r="G314" t="s">
        <v>755</v>
      </c>
      <c r="H314" t="s">
        <v>20</v>
      </c>
      <c r="I314" t="s">
        <v>32</v>
      </c>
      <c r="J314" t="s">
        <v>21</v>
      </c>
      <c r="K314">
        <v>93600</v>
      </c>
      <c r="L314">
        <v>93600</v>
      </c>
      <c r="M314">
        <v>93600</v>
      </c>
    </row>
    <row r="315" spans="1:13" x14ac:dyDescent="0.2">
      <c r="A315" t="s">
        <v>48</v>
      </c>
      <c r="B315" t="s">
        <v>756</v>
      </c>
      <c r="C315" t="s">
        <v>50</v>
      </c>
      <c r="D315" t="s">
        <v>203</v>
      </c>
      <c r="E315" t="s">
        <v>204</v>
      </c>
      <c r="F315" t="s">
        <v>31</v>
      </c>
      <c r="G315" t="s">
        <v>54</v>
      </c>
      <c r="H315" t="s">
        <v>20</v>
      </c>
      <c r="I315" t="s">
        <v>32</v>
      </c>
      <c r="J315" t="s">
        <v>33</v>
      </c>
      <c r="K315">
        <v>68500</v>
      </c>
      <c r="L315">
        <v>87000</v>
      </c>
      <c r="M315">
        <v>77750</v>
      </c>
    </row>
    <row r="316" spans="1:13" x14ac:dyDescent="0.2">
      <c r="A316" t="s">
        <v>55</v>
      </c>
      <c r="B316" t="s">
        <v>753</v>
      </c>
      <c r="C316" t="s">
        <v>50</v>
      </c>
      <c r="D316" t="s">
        <v>754</v>
      </c>
      <c r="E316" t="s">
        <v>482</v>
      </c>
      <c r="F316" t="s">
        <v>31</v>
      </c>
      <c r="G316" t="s">
        <v>755</v>
      </c>
      <c r="H316" t="s">
        <v>20</v>
      </c>
      <c r="I316" t="s">
        <v>32</v>
      </c>
      <c r="J316" t="s">
        <v>21</v>
      </c>
      <c r="K316">
        <v>93600</v>
      </c>
      <c r="L316">
        <v>93600</v>
      </c>
      <c r="M316">
        <v>93600</v>
      </c>
    </row>
    <row r="317" spans="1:13" x14ac:dyDescent="0.2">
      <c r="A317" t="s">
        <v>26</v>
      </c>
      <c r="B317" t="s">
        <v>757</v>
      </c>
      <c r="C317" t="s">
        <v>50</v>
      </c>
      <c r="D317" t="s">
        <v>758</v>
      </c>
      <c r="E317" t="s">
        <v>560</v>
      </c>
      <c r="F317" t="s">
        <v>31</v>
      </c>
      <c r="G317" t="s">
        <v>586</v>
      </c>
      <c r="H317" t="s">
        <v>20</v>
      </c>
      <c r="I317" t="s">
        <v>32</v>
      </c>
      <c r="J317" t="s">
        <v>21</v>
      </c>
      <c r="K317">
        <v>64123.59</v>
      </c>
      <c r="L317">
        <v>86600</v>
      </c>
      <c r="M317">
        <v>75361.794999999998</v>
      </c>
    </row>
    <row r="318" spans="1:13" x14ac:dyDescent="0.2">
      <c r="A318" t="s">
        <v>55</v>
      </c>
      <c r="B318" t="s">
        <v>759</v>
      </c>
      <c r="C318" t="s">
        <v>50</v>
      </c>
      <c r="D318" t="s">
        <v>499</v>
      </c>
      <c r="E318" t="s">
        <v>136</v>
      </c>
      <c r="F318" t="s">
        <v>100</v>
      </c>
      <c r="G318" t="s">
        <v>760</v>
      </c>
      <c r="H318" t="s">
        <v>20</v>
      </c>
      <c r="I318" t="s">
        <v>32</v>
      </c>
      <c r="J318" t="s">
        <v>227</v>
      </c>
      <c r="K318">
        <v>68000</v>
      </c>
      <c r="L318">
        <v>88300</v>
      </c>
      <c r="M318">
        <v>78150</v>
      </c>
    </row>
    <row r="319" spans="1:13" x14ac:dyDescent="0.2">
      <c r="A319" t="s">
        <v>48</v>
      </c>
      <c r="B319" t="s">
        <v>761</v>
      </c>
      <c r="C319" t="s">
        <v>50</v>
      </c>
      <c r="D319" t="s">
        <v>762</v>
      </c>
      <c r="E319" t="s">
        <v>63</v>
      </c>
      <c r="F319" t="s">
        <v>53</v>
      </c>
      <c r="G319" t="s">
        <v>54</v>
      </c>
      <c r="H319" t="s">
        <v>45</v>
      </c>
      <c r="I319" t="s">
        <v>32</v>
      </c>
      <c r="J319" t="s">
        <v>33</v>
      </c>
      <c r="K319">
        <v>71500</v>
      </c>
      <c r="L319">
        <v>107300</v>
      </c>
      <c r="M319">
        <v>89400</v>
      </c>
    </row>
    <row r="320" spans="1:13" x14ac:dyDescent="0.2">
      <c r="A320" t="s">
        <v>26</v>
      </c>
      <c r="B320" t="s">
        <v>763</v>
      </c>
      <c r="C320" t="s">
        <v>50</v>
      </c>
      <c r="D320" t="s">
        <v>91</v>
      </c>
      <c r="E320" t="s">
        <v>37</v>
      </c>
      <c r="F320" t="s">
        <v>31</v>
      </c>
      <c r="G320" t="s">
        <v>764</v>
      </c>
      <c r="H320" t="s">
        <v>45</v>
      </c>
      <c r="I320" t="s">
        <v>443</v>
      </c>
      <c r="J320" t="s">
        <v>93</v>
      </c>
      <c r="K320">
        <v>64123.59</v>
      </c>
      <c r="L320">
        <v>86600</v>
      </c>
      <c r="M320">
        <v>75361.794999999998</v>
      </c>
    </row>
    <row r="321" spans="1:13" x14ac:dyDescent="0.2">
      <c r="A321" t="s">
        <v>48</v>
      </c>
      <c r="B321" t="s">
        <v>765</v>
      </c>
      <c r="C321" t="s">
        <v>50</v>
      </c>
      <c r="D321" t="s">
        <v>766</v>
      </c>
      <c r="E321" t="s">
        <v>136</v>
      </c>
      <c r="F321" t="s">
        <v>100</v>
      </c>
      <c r="G321" t="s">
        <v>767</v>
      </c>
      <c r="H321" t="s">
        <v>20</v>
      </c>
      <c r="I321" t="s">
        <v>32</v>
      </c>
      <c r="J321" t="s">
        <v>21</v>
      </c>
      <c r="K321">
        <v>68500</v>
      </c>
      <c r="L321">
        <v>87000</v>
      </c>
      <c r="M321">
        <v>77750</v>
      </c>
    </row>
    <row r="322" spans="1:13" x14ac:dyDescent="0.2">
      <c r="A322" t="s">
        <v>105</v>
      </c>
      <c r="B322" t="s">
        <v>510</v>
      </c>
      <c r="C322" t="s">
        <v>28</v>
      </c>
      <c r="D322" t="s">
        <v>768</v>
      </c>
      <c r="E322" t="s">
        <v>769</v>
      </c>
      <c r="F322" t="s">
        <v>31</v>
      </c>
      <c r="G322" t="s">
        <v>770</v>
      </c>
      <c r="H322" t="s">
        <v>45</v>
      </c>
      <c r="I322" t="s">
        <v>32</v>
      </c>
      <c r="J322" t="s">
        <v>33</v>
      </c>
      <c r="K322">
        <v>69000</v>
      </c>
      <c r="L322">
        <v>86000</v>
      </c>
      <c r="M322">
        <v>77500</v>
      </c>
    </row>
    <row r="323" spans="1:13" x14ac:dyDescent="0.2">
      <c r="A323" t="s">
        <v>105</v>
      </c>
      <c r="B323" t="s">
        <v>510</v>
      </c>
      <c r="C323" t="s">
        <v>28</v>
      </c>
      <c r="D323" t="s">
        <v>768</v>
      </c>
      <c r="E323" t="s">
        <v>769</v>
      </c>
      <c r="F323" t="s">
        <v>31</v>
      </c>
      <c r="G323" t="s">
        <v>18</v>
      </c>
      <c r="H323" t="s">
        <v>45</v>
      </c>
      <c r="I323" t="s">
        <v>32</v>
      </c>
      <c r="J323" t="s">
        <v>33</v>
      </c>
      <c r="K323">
        <v>69000</v>
      </c>
      <c r="L323">
        <v>86000</v>
      </c>
      <c r="M323">
        <v>77500</v>
      </c>
    </row>
    <row r="324" spans="1:13" x14ac:dyDescent="0.2">
      <c r="A324" t="s">
        <v>26</v>
      </c>
      <c r="B324" t="s">
        <v>771</v>
      </c>
      <c r="C324" t="s">
        <v>50</v>
      </c>
      <c r="D324" t="s">
        <v>126</v>
      </c>
      <c r="E324" t="s">
        <v>145</v>
      </c>
      <c r="F324" t="s">
        <v>146</v>
      </c>
      <c r="G324" t="s">
        <v>18</v>
      </c>
      <c r="H324" t="s">
        <v>20</v>
      </c>
      <c r="I324" t="s">
        <v>32</v>
      </c>
      <c r="J324" t="s">
        <v>93</v>
      </c>
      <c r="K324">
        <v>37500</v>
      </c>
      <c r="L324">
        <v>69500</v>
      </c>
      <c r="M324">
        <v>53500</v>
      </c>
    </row>
    <row r="325" spans="1:13" x14ac:dyDescent="0.2">
      <c r="A325" t="s">
        <v>105</v>
      </c>
      <c r="B325" t="s">
        <v>772</v>
      </c>
      <c r="C325" t="s">
        <v>50</v>
      </c>
      <c r="D325" t="s">
        <v>773</v>
      </c>
      <c r="E325" t="s">
        <v>37</v>
      </c>
      <c r="F325" t="s">
        <v>31</v>
      </c>
      <c r="G325" t="s">
        <v>530</v>
      </c>
      <c r="H325" t="s">
        <v>20</v>
      </c>
      <c r="I325" t="s">
        <v>32</v>
      </c>
      <c r="J325" t="s">
        <v>33</v>
      </c>
      <c r="K325">
        <v>69000</v>
      </c>
      <c r="L325">
        <v>86000</v>
      </c>
      <c r="M325">
        <v>77500</v>
      </c>
    </row>
    <row r="326" spans="1:13" x14ac:dyDescent="0.2">
      <c r="A326" t="s">
        <v>105</v>
      </c>
      <c r="B326" t="s">
        <v>28</v>
      </c>
      <c r="C326" t="s">
        <v>28</v>
      </c>
      <c r="D326" t="s">
        <v>774</v>
      </c>
      <c r="E326" t="s">
        <v>37</v>
      </c>
      <c r="F326" t="s">
        <v>31</v>
      </c>
      <c r="G326" t="s">
        <v>413</v>
      </c>
      <c r="H326" t="s">
        <v>20</v>
      </c>
      <c r="I326" t="s">
        <v>32</v>
      </c>
      <c r="J326" t="s">
        <v>21</v>
      </c>
      <c r="K326">
        <v>60000</v>
      </c>
      <c r="L326">
        <v>85000</v>
      </c>
      <c r="M326">
        <v>72500</v>
      </c>
    </row>
    <row r="327" spans="1:13" x14ac:dyDescent="0.2">
      <c r="A327" t="s">
        <v>13</v>
      </c>
      <c r="B327" t="s">
        <v>775</v>
      </c>
      <c r="C327" t="s">
        <v>28</v>
      </c>
      <c r="D327" t="s">
        <v>263</v>
      </c>
      <c r="E327" t="s">
        <v>37</v>
      </c>
      <c r="F327" t="s">
        <v>31</v>
      </c>
      <c r="G327" t="s">
        <v>776</v>
      </c>
      <c r="H327" t="s">
        <v>20</v>
      </c>
      <c r="I327" t="s">
        <v>32</v>
      </c>
      <c r="J327" t="s">
        <v>93</v>
      </c>
      <c r="K327">
        <v>76000</v>
      </c>
      <c r="L327">
        <v>89440</v>
      </c>
      <c r="M327">
        <v>82720</v>
      </c>
    </row>
    <row r="328" spans="1:13" x14ac:dyDescent="0.2">
      <c r="A328" t="s">
        <v>81</v>
      </c>
      <c r="B328" t="s">
        <v>777</v>
      </c>
      <c r="C328" t="s">
        <v>50</v>
      </c>
      <c r="D328" t="s">
        <v>778</v>
      </c>
      <c r="E328" t="s">
        <v>779</v>
      </c>
      <c r="F328" t="s">
        <v>31</v>
      </c>
      <c r="G328" t="s">
        <v>87</v>
      </c>
      <c r="H328" t="s">
        <v>20</v>
      </c>
      <c r="I328" t="s">
        <v>32</v>
      </c>
      <c r="J328" t="s">
        <v>21</v>
      </c>
      <c r="K328">
        <v>101627</v>
      </c>
      <c r="L328">
        <v>107071</v>
      </c>
      <c r="M328">
        <v>104349</v>
      </c>
    </row>
    <row r="329" spans="1:13" x14ac:dyDescent="0.2">
      <c r="A329" t="s">
        <v>55</v>
      </c>
      <c r="B329" t="s">
        <v>780</v>
      </c>
      <c r="C329" t="s">
        <v>188</v>
      </c>
      <c r="D329" t="s">
        <v>781</v>
      </c>
      <c r="E329" t="s">
        <v>123</v>
      </c>
      <c r="F329" t="s">
        <v>31</v>
      </c>
      <c r="G329" t="s">
        <v>782</v>
      </c>
      <c r="H329" t="s">
        <v>20</v>
      </c>
      <c r="I329" t="s">
        <v>32</v>
      </c>
      <c r="J329" t="s">
        <v>21</v>
      </c>
      <c r="K329">
        <v>68000</v>
      </c>
      <c r="L329">
        <v>88300</v>
      </c>
      <c r="M329">
        <v>78150</v>
      </c>
    </row>
    <row r="330" spans="1:13" x14ac:dyDescent="0.2">
      <c r="A330" t="s">
        <v>105</v>
      </c>
      <c r="B330" t="s">
        <v>783</v>
      </c>
      <c r="C330" t="s">
        <v>357</v>
      </c>
      <c r="D330" t="s">
        <v>784</v>
      </c>
      <c r="E330" t="s">
        <v>145</v>
      </c>
      <c r="F330" t="s">
        <v>146</v>
      </c>
      <c r="G330" t="s">
        <v>586</v>
      </c>
      <c r="H330" t="s">
        <v>375</v>
      </c>
      <c r="I330" t="s">
        <v>32</v>
      </c>
      <c r="J330" t="s">
        <v>21</v>
      </c>
      <c r="K330">
        <v>69000</v>
      </c>
      <c r="L330">
        <v>86000</v>
      </c>
      <c r="M330">
        <v>77500</v>
      </c>
    </row>
    <row r="331" spans="1:13" x14ac:dyDescent="0.2">
      <c r="A331" t="s">
        <v>81</v>
      </c>
      <c r="B331" t="s">
        <v>147</v>
      </c>
      <c r="C331" t="s">
        <v>50</v>
      </c>
      <c r="D331" t="s">
        <v>785</v>
      </c>
      <c r="E331" t="s">
        <v>123</v>
      </c>
      <c r="F331" t="s">
        <v>31</v>
      </c>
      <c r="G331" t="s">
        <v>54</v>
      </c>
      <c r="H331" t="s">
        <v>20</v>
      </c>
      <c r="I331" t="s">
        <v>32</v>
      </c>
      <c r="J331" t="s">
        <v>46</v>
      </c>
      <c r="K331">
        <v>66000</v>
      </c>
      <c r="L331">
        <v>84500</v>
      </c>
      <c r="M331">
        <v>75250</v>
      </c>
    </row>
    <row r="332" spans="1:13" x14ac:dyDescent="0.2">
      <c r="A332" t="s">
        <v>48</v>
      </c>
      <c r="B332" t="s">
        <v>786</v>
      </c>
      <c r="C332" t="s">
        <v>28</v>
      </c>
      <c r="D332" t="s">
        <v>651</v>
      </c>
      <c r="E332" t="s">
        <v>787</v>
      </c>
      <c r="F332" t="s">
        <v>186</v>
      </c>
      <c r="G332" t="s">
        <v>18</v>
      </c>
      <c r="H332" t="s">
        <v>20</v>
      </c>
      <c r="I332" t="s">
        <v>32</v>
      </c>
      <c r="J332" t="s">
        <v>21</v>
      </c>
      <c r="K332">
        <v>83416</v>
      </c>
      <c r="L332">
        <v>83416</v>
      </c>
      <c r="M332">
        <v>83416</v>
      </c>
    </row>
    <row r="333" spans="1:13" x14ac:dyDescent="0.2">
      <c r="A333" t="s">
        <v>13</v>
      </c>
      <c r="B333" t="s">
        <v>788</v>
      </c>
      <c r="C333" t="s">
        <v>50</v>
      </c>
      <c r="D333" t="s">
        <v>404</v>
      </c>
      <c r="E333" t="s">
        <v>37</v>
      </c>
      <c r="F333" t="s">
        <v>31</v>
      </c>
      <c r="G333" t="s">
        <v>789</v>
      </c>
      <c r="H333" t="s">
        <v>20</v>
      </c>
      <c r="I333" t="s">
        <v>32</v>
      </c>
      <c r="J333" t="s">
        <v>21</v>
      </c>
      <c r="K333">
        <v>30240.560000000001</v>
      </c>
      <c r="L333">
        <v>57200</v>
      </c>
      <c r="M333">
        <v>43720.28</v>
      </c>
    </row>
    <row r="334" spans="1:13" x14ac:dyDescent="0.2">
      <c r="A334" t="s">
        <v>48</v>
      </c>
      <c r="B334" t="s">
        <v>790</v>
      </c>
      <c r="C334" t="s">
        <v>370</v>
      </c>
      <c r="D334" t="s">
        <v>791</v>
      </c>
      <c r="E334" t="s">
        <v>63</v>
      </c>
      <c r="F334" t="s">
        <v>53</v>
      </c>
      <c r="G334" t="s">
        <v>54</v>
      </c>
      <c r="H334" t="s">
        <v>45</v>
      </c>
      <c r="I334" t="s">
        <v>32</v>
      </c>
      <c r="J334" t="s">
        <v>93</v>
      </c>
      <c r="K334">
        <v>90000</v>
      </c>
      <c r="L334">
        <v>180000</v>
      </c>
      <c r="M334">
        <v>135000</v>
      </c>
    </row>
    <row r="335" spans="1:13" x14ac:dyDescent="0.2">
      <c r="A335" t="s">
        <v>55</v>
      </c>
      <c r="B335" t="s">
        <v>792</v>
      </c>
      <c r="C335" t="s">
        <v>50</v>
      </c>
      <c r="D335" t="s">
        <v>651</v>
      </c>
      <c r="E335" t="s">
        <v>123</v>
      </c>
      <c r="F335" t="s">
        <v>31</v>
      </c>
      <c r="G335" t="s">
        <v>18</v>
      </c>
      <c r="H335" t="s">
        <v>45</v>
      </c>
      <c r="I335" t="s">
        <v>32</v>
      </c>
      <c r="J335" t="s">
        <v>21</v>
      </c>
      <c r="K335">
        <v>68000</v>
      </c>
      <c r="L335">
        <v>88300</v>
      </c>
      <c r="M335">
        <v>78150</v>
      </c>
    </row>
    <row r="336" spans="1:13" x14ac:dyDescent="0.2">
      <c r="A336" t="s">
        <v>88</v>
      </c>
      <c r="B336" t="s">
        <v>645</v>
      </c>
      <c r="C336" t="s">
        <v>28</v>
      </c>
      <c r="D336" t="s">
        <v>793</v>
      </c>
      <c r="E336" t="s">
        <v>316</v>
      </c>
      <c r="F336" t="s">
        <v>31</v>
      </c>
      <c r="G336" t="s">
        <v>18</v>
      </c>
      <c r="H336" t="s">
        <v>20</v>
      </c>
      <c r="I336" t="s">
        <v>32</v>
      </c>
      <c r="J336" t="s">
        <v>21</v>
      </c>
      <c r="K336">
        <v>90001.600000000006</v>
      </c>
      <c r="L336">
        <v>90001.600000000006</v>
      </c>
      <c r="M336">
        <v>90001.600000000006</v>
      </c>
    </row>
    <row r="337" spans="1:13" x14ac:dyDescent="0.2">
      <c r="A337" t="s">
        <v>22</v>
      </c>
      <c r="B337" t="s">
        <v>23</v>
      </c>
      <c r="C337" t="s">
        <v>23</v>
      </c>
      <c r="D337" t="s">
        <v>794</v>
      </c>
      <c r="E337" t="s">
        <v>600</v>
      </c>
      <c r="F337" t="s">
        <v>31</v>
      </c>
      <c r="G337" t="s">
        <v>54</v>
      </c>
      <c r="H337" t="s">
        <v>20</v>
      </c>
      <c r="I337" t="s">
        <v>32</v>
      </c>
      <c r="J337" t="s">
        <v>21</v>
      </c>
      <c r="K337">
        <v>65000</v>
      </c>
      <c r="L337">
        <v>87000</v>
      </c>
      <c r="M337">
        <v>76000</v>
      </c>
    </row>
    <row r="338" spans="1:13" x14ac:dyDescent="0.2">
      <c r="A338" t="s">
        <v>81</v>
      </c>
      <c r="B338" t="s">
        <v>688</v>
      </c>
      <c r="C338" t="s">
        <v>50</v>
      </c>
      <c r="D338" t="s">
        <v>253</v>
      </c>
      <c r="E338" t="s">
        <v>37</v>
      </c>
      <c r="F338" t="s">
        <v>31</v>
      </c>
      <c r="G338" t="s">
        <v>795</v>
      </c>
      <c r="H338" t="s">
        <v>45</v>
      </c>
      <c r="I338" t="s">
        <v>32</v>
      </c>
      <c r="J338" t="s">
        <v>33</v>
      </c>
      <c r="K338">
        <v>30240.560000000001</v>
      </c>
      <c r="L338">
        <v>95627</v>
      </c>
      <c r="M338">
        <v>62933.78</v>
      </c>
    </row>
    <row r="339" spans="1:13" x14ac:dyDescent="0.2">
      <c r="A339" t="s">
        <v>105</v>
      </c>
      <c r="B339" t="s">
        <v>796</v>
      </c>
      <c r="C339" t="s">
        <v>28</v>
      </c>
      <c r="D339" t="s">
        <v>693</v>
      </c>
      <c r="E339" t="s">
        <v>37</v>
      </c>
      <c r="F339" t="s">
        <v>31</v>
      </c>
      <c r="G339" t="s">
        <v>797</v>
      </c>
      <c r="H339" t="s">
        <v>45</v>
      </c>
      <c r="I339" t="s">
        <v>32</v>
      </c>
      <c r="J339" t="s">
        <v>21</v>
      </c>
      <c r="K339">
        <v>69000</v>
      </c>
      <c r="L339">
        <v>86000</v>
      </c>
      <c r="M339">
        <v>77500</v>
      </c>
    </row>
    <row r="340" spans="1:13" x14ac:dyDescent="0.2">
      <c r="A340" t="s">
        <v>13</v>
      </c>
      <c r="B340" t="s">
        <v>798</v>
      </c>
      <c r="C340" t="s">
        <v>90</v>
      </c>
      <c r="D340" t="s">
        <v>799</v>
      </c>
      <c r="E340" t="s">
        <v>99</v>
      </c>
      <c r="F340" t="s">
        <v>100</v>
      </c>
      <c r="G340" t="s">
        <v>87</v>
      </c>
      <c r="H340" t="s">
        <v>20</v>
      </c>
      <c r="I340" t="s">
        <v>32</v>
      </c>
      <c r="J340" t="s">
        <v>21</v>
      </c>
      <c r="K340">
        <v>87360</v>
      </c>
      <c r="L340">
        <v>104000</v>
      </c>
      <c r="M340">
        <v>95680</v>
      </c>
    </row>
    <row r="341" spans="1:13" x14ac:dyDescent="0.2">
      <c r="A341" t="s">
        <v>22</v>
      </c>
      <c r="B341" t="s">
        <v>23</v>
      </c>
      <c r="C341" t="s">
        <v>23</v>
      </c>
      <c r="D341" t="s">
        <v>748</v>
      </c>
      <c r="E341" t="s">
        <v>99</v>
      </c>
      <c r="F341" t="s">
        <v>100</v>
      </c>
      <c r="G341" t="s">
        <v>18</v>
      </c>
      <c r="H341" t="s">
        <v>20</v>
      </c>
      <c r="I341" t="s">
        <v>32</v>
      </c>
      <c r="J341" t="s">
        <v>33</v>
      </c>
      <c r="K341">
        <v>30240.560000000001</v>
      </c>
      <c r="L341">
        <v>57200</v>
      </c>
      <c r="M341">
        <v>43720.28</v>
      </c>
    </row>
    <row r="342" spans="1:13" x14ac:dyDescent="0.2">
      <c r="A342" t="s">
        <v>13</v>
      </c>
      <c r="B342" t="s">
        <v>800</v>
      </c>
      <c r="C342" t="s">
        <v>50</v>
      </c>
      <c r="D342" t="s">
        <v>91</v>
      </c>
      <c r="E342" t="s">
        <v>260</v>
      </c>
      <c r="F342" t="s">
        <v>186</v>
      </c>
      <c r="G342" t="s">
        <v>755</v>
      </c>
      <c r="H342" t="s">
        <v>20</v>
      </c>
      <c r="I342" t="s">
        <v>32</v>
      </c>
      <c r="J342" t="s">
        <v>93</v>
      </c>
      <c r="K342">
        <v>76000</v>
      </c>
      <c r="L342">
        <v>89440</v>
      </c>
      <c r="M342">
        <v>82720</v>
      </c>
    </row>
    <row r="343" spans="1:13" x14ac:dyDescent="0.2">
      <c r="A343" t="s">
        <v>105</v>
      </c>
      <c r="B343" t="s">
        <v>801</v>
      </c>
      <c r="C343" t="s">
        <v>50</v>
      </c>
      <c r="D343" t="s">
        <v>802</v>
      </c>
      <c r="E343" t="s">
        <v>37</v>
      </c>
      <c r="F343" t="s">
        <v>31</v>
      </c>
      <c r="G343" t="s">
        <v>54</v>
      </c>
      <c r="H343" t="s">
        <v>45</v>
      </c>
      <c r="I343" t="s">
        <v>32</v>
      </c>
      <c r="J343" t="s">
        <v>241</v>
      </c>
      <c r="K343">
        <v>90000</v>
      </c>
      <c r="L343">
        <v>100000</v>
      </c>
      <c r="M343">
        <v>95000</v>
      </c>
    </row>
    <row r="344" spans="1:13" x14ac:dyDescent="0.2">
      <c r="A344" t="s">
        <v>424</v>
      </c>
      <c r="B344" t="s">
        <v>803</v>
      </c>
      <c r="C344" t="s">
        <v>50</v>
      </c>
      <c r="D344" t="s">
        <v>804</v>
      </c>
      <c r="E344" t="s">
        <v>556</v>
      </c>
      <c r="F344" t="s">
        <v>31</v>
      </c>
      <c r="G344" t="s">
        <v>805</v>
      </c>
      <c r="H344" t="s">
        <v>20</v>
      </c>
      <c r="I344" t="s">
        <v>32</v>
      </c>
      <c r="J344" t="s">
        <v>21</v>
      </c>
      <c r="K344">
        <v>87360</v>
      </c>
      <c r="L344">
        <v>87360</v>
      </c>
      <c r="M344">
        <v>87360</v>
      </c>
    </row>
    <row r="345" spans="1:13" x14ac:dyDescent="0.2">
      <c r="A345" t="s">
        <v>424</v>
      </c>
      <c r="B345" t="s">
        <v>450</v>
      </c>
      <c r="C345" t="s">
        <v>50</v>
      </c>
      <c r="D345" t="s">
        <v>806</v>
      </c>
      <c r="E345" t="s">
        <v>640</v>
      </c>
      <c r="F345" t="s">
        <v>119</v>
      </c>
      <c r="G345" t="s">
        <v>87</v>
      </c>
      <c r="H345" t="s">
        <v>20</v>
      </c>
      <c r="I345" t="s">
        <v>32</v>
      </c>
      <c r="J345" t="s">
        <v>33</v>
      </c>
      <c r="K345">
        <v>85280</v>
      </c>
      <c r="L345">
        <v>85280</v>
      </c>
      <c r="M345">
        <v>85280</v>
      </c>
    </row>
    <row r="346" spans="1:13" x14ac:dyDescent="0.2">
      <c r="A346" t="s">
        <v>13</v>
      </c>
      <c r="B346" t="s">
        <v>807</v>
      </c>
      <c r="C346" t="s">
        <v>28</v>
      </c>
      <c r="D346" t="s">
        <v>808</v>
      </c>
      <c r="E346" t="s">
        <v>123</v>
      </c>
      <c r="F346" t="s">
        <v>31</v>
      </c>
      <c r="G346" t="s">
        <v>87</v>
      </c>
      <c r="H346" t="s">
        <v>20</v>
      </c>
      <c r="I346" t="s">
        <v>32</v>
      </c>
      <c r="J346" t="s">
        <v>301</v>
      </c>
      <c r="K346">
        <v>89440</v>
      </c>
      <c r="L346">
        <v>89440</v>
      </c>
      <c r="M346">
        <v>89440</v>
      </c>
    </row>
    <row r="347" spans="1:13" x14ac:dyDescent="0.2">
      <c r="A347" t="s">
        <v>88</v>
      </c>
      <c r="B347" t="s">
        <v>645</v>
      </c>
      <c r="C347" t="s">
        <v>28</v>
      </c>
      <c r="D347" t="s">
        <v>809</v>
      </c>
      <c r="E347" t="s">
        <v>810</v>
      </c>
      <c r="F347" t="s">
        <v>31</v>
      </c>
      <c r="G347" t="s">
        <v>395</v>
      </c>
      <c r="H347" t="s">
        <v>20</v>
      </c>
      <c r="I347" t="s">
        <v>32</v>
      </c>
      <c r="J347" t="s">
        <v>811</v>
      </c>
      <c r="K347">
        <v>90480</v>
      </c>
      <c r="L347">
        <v>90480</v>
      </c>
      <c r="M347">
        <v>90480</v>
      </c>
    </row>
    <row r="348" spans="1:13" x14ac:dyDescent="0.2">
      <c r="A348" t="s">
        <v>81</v>
      </c>
      <c r="B348" t="s">
        <v>147</v>
      </c>
      <c r="C348" t="s">
        <v>50</v>
      </c>
      <c r="D348" t="s">
        <v>812</v>
      </c>
      <c r="E348" t="s">
        <v>813</v>
      </c>
      <c r="F348" t="s">
        <v>31</v>
      </c>
      <c r="G348" t="s">
        <v>18</v>
      </c>
      <c r="H348" t="s">
        <v>20</v>
      </c>
      <c r="I348" t="s">
        <v>32</v>
      </c>
      <c r="J348" t="s">
        <v>814</v>
      </c>
      <c r="K348">
        <v>71563</v>
      </c>
      <c r="L348">
        <v>100052</v>
      </c>
      <c r="M348">
        <v>85807.5</v>
      </c>
    </row>
    <row r="349" spans="1:13" x14ac:dyDescent="0.2">
      <c r="A349" t="s">
        <v>22</v>
      </c>
      <c r="B349" t="s">
        <v>815</v>
      </c>
      <c r="C349" t="s">
        <v>50</v>
      </c>
      <c r="D349" t="s">
        <v>126</v>
      </c>
      <c r="E349" t="s">
        <v>37</v>
      </c>
      <c r="F349" t="s">
        <v>31</v>
      </c>
      <c r="G349" t="s">
        <v>54</v>
      </c>
      <c r="H349" t="s">
        <v>20</v>
      </c>
      <c r="I349" t="s">
        <v>32</v>
      </c>
      <c r="J349" t="s">
        <v>93</v>
      </c>
      <c r="K349">
        <v>60000</v>
      </c>
      <c r="L349">
        <v>111700</v>
      </c>
      <c r="M349">
        <v>85850</v>
      </c>
    </row>
    <row r="350" spans="1:13" x14ac:dyDescent="0.2">
      <c r="A350" t="s">
        <v>96</v>
      </c>
      <c r="B350" t="s">
        <v>816</v>
      </c>
      <c r="C350" t="s">
        <v>50</v>
      </c>
      <c r="D350" t="s">
        <v>817</v>
      </c>
      <c r="E350" t="s">
        <v>17</v>
      </c>
      <c r="F350" t="s">
        <v>18</v>
      </c>
      <c r="G350" t="s">
        <v>18</v>
      </c>
      <c r="H350" t="s">
        <v>20</v>
      </c>
      <c r="I350" t="s">
        <v>17</v>
      </c>
      <c r="J350" t="s">
        <v>21</v>
      </c>
      <c r="K350">
        <v>40000</v>
      </c>
      <c r="L350">
        <v>57200</v>
      </c>
      <c r="M350">
        <v>48600</v>
      </c>
    </row>
    <row r="351" spans="1:13" x14ac:dyDescent="0.2">
      <c r="A351" t="s">
        <v>105</v>
      </c>
      <c r="B351" t="s">
        <v>818</v>
      </c>
      <c r="C351" t="s">
        <v>28</v>
      </c>
      <c r="D351" t="s">
        <v>819</v>
      </c>
      <c r="E351" t="s">
        <v>600</v>
      </c>
      <c r="F351" t="s">
        <v>31</v>
      </c>
      <c r="G351" t="s">
        <v>597</v>
      </c>
      <c r="H351" t="s">
        <v>20</v>
      </c>
      <c r="I351" t="s">
        <v>32</v>
      </c>
      <c r="J351" t="s">
        <v>33</v>
      </c>
      <c r="K351">
        <v>77105</v>
      </c>
      <c r="L351">
        <v>86637</v>
      </c>
      <c r="M351">
        <v>81871</v>
      </c>
    </row>
    <row r="352" spans="1:13" x14ac:dyDescent="0.2">
      <c r="A352" t="s">
        <v>105</v>
      </c>
      <c r="B352" t="s">
        <v>796</v>
      </c>
      <c r="C352" t="s">
        <v>28</v>
      </c>
      <c r="D352" t="s">
        <v>693</v>
      </c>
      <c r="E352" t="s">
        <v>145</v>
      </c>
      <c r="F352" t="s">
        <v>146</v>
      </c>
      <c r="G352" t="s">
        <v>797</v>
      </c>
      <c r="H352" t="s">
        <v>45</v>
      </c>
      <c r="I352" t="s">
        <v>32</v>
      </c>
      <c r="J352" t="s">
        <v>21</v>
      </c>
      <c r="K352">
        <v>69000</v>
      </c>
      <c r="L352">
        <v>86000</v>
      </c>
      <c r="M352">
        <v>77500</v>
      </c>
    </row>
    <row r="353" spans="1:13" x14ac:dyDescent="0.2">
      <c r="A353" t="s">
        <v>22</v>
      </c>
      <c r="B353" t="s">
        <v>23</v>
      </c>
      <c r="C353" t="s">
        <v>23</v>
      </c>
      <c r="D353" t="s">
        <v>820</v>
      </c>
      <c r="E353" t="s">
        <v>821</v>
      </c>
      <c r="F353" t="s">
        <v>146</v>
      </c>
      <c r="G353" t="s">
        <v>822</v>
      </c>
      <c r="H353" t="s">
        <v>20</v>
      </c>
      <c r="I353" t="s">
        <v>32</v>
      </c>
      <c r="J353" t="s">
        <v>21</v>
      </c>
      <c r="K353">
        <v>65000</v>
      </c>
      <c r="L353">
        <v>87000</v>
      </c>
      <c r="M353">
        <v>76000</v>
      </c>
    </row>
    <row r="354" spans="1:13" x14ac:dyDescent="0.2">
      <c r="A354" t="s">
        <v>22</v>
      </c>
      <c r="B354" t="s">
        <v>823</v>
      </c>
      <c r="C354" t="s">
        <v>50</v>
      </c>
      <c r="D354" t="s">
        <v>824</v>
      </c>
      <c r="E354" t="s">
        <v>17</v>
      </c>
      <c r="F354" t="s">
        <v>18</v>
      </c>
      <c r="G354" t="s">
        <v>530</v>
      </c>
      <c r="H354" t="s">
        <v>20</v>
      </c>
      <c r="I354" t="s">
        <v>17</v>
      </c>
      <c r="J354" t="s">
        <v>21</v>
      </c>
      <c r="K354">
        <v>137280</v>
      </c>
      <c r="L354">
        <v>180000</v>
      </c>
      <c r="M354">
        <v>158640</v>
      </c>
    </row>
    <row r="355" spans="1:13" x14ac:dyDescent="0.2">
      <c r="A355" t="s">
        <v>55</v>
      </c>
      <c r="B355" t="s">
        <v>825</v>
      </c>
      <c r="C355" t="s">
        <v>826</v>
      </c>
      <c r="D355" t="s">
        <v>91</v>
      </c>
      <c r="E355" t="s">
        <v>185</v>
      </c>
      <c r="F355" t="s">
        <v>186</v>
      </c>
      <c r="G355" t="s">
        <v>193</v>
      </c>
      <c r="H355" t="s">
        <v>20</v>
      </c>
      <c r="I355" t="s">
        <v>32</v>
      </c>
      <c r="J355" t="s">
        <v>93</v>
      </c>
      <c r="K355">
        <v>68000</v>
      </c>
      <c r="L355">
        <v>88300</v>
      </c>
      <c r="M355">
        <v>78150</v>
      </c>
    </row>
    <row r="356" spans="1:13" x14ac:dyDescent="0.2">
      <c r="A356" t="s">
        <v>424</v>
      </c>
      <c r="B356" t="s">
        <v>450</v>
      </c>
      <c r="C356" t="s">
        <v>50</v>
      </c>
      <c r="D356" t="s">
        <v>827</v>
      </c>
      <c r="E356" t="s">
        <v>99</v>
      </c>
      <c r="F356" t="s">
        <v>100</v>
      </c>
      <c r="G356" t="s">
        <v>87</v>
      </c>
      <c r="H356" t="s">
        <v>20</v>
      </c>
      <c r="I356" t="s">
        <v>32</v>
      </c>
      <c r="J356" t="s">
        <v>21</v>
      </c>
      <c r="K356">
        <v>89440</v>
      </c>
      <c r="L356">
        <v>89440</v>
      </c>
      <c r="M356">
        <v>89440</v>
      </c>
    </row>
    <row r="357" spans="1:13" x14ac:dyDescent="0.2">
      <c r="A357" t="s">
        <v>48</v>
      </c>
      <c r="B357" t="s">
        <v>828</v>
      </c>
      <c r="C357" t="s">
        <v>50</v>
      </c>
      <c r="D357" t="s">
        <v>829</v>
      </c>
      <c r="E357" t="s">
        <v>17</v>
      </c>
      <c r="F357" t="s">
        <v>18</v>
      </c>
      <c r="G357" t="s">
        <v>54</v>
      </c>
      <c r="H357" t="s">
        <v>20</v>
      </c>
      <c r="I357" t="s">
        <v>17</v>
      </c>
      <c r="J357" t="s">
        <v>33</v>
      </c>
      <c r="K357">
        <v>60000</v>
      </c>
      <c r="L357">
        <v>65000</v>
      </c>
      <c r="M357">
        <v>62500</v>
      </c>
    </row>
    <row r="358" spans="1:13" x14ac:dyDescent="0.2">
      <c r="A358" t="s">
        <v>26</v>
      </c>
      <c r="B358" t="s">
        <v>830</v>
      </c>
      <c r="C358" t="s">
        <v>50</v>
      </c>
      <c r="D358" t="s">
        <v>766</v>
      </c>
      <c r="E358" t="s">
        <v>99</v>
      </c>
      <c r="F358" t="s">
        <v>100</v>
      </c>
      <c r="G358" t="s">
        <v>831</v>
      </c>
      <c r="H358" t="s">
        <v>20</v>
      </c>
      <c r="I358" t="s">
        <v>32</v>
      </c>
      <c r="J358" t="s">
        <v>21</v>
      </c>
      <c r="K358">
        <v>30240.560000000001</v>
      </c>
      <c r="L358">
        <v>57200</v>
      </c>
      <c r="M358">
        <v>43720.28</v>
      </c>
    </row>
    <row r="359" spans="1:13" x14ac:dyDescent="0.2">
      <c r="A359" t="s">
        <v>105</v>
      </c>
      <c r="B359" t="s">
        <v>832</v>
      </c>
      <c r="C359" t="s">
        <v>28</v>
      </c>
      <c r="D359" t="s">
        <v>833</v>
      </c>
      <c r="E359" t="s">
        <v>37</v>
      </c>
      <c r="F359" t="s">
        <v>31</v>
      </c>
      <c r="G359" t="s">
        <v>834</v>
      </c>
      <c r="H359" t="s">
        <v>45</v>
      </c>
      <c r="I359" t="s">
        <v>32</v>
      </c>
      <c r="J359" t="s">
        <v>241</v>
      </c>
      <c r="K359">
        <v>69000</v>
      </c>
      <c r="L359">
        <v>86000</v>
      </c>
      <c r="M359">
        <v>77500</v>
      </c>
    </row>
    <row r="360" spans="1:13" x14ac:dyDescent="0.2">
      <c r="A360" t="s">
        <v>13</v>
      </c>
      <c r="B360" t="s">
        <v>835</v>
      </c>
      <c r="C360" t="s">
        <v>90</v>
      </c>
      <c r="D360" t="s">
        <v>836</v>
      </c>
      <c r="E360" t="s">
        <v>204</v>
      </c>
      <c r="F360" t="s">
        <v>31</v>
      </c>
      <c r="G360" t="s">
        <v>837</v>
      </c>
      <c r="H360" t="s">
        <v>45</v>
      </c>
      <c r="I360" t="s">
        <v>32</v>
      </c>
      <c r="J360" t="s">
        <v>21</v>
      </c>
      <c r="K360">
        <v>76000</v>
      </c>
      <c r="L360">
        <v>89440</v>
      </c>
      <c r="M360">
        <v>82720</v>
      </c>
    </row>
    <row r="361" spans="1:13" x14ac:dyDescent="0.2">
      <c r="A361" t="s">
        <v>26</v>
      </c>
      <c r="B361" t="s">
        <v>830</v>
      </c>
      <c r="C361" t="s">
        <v>50</v>
      </c>
      <c r="D361" t="s">
        <v>766</v>
      </c>
      <c r="E361" t="s">
        <v>99</v>
      </c>
      <c r="F361" t="s">
        <v>100</v>
      </c>
      <c r="G361" t="s">
        <v>831</v>
      </c>
      <c r="H361" t="s">
        <v>20</v>
      </c>
      <c r="I361" t="s">
        <v>32</v>
      </c>
      <c r="J361" t="s">
        <v>21</v>
      </c>
      <c r="K361">
        <v>30240.560000000001</v>
      </c>
      <c r="L361">
        <v>57200</v>
      </c>
      <c r="M361">
        <v>43720.28</v>
      </c>
    </row>
    <row r="362" spans="1:13" x14ac:dyDescent="0.2">
      <c r="A362" t="s">
        <v>105</v>
      </c>
      <c r="B362" t="s">
        <v>832</v>
      </c>
      <c r="C362" t="s">
        <v>28</v>
      </c>
      <c r="D362" t="s">
        <v>833</v>
      </c>
      <c r="E362" t="s">
        <v>37</v>
      </c>
      <c r="F362" t="s">
        <v>31</v>
      </c>
      <c r="G362" t="s">
        <v>834</v>
      </c>
      <c r="H362" t="s">
        <v>45</v>
      </c>
      <c r="I362" t="s">
        <v>32</v>
      </c>
      <c r="J362" t="s">
        <v>241</v>
      </c>
      <c r="K362">
        <v>69000</v>
      </c>
      <c r="L362">
        <v>86000</v>
      </c>
      <c r="M362">
        <v>77500</v>
      </c>
    </row>
    <row r="363" spans="1:13" x14ac:dyDescent="0.2">
      <c r="A363" t="s">
        <v>13</v>
      </c>
      <c r="B363" t="s">
        <v>838</v>
      </c>
      <c r="C363" t="s">
        <v>50</v>
      </c>
      <c r="D363" t="s">
        <v>839</v>
      </c>
      <c r="E363" t="s">
        <v>840</v>
      </c>
      <c r="F363" t="s">
        <v>31</v>
      </c>
      <c r="G363" t="s">
        <v>841</v>
      </c>
      <c r="H363" t="s">
        <v>20</v>
      </c>
      <c r="I363" t="s">
        <v>32</v>
      </c>
      <c r="J363" t="s">
        <v>39</v>
      </c>
      <c r="K363">
        <v>100880</v>
      </c>
      <c r="L363">
        <v>100880</v>
      </c>
      <c r="M363">
        <v>100880</v>
      </c>
    </row>
    <row r="364" spans="1:13" x14ac:dyDescent="0.2">
      <c r="A364" t="s">
        <v>48</v>
      </c>
      <c r="B364" t="s">
        <v>842</v>
      </c>
      <c r="C364" t="s">
        <v>50</v>
      </c>
      <c r="D364" t="s">
        <v>659</v>
      </c>
      <c r="E364" t="s">
        <v>17</v>
      </c>
      <c r="F364" t="s">
        <v>18</v>
      </c>
      <c r="G364" t="s">
        <v>843</v>
      </c>
      <c r="H364" t="s">
        <v>223</v>
      </c>
      <c r="I364" t="s">
        <v>17</v>
      </c>
      <c r="J364" t="s">
        <v>661</v>
      </c>
      <c r="K364">
        <v>109000</v>
      </c>
      <c r="L364">
        <v>159000</v>
      </c>
      <c r="M364">
        <v>134000</v>
      </c>
    </row>
    <row r="365" spans="1:13" x14ac:dyDescent="0.2">
      <c r="A365" t="s">
        <v>105</v>
      </c>
      <c r="B365" t="s">
        <v>844</v>
      </c>
      <c r="C365" t="s">
        <v>28</v>
      </c>
      <c r="D365" t="s">
        <v>845</v>
      </c>
      <c r="E365" t="s">
        <v>600</v>
      </c>
      <c r="F365" t="s">
        <v>31</v>
      </c>
      <c r="G365" t="s">
        <v>155</v>
      </c>
      <c r="H365" t="s">
        <v>20</v>
      </c>
      <c r="I365" t="s">
        <v>32</v>
      </c>
      <c r="J365" t="s">
        <v>33</v>
      </c>
      <c r="K365">
        <v>69000</v>
      </c>
      <c r="L365">
        <v>86000</v>
      </c>
      <c r="M365">
        <v>77500</v>
      </c>
    </row>
    <row r="366" spans="1:13" x14ac:dyDescent="0.2">
      <c r="A366" t="s">
        <v>424</v>
      </c>
      <c r="B366" t="s">
        <v>450</v>
      </c>
      <c r="C366" t="s">
        <v>50</v>
      </c>
      <c r="D366" t="s">
        <v>846</v>
      </c>
      <c r="E366" t="s">
        <v>216</v>
      </c>
      <c r="F366" t="s">
        <v>53</v>
      </c>
      <c r="G366" t="s">
        <v>87</v>
      </c>
      <c r="H366" t="s">
        <v>20</v>
      </c>
      <c r="I366" t="s">
        <v>32</v>
      </c>
      <c r="J366" t="s">
        <v>33</v>
      </c>
      <c r="K366">
        <v>85280</v>
      </c>
      <c r="L366">
        <v>85280</v>
      </c>
      <c r="M366">
        <v>85280</v>
      </c>
    </row>
    <row r="367" spans="1:13" x14ac:dyDescent="0.2">
      <c r="A367" t="s">
        <v>22</v>
      </c>
      <c r="B367" t="s">
        <v>847</v>
      </c>
      <c r="C367" t="s">
        <v>23</v>
      </c>
      <c r="D367" t="s">
        <v>848</v>
      </c>
      <c r="E367" t="s">
        <v>37</v>
      </c>
      <c r="F367" t="s">
        <v>31</v>
      </c>
      <c r="G367" t="s">
        <v>18</v>
      </c>
      <c r="H367" t="s">
        <v>20</v>
      </c>
      <c r="I367" t="s">
        <v>32</v>
      </c>
      <c r="J367" t="s">
        <v>21</v>
      </c>
      <c r="K367">
        <v>65000</v>
      </c>
      <c r="L367">
        <v>87000</v>
      </c>
      <c r="M367">
        <v>76000</v>
      </c>
    </row>
    <row r="368" spans="1:13" x14ac:dyDescent="0.2">
      <c r="A368" t="s">
        <v>55</v>
      </c>
      <c r="B368" t="s">
        <v>849</v>
      </c>
      <c r="C368" t="s">
        <v>35</v>
      </c>
      <c r="D368" t="s">
        <v>850</v>
      </c>
      <c r="E368" t="s">
        <v>99</v>
      </c>
      <c r="F368" t="s">
        <v>100</v>
      </c>
      <c r="G368" t="s">
        <v>851</v>
      </c>
      <c r="H368" t="s">
        <v>20</v>
      </c>
      <c r="I368" t="s">
        <v>32</v>
      </c>
      <c r="J368" t="s">
        <v>21</v>
      </c>
      <c r="K368">
        <v>68000</v>
      </c>
      <c r="L368">
        <v>88300</v>
      </c>
      <c r="M368">
        <v>78150</v>
      </c>
    </row>
    <row r="369" spans="1:13" x14ac:dyDescent="0.2">
      <c r="A369" t="s">
        <v>96</v>
      </c>
      <c r="B369" t="s">
        <v>606</v>
      </c>
      <c r="C369" t="s">
        <v>50</v>
      </c>
      <c r="D369" t="s">
        <v>852</v>
      </c>
      <c r="E369" t="s">
        <v>233</v>
      </c>
      <c r="F369" t="s">
        <v>234</v>
      </c>
      <c r="G369" t="s">
        <v>54</v>
      </c>
      <c r="H369" t="s">
        <v>20</v>
      </c>
      <c r="I369" t="s">
        <v>32</v>
      </c>
      <c r="J369" t="s">
        <v>21</v>
      </c>
      <c r="K369">
        <v>50000</v>
      </c>
      <c r="L369">
        <v>76458</v>
      </c>
      <c r="M369">
        <v>63229</v>
      </c>
    </row>
    <row r="370" spans="1:13" x14ac:dyDescent="0.2">
      <c r="A370" t="s">
        <v>55</v>
      </c>
      <c r="B370" t="s">
        <v>853</v>
      </c>
      <c r="C370" t="s">
        <v>15</v>
      </c>
      <c r="D370" t="s">
        <v>854</v>
      </c>
      <c r="E370" t="s">
        <v>37</v>
      </c>
      <c r="F370" t="s">
        <v>31</v>
      </c>
      <c r="G370" t="s">
        <v>855</v>
      </c>
      <c r="H370" t="s">
        <v>20</v>
      </c>
      <c r="I370" t="s">
        <v>32</v>
      </c>
      <c r="J370" t="s">
        <v>21</v>
      </c>
      <c r="K370">
        <v>43200</v>
      </c>
      <c r="L370">
        <v>70800</v>
      </c>
      <c r="M370">
        <v>57000</v>
      </c>
    </row>
    <row r="371" spans="1:13" x14ac:dyDescent="0.2">
      <c r="A371" t="s">
        <v>88</v>
      </c>
      <c r="B371" t="s">
        <v>321</v>
      </c>
      <c r="C371" t="s">
        <v>90</v>
      </c>
      <c r="D371" t="s">
        <v>856</v>
      </c>
      <c r="E371" t="s">
        <v>37</v>
      </c>
      <c r="F371" t="s">
        <v>31</v>
      </c>
      <c r="G371" t="s">
        <v>857</v>
      </c>
      <c r="H371" t="s">
        <v>20</v>
      </c>
      <c r="I371" t="s">
        <v>32</v>
      </c>
      <c r="J371" t="s">
        <v>21</v>
      </c>
      <c r="K371">
        <v>85816.8</v>
      </c>
      <c r="L371">
        <v>91520</v>
      </c>
      <c r="M371">
        <v>88668.4</v>
      </c>
    </row>
    <row r="372" spans="1:13" x14ac:dyDescent="0.2">
      <c r="A372" t="s">
        <v>48</v>
      </c>
      <c r="B372" t="s">
        <v>858</v>
      </c>
      <c r="C372" t="s">
        <v>50</v>
      </c>
      <c r="D372" t="s">
        <v>859</v>
      </c>
      <c r="E372" t="s">
        <v>145</v>
      </c>
      <c r="F372" t="s">
        <v>146</v>
      </c>
      <c r="G372" t="s">
        <v>860</v>
      </c>
      <c r="H372" t="s">
        <v>20</v>
      </c>
      <c r="I372" t="s">
        <v>32</v>
      </c>
      <c r="J372" t="s">
        <v>21</v>
      </c>
      <c r="K372">
        <v>30240.560000000001</v>
      </c>
      <c r="L372">
        <v>57200</v>
      </c>
      <c r="M372">
        <v>43720.28</v>
      </c>
    </row>
    <row r="373" spans="1:13" x14ac:dyDescent="0.2">
      <c r="A373" t="s">
        <v>22</v>
      </c>
      <c r="B373" t="s">
        <v>23</v>
      </c>
      <c r="C373" t="s">
        <v>23</v>
      </c>
      <c r="D373" t="s">
        <v>861</v>
      </c>
      <c r="E373" t="s">
        <v>600</v>
      </c>
      <c r="F373" t="s">
        <v>31</v>
      </c>
      <c r="G373" t="s">
        <v>862</v>
      </c>
      <c r="H373" t="s">
        <v>20</v>
      </c>
      <c r="I373" t="s">
        <v>32</v>
      </c>
      <c r="J373" t="s">
        <v>21</v>
      </c>
      <c r="K373">
        <v>103042</v>
      </c>
      <c r="L373">
        <v>103042</v>
      </c>
      <c r="M373">
        <v>103042</v>
      </c>
    </row>
    <row r="374" spans="1:13" x14ac:dyDescent="0.2">
      <c r="A374" t="s">
        <v>424</v>
      </c>
      <c r="B374" t="s">
        <v>450</v>
      </c>
      <c r="C374" t="s">
        <v>50</v>
      </c>
      <c r="D374" t="s">
        <v>863</v>
      </c>
      <c r="E374" t="s">
        <v>864</v>
      </c>
      <c r="F374" t="s">
        <v>100</v>
      </c>
      <c r="G374" t="s">
        <v>865</v>
      </c>
      <c r="H374" t="s">
        <v>20</v>
      </c>
      <c r="I374" t="s">
        <v>32</v>
      </c>
      <c r="J374" t="s">
        <v>33</v>
      </c>
      <c r="K374">
        <v>87360</v>
      </c>
      <c r="L374">
        <v>87360</v>
      </c>
      <c r="M374">
        <v>87360</v>
      </c>
    </row>
    <row r="375" spans="1:13" x14ac:dyDescent="0.2">
      <c r="A375" t="s">
        <v>88</v>
      </c>
      <c r="B375" t="s">
        <v>645</v>
      </c>
      <c r="C375" t="s">
        <v>28</v>
      </c>
      <c r="D375" t="s">
        <v>866</v>
      </c>
      <c r="E375" t="s">
        <v>316</v>
      </c>
      <c r="F375" t="s">
        <v>31</v>
      </c>
      <c r="G375" t="s">
        <v>867</v>
      </c>
      <c r="H375" t="s">
        <v>20</v>
      </c>
      <c r="I375" t="s">
        <v>32</v>
      </c>
      <c r="J375" t="s">
        <v>33</v>
      </c>
      <c r="K375">
        <v>93600</v>
      </c>
      <c r="L375">
        <v>93600</v>
      </c>
      <c r="M375">
        <v>93600</v>
      </c>
    </row>
    <row r="376" spans="1:13" x14ac:dyDescent="0.2">
      <c r="A376" t="s">
        <v>22</v>
      </c>
      <c r="B376" t="s">
        <v>23</v>
      </c>
      <c r="C376" t="s">
        <v>23</v>
      </c>
      <c r="D376" t="s">
        <v>861</v>
      </c>
      <c r="E376" t="s">
        <v>600</v>
      </c>
      <c r="F376" t="s">
        <v>31</v>
      </c>
      <c r="G376" t="s">
        <v>862</v>
      </c>
      <c r="H376" t="s">
        <v>20</v>
      </c>
      <c r="I376" t="s">
        <v>32</v>
      </c>
      <c r="J376" t="s">
        <v>21</v>
      </c>
      <c r="K376">
        <v>103042</v>
      </c>
      <c r="L376">
        <v>103042</v>
      </c>
      <c r="M376">
        <v>103042</v>
      </c>
    </row>
    <row r="377" spans="1:13" x14ac:dyDescent="0.2">
      <c r="A377" t="s">
        <v>424</v>
      </c>
      <c r="B377" t="s">
        <v>450</v>
      </c>
      <c r="C377" t="s">
        <v>50</v>
      </c>
      <c r="D377" t="s">
        <v>863</v>
      </c>
      <c r="E377" t="s">
        <v>864</v>
      </c>
      <c r="F377" t="s">
        <v>100</v>
      </c>
      <c r="G377" t="s">
        <v>865</v>
      </c>
      <c r="H377" t="s">
        <v>20</v>
      </c>
      <c r="I377" t="s">
        <v>32</v>
      </c>
      <c r="J377" t="s">
        <v>33</v>
      </c>
      <c r="K377">
        <v>87360</v>
      </c>
      <c r="L377">
        <v>87360</v>
      </c>
      <c r="M377">
        <v>87360</v>
      </c>
    </row>
    <row r="378" spans="1:13" x14ac:dyDescent="0.2">
      <c r="A378" t="s">
        <v>26</v>
      </c>
      <c r="B378" t="s">
        <v>868</v>
      </c>
      <c r="C378" t="s">
        <v>50</v>
      </c>
      <c r="D378" t="s">
        <v>664</v>
      </c>
      <c r="E378" t="s">
        <v>123</v>
      </c>
      <c r="F378" t="s">
        <v>31</v>
      </c>
      <c r="G378" t="s">
        <v>19</v>
      </c>
      <c r="H378" t="s">
        <v>20</v>
      </c>
      <c r="I378" t="s">
        <v>32</v>
      </c>
      <c r="J378" t="s">
        <v>21</v>
      </c>
      <c r="K378">
        <v>93600</v>
      </c>
      <c r="L378">
        <v>93600</v>
      </c>
      <c r="M378">
        <v>93600</v>
      </c>
    </row>
    <row r="379" spans="1:13" x14ac:dyDescent="0.2">
      <c r="A379" t="s">
        <v>96</v>
      </c>
      <c r="B379" t="s">
        <v>869</v>
      </c>
      <c r="C379" t="s">
        <v>50</v>
      </c>
      <c r="D379" t="s">
        <v>870</v>
      </c>
      <c r="E379" t="s">
        <v>17</v>
      </c>
      <c r="F379" t="s">
        <v>18</v>
      </c>
      <c r="G379" t="s">
        <v>871</v>
      </c>
      <c r="H379" t="s">
        <v>223</v>
      </c>
      <c r="I379" t="s">
        <v>17</v>
      </c>
      <c r="J379" t="s">
        <v>21</v>
      </c>
      <c r="K379">
        <v>50000</v>
      </c>
      <c r="L379">
        <v>76458</v>
      </c>
      <c r="M379">
        <v>63229</v>
      </c>
    </row>
    <row r="380" spans="1:13" x14ac:dyDescent="0.2">
      <c r="A380" t="s">
        <v>88</v>
      </c>
      <c r="B380" t="s">
        <v>675</v>
      </c>
      <c r="C380" t="s">
        <v>90</v>
      </c>
      <c r="D380" t="s">
        <v>872</v>
      </c>
      <c r="E380" t="s">
        <v>482</v>
      </c>
      <c r="F380" t="s">
        <v>31</v>
      </c>
      <c r="G380" t="s">
        <v>530</v>
      </c>
      <c r="H380" t="s">
        <v>20</v>
      </c>
      <c r="I380" t="s">
        <v>32</v>
      </c>
      <c r="J380" t="s">
        <v>46</v>
      </c>
      <c r="K380">
        <v>60000</v>
      </c>
      <c r="L380">
        <v>80000</v>
      </c>
      <c r="M380">
        <v>70000</v>
      </c>
    </row>
    <row r="381" spans="1:13" x14ac:dyDescent="0.2">
      <c r="A381" t="s">
        <v>22</v>
      </c>
      <c r="B381" t="s">
        <v>23</v>
      </c>
      <c r="C381" t="s">
        <v>23</v>
      </c>
      <c r="D381" t="s">
        <v>135</v>
      </c>
      <c r="E381" t="s">
        <v>136</v>
      </c>
      <c r="F381" t="s">
        <v>100</v>
      </c>
      <c r="G381" t="s">
        <v>18</v>
      </c>
      <c r="H381" t="s">
        <v>20</v>
      </c>
      <c r="I381" t="s">
        <v>32</v>
      </c>
      <c r="J381" t="s">
        <v>33</v>
      </c>
      <c r="K381">
        <v>64618.31</v>
      </c>
      <c r="L381">
        <v>90053.440000000002</v>
      </c>
      <c r="M381">
        <v>77335.875</v>
      </c>
    </row>
    <row r="382" spans="1:13" x14ac:dyDescent="0.2">
      <c r="A382" t="s">
        <v>96</v>
      </c>
      <c r="B382" t="s">
        <v>873</v>
      </c>
      <c r="C382" t="s">
        <v>23</v>
      </c>
      <c r="D382" t="s">
        <v>874</v>
      </c>
      <c r="E382" t="s">
        <v>875</v>
      </c>
      <c r="F382" t="s">
        <v>234</v>
      </c>
      <c r="G382" t="s">
        <v>876</v>
      </c>
      <c r="H382" t="s">
        <v>20</v>
      </c>
      <c r="I382" t="s">
        <v>32</v>
      </c>
      <c r="J382" t="s">
        <v>84</v>
      </c>
      <c r="K382">
        <v>50000</v>
      </c>
      <c r="L382">
        <v>76458</v>
      </c>
      <c r="M382">
        <v>63229</v>
      </c>
    </row>
    <row r="383" spans="1:13" x14ac:dyDescent="0.2">
      <c r="A383" t="s">
        <v>105</v>
      </c>
      <c r="B383" t="s">
        <v>28</v>
      </c>
      <c r="C383" t="s">
        <v>28</v>
      </c>
      <c r="D383" t="s">
        <v>877</v>
      </c>
      <c r="E383" t="s">
        <v>233</v>
      </c>
      <c r="F383" t="s">
        <v>234</v>
      </c>
      <c r="G383" t="s">
        <v>878</v>
      </c>
      <c r="H383" t="s">
        <v>20</v>
      </c>
      <c r="I383" t="s">
        <v>32</v>
      </c>
      <c r="J383" t="s">
        <v>21</v>
      </c>
      <c r="K383">
        <v>30240.560000000001</v>
      </c>
      <c r="L383">
        <v>57200</v>
      </c>
      <c r="M383">
        <v>43720.28</v>
      </c>
    </row>
    <row r="384" spans="1:13" x14ac:dyDescent="0.2">
      <c r="A384" t="s">
        <v>81</v>
      </c>
      <c r="B384" t="s">
        <v>879</v>
      </c>
      <c r="C384" t="s">
        <v>50</v>
      </c>
      <c r="D384" t="s">
        <v>880</v>
      </c>
      <c r="E384" t="s">
        <v>37</v>
      </c>
      <c r="F384" t="s">
        <v>31</v>
      </c>
      <c r="G384" t="s">
        <v>54</v>
      </c>
      <c r="H384" t="s">
        <v>20</v>
      </c>
      <c r="I384" t="s">
        <v>32</v>
      </c>
      <c r="J384" t="s">
        <v>46</v>
      </c>
      <c r="K384">
        <v>45000</v>
      </c>
      <c r="L384">
        <v>60000</v>
      </c>
      <c r="M384">
        <v>52500</v>
      </c>
    </row>
    <row r="385" spans="1:13" x14ac:dyDescent="0.2">
      <c r="A385" t="s">
        <v>81</v>
      </c>
      <c r="B385" t="s">
        <v>881</v>
      </c>
      <c r="C385" t="s">
        <v>50</v>
      </c>
      <c r="D385" t="s">
        <v>327</v>
      </c>
      <c r="E385" t="s">
        <v>37</v>
      </c>
      <c r="F385" t="s">
        <v>31</v>
      </c>
      <c r="G385" t="s">
        <v>882</v>
      </c>
      <c r="H385" t="s">
        <v>45</v>
      </c>
      <c r="I385" t="s">
        <v>32</v>
      </c>
      <c r="J385" t="s">
        <v>93</v>
      </c>
      <c r="K385">
        <v>66000</v>
      </c>
      <c r="L385">
        <v>84500</v>
      </c>
      <c r="M385">
        <v>75250</v>
      </c>
    </row>
    <row r="386" spans="1:13" x14ac:dyDescent="0.2">
      <c r="A386" t="s">
        <v>424</v>
      </c>
      <c r="B386" t="s">
        <v>450</v>
      </c>
      <c r="C386" t="s">
        <v>50</v>
      </c>
      <c r="D386" t="s">
        <v>883</v>
      </c>
      <c r="E386" t="s">
        <v>99</v>
      </c>
      <c r="F386" t="s">
        <v>100</v>
      </c>
      <c r="G386" t="s">
        <v>87</v>
      </c>
      <c r="H386" t="s">
        <v>20</v>
      </c>
      <c r="I386" t="s">
        <v>32</v>
      </c>
      <c r="J386" t="s">
        <v>33</v>
      </c>
      <c r="K386">
        <v>89440</v>
      </c>
      <c r="L386">
        <v>89440</v>
      </c>
      <c r="M386">
        <v>89440</v>
      </c>
    </row>
    <row r="387" spans="1:13" x14ac:dyDescent="0.2">
      <c r="A387" t="s">
        <v>424</v>
      </c>
      <c r="B387" t="s">
        <v>450</v>
      </c>
      <c r="C387" t="s">
        <v>50</v>
      </c>
      <c r="D387" t="s">
        <v>884</v>
      </c>
      <c r="E387" t="s">
        <v>99</v>
      </c>
      <c r="F387" t="s">
        <v>100</v>
      </c>
      <c r="G387" t="s">
        <v>87</v>
      </c>
      <c r="H387" t="s">
        <v>20</v>
      </c>
      <c r="I387" t="s">
        <v>32</v>
      </c>
      <c r="J387" t="s">
        <v>241</v>
      </c>
      <c r="K387">
        <v>89440</v>
      </c>
      <c r="L387">
        <v>89440</v>
      </c>
      <c r="M387">
        <v>89440</v>
      </c>
    </row>
    <row r="388" spans="1:13" x14ac:dyDescent="0.2">
      <c r="A388" t="s">
        <v>26</v>
      </c>
      <c r="B388" t="s">
        <v>644</v>
      </c>
      <c r="C388" t="s">
        <v>50</v>
      </c>
      <c r="D388" t="s">
        <v>460</v>
      </c>
      <c r="E388" t="s">
        <v>145</v>
      </c>
      <c r="F388" t="s">
        <v>146</v>
      </c>
      <c r="G388" t="s">
        <v>87</v>
      </c>
      <c r="H388" t="s">
        <v>20</v>
      </c>
      <c r="I388" t="s">
        <v>32</v>
      </c>
      <c r="J388" t="s">
        <v>21</v>
      </c>
      <c r="K388">
        <v>64123.59</v>
      </c>
      <c r="L388">
        <v>86600</v>
      </c>
      <c r="M388">
        <v>75361.794999999998</v>
      </c>
    </row>
    <row r="389" spans="1:13" x14ac:dyDescent="0.2">
      <c r="A389" t="s">
        <v>88</v>
      </c>
      <c r="B389" t="s">
        <v>321</v>
      </c>
      <c r="C389" t="s">
        <v>90</v>
      </c>
      <c r="D389" t="s">
        <v>885</v>
      </c>
      <c r="E389" t="s">
        <v>886</v>
      </c>
      <c r="F389" t="s">
        <v>146</v>
      </c>
      <c r="G389" t="s">
        <v>887</v>
      </c>
      <c r="H389" t="s">
        <v>20</v>
      </c>
      <c r="I389" t="s">
        <v>17</v>
      </c>
      <c r="J389" t="s">
        <v>33</v>
      </c>
      <c r="K389">
        <v>85816.8</v>
      </c>
      <c r="L389">
        <v>91520</v>
      </c>
      <c r="M389">
        <v>88668.4</v>
      </c>
    </row>
    <row r="390" spans="1:13" x14ac:dyDescent="0.2">
      <c r="A390" t="s">
        <v>55</v>
      </c>
      <c r="B390" t="s">
        <v>888</v>
      </c>
      <c r="C390" t="s">
        <v>50</v>
      </c>
      <c r="D390" t="s">
        <v>889</v>
      </c>
      <c r="E390" t="s">
        <v>37</v>
      </c>
      <c r="F390" t="s">
        <v>31</v>
      </c>
      <c r="G390" t="s">
        <v>597</v>
      </c>
      <c r="H390" t="s">
        <v>20</v>
      </c>
      <c r="I390" t="s">
        <v>32</v>
      </c>
      <c r="J390" t="s">
        <v>33</v>
      </c>
      <c r="K390">
        <v>30240.560000000001</v>
      </c>
      <c r="L390">
        <v>57200</v>
      </c>
      <c r="M390">
        <v>43720.28</v>
      </c>
    </row>
    <row r="391" spans="1:13" x14ac:dyDescent="0.2">
      <c r="A391" t="s">
        <v>22</v>
      </c>
      <c r="B391" t="s">
        <v>23</v>
      </c>
      <c r="C391" t="s">
        <v>23</v>
      </c>
      <c r="D391" t="s">
        <v>890</v>
      </c>
      <c r="E391" t="s">
        <v>123</v>
      </c>
      <c r="F391" t="s">
        <v>31</v>
      </c>
      <c r="G391" t="s">
        <v>155</v>
      </c>
      <c r="H391" t="s">
        <v>20</v>
      </c>
      <c r="I391" t="s">
        <v>32</v>
      </c>
      <c r="J391" t="s">
        <v>130</v>
      </c>
      <c r="K391">
        <v>65000</v>
      </c>
      <c r="L391">
        <v>87000</v>
      </c>
      <c r="M391">
        <v>76000</v>
      </c>
    </row>
    <row r="392" spans="1:13" x14ac:dyDescent="0.2">
      <c r="A392" t="s">
        <v>105</v>
      </c>
      <c r="B392" t="s">
        <v>891</v>
      </c>
      <c r="C392" t="s">
        <v>50</v>
      </c>
      <c r="D392" t="s">
        <v>892</v>
      </c>
      <c r="E392" t="s">
        <v>37</v>
      </c>
      <c r="F392" t="s">
        <v>31</v>
      </c>
      <c r="G392" t="s">
        <v>155</v>
      </c>
      <c r="H392" t="s">
        <v>20</v>
      </c>
      <c r="I392" t="s">
        <v>32</v>
      </c>
      <c r="J392" t="s">
        <v>21</v>
      </c>
      <c r="K392">
        <v>69000</v>
      </c>
      <c r="L392">
        <v>86000</v>
      </c>
      <c r="M392">
        <v>77500</v>
      </c>
    </row>
    <row r="393" spans="1:13" x14ac:dyDescent="0.2">
      <c r="A393" t="s">
        <v>48</v>
      </c>
      <c r="B393" t="s">
        <v>893</v>
      </c>
      <c r="C393" t="s">
        <v>50</v>
      </c>
      <c r="D393" t="s">
        <v>679</v>
      </c>
      <c r="E393" t="s">
        <v>37</v>
      </c>
      <c r="F393" t="s">
        <v>31</v>
      </c>
      <c r="G393" t="s">
        <v>405</v>
      </c>
      <c r="H393" t="s">
        <v>45</v>
      </c>
      <c r="I393" t="s">
        <v>32</v>
      </c>
      <c r="J393" t="s">
        <v>130</v>
      </c>
      <c r="K393">
        <v>68500</v>
      </c>
      <c r="L393">
        <v>87000</v>
      </c>
      <c r="M393">
        <v>77750</v>
      </c>
    </row>
    <row r="394" spans="1:13" x14ac:dyDescent="0.2">
      <c r="A394" t="s">
        <v>26</v>
      </c>
      <c r="B394" t="s">
        <v>894</v>
      </c>
      <c r="C394" t="s">
        <v>50</v>
      </c>
      <c r="D394" t="s">
        <v>895</v>
      </c>
      <c r="E394" t="s">
        <v>63</v>
      </c>
      <c r="F394" t="s">
        <v>53</v>
      </c>
      <c r="G394" t="s">
        <v>586</v>
      </c>
      <c r="H394" t="s">
        <v>375</v>
      </c>
      <c r="I394" t="s">
        <v>32</v>
      </c>
      <c r="J394" t="s">
        <v>46</v>
      </c>
      <c r="K394" s="1" t="s">
        <v>896</v>
      </c>
      <c r="L394" s="1" t="s">
        <v>897</v>
      </c>
      <c r="M394">
        <v>70491.199999999997</v>
      </c>
    </row>
    <row r="395" spans="1:13" x14ac:dyDescent="0.2">
      <c r="A395" t="s">
        <v>88</v>
      </c>
      <c r="B395" t="s">
        <v>321</v>
      </c>
      <c r="C395" t="s">
        <v>90</v>
      </c>
      <c r="D395" t="s">
        <v>351</v>
      </c>
      <c r="E395" t="s">
        <v>352</v>
      </c>
      <c r="F395" t="s">
        <v>53</v>
      </c>
      <c r="G395" t="s">
        <v>898</v>
      </c>
      <c r="H395" t="s">
        <v>20</v>
      </c>
      <c r="I395" t="s">
        <v>32</v>
      </c>
      <c r="J395" t="s">
        <v>21</v>
      </c>
      <c r="K395">
        <v>30240.560000000001</v>
      </c>
      <c r="L395">
        <v>57200</v>
      </c>
      <c r="M395">
        <v>43720.28</v>
      </c>
    </row>
    <row r="396" spans="1:13" x14ac:dyDescent="0.2">
      <c r="A396" t="s">
        <v>105</v>
      </c>
      <c r="B396" t="s">
        <v>899</v>
      </c>
      <c r="C396" t="s">
        <v>50</v>
      </c>
      <c r="D396" t="s">
        <v>900</v>
      </c>
      <c r="E396" t="s">
        <v>276</v>
      </c>
      <c r="F396" t="s">
        <v>146</v>
      </c>
      <c r="G396" t="s">
        <v>901</v>
      </c>
      <c r="H396" t="s">
        <v>20</v>
      </c>
      <c r="I396" t="s">
        <v>32</v>
      </c>
      <c r="J396" t="s">
        <v>21</v>
      </c>
      <c r="K396">
        <v>69000</v>
      </c>
      <c r="L396">
        <v>86000</v>
      </c>
      <c r="M396">
        <v>77500</v>
      </c>
    </row>
    <row r="397" spans="1:13" x14ac:dyDescent="0.2">
      <c r="A397" t="s">
        <v>81</v>
      </c>
      <c r="B397" t="s">
        <v>217</v>
      </c>
      <c r="C397" t="s">
        <v>23</v>
      </c>
      <c r="D397" t="s">
        <v>639</v>
      </c>
      <c r="E397" t="s">
        <v>17</v>
      </c>
      <c r="F397" t="s">
        <v>18</v>
      </c>
      <c r="G397" t="s">
        <v>87</v>
      </c>
      <c r="H397" t="s">
        <v>45</v>
      </c>
      <c r="I397" t="s">
        <v>17</v>
      </c>
      <c r="J397" t="s">
        <v>46</v>
      </c>
      <c r="K397">
        <v>88171.199999999997</v>
      </c>
      <c r="L397">
        <v>107286.39999999999</v>
      </c>
      <c r="M397" s="1" t="s">
        <v>902</v>
      </c>
    </row>
    <row r="398" spans="1:13" x14ac:dyDescent="0.2">
      <c r="A398" t="s">
        <v>13</v>
      </c>
      <c r="B398" t="s">
        <v>903</v>
      </c>
      <c r="C398" t="s">
        <v>90</v>
      </c>
      <c r="D398" t="s">
        <v>904</v>
      </c>
      <c r="E398" t="s">
        <v>905</v>
      </c>
      <c r="F398" t="s">
        <v>31</v>
      </c>
      <c r="G398" t="s">
        <v>54</v>
      </c>
      <c r="H398" t="s">
        <v>20</v>
      </c>
      <c r="I398" t="s">
        <v>32</v>
      </c>
      <c r="J398" t="s">
        <v>33</v>
      </c>
      <c r="K398">
        <v>79786.179999999993</v>
      </c>
      <c r="L398">
        <v>93866.14</v>
      </c>
      <c r="M398">
        <v>86826.16</v>
      </c>
    </row>
    <row r="399" spans="1:13" x14ac:dyDescent="0.2">
      <c r="A399" t="s">
        <v>88</v>
      </c>
      <c r="B399" t="s">
        <v>906</v>
      </c>
      <c r="C399" t="s">
        <v>35</v>
      </c>
      <c r="D399" t="s">
        <v>697</v>
      </c>
      <c r="E399" t="s">
        <v>37</v>
      </c>
      <c r="F399" t="s">
        <v>31</v>
      </c>
      <c r="G399" t="s">
        <v>129</v>
      </c>
      <c r="H399" t="s">
        <v>20</v>
      </c>
      <c r="I399" t="s">
        <v>32</v>
      </c>
      <c r="J399" t="s">
        <v>21</v>
      </c>
      <c r="K399">
        <v>85816.8</v>
      </c>
      <c r="L399">
        <v>91520</v>
      </c>
      <c r="M399">
        <v>88668.4</v>
      </c>
    </row>
    <row r="400" spans="1:13" x14ac:dyDescent="0.2">
      <c r="A400" t="s">
        <v>88</v>
      </c>
      <c r="B400" t="s">
        <v>645</v>
      </c>
      <c r="C400" t="s">
        <v>28</v>
      </c>
      <c r="D400" t="s">
        <v>907</v>
      </c>
      <c r="E400" t="s">
        <v>908</v>
      </c>
      <c r="F400" t="s">
        <v>31</v>
      </c>
      <c r="G400" t="s">
        <v>18</v>
      </c>
      <c r="H400" t="s">
        <v>20</v>
      </c>
      <c r="I400" t="s">
        <v>32</v>
      </c>
      <c r="J400" t="s">
        <v>241</v>
      </c>
      <c r="K400">
        <v>83200</v>
      </c>
      <c r="L400">
        <v>93600</v>
      </c>
      <c r="M400">
        <v>88400</v>
      </c>
    </row>
    <row r="401" spans="1:13" x14ac:dyDescent="0.2">
      <c r="A401" t="s">
        <v>81</v>
      </c>
      <c r="B401" t="s">
        <v>909</v>
      </c>
      <c r="C401" t="s">
        <v>50</v>
      </c>
      <c r="D401" t="s">
        <v>910</v>
      </c>
      <c r="E401" t="s">
        <v>600</v>
      </c>
      <c r="F401" t="s">
        <v>31</v>
      </c>
      <c r="G401" t="s">
        <v>637</v>
      </c>
      <c r="H401" t="s">
        <v>45</v>
      </c>
      <c r="I401" t="s">
        <v>32</v>
      </c>
      <c r="J401" t="s">
        <v>21</v>
      </c>
      <c r="K401">
        <v>66000</v>
      </c>
      <c r="L401">
        <v>84500</v>
      </c>
      <c r="M401">
        <v>75250</v>
      </c>
    </row>
    <row r="402" spans="1:13" x14ac:dyDescent="0.2">
      <c r="A402" t="s">
        <v>88</v>
      </c>
      <c r="B402" t="s">
        <v>911</v>
      </c>
      <c r="C402" t="s">
        <v>188</v>
      </c>
      <c r="D402" t="s">
        <v>912</v>
      </c>
      <c r="E402" t="s">
        <v>37</v>
      </c>
      <c r="F402" t="s">
        <v>31</v>
      </c>
      <c r="G402" t="s">
        <v>913</v>
      </c>
      <c r="H402" t="s">
        <v>20</v>
      </c>
      <c r="I402" t="s">
        <v>32</v>
      </c>
      <c r="J402" t="s">
        <v>21</v>
      </c>
      <c r="K402">
        <v>85816.8</v>
      </c>
      <c r="L402">
        <v>91520</v>
      </c>
      <c r="M402">
        <v>88668.4</v>
      </c>
    </row>
    <row r="403" spans="1:13" x14ac:dyDescent="0.2">
      <c r="A403" t="s">
        <v>81</v>
      </c>
      <c r="B403" t="s">
        <v>187</v>
      </c>
      <c r="C403" t="s">
        <v>188</v>
      </c>
      <c r="D403" t="s">
        <v>914</v>
      </c>
      <c r="E403" t="s">
        <v>344</v>
      </c>
      <c r="F403" t="s">
        <v>53</v>
      </c>
      <c r="G403" t="s">
        <v>915</v>
      </c>
      <c r="H403" t="s">
        <v>20</v>
      </c>
      <c r="I403" t="s">
        <v>32</v>
      </c>
      <c r="J403" t="s">
        <v>21</v>
      </c>
      <c r="K403">
        <v>60000</v>
      </c>
      <c r="L403">
        <v>70000</v>
      </c>
      <c r="M403">
        <v>65000</v>
      </c>
    </row>
    <row r="404" spans="1:13" x14ac:dyDescent="0.2">
      <c r="A404" t="s">
        <v>26</v>
      </c>
      <c r="B404" t="s">
        <v>894</v>
      </c>
      <c r="C404" t="s">
        <v>50</v>
      </c>
      <c r="D404" t="s">
        <v>895</v>
      </c>
      <c r="E404" t="s">
        <v>63</v>
      </c>
      <c r="F404" t="s">
        <v>53</v>
      </c>
      <c r="G404" t="s">
        <v>586</v>
      </c>
      <c r="H404" t="s">
        <v>375</v>
      </c>
      <c r="I404" t="s">
        <v>32</v>
      </c>
      <c r="J404" t="s">
        <v>46</v>
      </c>
      <c r="K404" s="1" t="s">
        <v>896</v>
      </c>
      <c r="L404" s="1" t="s">
        <v>897</v>
      </c>
      <c r="M404">
        <v>70491.199999999997</v>
      </c>
    </row>
    <row r="405" spans="1:13" x14ac:dyDescent="0.2">
      <c r="A405" t="s">
        <v>424</v>
      </c>
      <c r="B405" t="s">
        <v>916</v>
      </c>
      <c r="C405" t="s">
        <v>50</v>
      </c>
      <c r="D405" t="s">
        <v>917</v>
      </c>
      <c r="E405" t="s">
        <v>813</v>
      </c>
      <c r="F405" t="s">
        <v>31</v>
      </c>
      <c r="G405" t="s">
        <v>918</v>
      </c>
      <c r="H405" t="s">
        <v>20</v>
      </c>
      <c r="I405" t="s">
        <v>32</v>
      </c>
      <c r="J405" t="s">
        <v>33</v>
      </c>
      <c r="K405">
        <v>87360</v>
      </c>
      <c r="L405">
        <v>87360</v>
      </c>
      <c r="M405">
        <v>87360</v>
      </c>
    </row>
    <row r="406" spans="1:13" x14ac:dyDescent="0.2">
      <c r="A406" t="s">
        <v>424</v>
      </c>
      <c r="B406" t="s">
        <v>916</v>
      </c>
      <c r="C406" t="s">
        <v>50</v>
      </c>
      <c r="D406" t="s">
        <v>917</v>
      </c>
      <c r="E406" t="s">
        <v>813</v>
      </c>
      <c r="F406" t="s">
        <v>31</v>
      </c>
      <c r="G406" t="s">
        <v>918</v>
      </c>
      <c r="H406" t="s">
        <v>20</v>
      </c>
      <c r="I406" t="s">
        <v>32</v>
      </c>
      <c r="J406" t="s">
        <v>33</v>
      </c>
      <c r="K406">
        <v>87360</v>
      </c>
      <c r="L406">
        <v>87360</v>
      </c>
      <c r="M406">
        <v>87360</v>
      </c>
    </row>
    <row r="407" spans="1:13" x14ac:dyDescent="0.2">
      <c r="A407" t="s">
        <v>81</v>
      </c>
      <c r="B407" t="s">
        <v>187</v>
      </c>
      <c r="C407" t="s">
        <v>188</v>
      </c>
      <c r="D407" t="s">
        <v>914</v>
      </c>
      <c r="E407" t="s">
        <v>344</v>
      </c>
      <c r="F407" t="s">
        <v>53</v>
      </c>
      <c r="G407" t="s">
        <v>915</v>
      </c>
      <c r="H407" t="s">
        <v>20</v>
      </c>
      <c r="I407" t="s">
        <v>32</v>
      </c>
      <c r="J407" t="s">
        <v>21</v>
      </c>
      <c r="K407">
        <v>60000</v>
      </c>
      <c r="L407">
        <v>70000</v>
      </c>
      <c r="M407">
        <v>65000</v>
      </c>
    </row>
    <row r="408" spans="1:13" x14ac:dyDescent="0.2">
      <c r="A408" t="s">
        <v>26</v>
      </c>
      <c r="B408" t="s">
        <v>894</v>
      </c>
      <c r="C408" t="s">
        <v>50</v>
      </c>
      <c r="D408" t="s">
        <v>895</v>
      </c>
      <c r="E408" t="s">
        <v>63</v>
      </c>
      <c r="F408" t="s">
        <v>53</v>
      </c>
      <c r="G408" t="s">
        <v>586</v>
      </c>
      <c r="H408" t="s">
        <v>375</v>
      </c>
      <c r="I408" t="s">
        <v>32</v>
      </c>
      <c r="J408" t="s">
        <v>46</v>
      </c>
      <c r="K408" s="1" t="s">
        <v>896</v>
      </c>
      <c r="L408" s="1" t="s">
        <v>897</v>
      </c>
      <c r="M408">
        <v>70491.199999999997</v>
      </c>
    </row>
    <row r="409" spans="1:13" x14ac:dyDescent="0.2">
      <c r="A409" t="s">
        <v>26</v>
      </c>
      <c r="B409" t="s">
        <v>919</v>
      </c>
      <c r="C409" t="s">
        <v>67</v>
      </c>
      <c r="D409" t="s">
        <v>920</v>
      </c>
      <c r="E409" t="s">
        <v>233</v>
      </c>
      <c r="F409" t="s">
        <v>234</v>
      </c>
      <c r="G409" t="s">
        <v>921</v>
      </c>
      <c r="H409" t="s">
        <v>20</v>
      </c>
      <c r="I409" t="s">
        <v>32</v>
      </c>
      <c r="J409" t="s">
        <v>21</v>
      </c>
      <c r="K409">
        <v>30240.560000000001</v>
      </c>
      <c r="L409">
        <v>57200</v>
      </c>
      <c r="M409">
        <v>43720.28</v>
      </c>
    </row>
    <row r="410" spans="1:13" x14ac:dyDescent="0.2">
      <c r="A410" t="s">
        <v>26</v>
      </c>
      <c r="B410" t="s">
        <v>922</v>
      </c>
      <c r="C410" t="s">
        <v>67</v>
      </c>
      <c r="D410" t="s">
        <v>484</v>
      </c>
      <c r="E410" t="s">
        <v>37</v>
      </c>
      <c r="F410" t="s">
        <v>31</v>
      </c>
      <c r="G410" t="s">
        <v>923</v>
      </c>
      <c r="H410" t="s">
        <v>20</v>
      </c>
      <c r="I410" t="s">
        <v>32</v>
      </c>
      <c r="J410" t="s">
        <v>33</v>
      </c>
      <c r="K410">
        <v>64123.59</v>
      </c>
      <c r="L410">
        <v>86600</v>
      </c>
      <c r="M410">
        <v>75361.794999999998</v>
      </c>
    </row>
    <row r="411" spans="1:13" x14ac:dyDescent="0.2">
      <c r="A411" t="s">
        <v>96</v>
      </c>
      <c r="B411" t="s">
        <v>924</v>
      </c>
      <c r="C411" t="s">
        <v>50</v>
      </c>
      <c r="D411" t="s">
        <v>925</v>
      </c>
      <c r="E411" t="s">
        <v>926</v>
      </c>
      <c r="F411" t="s">
        <v>31</v>
      </c>
      <c r="G411" t="s">
        <v>18</v>
      </c>
      <c r="H411" t="s">
        <v>20</v>
      </c>
      <c r="I411" t="s">
        <v>32</v>
      </c>
      <c r="J411" t="s">
        <v>21</v>
      </c>
      <c r="K411">
        <v>50000</v>
      </c>
      <c r="L411">
        <v>76458</v>
      </c>
      <c r="M411">
        <v>63229</v>
      </c>
    </row>
    <row r="412" spans="1:13" x14ac:dyDescent="0.2">
      <c r="A412" t="s">
        <v>55</v>
      </c>
      <c r="B412" t="s">
        <v>927</v>
      </c>
      <c r="C412" t="s">
        <v>928</v>
      </c>
      <c r="D412" t="s">
        <v>153</v>
      </c>
      <c r="E412" t="s">
        <v>154</v>
      </c>
      <c r="F412" t="s">
        <v>31</v>
      </c>
      <c r="G412" t="s">
        <v>54</v>
      </c>
      <c r="H412" t="s">
        <v>45</v>
      </c>
      <c r="I412" t="s">
        <v>32</v>
      </c>
      <c r="J412" t="s">
        <v>21</v>
      </c>
      <c r="K412">
        <v>89800</v>
      </c>
      <c r="L412">
        <v>166300</v>
      </c>
      <c r="M412">
        <v>128050</v>
      </c>
    </row>
    <row r="413" spans="1:13" x14ac:dyDescent="0.2">
      <c r="A413" t="s">
        <v>424</v>
      </c>
      <c r="B413" t="s">
        <v>929</v>
      </c>
      <c r="C413" t="s">
        <v>50</v>
      </c>
      <c r="D413" t="s">
        <v>930</v>
      </c>
      <c r="E413" t="s">
        <v>136</v>
      </c>
      <c r="F413" t="s">
        <v>100</v>
      </c>
      <c r="G413" t="s">
        <v>931</v>
      </c>
      <c r="H413" t="s">
        <v>20</v>
      </c>
      <c r="I413" t="s">
        <v>32</v>
      </c>
      <c r="J413" t="s">
        <v>481</v>
      </c>
      <c r="K413">
        <v>30240.560000000001</v>
      </c>
      <c r="L413">
        <v>57200</v>
      </c>
      <c r="M413">
        <v>43720.28</v>
      </c>
    </row>
    <row r="414" spans="1:13" x14ac:dyDescent="0.2">
      <c r="A414" t="s">
        <v>55</v>
      </c>
      <c r="B414" t="s">
        <v>932</v>
      </c>
      <c r="C414" t="s">
        <v>50</v>
      </c>
      <c r="D414" t="s">
        <v>933</v>
      </c>
      <c r="E414" t="s">
        <v>37</v>
      </c>
      <c r="F414" t="s">
        <v>31</v>
      </c>
      <c r="G414" t="s">
        <v>87</v>
      </c>
      <c r="H414" t="s">
        <v>20</v>
      </c>
      <c r="I414" t="s">
        <v>32</v>
      </c>
      <c r="J414" t="s">
        <v>150</v>
      </c>
      <c r="K414">
        <v>71563</v>
      </c>
      <c r="L414">
        <v>100052</v>
      </c>
      <c r="M414">
        <v>85807.5</v>
      </c>
    </row>
    <row r="415" spans="1:13" x14ac:dyDescent="0.2">
      <c r="A415" t="s">
        <v>48</v>
      </c>
      <c r="B415" t="s">
        <v>934</v>
      </c>
      <c r="C415" t="s">
        <v>50</v>
      </c>
      <c r="D415" t="s">
        <v>935</v>
      </c>
      <c r="E415" t="s">
        <v>37</v>
      </c>
      <c r="F415" t="s">
        <v>31</v>
      </c>
      <c r="G415" t="s">
        <v>54</v>
      </c>
      <c r="H415" t="s">
        <v>20</v>
      </c>
      <c r="I415" t="s">
        <v>32</v>
      </c>
      <c r="J415" t="s">
        <v>21</v>
      </c>
      <c r="K415">
        <v>100000</v>
      </c>
      <c r="L415">
        <v>110000</v>
      </c>
      <c r="M415">
        <v>105000</v>
      </c>
    </row>
    <row r="416" spans="1:13" x14ac:dyDescent="0.2">
      <c r="A416" t="s">
        <v>26</v>
      </c>
      <c r="B416" t="s">
        <v>936</v>
      </c>
      <c r="C416" t="s">
        <v>50</v>
      </c>
      <c r="D416" t="s">
        <v>937</v>
      </c>
      <c r="E416" t="s">
        <v>145</v>
      </c>
      <c r="F416" t="s">
        <v>146</v>
      </c>
      <c r="G416" t="s">
        <v>589</v>
      </c>
      <c r="H416" t="s">
        <v>20</v>
      </c>
      <c r="I416" t="s">
        <v>32</v>
      </c>
      <c r="J416" t="s">
        <v>21</v>
      </c>
      <c r="K416">
        <v>64123.59</v>
      </c>
      <c r="L416">
        <v>86600</v>
      </c>
      <c r="M416">
        <v>75361.794999999998</v>
      </c>
    </row>
    <row r="417" spans="1:13" x14ac:dyDescent="0.2">
      <c r="A417" t="s">
        <v>81</v>
      </c>
      <c r="B417" t="s">
        <v>938</v>
      </c>
      <c r="C417" t="s">
        <v>50</v>
      </c>
      <c r="D417" t="s">
        <v>939</v>
      </c>
      <c r="E417" t="s">
        <v>37</v>
      </c>
      <c r="F417" t="s">
        <v>31</v>
      </c>
      <c r="G417" t="s">
        <v>940</v>
      </c>
      <c r="H417" t="s">
        <v>45</v>
      </c>
      <c r="I417" t="s">
        <v>32</v>
      </c>
      <c r="J417" t="s">
        <v>21</v>
      </c>
      <c r="K417">
        <v>66000</v>
      </c>
      <c r="L417">
        <v>84500</v>
      </c>
      <c r="M417">
        <v>75250</v>
      </c>
    </row>
    <row r="418" spans="1:13" x14ac:dyDescent="0.2">
      <c r="A418" t="s">
        <v>26</v>
      </c>
      <c r="B418" t="s">
        <v>941</v>
      </c>
      <c r="C418" t="s">
        <v>15</v>
      </c>
      <c r="D418" t="s">
        <v>942</v>
      </c>
      <c r="E418" t="s">
        <v>37</v>
      </c>
      <c r="F418" t="s">
        <v>31</v>
      </c>
      <c r="G418" t="s">
        <v>943</v>
      </c>
      <c r="H418" t="s">
        <v>20</v>
      </c>
      <c r="I418" t="s">
        <v>32</v>
      </c>
      <c r="J418" t="s">
        <v>21</v>
      </c>
      <c r="K418">
        <v>64123.59</v>
      </c>
      <c r="L418">
        <v>86600</v>
      </c>
      <c r="M418">
        <v>75361.794999999998</v>
      </c>
    </row>
    <row r="419" spans="1:13" x14ac:dyDescent="0.2">
      <c r="A419" t="s">
        <v>55</v>
      </c>
      <c r="B419" t="s">
        <v>853</v>
      </c>
      <c r="C419" t="s">
        <v>15</v>
      </c>
      <c r="D419" t="s">
        <v>854</v>
      </c>
      <c r="E419" t="s">
        <v>487</v>
      </c>
      <c r="F419" t="s">
        <v>31</v>
      </c>
      <c r="G419" t="s">
        <v>855</v>
      </c>
      <c r="H419" t="s">
        <v>20</v>
      </c>
      <c r="I419" t="s">
        <v>32</v>
      </c>
      <c r="J419" t="s">
        <v>21</v>
      </c>
      <c r="K419">
        <v>43200</v>
      </c>
      <c r="L419">
        <v>70800</v>
      </c>
      <c r="M419">
        <v>57000</v>
      </c>
    </row>
    <row r="420" spans="1:13" x14ac:dyDescent="0.2">
      <c r="A420" t="s">
        <v>48</v>
      </c>
      <c r="B420" t="s">
        <v>934</v>
      </c>
      <c r="C420" t="s">
        <v>50</v>
      </c>
      <c r="D420" t="s">
        <v>935</v>
      </c>
      <c r="E420" t="s">
        <v>482</v>
      </c>
      <c r="F420" t="s">
        <v>31</v>
      </c>
      <c r="G420" t="s">
        <v>54</v>
      </c>
      <c r="H420" t="s">
        <v>20</v>
      </c>
      <c r="I420" t="s">
        <v>32</v>
      </c>
      <c r="J420" t="s">
        <v>21</v>
      </c>
      <c r="K420">
        <v>100000</v>
      </c>
      <c r="L420">
        <v>110000</v>
      </c>
      <c r="M420">
        <v>105000</v>
      </c>
    </row>
    <row r="421" spans="1:13" x14ac:dyDescent="0.2">
      <c r="A421" t="s">
        <v>22</v>
      </c>
      <c r="B421" t="s">
        <v>944</v>
      </c>
      <c r="C421" t="s">
        <v>50</v>
      </c>
      <c r="D421" t="s">
        <v>126</v>
      </c>
      <c r="E421" t="s">
        <v>145</v>
      </c>
      <c r="F421" t="s">
        <v>146</v>
      </c>
      <c r="G421" t="s">
        <v>18</v>
      </c>
      <c r="H421" t="s">
        <v>20</v>
      </c>
      <c r="I421" t="s">
        <v>32</v>
      </c>
      <c r="J421" t="s">
        <v>93</v>
      </c>
      <c r="K421">
        <v>54500</v>
      </c>
      <c r="L421">
        <v>101500</v>
      </c>
      <c r="M421">
        <v>78000</v>
      </c>
    </row>
    <row r="422" spans="1:13" x14ac:dyDescent="0.2">
      <c r="A422" t="s">
        <v>88</v>
      </c>
      <c r="B422" t="s">
        <v>321</v>
      </c>
      <c r="C422" t="s">
        <v>90</v>
      </c>
      <c r="D422" t="s">
        <v>945</v>
      </c>
      <c r="E422" t="s">
        <v>123</v>
      </c>
      <c r="F422" t="s">
        <v>31</v>
      </c>
      <c r="G422" t="s">
        <v>946</v>
      </c>
      <c r="H422" t="s">
        <v>20</v>
      </c>
      <c r="I422" t="s">
        <v>32</v>
      </c>
      <c r="J422" t="s">
        <v>21</v>
      </c>
      <c r="K422">
        <v>85816.8</v>
      </c>
      <c r="L422">
        <v>91520</v>
      </c>
      <c r="M422">
        <v>88668.4</v>
      </c>
    </row>
    <row r="423" spans="1:13" x14ac:dyDescent="0.2">
      <c r="A423" t="s">
        <v>55</v>
      </c>
      <c r="B423" t="s">
        <v>947</v>
      </c>
      <c r="C423" t="s">
        <v>50</v>
      </c>
      <c r="D423" t="s">
        <v>948</v>
      </c>
      <c r="E423" t="s">
        <v>99</v>
      </c>
      <c r="F423" t="s">
        <v>100</v>
      </c>
      <c r="G423" t="s">
        <v>311</v>
      </c>
      <c r="H423" t="s">
        <v>20</v>
      </c>
      <c r="I423" t="s">
        <v>32</v>
      </c>
      <c r="J423" t="s">
        <v>93</v>
      </c>
      <c r="K423">
        <v>68000</v>
      </c>
      <c r="L423">
        <v>88300</v>
      </c>
      <c r="M423">
        <v>78150</v>
      </c>
    </row>
    <row r="424" spans="1:13" x14ac:dyDescent="0.2">
      <c r="A424" t="s">
        <v>424</v>
      </c>
      <c r="B424" t="s">
        <v>949</v>
      </c>
      <c r="C424" t="s">
        <v>50</v>
      </c>
      <c r="D424" t="s">
        <v>950</v>
      </c>
      <c r="E424" t="s">
        <v>951</v>
      </c>
      <c r="F424" t="s">
        <v>100</v>
      </c>
      <c r="G424" t="s">
        <v>19</v>
      </c>
      <c r="H424" t="s">
        <v>20</v>
      </c>
      <c r="I424" t="s">
        <v>32</v>
      </c>
      <c r="J424" t="s">
        <v>481</v>
      </c>
      <c r="K424">
        <v>94515.199999999997</v>
      </c>
      <c r="L424">
        <v>111196.8</v>
      </c>
      <c r="M424">
        <v>102856</v>
      </c>
    </row>
    <row r="425" spans="1:13" x14ac:dyDescent="0.2">
      <c r="A425" t="s">
        <v>55</v>
      </c>
      <c r="B425" t="s">
        <v>853</v>
      </c>
      <c r="C425" t="s">
        <v>15</v>
      </c>
      <c r="D425" t="s">
        <v>854</v>
      </c>
      <c r="E425" t="s">
        <v>145</v>
      </c>
      <c r="F425" t="s">
        <v>146</v>
      </c>
      <c r="G425" t="s">
        <v>855</v>
      </c>
      <c r="H425" t="s">
        <v>20</v>
      </c>
      <c r="I425" t="s">
        <v>32</v>
      </c>
      <c r="J425" t="s">
        <v>21</v>
      </c>
      <c r="K425">
        <v>43200</v>
      </c>
      <c r="L425">
        <v>70800</v>
      </c>
      <c r="M425">
        <v>57000</v>
      </c>
    </row>
    <row r="426" spans="1:13" x14ac:dyDescent="0.2">
      <c r="A426" t="s">
        <v>48</v>
      </c>
      <c r="B426" t="s">
        <v>952</v>
      </c>
      <c r="C426" t="s">
        <v>50</v>
      </c>
      <c r="D426" t="s">
        <v>953</v>
      </c>
      <c r="E426" t="s">
        <v>600</v>
      </c>
      <c r="F426" t="s">
        <v>31</v>
      </c>
      <c r="G426" t="s">
        <v>954</v>
      </c>
      <c r="H426" t="s">
        <v>20</v>
      </c>
      <c r="I426" t="s">
        <v>32</v>
      </c>
      <c r="J426" t="s">
        <v>21</v>
      </c>
      <c r="K426">
        <v>68500</v>
      </c>
      <c r="L426">
        <v>87000</v>
      </c>
      <c r="M426">
        <v>77750</v>
      </c>
    </row>
    <row r="427" spans="1:13" x14ac:dyDescent="0.2">
      <c r="A427" t="s">
        <v>22</v>
      </c>
      <c r="B427" t="s">
        <v>23</v>
      </c>
      <c r="C427" t="s">
        <v>23</v>
      </c>
      <c r="D427" t="s">
        <v>955</v>
      </c>
      <c r="E427" t="s">
        <v>58</v>
      </c>
      <c r="F427" t="s">
        <v>31</v>
      </c>
      <c r="G427" t="s">
        <v>956</v>
      </c>
      <c r="H427" t="s">
        <v>20</v>
      </c>
      <c r="I427" t="s">
        <v>32</v>
      </c>
      <c r="J427" t="s">
        <v>33</v>
      </c>
      <c r="K427">
        <v>57200</v>
      </c>
      <c r="L427">
        <v>78000</v>
      </c>
      <c r="M427">
        <v>67600</v>
      </c>
    </row>
    <row r="428" spans="1:13" x14ac:dyDescent="0.2">
      <c r="A428" t="s">
        <v>13</v>
      </c>
      <c r="B428" t="s">
        <v>957</v>
      </c>
      <c r="C428" t="s">
        <v>50</v>
      </c>
      <c r="D428" t="s">
        <v>958</v>
      </c>
      <c r="E428" t="s">
        <v>959</v>
      </c>
      <c r="F428" t="s">
        <v>100</v>
      </c>
      <c r="G428" t="s">
        <v>960</v>
      </c>
      <c r="H428" t="s">
        <v>20</v>
      </c>
      <c r="I428" t="s">
        <v>17</v>
      </c>
      <c r="J428" t="s">
        <v>33</v>
      </c>
      <c r="K428">
        <v>67450.89</v>
      </c>
      <c r="L428">
        <v>97437.66</v>
      </c>
      <c r="M428">
        <v>82444.274999999994</v>
      </c>
    </row>
    <row r="429" spans="1:13" x14ac:dyDescent="0.2">
      <c r="A429" t="s">
        <v>55</v>
      </c>
      <c r="B429" t="s">
        <v>961</v>
      </c>
      <c r="C429" t="s">
        <v>23</v>
      </c>
      <c r="D429" t="s">
        <v>962</v>
      </c>
      <c r="E429" t="s">
        <v>110</v>
      </c>
      <c r="F429" t="s">
        <v>31</v>
      </c>
      <c r="G429" t="s">
        <v>54</v>
      </c>
      <c r="H429" t="s">
        <v>20</v>
      </c>
      <c r="I429" t="s">
        <v>32</v>
      </c>
      <c r="J429" t="s">
        <v>21</v>
      </c>
      <c r="K429">
        <v>68000</v>
      </c>
      <c r="L429">
        <v>88300</v>
      </c>
      <c r="M429">
        <v>78150</v>
      </c>
    </row>
    <row r="430" spans="1:13" x14ac:dyDescent="0.2">
      <c r="A430" t="s">
        <v>81</v>
      </c>
      <c r="B430" t="s">
        <v>963</v>
      </c>
      <c r="C430" t="s">
        <v>23</v>
      </c>
      <c r="D430" t="s">
        <v>964</v>
      </c>
      <c r="E430" t="s">
        <v>136</v>
      </c>
      <c r="F430" t="s">
        <v>100</v>
      </c>
      <c r="G430" t="s">
        <v>965</v>
      </c>
      <c r="H430" t="s">
        <v>45</v>
      </c>
      <c r="I430" t="s">
        <v>32</v>
      </c>
      <c r="J430" t="s">
        <v>39</v>
      </c>
      <c r="K430">
        <v>77335</v>
      </c>
      <c r="L430">
        <v>113793</v>
      </c>
      <c r="M430">
        <v>95564</v>
      </c>
    </row>
    <row r="431" spans="1:13" x14ac:dyDescent="0.2">
      <c r="A431" t="s">
        <v>81</v>
      </c>
      <c r="B431" t="s">
        <v>966</v>
      </c>
      <c r="C431" t="s">
        <v>23</v>
      </c>
      <c r="D431" t="s">
        <v>967</v>
      </c>
      <c r="E431" t="s">
        <v>260</v>
      </c>
      <c r="F431" t="s">
        <v>186</v>
      </c>
      <c r="G431" t="s">
        <v>685</v>
      </c>
      <c r="H431" t="s">
        <v>45</v>
      </c>
      <c r="I431" t="s">
        <v>32</v>
      </c>
      <c r="J431" t="s">
        <v>21</v>
      </c>
      <c r="K431">
        <v>66000</v>
      </c>
      <c r="L431">
        <v>84500</v>
      </c>
      <c r="M431">
        <v>75250</v>
      </c>
    </row>
    <row r="432" spans="1:13" x14ac:dyDescent="0.2">
      <c r="A432" t="s">
        <v>22</v>
      </c>
      <c r="B432" t="s">
        <v>23</v>
      </c>
      <c r="C432" t="s">
        <v>23</v>
      </c>
      <c r="D432" t="s">
        <v>861</v>
      </c>
      <c r="E432" t="s">
        <v>99</v>
      </c>
      <c r="F432" t="s">
        <v>100</v>
      </c>
      <c r="G432" t="s">
        <v>862</v>
      </c>
      <c r="H432" t="s">
        <v>20</v>
      </c>
      <c r="I432" t="s">
        <v>32</v>
      </c>
      <c r="J432" t="s">
        <v>21</v>
      </c>
      <c r="K432">
        <v>92701</v>
      </c>
      <c r="L432">
        <v>107185</v>
      </c>
      <c r="M432">
        <v>99943</v>
      </c>
    </row>
    <row r="433" spans="1:13" x14ac:dyDescent="0.2">
      <c r="A433" t="s">
        <v>88</v>
      </c>
      <c r="B433" t="s">
        <v>968</v>
      </c>
      <c r="C433" t="s">
        <v>28</v>
      </c>
      <c r="D433" t="s">
        <v>374</v>
      </c>
      <c r="E433" t="s">
        <v>136</v>
      </c>
      <c r="F433" t="s">
        <v>100</v>
      </c>
      <c r="G433" t="s">
        <v>54</v>
      </c>
      <c r="H433" t="s">
        <v>20</v>
      </c>
      <c r="I433" t="s">
        <v>32</v>
      </c>
      <c r="J433" t="s">
        <v>33</v>
      </c>
      <c r="K433">
        <v>85633.600000000006</v>
      </c>
      <c r="L433">
        <v>106995.2</v>
      </c>
      <c r="M433">
        <v>96314.4</v>
      </c>
    </row>
    <row r="434" spans="1:13" x14ac:dyDescent="0.2">
      <c r="A434" t="s">
        <v>48</v>
      </c>
      <c r="B434" t="s">
        <v>952</v>
      </c>
      <c r="C434" t="s">
        <v>50</v>
      </c>
      <c r="D434" t="s">
        <v>275</v>
      </c>
      <c r="E434" t="s">
        <v>276</v>
      </c>
      <c r="F434" t="s">
        <v>146</v>
      </c>
      <c r="G434" t="s">
        <v>54</v>
      </c>
      <c r="H434" t="s">
        <v>20</v>
      </c>
      <c r="I434" t="s">
        <v>32</v>
      </c>
      <c r="J434" t="s">
        <v>21</v>
      </c>
      <c r="K434">
        <v>68500</v>
      </c>
      <c r="L434">
        <v>87000</v>
      </c>
      <c r="M434">
        <v>77750</v>
      </c>
    </row>
    <row r="435" spans="1:13" x14ac:dyDescent="0.2">
      <c r="A435" t="s">
        <v>88</v>
      </c>
      <c r="B435" t="s">
        <v>969</v>
      </c>
      <c r="C435" t="s">
        <v>188</v>
      </c>
      <c r="D435" t="s">
        <v>970</v>
      </c>
      <c r="E435" t="s">
        <v>971</v>
      </c>
      <c r="F435" t="s">
        <v>178</v>
      </c>
      <c r="G435" t="s">
        <v>589</v>
      </c>
      <c r="H435" t="s">
        <v>20</v>
      </c>
      <c r="I435" t="s">
        <v>32</v>
      </c>
      <c r="J435" t="s">
        <v>21</v>
      </c>
      <c r="K435">
        <v>51332.28</v>
      </c>
      <c r="L435">
        <v>109672.13</v>
      </c>
      <c r="M435">
        <v>80502.205000000002</v>
      </c>
    </row>
    <row r="436" spans="1:13" x14ac:dyDescent="0.2">
      <c r="A436" t="s">
        <v>88</v>
      </c>
      <c r="B436" t="s">
        <v>972</v>
      </c>
      <c r="C436" t="s">
        <v>23</v>
      </c>
      <c r="D436" t="s">
        <v>973</v>
      </c>
      <c r="E436" t="s">
        <v>123</v>
      </c>
      <c r="F436" t="s">
        <v>31</v>
      </c>
      <c r="G436" t="s">
        <v>18</v>
      </c>
      <c r="H436" t="s">
        <v>20</v>
      </c>
      <c r="I436" t="s">
        <v>32</v>
      </c>
      <c r="J436" t="s">
        <v>21</v>
      </c>
      <c r="K436">
        <v>91520</v>
      </c>
      <c r="L436">
        <v>91520</v>
      </c>
      <c r="M436">
        <v>91520</v>
      </c>
    </row>
    <row r="437" spans="1:13" x14ac:dyDescent="0.2">
      <c r="A437" t="s">
        <v>48</v>
      </c>
      <c r="B437" t="s">
        <v>974</v>
      </c>
      <c r="C437" t="s">
        <v>50</v>
      </c>
      <c r="D437" t="s">
        <v>930</v>
      </c>
      <c r="E437" t="s">
        <v>136</v>
      </c>
      <c r="F437" t="s">
        <v>100</v>
      </c>
      <c r="G437" t="s">
        <v>975</v>
      </c>
      <c r="H437" t="s">
        <v>20</v>
      </c>
      <c r="I437" t="s">
        <v>32</v>
      </c>
      <c r="J437" t="s">
        <v>481</v>
      </c>
      <c r="K437">
        <v>30240.560000000001</v>
      </c>
      <c r="L437">
        <v>57200</v>
      </c>
      <c r="M437">
        <v>43720.28</v>
      </c>
    </row>
    <row r="438" spans="1:13" x14ac:dyDescent="0.2">
      <c r="A438" t="s">
        <v>88</v>
      </c>
      <c r="B438" t="s">
        <v>299</v>
      </c>
      <c r="C438" t="s">
        <v>90</v>
      </c>
      <c r="D438" t="s">
        <v>976</v>
      </c>
      <c r="E438" t="s">
        <v>482</v>
      </c>
      <c r="F438" t="s">
        <v>31</v>
      </c>
      <c r="G438" t="s">
        <v>18</v>
      </c>
      <c r="H438" t="s">
        <v>20</v>
      </c>
      <c r="I438" t="s">
        <v>32</v>
      </c>
      <c r="J438" t="s">
        <v>33</v>
      </c>
      <c r="K438">
        <v>95680</v>
      </c>
      <c r="L438">
        <v>95680</v>
      </c>
      <c r="M438">
        <v>95680</v>
      </c>
    </row>
    <row r="439" spans="1:13" x14ac:dyDescent="0.2">
      <c r="A439" t="s">
        <v>26</v>
      </c>
      <c r="B439" t="s">
        <v>977</v>
      </c>
      <c r="C439" t="s">
        <v>50</v>
      </c>
      <c r="D439" t="s">
        <v>978</v>
      </c>
      <c r="E439" t="s">
        <v>75</v>
      </c>
      <c r="F439" t="s">
        <v>31</v>
      </c>
      <c r="G439" t="s">
        <v>979</v>
      </c>
      <c r="H439" t="s">
        <v>45</v>
      </c>
      <c r="I439" t="s">
        <v>32</v>
      </c>
      <c r="J439" t="s">
        <v>150</v>
      </c>
      <c r="K439">
        <v>30240.560000000001</v>
      </c>
      <c r="L439">
        <v>86424</v>
      </c>
      <c r="M439">
        <v>58332.28</v>
      </c>
    </row>
    <row r="440" spans="1:13" x14ac:dyDescent="0.2">
      <c r="A440" t="s">
        <v>26</v>
      </c>
      <c r="B440" t="s">
        <v>980</v>
      </c>
      <c r="C440" t="s">
        <v>50</v>
      </c>
      <c r="D440" t="s">
        <v>895</v>
      </c>
      <c r="E440" t="s">
        <v>63</v>
      </c>
      <c r="F440" t="s">
        <v>53</v>
      </c>
      <c r="G440" t="s">
        <v>586</v>
      </c>
      <c r="H440" t="s">
        <v>375</v>
      </c>
      <c r="I440" t="s">
        <v>32</v>
      </c>
      <c r="J440" t="s">
        <v>46</v>
      </c>
      <c r="K440" s="1" t="s">
        <v>896</v>
      </c>
      <c r="L440" s="1" t="s">
        <v>897</v>
      </c>
      <c r="M440">
        <v>70491.199999999997</v>
      </c>
    </row>
    <row r="441" spans="1:13" x14ac:dyDescent="0.2">
      <c r="A441" t="s">
        <v>96</v>
      </c>
      <c r="B441" t="s">
        <v>606</v>
      </c>
      <c r="C441" t="s">
        <v>50</v>
      </c>
      <c r="D441" t="s">
        <v>852</v>
      </c>
      <c r="E441" t="s">
        <v>136</v>
      </c>
      <c r="F441" t="s">
        <v>100</v>
      </c>
      <c r="G441" t="s">
        <v>54</v>
      </c>
      <c r="H441" t="s">
        <v>20</v>
      </c>
      <c r="I441" t="s">
        <v>32</v>
      </c>
      <c r="J441" t="s">
        <v>21</v>
      </c>
      <c r="K441">
        <v>50000</v>
      </c>
      <c r="L441">
        <v>76458</v>
      </c>
      <c r="M441">
        <v>63229</v>
      </c>
    </row>
    <row r="442" spans="1:13" x14ac:dyDescent="0.2">
      <c r="A442" t="s">
        <v>48</v>
      </c>
      <c r="B442" t="s">
        <v>981</v>
      </c>
      <c r="C442" t="s">
        <v>90</v>
      </c>
      <c r="D442" t="s">
        <v>930</v>
      </c>
      <c r="E442" t="s">
        <v>982</v>
      </c>
      <c r="F442" t="s">
        <v>100</v>
      </c>
      <c r="G442" t="s">
        <v>983</v>
      </c>
      <c r="H442" t="s">
        <v>20</v>
      </c>
      <c r="I442" t="s">
        <v>32</v>
      </c>
      <c r="J442" t="s">
        <v>481</v>
      </c>
      <c r="K442">
        <v>59713</v>
      </c>
      <c r="L442">
        <v>89212</v>
      </c>
      <c r="M442">
        <v>74462.5</v>
      </c>
    </row>
    <row r="443" spans="1:13" x14ac:dyDescent="0.2">
      <c r="A443" t="s">
        <v>26</v>
      </c>
      <c r="B443" t="s">
        <v>984</v>
      </c>
      <c r="C443" t="s">
        <v>50</v>
      </c>
      <c r="D443" t="s">
        <v>930</v>
      </c>
      <c r="E443" t="s">
        <v>136</v>
      </c>
      <c r="F443" t="s">
        <v>100</v>
      </c>
      <c r="G443" t="s">
        <v>614</v>
      </c>
      <c r="H443" t="s">
        <v>20</v>
      </c>
      <c r="I443" t="s">
        <v>32</v>
      </c>
      <c r="J443" t="s">
        <v>481</v>
      </c>
      <c r="K443">
        <v>68049</v>
      </c>
      <c r="L443">
        <v>87547</v>
      </c>
      <c r="M443">
        <v>77798</v>
      </c>
    </row>
    <row r="444" spans="1:13" x14ac:dyDescent="0.2">
      <c r="A444" t="s">
        <v>26</v>
      </c>
      <c r="B444" t="s">
        <v>985</v>
      </c>
      <c r="C444" t="s">
        <v>591</v>
      </c>
      <c r="D444" t="s">
        <v>986</v>
      </c>
      <c r="E444" t="s">
        <v>123</v>
      </c>
      <c r="F444" t="s">
        <v>31</v>
      </c>
      <c r="G444" t="s">
        <v>987</v>
      </c>
      <c r="H444" t="s">
        <v>223</v>
      </c>
      <c r="I444" t="s">
        <v>32</v>
      </c>
      <c r="J444" t="s">
        <v>21</v>
      </c>
      <c r="K444">
        <v>64123.59</v>
      </c>
      <c r="L444">
        <v>86600</v>
      </c>
      <c r="M444">
        <v>75361.794999999998</v>
      </c>
    </row>
    <row r="445" spans="1:13" x14ac:dyDescent="0.2">
      <c r="A445" t="s">
        <v>48</v>
      </c>
      <c r="B445" t="s">
        <v>988</v>
      </c>
      <c r="C445" t="s">
        <v>23</v>
      </c>
      <c r="D445" t="s">
        <v>989</v>
      </c>
      <c r="E445" t="s">
        <v>30</v>
      </c>
      <c r="F445" t="s">
        <v>31</v>
      </c>
      <c r="G445" t="s">
        <v>18</v>
      </c>
      <c r="H445" t="s">
        <v>45</v>
      </c>
      <c r="I445" t="s">
        <v>32</v>
      </c>
      <c r="J445" t="s">
        <v>241</v>
      </c>
      <c r="K445">
        <v>137280</v>
      </c>
      <c r="L445">
        <v>180000</v>
      </c>
      <c r="M445">
        <v>158640</v>
      </c>
    </row>
    <row r="446" spans="1:13" x14ac:dyDescent="0.2">
      <c r="A446" t="s">
        <v>26</v>
      </c>
      <c r="B446" t="s">
        <v>990</v>
      </c>
      <c r="C446" t="s">
        <v>90</v>
      </c>
      <c r="D446" t="s">
        <v>449</v>
      </c>
      <c r="E446" t="s">
        <v>600</v>
      </c>
      <c r="F446" t="s">
        <v>31</v>
      </c>
      <c r="G446" t="s">
        <v>991</v>
      </c>
      <c r="H446" t="s">
        <v>45</v>
      </c>
      <c r="I446" t="s">
        <v>32</v>
      </c>
      <c r="J446" t="s">
        <v>33</v>
      </c>
      <c r="K446">
        <v>64123.59</v>
      </c>
      <c r="L446">
        <v>86600</v>
      </c>
      <c r="M446">
        <v>75361.794999999998</v>
      </c>
    </row>
    <row r="447" spans="1:13" x14ac:dyDescent="0.2">
      <c r="A447" t="s">
        <v>48</v>
      </c>
      <c r="B447" t="s">
        <v>992</v>
      </c>
      <c r="C447" t="s">
        <v>50</v>
      </c>
      <c r="D447" t="s">
        <v>993</v>
      </c>
      <c r="E447" t="s">
        <v>204</v>
      </c>
      <c r="F447" t="s">
        <v>31</v>
      </c>
      <c r="G447" t="s">
        <v>994</v>
      </c>
      <c r="H447" t="s">
        <v>45</v>
      </c>
      <c r="I447" t="s">
        <v>32</v>
      </c>
      <c r="J447" t="s">
        <v>732</v>
      </c>
      <c r="K447">
        <v>68500</v>
      </c>
      <c r="L447">
        <v>87000</v>
      </c>
      <c r="M447">
        <v>77750</v>
      </c>
    </row>
    <row r="448" spans="1:13" x14ac:dyDescent="0.2">
      <c r="A448" t="s">
        <v>55</v>
      </c>
      <c r="B448" t="s">
        <v>995</v>
      </c>
      <c r="C448" t="s">
        <v>50</v>
      </c>
      <c r="D448" t="s">
        <v>275</v>
      </c>
      <c r="E448" t="s">
        <v>276</v>
      </c>
      <c r="F448" t="s">
        <v>146</v>
      </c>
      <c r="G448" t="s">
        <v>18</v>
      </c>
      <c r="H448" t="s">
        <v>45</v>
      </c>
      <c r="I448" t="s">
        <v>32</v>
      </c>
      <c r="J448" t="s">
        <v>21</v>
      </c>
      <c r="K448">
        <v>68000</v>
      </c>
      <c r="L448">
        <v>88300</v>
      </c>
      <c r="M448">
        <v>78150</v>
      </c>
    </row>
    <row r="449" spans="1:13" x14ac:dyDescent="0.2">
      <c r="A449" t="s">
        <v>55</v>
      </c>
      <c r="B449" t="s">
        <v>996</v>
      </c>
      <c r="C449" t="s">
        <v>15</v>
      </c>
      <c r="D449" t="s">
        <v>997</v>
      </c>
      <c r="E449" t="s">
        <v>37</v>
      </c>
      <c r="F449" t="s">
        <v>31</v>
      </c>
      <c r="G449" t="s">
        <v>998</v>
      </c>
      <c r="H449" t="s">
        <v>45</v>
      </c>
      <c r="I449" t="s">
        <v>32</v>
      </c>
      <c r="J449" t="s">
        <v>93</v>
      </c>
      <c r="K449">
        <v>68000</v>
      </c>
      <c r="L449">
        <v>88300</v>
      </c>
      <c r="M449">
        <v>78150</v>
      </c>
    </row>
    <row r="450" spans="1:13" x14ac:dyDescent="0.2">
      <c r="A450" t="s">
        <v>96</v>
      </c>
      <c r="B450" t="s">
        <v>606</v>
      </c>
      <c r="C450" t="s">
        <v>50</v>
      </c>
      <c r="D450" t="s">
        <v>852</v>
      </c>
      <c r="E450" t="s">
        <v>670</v>
      </c>
      <c r="F450" t="s">
        <v>31</v>
      </c>
      <c r="G450" t="s">
        <v>54</v>
      </c>
      <c r="H450" t="s">
        <v>20</v>
      </c>
      <c r="I450" t="s">
        <v>32</v>
      </c>
      <c r="J450" t="s">
        <v>21</v>
      </c>
      <c r="K450">
        <v>50000</v>
      </c>
      <c r="L450">
        <v>76458</v>
      </c>
      <c r="M450">
        <v>63229</v>
      </c>
    </row>
    <row r="451" spans="1:13" x14ac:dyDescent="0.2">
      <c r="A451" t="s">
        <v>55</v>
      </c>
      <c r="B451" t="s">
        <v>996</v>
      </c>
      <c r="C451" t="s">
        <v>15</v>
      </c>
      <c r="D451" t="s">
        <v>997</v>
      </c>
      <c r="E451" t="s">
        <v>37</v>
      </c>
      <c r="F451" t="s">
        <v>31</v>
      </c>
      <c r="G451" t="s">
        <v>998</v>
      </c>
      <c r="H451" t="s">
        <v>45</v>
      </c>
      <c r="I451" t="s">
        <v>32</v>
      </c>
      <c r="J451" t="s">
        <v>93</v>
      </c>
      <c r="K451">
        <v>68000</v>
      </c>
      <c r="L451">
        <v>88300</v>
      </c>
      <c r="M451">
        <v>78150</v>
      </c>
    </row>
    <row r="452" spans="1:13" x14ac:dyDescent="0.2">
      <c r="A452" t="s">
        <v>22</v>
      </c>
      <c r="B452" t="s">
        <v>999</v>
      </c>
      <c r="C452" t="s">
        <v>50</v>
      </c>
      <c r="D452" t="s">
        <v>1000</v>
      </c>
      <c r="E452" t="s">
        <v>37</v>
      </c>
      <c r="F452" t="s">
        <v>31</v>
      </c>
      <c r="G452" t="s">
        <v>1001</v>
      </c>
      <c r="H452" t="s">
        <v>20</v>
      </c>
      <c r="I452" t="s">
        <v>32</v>
      </c>
      <c r="J452" t="s">
        <v>21</v>
      </c>
      <c r="K452">
        <v>30240.560000000001</v>
      </c>
      <c r="L452">
        <v>57200</v>
      </c>
      <c r="M452">
        <v>43720.28</v>
      </c>
    </row>
    <row r="453" spans="1:13" x14ac:dyDescent="0.2">
      <c r="A453" t="s">
        <v>22</v>
      </c>
      <c r="B453" t="s">
        <v>1002</v>
      </c>
      <c r="C453" t="s">
        <v>23</v>
      </c>
      <c r="D453" t="s">
        <v>71</v>
      </c>
      <c r="E453" t="s">
        <v>37</v>
      </c>
      <c r="F453" t="s">
        <v>31</v>
      </c>
      <c r="G453" t="s">
        <v>87</v>
      </c>
      <c r="H453" t="s">
        <v>20</v>
      </c>
      <c r="I453" t="s">
        <v>32</v>
      </c>
      <c r="J453" t="s">
        <v>33</v>
      </c>
      <c r="K453">
        <v>65000</v>
      </c>
      <c r="L453">
        <v>87000</v>
      </c>
      <c r="M453">
        <v>76000</v>
      </c>
    </row>
    <row r="454" spans="1:13" x14ac:dyDescent="0.2">
      <c r="A454" t="s">
        <v>88</v>
      </c>
      <c r="B454" t="s">
        <v>1003</v>
      </c>
      <c r="C454" t="s">
        <v>50</v>
      </c>
      <c r="D454" t="s">
        <v>1004</v>
      </c>
      <c r="E454" t="s">
        <v>1005</v>
      </c>
      <c r="F454" t="s">
        <v>53</v>
      </c>
      <c r="G454" t="s">
        <v>1006</v>
      </c>
      <c r="H454" t="s">
        <v>20</v>
      </c>
      <c r="I454" t="s">
        <v>32</v>
      </c>
      <c r="J454" t="s">
        <v>21</v>
      </c>
      <c r="K454">
        <v>65000</v>
      </c>
      <c r="L454">
        <v>78000</v>
      </c>
      <c r="M454">
        <v>71500</v>
      </c>
    </row>
    <row r="455" spans="1:13" x14ac:dyDescent="0.2">
      <c r="A455" t="s">
        <v>88</v>
      </c>
      <c r="B455" t="s">
        <v>1007</v>
      </c>
      <c r="C455" t="s">
        <v>1008</v>
      </c>
      <c r="D455" t="s">
        <v>418</v>
      </c>
      <c r="E455" t="s">
        <v>37</v>
      </c>
      <c r="F455" t="s">
        <v>31</v>
      </c>
      <c r="G455" t="s">
        <v>18</v>
      </c>
      <c r="H455" t="s">
        <v>45</v>
      </c>
      <c r="I455" t="s">
        <v>32</v>
      </c>
      <c r="J455" t="s">
        <v>21</v>
      </c>
      <c r="K455">
        <v>85816.8</v>
      </c>
      <c r="L455">
        <v>91520</v>
      </c>
      <c r="M455">
        <v>88668.4</v>
      </c>
    </row>
    <row r="456" spans="1:13" x14ac:dyDescent="0.2">
      <c r="A456" t="s">
        <v>88</v>
      </c>
      <c r="B456" t="s">
        <v>1009</v>
      </c>
      <c r="C456" t="s">
        <v>23</v>
      </c>
      <c r="D456" t="s">
        <v>1010</v>
      </c>
      <c r="E456" t="s">
        <v>648</v>
      </c>
      <c r="F456" t="s">
        <v>31</v>
      </c>
      <c r="G456" t="s">
        <v>18</v>
      </c>
      <c r="H456" t="s">
        <v>20</v>
      </c>
      <c r="I456" t="s">
        <v>32</v>
      </c>
      <c r="J456" t="s">
        <v>33</v>
      </c>
      <c r="K456">
        <v>30240.560000000001</v>
      </c>
      <c r="L456">
        <v>57200</v>
      </c>
      <c r="M456">
        <v>43720.28</v>
      </c>
    </row>
    <row r="457" spans="1:13" x14ac:dyDescent="0.2">
      <c r="A457" t="s">
        <v>55</v>
      </c>
      <c r="B457" t="s">
        <v>1011</v>
      </c>
      <c r="C457" t="s">
        <v>50</v>
      </c>
      <c r="D457" t="s">
        <v>748</v>
      </c>
      <c r="E457" t="s">
        <v>99</v>
      </c>
      <c r="F457" t="s">
        <v>100</v>
      </c>
      <c r="G457" t="s">
        <v>54</v>
      </c>
      <c r="H457" t="s">
        <v>20</v>
      </c>
      <c r="I457" t="s">
        <v>32</v>
      </c>
      <c r="J457" t="s">
        <v>33</v>
      </c>
      <c r="K457" s="1" t="s">
        <v>1012</v>
      </c>
      <c r="L457">
        <v>114774.39999999999</v>
      </c>
      <c r="M457">
        <v>100318.39999999999</v>
      </c>
    </row>
    <row r="458" spans="1:13" x14ac:dyDescent="0.2">
      <c r="A458" t="s">
        <v>48</v>
      </c>
      <c r="B458" t="s">
        <v>1013</v>
      </c>
      <c r="C458" t="s">
        <v>35</v>
      </c>
      <c r="D458" t="s">
        <v>327</v>
      </c>
      <c r="E458" t="s">
        <v>1014</v>
      </c>
      <c r="F458" t="s">
        <v>31</v>
      </c>
      <c r="G458" t="s">
        <v>1015</v>
      </c>
      <c r="H458" t="s">
        <v>223</v>
      </c>
      <c r="I458" t="s">
        <v>32</v>
      </c>
      <c r="J458" t="s">
        <v>93</v>
      </c>
      <c r="K458">
        <v>68500</v>
      </c>
      <c r="L458">
        <v>87000</v>
      </c>
      <c r="M458">
        <v>77750</v>
      </c>
    </row>
    <row r="459" spans="1:13" x14ac:dyDescent="0.2">
      <c r="A459" t="s">
        <v>81</v>
      </c>
      <c r="B459" t="s">
        <v>217</v>
      </c>
      <c r="C459" t="s">
        <v>23</v>
      </c>
      <c r="D459" t="s">
        <v>1016</v>
      </c>
      <c r="E459" t="s">
        <v>260</v>
      </c>
      <c r="F459" t="s">
        <v>186</v>
      </c>
      <c r="G459" t="s">
        <v>54</v>
      </c>
      <c r="H459" t="s">
        <v>45</v>
      </c>
      <c r="I459" t="s">
        <v>32</v>
      </c>
      <c r="J459" t="s">
        <v>39</v>
      </c>
      <c r="K459">
        <v>66000</v>
      </c>
      <c r="L459">
        <v>84500</v>
      </c>
      <c r="M459">
        <v>75250</v>
      </c>
    </row>
    <row r="460" spans="1:13" x14ac:dyDescent="0.2">
      <c r="A460" t="s">
        <v>26</v>
      </c>
      <c r="B460" t="s">
        <v>1017</v>
      </c>
      <c r="C460" t="s">
        <v>28</v>
      </c>
      <c r="D460" t="s">
        <v>1018</v>
      </c>
      <c r="E460" t="s">
        <v>821</v>
      </c>
      <c r="F460" t="s">
        <v>146</v>
      </c>
      <c r="G460" t="s">
        <v>1019</v>
      </c>
      <c r="H460" t="s">
        <v>20</v>
      </c>
      <c r="I460" t="s">
        <v>32</v>
      </c>
      <c r="J460" t="s">
        <v>46</v>
      </c>
      <c r="K460">
        <v>104755</v>
      </c>
      <c r="L460">
        <v>180000</v>
      </c>
      <c r="M460">
        <v>142377.5</v>
      </c>
    </row>
    <row r="461" spans="1:13" x14ac:dyDescent="0.2">
      <c r="A461" t="s">
        <v>55</v>
      </c>
      <c r="B461" t="s">
        <v>1020</v>
      </c>
      <c r="C461" t="s">
        <v>50</v>
      </c>
      <c r="D461" t="s">
        <v>1021</v>
      </c>
      <c r="E461" t="s">
        <v>316</v>
      </c>
      <c r="F461" t="s">
        <v>31</v>
      </c>
      <c r="G461" t="s">
        <v>18</v>
      </c>
      <c r="H461" t="s">
        <v>20</v>
      </c>
      <c r="I461" t="s">
        <v>32</v>
      </c>
      <c r="J461" t="s">
        <v>101</v>
      </c>
      <c r="K461">
        <v>55000</v>
      </c>
      <c r="L461">
        <v>58000</v>
      </c>
      <c r="M461">
        <v>56500</v>
      </c>
    </row>
    <row r="462" spans="1:13" x14ac:dyDescent="0.2">
      <c r="A462" t="s">
        <v>22</v>
      </c>
      <c r="B462" t="s">
        <v>944</v>
      </c>
      <c r="C462" t="s">
        <v>50</v>
      </c>
      <c r="D462" t="s">
        <v>126</v>
      </c>
      <c r="E462" t="s">
        <v>248</v>
      </c>
      <c r="F462" t="s">
        <v>146</v>
      </c>
      <c r="G462" t="s">
        <v>18</v>
      </c>
      <c r="H462" t="s">
        <v>20</v>
      </c>
      <c r="I462" t="s">
        <v>32</v>
      </c>
      <c r="J462" t="s">
        <v>93</v>
      </c>
      <c r="K462">
        <v>54500</v>
      </c>
      <c r="L462">
        <v>101500</v>
      </c>
      <c r="M462">
        <v>78000</v>
      </c>
    </row>
    <row r="463" spans="1:13" x14ac:dyDescent="0.2">
      <c r="A463" t="s">
        <v>48</v>
      </c>
      <c r="B463" t="s">
        <v>1022</v>
      </c>
      <c r="C463" t="s">
        <v>23</v>
      </c>
      <c r="D463" t="s">
        <v>583</v>
      </c>
      <c r="E463" t="s">
        <v>37</v>
      </c>
      <c r="F463" t="s">
        <v>31</v>
      </c>
      <c r="G463" t="s">
        <v>18</v>
      </c>
      <c r="H463" t="s">
        <v>45</v>
      </c>
      <c r="I463" t="s">
        <v>32</v>
      </c>
      <c r="J463" t="s">
        <v>21</v>
      </c>
      <c r="K463">
        <v>68500</v>
      </c>
      <c r="L463">
        <v>87000</v>
      </c>
      <c r="M463">
        <v>77750</v>
      </c>
    </row>
    <row r="464" spans="1:13" x14ac:dyDescent="0.2">
      <c r="A464" t="s">
        <v>96</v>
      </c>
      <c r="B464" t="s">
        <v>1023</v>
      </c>
      <c r="C464" t="s">
        <v>50</v>
      </c>
      <c r="D464" t="s">
        <v>91</v>
      </c>
      <c r="E464" t="s">
        <v>63</v>
      </c>
      <c r="F464" t="s">
        <v>53</v>
      </c>
      <c r="G464" t="s">
        <v>54</v>
      </c>
      <c r="H464" t="s">
        <v>20</v>
      </c>
      <c r="I464" t="s">
        <v>32</v>
      </c>
      <c r="J464" t="s">
        <v>93</v>
      </c>
      <c r="K464">
        <v>30240.560000000001</v>
      </c>
      <c r="L464">
        <v>80000</v>
      </c>
      <c r="M464">
        <v>55120.28</v>
      </c>
    </row>
    <row r="465" spans="1:13" x14ac:dyDescent="0.2">
      <c r="A465" t="s">
        <v>13</v>
      </c>
      <c r="B465" t="s">
        <v>1024</v>
      </c>
      <c r="C465" t="s">
        <v>50</v>
      </c>
      <c r="D465" t="s">
        <v>387</v>
      </c>
      <c r="E465" t="s">
        <v>30</v>
      </c>
      <c r="F465" t="s">
        <v>31</v>
      </c>
      <c r="G465" t="s">
        <v>1025</v>
      </c>
      <c r="H465" t="s">
        <v>45</v>
      </c>
      <c r="I465" t="s">
        <v>32</v>
      </c>
      <c r="J465" t="s">
        <v>33</v>
      </c>
      <c r="K465">
        <v>76000</v>
      </c>
      <c r="L465">
        <v>89440</v>
      </c>
      <c r="M465">
        <v>82720</v>
      </c>
    </row>
    <row r="466" spans="1:13" x14ac:dyDescent="0.2">
      <c r="A466" t="s">
        <v>81</v>
      </c>
      <c r="B466" t="s">
        <v>217</v>
      </c>
      <c r="C466" t="s">
        <v>23</v>
      </c>
      <c r="D466" t="s">
        <v>1016</v>
      </c>
      <c r="E466" t="s">
        <v>37</v>
      </c>
      <c r="F466" t="s">
        <v>31</v>
      </c>
      <c r="G466" t="s">
        <v>54</v>
      </c>
      <c r="H466" t="s">
        <v>45</v>
      </c>
      <c r="I466" t="s">
        <v>32</v>
      </c>
      <c r="J466" t="s">
        <v>39</v>
      </c>
      <c r="K466">
        <v>66000</v>
      </c>
      <c r="L466">
        <v>84500</v>
      </c>
      <c r="M466">
        <v>75250</v>
      </c>
    </row>
    <row r="467" spans="1:13" x14ac:dyDescent="0.2">
      <c r="A467" t="s">
        <v>22</v>
      </c>
      <c r="B467" t="s">
        <v>1026</v>
      </c>
      <c r="C467" t="s">
        <v>50</v>
      </c>
      <c r="D467" t="s">
        <v>1027</v>
      </c>
      <c r="E467" t="s">
        <v>608</v>
      </c>
      <c r="F467" t="s">
        <v>31</v>
      </c>
      <c r="G467" t="s">
        <v>18</v>
      </c>
      <c r="H467" t="s">
        <v>20</v>
      </c>
      <c r="I467" t="s">
        <v>32</v>
      </c>
      <c r="J467" t="s">
        <v>21</v>
      </c>
      <c r="K467">
        <v>65000</v>
      </c>
      <c r="L467">
        <v>87000</v>
      </c>
      <c r="M467">
        <v>76000</v>
      </c>
    </row>
    <row r="468" spans="1:13" x14ac:dyDescent="0.2">
      <c r="A468" t="s">
        <v>81</v>
      </c>
      <c r="B468" t="s">
        <v>1028</v>
      </c>
      <c r="C468" t="s">
        <v>23</v>
      </c>
      <c r="D468" t="s">
        <v>484</v>
      </c>
      <c r="E468" t="s">
        <v>37</v>
      </c>
      <c r="F468" t="s">
        <v>31</v>
      </c>
      <c r="G468" t="s">
        <v>1029</v>
      </c>
      <c r="H468" t="s">
        <v>20</v>
      </c>
      <c r="I468" t="s">
        <v>32</v>
      </c>
      <c r="J468" t="s">
        <v>33</v>
      </c>
      <c r="K468">
        <v>66000</v>
      </c>
      <c r="L468">
        <v>84500</v>
      </c>
      <c r="M468">
        <v>75250</v>
      </c>
    </row>
    <row r="469" spans="1:13" x14ac:dyDescent="0.2">
      <c r="A469" t="s">
        <v>81</v>
      </c>
      <c r="B469" t="s">
        <v>1030</v>
      </c>
      <c r="C469" t="s">
        <v>1031</v>
      </c>
      <c r="D469" t="s">
        <v>1032</v>
      </c>
      <c r="E469" t="s">
        <v>37</v>
      </c>
      <c r="F469" t="s">
        <v>31</v>
      </c>
      <c r="G469" t="s">
        <v>54</v>
      </c>
      <c r="H469" t="s">
        <v>20</v>
      </c>
      <c r="I469" t="s">
        <v>32</v>
      </c>
      <c r="J469" t="s">
        <v>21</v>
      </c>
      <c r="K469">
        <v>59000</v>
      </c>
      <c r="L469">
        <v>70000</v>
      </c>
      <c r="M469">
        <v>64500</v>
      </c>
    </row>
    <row r="470" spans="1:13" x14ac:dyDescent="0.2">
      <c r="A470" t="s">
        <v>48</v>
      </c>
      <c r="B470" t="s">
        <v>756</v>
      </c>
      <c r="C470" t="s">
        <v>50</v>
      </c>
      <c r="D470" t="s">
        <v>203</v>
      </c>
      <c r="E470" t="s">
        <v>37</v>
      </c>
      <c r="F470" t="s">
        <v>31</v>
      </c>
      <c r="G470" t="s">
        <v>54</v>
      </c>
      <c r="H470" t="s">
        <v>20</v>
      </c>
      <c r="I470" t="s">
        <v>32</v>
      </c>
      <c r="J470" t="s">
        <v>33</v>
      </c>
      <c r="K470">
        <v>68500</v>
      </c>
      <c r="L470">
        <v>87000</v>
      </c>
      <c r="M470">
        <v>77750</v>
      </c>
    </row>
    <row r="471" spans="1:13" x14ac:dyDescent="0.2">
      <c r="A471" t="s">
        <v>81</v>
      </c>
      <c r="B471" t="s">
        <v>1033</v>
      </c>
      <c r="C471" t="s">
        <v>50</v>
      </c>
      <c r="D471" t="s">
        <v>1034</v>
      </c>
      <c r="E471" t="s">
        <v>110</v>
      </c>
      <c r="F471" t="s">
        <v>31</v>
      </c>
      <c r="G471" t="s">
        <v>1035</v>
      </c>
      <c r="H471" t="s">
        <v>20</v>
      </c>
      <c r="I471" t="s">
        <v>32</v>
      </c>
      <c r="J471" t="s">
        <v>39</v>
      </c>
      <c r="K471">
        <v>41620.800000000003</v>
      </c>
      <c r="L471">
        <v>57200</v>
      </c>
      <c r="M471">
        <v>49410.400000000001</v>
      </c>
    </row>
    <row r="472" spans="1:13" x14ac:dyDescent="0.2">
      <c r="A472" t="s">
        <v>55</v>
      </c>
      <c r="B472" t="s">
        <v>1036</v>
      </c>
      <c r="C472" t="s">
        <v>50</v>
      </c>
      <c r="D472" t="s">
        <v>263</v>
      </c>
      <c r="E472" t="s">
        <v>37</v>
      </c>
      <c r="F472" t="s">
        <v>31</v>
      </c>
      <c r="G472" t="s">
        <v>1001</v>
      </c>
      <c r="H472" t="s">
        <v>45</v>
      </c>
      <c r="I472" t="s">
        <v>32</v>
      </c>
      <c r="J472" t="s">
        <v>93</v>
      </c>
      <c r="K472">
        <v>68000</v>
      </c>
      <c r="L472">
        <v>88300</v>
      </c>
      <c r="M472">
        <v>78150</v>
      </c>
    </row>
    <row r="473" spans="1:13" x14ac:dyDescent="0.2">
      <c r="A473" t="s">
        <v>26</v>
      </c>
      <c r="B473" t="s">
        <v>1037</v>
      </c>
      <c r="C473" t="s">
        <v>50</v>
      </c>
      <c r="D473" t="s">
        <v>1038</v>
      </c>
      <c r="E473" t="s">
        <v>99</v>
      </c>
      <c r="F473" t="s">
        <v>100</v>
      </c>
      <c r="G473" t="s">
        <v>1039</v>
      </c>
      <c r="H473" t="s">
        <v>20</v>
      </c>
      <c r="I473" t="s">
        <v>32</v>
      </c>
      <c r="J473" t="s">
        <v>101</v>
      </c>
      <c r="K473">
        <v>30240.560000000001</v>
      </c>
      <c r="L473">
        <v>57200</v>
      </c>
      <c r="M473">
        <v>43720.28</v>
      </c>
    </row>
    <row r="474" spans="1:13" x14ac:dyDescent="0.2">
      <c r="A474" t="s">
        <v>96</v>
      </c>
      <c r="B474" t="s">
        <v>1040</v>
      </c>
      <c r="C474" t="s">
        <v>50</v>
      </c>
      <c r="D474" t="s">
        <v>1041</v>
      </c>
      <c r="E474" t="s">
        <v>204</v>
      </c>
      <c r="F474" t="s">
        <v>31</v>
      </c>
      <c r="G474" t="s">
        <v>18</v>
      </c>
      <c r="H474" t="s">
        <v>20</v>
      </c>
      <c r="I474" t="s">
        <v>32</v>
      </c>
      <c r="J474" t="s">
        <v>33</v>
      </c>
      <c r="K474">
        <v>86091</v>
      </c>
      <c r="L474">
        <v>96853</v>
      </c>
      <c r="M474">
        <v>91472</v>
      </c>
    </row>
    <row r="475" spans="1:13" x14ac:dyDescent="0.2">
      <c r="A475" t="s">
        <v>55</v>
      </c>
      <c r="B475" t="s">
        <v>1042</v>
      </c>
      <c r="C475" t="s">
        <v>357</v>
      </c>
      <c r="D475" t="s">
        <v>1043</v>
      </c>
      <c r="E475" t="s">
        <v>99</v>
      </c>
      <c r="F475" t="s">
        <v>100</v>
      </c>
      <c r="G475" t="s">
        <v>54</v>
      </c>
      <c r="H475" t="s">
        <v>20</v>
      </c>
      <c r="I475" t="s">
        <v>32</v>
      </c>
      <c r="J475" t="s">
        <v>101</v>
      </c>
      <c r="K475">
        <v>68000</v>
      </c>
      <c r="L475">
        <v>88300</v>
      </c>
      <c r="M475">
        <v>78150</v>
      </c>
    </row>
    <row r="476" spans="1:13" x14ac:dyDescent="0.2">
      <c r="A476" t="s">
        <v>88</v>
      </c>
      <c r="B476" t="s">
        <v>1044</v>
      </c>
      <c r="C476" t="s">
        <v>188</v>
      </c>
      <c r="D476" t="s">
        <v>970</v>
      </c>
      <c r="E476" t="s">
        <v>971</v>
      </c>
      <c r="F476" t="s">
        <v>178</v>
      </c>
      <c r="G476" t="s">
        <v>1045</v>
      </c>
      <c r="H476" t="s">
        <v>20</v>
      </c>
      <c r="I476" t="s">
        <v>32</v>
      </c>
      <c r="J476" t="s">
        <v>21</v>
      </c>
      <c r="K476">
        <v>52000</v>
      </c>
      <c r="L476">
        <v>62400</v>
      </c>
      <c r="M476">
        <v>57200</v>
      </c>
    </row>
    <row r="477" spans="1:13" x14ac:dyDescent="0.2">
      <c r="A477" t="s">
        <v>26</v>
      </c>
      <c r="B477" t="s">
        <v>1046</v>
      </c>
      <c r="C477" t="s">
        <v>28</v>
      </c>
      <c r="D477" t="s">
        <v>1018</v>
      </c>
      <c r="E477" t="s">
        <v>821</v>
      </c>
      <c r="F477" t="s">
        <v>146</v>
      </c>
      <c r="G477" t="s">
        <v>1019</v>
      </c>
      <c r="H477" t="s">
        <v>20</v>
      </c>
      <c r="I477" t="s">
        <v>32</v>
      </c>
      <c r="J477" t="s">
        <v>46</v>
      </c>
      <c r="K477">
        <v>30240.560000000001</v>
      </c>
      <c r="L477">
        <v>57200</v>
      </c>
      <c r="M477">
        <v>43720.28</v>
      </c>
    </row>
    <row r="478" spans="1:13" x14ac:dyDescent="0.2">
      <c r="A478" t="s">
        <v>81</v>
      </c>
      <c r="B478" t="s">
        <v>1047</v>
      </c>
      <c r="C478" t="s">
        <v>50</v>
      </c>
      <c r="D478" t="s">
        <v>1048</v>
      </c>
      <c r="E478" t="s">
        <v>37</v>
      </c>
      <c r="F478" t="s">
        <v>31</v>
      </c>
      <c r="G478" t="s">
        <v>18</v>
      </c>
      <c r="H478" t="s">
        <v>45</v>
      </c>
      <c r="I478" t="s">
        <v>32</v>
      </c>
      <c r="J478" t="s">
        <v>21</v>
      </c>
      <c r="K478">
        <v>30240.560000000001</v>
      </c>
      <c r="L478">
        <v>57200</v>
      </c>
      <c r="M478">
        <v>43720.28</v>
      </c>
    </row>
    <row r="479" spans="1:13" x14ac:dyDescent="0.2">
      <c r="A479" t="s">
        <v>48</v>
      </c>
      <c r="B479" t="s">
        <v>1049</v>
      </c>
      <c r="C479" t="s">
        <v>50</v>
      </c>
      <c r="D479" t="s">
        <v>1050</v>
      </c>
      <c r="E479" t="s">
        <v>63</v>
      </c>
      <c r="F479" t="s">
        <v>53</v>
      </c>
      <c r="G479" t="s">
        <v>18</v>
      </c>
      <c r="H479" t="s">
        <v>20</v>
      </c>
      <c r="I479" t="s">
        <v>32</v>
      </c>
      <c r="J479" t="s">
        <v>21</v>
      </c>
      <c r="K479">
        <v>62400</v>
      </c>
      <c r="L479">
        <v>79040</v>
      </c>
      <c r="M479">
        <v>70720</v>
      </c>
    </row>
    <row r="480" spans="1:13" x14ac:dyDescent="0.2">
      <c r="A480" t="s">
        <v>13</v>
      </c>
      <c r="B480" t="s">
        <v>1051</v>
      </c>
      <c r="C480" t="s">
        <v>90</v>
      </c>
      <c r="D480" t="s">
        <v>492</v>
      </c>
      <c r="E480" t="s">
        <v>99</v>
      </c>
      <c r="F480" t="s">
        <v>100</v>
      </c>
      <c r="G480" t="s">
        <v>1052</v>
      </c>
      <c r="H480" t="s">
        <v>20</v>
      </c>
      <c r="I480" t="s">
        <v>32</v>
      </c>
      <c r="J480" t="s">
        <v>33</v>
      </c>
      <c r="K480">
        <v>70000</v>
      </c>
      <c r="L480">
        <v>82000</v>
      </c>
      <c r="M480">
        <v>76000</v>
      </c>
    </row>
    <row r="481" spans="1:13" x14ac:dyDescent="0.2">
      <c r="A481" t="s">
        <v>55</v>
      </c>
      <c r="B481" t="s">
        <v>1053</v>
      </c>
      <c r="C481" t="s">
        <v>23</v>
      </c>
      <c r="D481" t="s">
        <v>1054</v>
      </c>
      <c r="E481" t="s">
        <v>37</v>
      </c>
      <c r="F481" t="s">
        <v>31</v>
      </c>
      <c r="G481" t="s">
        <v>18</v>
      </c>
      <c r="H481" t="s">
        <v>45</v>
      </c>
      <c r="I481" t="s">
        <v>32</v>
      </c>
      <c r="J481" t="s">
        <v>21</v>
      </c>
      <c r="K481">
        <v>68000</v>
      </c>
      <c r="L481">
        <v>88300</v>
      </c>
      <c r="M481">
        <v>78150</v>
      </c>
    </row>
    <row r="482" spans="1:13" x14ac:dyDescent="0.2">
      <c r="A482" t="s">
        <v>13</v>
      </c>
      <c r="B482" t="s">
        <v>1055</v>
      </c>
      <c r="C482" t="s">
        <v>28</v>
      </c>
      <c r="D482" t="s">
        <v>1056</v>
      </c>
      <c r="E482" t="s">
        <v>37</v>
      </c>
      <c r="F482" t="s">
        <v>31</v>
      </c>
      <c r="G482" t="s">
        <v>685</v>
      </c>
      <c r="H482" t="s">
        <v>20</v>
      </c>
      <c r="I482" t="s">
        <v>32</v>
      </c>
      <c r="J482" t="s">
        <v>21</v>
      </c>
      <c r="K482">
        <v>76000</v>
      </c>
      <c r="L482">
        <v>89440</v>
      </c>
      <c r="M482">
        <v>82720</v>
      </c>
    </row>
    <row r="483" spans="1:13" x14ac:dyDescent="0.2">
      <c r="A483" t="s">
        <v>55</v>
      </c>
      <c r="B483" t="s">
        <v>1057</v>
      </c>
      <c r="C483" t="s">
        <v>50</v>
      </c>
      <c r="D483" t="s">
        <v>1058</v>
      </c>
      <c r="E483" t="s">
        <v>298</v>
      </c>
      <c r="F483" t="s">
        <v>53</v>
      </c>
      <c r="G483" t="s">
        <v>18</v>
      </c>
      <c r="H483" t="s">
        <v>20</v>
      </c>
      <c r="I483" t="s">
        <v>32</v>
      </c>
      <c r="J483" t="s">
        <v>21</v>
      </c>
      <c r="K483">
        <v>65466.34</v>
      </c>
      <c r="L483">
        <v>76927.3</v>
      </c>
      <c r="M483">
        <v>71196.820000000007</v>
      </c>
    </row>
    <row r="484" spans="1:13" x14ac:dyDescent="0.2">
      <c r="A484" t="s">
        <v>48</v>
      </c>
      <c r="B484" t="s">
        <v>1059</v>
      </c>
      <c r="C484" t="s">
        <v>50</v>
      </c>
      <c r="D484" t="s">
        <v>1060</v>
      </c>
      <c r="E484" t="s">
        <v>99</v>
      </c>
      <c r="F484" t="s">
        <v>100</v>
      </c>
      <c r="G484" t="s">
        <v>1061</v>
      </c>
      <c r="H484" t="s">
        <v>45</v>
      </c>
      <c r="I484" t="s">
        <v>32</v>
      </c>
      <c r="J484" t="s">
        <v>130</v>
      </c>
      <c r="K484">
        <v>68500</v>
      </c>
      <c r="L484">
        <v>87000</v>
      </c>
      <c r="M484">
        <v>77750</v>
      </c>
    </row>
    <row r="485" spans="1:13" x14ac:dyDescent="0.2">
      <c r="A485" t="s">
        <v>81</v>
      </c>
      <c r="B485" t="s">
        <v>1062</v>
      </c>
      <c r="C485" t="s">
        <v>23</v>
      </c>
      <c r="D485" t="s">
        <v>1063</v>
      </c>
      <c r="E485" t="s">
        <v>323</v>
      </c>
      <c r="F485" t="s">
        <v>53</v>
      </c>
      <c r="G485" t="s">
        <v>1064</v>
      </c>
      <c r="H485" t="s">
        <v>20</v>
      </c>
      <c r="I485" t="s">
        <v>32</v>
      </c>
      <c r="J485" t="s">
        <v>21</v>
      </c>
      <c r="K485">
        <v>38000</v>
      </c>
      <c r="L485">
        <v>57200</v>
      </c>
      <c r="M485">
        <v>47600</v>
      </c>
    </row>
    <row r="486" spans="1:13" x14ac:dyDescent="0.2">
      <c r="A486" t="s">
        <v>48</v>
      </c>
      <c r="B486" t="s">
        <v>1065</v>
      </c>
      <c r="C486" t="s">
        <v>23</v>
      </c>
      <c r="D486" t="s">
        <v>1066</v>
      </c>
      <c r="E486" t="s">
        <v>63</v>
      </c>
      <c r="F486" t="s">
        <v>53</v>
      </c>
      <c r="G486" t="s">
        <v>831</v>
      </c>
      <c r="H486" t="s">
        <v>45</v>
      </c>
      <c r="I486" t="s">
        <v>32</v>
      </c>
      <c r="J486" t="s">
        <v>21</v>
      </c>
      <c r="K486">
        <v>68500</v>
      </c>
      <c r="L486">
        <v>87000</v>
      </c>
      <c r="M486">
        <v>77750</v>
      </c>
    </row>
    <row r="487" spans="1:13" x14ac:dyDescent="0.2">
      <c r="A487" t="s">
        <v>26</v>
      </c>
      <c r="B487" t="s">
        <v>1067</v>
      </c>
      <c r="C487" t="s">
        <v>50</v>
      </c>
      <c r="D487" t="s">
        <v>1068</v>
      </c>
      <c r="E487" t="s">
        <v>123</v>
      </c>
      <c r="F487" t="s">
        <v>31</v>
      </c>
      <c r="G487" t="s">
        <v>87</v>
      </c>
      <c r="H487" t="s">
        <v>20</v>
      </c>
      <c r="I487" t="s">
        <v>32</v>
      </c>
      <c r="J487" t="s">
        <v>33</v>
      </c>
      <c r="K487">
        <v>64123.59</v>
      </c>
      <c r="L487">
        <v>86600</v>
      </c>
      <c r="M487">
        <v>75361.794999999998</v>
      </c>
    </row>
    <row r="488" spans="1:13" x14ac:dyDescent="0.2">
      <c r="A488" t="s">
        <v>55</v>
      </c>
      <c r="B488" t="s">
        <v>1069</v>
      </c>
      <c r="C488" t="s">
        <v>50</v>
      </c>
      <c r="D488" t="s">
        <v>1070</v>
      </c>
      <c r="E488" t="s">
        <v>600</v>
      </c>
      <c r="F488" t="s">
        <v>31</v>
      </c>
      <c r="G488" t="s">
        <v>1071</v>
      </c>
      <c r="H488" t="s">
        <v>20</v>
      </c>
      <c r="I488" t="s">
        <v>32</v>
      </c>
      <c r="J488" t="s">
        <v>21</v>
      </c>
      <c r="K488">
        <v>68000</v>
      </c>
      <c r="L488">
        <v>88300</v>
      </c>
      <c r="M488">
        <v>78150</v>
      </c>
    </row>
    <row r="489" spans="1:13" x14ac:dyDescent="0.2">
      <c r="A489" t="s">
        <v>96</v>
      </c>
      <c r="B489" t="s">
        <v>1072</v>
      </c>
      <c r="C489" t="s">
        <v>50</v>
      </c>
      <c r="D489" t="s">
        <v>1073</v>
      </c>
      <c r="E489" t="s">
        <v>1074</v>
      </c>
      <c r="F489" t="s">
        <v>146</v>
      </c>
      <c r="G489" t="s">
        <v>54</v>
      </c>
      <c r="H489" t="s">
        <v>20</v>
      </c>
      <c r="I489" t="s">
        <v>32</v>
      </c>
      <c r="J489" t="s">
        <v>21</v>
      </c>
      <c r="K489">
        <v>50000</v>
      </c>
      <c r="L489">
        <v>76458</v>
      </c>
      <c r="M489">
        <v>63229</v>
      </c>
    </row>
    <row r="490" spans="1:13" x14ac:dyDescent="0.2">
      <c r="A490" t="s">
        <v>48</v>
      </c>
      <c r="B490" t="s">
        <v>1075</v>
      </c>
      <c r="C490" t="s">
        <v>90</v>
      </c>
      <c r="D490" t="s">
        <v>426</v>
      </c>
      <c r="E490" t="s">
        <v>63</v>
      </c>
      <c r="F490" t="s">
        <v>53</v>
      </c>
      <c r="G490" t="s">
        <v>1076</v>
      </c>
      <c r="H490" t="s">
        <v>223</v>
      </c>
      <c r="I490" t="s">
        <v>32</v>
      </c>
      <c r="J490" t="s">
        <v>33</v>
      </c>
      <c r="K490">
        <v>30240.560000000001</v>
      </c>
      <c r="L490">
        <v>57200</v>
      </c>
      <c r="M490">
        <v>43720.28</v>
      </c>
    </row>
    <row r="491" spans="1:13" x14ac:dyDescent="0.2">
      <c r="A491" t="s">
        <v>48</v>
      </c>
      <c r="B491" t="s">
        <v>1077</v>
      </c>
      <c r="C491" t="s">
        <v>50</v>
      </c>
      <c r="D491" t="s">
        <v>1078</v>
      </c>
      <c r="E491" t="s">
        <v>396</v>
      </c>
      <c r="F491" t="s">
        <v>31</v>
      </c>
      <c r="G491" t="s">
        <v>18</v>
      </c>
      <c r="H491" t="s">
        <v>45</v>
      </c>
      <c r="I491" t="s">
        <v>17</v>
      </c>
      <c r="J491" t="s">
        <v>21</v>
      </c>
      <c r="K491">
        <v>68500</v>
      </c>
      <c r="L491">
        <v>87000</v>
      </c>
      <c r="M491">
        <v>77750</v>
      </c>
    </row>
    <row r="492" spans="1:13" x14ac:dyDescent="0.2">
      <c r="A492" t="s">
        <v>48</v>
      </c>
      <c r="B492" t="s">
        <v>1079</v>
      </c>
      <c r="C492" t="s">
        <v>50</v>
      </c>
      <c r="D492" t="s">
        <v>1080</v>
      </c>
      <c r="E492" t="s">
        <v>99</v>
      </c>
      <c r="F492" t="s">
        <v>100</v>
      </c>
      <c r="G492" t="s">
        <v>1081</v>
      </c>
      <c r="H492" t="s">
        <v>20</v>
      </c>
      <c r="I492" t="s">
        <v>443</v>
      </c>
      <c r="J492" t="s">
        <v>101</v>
      </c>
      <c r="K492">
        <v>74242</v>
      </c>
      <c r="L492">
        <v>92803</v>
      </c>
      <c r="M492">
        <v>83522.5</v>
      </c>
    </row>
    <row r="493" spans="1:13" x14ac:dyDescent="0.2">
      <c r="A493" t="s">
        <v>81</v>
      </c>
      <c r="B493" t="s">
        <v>1082</v>
      </c>
      <c r="C493" t="s">
        <v>23</v>
      </c>
      <c r="D493" t="s">
        <v>484</v>
      </c>
      <c r="E493" t="s">
        <v>37</v>
      </c>
      <c r="F493" t="s">
        <v>31</v>
      </c>
      <c r="G493" t="s">
        <v>87</v>
      </c>
      <c r="H493" t="s">
        <v>20</v>
      </c>
      <c r="I493" t="s">
        <v>32</v>
      </c>
      <c r="J493" t="s">
        <v>33</v>
      </c>
      <c r="K493">
        <v>66000</v>
      </c>
      <c r="L493">
        <v>84500</v>
      </c>
      <c r="M493">
        <v>75250</v>
      </c>
    </row>
    <row r="494" spans="1:13" x14ac:dyDescent="0.2">
      <c r="A494" t="s">
        <v>81</v>
      </c>
      <c r="B494" t="s">
        <v>1083</v>
      </c>
      <c r="C494" t="s">
        <v>23</v>
      </c>
      <c r="D494" t="s">
        <v>1084</v>
      </c>
      <c r="E494" t="s">
        <v>319</v>
      </c>
      <c r="F494" t="s">
        <v>31</v>
      </c>
      <c r="G494" t="s">
        <v>1085</v>
      </c>
      <c r="H494" t="s">
        <v>45</v>
      </c>
      <c r="I494" t="s">
        <v>32</v>
      </c>
      <c r="J494" t="s">
        <v>101</v>
      </c>
      <c r="K494">
        <v>66000</v>
      </c>
      <c r="L494">
        <v>84500</v>
      </c>
      <c r="M494">
        <v>75250</v>
      </c>
    </row>
    <row r="495" spans="1:13" x14ac:dyDescent="0.2">
      <c r="A495" t="s">
        <v>48</v>
      </c>
      <c r="B495" t="s">
        <v>1086</v>
      </c>
      <c r="C495" t="s">
        <v>23</v>
      </c>
      <c r="D495" t="s">
        <v>633</v>
      </c>
      <c r="E495" t="s">
        <v>145</v>
      </c>
      <c r="F495" t="s">
        <v>146</v>
      </c>
      <c r="G495" t="s">
        <v>155</v>
      </c>
      <c r="H495" t="s">
        <v>20</v>
      </c>
      <c r="I495" t="s">
        <v>32</v>
      </c>
      <c r="J495" t="s">
        <v>21</v>
      </c>
      <c r="K495">
        <v>68500</v>
      </c>
      <c r="L495">
        <v>87000</v>
      </c>
      <c r="M495">
        <v>77750</v>
      </c>
    </row>
    <row r="496" spans="1:13" x14ac:dyDescent="0.2">
      <c r="A496" t="s">
        <v>48</v>
      </c>
      <c r="B496" t="s">
        <v>1087</v>
      </c>
      <c r="C496" t="s">
        <v>50</v>
      </c>
      <c r="D496" t="s">
        <v>1088</v>
      </c>
      <c r="E496" t="s">
        <v>37</v>
      </c>
      <c r="F496" t="s">
        <v>31</v>
      </c>
      <c r="G496" t="s">
        <v>1089</v>
      </c>
      <c r="H496" t="s">
        <v>20</v>
      </c>
      <c r="I496" t="s">
        <v>32</v>
      </c>
      <c r="J496" t="s">
        <v>21</v>
      </c>
      <c r="K496">
        <v>30240.560000000001</v>
      </c>
      <c r="L496">
        <v>57200</v>
      </c>
      <c r="M496">
        <v>43720.28</v>
      </c>
    </row>
    <row r="497" spans="1:13" x14ac:dyDescent="0.2">
      <c r="A497" t="s">
        <v>88</v>
      </c>
      <c r="B497" t="s">
        <v>1090</v>
      </c>
      <c r="C497" t="s">
        <v>1091</v>
      </c>
      <c r="D497" t="s">
        <v>499</v>
      </c>
      <c r="E497" t="s">
        <v>136</v>
      </c>
      <c r="F497" t="s">
        <v>100</v>
      </c>
      <c r="G497" t="s">
        <v>18</v>
      </c>
      <c r="H497" t="s">
        <v>20</v>
      </c>
      <c r="I497" t="s">
        <v>32</v>
      </c>
      <c r="J497" t="s">
        <v>227</v>
      </c>
      <c r="K497">
        <v>85816.8</v>
      </c>
      <c r="L497">
        <v>91520</v>
      </c>
      <c r="M497">
        <v>88668.4</v>
      </c>
    </row>
    <row r="498" spans="1:13" x14ac:dyDescent="0.2">
      <c r="A498" t="s">
        <v>55</v>
      </c>
      <c r="B498" t="s">
        <v>1092</v>
      </c>
      <c r="C498" t="s">
        <v>1093</v>
      </c>
      <c r="D498" t="s">
        <v>1094</v>
      </c>
      <c r="E498" t="s">
        <v>145</v>
      </c>
      <c r="F498" t="s">
        <v>146</v>
      </c>
      <c r="G498" t="s">
        <v>54</v>
      </c>
      <c r="H498" t="s">
        <v>20</v>
      </c>
      <c r="I498" t="s">
        <v>32</v>
      </c>
      <c r="J498" t="s">
        <v>811</v>
      </c>
      <c r="K498">
        <v>95000</v>
      </c>
      <c r="L498">
        <v>105000</v>
      </c>
      <c r="M498">
        <v>100000</v>
      </c>
    </row>
    <row r="499" spans="1:13" x14ac:dyDescent="0.2">
      <c r="A499" t="s">
        <v>88</v>
      </c>
      <c r="B499" t="s">
        <v>299</v>
      </c>
      <c r="C499" t="s">
        <v>90</v>
      </c>
      <c r="D499" t="s">
        <v>1095</v>
      </c>
      <c r="E499" t="s">
        <v>99</v>
      </c>
      <c r="F499" t="s">
        <v>100</v>
      </c>
      <c r="G499" t="s">
        <v>311</v>
      </c>
      <c r="H499" t="s">
        <v>20</v>
      </c>
      <c r="I499" t="s">
        <v>32</v>
      </c>
      <c r="J499" t="s">
        <v>33</v>
      </c>
      <c r="K499">
        <v>98176</v>
      </c>
      <c r="L499">
        <v>98176</v>
      </c>
      <c r="M499">
        <v>98176</v>
      </c>
    </row>
    <row r="500" spans="1:13" x14ac:dyDescent="0.2">
      <c r="A500" t="s">
        <v>13</v>
      </c>
      <c r="B500" t="s">
        <v>1096</v>
      </c>
      <c r="C500" t="s">
        <v>90</v>
      </c>
      <c r="D500" t="s">
        <v>263</v>
      </c>
      <c r="E500" t="s">
        <v>37</v>
      </c>
      <c r="F500" t="s">
        <v>31</v>
      </c>
      <c r="G500" t="s">
        <v>1097</v>
      </c>
      <c r="H500" t="s">
        <v>20</v>
      </c>
      <c r="I500" t="s">
        <v>32</v>
      </c>
      <c r="J500" t="s">
        <v>93</v>
      </c>
      <c r="K500">
        <v>76000</v>
      </c>
      <c r="L500">
        <v>89440</v>
      </c>
      <c r="M500">
        <v>82720</v>
      </c>
    </row>
    <row r="501" spans="1:13" x14ac:dyDescent="0.2">
      <c r="A501" t="s">
        <v>26</v>
      </c>
      <c r="B501" t="s">
        <v>1098</v>
      </c>
      <c r="C501" t="s">
        <v>28</v>
      </c>
      <c r="D501" t="s">
        <v>1056</v>
      </c>
      <c r="E501" t="s">
        <v>37</v>
      </c>
      <c r="F501" t="s">
        <v>31</v>
      </c>
      <c r="G501" t="s">
        <v>685</v>
      </c>
      <c r="H501" t="s">
        <v>20</v>
      </c>
      <c r="I501" t="s">
        <v>32</v>
      </c>
      <c r="J501" t="s">
        <v>21</v>
      </c>
      <c r="K501">
        <v>64123.59</v>
      </c>
      <c r="L501">
        <v>86600</v>
      </c>
      <c r="M501">
        <v>75361.794999999998</v>
      </c>
    </row>
    <row r="502" spans="1:13" x14ac:dyDescent="0.2">
      <c r="A502" t="s">
        <v>26</v>
      </c>
      <c r="B502" t="s">
        <v>941</v>
      </c>
      <c r="C502" t="s">
        <v>15</v>
      </c>
      <c r="D502" t="s">
        <v>942</v>
      </c>
      <c r="E502" t="s">
        <v>145</v>
      </c>
      <c r="F502" t="s">
        <v>146</v>
      </c>
      <c r="G502" t="s">
        <v>1099</v>
      </c>
      <c r="H502" t="s">
        <v>20</v>
      </c>
      <c r="I502" t="s">
        <v>32</v>
      </c>
      <c r="J502" t="s">
        <v>21</v>
      </c>
      <c r="K502">
        <v>64123.59</v>
      </c>
      <c r="L502">
        <v>86600</v>
      </c>
      <c r="M502">
        <v>75361.794999999998</v>
      </c>
    </row>
    <row r="503" spans="1:13" x14ac:dyDescent="0.2">
      <c r="A503" t="s">
        <v>81</v>
      </c>
      <c r="B503" t="s">
        <v>1100</v>
      </c>
      <c r="C503" t="s">
        <v>90</v>
      </c>
      <c r="D503" t="s">
        <v>91</v>
      </c>
      <c r="E503" t="s">
        <v>37</v>
      </c>
      <c r="F503" t="s">
        <v>31</v>
      </c>
      <c r="G503" t="s">
        <v>1101</v>
      </c>
      <c r="H503" t="s">
        <v>45</v>
      </c>
      <c r="I503" t="s">
        <v>32</v>
      </c>
      <c r="J503" t="s">
        <v>93</v>
      </c>
      <c r="K503">
        <v>66000</v>
      </c>
      <c r="L503">
        <v>84500</v>
      </c>
      <c r="M503">
        <v>75250</v>
      </c>
    </row>
    <row r="504" spans="1:13" x14ac:dyDescent="0.2">
      <c r="A504" t="s">
        <v>55</v>
      </c>
      <c r="B504" t="s">
        <v>1102</v>
      </c>
      <c r="C504" t="s">
        <v>258</v>
      </c>
      <c r="D504" t="s">
        <v>259</v>
      </c>
      <c r="E504" t="s">
        <v>260</v>
      </c>
      <c r="F504" t="s">
        <v>186</v>
      </c>
      <c r="G504" t="s">
        <v>18</v>
      </c>
      <c r="H504" t="s">
        <v>45</v>
      </c>
      <c r="I504" t="s">
        <v>32</v>
      </c>
      <c r="J504" t="s">
        <v>21</v>
      </c>
      <c r="K504">
        <v>30240.560000000001</v>
      </c>
      <c r="L504">
        <v>57200</v>
      </c>
      <c r="M504">
        <v>43720.28</v>
      </c>
    </row>
    <row r="505" spans="1:13" x14ac:dyDescent="0.2">
      <c r="A505" t="s">
        <v>48</v>
      </c>
      <c r="B505" t="s">
        <v>1103</v>
      </c>
      <c r="C505" t="s">
        <v>50</v>
      </c>
      <c r="D505" t="s">
        <v>1104</v>
      </c>
      <c r="E505" t="s">
        <v>123</v>
      </c>
      <c r="F505" t="s">
        <v>31</v>
      </c>
      <c r="G505" t="s">
        <v>54</v>
      </c>
      <c r="H505" t="s">
        <v>20</v>
      </c>
      <c r="I505" t="s">
        <v>32</v>
      </c>
      <c r="J505" t="s">
        <v>46</v>
      </c>
      <c r="K505">
        <v>68500</v>
      </c>
      <c r="L505">
        <v>87000</v>
      </c>
      <c r="M505">
        <v>77750</v>
      </c>
    </row>
    <row r="506" spans="1:13" x14ac:dyDescent="0.2">
      <c r="A506" t="s">
        <v>88</v>
      </c>
      <c r="B506" t="s">
        <v>1105</v>
      </c>
      <c r="C506" t="s">
        <v>90</v>
      </c>
      <c r="D506" t="s">
        <v>622</v>
      </c>
      <c r="E506" t="s">
        <v>154</v>
      </c>
      <c r="F506" t="s">
        <v>31</v>
      </c>
      <c r="G506" t="s">
        <v>1106</v>
      </c>
      <c r="H506" t="s">
        <v>20</v>
      </c>
      <c r="I506" t="s">
        <v>32</v>
      </c>
      <c r="J506" t="s">
        <v>33</v>
      </c>
      <c r="K506">
        <v>58649</v>
      </c>
      <c r="L506">
        <v>85218</v>
      </c>
      <c r="M506">
        <v>71933.5</v>
      </c>
    </row>
    <row r="507" spans="1:13" x14ac:dyDescent="0.2">
      <c r="A507" t="s">
        <v>26</v>
      </c>
      <c r="B507" t="s">
        <v>1107</v>
      </c>
      <c r="C507" t="s">
        <v>1108</v>
      </c>
      <c r="D507" t="s">
        <v>1109</v>
      </c>
      <c r="E507" t="s">
        <v>145</v>
      </c>
      <c r="F507" t="s">
        <v>146</v>
      </c>
      <c r="G507" t="s">
        <v>721</v>
      </c>
      <c r="H507" t="s">
        <v>20</v>
      </c>
      <c r="I507" t="s">
        <v>32</v>
      </c>
      <c r="J507" t="s">
        <v>93</v>
      </c>
      <c r="K507">
        <v>30240.560000000001</v>
      </c>
      <c r="L507">
        <v>57200</v>
      </c>
      <c r="M507">
        <v>43720.28</v>
      </c>
    </row>
    <row r="508" spans="1:13" x14ac:dyDescent="0.2">
      <c r="A508" t="s">
        <v>88</v>
      </c>
      <c r="B508" t="s">
        <v>1110</v>
      </c>
      <c r="C508" t="s">
        <v>90</v>
      </c>
      <c r="D508" t="s">
        <v>1111</v>
      </c>
      <c r="E508" t="s">
        <v>1112</v>
      </c>
      <c r="F508" t="s">
        <v>178</v>
      </c>
      <c r="G508" t="s">
        <v>461</v>
      </c>
      <c r="H508" t="s">
        <v>20</v>
      </c>
      <c r="I508" t="s">
        <v>32</v>
      </c>
      <c r="J508" t="s">
        <v>241</v>
      </c>
      <c r="K508">
        <v>85816.8</v>
      </c>
      <c r="L508">
        <v>91520</v>
      </c>
      <c r="M508">
        <v>88668.4</v>
      </c>
    </row>
    <row r="509" spans="1:13" x14ac:dyDescent="0.2">
      <c r="A509" t="s">
        <v>81</v>
      </c>
      <c r="B509" t="s">
        <v>1100</v>
      </c>
      <c r="C509" t="s">
        <v>90</v>
      </c>
      <c r="D509" t="s">
        <v>91</v>
      </c>
      <c r="E509" t="s">
        <v>260</v>
      </c>
      <c r="F509" t="s">
        <v>186</v>
      </c>
      <c r="G509" t="s">
        <v>1113</v>
      </c>
      <c r="H509" t="s">
        <v>45</v>
      </c>
      <c r="I509" t="s">
        <v>32</v>
      </c>
      <c r="J509" t="s">
        <v>93</v>
      </c>
      <c r="K509">
        <v>66000</v>
      </c>
      <c r="L509">
        <v>84500</v>
      </c>
      <c r="M509">
        <v>75250</v>
      </c>
    </row>
    <row r="510" spans="1:13" x14ac:dyDescent="0.2">
      <c r="A510" t="s">
        <v>48</v>
      </c>
      <c r="B510" t="s">
        <v>1114</v>
      </c>
      <c r="C510" t="s">
        <v>50</v>
      </c>
      <c r="D510" t="s">
        <v>1115</v>
      </c>
      <c r="E510" t="s">
        <v>99</v>
      </c>
      <c r="F510" t="s">
        <v>100</v>
      </c>
      <c r="G510" t="s">
        <v>1116</v>
      </c>
      <c r="H510" t="s">
        <v>20</v>
      </c>
      <c r="I510" t="s">
        <v>32</v>
      </c>
      <c r="J510" t="s">
        <v>21</v>
      </c>
      <c r="K510">
        <v>71000</v>
      </c>
      <c r="L510">
        <v>94000</v>
      </c>
      <c r="M510">
        <v>82500</v>
      </c>
    </row>
    <row r="511" spans="1:13" x14ac:dyDescent="0.2">
      <c r="A511" t="s">
        <v>48</v>
      </c>
      <c r="B511" t="s">
        <v>1117</v>
      </c>
      <c r="C511" t="s">
        <v>50</v>
      </c>
      <c r="D511" t="s">
        <v>1118</v>
      </c>
      <c r="E511" t="s">
        <v>608</v>
      </c>
      <c r="F511" t="s">
        <v>31</v>
      </c>
      <c r="G511" t="s">
        <v>1119</v>
      </c>
      <c r="H511" t="s">
        <v>20</v>
      </c>
      <c r="I511" t="s">
        <v>32</v>
      </c>
      <c r="J511" t="s">
        <v>21</v>
      </c>
      <c r="K511">
        <v>35000</v>
      </c>
      <c r="L511">
        <v>84000</v>
      </c>
      <c r="M511">
        <v>59500</v>
      </c>
    </row>
    <row r="512" spans="1:13" x14ac:dyDescent="0.2">
      <c r="A512" t="s">
        <v>22</v>
      </c>
      <c r="B512" t="s">
        <v>1120</v>
      </c>
      <c r="C512" t="s">
        <v>50</v>
      </c>
      <c r="D512" t="s">
        <v>925</v>
      </c>
      <c r="E512" t="s">
        <v>926</v>
      </c>
      <c r="F512" t="s">
        <v>31</v>
      </c>
      <c r="G512" t="s">
        <v>54</v>
      </c>
      <c r="H512" t="s">
        <v>20</v>
      </c>
      <c r="I512" t="s">
        <v>32</v>
      </c>
      <c r="J512" t="s">
        <v>21</v>
      </c>
      <c r="K512">
        <v>65000</v>
      </c>
      <c r="L512">
        <v>87000</v>
      </c>
      <c r="M512">
        <v>76000</v>
      </c>
    </row>
    <row r="513" spans="1:13" x14ac:dyDescent="0.2">
      <c r="A513" t="s">
        <v>96</v>
      </c>
      <c r="B513" t="s">
        <v>1121</v>
      </c>
      <c r="C513" t="s">
        <v>50</v>
      </c>
      <c r="D513" t="s">
        <v>1122</v>
      </c>
      <c r="E513" t="s">
        <v>216</v>
      </c>
      <c r="F513" t="s">
        <v>53</v>
      </c>
      <c r="G513" t="s">
        <v>54</v>
      </c>
      <c r="H513" t="s">
        <v>20</v>
      </c>
      <c r="I513" t="s">
        <v>32</v>
      </c>
      <c r="J513" t="s">
        <v>21</v>
      </c>
      <c r="K513">
        <v>90000</v>
      </c>
      <c r="L513">
        <v>100000</v>
      </c>
      <c r="M513">
        <v>95000</v>
      </c>
    </row>
    <row r="514" spans="1:13" x14ac:dyDescent="0.2">
      <c r="A514" t="s">
        <v>55</v>
      </c>
      <c r="B514" t="s">
        <v>1123</v>
      </c>
      <c r="C514" t="s">
        <v>50</v>
      </c>
      <c r="D514" t="s">
        <v>1124</v>
      </c>
      <c r="E514" t="s">
        <v>1125</v>
      </c>
      <c r="F514" t="s">
        <v>53</v>
      </c>
      <c r="G514" t="s">
        <v>18</v>
      </c>
      <c r="H514" t="s">
        <v>20</v>
      </c>
      <c r="I514" t="s">
        <v>32</v>
      </c>
      <c r="J514" t="s">
        <v>33</v>
      </c>
      <c r="K514">
        <v>79601.600000000006</v>
      </c>
      <c r="L514" s="1" t="s">
        <v>1126</v>
      </c>
      <c r="M514">
        <v>94536</v>
      </c>
    </row>
    <row r="515" spans="1:13" x14ac:dyDescent="0.2">
      <c r="A515" t="s">
        <v>48</v>
      </c>
      <c r="B515" t="s">
        <v>1127</v>
      </c>
      <c r="C515" t="s">
        <v>23</v>
      </c>
      <c r="D515" t="s">
        <v>1078</v>
      </c>
      <c r="E515" t="s">
        <v>145</v>
      </c>
      <c r="F515" t="s">
        <v>146</v>
      </c>
      <c r="G515" t="s">
        <v>822</v>
      </c>
      <c r="H515" t="s">
        <v>45</v>
      </c>
      <c r="I515" t="s">
        <v>443</v>
      </c>
      <c r="J515" t="s">
        <v>21</v>
      </c>
      <c r="K515">
        <v>68500</v>
      </c>
      <c r="L515">
        <v>87000</v>
      </c>
      <c r="M515">
        <v>77750</v>
      </c>
    </row>
    <row r="516" spans="1:13" x14ac:dyDescent="0.2">
      <c r="A516" t="s">
        <v>55</v>
      </c>
      <c r="B516" t="s">
        <v>1069</v>
      </c>
      <c r="C516" t="s">
        <v>50</v>
      </c>
      <c r="D516" t="s">
        <v>1070</v>
      </c>
      <c r="E516" t="s">
        <v>600</v>
      </c>
      <c r="F516" t="s">
        <v>31</v>
      </c>
      <c r="G516" t="s">
        <v>1071</v>
      </c>
      <c r="H516" t="s">
        <v>20</v>
      </c>
      <c r="I516" t="s">
        <v>32</v>
      </c>
      <c r="J516" t="s">
        <v>21</v>
      </c>
      <c r="K516">
        <v>68000</v>
      </c>
      <c r="L516">
        <v>88300</v>
      </c>
      <c r="M516">
        <v>78150</v>
      </c>
    </row>
    <row r="517" spans="1:13" x14ac:dyDescent="0.2">
      <c r="A517" t="s">
        <v>88</v>
      </c>
      <c r="B517" t="s">
        <v>1128</v>
      </c>
      <c r="C517" t="s">
        <v>90</v>
      </c>
      <c r="D517" t="s">
        <v>1129</v>
      </c>
      <c r="E517" t="s">
        <v>75</v>
      </c>
      <c r="F517" t="s">
        <v>31</v>
      </c>
      <c r="G517" t="s">
        <v>1130</v>
      </c>
      <c r="H517" t="s">
        <v>20</v>
      </c>
      <c r="I517" t="s">
        <v>32</v>
      </c>
      <c r="J517" t="s">
        <v>21</v>
      </c>
      <c r="K517">
        <v>137280</v>
      </c>
      <c r="L517">
        <v>66664</v>
      </c>
      <c r="M517">
        <v>101972</v>
      </c>
    </row>
    <row r="518" spans="1:13" x14ac:dyDescent="0.2">
      <c r="A518" t="s">
        <v>55</v>
      </c>
      <c r="B518" t="s">
        <v>1131</v>
      </c>
      <c r="C518" t="s">
        <v>50</v>
      </c>
      <c r="D518" t="s">
        <v>1132</v>
      </c>
      <c r="E518" t="s">
        <v>37</v>
      </c>
      <c r="F518" t="s">
        <v>31</v>
      </c>
      <c r="G518" t="s">
        <v>18</v>
      </c>
      <c r="H518" t="s">
        <v>20</v>
      </c>
      <c r="I518" t="s">
        <v>32</v>
      </c>
      <c r="J518" t="s">
        <v>150</v>
      </c>
      <c r="K518">
        <v>64513</v>
      </c>
      <c r="L518">
        <v>90181</v>
      </c>
      <c r="M518">
        <v>77347</v>
      </c>
    </row>
    <row r="519" spans="1:13" x14ac:dyDescent="0.2">
      <c r="A519" t="s">
        <v>96</v>
      </c>
      <c r="B519" t="s">
        <v>97</v>
      </c>
      <c r="C519" t="s">
        <v>50</v>
      </c>
      <c r="D519" t="s">
        <v>1133</v>
      </c>
      <c r="E519" t="s">
        <v>1134</v>
      </c>
      <c r="F519" t="s">
        <v>31</v>
      </c>
      <c r="G519" t="s">
        <v>193</v>
      </c>
      <c r="H519" t="s">
        <v>20</v>
      </c>
      <c r="I519" t="s">
        <v>32</v>
      </c>
      <c r="J519" t="s">
        <v>46</v>
      </c>
      <c r="K519">
        <v>78478.399999999994</v>
      </c>
      <c r="L519" s="1" t="s">
        <v>1135</v>
      </c>
      <c r="M519" s="1" t="s">
        <v>1136</v>
      </c>
    </row>
    <row r="520" spans="1:13" x14ac:dyDescent="0.2">
      <c r="A520" t="s">
        <v>26</v>
      </c>
      <c r="B520" t="s">
        <v>1137</v>
      </c>
      <c r="C520" t="s">
        <v>50</v>
      </c>
      <c r="D520" t="s">
        <v>1138</v>
      </c>
      <c r="E520" t="s">
        <v>1139</v>
      </c>
      <c r="F520" t="s">
        <v>146</v>
      </c>
      <c r="G520" t="s">
        <v>1140</v>
      </c>
      <c r="H520" t="s">
        <v>20</v>
      </c>
      <c r="I520" t="s">
        <v>32</v>
      </c>
      <c r="J520" t="s">
        <v>33</v>
      </c>
      <c r="K520">
        <v>64123.59</v>
      </c>
      <c r="L520">
        <v>86600</v>
      </c>
      <c r="M520">
        <v>75361.794999999998</v>
      </c>
    </row>
    <row r="521" spans="1:13" x14ac:dyDescent="0.2">
      <c r="A521" t="s">
        <v>22</v>
      </c>
      <c r="B521" t="s">
        <v>1141</v>
      </c>
      <c r="C521" t="s">
        <v>50</v>
      </c>
      <c r="D521" t="s">
        <v>1142</v>
      </c>
      <c r="E521" t="s">
        <v>37</v>
      </c>
      <c r="F521" t="s">
        <v>31</v>
      </c>
      <c r="G521" t="s">
        <v>54</v>
      </c>
      <c r="H521" t="s">
        <v>20</v>
      </c>
      <c r="I521" t="s">
        <v>32</v>
      </c>
      <c r="J521" t="s">
        <v>21</v>
      </c>
      <c r="K521">
        <v>65000</v>
      </c>
      <c r="L521">
        <v>87000</v>
      </c>
      <c r="M521">
        <v>76000</v>
      </c>
    </row>
    <row r="522" spans="1:13" x14ac:dyDescent="0.2">
      <c r="A522" t="s">
        <v>48</v>
      </c>
      <c r="B522" t="s">
        <v>1143</v>
      </c>
      <c r="C522" t="s">
        <v>50</v>
      </c>
      <c r="D522" t="s">
        <v>1144</v>
      </c>
      <c r="E522" t="s">
        <v>487</v>
      </c>
      <c r="F522" t="s">
        <v>31</v>
      </c>
      <c r="G522" t="s">
        <v>1145</v>
      </c>
      <c r="H522" t="s">
        <v>45</v>
      </c>
      <c r="I522" t="s">
        <v>32</v>
      </c>
      <c r="J522" t="s">
        <v>33</v>
      </c>
      <c r="K522">
        <v>69800</v>
      </c>
      <c r="L522">
        <v>140400</v>
      </c>
      <c r="M522">
        <v>105100</v>
      </c>
    </row>
    <row r="523" spans="1:13" x14ac:dyDescent="0.2">
      <c r="A523" t="s">
        <v>88</v>
      </c>
      <c r="B523" t="s">
        <v>299</v>
      </c>
      <c r="C523" t="s">
        <v>90</v>
      </c>
      <c r="D523" t="s">
        <v>1146</v>
      </c>
      <c r="E523" t="s">
        <v>99</v>
      </c>
      <c r="F523" t="s">
        <v>100</v>
      </c>
      <c r="G523" t="s">
        <v>311</v>
      </c>
      <c r="H523" t="s">
        <v>20</v>
      </c>
      <c r="I523" t="s">
        <v>32</v>
      </c>
      <c r="J523" t="s">
        <v>39</v>
      </c>
      <c r="K523">
        <v>98176</v>
      </c>
      <c r="L523">
        <v>98176</v>
      </c>
      <c r="M523">
        <v>98176</v>
      </c>
    </row>
    <row r="524" spans="1:13" x14ac:dyDescent="0.2">
      <c r="A524" t="s">
        <v>96</v>
      </c>
      <c r="B524" t="s">
        <v>1147</v>
      </c>
      <c r="C524" t="s">
        <v>50</v>
      </c>
      <c r="D524" t="s">
        <v>1148</v>
      </c>
      <c r="E524" t="s">
        <v>608</v>
      </c>
      <c r="F524" t="s">
        <v>31</v>
      </c>
      <c r="G524" t="s">
        <v>54</v>
      </c>
      <c r="H524" t="s">
        <v>20</v>
      </c>
      <c r="I524" t="s">
        <v>32</v>
      </c>
      <c r="J524" t="s">
        <v>21</v>
      </c>
      <c r="K524">
        <v>50000</v>
      </c>
      <c r="L524">
        <v>76458</v>
      </c>
      <c r="M524">
        <v>63229</v>
      </c>
    </row>
    <row r="525" spans="1:13" x14ac:dyDescent="0.2">
      <c r="A525" t="s">
        <v>22</v>
      </c>
      <c r="B525" t="s">
        <v>1120</v>
      </c>
      <c r="C525" t="s">
        <v>50</v>
      </c>
      <c r="D525" t="s">
        <v>1149</v>
      </c>
      <c r="E525" t="s">
        <v>37</v>
      </c>
      <c r="F525" t="s">
        <v>31</v>
      </c>
      <c r="G525" t="s">
        <v>18</v>
      </c>
      <c r="H525" t="s">
        <v>20</v>
      </c>
      <c r="I525" t="s">
        <v>32</v>
      </c>
      <c r="J525" t="s">
        <v>33</v>
      </c>
      <c r="K525">
        <v>30240.560000000001</v>
      </c>
      <c r="L525">
        <v>57200</v>
      </c>
      <c r="M525">
        <v>43720.28</v>
      </c>
    </row>
    <row r="526" spans="1:13" x14ac:dyDescent="0.2">
      <c r="A526" t="s">
        <v>48</v>
      </c>
      <c r="B526" t="s">
        <v>1143</v>
      </c>
      <c r="C526" t="s">
        <v>50</v>
      </c>
      <c r="D526" t="s">
        <v>1144</v>
      </c>
      <c r="E526" t="s">
        <v>487</v>
      </c>
      <c r="F526" t="s">
        <v>31</v>
      </c>
      <c r="G526" t="s">
        <v>1145</v>
      </c>
      <c r="H526" t="s">
        <v>45</v>
      </c>
      <c r="I526" t="s">
        <v>32</v>
      </c>
      <c r="J526" t="s">
        <v>33</v>
      </c>
      <c r="K526">
        <v>69800</v>
      </c>
      <c r="L526">
        <v>140400</v>
      </c>
      <c r="M526">
        <v>105100</v>
      </c>
    </row>
    <row r="527" spans="1:13" x14ac:dyDescent="0.2">
      <c r="A527" t="s">
        <v>22</v>
      </c>
      <c r="B527" t="s">
        <v>1120</v>
      </c>
      <c r="C527" t="s">
        <v>50</v>
      </c>
      <c r="D527" t="s">
        <v>1149</v>
      </c>
      <c r="E527" t="s">
        <v>37</v>
      </c>
      <c r="F527" t="s">
        <v>31</v>
      </c>
      <c r="G527" t="s">
        <v>18</v>
      </c>
      <c r="H527" t="s">
        <v>20</v>
      </c>
      <c r="I527" t="s">
        <v>32</v>
      </c>
      <c r="J527" t="s">
        <v>33</v>
      </c>
      <c r="K527">
        <v>30240.560000000001</v>
      </c>
      <c r="L527">
        <v>57200</v>
      </c>
      <c r="M527">
        <v>43720.28</v>
      </c>
    </row>
    <row r="528" spans="1:13" x14ac:dyDescent="0.2">
      <c r="A528" t="s">
        <v>88</v>
      </c>
      <c r="B528" t="s">
        <v>299</v>
      </c>
      <c r="C528" t="s">
        <v>90</v>
      </c>
      <c r="D528" t="s">
        <v>1146</v>
      </c>
      <c r="E528" t="s">
        <v>99</v>
      </c>
      <c r="F528" t="s">
        <v>100</v>
      </c>
      <c r="G528" t="s">
        <v>311</v>
      </c>
      <c r="H528" t="s">
        <v>20</v>
      </c>
      <c r="I528" t="s">
        <v>32</v>
      </c>
      <c r="J528" t="s">
        <v>39</v>
      </c>
      <c r="K528">
        <v>98176</v>
      </c>
      <c r="L528">
        <v>98176</v>
      </c>
      <c r="M528">
        <v>98176</v>
      </c>
    </row>
    <row r="529" spans="1:13" x14ac:dyDescent="0.2">
      <c r="A529" t="s">
        <v>96</v>
      </c>
      <c r="B529" t="s">
        <v>1147</v>
      </c>
      <c r="C529" t="s">
        <v>50</v>
      </c>
      <c r="D529" t="s">
        <v>1148</v>
      </c>
      <c r="E529" t="s">
        <v>608</v>
      </c>
      <c r="F529" t="s">
        <v>31</v>
      </c>
      <c r="G529" t="s">
        <v>54</v>
      </c>
      <c r="H529" t="s">
        <v>20</v>
      </c>
      <c r="I529" t="s">
        <v>32</v>
      </c>
      <c r="J529" t="s">
        <v>21</v>
      </c>
      <c r="K529">
        <v>50000</v>
      </c>
      <c r="L529">
        <v>76458</v>
      </c>
      <c r="M529">
        <v>63229</v>
      </c>
    </row>
    <row r="530" spans="1:13" x14ac:dyDescent="0.2">
      <c r="A530" t="s">
        <v>81</v>
      </c>
      <c r="B530" t="s">
        <v>1150</v>
      </c>
      <c r="C530" t="s">
        <v>50</v>
      </c>
      <c r="D530" t="s">
        <v>126</v>
      </c>
      <c r="E530" t="s">
        <v>145</v>
      </c>
      <c r="F530" t="s">
        <v>146</v>
      </c>
      <c r="G530" t="s">
        <v>18</v>
      </c>
      <c r="H530" t="s">
        <v>45</v>
      </c>
      <c r="I530" t="s">
        <v>32</v>
      </c>
      <c r="J530" t="s">
        <v>93</v>
      </c>
      <c r="K530">
        <v>44500</v>
      </c>
      <c r="L530">
        <v>82500</v>
      </c>
      <c r="M530">
        <v>63500</v>
      </c>
    </row>
    <row r="531" spans="1:13" x14ac:dyDescent="0.2">
      <c r="A531" t="s">
        <v>26</v>
      </c>
      <c r="B531" t="s">
        <v>1151</v>
      </c>
      <c r="C531" t="s">
        <v>50</v>
      </c>
      <c r="D531" t="s">
        <v>1152</v>
      </c>
      <c r="E531" t="s">
        <v>1139</v>
      </c>
      <c r="F531" t="s">
        <v>146</v>
      </c>
      <c r="G531" t="s">
        <v>1153</v>
      </c>
      <c r="H531" t="s">
        <v>20</v>
      </c>
      <c r="I531" t="s">
        <v>32</v>
      </c>
      <c r="J531" t="s">
        <v>46</v>
      </c>
      <c r="K531">
        <v>64123.59</v>
      </c>
      <c r="L531">
        <v>86600</v>
      </c>
      <c r="M531">
        <v>75361.794999999998</v>
      </c>
    </row>
    <row r="532" spans="1:13" x14ac:dyDescent="0.2">
      <c r="A532" t="s">
        <v>26</v>
      </c>
      <c r="B532" t="s">
        <v>1154</v>
      </c>
      <c r="C532" t="s">
        <v>50</v>
      </c>
      <c r="D532" t="s">
        <v>1155</v>
      </c>
      <c r="E532" t="s">
        <v>813</v>
      </c>
      <c r="F532" t="s">
        <v>31</v>
      </c>
      <c r="G532" t="s">
        <v>18</v>
      </c>
      <c r="H532" t="s">
        <v>20</v>
      </c>
      <c r="I532" t="s">
        <v>32</v>
      </c>
      <c r="J532" t="s">
        <v>21</v>
      </c>
      <c r="K532">
        <v>70000</v>
      </c>
      <c r="L532">
        <v>75000</v>
      </c>
      <c r="M532">
        <v>72500</v>
      </c>
    </row>
    <row r="533" spans="1:13" x14ac:dyDescent="0.2">
      <c r="A533" t="s">
        <v>55</v>
      </c>
      <c r="B533" t="s">
        <v>1156</v>
      </c>
      <c r="C533" t="s">
        <v>50</v>
      </c>
      <c r="D533" t="s">
        <v>1157</v>
      </c>
      <c r="E533" t="s">
        <v>37</v>
      </c>
      <c r="F533" t="s">
        <v>31</v>
      </c>
      <c r="G533" t="s">
        <v>54</v>
      </c>
      <c r="H533" t="s">
        <v>20</v>
      </c>
      <c r="I533" t="s">
        <v>32</v>
      </c>
      <c r="J533" t="s">
        <v>21</v>
      </c>
      <c r="K533">
        <v>68000</v>
      </c>
      <c r="L533">
        <v>88300</v>
      </c>
      <c r="M533">
        <v>78150</v>
      </c>
    </row>
    <row r="534" spans="1:13" x14ac:dyDescent="0.2">
      <c r="A534" t="s">
        <v>48</v>
      </c>
      <c r="B534" t="s">
        <v>1158</v>
      </c>
      <c r="C534" t="s">
        <v>1031</v>
      </c>
      <c r="D534" t="s">
        <v>1159</v>
      </c>
      <c r="E534" t="s">
        <v>145</v>
      </c>
      <c r="F534" t="s">
        <v>146</v>
      </c>
      <c r="G534" t="s">
        <v>18</v>
      </c>
      <c r="H534" t="s">
        <v>20</v>
      </c>
      <c r="I534" t="s">
        <v>32</v>
      </c>
      <c r="J534" t="s">
        <v>21</v>
      </c>
      <c r="K534">
        <v>68500</v>
      </c>
      <c r="L534">
        <v>87000</v>
      </c>
      <c r="M534">
        <v>77750</v>
      </c>
    </row>
    <row r="535" spans="1:13" x14ac:dyDescent="0.2">
      <c r="A535" t="s">
        <v>55</v>
      </c>
      <c r="B535" t="s">
        <v>1160</v>
      </c>
      <c r="C535" t="s">
        <v>50</v>
      </c>
      <c r="D535" t="s">
        <v>948</v>
      </c>
      <c r="E535" t="s">
        <v>99</v>
      </c>
      <c r="F535" t="s">
        <v>100</v>
      </c>
      <c r="G535" t="s">
        <v>822</v>
      </c>
      <c r="H535" t="s">
        <v>20</v>
      </c>
      <c r="I535" t="s">
        <v>32</v>
      </c>
      <c r="J535" t="s">
        <v>93</v>
      </c>
      <c r="K535">
        <v>68000</v>
      </c>
      <c r="L535">
        <v>88300</v>
      </c>
      <c r="M535">
        <v>78150</v>
      </c>
    </row>
    <row r="536" spans="1:13" x14ac:dyDescent="0.2">
      <c r="A536" t="s">
        <v>48</v>
      </c>
      <c r="B536" t="s">
        <v>1158</v>
      </c>
      <c r="C536" t="s">
        <v>1031</v>
      </c>
      <c r="D536" t="s">
        <v>1159</v>
      </c>
      <c r="E536" t="s">
        <v>1161</v>
      </c>
      <c r="F536" t="s">
        <v>146</v>
      </c>
      <c r="G536" t="s">
        <v>18</v>
      </c>
      <c r="H536" t="s">
        <v>20</v>
      </c>
      <c r="I536" t="s">
        <v>32</v>
      </c>
      <c r="J536" t="s">
        <v>21</v>
      </c>
      <c r="K536">
        <v>68500</v>
      </c>
      <c r="L536">
        <v>87000</v>
      </c>
      <c r="M536">
        <v>77750</v>
      </c>
    </row>
    <row r="537" spans="1:13" x14ac:dyDescent="0.2">
      <c r="A537" t="s">
        <v>96</v>
      </c>
      <c r="B537" t="s">
        <v>1162</v>
      </c>
      <c r="C537" t="s">
        <v>50</v>
      </c>
      <c r="D537" t="s">
        <v>1144</v>
      </c>
      <c r="E537" t="s">
        <v>37</v>
      </c>
      <c r="F537" t="s">
        <v>31</v>
      </c>
      <c r="G537" t="s">
        <v>1163</v>
      </c>
      <c r="H537" t="s">
        <v>20</v>
      </c>
      <c r="I537" t="s">
        <v>32</v>
      </c>
      <c r="J537" t="s">
        <v>33</v>
      </c>
      <c r="K537">
        <v>52300</v>
      </c>
      <c r="L537">
        <v>103300</v>
      </c>
      <c r="M537">
        <v>77800</v>
      </c>
    </row>
    <row r="538" spans="1:13" x14ac:dyDescent="0.2">
      <c r="A538" t="s">
        <v>48</v>
      </c>
      <c r="B538" t="s">
        <v>1164</v>
      </c>
      <c r="C538" t="s">
        <v>90</v>
      </c>
      <c r="D538" t="s">
        <v>1056</v>
      </c>
      <c r="E538" t="s">
        <v>37</v>
      </c>
      <c r="F538" t="s">
        <v>31</v>
      </c>
      <c r="G538" t="s">
        <v>685</v>
      </c>
      <c r="H538" t="s">
        <v>20</v>
      </c>
      <c r="I538" t="s">
        <v>32</v>
      </c>
      <c r="J538" t="s">
        <v>21</v>
      </c>
      <c r="K538">
        <v>68500</v>
      </c>
      <c r="L538">
        <v>87000</v>
      </c>
      <c r="M538">
        <v>77750</v>
      </c>
    </row>
    <row r="539" spans="1:13" x14ac:dyDescent="0.2">
      <c r="A539" t="s">
        <v>81</v>
      </c>
      <c r="B539" t="s">
        <v>1165</v>
      </c>
      <c r="C539" t="s">
        <v>50</v>
      </c>
      <c r="D539" t="s">
        <v>1166</v>
      </c>
      <c r="E539" t="s">
        <v>1167</v>
      </c>
      <c r="F539" t="s">
        <v>100</v>
      </c>
      <c r="G539" t="s">
        <v>54</v>
      </c>
      <c r="H539" t="s">
        <v>45</v>
      </c>
      <c r="I539" t="s">
        <v>32</v>
      </c>
      <c r="J539" t="s">
        <v>227</v>
      </c>
      <c r="K539">
        <v>30240.560000000001</v>
      </c>
      <c r="L539">
        <v>57200</v>
      </c>
      <c r="M539">
        <v>43720.28</v>
      </c>
    </row>
    <row r="540" spans="1:13" x14ac:dyDescent="0.2">
      <c r="A540" t="s">
        <v>48</v>
      </c>
      <c r="B540" t="s">
        <v>1168</v>
      </c>
      <c r="C540" t="s">
        <v>50</v>
      </c>
      <c r="D540" t="s">
        <v>1144</v>
      </c>
      <c r="E540" t="s">
        <v>37</v>
      </c>
      <c r="F540" t="s">
        <v>31</v>
      </c>
      <c r="G540" t="s">
        <v>1163</v>
      </c>
      <c r="H540" t="s">
        <v>223</v>
      </c>
      <c r="I540" t="s">
        <v>32</v>
      </c>
      <c r="J540" t="s">
        <v>33</v>
      </c>
      <c r="K540">
        <v>59400</v>
      </c>
      <c r="L540">
        <v>118100</v>
      </c>
      <c r="M540">
        <v>88750</v>
      </c>
    </row>
    <row r="541" spans="1:13" x14ac:dyDescent="0.2">
      <c r="A541" t="s">
        <v>55</v>
      </c>
      <c r="B541" t="s">
        <v>1169</v>
      </c>
      <c r="C541" t="s">
        <v>23</v>
      </c>
      <c r="D541" t="s">
        <v>1170</v>
      </c>
      <c r="E541" t="s">
        <v>17</v>
      </c>
      <c r="F541" t="s">
        <v>18</v>
      </c>
      <c r="G541" t="s">
        <v>155</v>
      </c>
      <c r="H541" t="s">
        <v>20</v>
      </c>
      <c r="I541" t="s">
        <v>17</v>
      </c>
      <c r="J541" t="s">
        <v>241</v>
      </c>
      <c r="K541">
        <v>68000</v>
      </c>
      <c r="L541">
        <v>88300</v>
      </c>
      <c r="M541">
        <v>78150</v>
      </c>
    </row>
    <row r="542" spans="1:13" x14ac:dyDescent="0.2">
      <c r="A542" t="s">
        <v>48</v>
      </c>
      <c r="B542" t="s">
        <v>1171</v>
      </c>
      <c r="C542" t="s">
        <v>221</v>
      </c>
      <c r="D542" t="s">
        <v>1172</v>
      </c>
      <c r="E542" t="s">
        <v>17</v>
      </c>
      <c r="F542" t="s">
        <v>18</v>
      </c>
      <c r="G542" t="s">
        <v>1173</v>
      </c>
      <c r="H542" t="s">
        <v>223</v>
      </c>
      <c r="I542" t="s">
        <v>17</v>
      </c>
      <c r="J542" t="s">
        <v>46</v>
      </c>
      <c r="K542">
        <v>68500</v>
      </c>
      <c r="L542">
        <v>87000</v>
      </c>
      <c r="M542">
        <v>77750</v>
      </c>
    </row>
    <row r="543" spans="1:13" x14ac:dyDescent="0.2">
      <c r="A543" t="s">
        <v>13</v>
      </c>
      <c r="B543" t="s">
        <v>1174</v>
      </c>
      <c r="C543" t="s">
        <v>258</v>
      </c>
      <c r="D543" t="s">
        <v>1175</v>
      </c>
      <c r="E543" t="s">
        <v>30</v>
      </c>
      <c r="F543" t="s">
        <v>31</v>
      </c>
      <c r="G543" t="s">
        <v>18</v>
      </c>
      <c r="H543" t="s">
        <v>20</v>
      </c>
      <c r="I543" t="s">
        <v>32</v>
      </c>
      <c r="J543" t="s">
        <v>21</v>
      </c>
      <c r="K543">
        <v>76000</v>
      </c>
      <c r="L543">
        <v>89440</v>
      </c>
      <c r="M543">
        <v>82720</v>
      </c>
    </row>
    <row r="544" spans="1:13" x14ac:dyDescent="0.2">
      <c r="A544" t="s">
        <v>105</v>
      </c>
      <c r="B544" t="s">
        <v>28</v>
      </c>
      <c r="C544" t="s">
        <v>28</v>
      </c>
      <c r="D544" t="s">
        <v>1176</v>
      </c>
      <c r="E544" t="s">
        <v>233</v>
      </c>
      <c r="F544" t="s">
        <v>234</v>
      </c>
      <c r="G544" t="s">
        <v>1177</v>
      </c>
      <c r="H544" t="s">
        <v>20</v>
      </c>
      <c r="I544" t="s">
        <v>32</v>
      </c>
      <c r="J544" t="s">
        <v>21</v>
      </c>
      <c r="K544">
        <v>58000</v>
      </c>
      <c r="L544">
        <v>58000</v>
      </c>
      <c r="M544">
        <v>58000</v>
      </c>
    </row>
    <row r="545" spans="1:13" x14ac:dyDescent="0.2">
      <c r="A545" t="s">
        <v>105</v>
      </c>
      <c r="B545" t="s">
        <v>28</v>
      </c>
      <c r="C545" t="s">
        <v>28</v>
      </c>
      <c r="D545" t="s">
        <v>1178</v>
      </c>
      <c r="E545" t="s">
        <v>233</v>
      </c>
      <c r="F545" t="s">
        <v>234</v>
      </c>
      <c r="G545" t="s">
        <v>1179</v>
      </c>
      <c r="H545" t="s">
        <v>20</v>
      </c>
      <c r="I545" t="s">
        <v>32</v>
      </c>
      <c r="J545" t="s">
        <v>93</v>
      </c>
      <c r="K545">
        <v>30240.560000000001</v>
      </c>
      <c r="L545">
        <v>57200</v>
      </c>
      <c r="M545">
        <v>43720.28</v>
      </c>
    </row>
    <row r="546" spans="1:13" x14ac:dyDescent="0.2">
      <c r="A546" t="s">
        <v>81</v>
      </c>
      <c r="B546" t="s">
        <v>199</v>
      </c>
      <c r="C546" t="s">
        <v>188</v>
      </c>
      <c r="D546" t="s">
        <v>1180</v>
      </c>
      <c r="E546" t="s">
        <v>63</v>
      </c>
      <c r="F546" t="s">
        <v>53</v>
      </c>
      <c r="G546" t="s">
        <v>1181</v>
      </c>
      <c r="H546" t="s">
        <v>20</v>
      </c>
      <c r="I546" t="s">
        <v>32</v>
      </c>
      <c r="J546" t="s">
        <v>33</v>
      </c>
      <c r="K546">
        <v>70000</v>
      </c>
      <c r="L546">
        <v>80000</v>
      </c>
      <c r="M546">
        <v>75000</v>
      </c>
    </row>
    <row r="547" spans="1:13" x14ac:dyDescent="0.2">
      <c r="A547" t="s">
        <v>105</v>
      </c>
      <c r="B547" t="s">
        <v>510</v>
      </c>
      <c r="C547" t="s">
        <v>28</v>
      </c>
      <c r="D547" t="s">
        <v>404</v>
      </c>
      <c r="E547" t="s">
        <v>319</v>
      </c>
      <c r="F547" t="s">
        <v>31</v>
      </c>
      <c r="G547" t="s">
        <v>1182</v>
      </c>
      <c r="H547" t="s">
        <v>45</v>
      </c>
      <c r="I547" t="s">
        <v>32</v>
      </c>
      <c r="J547" t="s">
        <v>21</v>
      </c>
      <c r="K547">
        <v>30240.560000000001</v>
      </c>
      <c r="L547">
        <v>57200</v>
      </c>
      <c r="M547">
        <v>43720.28</v>
      </c>
    </row>
    <row r="548" spans="1:13" x14ac:dyDescent="0.2">
      <c r="A548" t="s">
        <v>13</v>
      </c>
      <c r="B548" t="s">
        <v>1183</v>
      </c>
      <c r="C548" t="s">
        <v>41</v>
      </c>
      <c r="D548" t="s">
        <v>1184</v>
      </c>
      <c r="E548" t="s">
        <v>298</v>
      </c>
      <c r="F548" t="s">
        <v>53</v>
      </c>
      <c r="G548" t="s">
        <v>395</v>
      </c>
      <c r="H548" t="s">
        <v>45</v>
      </c>
      <c r="I548" t="s">
        <v>32</v>
      </c>
      <c r="J548" t="s">
        <v>46</v>
      </c>
      <c r="K548">
        <v>94931.199999999997</v>
      </c>
      <c r="L548">
        <v>136448</v>
      </c>
      <c r="M548">
        <v>115689.60000000001</v>
      </c>
    </row>
    <row r="549" spans="1:13" x14ac:dyDescent="0.2">
      <c r="A549" t="s">
        <v>22</v>
      </c>
      <c r="B549" t="s">
        <v>23</v>
      </c>
      <c r="C549" t="s">
        <v>23</v>
      </c>
      <c r="D549" t="s">
        <v>1185</v>
      </c>
      <c r="E549" t="s">
        <v>30</v>
      </c>
      <c r="F549" t="s">
        <v>31</v>
      </c>
      <c r="G549" t="s">
        <v>413</v>
      </c>
      <c r="H549" t="s">
        <v>20</v>
      </c>
      <c r="I549" t="s">
        <v>32</v>
      </c>
      <c r="J549" t="s">
        <v>21</v>
      </c>
      <c r="K549">
        <v>65000</v>
      </c>
      <c r="L549">
        <v>87000</v>
      </c>
      <c r="M549">
        <v>76000</v>
      </c>
    </row>
    <row r="550" spans="1:13" x14ac:dyDescent="0.2">
      <c r="A550" t="s">
        <v>55</v>
      </c>
      <c r="B550" t="s">
        <v>1186</v>
      </c>
      <c r="C550" t="s">
        <v>1187</v>
      </c>
      <c r="D550" t="s">
        <v>1188</v>
      </c>
      <c r="E550" t="s">
        <v>17</v>
      </c>
      <c r="F550" t="s">
        <v>18</v>
      </c>
      <c r="G550" t="s">
        <v>1189</v>
      </c>
      <c r="H550" t="s">
        <v>45</v>
      </c>
      <c r="I550" t="s">
        <v>17</v>
      </c>
      <c r="J550" t="s">
        <v>33</v>
      </c>
      <c r="K550">
        <v>30240.560000000001</v>
      </c>
      <c r="L550">
        <v>102000</v>
      </c>
      <c r="M550">
        <v>66120.28</v>
      </c>
    </row>
    <row r="551" spans="1:13" x14ac:dyDescent="0.2">
      <c r="A551" t="s">
        <v>88</v>
      </c>
      <c r="B551" t="s">
        <v>113</v>
      </c>
      <c r="C551" t="s">
        <v>28</v>
      </c>
      <c r="D551" t="s">
        <v>263</v>
      </c>
      <c r="E551" t="s">
        <v>37</v>
      </c>
      <c r="F551" t="s">
        <v>31</v>
      </c>
      <c r="G551" t="s">
        <v>1190</v>
      </c>
      <c r="H551" t="s">
        <v>20</v>
      </c>
      <c r="I551" t="s">
        <v>32</v>
      </c>
      <c r="J551" t="s">
        <v>93</v>
      </c>
      <c r="K551">
        <v>85816.8</v>
      </c>
      <c r="L551">
        <v>91520</v>
      </c>
      <c r="M551">
        <v>88668.4</v>
      </c>
    </row>
    <row r="552" spans="1:13" x14ac:dyDescent="0.2">
      <c r="A552" t="s">
        <v>81</v>
      </c>
      <c r="B552" t="s">
        <v>1191</v>
      </c>
      <c r="C552" t="s">
        <v>28</v>
      </c>
      <c r="D552" t="s">
        <v>1192</v>
      </c>
      <c r="E552" t="s">
        <v>37</v>
      </c>
      <c r="F552" t="s">
        <v>31</v>
      </c>
      <c r="G552" t="s">
        <v>1193</v>
      </c>
      <c r="H552" t="s">
        <v>45</v>
      </c>
      <c r="I552" t="s">
        <v>32</v>
      </c>
      <c r="J552" t="s">
        <v>33</v>
      </c>
      <c r="K552">
        <v>66000</v>
      </c>
      <c r="L552">
        <v>84500</v>
      </c>
      <c r="M552">
        <v>75250</v>
      </c>
    </row>
    <row r="553" spans="1:13" x14ac:dyDescent="0.2">
      <c r="A553" t="s">
        <v>22</v>
      </c>
      <c r="B553" t="s">
        <v>23</v>
      </c>
      <c r="C553" t="s">
        <v>23</v>
      </c>
      <c r="D553" t="s">
        <v>1194</v>
      </c>
      <c r="E553" t="s">
        <v>37</v>
      </c>
      <c r="F553" t="s">
        <v>31</v>
      </c>
      <c r="G553" t="s">
        <v>54</v>
      </c>
      <c r="H553" t="s">
        <v>20</v>
      </c>
      <c r="I553" t="s">
        <v>32</v>
      </c>
      <c r="J553" t="s">
        <v>21</v>
      </c>
      <c r="K553">
        <v>65000</v>
      </c>
      <c r="L553">
        <v>87000</v>
      </c>
      <c r="M553">
        <v>76000</v>
      </c>
    </row>
    <row r="554" spans="1:13" x14ac:dyDescent="0.2">
      <c r="A554" t="s">
        <v>13</v>
      </c>
      <c r="B554" t="s">
        <v>798</v>
      </c>
      <c r="C554" t="s">
        <v>90</v>
      </c>
      <c r="D554" t="s">
        <v>1195</v>
      </c>
      <c r="E554" t="s">
        <v>99</v>
      </c>
      <c r="F554" t="s">
        <v>100</v>
      </c>
      <c r="G554" t="s">
        <v>87</v>
      </c>
      <c r="H554" t="s">
        <v>20</v>
      </c>
      <c r="I554" t="s">
        <v>32</v>
      </c>
      <c r="J554" t="s">
        <v>21</v>
      </c>
      <c r="K554">
        <v>62400</v>
      </c>
      <c r="L554">
        <v>62400</v>
      </c>
      <c r="M554">
        <v>62400</v>
      </c>
    </row>
    <row r="555" spans="1:13" x14ac:dyDescent="0.2">
      <c r="A555" t="s">
        <v>88</v>
      </c>
      <c r="B555" t="s">
        <v>321</v>
      </c>
      <c r="C555" t="s">
        <v>90</v>
      </c>
      <c r="D555" t="s">
        <v>1196</v>
      </c>
      <c r="E555" t="s">
        <v>560</v>
      </c>
      <c r="F555" t="s">
        <v>31</v>
      </c>
      <c r="G555" t="s">
        <v>129</v>
      </c>
      <c r="H555" t="s">
        <v>20</v>
      </c>
      <c r="I555" t="s">
        <v>32</v>
      </c>
      <c r="J555" t="s">
        <v>241</v>
      </c>
      <c r="K555">
        <v>85816.8</v>
      </c>
      <c r="L555">
        <v>91520</v>
      </c>
      <c r="M555">
        <v>88668.4</v>
      </c>
    </row>
    <row r="556" spans="1:13" x14ac:dyDescent="0.2">
      <c r="A556" t="s">
        <v>55</v>
      </c>
      <c r="B556" t="s">
        <v>1197</v>
      </c>
      <c r="C556" t="s">
        <v>50</v>
      </c>
      <c r="D556" t="s">
        <v>854</v>
      </c>
      <c r="E556" t="s">
        <v>316</v>
      </c>
      <c r="F556" t="s">
        <v>31</v>
      </c>
      <c r="G556" t="s">
        <v>1198</v>
      </c>
      <c r="H556" t="s">
        <v>20</v>
      </c>
      <c r="I556" t="s">
        <v>32</v>
      </c>
      <c r="J556" t="s">
        <v>21</v>
      </c>
      <c r="K556">
        <v>54300</v>
      </c>
      <c r="L556">
        <v>88300</v>
      </c>
      <c r="M556">
        <v>71300</v>
      </c>
    </row>
    <row r="557" spans="1:13" x14ac:dyDescent="0.2">
      <c r="A557" t="s">
        <v>55</v>
      </c>
      <c r="B557" t="s">
        <v>1199</v>
      </c>
      <c r="C557" t="s">
        <v>15</v>
      </c>
      <c r="D557" t="s">
        <v>910</v>
      </c>
      <c r="E557" t="s">
        <v>600</v>
      </c>
      <c r="F557" t="s">
        <v>31</v>
      </c>
      <c r="G557" t="s">
        <v>54</v>
      </c>
      <c r="H557" t="s">
        <v>20</v>
      </c>
      <c r="I557" t="s">
        <v>32</v>
      </c>
      <c r="J557" t="s">
        <v>21</v>
      </c>
      <c r="K557">
        <v>68000</v>
      </c>
      <c r="L557">
        <v>88300</v>
      </c>
      <c r="M557">
        <v>78150</v>
      </c>
    </row>
    <row r="558" spans="1:13" x14ac:dyDescent="0.2">
      <c r="A558" t="s">
        <v>48</v>
      </c>
      <c r="B558" t="s">
        <v>1200</v>
      </c>
      <c r="C558" t="s">
        <v>50</v>
      </c>
      <c r="D558" t="s">
        <v>263</v>
      </c>
      <c r="E558" t="s">
        <v>37</v>
      </c>
      <c r="F558" t="s">
        <v>31</v>
      </c>
      <c r="G558" t="s">
        <v>18</v>
      </c>
      <c r="H558" t="s">
        <v>20</v>
      </c>
      <c r="I558" t="s">
        <v>32</v>
      </c>
      <c r="J558" t="s">
        <v>93</v>
      </c>
      <c r="K558">
        <v>68500</v>
      </c>
      <c r="L558">
        <v>87000</v>
      </c>
      <c r="M558">
        <v>77750</v>
      </c>
    </row>
    <row r="559" spans="1:13" x14ac:dyDescent="0.2">
      <c r="A559" t="s">
        <v>55</v>
      </c>
      <c r="B559" t="s">
        <v>1197</v>
      </c>
      <c r="C559" t="s">
        <v>50</v>
      </c>
      <c r="D559" t="s">
        <v>854</v>
      </c>
      <c r="E559" t="s">
        <v>487</v>
      </c>
      <c r="F559" t="s">
        <v>31</v>
      </c>
      <c r="G559" t="s">
        <v>1198</v>
      </c>
      <c r="H559" t="s">
        <v>20</v>
      </c>
      <c r="I559" t="s">
        <v>32</v>
      </c>
      <c r="J559" t="s">
        <v>21</v>
      </c>
      <c r="K559">
        <v>54300</v>
      </c>
      <c r="L559">
        <v>88300</v>
      </c>
      <c r="M559">
        <v>71300</v>
      </c>
    </row>
    <row r="560" spans="1:13" x14ac:dyDescent="0.2">
      <c r="A560" t="s">
        <v>96</v>
      </c>
      <c r="B560" t="s">
        <v>1201</v>
      </c>
      <c r="C560" t="s">
        <v>50</v>
      </c>
      <c r="D560" t="s">
        <v>1202</v>
      </c>
      <c r="E560" t="s">
        <v>37</v>
      </c>
      <c r="F560" t="s">
        <v>31</v>
      </c>
      <c r="G560" t="s">
        <v>887</v>
      </c>
      <c r="H560" t="s">
        <v>20</v>
      </c>
      <c r="I560" t="s">
        <v>32</v>
      </c>
      <c r="J560" t="s">
        <v>46</v>
      </c>
      <c r="K560">
        <v>50000</v>
      </c>
      <c r="L560">
        <v>76458</v>
      </c>
      <c r="M560">
        <v>63229</v>
      </c>
    </row>
    <row r="561" spans="1:13" x14ac:dyDescent="0.2">
      <c r="A561" t="s">
        <v>26</v>
      </c>
      <c r="B561" t="s">
        <v>1203</v>
      </c>
      <c r="C561" t="s">
        <v>50</v>
      </c>
      <c r="D561" t="s">
        <v>1204</v>
      </c>
      <c r="E561" t="s">
        <v>99</v>
      </c>
      <c r="F561" t="s">
        <v>100</v>
      </c>
      <c r="G561" t="s">
        <v>586</v>
      </c>
      <c r="H561" t="s">
        <v>20</v>
      </c>
      <c r="I561" t="s">
        <v>32</v>
      </c>
      <c r="J561" t="s">
        <v>21</v>
      </c>
      <c r="K561">
        <v>64123.59</v>
      </c>
      <c r="L561">
        <v>86600</v>
      </c>
      <c r="M561">
        <v>75361.794999999998</v>
      </c>
    </row>
    <row r="562" spans="1:13" x14ac:dyDescent="0.2">
      <c r="A562" t="s">
        <v>26</v>
      </c>
      <c r="B562" t="s">
        <v>1203</v>
      </c>
      <c r="C562" t="s">
        <v>50</v>
      </c>
      <c r="D562" t="s">
        <v>1204</v>
      </c>
      <c r="E562" t="s">
        <v>136</v>
      </c>
      <c r="F562" t="s">
        <v>100</v>
      </c>
      <c r="G562" t="s">
        <v>586</v>
      </c>
      <c r="H562" t="s">
        <v>20</v>
      </c>
      <c r="I562" t="s">
        <v>32</v>
      </c>
      <c r="J562" t="s">
        <v>21</v>
      </c>
      <c r="K562">
        <v>64123.59</v>
      </c>
      <c r="L562">
        <v>86600</v>
      </c>
      <c r="M562">
        <v>75361.794999999998</v>
      </c>
    </row>
    <row r="563" spans="1:13" x14ac:dyDescent="0.2">
      <c r="A563" t="s">
        <v>55</v>
      </c>
      <c r="B563" t="s">
        <v>1205</v>
      </c>
      <c r="C563" t="s">
        <v>15</v>
      </c>
      <c r="D563" t="s">
        <v>1206</v>
      </c>
      <c r="E563" t="s">
        <v>37</v>
      </c>
      <c r="F563" t="s">
        <v>31</v>
      </c>
      <c r="G563" t="s">
        <v>18</v>
      </c>
      <c r="H563" t="s">
        <v>20</v>
      </c>
      <c r="I563" t="s">
        <v>32</v>
      </c>
      <c r="J563" t="s">
        <v>33</v>
      </c>
      <c r="K563">
        <v>68000</v>
      </c>
      <c r="L563">
        <v>88300</v>
      </c>
      <c r="M563">
        <v>78150</v>
      </c>
    </row>
    <row r="564" spans="1:13" x14ac:dyDescent="0.2">
      <c r="A564" t="s">
        <v>48</v>
      </c>
      <c r="B564" t="s">
        <v>1207</v>
      </c>
      <c r="C564" t="s">
        <v>50</v>
      </c>
      <c r="D564" t="s">
        <v>659</v>
      </c>
      <c r="E564" t="s">
        <v>196</v>
      </c>
      <c r="F564" t="s">
        <v>31</v>
      </c>
      <c r="G564" t="s">
        <v>660</v>
      </c>
      <c r="H564" t="s">
        <v>223</v>
      </c>
      <c r="I564" t="s">
        <v>17</v>
      </c>
      <c r="J564" t="s">
        <v>661</v>
      </c>
      <c r="K564">
        <v>109000</v>
      </c>
      <c r="L564">
        <v>159000</v>
      </c>
      <c r="M564">
        <v>134000</v>
      </c>
    </row>
    <row r="565" spans="1:13" x14ac:dyDescent="0.2">
      <c r="A565" t="s">
        <v>55</v>
      </c>
      <c r="B565" t="s">
        <v>1208</v>
      </c>
      <c r="C565" t="s">
        <v>90</v>
      </c>
      <c r="D565" t="s">
        <v>1209</v>
      </c>
      <c r="E565" t="s">
        <v>58</v>
      </c>
      <c r="F565" t="s">
        <v>31</v>
      </c>
      <c r="G565" t="s">
        <v>1210</v>
      </c>
      <c r="H565" t="s">
        <v>20</v>
      </c>
      <c r="I565" t="s">
        <v>32</v>
      </c>
      <c r="J565" t="s">
        <v>33</v>
      </c>
      <c r="K565">
        <v>108000</v>
      </c>
      <c r="L565">
        <v>118000</v>
      </c>
      <c r="M565">
        <v>113000</v>
      </c>
    </row>
    <row r="566" spans="1:13" x14ac:dyDescent="0.2">
      <c r="A566" t="s">
        <v>48</v>
      </c>
      <c r="B566" t="s">
        <v>988</v>
      </c>
      <c r="C566" t="s">
        <v>23</v>
      </c>
      <c r="D566" t="s">
        <v>169</v>
      </c>
      <c r="E566" t="s">
        <v>63</v>
      </c>
      <c r="F566" t="s">
        <v>53</v>
      </c>
      <c r="G566" t="s">
        <v>1211</v>
      </c>
      <c r="H566" t="s">
        <v>45</v>
      </c>
      <c r="I566" t="s">
        <v>32</v>
      </c>
      <c r="J566" t="s">
        <v>21</v>
      </c>
      <c r="K566">
        <v>89300</v>
      </c>
      <c r="L566">
        <v>123000</v>
      </c>
      <c r="M566">
        <v>106150</v>
      </c>
    </row>
    <row r="567" spans="1:13" x14ac:dyDescent="0.2">
      <c r="A567" t="s">
        <v>22</v>
      </c>
      <c r="B567" t="s">
        <v>23</v>
      </c>
      <c r="C567" t="s">
        <v>23</v>
      </c>
      <c r="D567" t="s">
        <v>1212</v>
      </c>
      <c r="E567" t="s">
        <v>30</v>
      </c>
      <c r="F567" t="s">
        <v>31</v>
      </c>
      <c r="G567" t="s">
        <v>18</v>
      </c>
      <c r="H567" t="s">
        <v>20</v>
      </c>
      <c r="I567" t="s">
        <v>32</v>
      </c>
      <c r="J567" t="s">
        <v>21</v>
      </c>
      <c r="K567">
        <v>65000</v>
      </c>
      <c r="L567">
        <v>87000</v>
      </c>
      <c r="M567">
        <v>76000</v>
      </c>
    </row>
    <row r="568" spans="1:13" x14ac:dyDescent="0.2">
      <c r="A568" t="s">
        <v>26</v>
      </c>
      <c r="B568" t="s">
        <v>1203</v>
      </c>
      <c r="C568" t="s">
        <v>50</v>
      </c>
      <c r="D568" t="s">
        <v>1204</v>
      </c>
      <c r="E568" t="s">
        <v>63</v>
      </c>
      <c r="F568" t="s">
        <v>53</v>
      </c>
      <c r="G568" t="s">
        <v>586</v>
      </c>
      <c r="H568" t="s">
        <v>20</v>
      </c>
      <c r="I568" t="s">
        <v>32</v>
      </c>
      <c r="J568" t="s">
        <v>21</v>
      </c>
      <c r="K568">
        <v>64123.59</v>
      </c>
      <c r="L568">
        <v>86600</v>
      </c>
      <c r="M568">
        <v>75361.794999999998</v>
      </c>
    </row>
    <row r="569" spans="1:13" x14ac:dyDescent="0.2">
      <c r="A569" t="s">
        <v>22</v>
      </c>
      <c r="B569" t="s">
        <v>454</v>
      </c>
      <c r="C569" t="s">
        <v>50</v>
      </c>
      <c r="D569" t="s">
        <v>78</v>
      </c>
      <c r="E569" t="s">
        <v>37</v>
      </c>
      <c r="F569" t="s">
        <v>31</v>
      </c>
      <c r="G569" t="s">
        <v>1213</v>
      </c>
      <c r="H569" t="s">
        <v>20</v>
      </c>
      <c r="I569" t="s">
        <v>32</v>
      </c>
      <c r="J569" t="s">
        <v>21</v>
      </c>
      <c r="K569">
        <v>65000</v>
      </c>
      <c r="L569">
        <v>87000</v>
      </c>
      <c r="M569">
        <v>76000</v>
      </c>
    </row>
    <row r="570" spans="1:13" x14ac:dyDescent="0.2">
      <c r="A570" t="s">
        <v>81</v>
      </c>
      <c r="B570" t="s">
        <v>1214</v>
      </c>
      <c r="C570" t="s">
        <v>50</v>
      </c>
      <c r="D570" t="s">
        <v>1215</v>
      </c>
      <c r="E570" t="s">
        <v>37</v>
      </c>
      <c r="F570" t="s">
        <v>31</v>
      </c>
      <c r="G570" t="s">
        <v>54</v>
      </c>
      <c r="H570" t="s">
        <v>20</v>
      </c>
      <c r="I570" t="s">
        <v>32</v>
      </c>
      <c r="J570" t="s">
        <v>33</v>
      </c>
      <c r="K570">
        <v>90646.399999999994</v>
      </c>
      <c r="L570">
        <v>99320</v>
      </c>
      <c r="M570">
        <v>94983.2</v>
      </c>
    </row>
    <row r="571" spans="1:13" x14ac:dyDescent="0.2">
      <c r="A571" t="s">
        <v>22</v>
      </c>
      <c r="B571" t="s">
        <v>23</v>
      </c>
      <c r="C571" t="s">
        <v>23</v>
      </c>
      <c r="D571" t="s">
        <v>1212</v>
      </c>
      <c r="E571" t="s">
        <v>30</v>
      </c>
      <c r="F571" t="s">
        <v>31</v>
      </c>
      <c r="G571" t="s">
        <v>18</v>
      </c>
      <c r="H571" t="s">
        <v>20</v>
      </c>
      <c r="I571" t="s">
        <v>32</v>
      </c>
      <c r="J571" t="s">
        <v>21</v>
      </c>
      <c r="K571">
        <v>65000</v>
      </c>
      <c r="L571">
        <v>87000</v>
      </c>
      <c r="M571">
        <v>76000</v>
      </c>
    </row>
    <row r="572" spans="1:13" x14ac:dyDescent="0.2">
      <c r="A572" t="s">
        <v>81</v>
      </c>
      <c r="B572" t="s">
        <v>1214</v>
      </c>
      <c r="C572" t="s">
        <v>50</v>
      </c>
      <c r="D572" t="s">
        <v>1215</v>
      </c>
      <c r="E572" t="s">
        <v>37</v>
      </c>
      <c r="F572" t="s">
        <v>31</v>
      </c>
      <c r="G572" t="s">
        <v>54</v>
      </c>
      <c r="H572" t="s">
        <v>20</v>
      </c>
      <c r="I572" t="s">
        <v>32</v>
      </c>
      <c r="J572" t="s">
        <v>33</v>
      </c>
      <c r="K572">
        <v>90646.399999999994</v>
      </c>
      <c r="L572">
        <v>99320</v>
      </c>
      <c r="M572">
        <v>94983.2</v>
      </c>
    </row>
    <row r="573" spans="1:13" x14ac:dyDescent="0.2">
      <c r="A573" t="s">
        <v>26</v>
      </c>
      <c r="B573" t="s">
        <v>1203</v>
      </c>
      <c r="C573" t="s">
        <v>50</v>
      </c>
      <c r="D573" t="s">
        <v>1204</v>
      </c>
      <c r="E573" t="s">
        <v>63</v>
      </c>
      <c r="F573" t="s">
        <v>53</v>
      </c>
      <c r="G573" t="s">
        <v>586</v>
      </c>
      <c r="H573" t="s">
        <v>20</v>
      </c>
      <c r="I573" t="s">
        <v>32</v>
      </c>
      <c r="J573" t="s">
        <v>21</v>
      </c>
      <c r="K573">
        <v>64123.59</v>
      </c>
      <c r="L573">
        <v>86600</v>
      </c>
      <c r="M573">
        <v>75361.794999999998</v>
      </c>
    </row>
    <row r="574" spans="1:13" x14ac:dyDescent="0.2">
      <c r="A574" t="s">
        <v>22</v>
      </c>
      <c r="B574" t="s">
        <v>454</v>
      </c>
      <c r="C574" t="s">
        <v>50</v>
      </c>
      <c r="D574" t="s">
        <v>78</v>
      </c>
      <c r="E574" t="s">
        <v>37</v>
      </c>
      <c r="F574" t="s">
        <v>31</v>
      </c>
      <c r="G574" t="s">
        <v>1213</v>
      </c>
      <c r="H574" t="s">
        <v>20</v>
      </c>
      <c r="I574" t="s">
        <v>32</v>
      </c>
      <c r="J574" t="s">
        <v>21</v>
      </c>
      <c r="K574">
        <v>65000</v>
      </c>
      <c r="L574">
        <v>87000</v>
      </c>
      <c r="M574">
        <v>76000</v>
      </c>
    </row>
    <row r="575" spans="1:13" x14ac:dyDescent="0.2">
      <c r="A575" t="s">
        <v>96</v>
      </c>
      <c r="B575" t="s">
        <v>1216</v>
      </c>
      <c r="C575" t="s">
        <v>50</v>
      </c>
      <c r="D575" t="s">
        <v>1217</v>
      </c>
      <c r="E575" t="s">
        <v>37</v>
      </c>
      <c r="F575" t="s">
        <v>31</v>
      </c>
      <c r="G575" t="s">
        <v>54</v>
      </c>
      <c r="H575" t="s">
        <v>20</v>
      </c>
      <c r="I575" t="s">
        <v>32</v>
      </c>
      <c r="J575" t="s">
        <v>21</v>
      </c>
      <c r="K575">
        <v>50000</v>
      </c>
      <c r="L575">
        <v>76458</v>
      </c>
      <c r="M575">
        <v>63229</v>
      </c>
    </row>
    <row r="576" spans="1:13" x14ac:dyDescent="0.2">
      <c r="A576" t="s">
        <v>96</v>
      </c>
      <c r="B576" t="s">
        <v>15</v>
      </c>
      <c r="C576" t="s">
        <v>15</v>
      </c>
      <c r="D576" t="s">
        <v>1218</v>
      </c>
      <c r="E576" t="s">
        <v>123</v>
      </c>
      <c r="F576" t="s">
        <v>31</v>
      </c>
      <c r="G576" t="s">
        <v>1219</v>
      </c>
      <c r="H576" t="s">
        <v>20</v>
      </c>
      <c r="I576" t="s">
        <v>32</v>
      </c>
      <c r="J576" t="s">
        <v>21</v>
      </c>
      <c r="K576">
        <v>50000</v>
      </c>
      <c r="L576">
        <v>76458</v>
      </c>
      <c r="M576">
        <v>63229</v>
      </c>
    </row>
    <row r="577" spans="1:13" x14ac:dyDescent="0.2">
      <c r="A577" t="s">
        <v>105</v>
      </c>
      <c r="B577" t="s">
        <v>1220</v>
      </c>
      <c r="C577" t="s">
        <v>50</v>
      </c>
      <c r="D577" t="s">
        <v>1194</v>
      </c>
      <c r="E577" t="s">
        <v>37</v>
      </c>
      <c r="F577" t="s">
        <v>31</v>
      </c>
      <c r="G577" t="s">
        <v>1221</v>
      </c>
      <c r="H577" t="s">
        <v>20</v>
      </c>
      <c r="I577" t="s">
        <v>32</v>
      </c>
      <c r="J577" t="s">
        <v>21</v>
      </c>
      <c r="K577">
        <v>69000</v>
      </c>
      <c r="L577">
        <v>86000</v>
      </c>
      <c r="M577">
        <v>77500</v>
      </c>
    </row>
    <row r="578" spans="1:13" x14ac:dyDescent="0.2">
      <c r="A578" t="s">
        <v>13</v>
      </c>
      <c r="B578" t="s">
        <v>1222</v>
      </c>
      <c r="C578" t="s">
        <v>41</v>
      </c>
      <c r="D578" t="s">
        <v>804</v>
      </c>
      <c r="E578" t="s">
        <v>556</v>
      </c>
      <c r="F578" t="s">
        <v>31</v>
      </c>
      <c r="G578" t="s">
        <v>1223</v>
      </c>
      <c r="H578" t="s">
        <v>45</v>
      </c>
      <c r="I578" t="s">
        <v>32</v>
      </c>
      <c r="J578" t="s">
        <v>21</v>
      </c>
      <c r="K578">
        <v>76000</v>
      </c>
      <c r="L578">
        <v>89440</v>
      </c>
      <c r="M578">
        <v>82720</v>
      </c>
    </row>
    <row r="579" spans="1:13" x14ac:dyDescent="0.2">
      <c r="A579" t="s">
        <v>96</v>
      </c>
      <c r="B579" t="s">
        <v>1224</v>
      </c>
      <c r="C579" t="s">
        <v>370</v>
      </c>
      <c r="D579" t="s">
        <v>791</v>
      </c>
      <c r="E579" t="s">
        <v>63</v>
      </c>
      <c r="F579" t="s">
        <v>53</v>
      </c>
      <c r="G579" t="s">
        <v>54</v>
      </c>
      <c r="H579" t="s">
        <v>20</v>
      </c>
      <c r="I579" t="s">
        <v>32</v>
      </c>
      <c r="J579" t="s">
        <v>93</v>
      </c>
      <c r="K579">
        <v>90000</v>
      </c>
      <c r="L579">
        <v>180000</v>
      </c>
      <c r="M579">
        <v>135000</v>
      </c>
    </row>
    <row r="580" spans="1:13" x14ac:dyDescent="0.2">
      <c r="A580" t="s">
        <v>22</v>
      </c>
      <c r="B580" t="s">
        <v>23</v>
      </c>
      <c r="C580" t="s">
        <v>23</v>
      </c>
      <c r="D580" t="s">
        <v>1225</v>
      </c>
      <c r="E580" t="s">
        <v>99</v>
      </c>
      <c r="F580" t="s">
        <v>100</v>
      </c>
      <c r="G580" t="s">
        <v>1226</v>
      </c>
      <c r="H580" t="s">
        <v>20</v>
      </c>
      <c r="I580" t="s">
        <v>32</v>
      </c>
      <c r="J580" t="s">
        <v>101</v>
      </c>
      <c r="K580">
        <v>65000</v>
      </c>
      <c r="L580">
        <v>87000</v>
      </c>
      <c r="M580">
        <v>76000</v>
      </c>
    </row>
    <row r="581" spans="1:13" x14ac:dyDescent="0.2">
      <c r="A581" t="s">
        <v>22</v>
      </c>
      <c r="B581" t="s">
        <v>23</v>
      </c>
      <c r="C581" t="s">
        <v>23</v>
      </c>
      <c r="D581" t="s">
        <v>785</v>
      </c>
      <c r="E581" t="s">
        <v>123</v>
      </c>
      <c r="F581" t="s">
        <v>31</v>
      </c>
      <c r="G581" t="s">
        <v>1227</v>
      </c>
      <c r="H581" t="s">
        <v>20</v>
      </c>
      <c r="I581" t="s">
        <v>32</v>
      </c>
      <c r="J581" t="s">
        <v>46</v>
      </c>
      <c r="K581">
        <v>65000</v>
      </c>
      <c r="L581">
        <v>87000</v>
      </c>
      <c r="M581">
        <v>76000</v>
      </c>
    </row>
    <row r="582" spans="1:13" x14ac:dyDescent="0.2">
      <c r="A582" t="s">
        <v>13</v>
      </c>
      <c r="B582" t="s">
        <v>798</v>
      </c>
      <c r="C582" t="s">
        <v>90</v>
      </c>
      <c r="D582" t="s">
        <v>1228</v>
      </c>
      <c r="E582" t="s">
        <v>316</v>
      </c>
      <c r="F582" t="s">
        <v>31</v>
      </c>
      <c r="G582" t="s">
        <v>1229</v>
      </c>
      <c r="H582" t="s">
        <v>20</v>
      </c>
      <c r="I582" t="s">
        <v>32</v>
      </c>
      <c r="J582" t="s">
        <v>21</v>
      </c>
      <c r="K582">
        <v>90480</v>
      </c>
      <c r="L582">
        <v>90480</v>
      </c>
      <c r="M582">
        <v>90480</v>
      </c>
    </row>
    <row r="583" spans="1:13" x14ac:dyDescent="0.2">
      <c r="A583" t="s">
        <v>13</v>
      </c>
      <c r="B583" t="s">
        <v>1230</v>
      </c>
      <c r="C583" t="s">
        <v>28</v>
      </c>
      <c r="D583" t="s">
        <v>1231</v>
      </c>
      <c r="E583" t="s">
        <v>145</v>
      </c>
      <c r="F583" t="s">
        <v>146</v>
      </c>
      <c r="G583" t="s">
        <v>1232</v>
      </c>
      <c r="H583" t="s">
        <v>45</v>
      </c>
      <c r="I583" t="s">
        <v>32</v>
      </c>
      <c r="J583" t="s">
        <v>93</v>
      </c>
      <c r="K583">
        <v>76000</v>
      </c>
      <c r="L583">
        <v>89440</v>
      </c>
      <c r="M583">
        <v>82720</v>
      </c>
    </row>
    <row r="584" spans="1:13" x14ac:dyDescent="0.2">
      <c r="A584" t="s">
        <v>48</v>
      </c>
      <c r="B584" t="s">
        <v>1233</v>
      </c>
      <c r="C584" t="s">
        <v>50</v>
      </c>
      <c r="D584" t="s">
        <v>895</v>
      </c>
      <c r="E584" t="s">
        <v>63</v>
      </c>
      <c r="F584" t="s">
        <v>53</v>
      </c>
      <c r="G584" t="s">
        <v>18</v>
      </c>
      <c r="H584" t="s">
        <v>20</v>
      </c>
      <c r="I584" t="s">
        <v>32</v>
      </c>
      <c r="J584" t="s">
        <v>46</v>
      </c>
      <c r="K584" s="1" t="s">
        <v>1234</v>
      </c>
      <c r="L584">
        <v>114025.60000000001</v>
      </c>
      <c r="M584">
        <v>96668</v>
      </c>
    </row>
    <row r="585" spans="1:13" x14ac:dyDescent="0.2">
      <c r="A585" t="s">
        <v>26</v>
      </c>
      <c r="B585" t="s">
        <v>1235</v>
      </c>
      <c r="C585" t="s">
        <v>50</v>
      </c>
      <c r="D585" t="s">
        <v>1236</v>
      </c>
      <c r="E585" t="s">
        <v>1237</v>
      </c>
      <c r="F585" t="s">
        <v>31</v>
      </c>
      <c r="G585" t="s">
        <v>18</v>
      </c>
      <c r="H585" t="s">
        <v>20</v>
      </c>
      <c r="I585" t="s">
        <v>32</v>
      </c>
      <c r="J585" t="s">
        <v>46</v>
      </c>
      <c r="K585">
        <v>64123.59</v>
      </c>
      <c r="L585">
        <v>86600</v>
      </c>
      <c r="M585">
        <v>75361.794999999998</v>
      </c>
    </row>
    <row r="586" spans="1:13" x14ac:dyDescent="0.2">
      <c r="A586" t="s">
        <v>13</v>
      </c>
      <c r="B586" t="s">
        <v>798</v>
      </c>
      <c r="C586" t="s">
        <v>90</v>
      </c>
      <c r="D586" t="s">
        <v>1195</v>
      </c>
      <c r="E586" t="s">
        <v>99</v>
      </c>
      <c r="F586" t="s">
        <v>100</v>
      </c>
      <c r="G586" t="s">
        <v>87</v>
      </c>
      <c r="H586" t="s">
        <v>20</v>
      </c>
      <c r="I586" t="s">
        <v>32</v>
      </c>
      <c r="J586" t="s">
        <v>21</v>
      </c>
      <c r="K586">
        <v>62400</v>
      </c>
      <c r="L586">
        <v>62400</v>
      </c>
      <c r="M586">
        <v>62400</v>
      </c>
    </row>
    <row r="587" spans="1:13" x14ac:dyDescent="0.2">
      <c r="A587" t="s">
        <v>55</v>
      </c>
      <c r="B587" t="s">
        <v>1238</v>
      </c>
      <c r="C587" t="s">
        <v>50</v>
      </c>
      <c r="D587" t="s">
        <v>1239</v>
      </c>
      <c r="E587" t="s">
        <v>600</v>
      </c>
      <c r="F587" t="s">
        <v>31</v>
      </c>
      <c r="G587" t="s">
        <v>1240</v>
      </c>
      <c r="H587" t="s">
        <v>20</v>
      </c>
      <c r="I587" t="s">
        <v>32</v>
      </c>
      <c r="J587" t="s">
        <v>130</v>
      </c>
      <c r="K587">
        <v>68000</v>
      </c>
      <c r="L587">
        <v>88300</v>
      </c>
      <c r="M587">
        <v>78150</v>
      </c>
    </row>
    <row r="588" spans="1:13" x14ac:dyDescent="0.2">
      <c r="A588" t="s">
        <v>55</v>
      </c>
      <c r="B588" t="s">
        <v>1238</v>
      </c>
      <c r="C588" t="s">
        <v>50</v>
      </c>
      <c r="D588" t="s">
        <v>1239</v>
      </c>
      <c r="E588" t="s">
        <v>600</v>
      </c>
      <c r="F588" t="s">
        <v>31</v>
      </c>
      <c r="G588" t="s">
        <v>1240</v>
      </c>
      <c r="H588" t="s">
        <v>20</v>
      </c>
      <c r="I588" t="s">
        <v>32</v>
      </c>
      <c r="J588" t="s">
        <v>130</v>
      </c>
      <c r="K588">
        <v>68000</v>
      </c>
      <c r="L588">
        <v>88300</v>
      </c>
      <c r="M588">
        <v>78150</v>
      </c>
    </row>
    <row r="589" spans="1:13" x14ac:dyDescent="0.2">
      <c r="A589" t="s">
        <v>81</v>
      </c>
      <c r="B589" t="s">
        <v>1241</v>
      </c>
      <c r="C589" t="s">
        <v>357</v>
      </c>
      <c r="D589" t="s">
        <v>1063</v>
      </c>
      <c r="E589" t="s">
        <v>323</v>
      </c>
      <c r="F589" t="s">
        <v>53</v>
      </c>
      <c r="G589" t="s">
        <v>1064</v>
      </c>
      <c r="H589" t="s">
        <v>20</v>
      </c>
      <c r="I589" t="s">
        <v>32</v>
      </c>
      <c r="J589" t="s">
        <v>21</v>
      </c>
      <c r="K589">
        <v>30240.560000000001</v>
      </c>
      <c r="L589">
        <v>57200</v>
      </c>
      <c r="M589">
        <v>43720.28</v>
      </c>
    </row>
    <row r="590" spans="1:13" x14ac:dyDescent="0.2">
      <c r="A590" t="s">
        <v>48</v>
      </c>
      <c r="B590" t="s">
        <v>1242</v>
      </c>
      <c r="C590" t="s">
        <v>50</v>
      </c>
      <c r="D590" t="s">
        <v>1243</v>
      </c>
      <c r="E590" t="s">
        <v>37</v>
      </c>
      <c r="F590" t="s">
        <v>31</v>
      </c>
      <c r="G590" t="s">
        <v>1244</v>
      </c>
      <c r="H590" t="s">
        <v>20</v>
      </c>
      <c r="I590" t="s">
        <v>32</v>
      </c>
      <c r="J590" t="s">
        <v>33</v>
      </c>
      <c r="K590">
        <v>68500</v>
      </c>
      <c r="L590">
        <v>87000</v>
      </c>
      <c r="M590">
        <v>77750</v>
      </c>
    </row>
    <row r="591" spans="1:13" x14ac:dyDescent="0.2">
      <c r="A591" t="s">
        <v>48</v>
      </c>
      <c r="B591" t="s">
        <v>1245</v>
      </c>
      <c r="C591" t="s">
        <v>23</v>
      </c>
      <c r="D591" t="s">
        <v>693</v>
      </c>
      <c r="E591" t="s">
        <v>145</v>
      </c>
      <c r="F591" t="s">
        <v>146</v>
      </c>
      <c r="G591" t="s">
        <v>1246</v>
      </c>
      <c r="H591" t="s">
        <v>20</v>
      </c>
      <c r="I591" t="s">
        <v>32</v>
      </c>
      <c r="J591" t="s">
        <v>21</v>
      </c>
      <c r="K591">
        <v>68500</v>
      </c>
      <c r="L591">
        <v>87000</v>
      </c>
      <c r="M591">
        <v>77750</v>
      </c>
    </row>
    <row r="592" spans="1:13" x14ac:dyDescent="0.2">
      <c r="A592" t="s">
        <v>96</v>
      </c>
      <c r="B592" t="s">
        <v>606</v>
      </c>
      <c r="C592" t="s">
        <v>50</v>
      </c>
      <c r="D592" t="s">
        <v>852</v>
      </c>
      <c r="E592" t="s">
        <v>52</v>
      </c>
      <c r="F592" t="s">
        <v>53</v>
      </c>
      <c r="G592" t="s">
        <v>54</v>
      </c>
      <c r="H592" t="s">
        <v>20</v>
      </c>
      <c r="I592" t="s">
        <v>32</v>
      </c>
      <c r="J592" t="s">
        <v>21</v>
      </c>
      <c r="K592">
        <v>30240.560000000001</v>
      </c>
      <c r="L592">
        <v>57200</v>
      </c>
      <c r="M592">
        <v>43720.28</v>
      </c>
    </row>
    <row r="593" spans="1:13" x14ac:dyDescent="0.2">
      <c r="A593" t="s">
        <v>88</v>
      </c>
      <c r="B593" t="s">
        <v>1247</v>
      </c>
      <c r="C593" t="s">
        <v>90</v>
      </c>
      <c r="D593" t="s">
        <v>1248</v>
      </c>
      <c r="E593" t="s">
        <v>260</v>
      </c>
      <c r="F593" t="s">
        <v>186</v>
      </c>
      <c r="G593" t="s">
        <v>18</v>
      </c>
      <c r="H593" t="s">
        <v>20</v>
      </c>
      <c r="I593" t="s">
        <v>32</v>
      </c>
      <c r="J593" t="s">
        <v>21</v>
      </c>
      <c r="K593">
        <v>85816.8</v>
      </c>
      <c r="L593">
        <v>91520</v>
      </c>
      <c r="M593">
        <v>88668.4</v>
      </c>
    </row>
    <row r="594" spans="1:13" x14ac:dyDescent="0.2">
      <c r="A594" t="s">
        <v>81</v>
      </c>
      <c r="B594" t="s">
        <v>217</v>
      </c>
      <c r="C594" t="s">
        <v>23</v>
      </c>
      <c r="D594" t="s">
        <v>1249</v>
      </c>
      <c r="E594" t="s">
        <v>204</v>
      </c>
      <c r="F594" t="s">
        <v>31</v>
      </c>
      <c r="G594" t="s">
        <v>54</v>
      </c>
      <c r="H594" t="s">
        <v>45</v>
      </c>
      <c r="I594" t="s">
        <v>32</v>
      </c>
      <c r="J594" t="s">
        <v>46</v>
      </c>
      <c r="K594">
        <v>66000</v>
      </c>
      <c r="L594">
        <v>84500</v>
      </c>
      <c r="M594">
        <v>75250</v>
      </c>
    </row>
    <row r="595" spans="1:13" x14ac:dyDescent="0.2">
      <c r="A595" t="s">
        <v>105</v>
      </c>
      <c r="B595" t="s">
        <v>1250</v>
      </c>
      <c r="C595" t="s">
        <v>28</v>
      </c>
      <c r="D595" t="s">
        <v>1251</v>
      </c>
      <c r="E595" t="s">
        <v>99</v>
      </c>
      <c r="F595" t="s">
        <v>100</v>
      </c>
      <c r="G595" t="s">
        <v>18</v>
      </c>
      <c r="H595" t="s">
        <v>20</v>
      </c>
      <c r="I595" t="s">
        <v>32</v>
      </c>
      <c r="J595" t="s">
        <v>39</v>
      </c>
      <c r="K595">
        <v>104000</v>
      </c>
      <c r="L595">
        <v>104000</v>
      </c>
      <c r="M595">
        <v>104000</v>
      </c>
    </row>
    <row r="596" spans="1:13" x14ac:dyDescent="0.2">
      <c r="A596" t="s">
        <v>22</v>
      </c>
      <c r="B596" t="s">
        <v>454</v>
      </c>
      <c r="C596" t="s">
        <v>50</v>
      </c>
      <c r="D596" t="s">
        <v>78</v>
      </c>
      <c r="E596" t="s">
        <v>37</v>
      </c>
      <c r="F596" t="s">
        <v>31</v>
      </c>
      <c r="G596" t="s">
        <v>1252</v>
      </c>
      <c r="H596" t="s">
        <v>20</v>
      </c>
      <c r="I596" t="s">
        <v>32</v>
      </c>
      <c r="J596" t="s">
        <v>21</v>
      </c>
      <c r="K596">
        <v>65000</v>
      </c>
      <c r="L596">
        <v>87000</v>
      </c>
      <c r="M596">
        <v>76000</v>
      </c>
    </row>
    <row r="597" spans="1:13" x14ac:dyDescent="0.2">
      <c r="A597" t="s">
        <v>26</v>
      </c>
      <c r="B597" t="s">
        <v>1253</v>
      </c>
      <c r="C597" t="s">
        <v>188</v>
      </c>
      <c r="D597" t="s">
        <v>1254</v>
      </c>
      <c r="E597" t="s">
        <v>1255</v>
      </c>
      <c r="F597" t="s">
        <v>186</v>
      </c>
      <c r="G597" t="s">
        <v>54</v>
      </c>
      <c r="H597" t="s">
        <v>20</v>
      </c>
      <c r="I597" t="s">
        <v>32</v>
      </c>
      <c r="J597" t="s">
        <v>21</v>
      </c>
      <c r="K597">
        <v>64123.59</v>
      </c>
      <c r="L597">
        <v>86600</v>
      </c>
      <c r="M597">
        <v>75361.794999999998</v>
      </c>
    </row>
    <row r="598" spans="1:13" x14ac:dyDescent="0.2">
      <c r="A598" t="s">
        <v>55</v>
      </c>
      <c r="B598" t="s">
        <v>1256</v>
      </c>
      <c r="C598" t="s">
        <v>188</v>
      </c>
      <c r="D598" t="s">
        <v>1257</v>
      </c>
      <c r="E598" t="s">
        <v>145</v>
      </c>
      <c r="F598" t="s">
        <v>146</v>
      </c>
      <c r="G598" t="s">
        <v>1258</v>
      </c>
      <c r="H598" t="s">
        <v>45</v>
      </c>
      <c r="I598" t="s">
        <v>32</v>
      </c>
      <c r="J598" t="s">
        <v>21</v>
      </c>
      <c r="K598">
        <v>30240.560000000001</v>
      </c>
      <c r="L598">
        <v>57200</v>
      </c>
      <c r="M598">
        <v>43720.28</v>
      </c>
    </row>
    <row r="599" spans="1:13" x14ac:dyDescent="0.2">
      <c r="A599" t="s">
        <v>81</v>
      </c>
      <c r="B599" t="s">
        <v>217</v>
      </c>
      <c r="C599" t="s">
        <v>23</v>
      </c>
      <c r="D599" t="s">
        <v>1249</v>
      </c>
      <c r="E599" t="s">
        <v>204</v>
      </c>
      <c r="F599" t="s">
        <v>31</v>
      </c>
      <c r="G599" t="s">
        <v>54</v>
      </c>
      <c r="H599" t="s">
        <v>45</v>
      </c>
      <c r="I599" t="s">
        <v>32</v>
      </c>
      <c r="J599" t="s">
        <v>46</v>
      </c>
      <c r="K599">
        <v>66000</v>
      </c>
      <c r="L599">
        <v>84500</v>
      </c>
      <c r="M599">
        <v>75250</v>
      </c>
    </row>
    <row r="600" spans="1:13" x14ac:dyDescent="0.2">
      <c r="A600" t="s">
        <v>105</v>
      </c>
      <c r="B600" t="s">
        <v>1259</v>
      </c>
      <c r="C600" t="s">
        <v>50</v>
      </c>
      <c r="D600" t="s">
        <v>1260</v>
      </c>
      <c r="E600" t="s">
        <v>136</v>
      </c>
      <c r="F600" t="s">
        <v>100</v>
      </c>
      <c r="G600" t="s">
        <v>87</v>
      </c>
      <c r="H600" t="s">
        <v>20</v>
      </c>
      <c r="I600" t="s">
        <v>32</v>
      </c>
      <c r="J600" t="s">
        <v>33</v>
      </c>
      <c r="K600">
        <v>87464</v>
      </c>
      <c r="L600">
        <v>87464</v>
      </c>
      <c r="M600">
        <v>87464</v>
      </c>
    </row>
    <row r="601" spans="1:13" x14ac:dyDescent="0.2">
      <c r="A601" t="s">
        <v>81</v>
      </c>
      <c r="B601" t="s">
        <v>1261</v>
      </c>
      <c r="C601" t="s">
        <v>50</v>
      </c>
      <c r="D601" t="s">
        <v>1188</v>
      </c>
      <c r="E601" t="s">
        <v>17</v>
      </c>
      <c r="F601" t="s">
        <v>18</v>
      </c>
      <c r="G601" t="s">
        <v>54</v>
      </c>
      <c r="H601" t="s">
        <v>45</v>
      </c>
      <c r="I601" t="s">
        <v>17</v>
      </c>
      <c r="J601" t="s">
        <v>33</v>
      </c>
      <c r="K601">
        <v>30240.560000000001</v>
      </c>
      <c r="L601">
        <v>93000</v>
      </c>
      <c r="M601">
        <v>61620.28</v>
      </c>
    </row>
    <row r="602" spans="1:13" x14ac:dyDescent="0.2">
      <c r="A602" t="s">
        <v>96</v>
      </c>
      <c r="B602" t="s">
        <v>1262</v>
      </c>
      <c r="C602" t="s">
        <v>15</v>
      </c>
      <c r="D602" t="s">
        <v>1263</v>
      </c>
      <c r="E602" t="s">
        <v>233</v>
      </c>
      <c r="F602" t="s">
        <v>234</v>
      </c>
      <c r="G602" t="s">
        <v>18</v>
      </c>
      <c r="H602" t="s">
        <v>20</v>
      </c>
      <c r="I602" t="s">
        <v>32</v>
      </c>
      <c r="J602" t="s">
        <v>33</v>
      </c>
      <c r="K602">
        <v>64731.76</v>
      </c>
      <c r="L602">
        <v>97097.64</v>
      </c>
      <c r="M602">
        <v>80914.7</v>
      </c>
    </row>
    <row r="603" spans="1:13" x14ac:dyDescent="0.2">
      <c r="A603" t="s">
        <v>13</v>
      </c>
      <c r="B603" t="s">
        <v>1264</v>
      </c>
      <c r="C603" t="s">
        <v>50</v>
      </c>
      <c r="D603" t="s">
        <v>1265</v>
      </c>
      <c r="E603" t="s">
        <v>352</v>
      </c>
      <c r="F603" t="s">
        <v>53</v>
      </c>
      <c r="G603" t="s">
        <v>1266</v>
      </c>
      <c r="H603" t="s">
        <v>20</v>
      </c>
      <c r="I603" t="s">
        <v>32</v>
      </c>
      <c r="J603" t="s">
        <v>33</v>
      </c>
      <c r="K603">
        <v>85000</v>
      </c>
      <c r="L603">
        <v>110000</v>
      </c>
      <c r="M603">
        <v>97500</v>
      </c>
    </row>
    <row r="604" spans="1:13" x14ac:dyDescent="0.2">
      <c r="A604" t="s">
        <v>81</v>
      </c>
      <c r="B604" t="s">
        <v>1267</v>
      </c>
      <c r="C604" t="s">
        <v>50</v>
      </c>
      <c r="D604" t="s">
        <v>1268</v>
      </c>
      <c r="E604" t="s">
        <v>154</v>
      </c>
      <c r="F604" t="s">
        <v>31</v>
      </c>
      <c r="G604" t="s">
        <v>1269</v>
      </c>
      <c r="H604" t="s">
        <v>20</v>
      </c>
      <c r="I604" t="s">
        <v>32</v>
      </c>
      <c r="J604" t="s">
        <v>21</v>
      </c>
      <c r="K604">
        <v>66000</v>
      </c>
      <c r="L604">
        <v>84500</v>
      </c>
      <c r="M604">
        <v>75250</v>
      </c>
    </row>
    <row r="605" spans="1:13" x14ac:dyDescent="0.2">
      <c r="A605" t="s">
        <v>13</v>
      </c>
      <c r="B605" t="s">
        <v>1270</v>
      </c>
      <c r="C605" t="s">
        <v>28</v>
      </c>
      <c r="D605" t="s">
        <v>1271</v>
      </c>
      <c r="E605" t="s">
        <v>1272</v>
      </c>
      <c r="F605" t="s">
        <v>31</v>
      </c>
      <c r="G605" t="s">
        <v>87</v>
      </c>
      <c r="H605" t="s">
        <v>20</v>
      </c>
      <c r="I605" t="s">
        <v>32</v>
      </c>
      <c r="J605" t="s">
        <v>46</v>
      </c>
      <c r="K605">
        <v>45344</v>
      </c>
      <c r="L605">
        <v>57200</v>
      </c>
      <c r="M605">
        <v>51272</v>
      </c>
    </row>
    <row r="606" spans="1:13" x14ac:dyDescent="0.2">
      <c r="A606" t="s">
        <v>88</v>
      </c>
      <c r="B606" t="s">
        <v>1273</v>
      </c>
      <c r="C606" t="s">
        <v>90</v>
      </c>
      <c r="D606" t="s">
        <v>1274</v>
      </c>
      <c r="E606" t="s">
        <v>37</v>
      </c>
      <c r="F606" t="s">
        <v>31</v>
      </c>
      <c r="G606" t="s">
        <v>526</v>
      </c>
      <c r="H606" t="s">
        <v>20</v>
      </c>
      <c r="I606" t="s">
        <v>32</v>
      </c>
      <c r="J606" t="s">
        <v>21</v>
      </c>
      <c r="K606">
        <v>85816.8</v>
      </c>
      <c r="L606">
        <v>91520</v>
      </c>
      <c r="M606">
        <v>88668.4</v>
      </c>
    </row>
    <row r="607" spans="1:13" x14ac:dyDescent="0.2">
      <c r="A607" t="s">
        <v>48</v>
      </c>
      <c r="B607" t="s">
        <v>1275</v>
      </c>
      <c r="C607" t="s">
        <v>90</v>
      </c>
      <c r="D607" t="s">
        <v>1276</v>
      </c>
      <c r="E607" t="s">
        <v>316</v>
      </c>
      <c r="F607" t="s">
        <v>31</v>
      </c>
      <c r="G607" t="s">
        <v>1277</v>
      </c>
      <c r="H607" t="s">
        <v>20</v>
      </c>
      <c r="I607" t="s">
        <v>32</v>
      </c>
      <c r="J607" t="s">
        <v>46</v>
      </c>
      <c r="K607">
        <v>68500</v>
      </c>
      <c r="L607">
        <v>87000</v>
      </c>
      <c r="M607">
        <v>77750</v>
      </c>
    </row>
    <row r="608" spans="1:13" x14ac:dyDescent="0.2">
      <c r="A608" t="s">
        <v>13</v>
      </c>
      <c r="B608" t="s">
        <v>1278</v>
      </c>
      <c r="C608" t="s">
        <v>23</v>
      </c>
      <c r="D608" t="s">
        <v>1279</v>
      </c>
      <c r="E608" t="s">
        <v>17</v>
      </c>
      <c r="F608" t="s">
        <v>18</v>
      </c>
      <c r="G608" t="s">
        <v>1280</v>
      </c>
      <c r="H608" t="s">
        <v>20</v>
      </c>
      <c r="I608" t="s">
        <v>17</v>
      </c>
      <c r="J608" t="s">
        <v>1281</v>
      </c>
      <c r="K608">
        <v>70000</v>
      </c>
      <c r="L608">
        <v>87110</v>
      </c>
      <c r="M608">
        <v>78555</v>
      </c>
    </row>
    <row r="609" spans="1:13" x14ac:dyDescent="0.2">
      <c r="A609" t="s">
        <v>55</v>
      </c>
      <c r="B609" t="s">
        <v>1282</v>
      </c>
      <c r="C609" t="s">
        <v>50</v>
      </c>
      <c r="D609" t="s">
        <v>374</v>
      </c>
      <c r="E609" t="s">
        <v>136</v>
      </c>
      <c r="F609" t="s">
        <v>100</v>
      </c>
      <c r="G609" t="s">
        <v>87</v>
      </c>
      <c r="H609" t="s">
        <v>223</v>
      </c>
      <c r="I609" t="s">
        <v>32</v>
      </c>
      <c r="J609" t="s">
        <v>33</v>
      </c>
      <c r="K609">
        <v>85915.26</v>
      </c>
      <c r="L609">
        <v>108564.32</v>
      </c>
      <c r="M609" s="1" t="s">
        <v>1283</v>
      </c>
    </row>
    <row r="610" spans="1:13" x14ac:dyDescent="0.2">
      <c r="A610" t="s">
        <v>96</v>
      </c>
      <c r="B610" t="s">
        <v>606</v>
      </c>
      <c r="C610" t="s">
        <v>50</v>
      </c>
      <c r="D610" t="s">
        <v>852</v>
      </c>
      <c r="E610" t="s">
        <v>99</v>
      </c>
      <c r="F610" t="s">
        <v>100</v>
      </c>
      <c r="G610" t="s">
        <v>54</v>
      </c>
      <c r="H610" t="s">
        <v>20</v>
      </c>
      <c r="I610" t="s">
        <v>32</v>
      </c>
      <c r="J610" t="s">
        <v>21</v>
      </c>
      <c r="K610">
        <v>50000</v>
      </c>
      <c r="L610">
        <v>76458</v>
      </c>
      <c r="M610">
        <v>63229</v>
      </c>
    </row>
    <row r="611" spans="1:13" x14ac:dyDescent="0.2">
      <c r="A611" t="s">
        <v>81</v>
      </c>
      <c r="B611" t="s">
        <v>1284</v>
      </c>
      <c r="C611" t="s">
        <v>50</v>
      </c>
      <c r="D611" t="s">
        <v>1285</v>
      </c>
      <c r="E611" t="s">
        <v>608</v>
      </c>
      <c r="F611" t="s">
        <v>31</v>
      </c>
      <c r="G611" t="s">
        <v>54</v>
      </c>
      <c r="H611" t="s">
        <v>375</v>
      </c>
      <c r="I611" t="s">
        <v>32</v>
      </c>
      <c r="J611" t="s">
        <v>21</v>
      </c>
      <c r="K611">
        <v>48000</v>
      </c>
      <c r="L611">
        <v>57200</v>
      </c>
      <c r="M611">
        <v>52600</v>
      </c>
    </row>
    <row r="612" spans="1:13" x14ac:dyDescent="0.2">
      <c r="A612" t="s">
        <v>55</v>
      </c>
      <c r="B612" t="s">
        <v>1286</v>
      </c>
      <c r="C612" t="s">
        <v>23</v>
      </c>
      <c r="D612" t="s">
        <v>1287</v>
      </c>
      <c r="E612" t="s">
        <v>37</v>
      </c>
      <c r="F612" t="s">
        <v>31</v>
      </c>
      <c r="G612" t="s">
        <v>1288</v>
      </c>
      <c r="H612" t="s">
        <v>20</v>
      </c>
      <c r="I612" t="s">
        <v>32</v>
      </c>
      <c r="J612" t="s">
        <v>21</v>
      </c>
      <c r="K612">
        <v>30240.560000000001</v>
      </c>
      <c r="L612">
        <v>57200</v>
      </c>
      <c r="M612">
        <v>43720.28</v>
      </c>
    </row>
    <row r="613" spans="1:13" x14ac:dyDescent="0.2">
      <c r="A613" t="s">
        <v>55</v>
      </c>
      <c r="B613" t="s">
        <v>1289</v>
      </c>
      <c r="C613" t="s">
        <v>50</v>
      </c>
      <c r="D613" t="s">
        <v>1290</v>
      </c>
      <c r="E613" t="s">
        <v>1291</v>
      </c>
      <c r="F613" t="s">
        <v>146</v>
      </c>
      <c r="G613" t="s">
        <v>1292</v>
      </c>
      <c r="H613" t="s">
        <v>20</v>
      </c>
      <c r="I613" t="s">
        <v>32</v>
      </c>
      <c r="J613" t="s">
        <v>21</v>
      </c>
      <c r="K613">
        <v>68000</v>
      </c>
      <c r="L613">
        <v>88300</v>
      </c>
      <c r="M613">
        <v>78150</v>
      </c>
    </row>
    <row r="614" spans="1:13" x14ac:dyDescent="0.2">
      <c r="A614" t="s">
        <v>81</v>
      </c>
      <c r="B614" t="s">
        <v>1293</v>
      </c>
      <c r="C614" t="s">
        <v>23</v>
      </c>
      <c r="D614" t="s">
        <v>484</v>
      </c>
      <c r="E614" t="s">
        <v>37</v>
      </c>
      <c r="F614" t="s">
        <v>31</v>
      </c>
      <c r="G614" t="s">
        <v>18</v>
      </c>
      <c r="H614" t="s">
        <v>45</v>
      </c>
      <c r="I614" t="s">
        <v>32</v>
      </c>
      <c r="J614" t="s">
        <v>33</v>
      </c>
      <c r="K614">
        <v>66000</v>
      </c>
      <c r="L614">
        <v>84500</v>
      </c>
      <c r="M614">
        <v>75250</v>
      </c>
    </row>
    <row r="615" spans="1:13" x14ac:dyDescent="0.2">
      <c r="A615" t="s">
        <v>81</v>
      </c>
      <c r="B615" t="s">
        <v>217</v>
      </c>
      <c r="C615" t="s">
        <v>23</v>
      </c>
      <c r="D615" t="s">
        <v>1294</v>
      </c>
      <c r="E615" t="s">
        <v>37</v>
      </c>
      <c r="F615" t="s">
        <v>31</v>
      </c>
      <c r="G615" t="s">
        <v>18</v>
      </c>
      <c r="H615" t="s">
        <v>45</v>
      </c>
      <c r="I615" t="s">
        <v>32</v>
      </c>
      <c r="J615" t="s">
        <v>33</v>
      </c>
      <c r="K615">
        <v>137280</v>
      </c>
      <c r="L615">
        <v>180000</v>
      </c>
      <c r="M615">
        <v>158640</v>
      </c>
    </row>
    <row r="616" spans="1:13" x14ac:dyDescent="0.2">
      <c r="A616" t="s">
        <v>55</v>
      </c>
      <c r="B616" t="s">
        <v>1289</v>
      </c>
      <c r="C616" t="s">
        <v>50</v>
      </c>
      <c r="D616" t="s">
        <v>1290</v>
      </c>
      <c r="E616" t="s">
        <v>1291</v>
      </c>
      <c r="F616" t="s">
        <v>146</v>
      </c>
      <c r="G616" t="s">
        <v>1292</v>
      </c>
      <c r="H616" t="s">
        <v>20</v>
      </c>
      <c r="I616" t="s">
        <v>32</v>
      </c>
      <c r="J616" t="s">
        <v>21</v>
      </c>
      <c r="K616">
        <v>68000</v>
      </c>
      <c r="L616">
        <v>88300</v>
      </c>
      <c r="M616">
        <v>78150</v>
      </c>
    </row>
    <row r="617" spans="1:13" x14ac:dyDescent="0.2">
      <c r="A617" t="s">
        <v>81</v>
      </c>
      <c r="B617" t="s">
        <v>1293</v>
      </c>
      <c r="C617" t="s">
        <v>23</v>
      </c>
      <c r="D617" t="s">
        <v>484</v>
      </c>
      <c r="E617" t="s">
        <v>37</v>
      </c>
      <c r="F617" t="s">
        <v>31</v>
      </c>
      <c r="G617" t="s">
        <v>18</v>
      </c>
      <c r="H617" t="s">
        <v>45</v>
      </c>
      <c r="I617" t="s">
        <v>32</v>
      </c>
      <c r="J617" t="s">
        <v>33</v>
      </c>
      <c r="K617">
        <v>66000</v>
      </c>
      <c r="L617">
        <v>84500</v>
      </c>
      <c r="M617">
        <v>75250</v>
      </c>
    </row>
    <row r="618" spans="1:13" x14ac:dyDescent="0.2">
      <c r="A618" t="s">
        <v>48</v>
      </c>
      <c r="B618" t="s">
        <v>1295</v>
      </c>
      <c r="C618" t="s">
        <v>50</v>
      </c>
      <c r="D618" t="s">
        <v>51</v>
      </c>
      <c r="E618" t="s">
        <v>1296</v>
      </c>
      <c r="F618" t="s">
        <v>186</v>
      </c>
      <c r="G618" t="s">
        <v>54</v>
      </c>
      <c r="H618" t="s">
        <v>20</v>
      </c>
      <c r="I618" t="s">
        <v>32</v>
      </c>
      <c r="J618" t="s">
        <v>21</v>
      </c>
      <c r="K618">
        <v>68500</v>
      </c>
      <c r="L618">
        <v>87000</v>
      </c>
      <c r="M618">
        <v>77750</v>
      </c>
    </row>
    <row r="619" spans="1:13" x14ac:dyDescent="0.2">
      <c r="A619" t="s">
        <v>22</v>
      </c>
      <c r="B619" t="s">
        <v>23</v>
      </c>
      <c r="C619" t="s">
        <v>23</v>
      </c>
      <c r="D619" t="s">
        <v>1297</v>
      </c>
      <c r="E619" t="s">
        <v>233</v>
      </c>
      <c r="F619" t="s">
        <v>234</v>
      </c>
      <c r="G619" t="s">
        <v>54</v>
      </c>
      <c r="H619" t="s">
        <v>20</v>
      </c>
      <c r="I619" t="s">
        <v>32</v>
      </c>
      <c r="J619" t="s">
        <v>21</v>
      </c>
      <c r="K619">
        <v>65000</v>
      </c>
      <c r="L619">
        <v>87000</v>
      </c>
      <c r="M619">
        <v>76000</v>
      </c>
    </row>
    <row r="620" spans="1:13" x14ac:dyDescent="0.2">
      <c r="A620" t="s">
        <v>48</v>
      </c>
      <c r="B620" t="s">
        <v>1298</v>
      </c>
      <c r="C620" t="s">
        <v>50</v>
      </c>
      <c r="D620" t="s">
        <v>1299</v>
      </c>
      <c r="E620" t="s">
        <v>145</v>
      </c>
      <c r="F620" t="s">
        <v>146</v>
      </c>
      <c r="G620" t="s">
        <v>1300</v>
      </c>
      <c r="H620" t="s">
        <v>20</v>
      </c>
      <c r="I620" t="s">
        <v>32</v>
      </c>
      <c r="J620" t="s">
        <v>21</v>
      </c>
      <c r="K620">
        <v>68500</v>
      </c>
      <c r="L620">
        <v>87000</v>
      </c>
      <c r="M620">
        <v>77750</v>
      </c>
    </row>
    <row r="621" spans="1:13" x14ac:dyDescent="0.2">
      <c r="A621" t="s">
        <v>55</v>
      </c>
      <c r="B621" t="s">
        <v>1301</v>
      </c>
      <c r="C621" t="s">
        <v>23</v>
      </c>
      <c r="D621" t="s">
        <v>1302</v>
      </c>
      <c r="E621" t="s">
        <v>63</v>
      </c>
      <c r="F621" t="s">
        <v>53</v>
      </c>
      <c r="G621" t="s">
        <v>19</v>
      </c>
      <c r="H621" t="s">
        <v>20</v>
      </c>
      <c r="I621" t="s">
        <v>32</v>
      </c>
      <c r="J621" t="s">
        <v>21</v>
      </c>
      <c r="K621">
        <v>67861</v>
      </c>
      <c r="L621">
        <v>93310.8</v>
      </c>
      <c r="M621">
        <v>80585.899999999994</v>
      </c>
    </row>
    <row r="622" spans="1:13" x14ac:dyDescent="0.2">
      <c r="A622" t="s">
        <v>48</v>
      </c>
      <c r="B622" t="s">
        <v>1303</v>
      </c>
      <c r="C622" t="s">
        <v>23</v>
      </c>
      <c r="D622" t="s">
        <v>1304</v>
      </c>
      <c r="E622" t="s">
        <v>123</v>
      </c>
      <c r="F622" t="s">
        <v>31</v>
      </c>
      <c r="G622" t="s">
        <v>1305</v>
      </c>
      <c r="H622" t="s">
        <v>20</v>
      </c>
      <c r="I622" t="s">
        <v>32</v>
      </c>
      <c r="J622" t="s">
        <v>21</v>
      </c>
      <c r="K622">
        <v>68500</v>
      </c>
      <c r="L622">
        <v>87000</v>
      </c>
      <c r="M622">
        <v>77750</v>
      </c>
    </row>
    <row r="623" spans="1:13" x14ac:dyDescent="0.2">
      <c r="A623" t="s">
        <v>96</v>
      </c>
      <c r="B623" t="s">
        <v>1306</v>
      </c>
      <c r="C623" t="s">
        <v>50</v>
      </c>
      <c r="D623" t="s">
        <v>1307</v>
      </c>
      <c r="E623" t="s">
        <v>1125</v>
      </c>
      <c r="F623" t="s">
        <v>53</v>
      </c>
      <c r="G623" t="s">
        <v>18</v>
      </c>
      <c r="H623" t="s">
        <v>20</v>
      </c>
      <c r="I623" t="s">
        <v>32</v>
      </c>
      <c r="J623" t="s">
        <v>21</v>
      </c>
      <c r="K623">
        <v>60000</v>
      </c>
      <c r="L623">
        <v>70000</v>
      </c>
      <c r="M623">
        <v>65000</v>
      </c>
    </row>
    <row r="624" spans="1:13" x14ac:dyDescent="0.2">
      <c r="A624" t="s">
        <v>88</v>
      </c>
      <c r="B624" t="s">
        <v>1308</v>
      </c>
      <c r="C624" t="s">
        <v>90</v>
      </c>
      <c r="D624" t="s">
        <v>1309</v>
      </c>
      <c r="E624" t="s">
        <v>37</v>
      </c>
      <c r="F624" t="s">
        <v>31</v>
      </c>
      <c r="G624" t="s">
        <v>18</v>
      </c>
      <c r="H624" t="s">
        <v>20</v>
      </c>
      <c r="I624" t="s">
        <v>32</v>
      </c>
      <c r="J624" t="s">
        <v>21</v>
      </c>
      <c r="K624">
        <v>92610</v>
      </c>
      <c r="L624">
        <v>103700</v>
      </c>
      <c r="M624">
        <v>98155</v>
      </c>
    </row>
    <row r="625" spans="1:13" x14ac:dyDescent="0.2">
      <c r="A625" t="s">
        <v>26</v>
      </c>
      <c r="B625" t="s">
        <v>1310</v>
      </c>
      <c r="C625" t="s">
        <v>28</v>
      </c>
      <c r="D625" t="s">
        <v>1311</v>
      </c>
      <c r="E625" t="s">
        <v>610</v>
      </c>
      <c r="F625" t="s">
        <v>100</v>
      </c>
      <c r="G625" t="s">
        <v>54</v>
      </c>
      <c r="H625" t="s">
        <v>20</v>
      </c>
      <c r="I625" t="s">
        <v>32</v>
      </c>
      <c r="J625" t="s">
        <v>21</v>
      </c>
      <c r="K625">
        <v>64123.59</v>
      </c>
      <c r="L625">
        <v>86600</v>
      </c>
      <c r="M625">
        <v>75361.794999999998</v>
      </c>
    </row>
    <row r="626" spans="1:13" x14ac:dyDescent="0.2">
      <c r="A626" t="s">
        <v>96</v>
      </c>
      <c r="B626" t="s">
        <v>1312</v>
      </c>
      <c r="C626" t="s">
        <v>50</v>
      </c>
      <c r="D626" t="s">
        <v>1313</v>
      </c>
      <c r="E626" t="s">
        <v>145</v>
      </c>
      <c r="F626" t="s">
        <v>146</v>
      </c>
      <c r="G626" t="s">
        <v>54</v>
      </c>
      <c r="H626" t="s">
        <v>20</v>
      </c>
      <c r="I626" t="s">
        <v>32</v>
      </c>
      <c r="J626" t="s">
        <v>21</v>
      </c>
      <c r="K626">
        <v>50000</v>
      </c>
      <c r="L626">
        <v>76458</v>
      </c>
      <c r="M626">
        <v>63229</v>
      </c>
    </row>
    <row r="627" spans="1:13" x14ac:dyDescent="0.2">
      <c r="A627" t="s">
        <v>81</v>
      </c>
      <c r="B627" t="s">
        <v>1314</v>
      </c>
      <c r="C627" t="s">
        <v>1031</v>
      </c>
      <c r="D627" t="s">
        <v>1315</v>
      </c>
      <c r="E627" t="s">
        <v>17</v>
      </c>
      <c r="F627" t="s">
        <v>18</v>
      </c>
      <c r="G627" t="s">
        <v>1316</v>
      </c>
      <c r="H627" t="s">
        <v>45</v>
      </c>
      <c r="I627" t="s">
        <v>17</v>
      </c>
      <c r="J627" t="s">
        <v>21</v>
      </c>
      <c r="K627">
        <v>66000</v>
      </c>
      <c r="L627">
        <v>84500</v>
      </c>
      <c r="M627">
        <v>75250</v>
      </c>
    </row>
    <row r="628" spans="1:13" x14ac:dyDescent="0.2">
      <c r="A628" t="s">
        <v>81</v>
      </c>
      <c r="B628" t="s">
        <v>1267</v>
      </c>
      <c r="C628" t="s">
        <v>50</v>
      </c>
      <c r="D628" t="s">
        <v>1317</v>
      </c>
      <c r="E628" t="s">
        <v>1318</v>
      </c>
      <c r="F628" t="s">
        <v>53</v>
      </c>
      <c r="G628" t="s">
        <v>54</v>
      </c>
      <c r="H628" t="s">
        <v>20</v>
      </c>
      <c r="I628" t="s">
        <v>32</v>
      </c>
      <c r="J628" t="s">
        <v>21</v>
      </c>
      <c r="K628">
        <v>58240</v>
      </c>
      <c r="L628">
        <v>58240</v>
      </c>
      <c r="M628">
        <v>58240</v>
      </c>
    </row>
    <row r="629" spans="1:13" x14ac:dyDescent="0.2">
      <c r="A629" t="s">
        <v>26</v>
      </c>
      <c r="B629" t="s">
        <v>1319</v>
      </c>
      <c r="C629" t="s">
        <v>50</v>
      </c>
      <c r="D629" t="s">
        <v>1070</v>
      </c>
      <c r="E629" t="s">
        <v>600</v>
      </c>
      <c r="F629" t="s">
        <v>31</v>
      </c>
      <c r="G629" t="s">
        <v>1320</v>
      </c>
      <c r="H629" t="s">
        <v>20</v>
      </c>
      <c r="I629" t="s">
        <v>32</v>
      </c>
      <c r="J629" t="s">
        <v>21</v>
      </c>
      <c r="K629">
        <v>64123.59</v>
      </c>
      <c r="L629">
        <v>86600</v>
      </c>
      <c r="M629">
        <v>75361.794999999998</v>
      </c>
    </row>
    <row r="630" spans="1:13" x14ac:dyDescent="0.2">
      <c r="A630" t="s">
        <v>55</v>
      </c>
      <c r="B630" t="s">
        <v>1321</v>
      </c>
      <c r="C630" t="s">
        <v>67</v>
      </c>
      <c r="D630" t="s">
        <v>1322</v>
      </c>
      <c r="E630" t="s">
        <v>145</v>
      </c>
      <c r="F630" t="s">
        <v>146</v>
      </c>
      <c r="G630" t="s">
        <v>641</v>
      </c>
      <c r="H630" t="s">
        <v>20</v>
      </c>
      <c r="I630" t="s">
        <v>32</v>
      </c>
      <c r="J630" t="s">
        <v>33</v>
      </c>
      <c r="K630">
        <v>137280</v>
      </c>
      <c r="L630">
        <v>145600</v>
      </c>
      <c r="M630">
        <v>141440</v>
      </c>
    </row>
    <row r="631" spans="1:13" x14ac:dyDescent="0.2">
      <c r="A631" t="s">
        <v>48</v>
      </c>
      <c r="B631" t="s">
        <v>1323</v>
      </c>
      <c r="C631" t="s">
        <v>50</v>
      </c>
      <c r="D631" t="s">
        <v>1324</v>
      </c>
      <c r="E631" t="s">
        <v>1005</v>
      </c>
      <c r="F631" t="s">
        <v>53</v>
      </c>
      <c r="G631" t="s">
        <v>54</v>
      </c>
      <c r="H631" t="s">
        <v>20</v>
      </c>
      <c r="I631" t="s">
        <v>32</v>
      </c>
      <c r="J631" t="s">
        <v>21</v>
      </c>
      <c r="K631">
        <v>30240.560000000001</v>
      </c>
      <c r="L631">
        <v>57200</v>
      </c>
      <c r="M631">
        <v>43720.28</v>
      </c>
    </row>
    <row r="632" spans="1:13" x14ac:dyDescent="0.2">
      <c r="A632" t="s">
        <v>48</v>
      </c>
      <c r="B632" t="s">
        <v>1325</v>
      </c>
      <c r="C632" t="s">
        <v>50</v>
      </c>
      <c r="D632" t="s">
        <v>1326</v>
      </c>
      <c r="E632" t="s">
        <v>1327</v>
      </c>
      <c r="F632" t="s">
        <v>53</v>
      </c>
      <c r="G632" t="s">
        <v>1328</v>
      </c>
      <c r="H632" t="s">
        <v>20</v>
      </c>
      <c r="I632" t="s">
        <v>32</v>
      </c>
      <c r="J632" t="s">
        <v>33</v>
      </c>
      <c r="K632">
        <v>94494.399999999994</v>
      </c>
      <c r="L632">
        <v>111633.60000000001</v>
      </c>
      <c r="M632">
        <v>103064</v>
      </c>
    </row>
    <row r="633" spans="1:13" x14ac:dyDescent="0.2">
      <c r="A633" t="s">
        <v>48</v>
      </c>
      <c r="B633" t="s">
        <v>1329</v>
      </c>
      <c r="C633" t="s">
        <v>90</v>
      </c>
      <c r="D633" t="s">
        <v>1330</v>
      </c>
      <c r="E633" t="s">
        <v>17</v>
      </c>
      <c r="F633" t="s">
        <v>18</v>
      </c>
      <c r="G633" t="s">
        <v>1331</v>
      </c>
      <c r="H633" t="s">
        <v>45</v>
      </c>
      <c r="I633" t="s">
        <v>17</v>
      </c>
      <c r="J633" t="s">
        <v>21</v>
      </c>
      <c r="K633">
        <v>68500</v>
      </c>
      <c r="L633">
        <v>87000</v>
      </c>
      <c r="M633">
        <v>77750</v>
      </c>
    </row>
    <row r="634" spans="1:13" x14ac:dyDescent="0.2">
      <c r="A634" t="s">
        <v>26</v>
      </c>
      <c r="B634" t="s">
        <v>709</v>
      </c>
      <c r="C634" t="s">
        <v>50</v>
      </c>
      <c r="D634" t="s">
        <v>710</v>
      </c>
      <c r="E634" t="s">
        <v>145</v>
      </c>
      <c r="F634" t="s">
        <v>146</v>
      </c>
      <c r="G634" t="s">
        <v>637</v>
      </c>
      <c r="H634" t="s">
        <v>20</v>
      </c>
      <c r="I634" t="s">
        <v>32</v>
      </c>
      <c r="J634" t="s">
        <v>21</v>
      </c>
      <c r="K634">
        <v>30240.560000000001</v>
      </c>
      <c r="L634">
        <v>57200</v>
      </c>
      <c r="M634">
        <v>43720.28</v>
      </c>
    </row>
    <row r="635" spans="1:13" x14ac:dyDescent="0.2">
      <c r="A635" t="s">
        <v>48</v>
      </c>
      <c r="B635" t="s">
        <v>1332</v>
      </c>
      <c r="C635" t="s">
        <v>1333</v>
      </c>
      <c r="D635" t="s">
        <v>1334</v>
      </c>
      <c r="E635" t="s">
        <v>37</v>
      </c>
      <c r="F635" t="s">
        <v>31</v>
      </c>
      <c r="G635" t="s">
        <v>1335</v>
      </c>
      <c r="H635" t="s">
        <v>20</v>
      </c>
      <c r="I635" t="s">
        <v>443</v>
      </c>
      <c r="J635" t="s">
        <v>21</v>
      </c>
      <c r="K635">
        <v>68500</v>
      </c>
      <c r="L635">
        <v>87000</v>
      </c>
      <c r="M635">
        <v>77750</v>
      </c>
    </row>
    <row r="636" spans="1:13" x14ac:dyDescent="0.2">
      <c r="A636" t="s">
        <v>48</v>
      </c>
      <c r="B636" t="s">
        <v>565</v>
      </c>
      <c r="C636" t="s">
        <v>50</v>
      </c>
      <c r="D636" t="s">
        <v>784</v>
      </c>
      <c r="E636" t="s">
        <v>482</v>
      </c>
      <c r="F636" t="s">
        <v>31</v>
      </c>
      <c r="G636" t="s">
        <v>54</v>
      </c>
      <c r="H636" t="s">
        <v>20</v>
      </c>
      <c r="I636" t="s">
        <v>32</v>
      </c>
      <c r="J636" t="s">
        <v>21</v>
      </c>
      <c r="K636">
        <v>68500</v>
      </c>
      <c r="L636">
        <v>87000</v>
      </c>
      <c r="M636">
        <v>77750</v>
      </c>
    </row>
    <row r="637" spans="1:13" x14ac:dyDescent="0.2">
      <c r="A637" t="s">
        <v>48</v>
      </c>
      <c r="B637" t="s">
        <v>1336</v>
      </c>
      <c r="C637" t="s">
        <v>90</v>
      </c>
      <c r="D637" t="s">
        <v>263</v>
      </c>
      <c r="E637" t="s">
        <v>810</v>
      </c>
      <c r="F637" t="s">
        <v>31</v>
      </c>
      <c r="G637" t="s">
        <v>618</v>
      </c>
      <c r="H637" t="s">
        <v>45</v>
      </c>
      <c r="I637" t="s">
        <v>443</v>
      </c>
      <c r="J637" t="s">
        <v>93</v>
      </c>
      <c r="K637">
        <v>68500</v>
      </c>
      <c r="L637">
        <v>87000</v>
      </c>
      <c r="M637">
        <v>77750</v>
      </c>
    </row>
    <row r="638" spans="1:13" x14ac:dyDescent="0.2">
      <c r="A638" t="s">
        <v>96</v>
      </c>
      <c r="B638" t="s">
        <v>816</v>
      </c>
      <c r="C638" t="s">
        <v>50</v>
      </c>
      <c r="D638" t="s">
        <v>1337</v>
      </c>
      <c r="E638" t="s">
        <v>145</v>
      </c>
      <c r="F638" t="s">
        <v>146</v>
      </c>
      <c r="G638" t="s">
        <v>54</v>
      </c>
      <c r="H638" t="s">
        <v>20</v>
      </c>
      <c r="I638" t="s">
        <v>32</v>
      </c>
      <c r="J638" t="s">
        <v>21</v>
      </c>
      <c r="K638">
        <v>50000</v>
      </c>
      <c r="L638">
        <v>76458</v>
      </c>
      <c r="M638">
        <v>63229</v>
      </c>
    </row>
    <row r="639" spans="1:13" x14ac:dyDescent="0.2">
      <c r="A639" t="s">
        <v>22</v>
      </c>
      <c r="B639" t="s">
        <v>23</v>
      </c>
      <c r="C639" t="s">
        <v>23</v>
      </c>
      <c r="D639" t="s">
        <v>1338</v>
      </c>
      <c r="E639" t="s">
        <v>99</v>
      </c>
      <c r="F639" t="s">
        <v>100</v>
      </c>
      <c r="G639" t="s">
        <v>18</v>
      </c>
      <c r="H639" t="s">
        <v>20</v>
      </c>
      <c r="I639" t="s">
        <v>32</v>
      </c>
      <c r="J639" t="s">
        <v>21</v>
      </c>
      <c r="K639">
        <v>65000</v>
      </c>
      <c r="L639">
        <v>87000</v>
      </c>
      <c r="M639">
        <v>76000</v>
      </c>
    </row>
    <row r="640" spans="1:13" x14ac:dyDescent="0.2">
      <c r="A640" t="s">
        <v>48</v>
      </c>
      <c r="B640" t="s">
        <v>1339</v>
      </c>
      <c r="C640" t="s">
        <v>50</v>
      </c>
      <c r="D640" t="s">
        <v>1243</v>
      </c>
      <c r="E640" t="s">
        <v>37</v>
      </c>
      <c r="F640" t="s">
        <v>31</v>
      </c>
      <c r="G640" t="s">
        <v>18</v>
      </c>
      <c r="H640" t="s">
        <v>20</v>
      </c>
      <c r="I640" t="s">
        <v>32</v>
      </c>
      <c r="J640" t="s">
        <v>33</v>
      </c>
      <c r="K640">
        <v>68500</v>
      </c>
      <c r="L640">
        <v>87000</v>
      </c>
      <c r="M640">
        <v>77750</v>
      </c>
    </row>
    <row r="641" spans="1:13" x14ac:dyDescent="0.2">
      <c r="A641" t="s">
        <v>13</v>
      </c>
      <c r="B641" t="s">
        <v>1340</v>
      </c>
      <c r="C641" t="s">
        <v>103</v>
      </c>
      <c r="D641" t="s">
        <v>1341</v>
      </c>
      <c r="E641" t="s">
        <v>216</v>
      </c>
      <c r="F641" t="s">
        <v>53</v>
      </c>
      <c r="G641" t="s">
        <v>1342</v>
      </c>
      <c r="H641" t="s">
        <v>45</v>
      </c>
      <c r="I641" t="s">
        <v>32</v>
      </c>
      <c r="J641" t="s">
        <v>33</v>
      </c>
      <c r="K641">
        <v>37440</v>
      </c>
      <c r="L641">
        <v>57200</v>
      </c>
      <c r="M641">
        <v>47320</v>
      </c>
    </row>
    <row r="642" spans="1:13" x14ac:dyDescent="0.2">
      <c r="A642" t="s">
        <v>22</v>
      </c>
      <c r="B642" t="s">
        <v>847</v>
      </c>
      <c r="C642" t="s">
        <v>23</v>
      </c>
      <c r="D642" t="s">
        <v>1084</v>
      </c>
      <c r="E642" t="s">
        <v>319</v>
      </c>
      <c r="F642" t="s">
        <v>31</v>
      </c>
      <c r="G642" t="s">
        <v>1085</v>
      </c>
      <c r="H642" t="s">
        <v>20</v>
      </c>
      <c r="I642" t="s">
        <v>32</v>
      </c>
      <c r="J642" t="s">
        <v>101</v>
      </c>
      <c r="K642">
        <v>65000</v>
      </c>
      <c r="L642">
        <v>87000</v>
      </c>
      <c r="M642">
        <v>76000</v>
      </c>
    </row>
    <row r="643" spans="1:13" x14ac:dyDescent="0.2">
      <c r="A643" t="s">
        <v>26</v>
      </c>
      <c r="B643" t="s">
        <v>1343</v>
      </c>
      <c r="C643" t="s">
        <v>50</v>
      </c>
      <c r="D643" t="s">
        <v>1257</v>
      </c>
      <c r="E643" t="s">
        <v>145</v>
      </c>
      <c r="F643" t="s">
        <v>146</v>
      </c>
      <c r="G643" t="s">
        <v>1344</v>
      </c>
      <c r="H643" t="s">
        <v>45</v>
      </c>
      <c r="I643" t="s">
        <v>32</v>
      </c>
      <c r="J643" t="s">
        <v>21</v>
      </c>
      <c r="K643">
        <v>30240.560000000001</v>
      </c>
      <c r="L643">
        <v>57200</v>
      </c>
      <c r="M643">
        <v>43720.28</v>
      </c>
    </row>
    <row r="644" spans="1:13" x14ac:dyDescent="0.2">
      <c r="A644" t="s">
        <v>55</v>
      </c>
      <c r="B644" t="s">
        <v>1345</v>
      </c>
      <c r="C644" t="s">
        <v>50</v>
      </c>
      <c r="D644" t="s">
        <v>1346</v>
      </c>
      <c r="E644" t="s">
        <v>37</v>
      </c>
      <c r="F644" t="s">
        <v>31</v>
      </c>
      <c r="G644" t="s">
        <v>54</v>
      </c>
      <c r="H644" t="s">
        <v>20</v>
      </c>
      <c r="I644" t="s">
        <v>32</v>
      </c>
      <c r="J644" t="s">
        <v>21</v>
      </c>
      <c r="K644">
        <v>68000</v>
      </c>
      <c r="L644">
        <v>88300</v>
      </c>
      <c r="M644">
        <v>78150</v>
      </c>
    </row>
    <row r="645" spans="1:13" x14ac:dyDescent="0.2">
      <c r="A645" t="s">
        <v>13</v>
      </c>
      <c r="B645" t="s">
        <v>1347</v>
      </c>
      <c r="C645" t="s">
        <v>35</v>
      </c>
      <c r="D645" t="s">
        <v>1348</v>
      </c>
      <c r="E645" t="s">
        <v>63</v>
      </c>
      <c r="F645" t="s">
        <v>53</v>
      </c>
      <c r="G645" t="s">
        <v>1349</v>
      </c>
      <c r="H645" t="s">
        <v>20</v>
      </c>
      <c r="I645" t="s">
        <v>32</v>
      </c>
      <c r="J645" t="s">
        <v>227</v>
      </c>
      <c r="K645">
        <v>76400</v>
      </c>
      <c r="L645">
        <v>76400</v>
      </c>
      <c r="M645">
        <v>76400</v>
      </c>
    </row>
    <row r="646" spans="1:13" x14ac:dyDescent="0.2">
      <c r="A646" t="s">
        <v>26</v>
      </c>
      <c r="B646" t="s">
        <v>709</v>
      </c>
      <c r="C646" t="s">
        <v>50</v>
      </c>
      <c r="D646" t="s">
        <v>710</v>
      </c>
      <c r="E646" t="s">
        <v>145</v>
      </c>
      <c r="F646" t="s">
        <v>146</v>
      </c>
      <c r="G646" t="s">
        <v>637</v>
      </c>
      <c r="H646" t="s">
        <v>20</v>
      </c>
      <c r="I646" t="s">
        <v>32</v>
      </c>
      <c r="J646" t="s">
        <v>21</v>
      </c>
      <c r="K646">
        <v>30240.560000000001</v>
      </c>
      <c r="L646">
        <v>57200</v>
      </c>
      <c r="M646">
        <v>43720.28</v>
      </c>
    </row>
    <row r="647" spans="1:13" x14ac:dyDescent="0.2">
      <c r="A647" t="s">
        <v>26</v>
      </c>
      <c r="B647" t="s">
        <v>1350</v>
      </c>
      <c r="C647" t="s">
        <v>266</v>
      </c>
      <c r="D647" t="s">
        <v>1170</v>
      </c>
      <c r="E647" t="s">
        <v>233</v>
      </c>
      <c r="F647" t="s">
        <v>234</v>
      </c>
      <c r="G647" t="s">
        <v>18</v>
      </c>
      <c r="H647" t="s">
        <v>20</v>
      </c>
      <c r="I647" t="s">
        <v>443</v>
      </c>
      <c r="J647" t="s">
        <v>241</v>
      </c>
      <c r="K647">
        <v>64123.59</v>
      </c>
      <c r="L647">
        <v>86600</v>
      </c>
      <c r="M647">
        <v>75361.794999999998</v>
      </c>
    </row>
    <row r="648" spans="1:13" x14ac:dyDescent="0.2">
      <c r="A648" t="s">
        <v>26</v>
      </c>
      <c r="B648" t="s">
        <v>1351</v>
      </c>
      <c r="C648" t="s">
        <v>90</v>
      </c>
      <c r="D648" t="s">
        <v>449</v>
      </c>
      <c r="E648" t="s">
        <v>37</v>
      </c>
      <c r="F648" t="s">
        <v>31</v>
      </c>
      <c r="G648" t="s">
        <v>1352</v>
      </c>
      <c r="H648" t="s">
        <v>20</v>
      </c>
      <c r="I648" t="s">
        <v>443</v>
      </c>
      <c r="J648" t="s">
        <v>33</v>
      </c>
      <c r="K648">
        <v>64123.59</v>
      </c>
      <c r="L648">
        <v>86600</v>
      </c>
      <c r="M648">
        <v>75361.794999999998</v>
      </c>
    </row>
    <row r="649" spans="1:13" x14ac:dyDescent="0.2">
      <c r="A649" t="s">
        <v>55</v>
      </c>
      <c r="B649" t="s">
        <v>1345</v>
      </c>
      <c r="C649" t="s">
        <v>50</v>
      </c>
      <c r="D649" t="s">
        <v>1346</v>
      </c>
      <c r="E649" t="s">
        <v>37</v>
      </c>
      <c r="F649" t="s">
        <v>31</v>
      </c>
      <c r="G649" t="s">
        <v>54</v>
      </c>
      <c r="H649" t="s">
        <v>20</v>
      </c>
      <c r="I649" t="s">
        <v>32</v>
      </c>
      <c r="J649" t="s">
        <v>21</v>
      </c>
      <c r="K649">
        <v>68000</v>
      </c>
      <c r="L649">
        <v>88300</v>
      </c>
      <c r="M649">
        <v>78150</v>
      </c>
    </row>
    <row r="650" spans="1:13" x14ac:dyDescent="0.2">
      <c r="A650" t="s">
        <v>48</v>
      </c>
      <c r="B650" t="s">
        <v>565</v>
      </c>
      <c r="C650" t="s">
        <v>50</v>
      </c>
      <c r="D650" t="s">
        <v>784</v>
      </c>
      <c r="E650" t="s">
        <v>482</v>
      </c>
      <c r="F650" t="s">
        <v>31</v>
      </c>
      <c r="G650" t="s">
        <v>54</v>
      </c>
      <c r="H650" t="s">
        <v>20</v>
      </c>
      <c r="I650" t="s">
        <v>32</v>
      </c>
      <c r="J650" t="s">
        <v>21</v>
      </c>
      <c r="K650">
        <v>68500</v>
      </c>
      <c r="L650">
        <v>87000</v>
      </c>
      <c r="M650">
        <v>77750</v>
      </c>
    </row>
    <row r="651" spans="1:13" x14ac:dyDescent="0.2">
      <c r="A651" t="s">
        <v>22</v>
      </c>
      <c r="B651" t="s">
        <v>847</v>
      </c>
      <c r="C651" t="s">
        <v>23</v>
      </c>
      <c r="D651" t="s">
        <v>1084</v>
      </c>
      <c r="E651" t="s">
        <v>319</v>
      </c>
      <c r="F651" t="s">
        <v>31</v>
      </c>
      <c r="G651" t="s">
        <v>1085</v>
      </c>
      <c r="H651" t="s">
        <v>20</v>
      </c>
      <c r="I651" t="s">
        <v>32</v>
      </c>
      <c r="J651" t="s">
        <v>101</v>
      </c>
      <c r="K651">
        <v>65000</v>
      </c>
      <c r="L651">
        <v>87000</v>
      </c>
      <c r="M651">
        <v>76000</v>
      </c>
    </row>
    <row r="652" spans="1:13" x14ac:dyDescent="0.2">
      <c r="A652" t="s">
        <v>48</v>
      </c>
      <c r="B652" t="s">
        <v>1353</v>
      </c>
      <c r="C652" t="s">
        <v>50</v>
      </c>
      <c r="D652" t="s">
        <v>1354</v>
      </c>
      <c r="E652" t="s">
        <v>233</v>
      </c>
      <c r="F652" t="s">
        <v>234</v>
      </c>
      <c r="G652" t="s">
        <v>54</v>
      </c>
      <c r="H652" t="s">
        <v>20</v>
      </c>
      <c r="I652" t="s">
        <v>32</v>
      </c>
      <c r="J652" t="s">
        <v>21</v>
      </c>
      <c r="K652">
        <v>68500</v>
      </c>
      <c r="L652">
        <v>87000</v>
      </c>
      <c r="M652">
        <v>77750</v>
      </c>
    </row>
    <row r="653" spans="1:13" x14ac:dyDescent="0.2">
      <c r="A653" t="s">
        <v>22</v>
      </c>
      <c r="B653" t="s">
        <v>1355</v>
      </c>
      <c r="C653" t="s">
        <v>50</v>
      </c>
      <c r="D653" t="s">
        <v>1356</v>
      </c>
      <c r="E653" t="s">
        <v>233</v>
      </c>
      <c r="F653" t="s">
        <v>234</v>
      </c>
      <c r="G653" t="s">
        <v>87</v>
      </c>
      <c r="H653" t="s">
        <v>20</v>
      </c>
      <c r="I653" t="s">
        <v>32</v>
      </c>
      <c r="J653" t="s">
        <v>661</v>
      </c>
      <c r="K653">
        <v>45760</v>
      </c>
      <c r="L653">
        <v>57200</v>
      </c>
      <c r="M653">
        <v>51480</v>
      </c>
    </row>
    <row r="654" spans="1:13" x14ac:dyDescent="0.2">
      <c r="A654" t="s">
        <v>48</v>
      </c>
      <c r="B654" t="s">
        <v>1357</v>
      </c>
      <c r="C654" t="s">
        <v>23</v>
      </c>
      <c r="D654" t="s">
        <v>484</v>
      </c>
      <c r="E654" t="s">
        <v>37</v>
      </c>
      <c r="F654" t="s">
        <v>31</v>
      </c>
      <c r="G654" t="s">
        <v>1358</v>
      </c>
      <c r="H654" t="s">
        <v>223</v>
      </c>
      <c r="I654" t="s">
        <v>32</v>
      </c>
      <c r="J654" t="s">
        <v>33</v>
      </c>
      <c r="K654">
        <v>68500</v>
      </c>
      <c r="L654">
        <v>87000</v>
      </c>
      <c r="M654">
        <v>77750</v>
      </c>
    </row>
    <row r="655" spans="1:13" x14ac:dyDescent="0.2">
      <c r="A655" t="s">
        <v>48</v>
      </c>
      <c r="B655" t="s">
        <v>1339</v>
      </c>
      <c r="C655" t="s">
        <v>50</v>
      </c>
      <c r="D655" t="s">
        <v>1243</v>
      </c>
      <c r="E655" t="s">
        <v>37</v>
      </c>
      <c r="F655" t="s">
        <v>31</v>
      </c>
      <c r="G655" t="s">
        <v>18</v>
      </c>
      <c r="H655" t="s">
        <v>20</v>
      </c>
      <c r="I655" t="s">
        <v>32</v>
      </c>
      <c r="J655" t="s">
        <v>33</v>
      </c>
      <c r="K655">
        <v>68500</v>
      </c>
      <c r="L655">
        <v>87000</v>
      </c>
      <c r="M655">
        <v>77750</v>
      </c>
    </row>
    <row r="656" spans="1:13" x14ac:dyDescent="0.2">
      <c r="A656" t="s">
        <v>48</v>
      </c>
      <c r="B656" t="s">
        <v>1359</v>
      </c>
      <c r="C656" t="s">
        <v>50</v>
      </c>
      <c r="D656" t="s">
        <v>1360</v>
      </c>
      <c r="E656" t="s">
        <v>452</v>
      </c>
      <c r="F656" t="s">
        <v>53</v>
      </c>
      <c r="G656" t="s">
        <v>1361</v>
      </c>
      <c r="H656" t="s">
        <v>45</v>
      </c>
      <c r="I656" t="s">
        <v>32</v>
      </c>
      <c r="J656" t="s">
        <v>21</v>
      </c>
      <c r="K656">
        <v>81000</v>
      </c>
      <c r="L656">
        <v>99000</v>
      </c>
      <c r="M656">
        <v>90000</v>
      </c>
    </row>
    <row r="657" spans="1:13" x14ac:dyDescent="0.2">
      <c r="A657" t="s">
        <v>96</v>
      </c>
      <c r="B657" t="s">
        <v>816</v>
      </c>
      <c r="C657" t="s">
        <v>50</v>
      </c>
      <c r="D657" t="s">
        <v>1362</v>
      </c>
      <c r="E657" t="s">
        <v>37</v>
      </c>
      <c r="F657" t="s">
        <v>31</v>
      </c>
      <c r="G657" t="s">
        <v>193</v>
      </c>
      <c r="H657" t="s">
        <v>20</v>
      </c>
      <c r="I657" t="s">
        <v>32</v>
      </c>
      <c r="J657" t="s">
        <v>21</v>
      </c>
      <c r="K657">
        <v>50000</v>
      </c>
      <c r="L657">
        <v>76458</v>
      </c>
      <c r="M657">
        <v>63229</v>
      </c>
    </row>
    <row r="658" spans="1:13" x14ac:dyDescent="0.2">
      <c r="A658" t="s">
        <v>55</v>
      </c>
      <c r="B658" t="s">
        <v>1363</v>
      </c>
      <c r="C658" t="s">
        <v>50</v>
      </c>
      <c r="D658" t="s">
        <v>1364</v>
      </c>
      <c r="E658" t="s">
        <v>204</v>
      </c>
      <c r="F658" t="s">
        <v>31</v>
      </c>
      <c r="G658" t="s">
        <v>18</v>
      </c>
      <c r="H658" t="s">
        <v>45</v>
      </c>
      <c r="I658" t="s">
        <v>32</v>
      </c>
      <c r="J658" t="s">
        <v>46</v>
      </c>
      <c r="K658">
        <v>68000</v>
      </c>
      <c r="L658">
        <v>88300</v>
      </c>
      <c r="M658">
        <v>78150</v>
      </c>
    </row>
    <row r="659" spans="1:13" x14ac:dyDescent="0.2">
      <c r="A659" t="s">
        <v>48</v>
      </c>
      <c r="B659" t="s">
        <v>1365</v>
      </c>
      <c r="C659" t="s">
        <v>50</v>
      </c>
      <c r="D659" t="s">
        <v>1366</v>
      </c>
      <c r="E659" t="s">
        <v>145</v>
      </c>
      <c r="F659" t="s">
        <v>146</v>
      </c>
      <c r="G659" t="s">
        <v>18</v>
      </c>
      <c r="H659" t="s">
        <v>20</v>
      </c>
      <c r="I659" t="s">
        <v>32</v>
      </c>
      <c r="J659" t="s">
        <v>21</v>
      </c>
      <c r="K659">
        <v>68500</v>
      </c>
      <c r="L659">
        <v>87000</v>
      </c>
      <c r="M659">
        <v>77750</v>
      </c>
    </row>
    <row r="660" spans="1:13" x14ac:dyDescent="0.2">
      <c r="A660" t="s">
        <v>55</v>
      </c>
      <c r="B660" t="s">
        <v>1367</v>
      </c>
      <c r="C660" t="s">
        <v>90</v>
      </c>
      <c r="D660" t="s">
        <v>91</v>
      </c>
      <c r="E660" t="s">
        <v>37</v>
      </c>
      <c r="F660" t="s">
        <v>31</v>
      </c>
      <c r="G660" t="s">
        <v>1368</v>
      </c>
      <c r="H660" t="s">
        <v>45</v>
      </c>
      <c r="I660" t="s">
        <v>32</v>
      </c>
      <c r="J660" t="s">
        <v>93</v>
      </c>
      <c r="K660">
        <v>68000</v>
      </c>
      <c r="L660">
        <v>88300</v>
      </c>
      <c r="M660">
        <v>78150</v>
      </c>
    </row>
    <row r="661" spans="1:13" x14ac:dyDescent="0.2">
      <c r="A661" t="s">
        <v>55</v>
      </c>
      <c r="B661" t="s">
        <v>1363</v>
      </c>
      <c r="C661" t="s">
        <v>50</v>
      </c>
      <c r="D661" t="s">
        <v>1249</v>
      </c>
      <c r="E661" t="s">
        <v>204</v>
      </c>
      <c r="F661" t="s">
        <v>31</v>
      </c>
      <c r="G661" t="s">
        <v>18</v>
      </c>
      <c r="H661" t="s">
        <v>45</v>
      </c>
      <c r="I661" t="s">
        <v>32</v>
      </c>
      <c r="J661" t="s">
        <v>46</v>
      </c>
      <c r="K661">
        <v>68000</v>
      </c>
      <c r="L661">
        <v>88300</v>
      </c>
      <c r="M661">
        <v>78150</v>
      </c>
    </row>
    <row r="662" spans="1:13" x14ac:dyDescent="0.2">
      <c r="A662" t="s">
        <v>55</v>
      </c>
      <c r="B662" t="s">
        <v>1369</v>
      </c>
      <c r="C662" t="s">
        <v>23</v>
      </c>
      <c r="D662" t="s">
        <v>491</v>
      </c>
      <c r="E662" t="s">
        <v>145</v>
      </c>
      <c r="F662" t="s">
        <v>146</v>
      </c>
      <c r="G662" t="s">
        <v>18</v>
      </c>
      <c r="H662" t="s">
        <v>45</v>
      </c>
      <c r="I662" t="s">
        <v>32</v>
      </c>
      <c r="J662" t="s">
        <v>21</v>
      </c>
      <c r="K662">
        <v>68000</v>
      </c>
      <c r="L662">
        <v>88300</v>
      </c>
      <c r="M662">
        <v>78150</v>
      </c>
    </row>
    <row r="663" spans="1:13" x14ac:dyDescent="0.2">
      <c r="A663" t="s">
        <v>88</v>
      </c>
      <c r="B663" t="s">
        <v>299</v>
      </c>
      <c r="C663" t="s">
        <v>90</v>
      </c>
      <c r="D663" t="s">
        <v>1370</v>
      </c>
      <c r="E663" t="s">
        <v>344</v>
      </c>
      <c r="F663" t="s">
        <v>53</v>
      </c>
      <c r="G663" t="s">
        <v>18</v>
      </c>
      <c r="H663" t="s">
        <v>20</v>
      </c>
      <c r="I663" t="s">
        <v>32</v>
      </c>
      <c r="J663" t="s">
        <v>21</v>
      </c>
      <c r="K663" s="1" t="s">
        <v>1371</v>
      </c>
      <c r="L663" s="1" t="s">
        <v>1371</v>
      </c>
      <c r="M663" s="1" t="s">
        <v>1371</v>
      </c>
    </row>
    <row r="664" spans="1:13" x14ac:dyDescent="0.2">
      <c r="A664" t="s">
        <v>55</v>
      </c>
      <c r="B664" t="s">
        <v>1363</v>
      </c>
      <c r="C664" t="s">
        <v>50</v>
      </c>
      <c r="D664" t="s">
        <v>1249</v>
      </c>
      <c r="E664" t="s">
        <v>204</v>
      </c>
      <c r="F664" t="s">
        <v>31</v>
      </c>
      <c r="G664" t="s">
        <v>18</v>
      </c>
      <c r="H664" t="s">
        <v>45</v>
      </c>
      <c r="I664" t="s">
        <v>32</v>
      </c>
      <c r="J664" t="s">
        <v>46</v>
      </c>
      <c r="K664">
        <v>68000</v>
      </c>
      <c r="L664">
        <v>88300</v>
      </c>
      <c r="M664">
        <v>78150</v>
      </c>
    </row>
    <row r="665" spans="1:13" x14ac:dyDescent="0.2">
      <c r="A665" t="s">
        <v>55</v>
      </c>
      <c r="B665" t="s">
        <v>1372</v>
      </c>
      <c r="C665" t="s">
        <v>23</v>
      </c>
      <c r="D665" t="s">
        <v>491</v>
      </c>
      <c r="E665" t="s">
        <v>145</v>
      </c>
      <c r="F665" t="s">
        <v>146</v>
      </c>
      <c r="G665" t="s">
        <v>54</v>
      </c>
      <c r="H665" t="s">
        <v>45</v>
      </c>
      <c r="I665" t="s">
        <v>32</v>
      </c>
      <c r="J665" t="s">
        <v>21</v>
      </c>
      <c r="K665">
        <v>68000</v>
      </c>
      <c r="L665">
        <v>88300</v>
      </c>
      <c r="M665">
        <v>78150</v>
      </c>
    </row>
    <row r="666" spans="1:13" x14ac:dyDescent="0.2">
      <c r="A666" t="s">
        <v>48</v>
      </c>
      <c r="B666" t="s">
        <v>1373</v>
      </c>
      <c r="C666" t="s">
        <v>15</v>
      </c>
      <c r="D666" t="s">
        <v>91</v>
      </c>
      <c r="E666" t="s">
        <v>63</v>
      </c>
      <c r="F666" t="s">
        <v>53</v>
      </c>
      <c r="G666" t="s">
        <v>1374</v>
      </c>
      <c r="H666" t="s">
        <v>45</v>
      </c>
      <c r="I666" t="s">
        <v>32</v>
      </c>
      <c r="J666" t="s">
        <v>93</v>
      </c>
      <c r="K666">
        <v>68500</v>
      </c>
      <c r="L666">
        <v>87000</v>
      </c>
      <c r="M666">
        <v>77750</v>
      </c>
    </row>
    <row r="667" spans="1:13" x14ac:dyDescent="0.2">
      <c r="A667" t="s">
        <v>48</v>
      </c>
      <c r="B667" t="s">
        <v>1375</v>
      </c>
      <c r="C667" t="s">
        <v>23</v>
      </c>
      <c r="D667" t="s">
        <v>583</v>
      </c>
      <c r="E667" t="s">
        <v>145</v>
      </c>
      <c r="F667" t="s">
        <v>146</v>
      </c>
      <c r="G667" t="s">
        <v>18</v>
      </c>
      <c r="H667" t="s">
        <v>20</v>
      </c>
      <c r="I667" t="s">
        <v>32</v>
      </c>
      <c r="J667" t="s">
        <v>21</v>
      </c>
      <c r="K667">
        <v>68500</v>
      </c>
      <c r="L667">
        <v>87000</v>
      </c>
      <c r="M667">
        <v>77750</v>
      </c>
    </row>
    <row r="668" spans="1:13" x14ac:dyDescent="0.2">
      <c r="A668" t="s">
        <v>88</v>
      </c>
      <c r="B668" t="s">
        <v>598</v>
      </c>
      <c r="C668" t="s">
        <v>90</v>
      </c>
      <c r="D668" t="s">
        <v>1376</v>
      </c>
      <c r="E668" t="s">
        <v>204</v>
      </c>
      <c r="F668" t="s">
        <v>31</v>
      </c>
      <c r="G668" t="s">
        <v>18</v>
      </c>
      <c r="H668" t="s">
        <v>20</v>
      </c>
      <c r="I668" t="s">
        <v>32</v>
      </c>
      <c r="J668" t="s">
        <v>241</v>
      </c>
      <c r="K668">
        <v>59280</v>
      </c>
      <c r="L668">
        <v>59280</v>
      </c>
      <c r="M668">
        <v>59280</v>
      </c>
    </row>
    <row r="669" spans="1:13" x14ac:dyDescent="0.2">
      <c r="A669" t="s">
        <v>81</v>
      </c>
      <c r="B669" t="s">
        <v>217</v>
      </c>
      <c r="C669" t="s">
        <v>23</v>
      </c>
      <c r="D669" t="s">
        <v>1377</v>
      </c>
      <c r="E669" t="s">
        <v>37</v>
      </c>
      <c r="F669" t="s">
        <v>31</v>
      </c>
      <c r="G669" t="s">
        <v>129</v>
      </c>
      <c r="H669" t="s">
        <v>45</v>
      </c>
      <c r="I669" t="s">
        <v>32</v>
      </c>
      <c r="J669" t="s">
        <v>21</v>
      </c>
      <c r="K669">
        <v>87000</v>
      </c>
      <c r="L669">
        <v>115000</v>
      </c>
      <c r="M669">
        <v>101000</v>
      </c>
    </row>
    <row r="670" spans="1:13" x14ac:dyDescent="0.2">
      <c r="A670" t="s">
        <v>88</v>
      </c>
      <c r="B670" t="s">
        <v>1378</v>
      </c>
      <c r="C670" t="s">
        <v>90</v>
      </c>
      <c r="D670" t="s">
        <v>1379</v>
      </c>
      <c r="E670" t="s">
        <v>608</v>
      </c>
      <c r="F670" t="s">
        <v>31</v>
      </c>
      <c r="G670" t="s">
        <v>1380</v>
      </c>
      <c r="H670" t="s">
        <v>20</v>
      </c>
      <c r="I670" t="s">
        <v>32</v>
      </c>
      <c r="J670" t="s">
        <v>21</v>
      </c>
      <c r="K670">
        <v>86320</v>
      </c>
      <c r="L670">
        <v>86320</v>
      </c>
      <c r="M670">
        <v>86320</v>
      </c>
    </row>
    <row r="671" spans="1:13" x14ac:dyDescent="0.2">
      <c r="A671" t="s">
        <v>96</v>
      </c>
      <c r="B671" t="s">
        <v>1381</v>
      </c>
      <c r="C671" t="s">
        <v>50</v>
      </c>
      <c r="D671" t="s">
        <v>1382</v>
      </c>
      <c r="E671" t="s">
        <v>63</v>
      </c>
      <c r="F671" t="s">
        <v>53</v>
      </c>
      <c r="G671" t="s">
        <v>54</v>
      </c>
      <c r="H671" t="s">
        <v>20</v>
      </c>
      <c r="I671" t="s">
        <v>32</v>
      </c>
      <c r="J671" t="s">
        <v>130</v>
      </c>
      <c r="K671">
        <v>66996.800000000003</v>
      </c>
      <c r="L671">
        <v>66996.800000000003</v>
      </c>
      <c r="M671">
        <v>66996.800000000003</v>
      </c>
    </row>
    <row r="672" spans="1:13" x14ac:dyDescent="0.2">
      <c r="A672" t="s">
        <v>55</v>
      </c>
      <c r="B672" t="s">
        <v>1383</v>
      </c>
      <c r="C672" t="s">
        <v>50</v>
      </c>
      <c r="D672" t="s">
        <v>1384</v>
      </c>
      <c r="E672" t="s">
        <v>154</v>
      </c>
      <c r="F672" t="s">
        <v>31</v>
      </c>
      <c r="G672" t="s">
        <v>586</v>
      </c>
      <c r="H672" t="s">
        <v>20</v>
      </c>
      <c r="I672" t="s">
        <v>32</v>
      </c>
      <c r="J672" t="s">
        <v>21</v>
      </c>
      <c r="K672">
        <v>75000</v>
      </c>
      <c r="L672">
        <v>75000</v>
      </c>
      <c r="M672">
        <v>75000</v>
      </c>
    </row>
    <row r="673" spans="1:13" x14ac:dyDescent="0.2">
      <c r="A673" t="s">
        <v>88</v>
      </c>
      <c r="B673" t="s">
        <v>299</v>
      </c>
      <c r="C673" t="s">
        <v>90</v>
      </c>
      <c r="D673" t="s">
        <v>1385</v>
      </c>
      <c r="E673" t="s">
        <v>123</v>
      </c>
      <c r="F673" t="s">
        <v>31</v>
      </c>
      <c r="G673" t="s">
        <v>18</v>
      </c>
      <c r="H673" t="s">
        <v>20</v>
      </c>
      <c r="I673" t="s">
        <v>32</v>
      </c>
      <c r="J673" t="s">
        <v>481</v>
      </c>
      <c r="K673">
        <v>91520</v>
      </c>
      <c r="L673">
        <v>91520</v>
      </c>
      <c r="M673">
        <v>91520</v>
      </c>
    </row>
    <row r="674" spans="1:13" x14ac:dyDescent="0.2">
      <c r="A674" t="s">
        <v>88</v>
      </c>
      <c r="B674" t="s">
        <v>299</v>
      </c>
      <c r="C674" t="s">
        <v>90</v>
      </c>
      <c r="D674" t="s">
        <v>1386</v>
      </c>
      <c r="E674" t="s">
        <v>37</v>
      </c>
      <c r="F674" t="s">
        <v>31</v>
      </c>
      <c r="G674" t="s">
        <v>18</v>
      </c>
      <c r="H674" t="s">
        <v>20</v>
      </c>
      <c r="I674" t="s">
        <v>32</v>
      </c>
      <c r="J674" t="s">
        <v>320</v>
      </c>
      <c r="K674">
        <v>90001.600000000006</v>
      </c>
      <c r="L674">
        <v>93600</v>
      </c>
      <c r="M674">
        <v>91800.8</v>
      </c>
    </row>
    <row r="675" spans="1:13" x14ac:dyDescent="0.2">
      <c r="A675" t="s">
        <v>88</v>
      </c>
      <c r="B675" t="s">
        <v>299</v>
      </c>
      <c r="C675" t="s">
        <v>90</v>
      </c>
      <c r="D675" t="s">
        <v>1387</v>
      </c>
      <c r="E675" t="s">
        <v>1318</v>
      </c>
      <c r="F675" t="s">
        <v>53</v>
      </c>
      <c r="G675" t="s">
        <v>18</v>
      </c>
      <c r="H675" t="s">
        <v>20</v>
      </c>
      <c r="I675" t="s">
        <v>32</v>
      </c>
      <c r="J675" t="s">
        <v>46</v>
      </c>
      <c r="K675">
        <v>95680</v>
      </c>
      <c r="L675">
        <v>95680</v>
      </c>
      <c r="M675">
        <v>95680</v>
      </c>
    </row>
    <row r="676" spans="1:13" x14ac:dyDescent="0.2">
      <c r="A676" t="s">
        <v>48</v>
      </c>
      <c r="B676" t="s">
        <v>1388</v>
      </c>
      <c r="C676" t="s">
        <v>50</v>
      </c>
      <c r="D676" t="s">
        <v>1389</v>
      </c>
      <c r="E676" t="s">
        <v>37</v>
      </c>
      <c r="F676" t="s">
        <v>31</v>
      </c>
      <c r="G676" t="s">
        <v>987</v>
      </c>
      <c r="H676" t="s">
        <v>45</v>
      </c>
      <c r="I676" t="s">
        <v>32</v>
      </c>
      <c r="J676" t="s">
        <v>21</v>
      </c>
      <c r="K676">
        <v>68500</v>
      </c>
      <c r="L676">
        <v>87000</v>
      </c>
      <c r="M676">
        <v>77750</v>
      </c>
    </row>
    <row r="677" spans="1:13" x14ac:dyDescent="0.2">
      <c r="A677" t="s">
        <v>26</v>
      </c>
      <c r="B677" t="s">
        <v>1390</v>
      </c>
      <c r="C677" t="s">
        <v>50</v>
      </c>
      <c r="D677" t="s">
        <v>1391</v>
      </c>
      <c r="E677" t="s">
        <v>323</v>
      </c>
      <c r="F677" t="s">
        <v>53</v>
      </c>
      <c r="G677" t="s">
        <v>1392</v>
      </c>
      <c r="H677" t="s">
        <v>45</v>
      </c>
      <c r="I677" t="s">
        <v>32</v>
      </c>
      <c r="J677" t="s">
        <v>21</v>
      </c>
      <c r="K677">
        <v>98000</v>
      </c>
      <c r="L677">
        <v>144100</v>
      </c>
      <c r="M677">
        <v>121050</v>
      </c>
    </row>
    <row r="678" spans="1:13" x14ac:dyDescent="0.2">
      <c r="A678" t="s">
        <v>26</v>
      </c>
      <c r="B678" t="s">
        <v>1393</v>
      </c>
      <c r="C678" t="s">
        <v>23</v>
      </c>
      <c r="D678" t="s">
        <v>1394</v>
      </c>
      <c r="E678" t="s">
        <v>145</v>
      </c>
      <c r="F678" t="s">
        <v>146</v>
      </c>
      <c r="G678" t="s">
        <v>1395</v>
      </c>
      <c r="H678" t="s">
        <v>45</v>
      </c>
      <c r="I678" t="s">
        <v>32</v>
      </c>
      <c r="J678" t="s">
        <v>21</v>
      </c>
      <c r="K678">
        <v>64123.59</v>
      </c>
      <c r="L678">
        <v>86600</v>
      </c>
      <c r="M678">
        <v>75361.794999999998</v>
      </c>
    </row>
    <row r="679" spans="1:13" x14ac:dyDescent="0.2">
      <c r="A679" t="s">
        <v>48</v>
      </c>
      <c r="B679" t="s">
        <v>1396</v>
      </c>
      <c r="C679" t="s">
        <v>50</v>
      </c>
      <c r="D679" t="s">
        <v>1397</v>
      </c>
      <c r="E679" t="s">
        <v>37</v>
      </c>
      <c r="F679" t="s">
        <v>31</v>
      </c>
      <c r="G679" t="s">
        <v>54</v>
      </c>
      <c r="H679" t="s">
        <v>45</v>
      </c>
      <c r="I679" t="s">
        <v>32</v>
      </c>
      <c r="J679" t="s">
        <v>21</v>
      </c>
      <c r="K679">
        <v>68500</v>
      </c>
      <c r="L679">
        <v>87000</v>
      </c>
      <c r="M679">
        <v>77750</v>
      </c>
    </row>
    <row r="680" spans="1:13" x14ac:dyDescent="0.2">
      <c r="A680" t="s">
        <v>48</v>
      </c>
      <c r="B680" t="s">
        <v>1373</v>
      </c>
      <c r="C680" t="s">
        <v>15</v>
      </c>
      <c r="D680" t="s">
        <v>91</v>
      </c>
      <c r="E680" t="s">
        <v>37</v>
      </c>
      <c r="F680" t="s">
        <v>31</v>
      </c>
      <c r="G680" t="s">
        <v>1374</v>
      </c>
      <c r="H680" t="s">
        <v>45</v>
      </c>
      <c r="I680" t="s">
        <v>32</v>
      </c>
      <c r="J680" t="s">
        <v>93</v>
      </c>
      <c r="K680">
        <v>68500</v>
      </c>
      <c r="L680">
        <v>87000</v>
      </c>
      <c r="M680">
        <v>77750</v>
      </c>
    </row>
    <row r="681" spans="1:13" x14ac:dyDescent="0.2">
      <c r="A681" t="s">
        <v>88</v>
      </c>
      <c r="B681" t="s">
        <v>299</v>
      </c>
      <c r="C681" t="s">
        <v>90</v>
      </c>
      <c r="D681" t="s">
        <v>1398</v>
      </c>
      <c r="E681" t="s">
        <v>123</v>
      </c>
      <c r="F681" t="s">
        <v>31</v>
      </c>
      <c r="G681" t="s">
        <v>1399</v>
      </c>
      <c r="H681" t="s">
        <v>20</v>
      </c>
      <c r="I681" t="s">
        <v>32</v>
      </c>
      <c r="J681" t="s">
        <v>21</v>
      </c>
      <c r="K681">
        <v>86008</v>
      </c>
      <c r="L681">
        <v>86008</v>
      </c>
      <c r="M681">
        <v>86008</v>
      </c>
    </row>
    <row r="682" spans="1:13" x14ac:dyDescent="0.2">
      <c r="A682" t="s">
        <v>55</v>
      </c>
      <c r="B682" t="s">
        <v>1400</v>
      </c>
      <c r="C682" t="s">
        <v>50</v>
      </c>
      <c r="D682" t="s">
        <v>1401</v>
      </c>
      <c r="E682" t="s">
        <v>145</v>
      </c>
      <c r="F682" t="s">
        <v>146</v>
      </c>
      <c r="G682" t="s">
        <v>18</v>
      </c>
      <c r="H682" t="s">
        <v>45</v>
      </c>
      <c r="I682" t="s">
        <v>32</v>
      </c>
      <c r="J682" t="s">
        <v>21</v>
      </c>
      <c r="K682">
        <v>30240.560000000001</v>
      </c>
      <c r="L682">
        <v>57200</v>
      </c>
      <c r="M682">
        <v>43720.28</v>
      </c>
    </row>
    <row r="683" spans="1:13" x14ac:dyDescent="0.2">
      <c r="A683" t="s">
        <v>48</v>
      </c>
      <c r="B683" t="s">
        <v>1402</v>
      </c>
      <c r="C683" t="s">
        <v>50</v>
      </c>
      <c r="D683" t="s">
        <v>263</v>
      </c>
      <c r="E683" t="s">
        <v>30</v>
      </c>
      <c r="F683" t="s">
        <v>31</v>
      </c>
      <c r="G683" t="s">
        <v>597</v>
      </c>
      <c r="H683" t="s">
        <v>223</v>
      </c>
      <c r="I683" t="s">
        <v>32</v>
      </c>
      <c r="J683" t="s">
        <v>93</v>
      </c>
      <c r="K683">
        <v>68500</v>
      </c>
      <c r="L683">
        <v>87000</v>
      </c>
      <c r="M683">
        <v>77750</v>
      </c>
    </row>
    <row r="684" spans="1:13" x14ac:dyDescent="0.2">
      <c r="A684" t="s">
        <v>13</v>
      </c>
      <c r="B684" t="s">
        <v>1403</v>
      </c>
      <c r="C684" t="s">
        <v>35</v>
      </c>
      <c r="D684" t="s">
        <v>1404</v>
      </c>
      <c r="E684" t="s">
        <v>212</v>
      </c>
      <c r="F684" t="s">
        <v>31</v>
      </c>
      <c r="G684" t="s">
        <v>1405</v>
      </c>
      <c r="H684" t="s">
        <v>45</v>
      </c>
      <c r="I684" t="s">
        <v>32</v>
      </c>
      <c r="J684" t="s">
        <v>33</v>
      </c>
      <c r="K684">
        <v>75000</v>
      </c>
      <c r="L684">
        <v>150000</v>
      </c>
      <c r="M684">
        <v>112500</v>
      </c>
    </row>
    <row r="685" spans="1:13" x14ac:dyDescent="0.2">
      <c r="A685" t="s">
        <v>22</v>
      </c>
      <c r="B685" t="s">
        <v>1406</v>
      </c>
      <c r="C685" t="s">
        <v>50</v>
      </c>
      <c r="D685" t="s">
        <v>1407</v>
      </c>
      <c r="E685" t="s">
        <v>810</v>
      </c>
      <c r="F685" t="s">
        <v>31</v>
      </c>
      <c r="G685" t="s">
        <v>54</v>
      </c>
      <c r="H685" t="s">
        <v>20</v>
      </c>
      <c r="I685" t="s">
        <v>32</v>
      </c>
      <c r="J685" t="s">
        <v>21</v>
      </c>
      <c r="K685">
        <v>41600</v>
      </c>
      <c r="L685">
        <v>57200</v>
      </c>
      <c r="M685">
        <v>49400</v>
      </c>
    </row>
    <row r="686" spans="1:13" x14ac:dyDescent="0.2">
      <c r="A686" t="s">
        <v>105</v>
      </c>
      <c r="B686" t="s">
        <v>28</v>
      </c>
      <c r="C686" t="s">
        <v>28</v>
      </c>
      <c r="D686" t="s">
        <v>1408</v>
      </c>
      <c r="E686" t="s">
        <v>533</v>
      </c>
      <c r="F686" t="s">
        <v>119</v>
      </c>
      <c r="G686" t="s">
        <v>1409</v>
      </c>
      <c r="H686" t="s">
        <v>20</v>
      </c>
      <c r="I686" t="s">
        <v>32</v>
      </c>
      <c r="J686" t="s">
        <v>33</v>
      </c>
      <c r="K686">
        <v>69695</v>
      </c>
      <c r="L686">
        <v>115286</v>
      </c>
      <c r="M686">
        <v>92490.5</v>
      </c>
    </row>
    <row r="687" spans="1:13" x14ac:dyDescent="0.2">
      <c r="A687" t="s">
        <v>105</v>
      </c>
      <c r="B687" t="s">
        <v>1410</v>
      </c>
      <c r="C687" t="s">
        <v>28</v>
      </c>
      <c r="D687" t="s">
        <v>1304</v>
      </c>
      <c r="E687" t="s">
        <v>123</v>
      </c>
      <c r="F687" t="s">
        <v>31</v>
      </c>
      <c r="G687" t="s">
        <v>1411</v>
      </c>
      <c r="H687" t="s">
        <v>20</v>
      </c>
      <c r="I687" t="s">
        <v>32</v>
      </c>
      <c r="J687" t="s">
        <v>21</v>
      </c>
      <c r="K687">
        <v>69000</v>
      </c>
      <c r="L687">
        <v>86000</v>
      </c>
      <c r="M687">
        <v>77500</v>
      </c>
    </row>
    <row r="688" spans="1:13" x14ac:dyDescent="0.2">
      <c r="A688" t="s">
        <v>105</v>
      </c>
      <c r="B688" t="s">
        <v>28</v>
      </c>
      <c r="C688" t="s">
        <v>28</v>
      </c>
      <c r="D688" t="s">
        <v>1176</v>
      </c>
      <c r="E688" t="s">
        <v>233</v>
      </c>
      <c r="F688" t="s">
        <v>234</v>
      </c>
      <c r="G688" t="s">
        <v>1177</v>
      </c>
      <c r="H688" t="s">
        <v>20</v>
      </c>
      <c r="I688" t="s">
        <v>32</v>
      </c>
      <c r="J688" t="s">
        <v>21</v>
      </c>
      <c r="K688">
        <v>69000</v>
      </c>
      <c r="L688">
        <v>86000</v>
      </c>
      <c r="M688">
        <v>77500</v>
      </c>
    </row>
    <row r="689" spans="1:13" x14ac:dyDescent="0.2">
      <c r="A689" t="s">
        <v>26</v>
      </c>
      <c r="B689" t="s">
        <v>1412</v>
      </c>
      <c r="C689" t="s">
        <v>35</v>
      </c>
      <c r="D689" t="s">
        <v>1413</v>
      </c>
      <c r="E689" t="s">
        <v>17</v>
      </c>
      <c r="F689" t="s">
        <v>18</v>
      </c>
      <c r="G689" t="s">
        <v>1414</v>
      </c>
      <c r="H689" t="s">
        <v>20</v>
      </c>
      <c r="I689" t="s">
        <v>17</v>
      </c>
      <c r="J689" t="s">
        <v>21</v>
      </c>
      <c r="K689">
        <v>100000</v>
      </c>
      <c r="L689">
        <v>110000</v>
      </c>
      <c r="M689">
        <v>105000</v>
      </c>
    </row>
    <row r="690" spans="1:13" x14ac:dyDescent="0.2">
      <c r="A690" t="s">
        <v>105</v>
      </c>
      <c r="B690" t="s">
        <v>28</v>
      </c>
      <c r="C690" t="s">
        <v>28</v>
      </c>
      <c r="D690" t="s">
        <v>1415</v>
      </c>
      <c r="E690" t="s">
        <v>1125</v>
      </c>
      <c r="F690" t="s">
        <v>53</v>
      </c>
      <c r="G690" t="s">
        <v>1416</v>
      </c>
      <c r="H690" t="s">
        <v>20</v>
      </c>
      <c r="I690" t="s">
        <v>32</v>
      </c>
      <c r="J690" t="s">
        <v>320</v>
      </c>
      <c r="K690">
        <v>77000</v>
      </c>
      <c r="L690">
        <v>96000</v>
      </c>
      <c r="M690">
        <v>86500</v>
      </c>
    </row>
    <row r="691" spans="1:13" x14ac:dyDescent="0.2">
      <c r="A691" t="s">
        <v>105</v>
      </c>
      <c r="B691" t="s">
        <v>1410</v>
      </c>
      <c r="C691" t="s">
        <v>28</v>
      </c>
      <c r="D691" t="s">
        <v>1304</v>
      </c>
      <c r="E691" t="s">
        <v>123</v>
      </c>
      <c r="F691" t="s">
        <v>31</v>
      </c>
      <c r="G691" t="s">
        <v>1411</v>
      </c>
      <c r="H691" t="s">
        <v>20</v>
      </c>
      <c r="I691" t="s">
        <v>32</v>
      </c>
      <c r="J691" t="s">
        <v>21</v>
      </c>
      <c r="K691">
        <v>69000</v>
      </c>
      <c r="L691">
        <v>86000</v>
      </c>
      <c r="M691">
        <v>77500</v>
      </c>
    </row>
    <row r="692" spans="1:13" x14ac:dyDescent="0.2">
      <c r="A692" t="s">
        <v>105</v>
      </c>
      <c r="B692" t="s">
        <v>28</v>
      </c>
      <c r="C692" t="s">
        <v>28</v>
      </c>
      <c r="D692" t="s">
        <v>1415</v>
      </c>
      <c r="E692" t="s">
        <v>1125</v>
      </c>
      <c r="F692" t="s">
        <v>53</v>
      </c>
      <c r="G692" t="s">
        <v>1416</v>
      </c>
      <c r="H692" t="s">
        <v>20</v>
      </c>
      <c r="I692" t="s">
        <v>32</v>
      </c>
      <c r="J692" t="s">
        <v>320</v>
      </c>
      <c r="K692">
        <v>77000</v>
      </c>
      <c r="L692">
        <v>96000</v>
      </c>
      <c r="M692">
        <v>86500</v>
      </c>
    </row>
    <row r="693" spans="1:13" x14ac:dyDescent="0.2">
      <c r="A693" t="s">
        <v>105</v>
      </c>
      <c r="B693" t="s">
        <v>28</v>
      </c>
      <c r="C693" t="s">
        <v>28</v>
      </c>
      <c r="D693" t="s">
        <v>1176</v>
      </c>
      <c r="E693" t="s">
        <v>233</v>
      </c>
      <c r="F693" t="s">
        <v>234</v>
      </c>
      <c r="G693" t="s">
        <v>1177</v>
      </c>
      <c r="H693" t="s">
        <v>20</v>
      </c>
      <c r="I693" t="s">
        <v>32</v>
      </c>
      <c r="J693" t="s">
        <v>21</v>
      </c>
      <c r="K693">
        <v>69000</v>
      </c>
      <c r="L693">
        <v>86000</v>
      </c>
      <c r="M693">
        <v>77500</v>
      </c>
    </row>
    <row r="694" spans="1:13" x14ac:dyDescent="0.2">
      <c r="A694" t="s">
        <v>26</v>
      </c>
      <c r="B694" t="s">
        <v>1412</v>
      </c>
      <c r="C694" t="s">
        <v>35</v>
      </c>
      <c r="D694" t="s">
        <v>1413</v>
      </c>
      <c r="E694" t="s">
        <v>17</v>
      </c>
      <c r="F694" t="s">
        <v>18</v>
      </c>
      <c r="G694" t="s">
        <v>1414</v>
      </c>
      <c r="H694" t="s">
        <v>20</v>
      </c>
      <c r="I694" t="s">
        <v>17</v>
      </c>
      <c r="J694" t="s">
        <v>21</v>
      </c>
      <c r="K694">
        <v>100000</v>
      </c>
      <c r="L694">
        <v>110000</v>
      </c>
      <c r="M694">
        <v>105000</v>
      </c>
    </row>
    <row r="695" spans="1:13" x14ac:dyDescent="0.2">
      <c r="A695" t="s">
        <v>81</v>
      </c>
      <c r="B695" t="s">
        <v>1417</v>
      </c>
      <c r="C695" t="s">
        <v>50</v>
      </c>
      <c r="D695" t="s">
        <v>68</v>
      </c>
      <c r="E695" t="s">
        <v>37</v>
      </c>
      <c r="F695" t="s">
        <v>31</v>
      </c>
      <c r="G695" t="s">
        <v>1418</v>
      </c>
      <c r="H695" t="s">
        <v>45</v>
      </c>
      <c r="I695" t="s">
        <v>32</v>
      </c>
      <c r="J695" t="s">
        <v>46</v>
      </c>
      <c r="K695">
        <v>66000</v>
      </c>
      <c r="L695">
        <v>84500</v>
      </c>
      <c r="M695">
        <v>75250</v>
      </c>
    </row>
    <row r="696" spans="1:13" x14ac:dyDescent="0.2">
      <c r="A696" t="s">
        <v>105</v>
      </c>
      <c r="B696" t="s">
        <v>1419</v>
      </c>
      <c r="C696" t="s">
        <v>1420</v>
      </c>
      <c r="D696" t="s">
        <v>1421</v>
      </c>
      <c r="E696" t="s">
        <v>37</v>
      </c>
      <c r="F696" t="s">
        <v>31</v>
      </c>
      <c r="G696" t="s">
        <v>1422</v>
      </c>
      <c r="H696" t="s">
        <v>20</v>
      </c>
      <c r="I696" t="s">
        <v>32</v>
      </c>
      <c r="J696" t="s">
        <v>21</v>
      </c>
      <c r="K696">
        <v>69000</v>
      </c>
      <c r="L696">
        <v>86000</v>
      </c>
      <c r="M696">
        <v>77500</v>
      </c>
    </row>
    <row r="697" spans="1:13" x14ac:dyDescent="0.2">
      <c r="A697" t="s">
        <v>105</v>
      </c>
      <c r="B697" t="s">
        <v>1259</v>
      </c>
      <c r="C697" t="s">
        <v>50</v>
      </c>
      <c r="D697" t="s">
        <v>1423</v>
      </c>
      <c r="E697" t="s">
        <v>600</v>
      </c>
      <c r="F697" t="s">
        <v>31</v>
      </c>
      <c r="G697" t="s">
        <v>1424</v>
      </c>
      <c r="H697" t="s">
        <v>20</v>
      </c>
      <c r="I697" t="s">
        <v>32</v>
      </c>
      <c r="J697" t="s">
        <v>33</v>
      </c>
      <c r="K697">
        <v>93600</v>
      </c>
      <c r="L697">
        <v>93600</v>
      </c>
      <c r="M697">
        <v>93600</v>
      </c>
    </row>
    <row r="698" spans="1:13" x14ac:dyDescent="0.2">
      <c r="A698" t="s">
        <v>105</v>
      </c>
      <c r="B698" t="s">
        <v>1425</v>
      </c>
      <c r="C698" t="s">
        <v>28</v>
      </c>
      <c r="D698" t="s">
        <v>263</v>
      </c>
      <c r="E698" t="s">
        <v>37</v>
      </c>
      <c r="F698" t="s">
        <v>31</v>
      </c>
      <c r="G698" t="s">
        <v>1426</v>
      </c>
      <c r="H698" t="s">
        <v>20</v>
      </c>
      <c r="I698" t="s">
        <v>32</v>
      </c>
      <c r="J698" t="s">
        <v>93</v>
      </c>
      <c r="K698">
        <v>69000</v>
      </c>
      <c r="L698">
        <v>86000</v>
      </c>
      <c r="M698">
        <v>77500</v>
      </c>
    </row>
    <row r="699" spans="1:13" x14ac:dyDescent="0.2">
      <c r="A699" t="s">
        <v>48</v>
      </c>
      <c r="B699" t="s">
        <v>1427</v>
      </c>
      <c r="C699" t="s">
        <v>50</v>
      </c>
      <c r="D699" t="s">
        <v>1428</v>
      </c>
      <c r="E699" t="s">
        <v>140</v>
      </c>
      <c r="F699" t="s">
        <v>31</v>
      </c>
      <c r="G699" t="s">
        <v>1429</v>
      </c>
      <c r="H699" t="s">
        <v>20</v>
      </c>
      <c r="I699" t="s">
        <v>32</v>
      </c>
      <c r="J699" t="s">
        <v>21</v>
      </c>
      <c r="K699">
        <v>68500</v>
      </c>
      <c r="L699">
        <v>87000</v>
      </c>
      <c r="M699">
        <v>77750</v>
      </c>
    </row>
    <row r="700" spans="1:13" x14ac:dyDescent="0.2">
      <c r="A700" t="s">
        <v>55</v>
      </c>
      <c r="B700" t="s">
        <v>1430</v>
      </c>
      <c r="C700" t="s">
        <v>50</v>
      </c>
      <c r="D700" t="s">
        <v>1431</v>
      </c>
      <c r="E700" t="s">
        <v>196</v>
      </c>
      <c r="F700" t="s">
        <v>31</v>
      </c>
      <c r="G700" t="s">
        <v>18</v>
      </c>
      <c r="H700" t="s">
        <v>20</v>
      </c>
      <c r="I700" t="s">
        <v>17</v>
      </c>
      <c r="J700" t="s">
        <v>21</v>
      </c>
      <c r="K700">
        <v>66500</v>
      </c>
      <c r="L700">
        <v>78200</v>
      </c>
      <c r="M700">
        <v>72350</v>
      </c>
    </row>
    <row r="701" spans="1:13" x14ac:dyDescent="0.2">
      <c r="A701" t="s">
        <v>105</v>
      </c>
      <c r="B701" t="s">
        <v>1432</v>
      </c>
      <c r="C701" t="s">
        <v>50</v>
      </c>
      <c r="D701" t="s">
        <v>1433</v>
      </c>
      <c r="E701" t="s">
        <v>123</v>
      </c>
      <c r="F701" t="s">
        <v>31</v>
      </c>
      <c r="G701" t="s">
        <v>18</v>
      </c>
      <c r="H701" t="s">
        <v>20</v>
      </c>
      <c r="I701" t="s">
        <v>32</v>
      </c>
      <c r="J701" t="s">
        <v>21</v>
      </c>
      <c r="K701">
        <v>69000</v>
      </c>
      <c r="L701">
        <v>86000</v>
      </c>
      <c r="M701">
        <v>77500</v>
      </c>
    </row>
    <row r="702" spans="1:13" x14ac:dyDescent="0.2">
      <c r="A702" t="s">
        <v>81</v>
      </c>
      <c r="B702" t="s">
        <v>217</v>
      </c>
      <c r="C702" t="s">
        <v>23</v>
      </c>
      <c r="D702" t="s">
        <v>1434</v>
      </c>
      <c r="E702" t="s">
        <v>17</v>
      </c>
      <c r="F702" t="s">
        <v>18</v>
      </c>
      <c r="G702" t="s">
        <v>1435</v>
      </c>
      <c r="H702" t="s">
        <v>45</v>
      </c>
      <c r="I702" t="s">
        <v>17</v>
      </c>
      <c r="J702" t="s">
        <v>46</v>
      </c>
      <c r="K702">
        <v>72639</v>
      </c>
      <c r="L702">
        <v>94431</v>
      </c>
      <c r="M702">
        <v>83535</v>
      </c>
    </row>
    <row r="703" spans="1:13" x14ac:dyDescent="0.2">
      <c r="A703" t="s">
        <v>55</v>
      </c>
      <c r="B703" t="s">
        <v>1436</v>
      </c>
      <c r="C703" t="s">
        <v>50</v>
      </c>
      <c r="D703" t="s">
        <v>895</v>
      </c>
      <c r="E703" t="s">
        <v>63</v>
      </c>
      <c r="F703" t="s">
        <v>53</v>
      </c>
      <c r="G703" t="s">
        <v>1437</v>
      </c>
      <c r="H703" t="s">
        <v>20</v>
      </c>
      <c r="I703" t="s">
        <v>32</v>
      </c>
      <c r="J703" t="s">
        <v>46</v>
      </c>
      <c r="K703" s="1" t="s">
        <v>1234</v>
      </c>
      <c r="L703">
        <v>114025.60000000001</v>
      </c>
      <c r="M703">
        <v>96668</v>
      </c>
    </row>
    <row r="704" spans="1:13" x14ac:dyDescent="0.2">
      <c r="A704" t="s">
        <v>48</v>
      </c>
      <c r="B704" t="s">
        <v>1438</v>
      </c>
      <c r="C704" t="s">
        <v>50</v>
      </c>
      <c r="D704" t="s">
        <v>1439</v>
      </c>
      <c r="E704" t="s">
        <v>1139</v>
      </c>
      <c r="F704" t="s">
        <v>146</v>
      </c>
      <c r="G704" t="s">
        <v>1440</v>
      </c>
      <c r="H704" t="s">
        <v>20</v>
      </c>
      <c r="I704" t="s">
        <v>32</v>
      </c>
      <c r="J704" t="s">
        <v>21</v>
      </c>
      <c r="K704">
        <v>68500</v>
      </c>
      <c r="L704">
        <v>87000</v>
      </c>
      <c r="M704">
        <v>77750</v>
      </c>
    </row>
    <row r="705" spans="1:13" x14ac:dyDescent="0.2">
      <c r="A705" t="s">
        <v>48</v>
      </c>
      <c r="B705" t="s">
        <v>1441</v>
      </c>
      <c r="C705" t="s">
        <v>41</v>
      </c>
      <c r="D705" t="s">
        <v>1442</v>
      </c>
      <c r="E705" t="s">
        <v>17</v>
      </c>
      <c r="F705" t="s">
        <v>18</v>
      </c>
      <c r="G705" t="s">
        <v>1443</v>
      </c>
      <c r="H705" t="s">
        <v>45</v>
      </c>
      <c r="I705" t="s">
        <v>17</v>
      </c>
      <c r="J705" t="s">
        <v>21</v>
      </c>
      <c r="K705">
        <v>66560</v>
      </c>
      <c r="L705">
        <v>72800</v>
      </c>
      <c r="M705">
        <v>69680</v>
      </c>
    </row>
    <row r="706" spans="1:13" x14ac:dyDescent="0.2">
      <c r="A706" t="s">
        <v>96</v>
      </c>
      <c r="B706" t="s">
        <v>1444</v>
      </c>
      <c r="C706" t="s">
        <v>50</v>
      </c>
      <c r="D706" t="s">
        <v>1445</v>
      </c>
      <c r="E706" t="s">
        <v>260</v>
      </c>
      <c r="F706" t="s">
        <v>186</v>
      </c>
      <c r="G706" t="s">
        <v>54</v>
      </c>
      <c r="H706" t="s">
        <v>20</v>
      </c>
      <c r="I706" t="s">
        <v>32</v>
      </c>
      <c r="J706" t="s">
        <v>33</v>
      </c>
      <c r="K706">
        <v>50000</v>
      </c>
      <c r="L706">
        <v>76458</v>
      </c>
      <c r="M706">
        <v>63229</v>
      </c>
    </row>
    <row r="707" spans="1:13" x14ac:dyDescent="0.2">
      <c r="A707" t="s">
        <v>13</v>
      </c>
      <c r="B707" t="s">
        <v>798</v>
      </c>
      <c r="C707" t="s">
        <v>90</v>
      </c>
      <c r="D707" t="s">
        <v>1446</v>
      </c>
      <c r="E707" t="s">
        <v>344</v>
      </c>
      <c r="F707" t="s">
        <v>53</v>
      </c>
      <c r="G707" t="s">
        <v>1447</v>
      </c>
      <c r="H707" t="s">
        <v>20</v>
      </c>
      <c r="I707" t="s">
        <v>32</v>
      </c>
      <c r="J707" t="s">
        <v>241</v>
      </c>
      <c r="K707">
        <v>76960</v>
      </c>
      <c r="L707">
        <v>76960</v>
      </c>
      <c r="M707">
        <v>76960</v>
      </c>
    </row>
    <row r="708" spans="1:13" x14ac:dyDescent="0.2">
      <c r="A708" t="s">
        <v>13</v>
      </c>
      <c r="B708" t="s">
        <v>1448</v>
      </c>
      <c r="C708" t="s">
        <v>1008</v>
      </c>
      <c r="D708" t="s">
        <v>664</v>
      </c>
      <c r="E708" t="s">
        <v>63</v>
      </c>
      <c r="F708" t="s">
        <v>53</v>
      </c>
      <c r="G708" t="s">
        <v>1449</v>
      </c>
      <c r="H708" t="s">
        <v>45</v>
      </c>
      <c r="I708" t="s">
        <v>32</v>
      </c>
      <c r="J708" t="s">
        <v>21</v>
      </c>
      <c r="K708">
        <v>137280</v>
      </c>
      <c r="L708">
        <v>140000</v>
      </c>
      <c r="M708">
        <v>138640</v>
      </c>
    </row>
    <row r="709" spans="1:13" x14ac:dyDescent="0.2">
      <c r="A709" t="s">
        <v>81</v>
      </c>
      <c r="B709" t="s">
        <v>686</v>
      </c>
      <c r="C709" t="s">
        <v>50</v>
      </c>
      <c r="D709" t="s">
        <v>1202</v>
      </c>
      <c r="E709" t="s">
        <v>37</v>
      </c>
      <c r="F709" t="s">
        <v>31</v>
      </c>
      <c r="G709" t="s">
        <v>1450</v>
      </c>
      <c r="H709" t="s">
        <v>45</v>
      </c>
      <c r="I709" t="s">
        <v>32</v>
      </c>
      <c r="J709" t="s">
        <v>46</v>
      </c>
      <c r="K709">
        <v>66000</v>
      </c>
      <c r="L709">
        <v>84500</v>
      </c>
      <c r="M709">
        <v>75250</v>
      </c>
    </row>
    <row r="710" spans="1:13" x14ac:dyDescent="0.2">
      <c r="A710" t="s">
        <v>105</v>
      </c>
      <c r="B710" t="s">
        <v>1432</v>
      </c>
      <c r="C710" t="s">
        <v>50</v>
      </c>
      <c r="D710" t="s">
        <v>1433</v>
      </c>
      <c r="E710" t="s">
        <v>123</v>
      </c>
      <c r="F710" t="s">
        <v>31</v>
      </c>
      <c r="G710" t="s">
        <v>18</v>
      </c>
      <c r="H710" t="s">
        <v>20</v>
      </c>
      <c r="I710" t="s">
        <v>32</v>
      </c>
      <c r="J710" t="s">
        <v>21</v>
      </c>
      <c r="K710">
        <v>69000</v>
      </c>
      <c r="L710">
        <v>86000</v>
      </c>
      <c r="M710">
        <v>77500</v>
      </c>
    </row>
    <row r="711" spans="1:13" x14ac:dyDescent="0.2">
      <c r="A711" t="s">
        <v>55</v>
      </c>
      <c r="B711" t="s">
        <v>1451</v>
      </c>
      <c r="C711" t="s">
        <v>50</v>
      </c>
      <c r="D711" t="s">
        <v>794</v>
      </c>
      <c r="E711" t="s">
        <v>600</v>
      </c>
      <c r="F711" t="s">
        <v>31</v>
      </c>
      <c r="G711" t="s">
        <v>1452</v>
      </c>
      <c r="H711" t="s">
        <v>20</v>
      </c>
      <c r="I711" t="s">
        <v>32</v>
      </c>
      <c r="J711" t="s">
        <v>21</v>
      </c>
      <c r="K711">
        <v>68000</v>
      </c>
      <c r="L711">
        <v>88300</v>
      </c>
      <c r="M711">
        <v>78150</v>
      </c>
    </row>
    <row r="712" spans="1:13" x14ac:dyDescent="0.2">
      <c r="A712" t="s">
        <v>55</v>
      </c>
      <c r="B712" t="s">
        <v>1453</v>
      </c>
      <c r="C712" t="s">
        <v>188</v>
      </c>
      <c r="D712" t="s">
        <v>1454</v>
      </c>
      <c r="E712" t="s">
        <v>276</v>
      </c>
      <c r="F712" t="s">
        <v>146</v>
      </c>
      <c r="G712" t="s">
        <v>1455</v>
      </c>
      <c r="H712" t="s">
        <v>20</v>
      </c>
      <c r="I712" t="s">
        <v>32</v>
      </c>
      <c r="J712" t="s">
        <v>21</v>
      </c>
      <c r="K712">
        <v>68000</v>
      </c>
      <c r="L712">
        <v>88300</v>
      </c>
      <c r="M712">
        <v>78150</v>
      </c>
    </row>
    <row r="713" spans="1:13" x14ac:dyDescent="0.2">
      <c r="A713" t="s">
        <v>81</v>
      </c>
      <c r="B713" t="s">
        <v>1456</v>
      </c>
      <c r="C713" t="s">
        <v>50</v>
      </c>
      <c r="D713" t="s">
        <v>1457</v>
      </c>
      <c r="E713" t="s">
        <v>233</v>
      </c>
      <c r="F713" t="s">
        <v>234</v>
      </c>
      <c r="G713" t="s">
        <v>1458</v>
      </c>
      <c r="H713" t="s">
        <v>45</v>
      </c>
      <c r="I713" t="s">
        <v>32</v>
      </c>
      <c r="J713" t="s">
        <v>33</v>
      </c>
      <c r="K713">
        <v>66000</v>
      </c>
      <c r="L713">
        <v>84500</v>
      </c>
      <c r="M713">
        <v>75250</v>
      </c>
    </row>
    <row r="714" spans="1:13" x14ac:dyDescent="0.2">
      <c r="A714" t="s">
        <v>26</v>
      </c>
      <c r="B714" t="s">
        <v>1459</v>
      </c>
      <c r="C714" t="s">
        <v>50</v>
      </c>
      <c r="D714" t="s">
        <v>1194</v>
      </c>
      <c r="E714" t="s">
        <v>37</v>
      </c>
      <c r="F714" t="s">
        <v>31</v>
      </c>
      <c r="G714" t="s">
        <v>1460</v>
      </c>
      <c r="H714" t="s">
        <v>20</v>
      </c>
      <c r="I714" t="s">
        <v>32</v>
      </c>
      <c r="J714" t="s">
        <v>21</v>
      </c>
      <c r="K714">
        <v>64123.59</v>
      </c>
      <c r="L714">
        <v>86600</v>
      </c>
      <c r="M714">
        <v>75361.794999999998</v>
      </c>
    </row>
    <row r="715" spans="1:13" x14ac:dyDescent="0.2">
      <c r="A715" t="s">
        <v>88</v>
      </c>
      <c r="B715" t="s">
        <v>737</v>
      </c>
      <c r="C715" t="s">
        <v>23</v>
      </c>
      <c r="D715" t="s">
        <v>738</v>
      </c>
      <c r="E715" t="s">
        <v>739</v>
      </c>
      <c r="F715" t="s">
        <v>53</v>
      </c>
      <c r="G715" t="s">
        <v>740</v>
      </c>
      <c r="H715" t="s">
        <v>20</v>
      </c>
      <c r="I715" t="s">
        <v>32</v>
      </c>
      <c r="J715" t="s">
        <v>21</v>
      </c>
      <c r="K715" s="1" t="s">
        <v>1461</v>
      </c>
      <c r="L715" s="1" t="s">
        <v>1461</v>
      </c>
      <c r="M715" s="1" t="s">
        <v>1461</v>
      </c>
    </row>
    <row r="716" spans="1:13" x14ac:dyDescent="0.2">
      <c r="A716" t="s">
        <v>81</v>
      </c>
      <c r="B716" t="s">
        <v>1462</v>
      </c>
      <c r="C716" t="s">
        <v>23</v>
      </c>
      <c r="D716" t="s">
        <v>967</v>
      </c>
      <c r="E716" t="s">
        <v>17</v>
      </c>
      <c r="F716" t="s">
        <v>18</v>
      </c>
      <c r="G716" t="s">
        <v>685</v>
      </c>
      <c r="H716" t="s">
        <v>45</v>
      </c>
      <c r="I716" t="s">
        <v>17</v>
      </c>
      <c r="J716" t="s">
        <v>21</v>
      </c>
      <c r="K716">
        <v>66000</v>
      </c>
      <c r="L716">
        <v>84500</v>
      </c>
      <c r="M716">
        <v>75250</v>
      </c>
    </row>
    <row r="717" spans="1:13" x14ac:dyDescent="0.2">
      <c r="A717" t="s">
        <v>96</v>
      </c>
      <c r="B717" t="s">
        <v>606</v>
      </c>
      <c r="C717" t="s">
        <v>50</v>
      </c>
      <c r="D717" t="s">
        <v>1463</v>
      </c>
      <c r="E717" t="s">
        <v>140</v>
      </c>
      <c r="F717" t="s">
        <v>31</v>
      </c>
      <c r="G717" t="s">
        <v>1464</v>
      </c>
      <c r="H717" t="s">
        <v>20</v>
      </c>
      <c r="I717" t="s">
        <v>32</v>
      </c>
      <c r="J717" t="s">
        <v>21</v>
      </c>
      <c r="K717">
        <v>50000</v>
      </c>
      <c r="L717">
        <v>76458</v>
      </c>
      <c r="M717">
        <v>63229</v>
      </c>
    </row>
    <row r="718" spans="1:13" x14ac:dyDescent="0.2">
      <c r="A718" t="s">
        <v>96</v>
      </c>
      <c r="B718" t="s">
        <v>1465</v>
      </c>
      <c r="C718" t="s">
        <v>50</v>
      </c>
      <c r="D718" t="s">
        <v>1466</v>
      </c>
      <c r="E718" t="s">
        <v>136</v>
      </c>
      <c r="F718" t="s">
        <v>100</v>
      </c>
      <c r="G718" t="s">
        <v>1467</v>
      </c>
      <c r="H718" t="s">
        <v>20</v>
      </c>
      <c r="I718" t="s">
        <v>32</v>
      </c>
      <c r="J718" t="s">
        <v>301</v>
      </c>
      <c r="K718">
        <v>50000</v>
      </c>
      <c r="L718">
        <v>76458</v>
      </c>
      <c r="M718">
        <v>63229</v>
      </c>
    </row>
    <row r="719" spans="1:13" x14ac:dyDescent="0.2">
      <c r="A719" t="s">
        <v>26</v>
      </c>
      <c r="B719" t="s">
        <v>1468</v>
      </c>
      <c r="C719" t="s">
        <v>28</v>
      </c>
      <c r="D719" t="s">
        <v>1469</v>
      </c>
      <c r="E719" t="s">
        <v>145</v>
      </c>
      <c r="F719" t="s">
        <v>146</v>
      </c>
      <c r="G719" t="s">
        <v>530</v>
      </c>
      <c r="H719" t="s">
        <v>20</v>
      </c>
      <c r="I719" t="s">
        <v>32</v>
      </c>
      <c r="J719" t="s">
        <v>21</v>
      </c>
      <c r="K719">
        <v>30240.560000000001</v>
      </c>
      <c r="L719">
        <v>57200</v>
      </c>
      <c r="M719">
        <v>43720.28</v>
      </c>
    </row>
    <row r="720" spans="1:13" x14ac:dyDescent="0.2">
      <c r="A720" t="s">
        <v>26</v>
      </c>
      <c r="B720" t="s">
        <v>1412</v>
      </c>
      <c r="C720" t="s">
        <v>35</v>
      </c>
      <c r="D720" t="s">
        <v>1470</v>
      </c>
      <c r="E720" t="s">
        <v>37</v>
      </c>
      <c r="F720" t="s">
        <v>31</v>
      </c>
      <c r="G720" t="s">
        <v>1414</v>
      </c>
      <c r="H720" t="s">
        <v>20</v>
      </c>
      <c r="I720" t="s">
        <v>32</v>
      </c>
      <c r="J720" t="s">
        <v>21</v>
      </c>
      <c r="K720">
        <v>64123.59</v>
      </c>
      <c r="L720">
        <v>86600</v>
      </c>
      <c r="M720">
        <v>75361.794999999998</v>
      </c>
    </row>
    <row r="721" spans="1:13" x14ac:dyDescent="0.2">
      <c r="A721" t="s">
        <v>81</v>
      </c>
      <c r="B721" t="s">
        <v>1462</v>
      </c>
      <c r="C721" t="s">
        <v>23</v>
      </c>
      <c r="D721" t="s">
        <v>967</v>
      </c>
      <c r="E721" t="s">
        <v>17</v>
      </c>
      <c r="F721" t="s">
        <v>18</v>
      </c>
      <c r="G721" t="s">
        <v>685</v>
      </c>
      <c r="H721" t="s">
        <v>45</v>
      </c>
      <c r="I721" t="s">
        <v>17</v>
      </c>
      <c r="J721" t="s">
        <v>21</v>
      </c>
      <c r="K721">
        <v>66000</v>
      </c>
      <c r="L721">
        <v>84500</v>
      </c>
      <c r="M721">
        <v>75250</v>
      </c>
    </row>
    <row r="722" spans="1:13" x14ac:dyDescent="0.2">
      <c r="A722" t="s">
        <v>96</v>
      </c>
      <c r="B722" t="s">
        <v>606</v>
      </c>
      <c r="C722" t="s">
        <v>50</v>
      </c>
      <c r="D722" t="s">
        <v>1463</v>
      </c>
      <c r="E722" t="s">
        <v>140</v>
      </c>
      <c r="F722" t="s">
        <v>31</v>
      </c>
      <c r="G722" t="s">
        <v>1464</v>
      </c>
      <c r="H722" t="s">
        <v>20</v>
      </c>
      <c r="I722" t="s">
        <v>32</v>
      </c>
      <c r="J722" t="s">
        <v>21</v>
      </c>
      <c r="K722">
        <v>50000</v>
      </c>
      <c r="L722">
        <v>76458</v>
      </c>
      <c r="M722">
        <v>63229</v>
      </c>
    </row>
    <row r="723" spans="1:13" x14ac:dyDescent="0.2">
      <c r="A723" t="s">
        <v>26</v>
      </c>
      <c r="B723" t="s">
        <v>1412</v>
      </c>
      <c r="C723" t="s">
        <v>35</v>
      </c>
      <c r="D723" t="s">
        <v>1470</v>
      </c>
      <c r="E723" t="s">
        <v>37</v>
      </c>
      <c r="F723" t="s">
        <v>31</v>
      </c>
      <c r="G723" t="s">
        <v>1414</v>
      </c>
      <c r="H723" t="s">
        <v>20</v>
      </c>
      <c r="I723" t="s">
        <v>32</v>
      </c>
      <c r="J723" t="s">
        <v>21</v>
      </c>
      <c r="K723">
        <v>64123.59</v>
      </c>
      <c r="L723">
        <v>86600</v>
      </c>
      <c r="M723">
        <v>75361.794999999998</v>
      </c>
    </row>
    <row r="724" spans="1:13" x14ac:dyDescent="0.2">
      <c r="A724" t="s">
        <v>96</v>
      </c>
      <c r="B724" t="s">
        <v>1465</v>
      </c>
      <c r="C724" t="s">
        <v>50</v>
      </c>
      <c r="D724" t="s">
        <v>1466</v>
      </c>
      <c r="E724" t="s">
        <v>136</v>
      </c>
      <c r="F724" t="s">
        <v>100</v>
      </c>
      <c r="G724" t="s">
        <v>1467</v>
      </c>
      <c r="H724" t="s">
        <v>20</v>
      </c>
      <c r="I724" t="s">
        <v>32</v>
      </c>
      <c r="J724" t="s">
        <v>301</v>
      </c>
      <c r="K724">
        <v>50000</v>
      </c>
      <c r="L724">
        <v>76458</v>
      </c>
      <c r="M724">
        <v>63229</v>
      </c>
    </row>
    <row r="725" spans="1:13" x14ac:dyDescent="0.2">
      <c r="A725" t="s">
        <v>26</v>
      </c>
      <c r="B725" t="s">
        <v>1468</v>
      </c>
      <c r="C725" t="s">
        <v>28</v>
      </c>
      <c r="D725" t="s">
        <v>1469</v>
      </c>
      <c r="E725" t="s">
        <v>145</v>
      </c>
      <c r="F725" t="s">
        <v>146</v>
      </c>
      <c r="G725" t="s">
        <v>530</v>
      </c>
      <c r="H725" t="s">
        <v>20</v>
      </c>
      <c r="I725" t="s">
        <v>32</v>
      </c>
      <c r="J725" t="s">
        <v>21</v>
      </c>
      <c r="K725">
        <v>30240.560000000001</v>
      </c>
      <c r="L725">
        <v>57200</v>
      </c>
      <c r="M725">
        <v>43720.28</v>
      </c>
    </row>
    <row r="726" spans="1:13" x14ac:dyDescent="0.2">
      <c r="A726" t="s">
        <v>48</v>
      </c>
      <c r="B726" t="s">
        <v>1471</v>
      </c>
      <c r="C726" t="s">
        <v>50</v>
      </c>
      <c r="D726" t="s">
        <v>1472</v>
      </c>
      <c r="E726" t="s">
        <v>1074</v>
      </c>
      <c r="F726" t="s">
        <v>146</v>
      </c>
      <c r="G726" t="s">
        <v>54</v>
      </c>
      <c r="H726" t="s">
        <v>20</v>
      </c>
      <c r="I726" t="s">
        <v>32</v>
      </c>
      <c r="J726" t="s">
        <v>21</v>
      </c>
      <c r="K726">
        <v>68500</v>
      </c>
      <c r="L726">
        <v>87000</v>
      </c>
      <c r="M726">
        <v>77750</v>
      </c>
    </row>
    <row r="727" spans="1:13" x14ac:dyDescent="0.2">
      <c r="A727" t="s">
        <v>22</v>
      </c>
      <c r="B727" t="s">
        <v>296</v>
      </c>
      <c r="C727" t="s">
        <v>50</v>
      </c>
      <c r="D727" t="s">
        <v>1473</v>
      </c>
      <c r="E727" t="s">
        <v>216</v>
      </c>
      <c r="F727" t="s">
        <v>53</v>
      </c>
      <c r="G727" t="s">
        <v>1474</v>
      </c>
      <c r="H727" t="s">
        <v>20</v>
      </c>
      <c r="I727" t="s">
        <v>32</v>
      </c>
      <c r="J727" t="s">
        <v>732</v>
      </c>
      <c r="K727">
        <v>30240.560000000001</v>
      </c>
      <c r="L727">
        <v>57200</v>
      </c>
      <c r="M727">
        <v>43720.28</v>
      </c>
    </row>
    <row r="728" spans="1:13" x14ac:dyDescent="0.2">
      <c r="A728" t="s">
        <v>13</v>
      </c>
      <c r="B728" t="s">
        <v>1448</v>
      </c>
      <c r="C728" t="s">
        <v>1008</v>
      </c>
      <c r="D728" t="s">
        <v>1475</v>
      </c>
      <c r="E728" t="s">
        <v>63</v>
      </c>
      <c r="F728" t="s">
        <v>53</v>
      </c>
      <c r="G728" t="s">
        <v>1476</v>
      </c>
      <c r="H728" t="s">
        <v>45</v>
      </c>
      <c r="I728" t="s">
        <v>32</v>
      </c>
      <c r="J728" t="s">
        <v>33</v>
      </c>
      <c r="K728">
        <v>80000</v>
      </c>
      <c r="L728">
        <v>120000</v>
      </c>
      <c r="M728">
        <v>100000</v>
      </c>
    </row>
    <row r="729" spans="1:13" x14ac:dyDescent="0.2">
      <c r="A729" t="s">
        <v>13</v>
      </c>
      <c r="B729" t="s">
        <v>1477</v>
      </c>
      <c r="C729" t="s">
        <v>35</v>
      </c>
      <c r="D729" t="s">
        <v>861</v>
      </c>
      <c r="E729" t="s">
        <v>145</v>
      </c>
      <c r="F729" t="s">
        <v>146</v>
      </c>
      <c r="G729" t="s">
        <v>1478</v>
      </c>
      <c r="H729" t="s">
        <v>20</v>
      </c>
      <c r="I729" t="s">
        <v>32</v>
      </c>
      <c r="J729" t="s">
        <v>21</v>
      </c>
      <c r="K729">
        <v>76000</v>
      </c>
      <c r="L729">
        <v>89440</v>
      </c>
      <c r="M729">
        <v>82720</v>
      </c>
    </row>
    <row r="730" spans="1:13" x14ac:dyDescent="0.2">
      <c r="A730" t="s">
        <v>48</v>
      </c>
      <c r="B730" t="s">
        <v>1479</v>
      </c>
      <c r="C730" t="s">
        <v>50</v>
      </c>
      <c r="D730" t="s">
        <v>1480</v>
      </c>
      <c r="E730" t="s">
        <v>1481</v>
      </c>
      <c r="F730" t="s">
        <v>53</v>
      </c>
      <c r="G730" t="s">
        <v>1482</v>
      </c>
      <c r="H730" t="s">
        <v>20</v>
      </c>
      <c r="I730" t="s">
        <v>32</v>
      </c>
      <c r="J730" t="s">
        <v>21</v>
      </c>
      <c r="K730">
        <v>55000</v>
      </c>
      <c r="L730">
        <v>75000</v>
      </c>
      <c r="M730">
        <v>65000</v>
      </c>
    </row>
    <row r="731" spans="1:13" x14ac:dyDescent="0.2">
      <c r="A731" t="s">
        <v>96</v>
      </c>
      <c r="B731" t="s">
        <v>1312</v>
      </c>
      <c r="C731" t="s">
        <v>50</v>
      </c>
      <c r="D731" t="s">
        <v>1483</v>
      </c>
      <c r="E731" t="s">
        <v>37</v>
      </c>
      <c r="F731" t="s">
        <v>31</v>
      </c>
      <c r="G731" t="s">
        <v>54</v>
      </c>
      <c r="H731" t="s">
        <v>20</v>
      </c>
      <c r="I731" t="s">
        <v>32</v>
      </c>
      <c r="J731" t="s">
        <v>33</v>
      </c>
      <c r="K731">
        <v>50000</v>
      </c>
      <c r="L731">
        <v>76458</v>
      </c>
      <c r="M731">
        <v>63229</v>
      </c>
    </row>
    <row r="732" spans="1:13" x14ac:dyDescent="0.2">
      <c r="A732" t="s">
        <v>26</v>
      </c>
      <c r="B732" t="s">
        <v>1412</v>
      </c>
      <c r="C732" t="s">
        <v>35</v>
      </c>
      <c r="D732" t="s">
        <v>1413</v>
      </c>
      <c r="E732" t="s">
        <v>37</v>
      </c>
      <c r="F732" t="s">
        <v>31</v>
      </c>
      <c r="G732" t="s">
        <v>1414</v>
      </c>
      <c r="H732" t="s">
        <v>20</v>
      </c>
      <c r="I732" t="s">
        <v>32</v>
      </c>
      <c r="J732" t="s">
        <v>21</v>
      </c>
      <c r="K732">
        <v>100000</v>
      </c>
      <c r="L732">
        <v>110000</v>
      </c>
      <c r="M732">
        <v>105000</v>
      </c>
    </row>
    <row r="733" spans="1:13" x14ac:dyDescent="0.2">
      <c r="A733" t="s">
        <v>13</v>
      </c>
      <c r="B733" t="s">
        <v>1484</v>
      </c>
      <c r="C733" t="s">
        <v>1108</v>
      </c>
      <c r="D733" t="s">
        <v>1485</v>
      </c>
      <c r="E733" t="s">
        <v>145</v>
      </c>
      <c r="F733" t="s">
        <v>146</v>
      </c>
      <c r="G733" t="s">
        <v>1486</v>
      </c>
      <c r="H733" t="s">
        <v>45</v>
      </c>
      <c r="I733" t="s">
        <v>32</v>
      </c>
      <c r="J733" t="s">
        <v>33</v>
      </c>
      <c r="K733">
        <v>76000</v>
      </c>
      <c r="L733">
        <v>89440</v>
      </c>
      <c r="M733">
        <v>82720</v>
      </c>
    </row>
    <row r="734" spans="1:13" x14ac:dyDescent="0.2">
      <c r="A734" t="s">
        <v>88</v>
      </c>
      <c r="B734" t="s">
        <v>537</v>
      </c>
      <c r="C734" t="s">
        <v>90</v>
      </c>
      <c r="D734" t="s">
        <v>346</v>
      </c>
      <c r="E734" t="s">
        <v>216</v>
      </c>
      <c r="F734" t="s">
        <v>53</v>
      </c>
      <c r="G734" t="s">
        <v>18</v>
      </c>
      <c r="H734" t="s">
        <v>20</v>
      </c>
      <c r="I734" t="s">
        <v>32</v>
      </c>
      <c r="J734" t="s">
        <v>46</v>
      </c>
      <c r="K734">
        <v>72113.600000000006</v>
      </c>
      <c r="L734">
        <v>103646.39999999999</v>
      </c>
      <c r="M734">
        <v>87880</v>
      </c>
    </row>
    <row r="735" spans="1:13" x14ac:dyDescent="0.2">
      <c r="A735" t="s">
        <v>48</v>
      </c>
      <c r="B735" t="s">
        <v>1487</v>
      </c>
      <c r="C735" t="s">
        <v>50</v>
      </c>
      <c r="D735" t="s">
        <v>1157</v>
      </c>
      <c r="E735" t="s">
        <v>37</v>
      </c>
      <c r="F735" t="s">
        <v>31</v>
      </c>
      <c r="G735" t="s">
        <v>18</v>
      </c>
      <c r="H735" t="s">
        <v>20</v>
      </c>
      <c r="I735" t="s">
        <v>32</v>
      </c>
      <c r="J735" t="s">
        <v>21</v>
      </c>
      <c r="K735">
        <v>68500</v>
      </c>
      <c r="L735">
        <v>87000</v>
      </c>
      <c r="M735">
        <v>77750</v>
      </c>
    </row>
    <row r="736" spans="1:13" x14ac:dyDescent="0.2">
      <c r="A736" t="s">
        <v>13</v>
      </c>
      <c r="B736" t="s">
        <v>1488</v>
      </c>
      <c r="C736" t="s">
        <v>826</v>
      </c>
      <c r="D736" t="s">
        <v>135</v>
      </c>
      <c r="E736" t="s">
        <v>136</v>
      </c>
      <c r="F736" t="s">
        <v>100</v>
      </c>
      <c r="G736" t="s">
        <v>1489</v>
      </c>
      <c r="H736" t="s">
        <v>20</v>
      </c>
      <c r="I736" t="s">
        <v>32</v>
      </c>
      <c r="J736" t="s">
        <v>33</v>
      </c>
      <c r="K736">
        <v>59822</v>
      </c>
      <c r="L736">
        <v>82266</v>
      </c>
      <c r="M736">
        <v>71044</v>
      </c>
    </row>
    <row r="737" spans="1:13" x14ac:dyDescent="0.2">
      <c r="A737" t="s">
        <v>26</v>
      </c>
      <c r="B737" t="s">
        <v>1412</v>
      </c>
      <c r="C737" t="s">
        <v>35</v>
      </c>
      <c r="D737" t="s">
        <v>1413</v>
      </c>
      <c r="E737" t="s">
        <v>487</v>
      </c>
      <c r="F737" t="s">
        <v>31</v>
      </c>
      <c r="G737" t="s">
        <v>1414</v>
      </c>
      <c r="H737" t="s">
        <v>20</v>
      </c>
      <c r="I737" t="s">
        <v>32</v>
      </c>
      <c r="J737" t="s">
        <v>21</v>
      </c>
      <c r="K737">
        <v>100000</v>
      </c>
      <c r="L737">
        <v>110000</v>
      </c>
      <c r="M737">
        <v>105000</v>
      </c>
    </row>
    <row r="738" spans="1:13" x14ac:dyDescent="0.2">
      <c r="A738" t="s">
        <v>22</v>
      </c>
      <c r="B738" t="s">
        <v>1490</v>
      </c>
      <c r="C738" t="s">
        <v>50</v>
      </c>
      <c r="D738" t="s">
        <v>1445</v>
      </c>
      <c r="E738" t="s">
        <v>260</v>
      </c>
      <c r="F738" t="s">
        <v>186</v>
      </c>
      <c r="G738" t="s">
        <v>54</v>
      </c>
      <c r="H738" t="s">
        <v>20</v>
      </c>
      <c r="I738" t="s">
        <v>32</v>
      </c>
      <c r="J738" t="s">
        <v>33</v>
      </c>
      <c r="K738">
        <v>65000</v>
      </c>
      <c r="L738">
        <v>87000</v>
      </c>
      <c r="M738">
        <v>76000</v>
      </c>
    </row>
    <row r="739" spans="1:13" x14ac:dyDescent="0.2">
      <c r="A739" t="s">
        <v>26</v>
      </c>
      <c r="B739" t="s">
        <v>1412</v>
      </c>
      <c r="C739" t="s">
        <v>35</v>
      </c>
      <c r="D739" t="s">
        <v>1413</v>
      </c>
      <c r="E739" t="s">
        <v>30</v>
      </c>
      <c r="F739" t="s">
        <v>31</v>
      </c>
      <c r="G739" t="s">
        <v>1414</v>
      </c>
      <c r="H739" t="s">
        <v>20</v>
      </c>
      <c r="I739" t="s">
        <v>32</v>
      </c>
      <c r="J739" t="s">
        <v>21</v>
      </c>
      <c r="K739">
        <v>100000</v>
      </c>
      <c r="L739">
        <v>110000</v>
      </c>
      <c r="M739">
        <v>105000</v>
      </c>
    </row>
    <row r="740" spans="1:13" x14ac:dyDescent="0.2">
      <c r="A740" t="s">
        <v>81</v>
      </c>
      <c r="B740" t="s">
        <v>217</v>
      </c>
      <c r="C740" t="s">
        <v>23</v>
      </c>
      <c r="D740" t="s">
        <v>1491</v>
      </c>
      <c r="E740" t="s">
        <v>154</v>
      </c>
      <c r="F740" t="s">
        <v>31</v>
      </c>
      <c r="G740" t="s">
        <v>54</v>
      </c>
      <c r="H740" t="s">
        <v>45</v>
      </c>
      <c r="I740" t="s">
        <v>32</v>
      </c>
      <c r="J740" t="s">
        <v>33</v>
      </c>
      <c r="K740">
        <v>62400</v>
      </c>
      <c r="L740">
        <v>104000</v>
      </c>
      <c r="M740">
        <v>83200</v>
      </c>
    </row>
    <row r="741" spans="1:13" x14ac:dyDescent="0.2">
      <c r="A741" t="s">
        <v>22</v>
      </c>
      <c r="B741" t="s">
        <v>1026</v>
      </c>
      <c r="C741" t="s">
        <v>50</v>
      </c>
      <c r="D741" t="s">
        <v>1492</v>
      </c>
      <c r="E741" t="s">
        <v>1493</v>
      </c>
      <c r="F741" t="s">
        <v>31</v>
      </c>
      <c r="G741" t="s">
        <v>18</v>
      </c>
      <c r="H741" t="s">
        <v>20</v>
      </c>
      <c r="I741" t="s">
        <v>32</v>
      </c>
      <c r="J741" t="s">
        <v>21</v>
      </c>
      <c r="K741">
        <v>89440</v>
      </c>
      <c r="L741">
        <v>91520</v>
      </c>
      <c r="M741">
        <v>90480</v>
      </c>
    </row>
    <row r="742" spans="1:13" x14ac:dyDescent="0.2">
      <c r="A742" t="s">
        <v>13</v>
      </c>
      <c r="B742" t="s">
        <v>798</v>
      </c>
      <c r="C742" t="s">
        <v>90</v>
      </c>
      <c r="D742" t="s">
        <v>1494</v>
      </c>
      <c r="E742" t="s">
        <v>216</v>
      </c>
      <c r="F742" t="s">
        <v>53</v>
      </c>
      <c r="G742" t="s">
        <v>1495</v>
      </c>
      <c r="H742" t="s">
        <v>20</v>
      </c>
      <c r="I742" t="s">
        <v>32</v>
      </c>
      <c r="J742" t="s">
        <v>21</v>
      </c>
      <c r="K742">
        <v>79040</v>
      </c>
      <c r="L742">
        <v>79040</v>
      </c>
      <c r="M742">
        <v>79040</v>
      </c>
    </row>
    <row r="743" spans="1:13" x14ac:dyDescent="0.2">
      <c r="A743" t="s">
        <v>26</v>
      </c>
      <c r="B743" t="s">
        <v>1496</v>
      </c>
      <c r="C743" t="s">
        <v>35</v>
      </c>
      <c r="D743" t="s">
        <v>169</v>
      </c>
      <c r="E743" t="s">
        <v>63</v>
      </c>
      <c r="F743" t="s">
        <v>53</v>
      </c>
      <c r="G743" t="s">
        <v>1497</v>
      </c>
      <c r="H743" t="s">
        <v>20</v>
      </c>
      <c r="I743" t="s">
        <v>32</v>
      </c>
      <c r="J743" t="s">
        <v>21</v>
      </c>
      <c r="K743">
        <v>89300</v>
      </c>
      <c r="L743">
        <v>123000</v>
      </c>
      <c r="M743">
        <v>106150</v>
      </c>
    </row>
    <row r="744" spans="1:13" x14ac:dyDescent="0.2">
      <c r="A744" t="s">
        <v>105</v>
      </c>
      <c r="B744" t="s">
        <v>510</v>
      </c>
      <c r="C744" t="s">
        <v>28</v>
      </c>
      <c r="D744" t="s">
        <v>1498</v>
      </c>
      <c r="E744" t="s">
        <v>608</v>
      </c>
      <c r="F744" t="s">
        <v>31</v>
      </c>
      <c r="G744" t="s">
        <v>1499</v>
      </c>
      <c r="H744" t="s">
        <v>45</v>
      </c>
      <c r="I744" t="s">
        <v>32</v>
      </c>
      <c r="J744" t="s">
        <v>33</v>
      </c>
      <c r="K744">
        <v>69000</v>
      </c>
      <c r="L744">
        <v>86000</v>
      </c>
      <c r="M744">
        <v>77500</v>
      </c>
    </row>
    <row r="745" spans="1:13" x14ac:dyDescent="0.2">
      <c r="A745" t="s">
        <v>81</v>
      </c>
      <c r="B745" t="s">
        <v>217</v>
      </c>
      <c r="C745" t="s">
        <v>23</v>
      </c>
      <c r="D745" t="s">
        <v>1500</v>
      </c>
      <c r="E745" t="s">
        <v>145</v>
      </c>
      <c r="F745" t="s">
        <v>146</v>
      </c>
      <c r="G745" t="s">
        <v>54</v>
      </c>
      <c r="H745" t="s">
        <v>45</v>
      </c>
      <c r="I745" t="s">
        <v>32</v>
      </c>
      <c r="J745" t="s">
        <v>21</v>
      </c>
      <c r="K745">
        <v>72113.600000000006</v>
      </c>
      <c r="L745">
        <v>112694.39999999999</v>
      </c>
      <c r="M745">
        <v>92404</v>
      </c>
    </row>
    <row r="746" spans="1:13" x14ac:dyDescent="0.2">
      <c r="A746" t="s">
        <v>88</v>
      </c>
      <c r="B746" t="s">
        <v>321</v>
      </c>
      <c r="C746" t="s">
        <v>90</v>
      </c>
      <c r="D746" t="s">
        <v>1501</v>
      </c>
      <c r="E746" t="s">
        <v>323</v>
      </c>
      <c r="F746" t="s">
        <v>53</v>
      </c>
      <c r="G746" t="s">
        <v>1502</v>
      </c>
      <c r="H746" t="s">
        <v>20</v>
      </c>
      <c r="I746" t="s">
        <v>32</v>
      </c>
      <c r="J746" t="s">
        <v>21</v>
      </c>
      <c r="K746">
        <v>68960</v>
      </c>
      <c r="L746">
        <v>94820</v>
      </c>
      <c r="M746">
        <v>81890</v>
      </c>
    </row>
    <row r="747" spans="1:13" x14ac:dyDescent="0.2">
      <c r="A747" t="s">
        <v>26</v>
      </c>
      <c r="B747" t="s">
        <v>1503</v>
      </c>
      <c r="C747" t="s">
        <v>50</v>
      </c>
      <c r="D747" t="s">
        <v>308</v>
      </c>
      <c r="E747" t="s">
        <v>1504</v>
      </c>
      <c r="F747" t="s">
        <v>53</v>
      </c>
      <c r="G747" t="s">
        <v>54</v>
      </c>
      <c r="H747" t="s">
        <v>20</v>
      </c>
      <c r="I747" t="s">
        <v>443</v>
      </c>
      <c r="J747" t="s">
        <v>21</v>
      </c>
      <c r="K747">
        <v>66000</v>
      </c>
      <c r="L747">
        <v>86600</v>
      </c>
      <c r="M747">
        <v>76300</v>
      </c>
    </row>
    <row r="748" spans="1:13" x14ac:dyDescent="0.2">
      <c r="A748" t="s">
        <v>81</v>
      </c>
      <c r="B748" t="s">
        <v>1505</v>
      </c>
      <c r="C748" t="s">
        <v>50</v>
      </c>
      <c r="D748" t="s">
        <v>1506</v>
      </c>
      <c r="E748" t="s">
        <v>17</v>
      </c>
      <c r="F748" t="s">
        <v>18</v>
      </c>
      <c r="G748" t="s">
        <v>1507</v>
      </c>
      <c r="H748" t="s">
        <v>45</v>
      </c>
      <c r="I748" t="s">
        <v>17</v>
      </c>
      <c r="J748" t="s">
        <v>33</v>
      </c>
      <c r="K748">
        <v>66000</v>
      </c>
      <c r="L748">
        <v>84500</v>
      </c>
      <c r="M748">
        <v>75250</v>
      </c>
    </row>
    <row r="749" spans="1:13" x14ac:dyDescent="0.2">
      <c r="A749" t="s">
        <v>48</v>
      </c>
      <c r="B749" t="s">
        <v>1508</v>
      </c>
      <c r="C749" t="s">
        <v>50</v>
      </c>
      <c r="D749" t="s">
        <v>1509</v>
      </c>
      <c r="E749" t="s">
        <v>63</v>
      </c>
      <c r="F749" t="s">
        <v>53</v>
      </c>
      <c r="G749" t="s">
        <v>1510</v>
      </c>
      <c r="H749" t="s">
        <v>20</v>
      </c>
      <c r="I749" t="s">
        <v>32</v>
      </c>
      <c r="J749" t="s">
        <v>21</v>
      </c>
      <c r="K749">
        <v>70000</v>
      </c>
      <c r="L749">
        <v>85000</v>
      </c>
      <c r="M749">
        <v>77500</v>
      </c>
    </row>
    <row r="750" spans="1:13" x14ac:dyDescent="0.2">
      <c r="A750" t="s">
        <v>88</v>
      </c>
      <c r="B750" t="s">
        <v>1511</v>
      </c>
      <c r="C750" t="s">
        <v>90</v>
      </c>
      <c r="D750" t="s">
        <v>1512</v>
      </c>
      <c r="E750" t="s">
        <v>319</v>
      </c>
      <c r="F750" t="s">
        <v>31</v>
      </c>
      <c r="G750" t="s">
        <v>1513</v>
      </c>
      <c r="H750" t="s">
        <v>20</v>
      </c>
      <c r="I750" t="s">
        <v>32</v>
      </c>
      <c r="J750" t="s">
        <v>33</v>
      </c>
      <c r="K750">
        <v>89440</v>
      </c>
      <c r="L750">
        <v>93600</v>
      </c>
      <c r="M750">
        <v>91520</v>
      </c>
    </row>
    <row r="751" spans="1:13" x14ac:dyDescent="0.2">
      <c r="A751" t="s">
        <v>48</v>
      </c>
      <c r="B751" t="s">
        <v>1508</v>
      </c>
      <c r="C751" t="s">
        <v>50</v>
      </c>
      <c r="D751" t="s">
        <v>1509</v>
      </c>
      <c r="E751" t="s">
        <v>63</v>
      </c>
      <c r="F751" t="s">
        <v>53</v>
      </c>
      <c r="G751" t="s">
        <v>1510</v>
      </c>
      <c r="H751" t="s">
        <v>20</v>
      </c>
      <c r="I751" t="s">
        <v>32</v>
      </c>
      <c r="J751" t="s">
        <v>21</v>
      </c>
      <c r="K751">
        <v>70000</v>
      </c>
      <c r="L751">
        <v>85000</v>
      </c>
      <c r="M751">
        <v>77500</v>
      </c>
    </row>
    <row r="752" spans="1:13" x14ac:dyDescent="0.2">
      <c r="A752" t="s">
        <v>26</v>
      </c>
      <c r="B752" t="s">
        <v>1503</v>
      </c>
      <c r="C752" t="s">
        <v>50</v>
      </c>
      <c r="D752" t="s">
        <v>308</v>
      </c>
      <c r="E752" t="s">
        <v>123</v>
      </c>
      <c r="F752" t="s">
        <v>31</v>
      </c>
      <c r="G752" t="s">
        <v>54</v>
      </c>
      <c r="H752" t="s">
        <v>20</v>
      </c>
      <c r="I752" t="s">
        <v>443</v>
      </c>
      <c r="J752" t="s">
        <v>21</v>
      </c>
      <c r="K752">
        <v>66000</v>
      </c>
      <c r="L752">
        <v>86600</v>
      </c>
      <c r="M752">
        <v>76300</v>
      </c>
    </row>
    <row r="753" spans="1:13" x14ac:dyDescent="0.2">
      <c r="A753" t="s">
        <v>26</v>
      </c>
      <c r="B753" t="s">
        <v>1514</v>
      </c>
      <c r="C753" t="s">
        <v>50</v>
      </c>
      <c r="D753" t="s">
        <v>1515</v>
      </c>
      <c r="E753" t="s">
        <v>1516</v>
      </c>
      <c r="F753" t="s">
        <v>186</v>
      </c>
      <c r="G753" t="s">
        <v>1517</v>
      </c>
      <c r="H753" t="s">
        <v>20</v>
      </c>
      <c r="I753" t="s">
        <v>17</v>
      </c>
      <c r="J753" t="s">
        <v>21</v>
      </c>
      <c r="K753">
        <v>64123.59</v>
      </c>
      <c r="L753">
        <v>86600</v>
      </c>
      <c r="M753">
        <v>75361.794999999998</v>
      </c>
    </row>
    <row r="754" spans="1:13" x14ac:dyDescent="0.2">
      <c r="A754" t="s">
        <v>26</v>
      </c>
      <c r="B754" t="s">
        <v>1412</v>
      </c>
      <c r="C754" t="s">
        <v>35</v>
      </c>
      <c r="D754" t="s">
        <v>1413</v>
      </c>
      <c r="E754" t="s">
        <v>233</v>
      </c>
      <c r="F754" t="s">
        <v>234</v>
      </c>
      <c r="G754" t="s">
        <v>1414</v>
      </c>
      <c r="H754" t="s">
        <v>20</v>
      </c>
      <c r="I754" t="s">
        <v>32</v>
      </c>
      <c r="J754" t="s">
        <v>21</v>
      </c>
      <c r="K754">
        <v>100000</v>
      </c>
      <c r="L754">
        <v>110000</v>
      </c>
      <c r="M754">
        <v>105000</v>
      </c>
    </row>
    <row r="755" spans="1:13" x14ac:dyDescent="0.2">
      <c r="A755" t="s">
        <v>55</v>
      </c>
      <c r="B755" t="s">
        <v>1518</v>
      </c>
      <c r="C755" t="s">
        <v>50</v>
      </c>
      <c r="D755" t="s">
        <v>1519</v>
      </c>
      <c r="E755" t="s">
        <v>487</v>
      </c>
      <c r="F755" t="s">
        <v>31</v>
      </c>
      <c r="G755" t="s">
        <v>1520</v>
      </c>
      <c r="H755" t="s">
        <v>20</v>
      </c>
      <c r="I755" t="s">
        <v>32</v>
      </c>
      <c r="J755" t="s">
        <v>21</v>
      </c>
      <c r="K755">
        <v>30240.560000000001</v>
      </c>
      <c r="L755">
        <v>57200</v>
      </c>
      <c r="M755">
        <v>43720.28</v>
      </c>
    </row>
    <row r="756" spans="1:13" x14ac:dyDescent="0.2">
      <c r="A756" t="s">
        <v>26</v>
      </c>
      <c r="B756" t="s">
        <v>1521</v>
      </c>
      <c r="C756" t="s">
        <v>50</v>
      </c>
      <c r="D756" t="s">
        <v>1159</v>
      </c>
      <c r="E756" t="s">
        <v>145</v>
      </c>
      <c r="F756" t="s">
        <v>146</v>
      </c>
      <c r="G756" t="s">
        <v>1522</v>
      </c>
      <c r="H756" t="s">
        <v>20</v>
      </c>
      <c r="I756" t="s">
        <v>32</v>
      </c>
      <c r="J756" t="s">
        <v>21</v>
      </c>
      <c r="K756">
        <v>64123.59</v>
      </c>
      <c r="L756">
        <v>86600</v>
      </c>
      <c r="M756">
        <v>75361.794999999998</v>
      </c>
    </row>
    <row r="757" spans="1:13" x14ac:dyDescent="0.2">
      <c r="A757" t="s">
        <v>88</v>
      </c>
      <c r="B757" t="s">
        <v>972</v>
      </c>
      <c r="C757" t="s">
        <v>23</v>
      </c>
      <c r="D757" t="s">
        <v>1523</v>
      </c>
      <c r="E757" t="s">
        <v>316</v>
      </c>
      <c r="F757" t="s">
        <v>31</v>
      </c>
      <c r="G757" t="s">
        <v>18</v>
      </c>
      <c r="H757" t="s">
        <v>20</v>
      </c>
      <c r="I757" t="s">
        <v>32</v>
      </c>
      <c r="J757" t="s">
        <v>21</v>
      </c>
      <c r="K757">
        <v>90064</v>
      </c>
      <c r="L757">
        <v>90064</v>
      </c>
      <c r="M757">
        <v>90064</v>
      </c>
    </row>
    <row r="758" spans="1:13" x14ac:dyDescent="0.2">
      <c r="A758" t="s">
        <v>48</v>
      </c>
      <c r="B758" t="s">
        <v>1524</v>
      </c>
      <c r="C758" t="s">
        <v>28</v>
      </c>
      <c r="D758" t="s">
        <v>1525</v>
      </c>
      <c r="E758" t="s">
        <v>99</v>
      </c>
      <c r="F758" t="s">
        <v>100</v>
      </c>
      <c r="G758" t="s">
        <v>1526</v>
      </c>
      <c r="H758" t="s">
        <v>20</v>
      </c>
      <c r="I758" t="s">
        <v>443</v>
      </c>
      <c r="J758" t="s">
        <v>33</v>
      </c>
      <c r="K758">
        <v>68500</v>
      </c>
      <c r="L758">
        <v>87000</v>
      </c>
      <c r="M758">
        <v>77750</v>
      </c>
    </row>
    <row r="759" spans="1:13" x14ac:dyDescent="0.2">
      <c r="A759" t="s">
        <v>424</v>
      </c>
      <c r="B759" t="s">
        <v>450</v>
      </c>
      <c r="C759" t="s">
        <v>50</v>
      </c>
      <c r="D759" t="s">
        <v>1527</v>
      </c>
      <c r="E759" t="s">
        <v>344</v>
      </c>
      <c r="F759" t="s">
        <v>53</v>
      </c>
      <c r="G759" t="s">
        <v>1528</v>
      </c>
      <c r="H759" t="s">
        <v>20</v>
      </c>
      <c r="I759" t="s">
        <v>32</v>
      </c>
      <c r="J759" t="s">
        <v>33</v>
      </c>
      <c r="K759">
        <v>111280</v>
      </c>
      <c r="L759">
        <v>111280</v>
      </c>
      <c r="M759">
        <v>111280</v>
      </c>
    </row>
    <row r="760" spans="1:13" x14ac:dyDescent="0.2">
      <c r="A760" t="s">
        <v>26</v>
      </c>
      <c r="B760" t="s">
        <v>1529</v>
      </c>
      <c r="C760" t="s">
        <v>23</v>
      </c>
      <c r="D760" t="s">
        <v>1530</v>
      </c>
      <c r="E760" t="s">
        <v>1531</v>
      </c>
      <c r="F760" t="s">
        <v>146</v>
      </c>
      <c r="G760" t="s">
        <v>1532</v>
      </c>
      <c r="H760" t="s">
        <v>20</v>
      </c>
      <c r="I760" t="s">
        <v>32</v>
      </c>
      <c r="J760" t="s">
        <v>21</v>
      </c>
      <c r="K760">
        <v>64123.59</v>
      </c>
      <c r="L760">
        <v>86600</v>
      </c>
      <c r="M760">
        <v>75361.794999999998</v>
      </c>
    </row>
    <row r="761" spans="1:13" x14ac:dyDescent="0.2">
      <c r="A761" t="s">
        <v>88</v>
      </c>
      <c r="B761" t="s">
        <v>1533</v>
      </c>
      <c r="C761" t="s">
        <v>23</v>
      </c>
      <c r="D761" t="s">
        <v>1534</v>
      </c>
      <c r="E761" t="s">
        <v>600</v>
      </c>
      <c r="F761" t="s">
        <v>31</v>
      </c>
      <c r="G761" t="s">
        <v>1535</v>
      </c>
      <c r="H761" t="s">
        <v>20</v>
      </c>
      <c r="I761" t="s">
        <v>443</v>
      </c>
      <c r="J761" t="s">
        <v>130</v>
      </c>
      <c r="K761">
        <v>70000</v>
      </c>
      <c r="L761">
        <v>80000</v>
      </c>
      <c r="M761">
        <v>75000</v>
      </c>
    </row>
    <row r="762" spans="1:13" x14ac:dyDescent="0.2">
      <c r="A762" t="s">
        <v>81</v>
      </c>
      <c r="B762" t="s">
        <v>1047</v>
      </c>
      <c r="C762" t="s">
        <v>50</v>
      </c>
      <c r="D762" t="s">
        <v>1536</v>
      </c>
      <c r="E762" t="s">
        <v>233</v>
      </c>
      <c r="F762" t="s">
        <v>234</v>
      </c>
      <c r="G762" t="s">
        <v>1537</v>
      </c>
      <c r="H762" t="s">
        <v>45</v>
      </c>
      <c r="I762" t="s">
        <v>32</v>
      </c>
      <c r="J762" t="s">
        <v>21</v>
      </c>
      <c r="K762">
        <v>66000</v>
      </c>
      <c r="L762">
        <v>84500</v>
      </c>
      <c r="M762">
        <v>75250</v>
      </c>
    </row>
    <row r="763" spans="1:13" x14ac:dyDescent="0.2">
      <c r="A763" t="s">
        <v>26</v>
      </c>
      <c r="B763" t="s">
        <v>1538</v>
      </c>
      <c r="C763" t="s">
        <v>103</v>
      </c>
      <c r="D763" t="s">
        <v>583</v>
      </c>
      <c r="E763" t="s">
        <v>145</v>
      </c>
      <c r="F763" t="s">
        <v>146</v>
      </c>
      <c r="G763" t="s">
        <v>18</v>
      </c>
      <c r="H763" t="s">
        <v>45</v>
      </c>
      <c r="I763" t="s">
        <v>32</v>
      </c>
      <c r="J763" t="s">
        <v>21</v>
      </c>
      <c r="K763">
        <v>64123.59</v>
      </c>
      <c r="L763">
        <v>86600</v>
      </c>
      <c r="M763">
        <v>75361.794999999998</v>
      </c>
    </row>
    <row r="764" spans="1:13" x14ac:dyDescent="0.2">
      <c r="A764" t="s">
        <v>26</v>
      </c>
      <c r="B764" t="s">
        <v>1151</v>
      </c>
      <c r="C764" t="s">
        <v>50</v>
      </c>
      <c r="D764" t="s">
        <v>1539</v>
      </c>
      <c r="E764" t="s">
        <v>1540</v>
      </c>
      <c r="F764" t="s">
        <v>146</v>
      </c>
      <c r="G764" t="s">
        <v>1153</v>
      </c>
      <c r="H764" t="s">
        <v>20</v>
      </c>
      <c r="I764" t="s">
        <v>32</v>
      </c>
      <c r="J764" t="s">
        <v>46</v>
      </c>
      <c r="K764">
        <v>64123.59</v>
      </c>
      <c r="L764">
        <v>86600</v>
      </c>
      <c r="M764">
        <v>75361.794999999998</v>
      </c>
    </row>
    <row r="765" spans="1:13" x14ac:dyDescent="0.2">
      <c r="A765" t="s">
        <v>81</v>
      </c>
      <c r="B765" t="s">
        <v>1541</v>
      </c>
      <c r="C765" t="s">
        <v>23</v>
      </c>
      <c r="D765" t="s">
        <v>693</v>
      </c>
      <c r="E765" t="s">
        <v>145</v>
      </c>
      <c r="F765" t="s">
        <v>146</v>
      </c>
      <c r="G765" t="s">
        <v>18</v>
      </c>
      <c r="H765" t="s">
        <v>45</v>
      </c>
      <c r="I765" t="s">
        <v>32</v>
      </c>
      <c r="J765" t="s">
        <v>21</v>
      </c>
      <c r="K765">
        <v>66000</v>
      </c>
      <c r="L765">
        <v>84500</v>
      </c>
      <c r="M765">
        <v>75250</v>
      </c>
    </row>
    <row r="766" spans="1:13" x14ac:dyDescent="0.2">
      <c r="A766" t="s">
        <v>26</v>
      </c>
      <c r="B766" t="s">
        <v>1538</v>
      </c>
      <c r="C766" t="s">
        <v>103</v>
      </c>
      <c r="D766" t="s">
        <v>583</v>
      </c>
      <c r="E766" t="s">
        <v>145</v>
      </c>
      <c r="F766" t="s">
        <v>146</v>
      </c>
      <c r="G766" t="s">
        <v>18</v>
      </c>
      <c r="H766" t="s">
        <v>45</v>
      </c>
      <c r="I766" t="s">
        <v>32</v>
      </c>
      <c r="J766" t="s">
        <v>21</v>
      </c>
      <c r="K766">
        <v>64123.59</v>
      </c>
      <c r="L766">
        <v>86600</v>
      </c>
      <c r="M766">
        <v>75361.794999999998</v>
      </c>
    </row>
    <row r="767" spans="1:13" x14ac:dyDescent="0.2">
      <c r="A767" t="s">
        <v>26</v>
      </c>
      <c r="B767" t="s">
        <v>1151</v>
      </c>
      <c r="C767" t="s">
        <v>50</v>
      </c>
      <c r="D767" t="s">
        <v>1539</v>
      </c>
      <c r="E767" t="s">
        <v>1540</v>
      </c>
      <c r="F767" t="s">
        <v>146</v>
      </c>
      <c r="G767" t="s">
        <v>1153</v>
      </c>
      <c r="H767" t="s">
        <v>20</v>
      </c>
      <c r="I767" t="s">
        <v>32</v>
      </c>
      <c r="J767" t="s">
        <v>46</v>
      </c>
      <c r="K767">
        <v>64123.59</v>
      </c>
      <c r="L767">
        <v>86600</v>
      </c>
      <c r="M767">
        <v>75361.794999999998</v>
      </c>
    </row>
    <row r="768" spans="1:13" x14ac:dyDescent="0.2">
      <c r="A768" t="s">
        <v>81</v>
      </c>
      <c r="B768" t="s">
        <v>1542</v>
      </c>
      <c r="C768" t="s">
        <v>23</v>
      </c>
      <c r="D768" t="s">
        <v>583</v>
      </c>
      <c r="E768" t="s">
        <v>145</v>
      </c>
      <c r="F768" t="s">
        <v>146</v>
      </c>
      <c r="G768" t="s">
        <v>18</v>
      </c>
      <c r="H768" t="s">
        <v>223</v>
      </c>
      <c r="I768" t="s">
        <v>32</v>
      </c>
      <c r="J768" t="s">
        <v>21</v>
      </c>
      <c r="K768">
        <v>66000</v>
      </c>
      <c r="L768">
        <v>84500</v>
      </c>
      <c r="M768">
        <v>75250</v>
      </c>
    </row>
    <row r="769" spans="1:13" x14ac:dyDescent="0.2">
      <c r="A769" t="s">
        <v>81</v>
      </c>
      <c r="B769" t="s">
        <v>1462</v>
      </c>
      <c r="C769" t="s">
        <v>23</v>
      </c>
      <c r="D769" t="s">
        <v>967</v>
      </c>
      <c r="E769" t="s">
        <v>17</v>
      </c>
      <c r="F769" t="s">
        <v>18</v>
      </c>
      <c r="G769" t="s">
        <v>685</v>
      </c>
      <c r="H769" t="s">
        <v>45</v>
      </c>
      <c r="I769" t="s">
        <v>17</v>
      </c>
      <c r="J769" t="s">
        <v>21</v>
      </c>
      <c r="K769">
        <v>66000</v>
      </c>
      <c r="L769">
        <v>84500</v>
      </c>
      <c r="M769">
        <v>75250</v>
      </c>
    </row>
    <row r="770" spans="1:13" x14ac:dyDescent="0.2">
      <c r="A770" t="s">
        <v>81</v>
      </c>
      <c r="B770" t="s">
        <v>1543</v>
      </c>
      <c r="C770" t="s">
        <v>23</v>
      </c>
      <c r="D770" t="s">
        <v>1485</v>
      </c>
      <c r="E770" t="s">
        <v>145</v>
      </c>
      <c r="F770" t="s">
        <v>146</v>
      </c>
      <c r="G770" t="s">
        <v>1544</v>
      </c>
      <c r="H770" t="s">
        <v>45</v>
      </c>
      <c r="I770" t="s">
        <v>32</v>
      </c>
      <c r="J770" t="s">
        <v>33</v>
      </c>
      <c r="K770">
        <v>66000</v>
      </c>
      <c r="L770">
        <v>84500</v>
      </c>
      <c r="M770">
        <v>75250</v>
      </c>
    </row>
    <row r="771" spans="1:13" x14ac:dyDescent="0.2">
      <c r="A771" t="s">
        <v>26</v>
      </c>
      <c r="B771" t="s">
        <v>1412</v>
      </c>
      <c r="C771" t="s">
        <v>35</v>
      </c>
      <c r="D771" t="s">
        <v>1413</v>
      </c>
      <c r="E771" t="s">
        <v>63</v>
      </c>
      <c r="F771" t="s">
        <v>53</v>
      </c>
      <c r="G771" t="s">
        <v>1414</v>
      </c>
      <c r="H771" t="s">
        <v>20</v>
      </c>
      <c r="I771" t="s">
        <v>32</v>
      </c>
      <c r="J771" t="s">
        <v>21</v>
      </c>
      <c r="K771">
        <v>100000</v>
      </c>
      <c r="L771">
        <v>110000</v>
      </c>
      <c r="M771">
        <v>105000</v>
      </c>
    </row>
    <row r="772" spans="1:13" x14ac:dyDescent="0.2">
      <c r="A772" t="s">
        <v>55</v>
      </c>
      <c r="B772" t="s">
        <v>1545</v>
      </c>
      <c r="C772" t="s">
        <v>50</v>
      </c>
      <c r="D772" t="s">
        <v>1546</v>
      </c>
      <c r="E772" t="s">
        <v>63</v>
      </c>
      <c r="F772" t="s">
        <v>53</v>
      </c>
      <c r="G772" t="s">
        <v>1344</v>
      </c>
      <c r="H772" t="s">
        <v>45</v>
      </c>
      <c r="I772" t="s">
        <v>32</v>
      </c>
      <c r="J772" t="s">
        <v>33</v>
      </c>
      <c r="K772">
        <v>80932</v>
      </c>
      <c r="L772">
        <v>105773</v>
      </c>
      <c r="M772">
        <v>93352.5</v>
      </c>
    </row>
    <row r="773" spans="1:13" x14ac:dyDescent="0.2">
      <c r="A773" t="s">
        <v>88</v>
      </c>
      <c r="B773" t="s">
        <v>89</v>
      </c>
      <c r="C773" t="s">
        <v>90</v>
      </c>
      <c r="D773" t="s">
        <v>91</v>
      </c>
      <c r="E773" t="s">
        <v>99</v>
      </c>
      <c r="F773" t="s">
        <v>100</v>
      </c>
      <c r="G773" t="s">
        <v>1547</v>
      </c>
      <c r="H773" t="s">
        <v>45</v>
      </c>
      <c r="I773" t="s">
        <v>32</v>
      </c>
      <c r="J773" t="s">
        <v>93</v>
      </c>
      <c r="K773">
        <v>30240.560000000001</v>
      </c>
      <c r="L773">
        <v>57200</v>
      </c>
      <c r="M773">
        <v>43720.28</v>
      </c>
    </row>
    <row r="774" spans="1:13" x14ac:dyDescent="0.2">
      <c r="A774" t="s">
        <v>88</v>
      </c>
      <c r="B774" t="s">
        <v>1548</v>
      </c>
      <c r="C774" t="s">
        <v>103</v>
      </c>
      <c r="D774" t="s">
        <v>1549</v>
      </c>
      <c r="E774" t="s">
        <v>123</v>
      </c>
      <c r="F774" t="s">
        <v>31</v>
      </c>
      <c r="G774" t="s">
        <v>1550</v>
      </c>
      <c r="H774" t="s">
        <v>45</v>
      </c>
      <c r="I774" t="s">
        <v>32</v>
      </c>
      <c r="J774" t="s">
        <v>21</v>
      </c>
      <c r="K774">
        <v>85816.8</v>
      </c>
      <c r="L774">
        <v>91520</v>
      </c>
      <c r="M774">
        <v>88668.4</v>
      </c>
    </row>
    <row r="775" spans="1:13" x14ac:dyDescent="0.2">
      <c r="A775" t="s">
        <v>96</v>
      </c>
      <c r="B775" t="s">
        <v>816</v>
      </c>
      <c r="C775" t="s">
        <v>50</v>
      </c>
      <c r="D775" t="s">
        <v>1551</v>
      </c>
      <c r="E775" t="s">
        <v>1552</v>
      </c>
      <c r="F775" t="s">
        <v>53</v>
      </c>
      <c r="G775" t="s">
        <v>18</v>
      </c>
      <c r="H775" t="s">
        <v>20</v>
      </c>
      <c r="I775" t="s">
        <v>32</v>
      </c>
      <c r="J775" t="s">
        <v>150</v>
      </c>
      <c r="K775">
        <v>68994</v>
      </c>
      <c r="L775">
        <v>68994</v>
      </c>
      <c r="M775">
        <v>68994</v>
      </c>
    </row>
    <row r="776" spans="1:13" x14ac:dyDescent="0.2">
      <c r="A776" t="s">
        <v>88</v>
      </c>
      <c r="B776" t="s">
        <v>598</v>
      </c>
      <c r="C776" t="s">
        <v>90</v>
      </c>
      <c r="D776" t="s">
        <v>1553</v>
      </c>
      <c r="E776" t="s">
        <v>1554</v>
      </c>
      <c r="F776" t="s">
        <v>31</v>
      </c>
      <c r="G776" t="s">
        <v>1555</v>
      </c>
      <c r="H776" t="s">
        <v>20</v>
      </c>
      <c r="I776" t="s">
        <v>32</v>
      </c>
      <c r="J776" t="s">
        <v>21</v>
      </c>
      <c r="K776">
        <v>90480</v>
      </c>
      <c r="L776">
        <v>90480</v>
      </c>
      <c r="M776">
        <v>90480</v>
      </c>
    </row>
    <row r="777" spans="1:13" x14ac:dyDescent="0.2">
      <c r="A777" t="s">
        <v>88</v>
      </c>
      <c r="B777" t="s">
        <v>1556</v>
      </c>
      <c r="C777" t="s">
        <v>90</v>
      </c>
      <c r="D777" t="s">
        <v>1557</v>
      </c>
      <c r="E777" t="s">
        <v>196</v>
      </c>
      <c r="F777" t="s">
        <v>31</v>
      </c>
      <c r="G777" t="s">
        <v>1558</v>
      </c>
      <c r="H777" t="s">
        <v>45</v>
      </c>
      <c r="I777" t="s">
        <v>17</v>
      </c>
      <c r="J777" t="s">
        <v>21</v>
      </c>
      <c r="K777">
        <v>85816.8</v>
      </c>
      <c r="L777">
        <v>91520</v>
      </c>
      <c r="M777">
        <v>88668.4</v>
      </c>
    </row>
    <row r="778" spans="1:13" x14ac:dyDescent="0.2">
      <c r="A778" t="s">
        <v>48</v>
      </c>
      <c r="B778" t="s">
        <v>1559</v>
      </c>
      <c r="C778" t="s">
        <v>23</v>
      </c>
      <c r="D778" t="s">
        <v>1560</v>
      </c>
      <c r="E778" t="s">
        <v>154</v>
      </c>
      <c r="F778" t="s">
        <v>31</v>
      </c>
      <c r="G778" t="s">
        <v>1561</v>
      </c>
      <c r="H778" t="s">
        <v>20</v>
      </c>
      <c r="I778" t="s">
        <v>32</v>
      </c>
      <c r="J778" t="s">
        <v>21</v>
      </c>
      <c r="K778">
        <v>68500</v>
      </c>
      <c r="L778">
        <v>87000</v>
      </c>
      <c r="M778">
        <v>77750</v>
      </c>
    </row>
    <row r="779" spans="1:13" x14ac:dyDescent="0.2">
      <c r="A779" t="s">
        <v>55</v>
      </c>
      <c r="B779" t="s">
        <v>1562</v>
      </c>
      <c r="C779" t="s">
        <v>23</v>
      </c>
      <c r="D779" t="s">
        <v>491</v>
      </c>
      <c r="E779" t="s">
        <v>145</v>
      </c>
      <c r="F779" t="s">
        <v>146</v>
      </c>
      <c r="G779" t="s">
        <v>18</v>
      </c>
      <c r="H779" t="s">
        <v>45</v>
      </c>
      <c r="I779" t="s">
        <v>32</v>
      </c>
      <c r="J779" t="s">
        <v>21</v>
      </c>
      <c r="K779">
        <v>68000</v>
      </c>
      <c r="L779">
        <v>88300</v>
      </c>
      <c r="M779">
        <v>78150</v>
      </c>
    </row>
    <row r="780" spans="1:13" x14ac:dyDescent="0.2">
      <c r="A780" t="s">
        <v>22</v>
      </c>
      <c r="B780" t="s">
        <v>23</v>
      </c>
      <c r="C780" t="s">
        <v>23</v>
      </c>
      <c r="D780" t="s">
        <v>1563</v>
      </c>
      <c r="E780" t="s">
        <v>1564</v>
      </c>
      <c r="F780" t="s">
        <v>53</v>
      </c>
      <c r="G780" t="s">
        <v>54</v>
      </c>
      <c r="H780" t="s">
        <v>20</v>
      </c>
      <c r="I780" t="s">
        <v>32</v>
      </c>
      <c r="J780" t="s">
        <v>33</v>
      </c>
      <c r="K780">
        <v>50000</v>
      </c>
      <c r="L780">
        <v>60000</v>
      </c>
      <c r="M780">
        <v>55000</v>
      </c>
    </row>
    <row r="781" spans="1:13" x14ac:dyDescent="0.2">
      <c r="A781" t="s">
        <v>88</v>
      </c>
      <c r="B781" t="s">
        <v>1565</v>
      </c>
      <c r="C781" t="s">
        <v>23</v>
      </c>
      <c r="D781" t="s">
        <v>1566</v>
      </c>
      <c r="E781" t="s">
        <v>1567</v>
      </c>
      <c r="F781" t="s">
        <v>31</v>
      </c>
      <c r="G781" t="s">
        <v>593</v>
      </c>
      <c r="H781" t="s">
        <v>20</v>
      </c>
      <c r="I781" t="s">
        <v>17</v>
      </c>
      <c r="J781" t="s">
        <v>33</v>
      </c>
      <c r="K781">
        <v>85816.8</v>
      </c>
      <c r="L781">
        <v>91520</v>
      </c>
      <c r="M781">
        <v>88668.4</v>
      </c>
    </row>
    <row r="782" spans="1:13" x14ac:dyDescent="0.2">
      <c r="A782" t="s">
        <v>88</v>
      </c>
      <c r="B782" t="s">
        <v>299</v>
      </c>
      <c r="C782" t="s">
        <v>90</v>
      </c>
      <c r="D782" t="s">
        <v>1568</v>
      </c>
      <c r="E782" t="s">
        <v>123</v>
      </c>
      <c r="F782" t="s">
        <v>31</v>
      </c>
      <c r="G782" t="s">
        <v>18</v>
      </c>
      <c r="H782" t="s">
        <v>20</v>
      </c>
      <c r="I782" t="s">
        <v>32</v>
      </c>
      <c r="J782" t="s">
        <v>33</v>
      </c>
      <c r="K782">
        <v>91520</v>
      </c>
      <c r="L782">
        <v>91520</v>
      </c>
      <c r="M782">
        <v>91520</v>
      </c>
    </row>
    <row r="783" spans="1:13" x14ac:dyDescent="0.2">
      <c r="A783" t="s">
        <v>26</v>
      </c>
      <c r="B783" t="s">
        <v>1569</v>
      </c>
      <c r="C783" t="s">
        <v>357</v>
      </c>
      <c r="D783" t="s">
        <v>583</v>
      </c>
      <c r="E783" t="s">
        <v>145</v>
      </c>
      <c r="F783" t="s">
        <v>146</v>
      </c>
      <c r="G783" t="s">
        <v>18</v>
      </c>
      <c r="H783" t="s">
        <v>20</v>
      </c>
      <c r="I783" t="s">
        <v>32</v>
      </c>
      <c r="J783" t="s">
        <v>21</v>
      </c>
      <c r="K783">
        <v>64123.59</v>
      </c>
      <c r="L783">
        <v>86600</v>
      </c>
      <c r="M783">
        <v>75361.794999999998</v>
      </c>
    </row>
    <row r="784" spans="1:13" x14ac:dyDescent="0.2">
      <c r="A784" t="s">
        <v>88</v>
      </c>
      <c r="B784" t="s">
        <v>972</v>
      </c>
      <c r="C784" t="s">
        <v>23</v>
      </c>
      <c r="D784" t="s">
        <v>1570</v>
      </c>
      <c r="E784" t="s">
        <v>136</v>
      </c>
      <c r="F784" t="s">
        <v>100</v>
      </c>
      <c r="G784" t="s">
        <v>18</v>
      </c>
      <c r="H784" t="s">
        <v>20</v>
      </c>
      <c r="I784" t="s">
        <v>32</v>
      </c>
      <c r="J784" t="s">
        <v>33</v>
      </c>
      <c r="K784" s="1" t="s">
        <v>611</v>
      </c>
      <c r="L784" s="1" t="s">
        <v>611</v>
      </c>
      <c r="M784" s="1" t="s">
        <v>611</v>
      </c>
    </row>
    <row r="785" spans="1:13" x14ac:dyDescent="0.2">
      <c r="A785" t="s">
        <v>81</v>
      </c>
      <c r="B785" t="s">
        <v>1571</v>
      </c>
      <c r="C785" t="s">
        <v>50</v>
      </c>
      <c r="D785" t="s">
        <v>1572</v>
      </c>
      <c r="E785" t="s">
        <v>608</v>
      </c>
      <c r="F785" t="s">
        <v>31</v>
      </c>
      <c r="G785" t="s">
        <v>193</v>
      </c>
      <c r="H785" t="s">
        <v>45</v>
      </c>
      <c r="I785" t="s">
        <v>32</v>
      </c>
      <c r="J785" t="s">
        <v>21</v>
      </c>
      <c r="K785">
        <v>66000</v>
      </c>
      <c r="L785">
        <v>84500</v>
      </c>
      <c r="M785">
        <v>75250</v>
      </c>
    </row>
    <row r="786" spans="1:13" x14ac:dyDescent="0.2">
      <c r="A786" t="s">
        <v>55</v>
      </c>
      <c r="B786" t="s">
        <v>1573</v>
      </c>
      <c r="C786" t="s">
        <v>23</v>
      </c>
      <c r="D786" t="s">
        <v>1574</v>
      </c>
      <c r="E786" t="s">
        <v>63</v>
      </c>
      <c r="F786" t="s">
        <v>53</v>
      </c>
      <c r="G786" t="s">
        <v>311</v>
      </c>
      <c r="H786" t="s">
        <v>45</v>
      </c>
      <c r="I786" t="s">
        <v>32</v>
      </c>
      <c r="J786" t="s">
        <v>21</v>
      </c>
      <c r="K786">
        <v>88990</v>
      </c>
      <c r="L786">
        <v>127923</v>
      </c>
      <c r="M786">
        <v>108456.5</v>
      </c>
    </row>
    <row r="787" spans="1:13" x14ac:dyDescent="0.2">
      <c r="A787" t="s">
        <v>26</v>
      </c>
      <c r="B787" t="s">
        <v>1575</v>
      </c>
      <c r="C787" t="s">
        <v>61</v>
      </c>
      <c r="D787" t="s">
        <v>1576</v>
      </c>
      <c r="E787" t="s">
        <v>145</v>
      </c>
      <c r="F787" t="s">
        <v>146</v>
      </c>
      <c r="G787" t="s">
        <v>1577</v>
      </c>
      <c r="H787" t="s">
        <v>20</v>
      </c>
      <c r="I787" t="s">
        <v>32</v>
      </c>
      <c r="J787" t="s">
        <v>21</v>
      </c>
      <c r="K787">
        <v>64123.59</v>
      </c>
      <c r="L787">
        <v>86600</v>
      </c>
      <c r="M787">
        <v>75361.794999999998</v>
      </c>
    </row>
    <row r="788" spans="1:13" x14ac:dyDescent="0.2">
      <c r="A788" t="s">
        <v>96</v>
      </c>
      <c r="B788" t="s">
        <v>1578</v>
      </c>
      <c r="C788" t="s">
        <v>50</v>
      </c>
      <c r="D788" t="s">
        <v>1579</v>
      </c>
      <c r="E788" t="s">
        <v>136</v>
      </c>
      <c r="F788" t="s">
        <v>100</v>
      </c>
      <c r="G788" t="s">
        <v>18</v>
      </c>
      <c r="H788" t="s">
        <v>20</v>
      </c>
      <c r="I788" t="s">
        <v>32</v>
      </c>
      <c r="J788" t="s">
        <v>21</v>
      </c>
      <c r="K788">
        <v>93600</v>
      </c>
      <c r="L788">
        <v>93600</v>
      </c>
      <c r="M788">
        <v>93600</v>
      </c>
    </row>
    <row r="789" spans="1:13" x14ac:dyDescent="0.2">
      <c r="A789" t="s">
        <v>96</v>
      </c>
      <c r="B789" t="s">
        <v>1580</v>
      </c>
      <c r="C789" t="s">
        <v>50</v>
      </c>
      <c r="D789" t="s">
        <v>1581</v>
      </c>
      <c r="E789" t="s">
        <v>1582</v>
      </c>
      <c r="F789" t="s">
        <v>31</v>
      </c>
      <c r="G789" t="s">
        <v>54</v>
      </c>
      <c r="H789" t="s">
        <v>20</v>
      </c>
      <c r="I789" t="s">
        <v>32</v>
      </c>
      <c r="J789" t="s">
        <v>21</v>
      </c>
      <c r="K789">
        <v>30240.560000000001</v>
      </c>
      <c r="L789">
        <v>57200</v>
      </c>
      <c r="M789">
        <v>43720.28</v>
      </c>
    </row>
    <row r="790" spans="1:13" x14ac:dyDescent="0.2">
      <c r="A790" t="s">
        <v>48</v>
      </c>
      <c r="B790" t="s">
        <v>1583</v>
      </c>
      <c r="C790" t="s">
        <v>23</v>
      </c>
      <c r="D790" t="s">
        <v>1299</v>
      </c>
      <c r="E790" t="s">
        <v>145</v>
      </c>
      <c r="F790" t="s">
        <v>146</v>
      </c>
      <c r="G790" t="s">
        <v>1584</v>
      </c>
      <c r="H790" t="s">
        <v>20</v>
      </c>
      <c r="I790" t="s">
        <v>32</v>
      </c>
      <c r="J790" t="s">
        <v>21</v>
      </c>
      <c r="K790">
        <v>75000</v>
      </c>
      <c r="L790">
        <v>75000</v>
      </c>
      <c r="M790">
        <v>75000</v>
      </c>
    </row>
    <row r="791" spans="1:13" x14ac:dyDescent="0.2">
      <c r="A791" t="s">
        <v>81</v>
      </c>
      <c r="B791" t="s">
        <v>1585</v>
      </c>
      <c r="C791" t="s">
        <v>23</v>
      </c>
      <c r="D791" t="s">
        <v>91</v>
      </c>
      <c r="E791" t="s">
        <v>37</v>
      </c>
      <c r="F791" t="s">
        <v>31</v>
      </c>
      <c r="G791" t="s">
        <v>129</v>
      </c>
      <c r="H791" t="s">
        <v>45</v>
      </c>
      <c r="I791" t="s">
        <v>32</v>
      </c>
      <c r="J791" t="s">
        <v>93</v>
      </c>
      <c r="K791">
        <v>66000</v>
      </c>
      <c r="L791">
        <v>84500</v>
      </c>
      <c r="M791">
        <v>75250</v>
      </c>
    </row>
    <row r="792" spans="1:13" x14ac:dyDescent="0.2">
      <c r="A792" t="s">
        <v>55</v>
      </c>
      <c r="B792" t="s">
        <v>1586</v>
      </c>
      <c r="C792" t="s">
        <v>23</v>
      </c>
      <c r="D792" t="s">
        <v>1377</v>
      </c>
      <c r="E792" t="s">
        <v>37</v>
      </c>
      <c r="F792" t="s">
        <v>31</v>
      </c>
      <c r="G792" t="s">
        <v>129</v>
      </c>
      <c r="H792" t="s">
        <v>20</v>
      </c>
      <c r="I792" t="s">
        <v>32</v>
      </c>
      <c r="J792" t="s">
        <v>21</v>
      </c>
      <c r="K792">
        <v>77000</v>
      </c>
      <c r="L792">
        <v>95000</v>
      </c>
      <c r="M792">
        <v>86000</v>
      </c>
    </row>
    <row r="793" spans="1:13" x14ac:dyDescent="0.2">
      <c r="A793" t="s">
        <v>88</v>
      </c>
      <c r="B793" t="s">
        <v>299</v>
      </c>
      <c r="C793" t="s">
        <v>90</v>
      </c>
      <c r="D793" t="s">
        <v>1587</v>
      </c>
      <c r="E793" t="s">
        <v>99</v>
      </c>
      <c r="F793" t="s">
        <v>100</v>
      </c>
      <c r="G793" t="s">
        <v>18</v>
      </c>
      <c r="H793" t="s">
        <v>20</v>
      </c>
      <c r="I793" t="s">
        <v>32</v>
      </c>
      <c r="J793" t="s">
        <v>33</v>
      </c>
      <c r="K793">
        <v>98280</v>
      </c>
      <c r="L793">
        <v>98280</v>
      </c>
      <c r="M793">
        <v>98280</v>
      </c>
    </row>
    <row r="794" spans="1:13" x14ac:dyDescent="0.2">
      <c r="A794" t="s">
        <v>26</v>
      </c>
      <c r="B794" t="s">
        <v>1588</v>
      </c>
      <c r="C794" t="s">
        <v>50</v>
      </c>
      <c r="D794" t="s">
        <v>1589</v>
      </c>
      <c r="E794" t="s">
        <v>145</v>
      </c>
      <c r="F794" t="s">
        <v>146</v>
      </c>
      <c r="G794" t="s">
        <v>1590</v>
      </c>
      <c r="H794" t="s">
        <v>20</v>
      </c>
      <c r="I794" t="s">
        <v>32</v>
      </c>
      <c r="J794" t="s">
        <v>21</v>
      </c>
      <c r="K794">
        <v>30240.560000000001</v>
      </c>
      <c r="L794">
        <v>57200</v>
      </c>
      <c r="M794">
        <v>43720.28</v>
      </c>
    </row>
    <row r="795" spans="1:13" x14ac:dyDescent="0.2">
      <c r="A795" t="s">
        <v>88</v>
      </c>
      <c r="B795" t="s">
        <v>299</v>
      </c>
      <c r="C795" t="s">
        <v>90</v>
      </c>
      <c r="D795" t="s">
        <v>1591</v>
      </c>
      <c r="E795" t="s">
        <v>216</v>
      </c>
      <c r="F795" t="s">
        <v>53</v>
      </c>
      <c r="G795" t="s">
        <v>18</v>
      </c>
      <c r="H795" t="s">
        <v>20</v>
      </c>
      <c r="I795" t="s">
        <v>32</v>
      </c>
      <c r="J795" t="s">
        <v>21</v>
      </c>
      <c r="K795">
        <v>95680</v>
      </c>
      <c r="L795">
        <v>95680</v>
      </c>
      <c r="M795">
        <v>95680</v>
      </c>
    </row>
    <row r="796" spans="1:13" x14ac:dyDescent="0.2">
      <c r="A796" t="s">
        <v>48</v>
      </c>
      <c r="B796" t="s">
        <v>1592</v>
      </c>
      <c r="C796" t="s">
        <v>1031</v>
      </c>
      <c r="D796" t="s">
        <v>1593</v>
      </c>
      <c r="E796" t="s">
        <v>123</v>
      </c>
      <c r="F796" t="s">
        <v>31</v>
      </c>
      <c r="G796" t="s">
        <v>54</v>
      </c>
      <c r="H796" t="s">
        <v>45</v>
      </c>
      <c r="I796" t="s">
        <v>32</v>
      </c>
      <c r="J796" t="s">
        <v>21</v>
      </c>
      <c r="K796">
        <v>68500</v>
      </c>
      <c r="L796">
        <v>87000</v>
      </c>
      <c r="M796">
        <v>77750</v>
      </c>
    </row>
    <row r="797" spans="1:13" x14ac:dyDescent="0.2">
      <c r="A797" t="s">
        <v>55</v>
      </c>
      <c r="B797" t="s">
        <v>1594</v>
      </c>
      <c r="C797" t="s">
        <v>266</v>
      </c>
      <c r="D797" t="s">
        <v>1595</v>
      </c>
      <c r="E797" t="s">
        <v>123</v>
      </c>
      <c r="F797" t="s">
        <v>31</v>
      </c>
      <c r="G797" t="s">
        <v>18</v>
      </c>
      <c r="H797" t="s">
        <v>45</v>
      </c>
      <c r="I797" t="s">
        <v>32</v>
      </c>
      <c r="J797" t="s">
        <v>21</v>
      </c>
      <c r="K797">
        <v>68000</v>
      </c>
      <c r="L797">
        <v>88300</v>
      </c>
      <c r="M797">
        <v>78150</v>
      </c>
    </row>
    <row r="798" spans="1:13" x14ac:dyDescent="0.2">
      <c r="A798" t="s">
        <v>48</v>
      </c>
      <c r="B798" t="s">
        <v>1596</v>
      </c>
      <c r="C798" t="s">
        <v>1031</v>
      </c>
      <c r="D798" t="s">
        <v>1597</v>
      </c>
      <c r="E798" t="s">
        <v>30</v>
      </c>
      <c r="F798" t="s">
        <v>31</v>
      </c>
      <c r="G798" t="s">
        <v>54</v>
      </c>
      <c r="H798" t="s">
        <v>223</v>
      </c>
      <c r="I798" t="s">
        <v>32</v>
      </c>
      <c r="J798" t="s">
        <v>21</v>
      </c>
      <c r="K798">
        <v>68500</v>
      </c>
      <c r="L798">
        <v>87000</v>
      </c>
      <c r="M798">
        <v>77750</v>
      </c>
    </row>
    <row r="799" spans="1:13" x14ac:dyDescent="0.2">
      <c r="A799" t="s">
        <v>81</v>
      </c>
      <c r="B799" t="s">
        <v>217</v>
      </c>
      <c r="C799" t="s">
        <v>23</v>
      </c>
      <c r="D799" t="s">
        <v>126</v>
      </c>
      <c r="E799" t="s">
        <v>37</v>
      </c>
      <c r="F799" t="s">
        <v>31</v>
      </c>
      <c r="G799" t="s">
        <v>18</v>
      </c>
      <c r="H799" t="s">
        <v>45</v>
      </c>
      <c r="I799" t="s">
        <v>32</v>
      </c>
      <c r="J799" t="s">
        <v>93</v>
      </c>
      <c r="K799">
        <v>74800</v>
      </c>
      <c r="L799">
        <v>138600</v>
      </c>
      <c r="M799">
        <v>106700</v>
      </c>
    </row>
    <row r="800" spans="1:13" x14ac:dyDescent="0.2">
      <c r="A800" t="s">
        <v>81</v>
      </c>
      <c r="B800" t="s">
        <v>1261</v>
      </c>
      <c r="C800" t="s">
        <v>50</v>
      </c>
      <c r="D800" t="s">
        <v>1598</v>
      </c>
      <c r="E800" t="s">
        <v>37</v>
      </c>
      <c r="F800" t="s">
        <v>31</v>
      </c>
      <c r="G800" t="s">
        <v>1599</v>
      </c>
      <c r="H800" t="s">
        <v>45</v>
      </c>
      <c r="I800" t="s">
        <v>32</v>
      </c>
      <c r="J800" t="s">
        <v>21</v>
      </c>
      <c r="K800">
        <v>66000</v>
      </c>
      <c r="L800">
        <v>84500</v>
      </c>
      <c r="M800">
        <v>75250</v>
      </c>
    </row>
    <row r="801" spans="1:13" x14ac:dyDescent="0.2">
      <c r="A801" t="s">
        <v>88</v>
      </c>
      <c r="B801" t="s">
        <v>299</v>
      </c>
      <c r="C801" t="s">
        <v>90</v>
      </c>
      <c r="D801" t="s">
        <v>1600</v>
      </c>
      <c r="E801" t="s">
        <v>1601</v>
      </c>
      <c r="F801" t="s">
        <v>31</v>
      </c>
      <c r="G801" t="s">
        <v>822</v>
      </c>
      <c r="H801" t="s">
        <v>20</v>
      </c>
      <c r="I801" t="s">
        <v>32</v>
      </c>
      <c r="J801" t="s">
        <v>33</v>
      </c>
      <c r="K801">
        <v>55120</v>
      </c>
      <c r="L801">
        <v>57200</v>
      </c>
      <c r="M801">
        <v>56160</v>
      </c>
    </row>
    <row r="802" spans="1:13" x14ac:dyDescent="0.2">
      <c r="A802" t="s">
        <v>88</v>
      </c>
      <c r="B802" t="s">
        <v>299</v>
      </c>
      <c r="C802" t="s">
        <v>90</v>
      </c>
      <c r="D802" t="s">
        <v>1602</v>
      </c>
      <c r="E802" t="s">
        <v>204</v>
      </c>
      <c r="F802" t="s">
        <v>31</v>
      </c>
      <c r="G802" t="s">
        <v>18</v>
      </c>
      <c r="H802" t="s">
        <v>20</v>
      </c>
      <c r="I802" t="s">
        <v>32</v>
      </c>
      <c r="J802" t="s">
        <v>21</v>
      </c>
      <c r="K802">
        <v>86320</v>
      </c>
      <c r="L802">
        <v>86320</v>
      </c>
      <c r="M802">
        <v>86320</v>
      </c>
    </row>
    <row r="803" spans="1:13" x14ac:dyDescent="0.2">
      <c r="A803" t="s">
        <v>22</v>
      </c>
      <c r="B803" t="s">
        <v>1603</v>
      </c>
      <c r="C803" t="s">
        <v>50</v>
      </c>
      <c r="D803" t="s">
        <v>1604</v>
      </c>
      <c r="E803" t="s">
        <v>216</v>
      </c>
      <c r="F803" t="s">
        <v>53</v>
      </c>
      <c r="G803" t="s">
        <v>54</v>
      </c>
      <c r="H803" t="s">
        <v>20</v>
      </c>
      <c r="I803" t="s">
        <v>32</v>
      </c>
      <c r="J803" t="s">
        <v>21</v>
      </c>
      <c r="K803">
        <v>61360</v>
      </c>
      <c r="L803">
        <v>61360</v>
      </c>
      <c r="M803">
        <v>61360</v>
      </c>
    </row>
    <row r="804" spans="1:13" x14ac:dyDescent="0.2">
      <c r="A804" t="s">
        <v>105</v>
      </c>
      <c r="B804" t="s">
        <v>1605</v>
      </c>
      <c r="C804" t="s">
        <v>28</v>
      </c>
      <c r="D804" t="s">
        <v>1606</v>
      </c>
      <c r="E804" t="s">
        <v>145</v>
      </c>
      <c r="F804" t="s">
        <v>146</v>
      </c>
      <c r="G804" t="s">
        <v>1607</v>
      </c>
      <c r="H804" t="s">
        <v>20</v>
      </c>
      <c r="I804" t="s">
        <v>32</v>
      </c>
      <c r="J804" t="s">
        <v>33</v>
      </c>
      <c r="K804">
        <v>76065.600000000006</v>
      </c>
      <c r="L804">
        <v>76065.600000000006</v>
      </c>
      <c r="M804">
        <v>76065.600000000006</v>
      </c>
    </row>
    <row r="805" spans="1:13" x14ac:dyDescent="0.2">
      <c r="A805" t="s">
        <v>13</v>
      </c>
      <c r="B805" t="s">
        <v>1608</v>
      </c>
      <c r="C805" t="s">
        <v>50</v>
      </c>
      <c r="D805" t="s">
        <v>1606</v>
      </c>
      <c r="E805" t="s">
        <v>145</v>
      </c>
      <c r="F805" t="s">
        <v>146</v>
      </c>
      <c r="G805" t="s">
        <v>1609</v>
      </c>
      <c r="H805" t="s">
        <v>375</v>
      </c>
      <c r="I805" t="s">
        <v>32</v>
      </c>
      <c r="J805" t="s">
        <v>33</v>
      </c>
      <c r="K805">
        <v>62400</v>
      </c>
      <c r="L805">
        <v>72800</v>
      </c>
      <c r="M805">
        <v>67600</v>
      </c>
    </row>
    <row r="806" spans="1:13" x14ac:dyDescent="0.2">
      <c r="A806" t="s">
        <v>105</v>
      </c>
      <c r="B806" t="s">
        <v>1605</v>
      </c>
      <c r="C806" t="s">
        <v>28</v>
      </c>
      <c r="D806" t="s">
        <v>1606</v>
      </c>
      <c r="E806" t="s">
        <v>145</v>
      </c>
      <c r="F806" t="s">
        <v>146</v>
      </c>
      <c r="G806" t="s">
        <v>1610</v>
      </c>
      <c r="H806" t="s">
        <v>20</v>
      </c>
      <c r="I806" t="s">
        <v>32</v>
      </c>
      <c r="J806" t="s">
        <v>33</v>
      </c>
      <c r="K806">
        <v>76065.600000000006</v>
      </c>
      <c r="L806">
        <v>76065.600000000006</v>
      </c>
      <c r="M806">
        <v>76065.600000000006</v>
      </c>
    </row>
    <row r="807" spans="1:13" x14ac:dyDescent="0.2">
      <c r="A807" t="s">
        <v>13</v>
      </c>
      <c r="B807" t="s">
        <v>1611</v>
      </c>
      <c r="C807" t="s">
        <v>90</v>
      </c>
      <c r="D807" t="s">
        <v>1612</v>
      </c>
      <c r="E807" t="s">
        <v>1613</v>
      </c>
      <c r="F807" t="s">
        <v>146</v>
      </c>
      <c r="G807" t="s">
        <v>1614</v>
      </c>
      <c r="H807" t="s">
        <v>20</v>
      </c>
      <c r="I807" t="s">
        <v>32</v>
      </c>
      <c r="J807" t="s">
        <v>21</v>
      </c>
      <c r="K807">
        <v>76000</v>
      </c>
      <c r="L807">
        <v>89440</v>
      </c>
      <c r="M807">
        <v>82720</v>
      </c>
    </row>
    <row r="808" spans="1:13" x14ac:dyDescent="0.2">
      <c r="A808" t="s">
        <v>13</v>
      </c>
      <c r="B808" t="s">
        <v>1608</v>
      </c>
      <c r="C808" t="s">
        <v>50</v>
      </c>
      <c r="D808" t="s">
        <v>1606</v>
      </c>
      <c r="E808" t="s">
        <v>145</v>
      </c>
      <c r="F808" t="s">
        <v>146</v>
      </c>
      <c r="G808" t="s">
        <v>1615</v>
      </c>
      <c r="H808" t="s">
        <v>375</v>
      </c>
      <c r="I808" t="s">
        <v>32</v>
      </c>
      <c r="J808" t="s">
        <v>33</v>
      </c>
      <c r="K808">
        <v>62400</v>
      </c>
      <c r="L808">
        <v>72800</v>
      </c>
      <c r="M808">
        <v>67600</v>
      </c>
    </row>
    <row r="809" spans="1:13" x14ac:dyDescent="0.2">
      <c r="A809" t="s">
        <v>13</v>
      </c>
      <c r="B809" t="s">
        <v>1611</v>
      </c>
      <c r="C809" t="s">
        <v>90</v>
      </c>
      <c r="D809" t="s">
        <v>1612</v>
      </c>
      <c r="E809" t="s">
        <v>283</v>
      </c>
      <c r="F809" t="s">
        <v>146</v>
      </c>
      <c r="G809" t="s">
        <v>1614</v>
      </c>
      <c r="H809" t="s">
        <v>20</v>
      </c>
      <c r="I809" t="s">
        <v>32</v>
      </c>
      <c r="J809" t="s">
        <v>21</v>
      </c>
      <c r="K809">
        <v>76000</v>
      </c>
      <c r="L809">
        <v>89440</v>
      </c>
      <c r="M809">
        <v>82720</v>
      </c>
    </row>
    <row r="810" spans="1:13" x14ac:dyDescent="0.2">
      <c r="A810" t="s">
        <v>105</v>
      </c>
      <c r="B810" t="s">
        <v>1616</v>
      </c>
      <c r="C810" t="s">
        <v>28</v>
      </c>
      <c r="D810" t="s">
        <v>1617</v>
      </c>
      <c r="E810" t="s">
        <v>37</v>
      </c>
      <c r="F810" t="s">
        <v>31</v>
      </c>
      <c r="G810" t="s">
        <v>1618</v>
      </c>
      <c r="H810" t="s">
        <v>20</v>
      </c>
      <c r="I810" t="s">
        <v>32</v>
      </c>
      <c r="J810" t="s">
        <v>21</v>
      </c>
      <c r="K810">
        <v>30240.560000000001</v>
      </c>
      <c r="L810">
        <v>57200</v>
      </c>
      <c r="M810">
        <v>43720.28</v>
      </c>
    </row>
    <row r="811" spans="1:13" x14ac:dyDescent="0.2">
      <c r="A811" t="s">
        <v>13</v>
      </c>
      <c r="B811" t="s">
        <v>1619</v>
      </c>
      <c r="C811" t="s">
        <v>28</v>
      </c>
      <c r="D811" t="s">
        <v>439</v>
      </c>
      <c r="E811" t="s">
        <v>440</v>
      </c>
      <c r="F811" t="s">
        <v>53</v>
      </c>
      <c r="G811" t="s">
        <v>1620</v>
      </c>
      <c r="H811" t="s">
        <v>20</v>
      </c>
      <c r="I811" t="s">
        <v>32</v>
      </c>
      <c r="J811" t="s">
        <v>21</v>
      </c>
      <c r="K811">
        <v>87734.399999999994</v>
      </c>
      <c r="L811">
        <v>87734.399999999994</v>
      </c>
      <c r="M811">
        <v>87734.399999999994</v>
      </c>
    </row>
    <row r="812" spans="1:13" x14ac:dyDescent="0.2">
      <c r="A812" t="s">
        <v>48</v>
      </c>
      <c r="B812" t="s">
        <v>1621</v>
      </c>
      <c r="C812" t="s">
        <v>23</v>
      </c>
      <c r="D812" t="s">
        <v>1622</v>
      </c>
      <c r="E812" t="s">
        <v>1623</v>
      </c>
      <c r="F812" t="s">
        <v>31</v>
      </c>
      <c r="G812" t="s">
        <v>155</v>
      </c>
      <c r="H812" t="s">
        <v>20</v>
      </c>
      <c r="I812" t="s">
        <v>17</v>
      </c>
      <c r="J812" t="s">
        <v>301</v>
      </c>
      <c r="K812">
        <v>68500</v>
      </c>
      <c r="L812">
        <v>87000</v>
      </c>
      <c r="M812">
        <v>77750</v>
      </c>
    </row>
    <row r="813" spans="1:13" x14ac:dyDescent="0.2">
      <c r="A813" t="s">
        <v>48</v>
      </c>
      <c r="B813" t="s">
        <v>1624</v>
      </c>
      <c r="C813" t="s">
        <v>50</v>
      </c>
      <c r="D813" t="s">
        <v>91</v>
      </c>
      <c r="E813" t="s">
        <v>37</v>
      </c>
      <c r="F813" t="s">
        <v>31</v>
      </c>
      <c r="G813" t="s">
        <v>1625</v>
      </c>
      <c r="H813" t="s">
        <v>20</v>
      </c>
      <c r="I813" t="s">
        <v>32</v>
      </c>
      <c r="J813" t="s">
        <v>93</v>
      </c>
      <c r="K813">
        <v>68500</v>
      </c>
      <c r="L813">
        <v>87000</v>
      </c>
      <c r="M813">
        <v>77750</v>
      </c>
    </row>
    <row r="814" spans="1:13" x14ac:dyDescent="0.2">
      <c r="A814" t="s">
        <v>96</v>
      </c>
      <c r="B814" t="s">
        <v>1626</v>
      </c>
      <c r="C814" t="s">
        <v>50</v>
      </c>
      <c r="D814" t="s">
        <v>1506</v>
      </c>
      <c r="E814" t="s">
        <v>17</v>
      </c>
      <c r="F814" t="s">
        <v>18</v>
      </c>
      <c r="G814" t="s">
        <v>1627</v>
      </c>
      <c r="H814" t="s">
        <v>20</v>
      </c>
      <c r="I814" t="s">
        <v>17</v>
      </c>
      <c r="J814" t="s">
        <v>33</v>
      </c>
      <c r="K814">
        <v>50000</v>
      </c>
      <c r="L814">
        <v>76458</v>
      </c>
      <c r="M814">
        <v>63229</v>
      </c>
    </row>
    <row r="815" spans="1:13" x14ac:dyDescent="0.2">
      <c r="A815" t="s">
        <v>81</v>
      </c>
      <c r="B815" t="s">
        <v>1628</v>
      </c>
      <c r="C815" t="s">
        <v>188</v>
      </c>
      <c r="D815" t="s">
        <v>1629</v>
      </c>
      <c r="E815" t="s">
        <v>17</v>
      </c>
      <c r="F815" t="s">
        <v>18</v>
      </c>
      <c r="G815" t="s">
        <v>1630</v>
      </c>
      <c r="H815" t="s">
        <v>20</v>
      </c>
      <c r="I815" t="s">
        <v>17</v>
      </c>
      <c r="J815" t="s">
        <v>21</v>
      </c>
      <c r="K815">
        <v>66000</v>
      </c>
      <c r="L815">
        <v>84500</v>
      </c>
      <c r="M815">
        <v>75250</v>
      </c>
    </row>
    <row r="816" spans="1:13" x14ac:dyDescent="0.2">
      <c r="A816" t="s">
        <v>105</v>
      </c>
      <c r="B816" t="s">
        <v>1631</v>
      </c>
      <c r="C816" t="s">
        <v>357</v>
      </c>
      <c r="D816" t="s">
        <v>1632</v>
      </c>
      <c r="E816" t="s">
        <v>63</v>
      </c>
      <c r="F816" t="s">
        <v>53</v>
      </c>
      <c r="G816" t="s">
        <v>160</v>
      </c>
      <c r="H816" t="s">
        <v>375</v>
      </c>
      <c r="I816" t="s">
        <v>32</v>
      </c>
      <c r="J816" t="s">
        <v>21</v>
      </c>
      <c r="K816">
        <v>44000</v>
      </c>
      <c r="L816">
        <v>57200</v>
      </c>
      <c r="M816">
        <v>50600</v>
      </c>
    </row>
    <row r="817" spans="1:13" x14ac:dyDescent="0.2">
      <c r="A817" t="s">
        <v>81</v>
      </c>
      <c r="B817" t="s">
        <v>1633</v>
      </c>
      <c r="C817" t="s">
        <v>50</v>
      </c>
      <c r="D817" t="s">
        <v>1634</v>
      </c>
      <c r="E817" t="s">
        <v>145</v>
      </c>
      <c r="F817" t="s">
        <v>146</v>
      </c>
      <c r="G817" t="s">
        <v>1635</v>
      </c>
      <c r="H817" t="s">
        <v>45</v>
      </c>
      <c r="I817" t="s">
        <v>32</v>
      </c>
      <c r="J817" t="s">
        <v>21</v>
      </c>
      <c r="K817">
        <v>66000</v>
      </c>
      <c r="L817">
        <v>84500</v>
      </c>
      <c r="M817">
        <v>75250</v>
      </c>
    </row>
    <row r="818" spans="1:13" x14ac:dyDescent="0.2">
      <c r="A818" t="s">
        <v>55</v>
      </c>
      <c r="B818" t="s">
        <v>1636</v>
      </c>
      <c r="C818" t="s">
        <v>67</v>
      </c>
      <c r="D818" t="s">
        <v>1546</v>
      </c>
      <c r="E818" t="s">
        <v>63</v>
      </c>
      <c r="F818" t="s">
        <v>53</v>
      </c>
      <c r="G818" t="s">
        <v>1637</v>
      </c>
      <c r="H818" t="s">
        <v>45</v>
      </c>
      <c r="I818" t="s">
        <v>32</v>
      </c>
      <c r="J818" t="s">
        <v>33</v>
      </c>
      <c r="K818">
        <v>97599</v>
      </c>
      <c r="L818">
        <v>127555</v>
      </c>
      <c r="M818">
        <v>112577</v>
      </c>
    </row>
    <row r="819" spans="1:13" x14ac:dyDescent="0.2">
      <c r="A819" t="s">
        <v>105</v>
      </c>
      <c r="B819" t="s">
        <v>28</v>
      </c>
      <c r="C819" t="s">
        <v>28</v>
      </c>
      <c r="D819" t="s">
        <v>1638</v>
      </c>
      <c r="E819" t="s">
        <v>99</v>
      </c>
      <c r="F819" t="s">
        <v>100</v>
      </c>
      <c r="G819" t="s">
        <v>1639</v>
      </c>
      <c r="H819" t="s">
        <v>20</v>
      </c>
      <c r="I819" t="s">
        <v>32</v>
      </c>
      <c r="J819" t="s">
        <v>21</v>
      </c>
      <c r="K819">
        <v>69000</v>
      </c>
      <c r="L819">
        <v>86000</v>
      </c>
      <c r="M819">
        <v>77500</v>
      </c>
    </row>
    <row r="820" spans="1:13" x14ac:dyDescent="0.2">
      <c r="A820" t="s">
        <v>96</v>
      </c>
      <c r="B820" t="s">
        <v>1640</v>
      </c>
      <c r="C820" t="s">
        <v>50</v>
      </c>
      <c r="D820" t="s">
        <v>207</v>
      </c>
      <c r="E820" t="s">
        <v>17</v>
      </c>
      <c r="F820" t="s">
        <v>18</v>
      </c>
      <c r="G820" t="s">
        <v>1641</v>
      </c>
      <c r="H820" t="s">
        <v>20</v>
      </c>
      <c r="I820" t="s">
        <v>17</v>
      </c>
      <c r="J820" t="s">
        <v>21</v>
      </c>
      <c r="K820">
        <v>83500</v>
      </c>
      <c r="L820">
        <v>149300</v>
      </c>
      <c r="M820">
        <v>116400</v>
      </c>
    </row>
    <row r="821" spans="1:13" x14ac:dyDescent="0.2">
      <c r="A821" t="s">
        <v>424</v>
      </c>
      <c r="B821" t="s">
        <v>450</v>
      </c>
      <c r="C821" t="s">
        <v>50</v>
      </c>
      <c r="D821" t="s">
        <v>1642</v>
      </c>
      <c r="E821" t="s">
        <v>123</v>
      </c>
      <c r="F821" t="s">
        <v>31</v>
      </c>
      <c r="G821" t="s">
        <v>1643</v>
      </c>
      <c r="H821" t="s">
        <v>20</v>
      </c>
      <c r="I821" t="s">
        <v>32</v>
      </c>
      <c r="J821" t="s">
        <v>21</v>
      </c>
      <c r="K821">
        <v>87360</v>
      </c>
      <c r="L821">
        <v>87360</v>
      </c>
      <c r="M821">
        <v>87360</v>
      </c>
    </row>
    <row r="822" spans="1:13" x14ac:dyDescent="0.2">
      <c r="A822" t="s">
        <v>55</v>
      </c>
      <c r="B822" t="s">
        <v>1644</v>
      </c>
      <c r="C822" t="s">
        <v>188</v>
      </c>
      <c r="D822" t="s">
        <v>499</v>
      </c>
      <c r="E822" t="s">
        <v>136</v>
      </c>
      <c r="F822" t="s">
        <v>100</v>
      </c>
      <c r="G822" t="s">
        <v>1645</v>
      </c>
      <c r="H822" t="s">
        <v>20</v>
      </c>
      <c r="I822" t="s">
        <v>32</v>
      </c>
      <c r="J822" t="s">
        <v>227</v>
      </c>
      <c r="K822">
        <v>68000</v>
      </c>
      <c r="L822">
        <v>88300</v>
      </c>
      <c r="M822">
        <v>78150</v>
      </c>
    </row>
    <row r="823" spans="1:13" x14ac:dyDescent="0.2">
      <c r="A823" t="s">
        <v>88</v>
      </c>
      <c r="B823" t="s">
        <v>537</v>
      </c>
      <c r="C823" t="s">
        <v>90</v>
      </c>
      <c r="D823" t="s">
        <v>1646</v>
      </c>
      <c r="E823" t="s">
        <v>1647</v>
      </c>
      <c r="F823" t="s">
        <v>31</v>
      </c>
      <c r="G823" t="s">
        <v>1648</v>
      </c>
      <c r="H823" t="s">
        <v>20</v>
      </c>
      <c r="I823" t="s">
        <v>32</v>
      </c>
      <c r="J823" t="s">
        <v>301</v>
      </c>
      <c r="K823">
        <v>85816.8</v>
      </c>
      <c r="L823">
        <v>91520</v>
      </c>
      <c r="M823">
        <v>88668.4</v>
      </c>
    </row>
    <row r="824" spans="1:13" x14ac:dyDescent="0.2">
      <c r="A824" t="s">
        <v>48</v>
      </c>
      <c r="B824" t="s">
        <v>1649</v>
      </c>
      <c r="C824" t="s">
        <v>50</v>
      </c>
      <c r="D824" t="s">
        <v>1650</v>
      </c>
      <c r="E824" t="s">
        <v>145</v>
      </c>
      <c r="F824" t="s">
        <v>146</v>
      </c>
      <c r="G824" t="s">
        <v>1651</v>
      </c>
      <c r="H824" t="s">
        <v>20</v>
      </c>
      <c r="I824" t="s">
        <v>32</v>
      </c>
      <c r="J824" t="s">
        <v>33</v>
      </c>
      <c r="K824">
        <v>68500</v>
      </c>
      <c r="L824">
        <v>87000</v>
      </c>
      <c r="M824">
        <v>77750</v>
      </c>
    </row>
    <row r="825" spans="1:13" x14ac:dyDescent="0.2">
      <c r="A825" t="s">
        <v>88</v>
      </c>
      <c r="B825" t="s">
        <v>1652</v>
      </c>
      <c r="C825" t="s">
        <v>90</v>
      </c>
      <c r="D825" t="s">
        <v>1653</v>
      </c>
      <c r="E825" t="s">
        <v>37</v>
      </c>
      <c r="F825" t="s">
        <v>31</v>
      </c>
      <c r="G825" t="s">
        <v>405</v>
      </c>
      <c r="H825" t="s">
        <v>20</v>
      </c>
      <c r="I825" t="s">
        <v>32</v>
      </c>
      <c r="J825" t="s">
        <v>21</v>
      </c>
      <c r="K825">
        <v>85816.8</v>
      </c>
      <c r="L825">
        <v>91520</v>
      </c>
      <c r="M825">
        <v>88668.4</v>
      </c>
    </row>
    <row r="826" spans="1:13" x14ac:dyDescent="0.2">
      <c r="A826" t="s">
        <v>13</v>
      </c>
      <c r="B826" t="s">
        <v>1654</v>
      </c>
      <c r="C826" t="s">
        <v>28</v>
      </c>
      <c r="D826" t="s">
        <v>1655</v>
      </c>
      <c r="E826" t="s">
        <v>123</v>
      </c>
      <c r="F826" t="s">
        <v>31</v>
      </c>
      <c r="G826" t="s">
        <v>1656</v>
      </c>
      <c r="H826" t="s">
        <v>20</v>
      </c>
      <c r="I826" t="s">
        <v>32</v>
      </c>
      <c r="J826" t="s">
        <v>21</v>
      </c>
      <c r="K826">
        <v>76000</v>
      </c>
      <c r="L826">
        <v>89440</v>
      </c>
      <c r="M826">
        <v>82720</v>
      </c>
    </row>
    <row r="827" spans="1:13" x14ac:dyDescent="0.2">
      <c r="A827" t="s">
        <v>22</v>
      </c>
      <c r="B827" t="s">
        <v>23</v>
      </c>
      <c r="C827" t="s">
        <v>23</v>
      </c>
      <c r="D827" t="s">
        <v>1657</v>
      </c>
      <c r="E827" t="s">
        <v>30</v>
      </c>
      <c r="F827" t="s">
        <v>31</v>
      </c>
      <c r="G827" t="s">
        <v>18</v>
      </c>
      <c r="H827" t="s">
        <v>20</v>
      </c>
      <c r="I827" t="s">
        <v>32</v>
      </c>
      <c r="J827" t="s">
        <v>33</v>
      </c>
      <c r="K827">
        <v>65000</v>
      </c>
      <c r="L827">
        <v>87000</v>
      </c>
      <c r="M827">
        <v>76000</v>
      </c>
    </row>
    <row r="828" spans="1:13" x14ac:dyDescent="0.2">
      <c r="A828" t="s">
        <v>105</v>
      </c>
      <c r="B828" t="s">
        <v>1658</v>
      </c>
      <c r="C828" t="s">
        <v>23</v>
      </c>
      <c r="D828" t="s">
        <v>1574</v>
      </c>
      <c r="E828" t="s">
        <v>63</v>
      </c>
      <c r="F828" t="s">
        <v>53</v>
      </c>
      <c r="G828" t="s">
        <v>311</v>
      </c>
      <c r="H828" t="s">
        <v>45</v>
      </c>
      <c r="I828" t="s">
        <v>32</v>
      </c>
      <c r="J828" t="s">
        <v>21</v>
      </c>
      <c r="K828">
        <v>88990</v>
      </c>
      <c r="L828">
        <v>127923</v>
      </c>
      <c r="M828">
        <v>108456.5</v>
      </c>
    </row>
    <row r="829" spans="1:13" x14ac:dyDescent="0.2">
      <c r="A829" t="s">
        <v>26</v>
      </c>
      <c r="B829" t="s">
        <v>1659</v>
      </c>
      <c r="C829" t="s">
        <v>591</v>
      </c>
      <c r="D829" t="s">
        <v>418</v>
      </c>
      <c r="E829" t="s">
        <v>37</v>
      </c>
      <c r="F829" t="s">
        <v>31</v>
      </c>
      <c r="G829" t="s">
        <v>1660</v>
      </c>
      <c r="H829" t="s">
        <v>223</v>
      </c>
      <c r="I829" t="s">
        <v>32</v>
      </c>
      <c r="J829" t="s">
        <v>21</v>
      </c>
      <c r="K829">
        <v>64123.59</v>
      </c>
      <c r="L829">
        <v>86600</v>
      </c>
      <c r="M829">
        <v>75361.794999999998</v>
      </c>
    </row>
    <row r="830" spans="1:13" x14ac:dyDescent="0.2">
      <c r="A830" t="s">
        <v>22</v>
      </c>
      <c r="B830" t="s">
        <v>1661</v>
      </c>
      <c r="C830" t="s">
        <v>50</v>
      </c>
      <c r="D830" t="s">
        <v>1662</v>
      </c>
      <c r="E830" t="s">
        <v>37</v>
      </c>
      <c r="F830" t="s">
        <v>31</v>
      </c>
      <c r="G830" t="s">
        <v>54</v>
      </c>
      <c r="H830" t="s">
        <v>20</v>
      </c>
      <c r="I830" t="s">
        <v>32</v>
      </c>
      <c r="J830" t="s">
        <v>21</v>
      </c>
      <c r="K830">
        <v>44200</v>
      </c>
      <c r="L830">
        <v>57200</v>
      </c>
      <c r="M830">
        <v>50700</v>
      </c>
    </row>
    <row r="831" spans="1:13" x14ac:dyDescent="0.2">
      <c r="A831" t="s">
        <v>105</v>
      </c>
      <c r="B831" t="s">
        <v>1663</v>
      </c>
      <c r="C831" t="s">
        <v>28</v>
      </c>
      <c r="D831" t="s">
        <v>1664</v>
      </c>
      <c r="E831" t="s">
        <v>145</v>
      </c>
      <c r="F831" t="s">
        <v>146</v>
      </c>
      <c r="G831" t="s">
        <v>1665</v>
      </c>
      <c r="H831" t="s">
        <v>20</v>
      </c>
      <c r="I831" t="s">
        <v>32</v>
      </c>
      <c r="J831" t="s">
        <v>21</v>
      </c>
      <c r="K831">
        <v>69000</v>
      </c>
      <c r="L831">
        <v>86000</v>
      </c>
      <c r="M831">
        <v>77500</v>
      </c>
    </row>
    <row r="832" spans="1:13" x14ac:dyDescent="0.2">
      <c r="A832" t="s">
        <v>96</v>
      </c>
      <c r="B832" t="s">
        <v>1666</v>
      </c>
      <c r="C832" t="s">
        <v>50</v>
      </c>
      <c r="D832" t="s">
        <v>1667</v>
      </c>
      <c r="E832" t="s">
        <v>17</v>
      </c>
      <c r="F832" t="s">
        <v>18</v>
      </c>
      <c r="G832" t="s">
        <v>1668</v>
      </c>
      <c r="H832" t="s">
        <v>20</v>
      </c>
      <c r="I832" t="s">
        <v>17</v>
      </c>
      <c r="J832" t="s">
        <v>21</v>
      </c>
      <c r="K832">
        <v>50000</v>
      </c>
      <c r="L832">
        <v>75000</v>
      </c>
      <c r="M832">
        <v>62500</v>
      </c>
    </row>
    <row r="833" spans="1:13" x14ac:dyDescent="0.2">
      <c r="A833" t="s">
        <v>96</v>
      </c>
      <c r="B833" t="s">
        <v>1669</v>
      </c>
      <c r="C833" t="s">
        <v>50</v>
      </c>
      <c r="D833" t="s">
        <v>458</v>
      </c>
      <c r="E833" t="s">
        <v>452</v>
      </c>
      <c r="F833" t="s">
        <v>53</v>
      </c>
      <c r="G833" t="s">
        <v>54</v>
      </c>
      <c r="H833" t="s">
        <v>20</v>
      </c>
      <c r="I833" t="s">
        <v>32</v>
      </c>
      <c r="J833" t="s">
        <v>21</v>
      </c>
      <c r="K833">
        <v>69000</v>
      </c>
      <c r="L833">
        <v>86000</v>
      </c>
      <c r="M833">
        <v>77500</v>
      </c>
    </row>
    <row r="834" spans="1:13" x14ac:dyDescent="0.2">
      <c r="A834" t="s">
        <v>55</v>
      </c>
      <c r="B834" t="s">
        <v>1670</v>
      </c>
      <c r="C834" t="s">
        <v>50</v>
      </c>
      <c r="D834" t="s">
        <v>1671</v>
      </c>
      <c r="E834" t="s">
        <v>487</v>
      </c>
      <c r="F834" t="s">
        <v>31</v>
      </c>
      <c r="G834" t="s">
        <v>18</v>
      </c>
      <c r="H834" t="s">
        <v>20</v>
      </c>
      <c r="I834" t="s">
        <v>32</v>
      </c>
      <c r="J834" t="s">
        <v>33</v>
      </c>
      <c r="K834">
        <v>68000</v>
      </c>
      <c r="L834">
        <v>88300</v>
      </c>
      <c r="M834">
        <v>78150</v>
      </c>
    </row>
    <row r="835" spans="1:13" x14ac:dyDescent="0.2">
      <c r="A835" t="s">
        <v>55</v>
      </c>
      <c r="B835" t="s">
        <v>1672</v>
      </c>
      <c r="C835" t="s">
        <v>35</v>
      </c>
      <c r="D835" t="s">
        <v>1673</v>
      </c>
      <c r="E835" t="s">
        <v>560</v>
      </c>
      <c r="F835" t="s">
        <v>31</v>
      </c>
      <c r="G835" t="s">
        <v>1674</v>
      </c>
      <c r="H835" t="s">
        <v>20</v>
      </c>
      <c r="I835" t="s">
        <v>32</v>
      </c>
      <c r="J835" t="s">
        <v>21</v>
      </c>
      <c r="K835">
        <v>100000</v>
      </c>
      <c r="L835">
        <v>120000</v>
      </c>
      <c r="M835">
        <v>110000</v>
      </c>
    </row>
    <row r="836" spans="1:13" x14ac:dyDescent="0.2">
      <c r="A836" t="s">
        <v>13</v>
      </c>
      <c r="B836" t="s">
        <v>807</v>
      </c>
      <c r="C836" t="s">
        <v>28</v>
      </c>
      <c r="D836" t="s">
        <v>1675</v>
      </c>
      <c r="E836" t="s">
        <v>1504</v>
      </c>
      <c r="F836" t="s">
        <v>53</v>
      </c>
      <c r="G836" t="s">
        <v>87</v>
      </c>
      <c r="H836" t="s">
        <v>20</v>
      </c>
      <c r="I836" t="s">
        <v>32</v>
      </c>
      <c r="J836" t="s">
        <v>33</v>
      </c>
      <c r="K836">
        <v>81120</v>
      </c>
      <c r="L836">
        <v>81120</v>
      </c>
      <c r="M836">
        <v>81120</v>
      </c>
    </row>
    <row r="837" spans="1:13" x14ac:dyDescent="0.2">
      <c r="A837" t="s">
        <v>105</v>
      </c>
      <c r="B837" t="s">
        <v>1676</v>
      </c>
      <c r="C837" t="s">
        <v>1187</v>
      </c>
      <c r="D837" t="s">
        <v>1677</v>
      </c>
      <c r="E837" t="s">
        <v>37</v>
      </c>
      <c r="F837" t="s">
        <v>31</v>
      </c>
      <c r="G837" t="s">
        <v>1678</v>
      </c>
      <c r="H837" t="s">
        <v>20</v>
      </c>
      <c r="I837" t="s">
        <v>32</v>
      </c>
      <c r="J837" t="s">
        <v>21</v>
      </c>
      <c r="K837">
        <v>69000</v>
      </c>
      <c r="L837">
        <v>86000</v>
      </c>
      <c r="M837">
        <v>77500</v>
      </c>
    </row>
    <row r="838" spans="1:13" x14ac:dyDescent="0.2">
      <c r="A838" t="s">
        <v>48</v>
      </c>
      <c r="B838" t="s">
        <v>1679</v>
      </c>
      <c r="C838" t="s">
        <v>50</v>
      </c>
      <c r="D838" t="s">
        <v>1680</v>
      </c>
      <c r="E838" t="s">
        <v>17</v>
      </c>
      <c r="F838" t="s">
        <v>18</v>
      </c>
      <c r="G838" t="s">
        <v>1681</v>
      </c>
      <c r="H838" t="s">
        <v>20</v>
      </c>
      <c r="I838" t="s">
        <v>17</v>
      </c>
      <c r="J838" t="s">
        <v>21</v>
      </c>
      <c r="K838">
        <v>68500</v>
      </c>
      <c r="L838">
        <v>87000</v>
      </c>
      <c r="M838">
        <v>77750</v>
      </c>
    </row>
    <row r="839" spans="1:13" x14ac:dyDescent="0.2">
      <c r="A839" t="s">
        <v>26</v>
      </c>
      <c r="B839" t="s">
        <v>1682</v>
      </c>
      <c r="C839" t="s">
        <v>23</v>
      </c>
      <c r="D839" t="s">
        <v>243</v>
      </c>
      <c r="E839" t="s">
        <v>1683</v>
      </c>
      <c r="F839" t="s">
        <v>53</v>
      </c>
      <c r="G839" t="s">
        <v>18</v>
      </c>
      <c r="H839" t="s">
        <v>20</v>
      </c>
      <c r="I839" t="s">
        <v>32</v>
      </c>
      <c r="J839" t="s">
        <v>39</v>
      </c>
      <c r="K839">
        <v>64123.59</v>
      </c>
      <c r="L839">
        <v>72674.350000000006</v>
      </c>
      <c r="M839">
        <v>68398.97</v>
      </c>
    </row>
    <row r="840" spans="1:13" x14ac:dyDescent="0.2">
      <c r="A840" t="s">
        <v>55</v>
      </c>
      <c r="B840" t="s">
        <v>1684</v>
      </c>
      <c r="C840" t="s">
        <v>23</v>
      </c>
      <c r="D840" t="s">
        <v>286</v>
      </c>
      <c r="E840" t="s">
        <v>37</v>
      </c>
      <c r="F840" t="s">
        <v>31</v>
      </c>
      <c r="G840" t="s">
        <v>1685</v>
      </c>
      <c r="H840" t="s">
        <v>45</v>
      </c>
      <c r="I840" t="s">
        <v>32</v>
      </c>
      <c r="J840" t="s">
        <v>21</v>
      </c>
      <c r="K840">
        <v>30240.560000000001</v>
      </c>
      <c r="L840">
        <v>57200</v>
      </c>
      <c r="M840">
        <v>43720.28</v>
      </c>
    </row>
    <row r="841" spans="1:13" x14ac:dyDescent="0.2">
      <c r="A841" t="s">
        <v>26</v>
      </c>
      <c r="B841" t="s">
        <v>1682</v>
      </c>
      <c r="C841" t="s">
        <v>23</v>
      </c>
      <c r="D841" t="s">
        <v>243</v>
      </c>
      <c r="E841" t="s">
        <v>1683</v>
      </c>
      <c r="F841" t="s">
        <v>53</v>
      </c>
      <c r="G841" t="s">
        <v>18</v>
      </c>
      <c r="H841" t="s">
        <v>20</v>
      </c>
      <c r="I841" t="s">
        <v>32</v>
      </c>
      <c r="J841" t="s">
        <v>39</v>
      </c>
      <c r="K841">
        <v>64123.59</v>
      </c>
      <c r="L841">
        <v>72674.350000000006</v>
      </c>
      <c r="M841">
        <v>68398.97</v>
      </c>
    </row>
    <row r="842" spans="1:13" x14ac:dyDescent="0.2">
      <c r="A842" t="s">
        <v>55</v>
      </c>
      <c r="B842" t="s">
        <v>1686</v>
      </c>
      <c r="C842" t="s">
        <v>1187</v>
      </c>
      <c r="D842" t="s">
        <v>1677</v>
      </c>
      <c r="E842" t="s">
        <v>37</v>
      </c>
      <c r="F842" t="s">
        <v>31</v>
      </c>
      <c r="G842" t="s">
        <v>1687</v>
      </c>
      <c r="H842" t="s">
        <v>45</v>
      </c>
      <c r="I842" t="s">
        <v>32</v>
      </c>
      <c r="J842" t="s">
        <v>21</v>
      </c>
      <c r="K842">
        <v>68000</v>
      </c>
      <c r="L842">
        <v>88300</v>
      </c>
      <c r="M842">
        <v>78150</v>
      </c>
    </row>
    <row r="843" spans="1:13" x14ac:dyDescent="0.2">
      <c r="A843" t="s">
        <v>48</v>
      </c>
      <c r="B843" t="s">
        <v>1688</v>
      </c>
      <c r="C843" t="s">
        <v>28</v>
      </c>
      <c r="D843" t="s">
        <v>993</v>
      </c>
      <c r="E843" t="s">
        <v>37</v>
      </c>
      <c r="F843" t="s">
        <v>31</v>
      </c>
      <c r="G843" t="s">
        <v>1689</v>
      </c>
      <c r="H843" t="s">
        <v>45</v>
      </c>
      <c r="I843" t="s">
        <v>32</v>
      </c>
      <c r="J843" t="s">
        <v>732</v>
      </c>
      <c r="K843">
        <v>68500</v>
      </c>
      <c r="L843">
        <v>87000</v>
      </c>
      <c r="M843">
        <v>77750</v>
      </c>
    </row>
    <row r="844" spans="1:13" x14ac:dyDescent="0.2">
      <c r="A844" t="s">
        <v>13</v>
      </c>
      <c r="B844" t="s">
        <v>807</v>
      </c>
      <c r="C844" t="s">
        <v>28</v>
      </c>
      <c r="D844" t="s">
        <v>1690</v>
      </c>
      <c r="E844" t="s">
        <v>123</v>
      </c>
      <c r="F844" t="s">
        <v>31</v>
      </c>
      <c r="G844" t="s">
        <v>87</v>
      </c>
      <c r="H844" t="s">
        <v>20</v>
      </c>
      <c r="I844" t="s">
        <v>32</v>
      </c>
      <c r="J844" t="s">
        <v>227</v>
      </c>
      <c r="K844">
        <v>89440</v>
      </c>
      <c r="L844">
        <v>89440</v>
      </c>
      <c r="M844">
        <v>89440</v>
      </c>
    </row>
    <row r="845" spans="1:13" x14ac:dyDescent="0.2">
      <c r="A845" t="s">
        <v>88</v>
      </c>
      <c r="B845" t="s">
        <v>645</v>
      </c>
      <c r="C845" t="s">
        <v>28</v>
      </c>
      <c r="D845" t="s">
        <v>1691</v>
      </c>
      <c r="E845" t="s">
        <v>600</v>
      </c>
      <c r="F845" t="s">
        <v>31</v>
      </c>
      <c r="G845" t="s">
        <v>18</v>
      </c>
      <c r="H845" t="s">
        <v>20</v>
      </c>
      <c r="I845" t="s">
        <v>32</v>
      </c>
      <c r="J845" t="s">
        <v>21</v>
      </c>
      <c r="K845">
        <v>68000</v>
      </c>
      <c r="L845">
        <v>68000</v>
      </c>
      <c r="M845">
        <v>68000</v>
      </c>
    </row>
    <row r="846" spans="1:13" x14ac:dyDescent="0.2">
      <c r="A846" t="s">
        <v>48</v>
      </c>
      <c r="B846" t="s">
        <v>1692</v>
      </c>
      <c r="C846" t="s">
        <v>50</v>
      </c>
      <c r="D846" t="s">
        <v>1693</v>
      </c>
      <c r="E846" t="s">
        <v>37</v>
      </c>
      <c r="F846" t="s">
        <v>31</v>
      </c>
      <c r="G846" t="s">
        <v>1694</v>
      </c>
      <c r="H846" t="s">
        <v>20</v>
      </c>
      <c r="I846" t="s">
        <v>32</v>
      </c>
      <c r="J846" t="s">
        <v>39</v>
      </c>
      <c r="K846">
        <v>68500</v>
      </c>
      <c r="L846">
        <v>87000</v>
      </c>
      <c r="M846">
        <v>77750</v>
      </c>
    </row>
    <row r="847" spans="1:13" x14ac:dyDescent="0.2">
      <c r="A847" t="s">
        <v>81</v>
      </c>
      <c r="B847" t="s">
        <v>1695</v>
      </c>
      <c r="C847" t="s">
        <v>50</v>
      </c>
      <c r="D847" t="s">
        <v>1696</v>
      </c>
      <c r="E847" t="s">
        <v>319</v>
      </c>
      <c r="F847" t="s">
        <v>31</v>
      </c>
      <c r="G847" t="s">
        <v>1697</v>
      </c>
      <c r="H847" t="s">
        <v>20</v>
      </c>
      <c r="I847" t="s">
        <v>32</v>
      </c>
      <c r="J847" t="s">
        <v>21</v>
      </c>
      <c r="K847">
        <v>65000</v>
      </c>
      <c r="L847">
        <v>65000</v>
      </c>
      <c r="M847">
        <v>65000</v>
      </c>
    </row>
    <row r="848" spans="1:13" x14ac:dyDescent="0.2">
      <c r="A848" t="s">
        <v>48</v>
      </c>
      <c r="B848" t="s">
        <v>1698</v>
      </c>
      <c r="C848" t="s">
        <v>90</v>
      </c>
      <c r="D848" t="s">
        <v>1699</v>
      </c>
      <c r="E848" t="s">
        <v>352</v>
      </c>
      <c r="F848" t="s">
        <v>53</v>
      </c>
      <c r="G848" t="s">
        <v>18</v>
      </c>
      <c r="H848" t="s">
        <v>20</v>
      </c>
      <c r="I848" t="s">
        <v>32</v>
      </c>
      <c r="J848" t="s">
        <v>33</v>
      </c>
      <c r="K848">
        <v>75600</v>
      </c>
      <c r="L848">
        <v>113400</v>
      </c>
      <c r="M848">
        <v>94500</v>
      </c>
    </row>
    <row r="849" spans="1:13" x14ac:dyDescent="0.2">
      <c r="A849" t="s">
        <v>48</v>
      </c>
      <c r="B849" t="s">
        <v>1700</v>
      </c>
      <c r="C849" t="s">
        <v>23</v>
      </c>
      <c r="D849" t="s">
        <v>1334</v>
      </c>
      <c r="E849" t="s">
        <v>37</v>
      </c>
      <c r="F849" t="s">
        <v>31</v>
      </c>
      <c r="G849" t="s">
        <v>54</v>
      </c>
      <c r="H849" t="s">
        <v>20</v>
      </c>
      <c r="I849" t="s">
        <v>32</v>
      </c>
      <c r="J849" t="s">
        <v>21</v>
      </c>
      <c r="K849">
        <v>68500</v>
      </c>
      <c r="L849">
        <v>87000</v>
      </c>
      <c r="M849">
        <v>77750</v>
      </c>
    </row>
    <row r="850" spans="1:13" x14ac:dyDescent="0.2">
      <c r="A850" t="s">
        <v>55</v>
      </c>
      <c r="B850" t="s">
        <v>1701</v>
      </c>
      <c r="C850" t="s">
        <v>23</v>
      </c>
      <c r="D850" t="s">
        <v>1612</v>
      </c>
      <c r="E850" t="s">
        <v>283</v>
      </c>
      <c r="F850" t="s">
        <v>146</v>
      </c>
      <c r="G850" t="s">
        <v>1702</v>
      </c>
      <c r="H850" t="s">
        <v>20</v>
      </c>
      <c r="I850" t="s">
        <v>32</v>
      </c>
      <c r="J850" t="s">
        <v>21</v>
      </c>
      <c r="K850">
        <v>68000</v>
      </c>
      <c r="L850">
        <v>88300</v>
      </c>
      <c r="M850">
        <v>78150</v>
      </c>
    </row>
    <row r="851" spans="1:13" x14ac:dyDescent="0.2">
      <c r="A851" t="s">
        <v>88</v>
      </c>
      <c r="B851" t="s">
        <v>537</v>
      </c>
      <c r="C851" t="s">
        <v>90</v>
      </c>
      <c r="D851" t="s">
        <v>1703</v>
      </c>
      <c r="E851" t="s">
        <v>37</v>
      </c>
      <c r="F851" t="s">
        <v>31</v>
      </c>
      <c r="G851" t="s">
        <v>1648</v>
      </c>
      <c r="H851" t="s">
        <v>20</v>
      </c>
      <c r="I851" t="s">
        <v>32</v>
      </c>
      <c r="J851" t="s">
        <v>320</v>
      </c>
      <c r="K851">
        <v>85816.8</v>
      </c>
      <c r="L851">
        <v>91520</v>
      </c>
      <c r="M851">
        <v>88668.4</v>
      </c>
    </row>
    <row r="852" spans="1:13" x14ac:dyDescent="0.2">
      <c r="A852" t="s">
        <v>26</v>
      </c>
      <c r="B852" t="s">
        <v>894</v>
      </c>
      <c r="C852" t="s">
        <v>50</v>
      </c>
      <c r="D852" t="s">
        <v>895</v>
      </c>
      <c r="E852" t="s">
        <v>63</v>
      </c>
      <c r="F852" t="s">
        <v>53</v>
      </c>
      <c r="G852" t="s">
        <v>586</v>
      </c>
      <c r="H852" t="s">
        <v>375</v>
      </c>
      <c r="I852" t="s">
        <v>32</v>
      </c>
      <c r="J852" t="s">
        <v>46</v>
      </c>
      <c r="K852" s="1" t="s">
        <v>896</v>
      </c>
      <c r="L852" s="1" t="s">
        <v>897</v>
      </c>
      <c r="M852">
        <v>70491.199999999997</v>
      </c>
    </row>
    <row r="853" spans="1:13" x14ac:dyDescent="0.2">
      <c r="A853" t="s">
        <v>105</v>
      </c>
      <c r="B853" t="s">
        <v>1704</v>
      </c>
      <c r="C853" t="s">
        <v>50</v>
      </c>
      <c r="D853" t="s">
        <v>1705</v>
      </c>
      <c r="E853" t="s">
        <v>37</v>
      </c>
      <c r="F853" t="s">
        <v>31</v>
      </c>
      <c r="G853" t="s">
        <v>1706</v>
      </c>
      <c r="H853" t="s">
        <v>20</v>
      </c>
      <c r="I853" t="s">
        <v>32</v>
      </c>
      <c r="J853" t="s">
        <v>21</v>
      </c>
      <c r="K853">
        <v>69000</v>
      </c>
      <c r="L853">
        <v>86000</v>
      </c>
      <c r="M853">
        <v>77500</v>
      </c>
    </row>
    <row r="854" spans="1:13" x14ac:dyDescent="0.2">
      <c r="A854" t="s">
        <v>55</v>
      </c>
      <c r="B854" t="s">
        <v>214</v>
      </c>
      <c r="C854" t="s">
        <v>41</v>
      </c>
      <c r="D854" t="s">
        <v>1707</v>
      </c>
      <c r="E854" t="s">
        <v>233</v>
      </c>
      <c r="F854" t="s">
        <v>234</v>
      </c>
      <c r="G854" t="s">
        <v>129</v>
      </c>
      <c r="H854" t="s">
        <v>45</v>
      </c>
      <c r="I854" t="s">
        <v>32</v>
      </c>
      <c r="J854" t="s">
        <v>21</v>
      </c>
      <c r="K854">
        <v>137280</v>
      </c>
      <c r="L854">
        <v>141177</v>
      </c>
      <c r="M854">
        <v>139228.5</v>
      </c>
    </row>
    <row r="855" spans="1:13" x14ac:dyDescent="0.2">
      <c r="A855" t="s">
        <v>13</v>
      </c>
      <c r="B855" t="s">
        <v>1708</v>
      </c>
      <c r="C855" t="s">
        <v>35</v>
      </c>
      <c r="D855" t="s">
        <v>1709</v>
      </c>
      <c r="E855" t="s">
        <v>1710</v>
      </c>
      <c r="F855" t="s">
        <v>53</v>
      </c>
      <c r="G855" t="s">
        <v>18</v>
      </c>
      <c r="H855" t="s">
        <v>45</v>
      </c>
      <c r="I855" t="s">
        <v>32</v>
      </c>
      <c r="J855" t="s">
        <v>21</v>
      </c>
      <c r="K855">
        <v>76000</v>
      </c>
      <c r="L855">
        <v>89440</v>
      </c>
      <c r="M855">
        <v>82720</v>
      </c>
    </row>
    <row r="856" spans="1:13" x14ac:dyDescent="0.2">
      <c r="A856" t="s">
        <v>96</v>
      </c>
      <c r="B856" t="s">
        <v>1711</v>
      </c>
      <c r="C856" t="s">
        <v>50</v>
      </c>
      <c r="D856" t="s">
        <v>1712</v>
      </c>
      <c r="E856" t="s">
        <v>99</v>
      </c>
      <c r="F856" t="s">
        <v>100</v>
      </c>
      <c r="G856" t="s">
        <v>18</v>
      </c>
      <c r="H856" t="s">
        <v>20</v>
      </c>
      <c r="I856" t="s">
        <v>32</v>
      </c>
      <c r="J856" t="s">
        <v>21</v>
      </c>
      <c r="K856">
        <v>102315.2</v>
      </c>
      <c r="L856">
        <v>102315.2</v>
      </c>
      <c r="M856">
        <v>102315.2</v>
      </c>
    </row>
    <row r="857" spans="1:13" x14ac:dyDescent="0.2">
      <c r="A857" t="s">
        <v>26</v>
      </c>
      <c r="B857" t="s">
        <v>1713</v>
      </c>
      <c r="C857" t="s">
        <v>90</v>
      </c>
      <c r="D857" t="s">
        <v>617</v>
      </c>
      <c r="E857" t="s">
        <v>145</v>
      </c>
      <c r="F857" t="s">
        <v>146</v>
      </c>
      <c r="G857" t="s">
        <v>618</v>
      </c>
      <c r="H857" t="s">
        <v>20</v>
      </c>
      <c r="I857" t="s">
        <v>32</v>
      </c>
      <c r="J857" t="s">
        <v>93</v>
      </c>
      <c r="K857">
        <v>64123.59</v>
      </c>
      <c r="L857">
        <v>86600</v>
      </c>
      <c r="M857">
        <v>75361.794999999998</v>
      </c>
    </row>
    <row r="858" spans="1:13" x14ac:dyDescent="0.2">
      <c r="A858" t="s">
        <v>96</v>
      </c>
      <c r="B858" t="s">
        <v>1714</v>
      </c>
      <c r="C858" t="s">
        <v>50</v>
      </c>
      <c r="D858" t="s">
        <v>1715</v>
      </c>
      <c r="E858" t="s">
        <v>233</v>
      </c>
      <c r="F858" t="s">
        <v>234</v>
      </c>
      <c r="G858" t="s">
        <v>87</v>
      </c>
      <c r="H858" t="s">
        <v>20</v>
      </c>
      <c r="I858" t="s">
        <v>32</v>
      </c>
      <c r="J858" t="s">
        <v>21</v>
      </c>
      <c r="K858">
        <v>30240.560000000001</v>
      </c>
      <c r="L858">
        <v>57200</v>
      </c>
      <c r="M858">
        <v>43720.28</v>
      </c>
    </row>
    <row r="859" spans="1:13" x14ac:dyDescent="0.2">
      <c r="A859" t="s">
        <v>424</v>
      </c>
      <c r="B859" t="s">
        <v>450</v>
      </c>
      <c r="C859" t="s">
        <v>50</v>
      </c>
      <c r="D859" t="s">
        <v>1716</v>
      </c>
      <c r="E859" t="s">
        <v>216</v>
      </c>
      <c r="F859" t="s">
        <v>53</v>
      </c>
      <c r="G859" t="s">
        <v>87</v>
      </c>
      <c r="H859" t="s">
        <v>20</v>
      </c>
      <c r="I859" t="s">
        <v>32</v>
      </c>
      <c r="J859" t="s">
        <v>241</v>
      </c>
      <c r="K859">
        <v>76960</v>
      </c>
      <c r="L859">
        <v>76960</v>
      </c>
      <c r="M859">
        <v>76960</v>
      </c>
    </row>
    <row r="860" spans="1:13" x14ac:dyDescent="0.2">
      <c r="A860" t="s">
        <v>81</v>
      </c>
      <c r="B860" t="s">
        <v>1717</v>
      </c>
      <c r="C860" t="s">
        <v>23</v>
      </c>
      <c r="D860" t="s">
        <v>1718</v>
      </c>
      <c r="E860" t="s">
        <v>37</v>
      </c>
      <c r="F860" t="s">
        <v>31</v>
      </c>
      <c r="G860" t="s">
        <v>1719</v>
      </c>
      <c r="H860" t="s">
        <v>20</v>
      </c>
      <c r="I860" t="s">
        <v>32</v>
      </c>
      <c r="J860" t="s">
        <v>33</v>
      </c>
      <c r="K860">
        <v>66000</v>
      </c>
      <c r="L860">
        <v>84500</v>
      </c>
      <c r="M860">
        <v>75250</v>
      </c>
    </row>
    <row r="861" spans="1:13" x14ac:dyDescent="0.2">
      <c r="A861" t="s">
        <v>96</v>
      </c>
      <c r="B861" t="s">
        <v>1720</v>
      </c>
      <c r="C861" t="s">
        <v>50</v>
      </c>
      <c r="D861" t="s">
        <v>1612</v>
      </c>
      <c r="E861" t="s">
        <v>283</v>
      </c>
      <c r="F861" t="s">
        <v>146</v>
      </c>
      <c r="G861" t="s">
        <v>1721</v>
      </c>
      <c r="H861" t="s">
        <v>20</v>
      </c>
      <c r="I861" t="s">
        <v>32</v>
      </c>
      <c r="J861" t="s">
        <v>21</v>
      </c>
      <c r="K861">
        <v>50000</v>
      </c>
      <c r="L861">
        <v>76458</v>
      </c>
      <c r="M861">
        <v>63229</v>
      </c>
    </row>
    <row r="862" spans="1:13" x14ac:dyDescent="0.2">
      <c r="A862" t="s">
        <v>96</v>
      </c>
      <c r="B862" t="s">
        <v>1722</v>
      </c>
      <c r="C862" t="s">
        <v>50</v>
      </c>
      <c r="D862" t="s">
        <v>1287</v>
      </c>
      <c r="E862" t="s">
        <v>37</v>
      </c>
      <c r="F862" t="s">
        <v>31</v>
      </c>
      <c r="G862" t="s">
        <v>1723</v>
      </c>
      <c r="H862" t="s">
        <v>20</v>
      </c>
      <c r="I862" t="s">
        <v>32</v>
      </c>
      <c r="J862" t="s">
        <v>21</v>
      </c>
      <c r="K862">
        <v>30240.560000000001</v>
      </c>
      <c r="L862">
        <v>57200</v>
      </c>
      <c r="M862">
        <v>43720.28</v>
      </c>
    </row>
    <row r="863" spans="1:13" x14ac:dyDescent="0.2">
      <c r="A863" t="s">
        <v>48</v>
      </c>
      <c r="B863" t="s">
        <v>1724</v>
      </c>
      <c r="C863" t="s">
        <v>23</v>
      </c>
      <c r="D863" t="s">
        <v>484</v>
      </c>
      <c r="E863" t="s">
        <v>37</v>
      </c>
      <c r="F863" t="s">
        <v>31</v>
      </c>
      <c r="G863" t="s">
        <v>1424</v>
      </c>
      <c r="H863" t="s">
        <v>223</v>
      </c>
      <c r="I863" t="s">
        <v>32</v>
      </c>
      <c r="J863" t="s">
        <v>33</v>
      </c>
      <c r="K863">
        <v>68500</v>
      </c>
      <c r="L863">
        <v>87000</v>
      </c>
      <c r="M863">
        <v>77750</v>
      </c>
    </row>
    <row r="864" spans="1:13" x14ac:dyDescent="0.2">
      <c r="A864" t="s">
        <v>55</v>
      </c>
      <c r="B864" t="s">
        <v>1725</v>
      </c>
      <c r="C864" t="s">
        <v>50</v>
      </c>
      <c r="D864" t="s">
        <v>1726</v>
      </c>
      <c r="E864" t="s">
        <v>145</v>
      </c>
      <c r="F864" t="s">
        <v>146</v>
      </c>
      <c r="G864" t="s">
        <v>54</v>
      </c>
      <c r="H864" t="s">
        <v>20</v>
      </c>
      <c r="I864" t="s">
        <v>32</v>
      </c>
      <c r="J864" t="s">
        <v>21</v>
      </c>
      <c r="K864">
        <v>68000</v>
      </c>
      <c r="L864">
        <v>88300</v>
      </c>
      <c r="M864">
        <v>78150</v>
      </c>
    </row>
    <row r="865" spans="1:13" x14ac:dyDescent="0.2">
      <c r="A865" t="s">
        <v>424</v>
      </c>
      <c r="B865" t="s">
        <v>450</v>
      </c>
      <c r="C865" t="s">
        <v>50</v>
      </c>
      <c r="D865" t="s">
        <v>1727</v>
      </c>
      <c r="E865" t="s">
        <v>216</v>
      </c>
      <c r="F865" t="s">
        <v>53</v>
      </c>
      <c r="G865" t="s">
        <v>1728</v>
      </c>
      <c r="H865" t="s">
        <v>20</v>
      </c>
      <c r="I865" t="s">
        <v>32</v>
      </c>
      <c r="J865" t="s">
        <v>21</v>
      </c>
      <c r="K865">
        <v>87360</v>
      </c>
      <c r="L865">
        <v>87360</v>
      </c>
      <c r="M865">
        <v>87360</v>
      </c>
    </row>
    <row r="866" spans="1:13" x14ac:dyDescent="0.2">
      <c r="A866" t="s">
        <v>81</v>
      </c>
      <c r="B866" t="s">
        <v>1030</v>
      </c>
      <c r="C866" t="s">
        <v>1031</v>
      </c>
      <c r="D866" t="s">
        <v>1729</v>
      </c>
      <c r="E866" t="s">
        <v>1730</v>
      </c>
      <c r="F866" t="s">
        <v>178</v>
      </c>
      <c r="G866" t="s">
        <v>1344</v>
      </c>
      <c r="H866" t="s">
        <v>20</v>
      </c>
      <c r="I866" t="s">
        <v>32</v>
      </c>
      <c r="J866" t="s">
        <v>21</v>
      </c>
      <c r="K866">
        <v>66000</v>
      </c>
      <c r="L866">
        <v>84500</v>
      </c>
      <c r="M866">
        <v>75250</v>
      </c>
    </row>
    <row r="867" spans="1:13" x14ac:dyDescent="0.2">
      <c r="A867" t="s">
        <v>81</v>
      </c>
      <c r="B867" t="s">
        <v>217</v>
      </c>
      <c r="C867" t="s">
        <v>23</v>
      </c>
      <c r="D867" t="s">
        <v>462</v>
      </c>
      <c r="E867" t="s">
        <v>63</v>
      </c>
      <c r="F867" t="s">
        <v>53</v>
      </c>
      <c r="G867" t="s">
        <v>463</v>
      </c>
      <c r="H867" t="s">
        <v>45</v>
      </c>
      <c r="I867" t="s">
        <v>32</v>
      </c>
      <c r="J867" t="s">
        <v>21</v>
      </c>
      <c r="K867">
        <v>66000</v>
      </c>
      <c r="L867">
        <v>84500</v>
      </c>
      <c r="M867">
        <v>75250</v>
      </c>
    </row>
    <row r="868" spans="1:13" x14ac:dyDescent="0.2">
      <c r="A868" t="s">
        <v>88</v>
      </c>
      <c r="B868" t="s">
        <v>972</v>
      </c>
      <c r="C868" t="s">
        <v>23</v>
      </c>
      <c r="D868" t="s">
        <v>1523</v>
      </c>
      <c r="E868" t="s">
        <v>316</v>
      </c>
      <c r="F868" t="s">
        <v>31</v>
      </c>
      <c r="G868" t="s">
        <v>18</v>
      </c>
      <c r="H868" t="s">
        <v>20</v>
      </c>
      <c r="I868" t="s">
        <v>32</v>
      </c>
      <c r="J868" t="s">
        <v>21</v>
      </c>
      <c r="K868">
        <v>90480</v>
      </c>
      <c r="L868">
        <v>90480</v>
      </c>
      <c r="M868">
        <v>90480</v>
      </c>
    </row>
    <row r="869" spans="1:13" x14ac:dyDescent="0.2">
      <c r="A869" t="s">
        <v>81</v>
      </c>
      <c r="B869" t="s">
        <v>1731</v>
      </c>
      <c r="C869" t="s">
        <v>50</v>
      </c>
      <c r="D869" t="s">
        <v>286</v>
      </c>
      <c r="E869" t="s">
        <v>37</v>
      </c>
      <c r="F869" t="s">
        <v>31</v>
      </c>
      <c r="G869" t="s">
        <v>1732</v>
      </c>
      <c r="H869" t="s">
        <v>45</v>
      </c>
      <c r="I869" t="s">
        <v>32</v>
      </c>
      <c r="J869" t="s">
        <v>21</v>
      </c>
      <c r="K869">
        <v>30240.560000000001</v>
      </c>
      <c r="L869">
        <v>57200</v>
      </c>
      <c r="M869">
        <v>43720.28</v>
      </c>
    </row>
    <row r="870" spans="1:13" x14ac:dyDescent="0.2">
      <c r="A870" t="s">
        <v>81</v>
      </c>
      <c r="B870" t="s">
        <v>1733</v>
      </c>
      <c r="C870" t="s">
        <v>50</v>
      </c>
      <c r="D870" t="s">
        <v>1734</v>
      </c>
      <c r="E870" t="s">
        <v>37</v>
      </c>
      <c r="F870" t="s">
        <v>31</v>
      </c>
      <c r="G870" t="s">
        <v>18</v>
      </c>
      <c r="H870" t="s">
        <v>45</v>
      </c>
      <c r="I870" t="s">
        <v>32</v>
      </c>
      <c r="J870" t="s">
        <v>1281</v>
      </c>
      <c r="K870">
        <v>30240.560000000001</v>
      </c>
      <c r="L870">
        <v>57200</v>
      </c>
      <c r="M870">
        <v>43720.28</v>
      </c>
    </row>
    <row r="871" spans="1:13" x14ac:dyDescent="0.2">
      <c r="A871" t="s">
        <v>81</v>
      </c>
      <c r="B871" t="s">
        <v>1731</v>
      </c>
      <c r="C871" t="s">
        <v>50</v>
      </c>
      <c r="D871" t="s">
        <v>286</v>
      </c>
      <c r="E871" t="s">
        <v>37</v>
      </c>
      <c r="F871" t="s">
        <v>31</v>
      </c>
      <c r="G871" t="s">
        <v>1732</v>
      </c>
      <c r="H871" t="s">
        <v>45</v>
      </c>
      <c r="I871" t="s">
        <v>32</v>
      </c>
      <c r="J871" t="s">
        <v>21</v>
      </c>
      <c r="K871">
        <v>30240.560000000001</v>
      </c>
      <c r="L871">
        <v>57200</v>
      </c>
      <c r="M871">
        <v>43720.28</v>
      </c>
    </row>
    <row r="872" spans="1:13" x14ac:dyDescent="0.2">
      <c r="A872" t="s">
        <v>55</v>
      </c>
      <c r="B872" t="s">
        <v>1735</v>
      </c>
      <c r="C872" t="s">
        <v>90</v>
      </c>
      <c r="D872" t="s">
        <v>470</v>
      </c>
      <c r="E872" t="s">
        <v>63</v>
      </c>
      <c r="F872" t="s">
        <v>53</v>
      </c>
      <c r="G872" t="s">
        <v>463</v>
      </c>
      <c r="H872" t="s">
        <v>45</v>
      </c>
      <c r="I872" t="s">
        <v>32</v>
      </c>
      <c r="J872" t="s">
        <v>33</v>
      </c>
      <c r="K872">
        <v>68000</v>
      </c>
      <c r="L872">
        <v>88300</v>
      </c>
      <c r="M872">
        <v>78150</v>
      </c>
    </row>
    <row r="873" spans="1:13" x14ac:dyDescent="0.2">
      <c r="A873" t="s">
        <v>55</v>
      </c>
      <c r="B873" t="s">
        <v>1736</v>
      </c>
      <c r="C873" t="s">
        <v>50</v>
      </c>
      <c r="D873" t="s">
        <v>746</v>
      </c>
      <c r="E873" t="s">
        <v>145</v>
      </c>
      <c r="F873" t="s">
        <v>146</v>
      </c>
      <c r="G873" t="s">
        <v>1737</v>
      </c>
      <c r="H873" t="s">
        <v>20</v>
      </c>
      <c r="I873" t="s">
        <v>32</v>
      </c>
      <c r="J873" t="s">
        <v>21</v>
      </c>
      <c r="K873">
        <v>68000</v>
      </c>
      <c r="L873">
        <v>88300</v>
      </c>
      <c r="M873">
        <v>78150</v>
      </c>
    </row>
    <row r="874" spans="1:13" x14ac:dyDescent="0.2">
      <c r="A874" t="s">
        <v>55</v>
      </c>
      <c r="B874" t="s">
        <v>1738</v>
      </c>
      <c r="C874" t="s">
        <v>50</v>
      </c>
      <c r="D874" t="s">
        <v>997</v>
      </c>
      <c r="E874" t="s">
        <v>37</v>
      </c>
      <c r="F874" t="s">
        <v>31</v>
      </c>
      <c r="G874" t="s">
        <v>340</v>
      </c>
      <c r="H874" t="s">
        <v>45</v>
      </c>
      <c r="I874" t="s">
        <v>32</v>
      </c>
      <c r="J874" t="s">
        <v>93</v>
      </c>
      <c r="K874">
        <v>68000</v>
      </c>
      <c r="L874">
        <v>88300</v>
      </c>
      <c r="M874">
        <v>78150</v>
      </c>
    </row>
    <row r="875" spans="1:13" x14ac:dyDescent="0.2">
      <c r="A875" t="s">
        <v>22</v>
      </c>
      <c r="B875" t="s">
        <v>1603</v>
      </c>
      <c r="C875" t="s">
        <v>50</v>
      </c>
      <c r="D875" t="s">
        <v>1739</v>
      </c>
      <c r="E875" t="s">
        <v>63</v>
      </c>
      <c r="F875" t="s">
        <v>53</v>
      </c>
      <c r="G875" t="s">
        <v>18</v>
      </c>
      <c r="H875" t="s">
        <v>20</v>
      </c>
      <c r="I875" t="s">
        <v>32</v>
      </c>
      <c r="J875" t="s">
        <v>33</v>
      </c>
      <c r="K875">
        <v>75920</v>
      </c>
      <c r="L875">
        <v>79040</v>
      </c>
      <c r="M875">
        <v>77480</v>
      </c>
    </row>
    <row r="876" spans="1:13" x14ac:dyDescent="0.2">
      <c r="A876" t="s">
        <v>26</v>
      </c>
      <c r="B876" t="s">
        <v>1740</v>
      </c>
      <c r="C876" t="s">
        <v>50</v>
      </c>
      <c r="D876" t="s">
        <v>1741</v>
      </c>
      <c r="E876" t="s">
        <v>123</v>
      </c>
      <c r="F876" t="s">
        <v>31</v>
      </c>
      <c r="G876" t="s">
        <v>54</v>
      </c>
      <c r="H876" t="s">
        <v>20</v>
      </c>
      <c r="I876" t="s">
        <v>32</v>
      </c>
      <c r="J876" t="s">
        <v>21</v>
      </c>
      <c r="K876">
        <v>64123.59</v>
      </c>
      <c r="L876">
        <v>86600</v>
      </c>
      <c r="M876">
        <v>75361.794999999998</v>
      </c>
    </row>
    <row r="877" spans="1:13" x14ac:dyDescent="0.2">
      <c r="A877" t="s">
        <v>26</v>
      </c>
      <c r="B877" t="s">
        <v>1742</v>
      </c>
      <c r="C877" t="s">
        <v>67</v>
      </c>
      <c r="D877" t="s">
        <v>1391</v>
      </c>
      <c r="E877" t="s">
        <v>204</v>
      </c>
      <c r="F877" t="s">
        <v>31</v>
      </c>
      <c r="G877" t="s">
        <v>1743</v>
      </c>
      <c r="H877" t="s">
        <v>45</v>
      </c>
      <c r="I877" t="s">
        <v>32</v>
      </c>
      <c r="J877" t="s">
        <v>21</v>
      </c>
      <c r="K877">
        <v>102000</v>
      </c>
      <c r="L877">
        <v>125000</v>
      </c>
      <c r="M877">
        <v>113500</v>
      </c>
    </row>
    <row r="878" spans="1:13" x14ac:dyDescent="0.2">
      <c r="A878" t="s">
        <v>48</v>
      </c>
      <c r="B878" t="s">
        <v>1744</v>
      </c>
      <c r="C878" t="s">
        <v>15</v>
      </c>
      <c r="D878" t="s">
        <v>1745</v>
      </c>
      <c r="E878" t="s">
        <v>37</v>
      </c>
      <c r="F878" t="s">
        <v>31</v>
      </c>
      <c r="G878" t="s">
        <v>1746</v>
      </c>
      <c r="H878" t="s">
        <v>45</v>
      </c>
      <c r="I878" t="s">
        <v>443</v>
      </c>
      <c r="J878" t="s">
        <v>21</v>
      </c>
      <c r="K878">
        <v>68500</v>
      </c>
      <c r="L878">
        <v>87000</v>
      </c>
      <c r="M878">
        <v>77750</v>
      </c>
    </row>
    <row r="879" spans="1:13" x14ac:dyDescent="0.2">
      <c r="A879" t="s">
        <v>88</v>
      </c>
      <c r="B879" t="s">
        <v>1747</v>
      </c>
      <c r="C879" t="s">
        <v>23</v>
      </c>
      <c r="D879" t="s">
        <v>1748</v>
      </c>
      <c r="E879" t="s">
        <v>344</v>
      </c>
      <c r="F879" t="s">
        <v>53</v>
      </c>
      <c r="G879" t="s">
        <v>1749</v>
      </c>
      <c r="H879" t="s">
        <v>20</v>
      </c>
      <c r="I879" t="s">
        <v>32</v>
      </c>
      <c r="J879" t="s">
        <v>33</v>
      </c>
      <c r="K879">
        <v>92500</v>
      </c>
      <c r="L879">
        <v>113500</v>
      </c>
      <c r="M879">
        <v>103000</v>
      </c>
    </row>
    <row r="880" spans="1:13" x14ac:dyDescent="0.2">
      <c r="A880" t="s">
        <v>88</v>
      </c>
      <c r="B880" t="s">
        <v>972</v>
      </c>
      <c r="C880" t="s">
        <v>23</v>
      </c>
      <c r="D880" t="s">
        <v>1750</v>
      </c>
      <c r="E880" t="s">
        <v>319</v>
      </c>
      <c r="F880" t="s">
        <v>31</v>
      </c>
      <c r="G880" t="s">
        <v>18</v>
      </c>
      <c r="H880" t="s">
        <v>20</v>
      </c>
      <c r="I880" t="s">
        <v>32</v>
      </c>
      <c r="J880" t="s">
        <v>39</v>
      </c>
      <c r="K880">
        <v>79000</v>
      </c>
      <c r="L880">
        <v>79000</v>
      </c>
      <c r="M880">
        <v>79000</v>
      </c>
    </row>
    <row r="881" spans="1:13" x14ac:dyDescent="0.2">
      <c r="A881" t="s">
        <v>13</v>
      </c>
      <c r="B881" t="s">
        <v>1751</v>
      </c>
      <c r="C881" t="s">
        <v>103</v>
      </c>
      <c r="D881" t="s">
        <v>1574</v>
      </c>
      <c r="E881" t="s">
        <v>63</v>
      </c>
      <c r="F881" t="s">
        <v>53</v>
      </c>
      <c r="G881" t="s">
        <v>1752</v>
      </c>
      <c r="H881" t="s">
        <v>45</v>
      </c>
      <c r="I881" t="s">
        <v>32</v>
      </c>
      <c r="J881" t="s">
        <v>21</v>
      </c>
      <c r="K881">
        <v>88990</v>
      </c>
      <c r="L881">
        <v>127923</v>
      </c>
      <c r="M881">
        <v>108456.5</v>
      </c>
    </row>
    <row r="882" spans="1:13" x14ac:dyDescent="0.2">
      <c r="A882" t="s">
        <v>48</v>
      </c>
      <c r="B882" t="s">
        <v>1753</v>
      </c>
      <c r="C882" t="s">
        <v>50</v>
      </c>
      <c r="D882" t="s">
        <v>1754</v>
      </c>
      <c r="E882" t="s">
        <v>99</v>
      </c>
      <c r="F882" t="s">
        <v>100</v>
      </c>
      <c r="G882" t="s">
        <v>18</v>
      </c>
      <c r="H882" t="s">
        <v>45</v>
      </c>
      <c r="I882" t="s">
        <v>32</v>
      </c>
      <c r="J882" t="s">
        <v>21</v>
      </c>
      <c r="K882">
        <v>68500</v>
      </c>
      <c r="L882">
        <v>87000</v>
      </c>
      <c r="M882">
        <v>77750</v>
      </c>
    </row>
    <row r="883" spans="1:13" x14ac:dyDescent="0.2">
      <c r="A883" t="s">
        <v>88</v>
      </c>
      <c r="B883" t="s">
        <v>299</v>
      </c>
      <c r="C883" t="s">
        <v>90</v>
      </c>
      <c r="D883" t="s">
        <v>1755</v>
      </c>
      <c r="E883" t="s">
        <v>99</v>
      </c>
      <c r="F883" t="s">
        <v>100</v>
      </c>
      <c r="G883" t="s">
        <v>822</v>
      </c>
      <c r="H883" t="s">
        <v>20</v>
      </c>
      <c r="I883" t="s">
        <v>32</v>
      </c>
      <c r="J883" t="s">
        <v>21</v>
      </c>
      <c r="K883">
        <v>98800</v>
      </c>
      <c r="L883">
        <v>98800</v>
      </c>
      <c r="M883">
        <v>98800</v>
      </c>
    </row>
    <row r="884" spans="1:13" x14ac:dyDescent="0.2">
      <c r="A884" t="s">
        <v>48</v>
      </c>
      <c r="B884" t="s">
        <v>1756</v>
      </c>
      <c r="C884" t="s">
        <v>928</v>
      </c>
      <c r="D884" t="s">
        <v>1757</v>
      </c>
      <c r="E884" t="s">
        <v>17</v>
      </c>
      <c r="F884" t="s">
        <v>18</v>
      </c>
      <c r="G884" t="s">
        <v>18</v>
      </c>
      <c r="H884" t="s">
        <v>45</v>
      </c>
      <c r="I884" t="s">
        <v>17</v>
      </c>
      <c r="J884" t="s">
        <v>21</v>
      </c>
      <c r="K884">
        <v>68500</v>
      </c>
      <c r="L884">
        <v>87000</v>
      </c>
      <c r="M884">
        <v>77750</v>
      </c>
    </row>
    <row r="885" spans="1:13" x14ac:dyDescent="0.2">
      <c r="A885" t="s">
        <v>88</v>
      </c>
      <c r="B885" t="s">
        <v>299</v>
      </c>
      <c r="C885" t="s">
        <v>90</v>
      </c>
      <c r="D885" t="s">
        <v>1712</v>
      </c>
      <c r="E885" t="s">
        <v>99</v>
      </c>
      <c r="F885" t="s">
        <v>100</v>
      </c>
      <c r="G885" t="s">
        <v>18</v>
      </c>
      <c r="H885" t="s">
        <v>20</v>
      </c>
      <c r="I885" t="s">
        <v>32</v>
      </c>
      <c r="J885" t="s">
        <v>21</v>
      </c>
      <c r="K885" s="1" t="s">
        <v>611</v>
      </c>
      <c r="L885" s="1" t="s">
        <v>611</v>
      </c>
      <c r="M885" s="1" t="s">
        <v>611</v>
      </c>
    </row>
    <row r="886" spans="1:13" x14ac:dyDescent="0.2">
      <c r="A886" t="s">
        <v>48</v>
      </c>
      <c r="B886" t="s">
        <v>1753</v>
      </c>
      <c r="C886" t="s">
        <v>50</v>
      </c>
      <c r="D886" t="s">
        <v>1754</v>
      </c>
      <c r="E886" t="s">
        <v>99</v>
      </c>
      <c r="F886" t="s">
        <v>100</v>
      </c>
      <c r="G886" t="s">
        <v>18</v>
      </c>
      <c r="H886" t="s">
        <v>45</v>
      </c>
      <c r="I886" t="s">
        <v>32</v>
      </c>
      <c r="J886" t="s">
        <v>21</v>
      </c>
      <c r="K886">
        <v>68500</v>
      </c>
      <c r="L886">
        <v>87000</v>
      </c>
      <c r="M886">
        <v>77750</v>
      </c>
    </row>
    <row r="887" spans="1:13" x14ac:dyDescent="0.2">
      <c r="A887" t="s">
        <v>88</v>
      </c>
      <c r="B887" t="s">
        <v>299</v>
      </c>
      <c r="C887" t="s">
        <v>90</v>
      </c>
      <c r="D887" t="s">
        <v>1712</v>
      </c>
      <c r="E887" t="s">
        <v>99</v>
      </c>
      <c r="F887" t="s">
        <v>100</v>
      </c>
      <c r="G887" t="s">
        <v>18</v>
      </c>
      <c r="H887" t="s">
        <v>20</v>
      </c>
      <c r="I887" t="s">
        <v>32</v>
      </c>
      <c r="J887" t="s">
        <v>21</v>
      </c>
      <c r="K887" s="1" t="s">
        <v>611</v>
      </c>
      <c r="L887" s="1" t="s">
        <v>611</v>
      </c>
      <c r="M887" s="1" t="s">
        <v>611</v>
      </c>
    </row>
    <row r="888" spans="1:13" x14ac:dyDescent="0.2">
      <c r="A888" t="s">
        <v>88</v>
      </c>
      <c r="B888" t="s">
        <v>299</v>
      </c>
      <c r="C888" t="s">
        <v>90</v>
      </c>
      <c r="D888" t="s">
        <v>1755</v>
      </c>
      <c r="E888" t="s">
        <v>99</v>
      </c>
      <c r="F888" t="s">
        <v>100</v>
      </c>
      <c r="G888" t="s">
        <v>822</v>
      </c>
      <c r="H888" t="s">
        <v>20</v>
      </c>
      <c r="I888" t="s">
        <v>32</v>
      </c>
      <c r="J888" t="s">
        <v>21</v>
      </c>
      <c r="K888">
        <v>98800</v>
      </c>
      <c r="L888">
        <v>98800</v>
      </c>
      <c r="M888">
        <v>98800</v>
      </c>
    </row>
    <row r="889" spans="1:13" x14ac:dyDescent="0.2">
      <c r="A889" t="s">
        <v>48</v>
      </c>
      <c r="B889" t="s">
        <v>1756</v>
      </c>
      <c r="C889" t="s">
        <v>928</v>
      </c>
      <c r="D889" t="s">
        <v>1757</v>
      </c>
      <c r="E889" t="s">
        <v>17</v>
      </c>
      <c r="F889" t="s">
        <v>18</v>
      </c>
      <c r="G889" t="s">
        <v>18</v>
      </c>
      <c r="H889" t="s">
        <v>45</v>
      </c>
      <c r="I889" t="s">
        <v>17</v>
      </c>
      <c r="J889" t="s">
        <v>21</v>
      </c>
      <c r="K889">
        <v>68500</v>
      </c>
      <c r="L889">
        <v>87000</v>
      </c>
      <c r="M889">
        <v>77750</v>
      </c>
    </row>
    <row r="890" spans="1:13" x14ac:dyDescent="0.2">
      <c r="A890" t="s">
        <v>26</v>
      </c>
      <c r="B890" t="s">
        <v>1740</v>
      </c>
      <c r="C890" t="s">
        <v>50</v>
      </c>
      <c r="D890" t="s">
        <v>1741</v>
      </c>
      <c r="E890" t="s">
        <v>123</v>
      </c>
      <c r="F890" t="s">
        <v>31</v>
      </c>
      <c r="G890" t="s">
        <v>54</v>
      </c>
      <c r="H890" t="s">
        <v>20</v>
      </c>
      <c r="I890" t="s">
        <v>32</v>
      </c>
      <c r="J890" t="s">
        <v>21</v>
      </c>
      <c r="K890">
        <v>64123.59</v>
      </c>
      <c r="L890">
        <v>86600</v>
      </c>
      <c r="M890">
        <v>75361.794999999998</v>
      </c>
    </row>
    <row r="891" spans="1:13" x14ac:dyDescent="0.2">
      <c r="A891" t="s">
        <v>48</v>
      </c>
      <c r="B891" t="s">
        <v>1758</v>
      </c>
      <c r="C891" t="s">
        <v>50</v>
      </c>
      <c r="D891" t="s">
        <v>1759</v>
      </c>
      <c r="E891" t="s">
        <v>37</v>
      </c>
      <c r="F891" t="s">
        <v>31</v>
      </c>
      <c r="G891" t="s">
        <v>54</v>
      </c>
      <c r="H891" t="s">
        <v>20</v>
      </c>
      <c r="I891" t="s">
        <v>32</v>
      </c>
      <c r="J891" t="s">
        <v>46</v>
      </c>
      <c r="K891">
        <v>68500</v>
      </c>
      <c r="L891">
        <v>87000</v>
      </c>
      <c r="M891">
        <v>77750</v>
      </c>
    </row>
    <row r="892" spans="1:13" x14ac:dyDescent="0.2">
      <c r="A892" t="s">
        <v>55</v>
      </c>
      <c r="B892" t="s">
        <v>1760</v>
      </c>
      <c r="C892" t="s">
        <v>50</v>
      </c>
      <c r="D892" t="s">
        <v>1338</v>
      </c>
      <c r="E892" t="s">
        <v>99</v>
      </c>
      <c r="F892" t="s">
        <v>100</v>
      </c>
      <c r="G892" t="s">
        <v>54</v>
      </c>
      <c r="H892" t="s">
        <v>20</v>
      </c>
      <c r="I892" t="s">
        <v>32</v>
      </c>
      <c r="J892" t="s">
        <v>21</v>
      </c>
      <c r="K892">
        <v>68000</v>
      </c>
      <c r="L892">
        <v>88300</v>
      </c>
      <c r="M892">
        <v>78150</v>
      </c>
    </row>
    <row r="893" spans="1:13" x14ac:dyDescent="0.2">
      <c r="A893" t="s">
        <v>48</v>
      </c>
      <c r="B893" t="s">
        <v>1761</v>
      </c>
      <c r="C893" t="s">
        <v>90</v>
      </c>
      <c r="D893" t="s">
        <v>1056</v>
      </c>
      <c r="E893" t="s">
        <v>37</v>
      </c>
      <c r="F893" t="s">
        <v>31</v>
      </c>
      <c r="G893" t="s">
        <v>685</v>
      </c>
      <c r="H893" t="s">
        <v>20</v>
      </c>
      <c r="I893" t="s">
        <v>32</v>
      </c>
      <c r="J893" t="s">
        <v>21</v>
      </c>
      <c r="K893">
        <v>68500</v>
      </c>
      <c r="L893">
        <v>87000</v>
      </c>
      <c r="M893">
        <v>77750</v>
      </c>
    </row>
    <row r="894" spans="1:13" x14ac:dyDescent="0.2">
      <c r="A894" t="s">
        <v>88</v>
      </c>
      <c r="B894" t="s">
        <v>972</v>
      </c>
      <c r="C894" t="s">
        <v>23</v>
      </c>
      <c r="D894" t="s">
        <v>1570</v>
      </c>
      <c r="E894" t="s">
        <v>136</v>
      </c>
      <c r="F894" t="s">
        <v>100</v>
      </c>
      <c r="G894" t="s">
        <v>18</v>
      </c>
      <c r="H894" t="s">
        <v>20</v>
      </c>
      <c r="I894" t="s">
        <v>32</v>
      </c>
      <c r="J894" t="s">
        <v>33</v>
      </c>
      <c r="K894" s="1" t="s">
        <v>611</v>
      </c>
      <c r="L894" s="1" t="s">
        <v>611</v>
      </c>
      <c r="M894" s="1" t="s">
        <v>611</v>
      </c>
    </row>
    <row r="895" spans="1:13" x14ac:dyDescent="0.2">
      <c r="A895" t="s">
        <v>81</v>
      </c>
      <c r="B895" t="s">
        <v>1762</v>
      </c>
      <c r="C895" t="s">
        <v>35</v>
      </c>
      <c r="D895" t="s">
        <v>1763</v>
      </c>
      <c r="E895" t="s">
        <v>1764</v>
      </c>
      <c r="F895" t="s">
        <v>146</v>
      </c>
      <c r="G895" t="s">
        <v>18</v>
      </c>
      <c r="H895" t="s">
        <v>20</v>
      </c>
      <c r="I895" t="s">
        <v>32</v>
      </c>
      <c r="J895" t="s">
        <v>21</v>
      </c>
      <c r="K895">
        <v>66000</v>
      </c>
      <c r="L895">
        <v>84500</v>
      </c>
      <c r="M895">
        <v>75250</v>
      </c>
    </row>
    <row r="896" spans="1:13" x14ac:dyDescent="0.2">
      <c r="A896" t="s">
        <v>26</v>
      </c>
      <c r="B896" t="s">
        <v>1765</v>
      </c>
      <c r="C896" t="s">
        <v>50</v>
      </c>
      <c r="D896" t="s">
        <v>169</v>
      </c>
      <c r="E896" t="s">
        <v>145</v>
      </c>
      <c r="F896" t="s">
        <v>146</v>
      </c>
      <c r="G896" t="s">
        <v>1766</v>
      </c>
      <c r="H896" t="s">
        <v>45</v>
      </c>
      <c r="I896" t="s">
        <v>32</v>
      </c>
      <c r="J896" t="s">
        <v>21</v>
      </c>
      <c r="K896">
        <v>64123.59</v>
      </c>
      <c r="L896">
        <v>86600</v>
      </c>
      <c r="M896">
        <v>75361.794999999998</v>
      </c>
    </row>
    <row r="897" spans="1:13" x14ac:dyDescent="0.2">
      <c r="A897" t="s">
        <v>48</v>
      </c>
      <c r="B897" t="s">
        <v>1767</v>
      </c>
      <c r="C897" t="s">
        <v>23</v>
      </c>
      <c r="D897" t="s">
        <v>1574</v>
      </c>
      <c r="E897" t="s">
        <v>344</v>
      </c>
      <c r="F897" t="s">
        <v>53</v>
      </c>
      <c r="G897" t="s">
        <v>18</v>
      </c>
      <c r="H897" t="s">
        <v>45</v>
      </c>
      <c r="I897" t="s">
        <v>32</v>
      </c>
      <c r="J897" t="s">
        <v>21</v>
      </c>
      <c r="K897">
        <v>74618</v>
      </c>
      <c r="L897">
        <v>107264</v>
      </c>
      <c r="M897">
        <v>90941</v>
      </c>
    </row>
    <row r="898" spans="1:13" x14ac:dyDescent="0.2">
      <c r="A898" t="s">
        <v>13</v>
      </c>
      <c r="B898" t="s">
        <v>1768</v>
      </c>
      <c r="C898" t="s">
        <v>41</v>
      </c>
      <c r="D898" t="s">
        <v>1769</v>
      </c>
      <c r="E898" t="s">
        <v>123</v>
      </c>
      <c r="F898" t="s">
        <v>31</v>
      </c>
      <c r="G898" t="s">
        <v>1770</v>
      </c>
      <c r="H898" t="s">
        <v>45</v>
      </c>
      <c r="I898" t="s">
        <v>32</v>
      </c>
      <c r="J898" t="s">
        <v>21</v>
      </c>
      <c r="K898">
        <v>76000</v>
      </c>
      <c r="L898">
        <v>89440</v>
      </c>
      <c r="M898">
        <v>82720</v>
      </c>
    </row>
    <row r="899" spans="1:13" x14ac:dyDescent="0.2">
      <c r="A899" t="s">
        <v>105</v>
      </c>
      <c r="B899" t="s">
        <v>28</v>
      </c>
      <c r="C899" t="s">
        <v>28</v>
      </c>
      <c r="D899" t="s">
        <v>449</v>
      </c>
      <c r="E899" t="s">
        <v>37</v>
      </c>
      <c r="F899" t="s">
        <v>31</v>
      </c>
      <c r="G899" t="s">
        <v>1771</v>
      </c>
      <c r="H899" t="s">
        <v>20</v>
      </c>
      <c r="I899" t="s">
        <v>32</v>
      </c>
      <c r="J899" t="s">
        <v>33</v>
      </c>
      <c r="K899">
        <v>69000</v>
      </c>
      <c r="L899">
        <v>86000</v>
      </c>
      <c r="M899">
        <v>77500</v>
      </c>
    </row>
    <row r="900" spans="1:13" x14ac:dyDescent="0.2">
      <c r="A900" t="s">
        <v>105</v>
      </c>
      <c r="B900" t="s">
        <v>28</v>
      </c>
      <c r="C900" t="s">
        <v>28</v>
      </c>
      <c r="D900" t="s">
        <v>1772</v>
      </c>
      <c r="E900" t="s">
        <v>37</v>
      </c>
      <c r="F900" t="s">
        <v>31</v>
      </c>
      <c r="G900" t="s">
        <v>1773</v>
      </c>
      <c r="H900" t="s">
        <v>20</v>
      </c>
      <c r="I900" t="s">
        <v>32</v>
      </c>
      <c r="J900" t="s">
        <v>33</v>
      </c>
      <c r="K900">
        <v>69000</v>
      </c>
      <c r="L900">
        <v>86000</v>
      </c>
      <c r="M900">
        <v>77500</v>
      </c>
    </row>
    <row r="901" spans="1:13" x14ac:dyDescent="0.2">
      <c r="A901" t="s">
        <v>48</v>
      </c>
      <c r="B901" t="s">
        <v>1774</v>
      </c>
      <c r="C901" t="s">
        <v>28</v>
      </c>
      <c r="D901" t="s">
        <v>1775</v>
      </c>
      <c r="E901" t="s">
        <v>279</v>
      </c>
      <c r="F901" t="s">
        <v>31</v>
      </c>
      <c r="G901" t="s">
        <v>54</v>
      </c>
      <c r="H901" t="s">
        <v>20</v>
      </c>
      <c r="I901" t="s">
        <v>32</v>
      </c>
      <c r="J901" t="s">
        <v>39</v>
      </c>
      <c r="K901">
        <v>68500</v>
      </c>
      <c r="L901">
        <v>87000</v>
      </c>
      <c r="M901">
        <v>77750</v>
      </c>
    </row>
    <row r="902" spans="1:13" x14ac:dyDescent="0.2">
      <c r="A902" t="s">
        <v>96</v>
      </c>
      <c r="B902" t="s">
        <v>1626</v>
      </c>
      <c r="C902" t="s">
        <v>50</v>
      </c>
      <c r="D902" t="s">
        <v>1776</v>
      </c>
      <c r="E902" t="s">
        <v>37</v>
      </c>
      <c r="F902" t="s">
        <v>31</v>
      </c>
      <c r="G902" t="s">
        <v>1777</v>
      </c>
      <c r="H902" t="s">
        <v>20</v>
      </c>
      <c r="I902" t="s">
        <v>32</v>
      </c>
      <c r="J902" t="s">
        <v>21</v>
      </c>
      <c r="K902">
        <v>30240.560000000001</v>
      </c>
      <c r="L902">
        <v>57200</v>
      </c>
      <c r="M902">
        <v>43720.28</v>
      </c>
    </row>
    <row r="903" spans="1:13" x14ac:dyDescent="0.2">
      <c r="A903" t="s">
        <v>96</v>
      </c>
      <c r="B903" t="s">
        <v>1626</v>
      </c>
      <c r="C903" t="s">
        <v>50</v>
      </c>
      <c r="D903" t="s">
        <v>1778</v>
      </c>
      <c r="E903" t="s">
        <v>37</v>
      </c>
      <c r="F903" t="s">
        <v>31</v>
      </c>
      <c r="G903" t="s">
        <v>1777</v>
      </c>
      <c r="H903" t="s">
        <v>20</v>
      </c>
      <c r="I903" t="s">
        <v>32</v>
      </c>
      <c r="J903" t="s">
        <v>21</v>
      </c>
      <c r="K903">
        <v>30240.560000000001</v>
      </c>
      <c r="L903">
        <v>57200</v>
      </c>
      <c r="M903">
        <v>43720.28</v>
      </c>
    </row>
    <row r="904" spans="1:13" x14ac:dyDescent="0.2">
      <c r="A904" t="s">
        <v>22</v>
      </c>
      <c r="B904" t="s">
        <v>23</v>
      </c>
      <c r="C904" t="s">
        <v>23</v>
      </c>
      <c r="D904" t="s">
        <v>1184</v>
      </c>
      <c r="E904" t="s">
        <v>298</v>
      </c>
      <c r="F904" t="s">
        <v>53</v>
      </c>
      <c r="G904" t="s">
        <v>1779</v>
      </c>
      <c r="H904" t="s">
        <v>20</v>
      </c>
      <c r="I904" t="s">
        <v>32</v>
      </c>
      <c r="J904" t="s">
        <v>46</v>
      </c>
      <c r="K904">
        <v>79601.600000000006</v>
      </c>
      <c r="L904">
        <v>114420.8</v>
      </c>
      <c r="M904" s="1" t="s">
        <v>1780</v>
      </c>
    </row>
    <row r="905" spans="1:13" x14ac:dyDescent="0.2">
      <c r="A905" t="s">
        <v>13</v>
      </c>
      <c r="B905" t="s">
        <v>1781</v>
      </c>
      <c r="C905" t="s">
        <v>103</v>
      </c>
      <c r="D905" t="s">
        <v>1782</v>
      </c>
      <c r="E905" t="s">
        <v>600</v>
      </c>
      <c r="F905" t="s">
        <v>31</v>
      </c>
      <c r="G905" t="s">
        <v>1783</v>
      </c>
      <c r="H905" t="s">
        <v>45</v>
      </c>
      <c r="I905" t="s">
        <v>32</v>
      </c>
      <c r="J905" t="s">
        <v>21</v>
      </c>
      <c r="K905">
        <v>30240.560000000001</v>
      </c>
      <c r="L905">
        <v>57200</v>
      </c>
      <c r="M905">
        <v>43720.28</v>
      </c>
    </row>
    <row r="906" spans="1:13" x14ac:dyDescent="0.2">
      <c r="A906" t="s">
        <v>105</v>
      </c>
      <c r="B906" t="s">
        <v>1784</v>
      </c>
      <c r="C906" t="s">
        <v>28</v>
      </c>
      <c r="D906" t="s">
        <v>1785</v>
      </c>
      <c r="E906" t="s">
        <v>37</v>
      </c>
      <c r="F906" t="s">
        <v>31</v>
      </c>
      <c r="G906" t="s">
        <v>18</v>
      </c>
      <c r="H906" t="s">
        <v>20</v>
      </c>
      <c r="I906" t="s">
        <v>32</v>
      </c>
      <c r="J906" t="s">
        <v>39</v>
      </c>
      <c r="K906">
        <v>68819</v>
      </c>
      <c r="L906">
        <v>84450</v>
      </c>
      <c r="M906">
        <v>76634.5</v>
      </c>
    </row>
    <row r="907" spans="1:13" x14ac:dyDescent="0.2">
      <c r="A907" t="s">
        <v>13</v>
      </c>
      <c r="B907" t="s">
        <v>1781</v>
      </c>
      <c r="C907" t="s">
        <v>103</v>
      </c>
      <c r="D907" t="s">
        <v>1782</v>
      </c>
      <c r="E907" t="s">
        <v>600</v>
      </c>
      <c r="F907" t="s">
        <v>31</v>
      </c>
      <c r="G907" t="s">
        <v>1783</v>
      </c>
      <c r="H907" t="s">
        <v>45</v>
      </c>
      <c r="I907" t="s">
        <v>32</v>
      </c>
      <c r="J907" t="s">
        <v>21</v>
      </c>
      <c r="K907">
        <v>30240.560000000001</v>
      </c>
      <c r="L907">
        <v>57200</v>
      </c>
      <c r="M907">
        <v>43720.28</v>
      </c>
    </row>
    <row r="908" spans="1:13" x14ac:dyDescent="0.2">
      <c r="A908" t="s">
        <v>55</v>
      </c>
      <c r="B908" t="s">
        <v>1786</v>
      </c>
      <c r="C908" t="s">
        <v>50</v>
      </c>
      <c r="D908" t="s">
        <v>1304</v>
      </c>
      <c r="E908" t="s">
        <v>123</v>
      </c>
      <c r="F908" t="s">
        <v>31</v>
      </c>
      <c r="G908" t="s">
        <v>1787</v>
      </c>
      <c r="H908" t="s">
        <v>20</v>
      </c>
      <c r="I908" t="s">
        <v>32</v>
      </c>
      <c r="J908" t="s">
        <v>21</v>
      </c>
      <c r="K908">
        <v>68000</v>
      </c>
      <c r="L908">
        <v>88300</v>
      </c>
      <c r="M908">
        <v>78150</v>
      </c>
    </row>
    <row r="909" spans="1:13" x14ac:dyDescent="0.2">
      <c r="A909" t="s">
        <v>13</v>
      </c>
      <c r="B909" t="s">
        <v>798</v>
      </c>
      <c r="C909" t="s">
        <v>90</v>
      </c>
      <c r="D909" t="s">
        <v>1788</v>
      </c>
      <c r="E909" t="s">
        <v>452</v>
      </c>
      <c r="F909" t="s">
        <v>53</v>
      </c>
      <c r="G909" t="s">
        <v>1789</v>
      </c>
      <c r="H909" t="s">
        <v>20</v>
      </c>
      <c r="I909" t="s">
        <v>32</v>
      </c>
      <c r="J909" t="s">
        <v>681</v>
      </c>
      <c r="K909">
        <v>80000</v>
      </c>
      <c r="L909">
        <v>90000</v>
      </c>
      <c r="M909">
        <v>85000</v>
      </c>
    </row>
    <row r="910" spans="1:13" x14ac:dyDescent="0.2">
      <c r="A910" t="s">
        <v>81</v>
      </c>
      <c r="B910" t="s">
        <v>1790</v>
      </c>
      <c r="C910" t="s">
        <v>23</v>
      </c>
      <c r="D910" t="s">
        <v>484</v>
      </c>
      <c r="E910" t="s">
        <v>37</v>
      </c>
      <c r="F910" t="s">
        <v>31</v>
      </c>
      <c r="G910" t="s">
        <v>1791</v>
      </c>
      <c r="H910" t="s">
        <v>375</v>
      </c>
      <c r="I910" t="s">
        <v>32</v>
      </c>
      <c r="J910" t="s">
        <v>33</v>
      </c>
      <c r="K910">
        <v>66000</v>
      </c>
      <c r="L910">
        <v>84500</v>
      </c>
      <c r="M910">
        <v>75250</v>
      </c>
    </row>
    <row r="911" spans="1:13" x14ac:dyDescent="0.2">
      <c r="A911" t="s">
        <v>96</v>
      </c>
      <c r="B911" t="s">
        <v>554</v>
      </c>
      <c r="C911" t="s">
        <v>50</v>
      </c>
      <c r="D911" t="s">
        <v>1792</v>
      </c>
      <c r="E911" t="s">
        <v>1793</v>
      </c>
      <c r="F911" t="s">
        <v>53</v>
      </c>
      <c r="G911" t="s">
        <v>54</v>
      </c>
      <c r="H911" t="s">
        <v>20</v>
      </c>
      <c r="I911" t="s">
        <v>32</v>
      </c>
      <c r="J911" t="s">
        <v>269</v>
      </c>
      <c r="K911">
        <v>60000</v>
      </c>
      <c r="L911">
        <v>70000</v>
      </c>
      <c r="M911">
        <v>65000</v>
      </c>
    </row>
    <row r="912" spans="1:13" x14ac:dyDescent="0.2">
      <c r="A912" t="s">
        <v>22</v>
      </c>
      <c r="B912" t="s">
        <v>23</v>
      </c>
      <c r="C912" t="s">
        <v>23</v>
      </c>
      <c r="D912" t="s">
        <v>1794</v>
      </c>
      <c r="E912" t="s">
        <v>30</v>
      </c>
      <c r="F912" t="s">
        <v>31</v>
      </c>
      <c r="G912" t="s">
        <v>1795</v>
      </c>
      <c r="H912" t="s">
        <v>20</v>
      </c>
      <c r="I912" t="s">
        <v>32</v>
      </c>
      <c r="J912" t="s">
        <v>21</v>
      </c>
      <c r="K912">
        <v>65000</v>
      </c>
      <c r="L912">
        <v>80000</v>
      </c>
      <c r="M912">
        <v>72500</v>
      </c>
    </row>
    <row r="913" spans="1:13" x14ac:dyDescent="0.2">
      <c r="A913" t="s">
        <v>96</v>
      </c>
      <c r="B913" t="s">
        <v>1796</v>
      </c>
      <c r="C913" t="s">
        <v>50</v>
      </c>
      <c r="D913" t="s">
        <v>1797</v>
      </c>
      <c r="E913" t="s">
        <v>17</v>
      </c>
      <c r="F913" t="s">
        <v>18</v>
      </c>
      <c r="G913" t="s">
        <v>18</v>
      </c>
      <c r="H913" t="s">
        <v>20</v>
      </c>
      <c r="I913" t="s">
        <v>17</v>
      </c>
      <c r="J913" t="s">
        <v>21</v>
      </c>
      <c r="K913">
        <v>50000</v>
      </c>
      <c r="L913">
        <v>76458</v>
      </c>
      <c r="M913">
        <v>63229</v>
      </c>
    </row>
    <row r="914" spans="1:13" x14ac:dyDescent="0.2">
      <c r="A914" t="s">
        <v>48</v>
      </c>
      <c r="B914" t="s">
        <v>565</v>
      </c>
      <c r="C914" t="s">
        <v>50</v>
      </c>
      <c r="D914" t="s">
        <v>1798</v>
      </c>
      <c r="E914" t="s">
        <v>556</v>
      </c>
      <c r="F914" t="s">
        <v>31</v>
      </c>
      <c r="G914" t="s">
        <v>1799</v>
      </c>
      <c r="H914" t="s">
        <v>20</v>
      </c>
      <c r="I914" t="s">
        <v>32</v>
      </c>
      <c r="J914" t="s">
        <v>21</v>
      </c>
      <c r="K914">
        <v>68500</v>
      </c>
      <c r="L914">
        <v>87000</v>
      </c>
      <c r="M914">
        <v>77750</v>
      </c>
    </row>
    <row r="915" spans="1:13" x14ac:dyDescent="0.2">
      <c r="A915" t="s">
        <v>96</v>
      </c>
      <c r="B915" t="s">
        <v>554</v>
      </c>
      <c r="C915" t="s">
        <v>50</v>
      </c>
      <c r="D915" t="s">
        <v>1792</v>
      </c>
      <c r="E915" t="s">
        <v>1793</v>
      </c>
      <c r="F915" t="s">
        <v>53</v>
      </c>
      <c r="G915" t="s">
        <v>54</v>
      </c>
      <c r="H915" t="s">
        <v>20</v>
      </c>
      <c r="I915" t="s">
        <v>32</v>
      </c>
      <c r="J915" t="s">
        <v>269</v>
      </c>
      <c r="K915">
        <v>60000</v>
      </c>
      <c r="L915">
        <v>70000</v>
      </c>
      <c r="M915">
        <v>65000</v>
      </c>
    </row>
    <row r="916" spans="1:13" x14ac:dyDescent="0.2">
      <c r="A916" t="s">
        <v>22</v>
      </c>
      <c r="B916" t="s">
        <v>23</v>
      </c>
      <c r="C916" t="s">
        <v>23</v>
      </c>
      <c r="D916" t="s">
        <v>1794</v>
      </c>
      <c r="E916" t="s">
        <v>30</v>
      </c>
      <c r="F916" t="s">
        <v>31</v>
      </c>
      <c r="G916" t="s">
        <v>1795</v>
      </c>
      <c r="H916" t="s">
        <v>20</v>
      </c>
      <c r="I916" t="s">
        <v>32</v>
      </c>
      <c r="J916" t="s">
        <v>21</v>
      </c>
      <c r="K916">
        <v>65000</v>
      </c>
      <c r="L916">
        <v>80000</v>
      </c>
      <c r="M916">
        <v>72500</v>
      </c>
    </row>
    <row r="917" spans="1:13" x14ac:dyDescent="0.2">
      <c r="A917" t="s">
        <v>48</v>
      </c>
      <c r="B917" t="s">
        <v>1800</v>
      </c>
      <c r="C917" t="s">
        <v>50</v>
      </c>
      <c r="D917" t="s">
        <v>1801</v>
      </c>
      <c r="E917" t="s">
        <v>99</v>
      </c>
      <c r="F917" t="s">
        <v>100</v>
      </c>
      <c r="G917" t="s">
        <v>1802</v>
      </c>
      <c r="H917" t="s">
        <v>223</v>
      </c>
      <c r="I917" t="s">
        <v>32</v>
      </c>
      <c r="J917" t="s">
        <v>33</v>
      </c>
      <c r="K917">
        <v>68500</v>
      </c>
      <c r="L917">
        <v>87000</v>
      </c>
      <c r="M917">
        <v>77750</v>
      </c>
    </row>
    <row r="918" spans="1:13" x14ac:dyDescent="0.2">
      <c r="A918" t="s">
        <v>96</v>
      </c>
      <c r="B918" t="s">
        <v>1796</v>
      </c>
      <c r="C918" t="s">
        <v>50</v>
      </c>
      <c r="D918" t="s">
        <v>1797</v>
      </c>
      <c r="E918" t="s">
        <v>17</v>
      </c>
      <c r="F918" t="s">
        <v>18</v>
      </c>
      <c r="G918" t="s">
        <v>18</v>
      </c>
      <c r="H918" t="s">
        <v>20</v>
      </c>
      <c r="I918" t="s">
        <v>17</v>
      </c>
      <c r="J918" t="s">
        <v>21</v>
      </c>
      <c r="K918">
        <v>50000</v>
      </c>
      <c r="L918">
        <v>76458</v>
      </c>
      <c r="M918">
        <v>63229</v>
      </c>
    </row>
    <row r="919" spans="1:13" x14ac:dyDescent="0.2">
      <c r="A919" t="s">
        <v>48</v>
      </c>
      <c r="B919" t="s">
        <v>49</v>
      </c>
      <c r="C919" t="s">
        <v>50</v>
      </c>
      <c r="D919" t="s">
        <v>1803</v>
      </c>
      <c r="E919" t="s">
        <v>1804</v>
      </c>
      <c r="F919" t="s">
        <v>31</v>
      </c>
      <c r="G919" t="s">
        <v>54</v>
      </c>
      <c r="H919" t="s">
        <v>20</v>
      </c>
      <c r="I919" t="s">
        <v>32</v>
      </c>
      <c r="J919" t="s">
        <v>21</v>
      </c>
      <c r="K919">
        <v>68500</v>
      </c>
      <c r="L919">
        <v>87000</v>
      </c>
      <c r="M919">
        <v>77750</v>
      </c>
    </row>
    <row r="920" spans="1:13" x14ac:dyDescent="0.2">
      <c r="A920" t="s">
        <v>96</v>
      </c>
      <c r="B920" t="s">
        <v>1626</v>
      </c>
      <c r="C920" t="s">
        <v>50</v>
      </c>
      <c r="D920" t="s">
        <v>1776</v>
      </c>
      <c r="E920" t="s">
        <v>37</v>
      </c>
      <c r="F920" t="s">
        <v>31</v>
      </c>
      <c r="G920" t="s">
        <v>1777</v>
      </c>
      <c r="H920" t="s">
        <v>20</v>
      </c>
      <c r="I920" t="s">
        <v>32</v>
      </c>
      <c r="J920" t="s">
        <v>21</v>
      </c>
      <c r="K920">
        <v>30240.560000000001</v>
      </c>
      <c r="L920">
        <v>57200</v>
      </c>
      <c r="M920">
        <v>43720.28</v>
      </c>
    </row>
    <row r="921" spans="1:13" x14ac:dyDescent="0.2">
      <c r="A921" t="s">
        <v>96</v>
      </c>
      <c r="B921" t="s">
        <v>1626</v>
      </c>
      <c r="C921" t="s">
        <v>50</v>
      </c>
      <c r="D921" t="s">
        <v>1778</v>
      </c>
      <c r="E921" t="s">
        <v>37</v>
      </c>
      <c r="F921" t="s">
        <v>31</v>
      </c>
      <c r="G921" t="s">
        <v>1777</v>
      </c>
      <c r="H921" t="s">
        <v>20</v>
      </c>
      <c r="I921" t="s">
        <v>32</v>
      </c>
      <c r="J921" t="s">
        <v>21</v>
      </c>
      <c r="K921">
        <v>30240.560000000001</v>
      </c>
      <c r="L921">
        <v>57200</v>
      </c>
      <c r="M921">
        <v>43720.28</v>
      </c>
    </row>
    <row r="922" spans="1:13" x14ac:dyDescent="0.2">
      <c r="A922" t="s">
        <v>22</v>
      </c>
      <c r="B922" t="s">
        <v>23</v>
      </c>
      <c r="C922" t="s">
        <v>23</v>
      </c>
      <c r="D922" t="s">
        <v>1184</v>
      </c>
      <c r="E922" t="s">
        <v>298</v>
      </c>
      <c r="F922" t="s">
        <v>53</v>
      </c>
      <c r="G922" t="s">
        <v>1779</v>
      </c>
      <c r="H922" t="s">
        <v>20</v>
      </c>
      <c r="I922" t="s">
        <v>32</v>
      </c>
      <c r="J922" t="s">
        <v>46</v>
      </c>
      <c r="K922">
        <v>79601.600000000006</v>
      </c>
      <c r="L922">
        <v>114420.8</v>
      </c>
      <c r="M922" s="1" t="s">
        <v>1780</v>
      </c>
    </row>
    <row r="923" spans="1:13" x14ac:dyDescent="0.2">
      <c r="A923" t="s">
        <v>13</v>
      </c>
      <c r="B923" t="s">
        <v>1781</v>
      </c>
      <c r="C923" t="s">
        <v>103</v>
      </c>
      <c r="D923" t="s">
        <v>1782</v>
      </c>
      <c r="E923" t="s">
        <v>600</v>
      </c>
      <c r="F923" t="s">
        <v>31</v>
      </c>
      <c r="G923" t="s">
        <v>1783</v>
      </c>
      <c r="H923" t="s">
        <v>45</v>
      </c>
      <c r="I923" t="s">
        <v>32</v>
      </c>
      <c r="J923" t="s">
        <v>21</v>
      </c>
      <c r="K923">
        <v>30240.560000000001</v>
      </c>
      <c r="L923">
        <v>57200</v>
      </c>
      <c r="M923">
        <v>43720.28</v>
      </c>
    </row>
    <row r="924" spans="1:13" x14ac:dyDescent="0.2">
      <c r="A924" t="s">
        <v>105</v>
      </c>
      <c r="B924" t="s">
        <v>1784</v>
      </c>
      <c r="C924" t="s">
        <v>28</v>
      </c>
      <c r="D924" t="s">
        <v>1785</v>
      </c>
      <c r="E924" t="s">
        <v>37</v>
      </c>
      <c r="F924" t="s">
        <v>31</v>
      </c>
      <c r="G924" t="s">
        <v>18</v>
      </c>
      <c r="H924" t="s">
        <v>20</v>
      </c>
      <c r="I924" t="s">
        <v>32</v>
      </c>
      <c r="J924" t="s">
        <v>39</v>
      </c>
      <c r="K924">
        <v>68819</v>
      </c>
      <c r="L924">
        <v>84450</v>
      </c>
      <c r="M924">
        <v>76634.5</v>
      </c>
    </row>
    <row r="925" spans="1:13" x14ac:dyDescent="0.2">
      <c r="A925" t="s">
        <v>13</v>
      </c>
      <c r="B925" t="s">
        <v>1781</v>
      </c>
      <c r="C925" t="s">
        <v>103</v>
      </c>
      <c r="D925" t="s">
        <v>1782</v>
      </c>
      <c r="E925" t="s">
        <v>600</v>
      </c>
      <c r="F925" t="s">
        <v>31</v>
      </c>
      <c r="G925" t="s">
        <v>1783</v>
      </c>
      <c r="H925" t="s">
        <v>45</v>
      </c>
      <c r="I925" t="s">
        <v>32</v>
      </c>
      <c r="J925" t="s">
        <v>21</v>
      </c>
      <c r="K925">
        <v>30240.560000000001</v>
      </c>
      <c r="L925">
        <v>57200</v>
      </c>
      <c r="M925">
        <v>43720.28</v>
      </c>
    </row>
    <row r="926" spans="1:13" x14ac:dyDescent="0.2">
      <c r="A926" t="s">
        <v>55</v>
      </c>
      <c r="B926" t="s">
        <v>1786</v>
      </c>
      <c r="C926" t="s">
        <v>50</v>
      </c>
      <c r="D926" t="s">
        <v>1304</v>
      </c>
      <c r="E926" t="s">
        <v>123</v>
      </c>
      <c r="F926" t="s">
        <v>31</v>
      </c>
      <c r="G926" t="s">
        <v>1787</v>
      </c>
      <c r="H926" t="s">
        <v>20</v>
      </c>
      <c r="I926" t="s">
        <v>32</v>
      </c>
      <c r="J926" t="s">
        <v>21</v>
      </c>
      <c r="K926">
        <v>68000</v>
      </c>
      <c r="L926">
        <v>88300</v>
      </c>
      <c r="M926">
        <v>78150</v>
      </c>
    </row>
    <row r="927" spans="1:13" x14ac:dyDescent="0.2">
      <c r="A927" t="s">
        <v>13</v>
      </c>
      <c r="B927" t="s">
        <v>798</v>
      </c>
      <c r="C927" t="s">
        <v>90</v>
      </c>
      <c r="D927" t="s">
        <v>1788</v>
      </c>
      <c r="E927" t="s">
        <v>452</v>
      </c>
      <c r="F927" t="s">
        <v>53</v>
      </c>
      <c r="G927" t="s">
        <v>1789</v>
      </c>
      <c r="H927" t="s">
        <v>20</v>
      </c>
      <c r="I927" t="s">
        <v>32</v>
      </c>
      <c r="J927" t="s">
        <v>681</v>
      </c>
      <c r="K927">
        <v>80000</v>
      </c>
      <c r="L927">
        <v>90000</v>
      </c>
      <c r="M927">
        <v>85000</v>
      </c>
    </row>
    <row r="928" spans="1:13" x14ac:dyDescent="0.2">
      <c r="A928" t="s">
        <v>81</v>
      </c>
      <c r="B928" t="s">
        <v>1790</v>
      </c>
      <c r="C928" t="s">
        <v>23</v>
      </c>
      <c r="D928" t="s">
        <v>484</v>
      </c>
      <c r="E928" t="s">
        <v>37</v>
      </c>
      <c r="F928" t="s">
        <v>31</v>
      </c>
      <c r="G928" t="s">
        <v>1791</v>
      </c>
      <c r="H928" t="s">
        <v>375</v>
      </c>
      <c r="I928" t="s">
        <v>32</v>
      </c>
      <c r="J928" t="s">
        <v>33</v>
      </c>
      <c r="K928">
        <v>66000</v>
      </c>
      <c r="L928">
        <v>84500</v>
      </c>
      <c r="M928">
        <v>75250</v>
      </c>
    </row>
    <row r="929" spans="1:13" x14ac:dyDescent="0.2">
      <c r="A929" t="s">
        <v>96</v>
      </c>
      <c r="B929" t="s">
        <v>554</v>
      </c>
      <c r="C929" t="s">
        <v>50</v>
      </c>
      <c r="D929" t="s">
        <v>1792</v>
      </c>
      <c r="E929" t="s">
        <v>1793</v>
      </c>
      <c r="F929" t="s">
        <v>53</v>
      </c>
      <c r="G929" t="s">
        <v>54</v>
      </c>
      <c r="H929" t="s">
        <v>20</v>
      </c>
      <c r="I929" t="s">
        <v>32</v>
      </c>
      <c r="J929" t="s">
        <v>269</v>
      </c>
      <c r="K929">
        <v>60000</v>
      </c>
      <c r="L929">
        <v>70000</v>
      </c>
      <c r="M929">
        <v>65000</v>
      </c>
    </row>
    <row r="930" spans="1:13" x14ac:dyDescent="0.2">
      <c r="A930" t="s">
        <v>22</v>
      </c>
      <c r="B930" t="s">
        <v>23</v>
      </c>
      <c r="C930" t="s">
        <v>23</v>
      </c>
      <c r="D930" t="s">
        <v>1794</v>
      </c>
      <c r="E930" t="s">
        <v>30</v>
      </c>
      <c r="F930" t="s">
        <v>31</v>
      </c>
      <c r="G930" t="s">
        <v>1795</v>
      </c>
      <c r="H930" t="s">
        <v>20</v>
      </c>
      <c r="I930" t="s">
        <v>32</v>
      </c>
      <c r="J930" t="s">
        <v>21</v>
      </c>
      <c r="K930">
        <v>65000</v>
      </c>
      <c r="L930">
        <v>80000</v>
      </c>
      <c r="M930">
        <v>72500</v>
      </c>
    </row>
    <row r="931" spans="1:13" x14ac:dyDescent="0.2">
      <c r="A931" t="s">
        <v>48</v>
      </c>
      <c r="B931" t="s">
        <v>1800</v>
      </c>
      <c r="C931" t="s">
        <v>50</v>
      </c>
      <c r="D931" t="s">
        <v>1801</v>
      </c>
      <c r="E931" t="s">
        <v>99</v>
      </c>
      <c r="F931" t="s">
        <v>100</v>
      </c>
      <c r="G931" t="s">
        <v>1802</v>
      </c>
      <c r="H931" t="s">
        <v>223</v>
      </c>
      <c r="I931" t="s">
        <v>32</v>
      </c>
      <c r="J931" t="s">
        <v>33</v>
      </c>
      <c r="K931">
        <v>68500</v>
      </c>
      <c r="L931">
        <v>87000</v>
      </c>
      <c r="M931">
        <v>77750</v>
      </c>
    </row>
    <row r="932" spans="1:13" x14ac:dyDescent="0.2">
      <c r="A932" t="s">
        <v>48</v>
      </c>
      <c r="B932" t="s">
        <v>49</v>
      </c>
      <c r="C932" t="s">
        <v>50</v>
      </c>
      <c r="D932" t="s">
        <v>1803</v>
      </c>
      <c r="E932" t="s">
        <v>1804</v>
      </c>
      <c r="F932" t="s">
        <v>31</v>
      </c>
      <c r="G932" t="s">
        <v>54</v>
      </c>
      <c r="H932" t="s">
        <v>20</v>
      </c>
      <c r="I932" t="s">
        <v>32</v>
      </c>
      <c r="J932" t="s">
        <v>21</v>
      </c>
      <c r="K932">
        <v>68500</v>
      </c>
      <c r="L932">
        <v>87000</v>
      </c>
      <c r="M932">
        <v>77750</v>
      </c>
    </row>
    <row r="933" spans="1:13" x14ac:dyDescent="0.2">
      <c r="A933" t="s">
        <v>48</v>
      </c>
      <c r="B933" t="s">
        <v>565</v>
      </c>
      <c r="C933" t="s">
        <v>50</v>
      </c>
      <c r="D933" t="s">
        <v>1798</v>
      </c>
      <c r="E933" t="s">
        <v>556</v>
      </c>
      <c r="F933" t="s">
        <v>31</v>
      </c>
      <c r="G933" t="s">
        <v>1799</v>
      </c>
      <c r="H933" t="s">
        <v>20</v>
      </c>
      <c r="I933" t="s">
        <v>32</v>
      </c>
      <c r="J933" t="s">
        <v>21</v>
      </c>
      <c r="K933">
        <v>68500</v>
      </c>
      <c r="L933">
        <v>87000</v>
      </c>
      <c r="M933">
        <v>77750</v>
      </c>
    </row>
    <row r="934" spans="1:13" x14ac:dyDescent="0.2">
      <c r="A934" t="s">
        <v>96</v>
      </c>
      <c r="B934" t="s">
        <v>1796</v>
      </c>
      <c r="C934" t="s">
        <v>50</v>
      </c>
      <c r="D934" t="s">
        <v>1797</v>
      </c>
      <c r="E934" t="s">
        <v>17</v>
      </c>
      <c r="F934" t="s">
        <v>18</v>
      </c>
      <c r="G934" t="s">
        <v>18</v>
      </c>
      <c r="H934" t="s">
        <v>20</v>
      </c>
      <c r="I934" t="s">
        <v>17</v>
      </c>
      <c r="J934" t="s">
        <v>21</v>
      </c>
      <c r="K934">
        <v>50000</v>
      </c>
      <c r="L934">
        <v>76458</v>
      </c>
      <c r="M934">
        <v>63229</v>
      </c>
    </row>
    <row r="935" spans="1:13" x14ac:dyDescent="0.2">
      <c r="A935" t="s">
        <v>96</v>
      </c>
      <c r="B935" t="s">
        <v>1626</v>
      </c>
      <c r="C935" t="s">
        <v>50</v>
      </c>
      <c r="D935" t="s">
        <v>1778</v>
      </c>
      <c r="E935" t="s">
        <v>37</v>
      </c>
      <c r="F935" t="s">
        <v>31</v>
      </c>
      <c r="G935" t="s">
        <v>1777</v>
      </c>
      <c r="H935" t="s">
        <v>20</v>
      </c>
      <c r="I935" t="s">
        <v>32</v>
      </c>
      <c r="J935" t="s">
        <v>21</v>
      </c>
      <c r="K935">
        <v>30240.560000000001</v>
      </c>
      <c r="L935">
        <v>57200</v>
      </c>
      <c r="M935">
        <v>43720.28</v>
      </c>
    </row>
    <row r="936" spans="1:13" x14ac:dyDescent="0.2">
      <c r="A936" t="s">
        <v>22</v>
      </c>
      <c r="B936" t="s">
        <v>23</v>
      </c>
      <c r="C936" t="s">
        <v>23</v>
      </c>
      <c r="D936" t="s">
        <v>1184</v>
      </c>
      <c r="E936" t="s">
        <v>298</v>
      </c>
      <c r="F936" t="s">
        <v>53</v>
      </c>
      <c r="G936" t="s">
        <v>1779</v>
      </c>
      <c r="H936" t="s">
        <v>20</v>
      </c>
      <c r="I936" t="s">
        <v>32</v>
      </c>
      <c r="J936" t="s">
        <v>46</v>
      </c>
      <c r="K936">
        <v>79601.600000000006</v>
      </c>
      <c r="L936">
        <v>114420.8</v>
      </c>
      <c r="M936" s="1" t="s">
        <v>1780</v>
      </c>
    </row>
    <row r="937" spans="1:13" x14ac:dyDescent="0.2">
      <c r="A937" t="s">
        <v>13</v>
      </c>
      <c r="B937" t="s">
        <v>1781</v>
      </c>
      <c r="C937" t="s">
        <v>103</v>
      </c>
      <c r="D937" t="s">
        <v>1782</v>
      </c>
      <c r="E937" t="s">
        <v>600</v>
      </c>
      <c r="F937" t="s">
        <v>31</v>
      </c>
      <c r="G937" t="s">
        <v>1783</v>
      </c>
      <c r="H937" t="s">
        <v>45</v>
      </c>
      <c r="I937" t="s">
        <v>32</v>
      </c>
      <c r="J937" t="s">
        <v>21</v>
      </c>
      <c r="K937">
        <v>30240.560000000001</v>
      </c>
      <c r="L937">
        <v>57200</v>
      </c>
      <c r="M937">
        <v>43720.28</v>
      </c>
    </row>
    <row r="938" spans="1:13" x14ac:dyDescent="0.2">
      <c r="A938" t="s">
        <v>105</v>
      </c>
      <c r="B938" t="s">
        <v>1784</v>
      </c>
      <c r="C938" t="s">
        <v>28</v>
      </c>
      <c r="D938" t="s">
        <v>1785</v>
      </c>
      <c r="E938" t="s">
        <v>37</v>
      </c>
      <c r="F938" t="s">
        <v>31</v>
      </c>
      <c r="G938" t="s">
        <v>18</v>
      </c>
      <c r="H938" t="s">
        <v>20</v>
      </c>
      <c r="I938" t="s">
        <v>32</v>
      </c>
      <c r="J938" t="s">
        <v>39</v>
      </c>
      <c r="K938">
        <v>68819</v>
      </c>
      <c r="L938">
        <v>84450</v>
      </c>
      <c r="M938">
        <v>76634.5</v>
      </c>
    </row>
    <row r="939" spans="1:13" x14ac:dyDescent="0.2">
      <c r="A939" t="s">
        <v>13</v>
      </c>
      <c r="B939" t="s">
        <v>1781</v>
      </c>
      <c r="C939" t="s">
        <v>103</v>
      </c>
      <c r="D939" t="s">
        <v>1782</v>
      </c>
      <c r="E939" t="s">
        <v>600</v>
      </c>
      <c r="F939" t="s">
        <v>31</v>
      </c>
      <c r="G939" t="s">
        <v>1783</v>
      </c>
      <c r="H939" t="s">
        <v>45</v>
      </c>
      <c r="I939" t="s">
        <v>32</v>
      </c>
      <c r="J939" t="s">
        <v>21</v>
      </c>
      <c r="K939">
        <v>30240.560000000001</v>
      </c>
      <c r="L939">
        <v>57200</v>
      </c>
      <c r="M939">
        <v>43720.28</v>
      </c>
    </row>
    <row r="940" spans="1:13" x14ac:dyDescent="0.2">
      <c r="A940" t="s">
        <v>55</v>
      </c>
      <c r="B940" t="s">
        <v>1786</v>
      </c>
      <c r="C940" t="s">
        <v>50</v>
      </c>
      <c r="D940" t="s">
        <v>1304</v>
      </c>
      <c r="E940" t="s">
        <v>123</v>
      </c>
      <c r="F940" t="s">
        <v>31</v>
      </c>
      <c r="G940" t="s">
        <v>1787</v>
      </c>
      <c r="H940" t="s">
        <v>20</v>
      </c>
      <c r="I940" t="s">
        <v>32</v>
      </c>
      <c r="J940" t="s">
        <v>21</v>
      </c>
      <c r="K940">
        <v>68000</v>
      </c>
      <c r="L940">
        <v>88300</v>
      </c>
      <c r="M940">
        <v>78150</v>
      </c>
    </row>
    <row r="941" spans="1:13" x14ac:dyDescent="0.2">
      <c r="A941" t="s">
        <v>13</v>
      </c>
      <c r="B941" t="s">
        <v>798</v>
      </c>
      <c r="C941" t="s">
        <v>90</v>
      </c>
      <c r="D941" t="s">
        <v>1788</v>
      </c>
      <c r="E941" t="s">
        <v>452</v>
      </c>
      <c r="F941" t="s">
        <v>53</v>
      </c>
      <c r="G941" t="s">
        <v>1789</v>
      </c>
      <c r="H941" t="s">
        <v>20</v>
      </c>
      <c r="I941" t="s">
        <v>32</v>
      </c>
      <c r="J941" t="s">
        <v>681</v>
      </c>
      <c r="K941">
        <v>80000</v>
      </c>
      <c r="L941">
        <v>90000</v>
      </c>
      <c r="M941">
        <v>85000</v>
      </c>
    </row>
    <row r="942" spans="1:13" x14ac:dyDescent="0.2">
      <c r="A942" t="s">
        <v>81</v>
      </c>
      <c r="B942" t="s">
        <v>1790</v>
      </c>
      <c r="C942" t="s">
        <v>23</v>
      </c>
      <c r="D942" t="s">
        <v>484</v>
      </c>
      <c r="E942" t="s">
        <v>37</v>
      </c>
      <c r="F942" t="s">
        <v>31</v>
      </c>
      <c r="G942" t="s">
        <v>1791</v>
      </c>
      <c r="H942" t="s">
        <v>375</v>
      </c>
      <c r="I942" t="s">
        <v>32</v>
      </c>
      <c r="J942" t="s">
        <v>33</v>
      </c>
      <c r="K942">
        <v>66000</v>
      </c>
      <c r="L942">
        <v>84500</v>
      </c>
      <c r="M942">
        <v>75250</v>
      </c>
    </row>
    <row r="943" spans="1:13" x14ac:dyDescent="0.2">
      <c r="A943" t="s">
        <v>96</v>
      </c>
      <c r="B943" t="s">
        <v>554</v>
      </c>
      <c r="C943" t="s">
        <v>50</v>
      </c>
      <c r="D943" t="s">
        <v>1792</v>
      </c>
      <c r="E943" t="s">
        <v>1793</v>
      </c>
      <c r="F943" t="s">
        <v>53</v>
      </c>
      <c r="G943" t="s">
        <v>54</v>
      </c>
      <c r="H943" t="s">
        <v>20</v>
      </c>
      <c r="I943" t="s">
        <v>32</v>
      </c>
      <c r="J943" t="s">
        <v>269</v>
      </c>
      <c r="K943">
        <v>60000</v>
      </c>
      <c r="L943">
        <v>70000</v>
      </c>
      <c r="M943">
        <v>65000</v>
      </c>
    </row>
    <row r="944" spans="1:13" x14ac:dyDescent="0.2">
      <c r="A944" t="s">
        <v>22</v>
      </c>
      <c r="B944" t="s">
        <v>23</v>
      </c>
      <c r="C944" t="s">
        <v>23</v>
      </c>
      <c r="D944" t="s">
        <v>1794</v>
      </c>
      <c r="E944" t="s">
        <v>30</v>
      </c>
      <c r="F944" t="s">
        <v>31</v>
      </c>
      <c r="G944" t="s">
        <v>1795</v>
      </c>
      <c r="H944" t="s">
        <v>20</v>
      </c>
      <c r="I944" t="s">
        <v>32</v>
      </c>
      <c r="J944" t="s">
        <v>21</v>
      </c>
      <c r="K944">
        <v>65000</v>
      </c>
      <c r="L944">
        <v>80000</v>
      </c>
      <c r="M944">
        <v>72500</v>
      </c>
    </row>
    <row r="945" spans="1:13" x14ac:dyDescent="0.2">
      <c r="A945" t="s">
        <v>13</v>
      </c>
      <c r="B945" t="s">
        <v>1805</v>
      </c>
      <c r="C945" t="s">
        <v>50</v>
      </c>
      <c r="D945" t="s">
        <v>1806</v>
      </c>
      <c r="E945" t="s">
        <v>344</v>
      </c>
      <c r="F945" t="s">
        <v>53</v>
      </c>
      <c r="G945" t="s">
        <v>1807</v>
      </c>
      <c r="H945" t="s">
        <v>45</v>
      </c>
      <c r="I945" t="s">
        <v>32</v>
      </c>
      <c r="J945" t="s">
        <v>21</v>
      </c>
      <c r="K945">
        <v>85536.24</v>
      </c>
      <c r="L945">
        <v>106920.24</v>
      </c>
      <c r="M945">
        <v>96228.24</v>
      </c>
    </row>
    <row r="946" spans="1:13" x14ac:dyDescent="0.2">
      <c r="A946" t="s">
        <v>88</v>
      </c>
      <c r="B946" t="s">
        <v>1808</v>
      </c>
      <c r="C946" t="s">
        <v>90</v>
      </c>
      <c r="D946" t="s">
        <v>1809</v>
      </c>
      <c r="E946" t="s">
        <v>17</v>
      </c>
      <c r="F946" t="s">
        <v>18</v>
      </c>
      <c r="G946" t="s">
        <v>1810</v>
      </c>
      <c r="H946" t="s">
        <v>20</v>
      </c>
      <c r="I946" t="s">
        <v>17</v>
      </c>
      <c r="J946" t="s">
        <v>21</v>
      </c>
      <c r="K946">
        <v>85816.8</v>
      </c>
      <c r="L946">
        <v>91520</v>
      </c>
      <c r="M946">
        <v>88668.4</v>
      </c>
    </row>
    <row r="947" spans="1:13" x14ac:dyDescent="0.2">
      <c r="A947" t="s">
        <v>55</v>
      </c>
      <c r="B947" t="s">
        <v>1811</v>
      </c>
      <c r="C947" t="s">
        <v>41</v>
      </c>
      <c r="D947" t="s">
        <v>1812</v>
      </c>
      <c r="E947" t="s">
        <v>99</v>
      </c>
      <c r="F947" t="s">
        <v>100</v>
      </c>
      <c r="G947" t="s">
        <v>1424</v>
      </c>
      <c r="H947" t="s">
        <v>45</v>
      </c>
      <c r="I947" t="s">
        <v>32</v>
      </c>
      <c r="J947" t="s">
        <v>21</v>
      </c>
      <c r="K947">
        <v>30240.560000000001</v>
      </c>
      <c r="L947">
        <v>57200</v>
      </c>
      <c r="M947">
        <v>43720.28</v>
      </c>
    </row>
    <row r="948" spans="1:13" x14ac:dyDescent="0.2">
      <c r="A948" t="s">
        <v>105</v>
      </c>
      <c r="B948" t="s">
        <v>832</v>
      </c>
      <c r="C948" t="s">
        <v>28</v>
      </c>
      <c r="D948" t="s">
        <v>1813</v>
      </c>
      <c r="E948" t="s">
        <v>136</v>
      </c>
      <c r="F948" t="s">
        <v>100</v>
      </c>
      <c r="G948" t="s">
        <v>589</v>
      </c>
      <c r="H948" t="s">
        <v>45</v>
      </c>
      <c r="I948" t="s">
        <v>32</v>
      </c>
      <c r="J948" t="s">
        <v>21</v>
      </c>
      <c r="K948">
        <v>85000</v>
      </c>
      <c r="L948">
        <v>85000</v>
      </c>
      <c r="M948">
        <v>85000</v>
      </c>
    </row>
    <row r="949" spans="1:13" x14ac:dyDescent="0.2">
      <c r="A949" t="s">
        <v>96</v>
      </c>
      <c r="B949" t="s">
        <v>1796</v>
      </c>
      <c r="C949" t="s">
        <v>50</v>
      </c>
      <c r="D949" t="s">
        <v>1797</v>
      </c>
      <c r="E949" t="s">
        <v>17</v>
      </c>
      <c r="F949" t="s">
        <v>18</v>
      </c>
      <c r="G949" t="s">
        <v>18</v>
      </c>
      <c r="H949" t="s">
        <v>20</v>
      </c>
      <c r="I949" t="s">
        <v>17</v>
      </c>
      <c r="J949" t="s">
        <v>21</v>
      </c>
      <c r="K949">
        <v>50000</v>
      </c>
      <c r="L949">
        <v>76458</v>
      </c>
      <c r="M949">
        <v>63229</v>
      </c>
    </row>
    <row r="950" spans="1:13" x14ac:dyDescent="0.2">
      <c r="A950" t="s">
        <v>48</v>
      </c>
      <c r="B950" t="s">
        <v>1774</v>
      </c>
      <c r="C950" t="s">
        <v>28</v>
      </c>
      <c r="D950" t="s">
        <v>1775</v>
      </c>
      <c r="E950" t="s">
        <v>279</v>
      </c>
      <c r="F950" t="s">
        <v>31</v>
      </c>
      <c r="G950" t="s">
        <v>54</v>
      </c>
      <c r="H950" t="s">
        <v>20</v>
      </c>
      <c r="I950" t="s">
        <v>32</v>
      </c>
      <c r="J950" t="s">
        <v>39</v>
      </c>
      <c r="K950">
        <v>68500</v>
      </c>
      <c r="L950">
        <v>87000</v>
      </c>
      <c r="M950">
        <v>77750</v>
      </c>
    </row>
    <row r="951" spans="1:13" x14ac:dyDescent="0.2">
      <c r="A951" t="s">
        <v>96</v>
      </c>
      <c r="B951" t="s">
        <v>1626</v>
      </c>
      <c r="C951" t="s">
        <v>50</v>
      </c>
      <c r="D951" t="s">
        <v>1776</v>
      </c>
      <c r="E951" t="s">
        <v>37</v>
      </c>
      <c r="F951" t="s">
        <v>31</v>
      </c>
      <c r="G951" t="s">
        <v>1777</v>
      </c>
      <c r="H951" t="s">
        <v>20</v>
      </c>
      <c r="I951" t="s">
        <v>32</v>
      </c>
      <c r="J951" t="s">
        <v>21</v>
      </c>
      <c r="K951">
        <v>30240.560000000001</v>
      </c>
      <c r="L951">
        <v>57200</v>
      </c>
      <c r="M951">
        <v>43720.28</v>
      </c>
    </row>
    <row r="952" spans="1:13" x14ac:dyDescent="0.2">
      <c r="A952" t="s">
        <v>96</v>
      </c>
      <c r="B952" t="s">
        <v>1626</v>
      </c>
      <c r="C952" t="s">
        <v>50</v>
      </c>
      <c r="D952" t="s">
        <v>1778</v>
      </c>
      <c r="E952" t="s">
        <v>37</v>
      </c>
      <c r="F952" t="s">
        <v>31</v>
      </c>
      <c r="G952" t="s">
        <v>1777</v>
      </c>
      <c r="H952" t="s">
        <v>20</v>
      </c>
      <c r="I952" t="s">
        <v>32</v>
      </c>
      <c r="J952" t="s">
        <v>21</v>
      </c>
      <c r="K952">
        <v>30240.560000000001</v>
      </c>
      <c r="L952">
        <v>57200</v>
      </c>
      <c r="M952">
        <v>43720.28</v>
      </c>
    </row>
    <row r="953" spans="1:13" x14ac:dyDescent="0.2">
      <c r="A953" t="s">
        <v>22</v>
      </c>
      <c r="B953" t="s">
        <v>23</v>
      </c>
      <c r="C953" t="s">
        <v>23</v>
      </c>
      <c r="D953" t="s">
        <v>1184</v>
      </c>
      <c r="E953" t="s">
        <v>298</v>
      </c>
      <c r="F953" t="s">
        <v>53</v>
      </c>
      <c r="G953" t="s">
        <v>1779</v>
      </c>
      <c r="H953" t="s">
        <v>20</v>
      </c>
      <c r="I953" t="s">
        <v>32</v>
      </c>
      <c r="J953" t="s">
        <v>46</v>
      </c>
      <c r="K953">
        <v>79601.600000000006</v>
      </c>
      <c r="L953">
        <v>114420.8</v>
      </c>
      <c r="M953" s="1" t="s">
        <v>1780</v>
      </c>
    </row>
    <row r="954" spans="1:13" x14ac:dyDescent="0.2">
      <c r="A954" t="s">
        <v>13</v>
      </c>
      <c r="B954" t="s">
        <v>1781</v>
      </c>
      <c r="C954" t="s">
        <v>103</v>
      </c>
      <c r="D954" t="s">
        <v>1782</v>
      </c>
      <c r="E954" t="s">
        <v>600</v>
      </c>
      <c r="F954" t="s">
        <v>31</v>
      </c>
      <c r="G954" t="s">
        <v>1783</v>
      </c>
      <c r="H954" t="s">
        <v>45</v>
      </c>
      <c r="I954" t="s">
        <v>32</v>
      </c>
      <c r="J954" t="s">
        <v>21</v>
      </c>
      <c r="K954">
        <v>30240.560000000001</v>
      </c>
      <c r="L954">
        <v>57200</v>
      </c>
      <c r="M954">
        <v>43720.28</v>
      </c>
    </row>
    <row r="955" spans="1:13" x14ac:dyDescent="0.2">
      <c r="A955" t="s">
        <v>105</v>
      </c>
      <c r="B955" t="s">
        <v>1784</v>
      </c>
      <c r="C955" t="s">
        <v>28</v>
      </c>
      <c r="D955" t="s">
        <v>1785</v>
      </c>
      <c r="E955" t="s">
        <v>37</v>
      </c>
      <c r="F955" t="s">
        <v>31</v>
      </c>
      <c r="G955" t="s">
        <v>18</v>
      </c>
      <c r="H955" t="s">
        <v>20</v>
      </c>
      <c r="I955" t="s">
        <v>32</v>
      </c>
      <c r="J955" t="s">
        <v>39</v>
      </c>
      <c r="K955">
        <v>68819</v>
      </c>
      <c r="L955">
        <v>84450</v>
      </c>
      <c r="M955">
        <v>76634.5</v>
      </c>
    </row>
    <row r="956" spans="1:13" x14ac:dyDescent="0.2">
      <c r="A956" t="s">
        <v>13</v>
      </c>
      <c r="B956" t="s">
        <v>1781</v>
      </c>
      <c r="C956" t="s">
        <v>103</v>
      </c>
      <c r="D956" t="s">
        <v>1782</v>
      </c>
      <c r="E956" t="s">
        <v>600</v>
      </c>
      <c r="F956" t="s">
        <v>31</v>
      </c>
      <c r="G956" t="s">
        <v>1783</v>
      </c>
      <c r="H956" t="s">
        <v>45</v>
      </c>
      <c r="I956" t="s">
        <v>32</v>
      </c>
      <c r="J956" t="s">
        <v>21</v>
      </c>
      <c r="K956">
        <v>30240.560000000001</v>
      </c>
      <c r="L956">
        <v>57200</v>
      </c>
      <c r="M956">
        <v>43720.28</v>
      </c>
    </row>
    <row r="957" spans="1:13" x14ac:dyDescent="0.2">
      <c r="A957" t="s">
        <v>55</v>
      </c>
      <c r="B957" t="s">
        <v>1786</v>
      </c>
      <c r="C957" t="s">
        <v>50</v>
      </c>
      <c r="D957" t="s">
        <v>1304</v>
      </c>
      <c r="E957" t="s">
        <v>123</v>
      </c>
      <c r="F957" t="s">
        <v>31</v>
      </c>
      <c r="G957" t="s">
        <v>1787</v>
      </c>
      <c r="H957" t="s">
        <v>20</v>
      </c>
      <c r="I957" t="s">
        <v>32</v>
      </c>
      <c r="J957" t="s">
        <v>21</v>
      </c>
      <c r="K957">
        <v>68000</v>
      </c>
      <c r="L957">
        <v>88300</v>
      </c>
      <c r="M957">
        <v>78150</v>
      </c>
    </row>
    <row r="958" spans="1:13" x14ac:dyDescent="0.2">
      <c r="A958" t="s">
        <v>13</v>
      </c>
      <c r="B958" t="s">
        <v>798</v>
      </c>
      <c r="C958" t="s">
        <v>90</v>
      </c>
      <c r="D958" t="s">
        <v>1788</v>
      </c>
      <c r="E958" t="s">
        <v>452</v>
      </c>
      <c r="F958" t="s">
        <v>53</v>
      </c>
      <c r="G958" t="s">
        <v>1789</v>
      </c>
      <c r="H958" t="s">
        <v>20</v>
      </c>
      <c r="I958" t="s">
        <v>32</v>
      </c>
      <c r="J958" t="s">
        <v>681</v>
      </c>
      <c r="K958">
        <v>80000</v>
      </c>
      <c r="L958">
        <v>90000</v>
      </c>
      <c r="M958">
        <v>85000</v>
      </c>
    </row>
    <row r="959" spans="1:13" x14ac:dyDescent="0.2">
      <c r="A959" t="s">
        <v>81</v>
      </c>
      <c r="B959" t="s">
        <v>1790</v>
      </c>
      <c r="C959" t="s">
        <v>23</v>
      </c>
      <c r="D959" t="s">
        <v>484</v>
      </c>
      <c r="E959" t="s">
        <v>37</v>
      </c>
      <c r="F959" t="s">
        <v>31</v>
      </c>
      <c r="G959" t="s">
        <v>1791</v>
      </c>
      <c r="H959" t="s">
        <v>375</v>
      </c>
      <c r="I959" t="s">
        <v>32</v>
      </c>
      <c r="J959" t="s">
        <v>33</v>
      </c>
      <c r="K959">
        <v>66000</v>
      </c>
      <c r="L959">
        <v>84500</v>
      </c>
      <c r="M959">
        <v>75250</v>
      </c>
    </row>
    <row r="960" spans="1:13" x14ac:dyDescent="0.2">
      <c r="A960" t="s">
        <v>96</v>
      </c>
      <c r="B960" t="s">
        <v>554</v>
      </c>
      <c r="C960" t="s">
        <v>50</v>
      </c>
      <c r="D960" t="s">
        <v>1792</v>
      </c>
      <c r="E960" t="s">
        <v>1793</v>
      </c>
      <c r="F960" t="s">
        <v>53</v>
      </c>
      <c r="G960" t="s">
        <v>54</v>
      </c>
      <c r="H960" t="s">
        <v>20</v>
      </c>
      <c r="I960" t="s">
        <v>32</v>
      </c>
      <c r="J960" t="s">
        <v>269</v>
      </c>
      <c r="K960">
        <v>60000</v>
      </c>
      <c r="L960">
        <v>70000</v>
      </c>
      <c r="M960">
        <v>65000</v>
      </c>
    </row>
    <row r="961" spans="1:13" x14ac:dyDescent="0.2">
      <c r="A961" t="s">
        <v>22</v>
      </c>
      <c r="B961" t="s">
        <v>23</v>
      </c>
      <c r="C961" t="s">
        <v>23</v>
      </c>
      <c r="D961" t="s">
        <v>1794</v>
      </c>
      <c r="E961" t="s">
        <v>30</v>
      </c>
      <c r="F961" t="s">
        <v>31</v>
      </c>
      <c r="G961" t="s">
        <v>1795</v>
      </c>
      <c r="H961" t="s">
        <v>20</v>
      </c>
      <c r="I961" t="s">
        <v>32</v>
      </c>
      <c r="J961" t="s">
        <v>21</v>
      </c>
      <c r="K961">
        <v>65000</v>
      </c>
      <c r="L961">
        <v>80000</v>
      </c>
      <c r="M961">
        <v>72500</v>
      </c>
    </row>
    <row r="962" spans="1:13" x14ac:dyDescent="0.2">
      <c r="A962" t="s">
        <v>48</v>
      </c>
      <c r="B962" t="s">
        <v>49</v>
      </c>
      <c r="C962" t="s">
        <v>50</v>
      </c>
      <c r="D962" t="s">
        <v>1803</v>
      </c>
      <c r="E962" t="s">
        <v>1804</v>
      </c>
      <c r="F962" t="s">
        <v>31</v>
      </c>
      <c r="G962" t="s">
        <v>54</v>
      </c>
      <c r="H962" t="s">
        <v>20</v>
      </c>
      <c r="I962" t="s">
        <v>32</v>
      </c>
      <c r="J962" t="s">
        <v>21</v>
      </c>
      <c r="K962">
        <v>68500</v>
      </c>
      <c r="L962">
        <v>87000</v>
      </c>
      <c r="M962">
        <v>77750</v>
      </c>
    </row>
    <row r="963" spans="1:13" x14ac:dyDescent="0.2">
      <c r="A963" t="s">
        <v>105</v>
      </c>
      <c r="B963" t="s">
        <v>832</v>
      </c>
      <c r="C963" t="s">
        <v>28</v>
      </c>
      <c r="D963" t="s">
        <v>1813</v>
      </c>
      <c r="E963" t="s">
        <v>136</v>
      </c>
      <c r="F963" t="s">
        <v>100</v>
      </c>
      <c r="G963" t="s">
        <v>589</v>
      </c>
      <c r="H963" t="s">
        <v>45</v>
      </c>
      <c r="I963" t="s">
        <v>32</v>
      </c>
      <c r="J963" t="s">
        <v>21</v>
      </c>
      <c r="K963">
        <v>85000</v>
      </c>
      <c r="L963">
        <v>85000</v>
      </c>
      <c r="M963">
        <v>85000</v>
      </c>
    </row>
    <row r="964" spans="1:13" x14ac:dyDescent="0.2">
      <c r="A964" t="s">
        <v>96</v>
      </c>
      <c r="B964" t="s">
        <v>1796</v>
      </c>
      <c r="C964" t="s">
        <v>50</v>
      </c>
      <c r="D964" t="s">
        <v>1797</v>
      </c>
      <c r="E964" t="s">
        <v>17</v>
      </c>
      <c r="F964" t="s">
        <v>18</v>
      </c>
      <c r="G964" t="s">
        <v>18</v>
      </c>
      <c r="H964" t="s">
        <v>20</v>
      </c>
      <c r="I964" t="s">
        <v>17</v>
      </c>
      <c r="J964" t="s">
        <v>21</v>
      </c>
      <c r="K964">
        <v>50000</v>
      </c>
      <c r="L964">
        <v>76458</v>
      </c>
      <c r="M964">
        <v>63229</v>
      </c>
    </row>
    <row r="965" spans="1:13" x14ac:dyDescent="0.2">
      <c r="A965" t="s">
        <v>96</v>
      </c>
      <c r="B965" t="s">
        <v>1626</v>
      </c>
      <c r="C965" t="s">
        <v>50</v>
      </c>
      <c r="D965" t="s">
        <v>1776</v>
      </c>
      <c r="E965" t="s">
        <v>37</v>
      </c>
      <c r="F965" t="s">
        <v>31</v>
      </c>
      <c r="G965" t="s">
        <v>1777</v>
      </c>
      <c r="H965" t="s">
        <v>20</v>
      </c>
      <c r="I965" t="s">
        <v>32</v>
      </c>
      <c r="J965" t="s">
        <v>21</v>
      </c>
      <c r="K965">
        <v>30240.560000000001</v>
      </c>
      <c r="L965">
        <v>57200</v>
      </c>
      <c r="M965">
        <v>43720.28</v>
      </c>
    </row>
    <row r="966" spans="1:13" x14ac:dyDescent="0.2">
      <c r="A966" t="s">
        <v>96</v>
      </c>
      <c r="B966" t="s">
        <v>1626</v>
      </c>
      <c r="C966" t="s">
        <v>50</v>
      </c>
      <c r="D966" t="s">
        <v>1778</v>
      </c>
      <c r="E966" t="s">
        <v>37</v>
      </c>
      <c r="F966" t="s">
        <v>31</v>
      </c>
      <c r="G966" t="s">
        <v>1777</v>
      </c>
      <c r="H966" t="s">
        <v>20</v>
      </c>
      <c r="I966" t="s">
        <v>32</v>
      </c>
      <c r="J966" t="s">
        <v>21</v>
      </c>
      <c r="K966">
        <v>30240.560000000001</v>
      </c>
      <c r="L966">
        <v>57200</v>
      </c>
      <c r="M966">
        <v>43720.28</v>
      </c>
    </row>
    <row r="967" spans="1:13" x14ac:dyDescent="0.2">
      <c r="A967" t="s">
        <v>13</v>
      </c>
      <c r="B967" t="s">
        <v>1781</v>
      </c>
      <c r="C967" t="s">
        <v>103</v>
      </c>
      <c r="D967" t="s">
        <v>1782</v>
      </c>
      <c r="E967" t="s">
        <v>600</v>
      </c>
      <c r="F967" t="s">
        <v>31</v>
      </c>
      <c r="G967" t="s">
        <v>1783</v>
      </c>
      <c r="H967" t="s">
        <v>45</v>
      </c>
      <c r="I967" t="s">
        <v>32</v>
      </c>
      <c r="J967" t="s">
        <v>21</v>
      </c>
      <c r="K967">
        <v>30240.560000000001</v>
      </c>
      <c r="L967">
        <v>57200</v>
      </c>
      <c r="M967">
        <v>43720.28</v>
      </c>
    </row>
    <row r="968" spans="1:13" x14ac:dyDescent="0.2">
      <c r="A968" t="s">
        <v>22</v>
      </c>
      <c r="B968" t="s">
        <v>23</v>
      </c>
      <c r="C968" t="s">
        <v>23</v>
      </c>
      <c r="D968" t="s">
        <v>1184</v>
      </c>
      <c r="E968" t="s">
        <v>298</v>
      </c>
      <c r="F968" t="s">
        <v>53</v>
      </c>
      <c r="G968" t="s">
        <v>1779</v>
      </c>
      <c r="H968" t="s">
        <v>20</v>
      </c>
      <c r="I968" t="s">
        <v>32</v>
      </c>
      <c r="J968" t="s">
        <v>46</v>
      </c>
      <c r="K968">
        <v>79601.600000000006</v>
      </c>
      <c r="L968">
        <v>114420.8</v>
      </c>
      <c r="M968" s="1" t="s">
        <v>1780</v>
      </c>
    </row>
    <row r="969" spans="1:13" x14ac:dyDescent="0.2">
      <c r="A969" t="s">
        <v>13</v>
      </c>
      <c r="B969" t="s">
        <v>1781</v>
      </c>
      <c r="C969" t="s">
        <v>103</v>
      </c>
      <c r="D969" t="s">
        <v>1782</v>
      </c>
      <c r="E969" t="s">
        <v>600</v>
      </c>
      <c r="F969" t="s">
        <v>31</v>
      </c>
      <c r="G969" t="s">
        <v>1783</v>
      </c>
      <c r="H969" t="s">
        <v>45</v>
      </c>
      <c r="I969" t="s">
        <v>32</v>
      </c>
      <c r="J969" t="s">
        <v>21</v>
      </c>
      <c r="K969">
        <v>30240.560000000001</v>
      </c>
      <c r="L969">
        <v>57200</v>
      </c>
      <c r="M969">
        <v>43720.28</v>
      </c>
    </row>
    <row r="970" spans="1:13" x14ac:dyDescent="0.2">
      <c r="A970" t="s">
        <v>55</v>
      </c>
      <c r="B970" t="s">
        <v>1786</v>
      </c>
      <c r="C970" t="s">
        <v>50</v>
      </c>
      <c r="D970" t="s">
        <v>1304</v>
      </c>
      <c r="E970" t="s">
        <v>123</v>
      </c>
      <c r="F970" t="s">
        <v>31</v>
      </c>
      <c r="G970" t="s">
        <v>1787</v>
      </c>
      <c r="H970" t="s">
        <v>20</v>
      </c>
      <c r="I970" t="s">
        <v>32</v>
      </c>
      <c r="J970" t="s">
        <v>21</v>
      </c>
      <c r="K970">
        <v>68000</v>
      </c>
      <c r="L970">
        <v>88300</v>
      </c>
      <c r="M970">
        <v>78150</v>
      </c>
    </row>
    <row r="971" spans="1:13" x14ac:dyDescent="0.2">
      <c r="A971" t="s">
        <v>105</v>
      </c>
      <c r="B971" t="s">
        <v>1784</v>
      </c>
      <c r="C971" t="s">
        <v>28</v>
      </c>
      <c r="D971" t="s">
        <v>1785</v>
      </c>
      <c r="E971" t="s">
        <v>37</v>
      </c>
      <c r="F971" t="s">
        <v>31</v>
      </c>
      <c r="G971" t="s">
        <v>18</v>
      </c>
      <c r="H971" t="s">
        <v>20</v>
      </c>
      <c r="I971" t="s">
        <v>32</v>
      </c>
      <c r="J971" t="s">
        <v>39</v>
      </c>
      <c r="K971">
        <v>68819</v>
      </c>
      <c r="L971">
        <v>84450</v>
      </c>
      <c r="M971">
        <v>76634.5</v>
      </c>
    </row>
    <row r="972" spans="1:13" x14ac:dyDescent="0.2">
      <c r="A972" t="s">
        <v>81</v>
      </c>
      <c r="B972" t="s">
        <v>1814</v>
      </c>
      <c r="C972" t="s">
        <v>23</v>
      </c>
      <c r="D972" t="s">
        <v>484</v>
      </c>
      <c r="E972" t="s">
        <v>37</v>
      </c>
      <c r="F972" t="s">
        <v>31</v>
      </c>
      <c r="G972" t="s">
        <v>1001</v>
      </c>
      <c r="H972" t="s">
        <v>20</v>
      </c>
      <c r="I972" t="s">
        <v>32</v>
      </c>
      <c r="J972" t="s">
        <v>33</v>
      </c>
      <c r="K972">
        <v>66000</v>
      </c>
      <c r="L972">
        <v>84500</v>
      </c>
      <c r="M972">
        <v>75250</v>
      </c>
    </row>
    <row r="973" spans="1:13" x14ac:dyDescent="0.2">
      <c r="A973" t="s">
        <v>81</v>
      </c>
      <c r="B973" t="s">
        <v>1790</v>
      </c>
      <c r="C973" t="s">
        <v>23</v>
      </c>
      <c r="D973" t="s">
        <v>484</v>
      </c>
      <c r="E973" t="s">
        <v>37</v>
      </c>
      <c r="F973" t="s">
        <v>31</v>
      </c>
      <c r="G973" t="s">
        <v>1791</v>
      </c>
      <c r="H973" t="s">
        <v>375</v>
      </c>
      <c r="I973" t="s">
        <v>32</v>
      </c>
      <c r="J973" t="s">
        <v>33</v>
      </c>
      <c r="K973">
        <v>66000</v>
      </c>
      <c r="L973">
        <v>84500</v>
      </c>
      <c r="M973">
        <v>75250</v>
      </c>
    </row>
    <row r="974" spans="1:13" x14ac:dyDescent="0.2">
      <c r="A974" t="s">
        <v>96</v>
      </c>
      <c r="B974" t="s">
        <v>554</v>
      </c>
      <c r="C974" t="s">
        <v>50</v>
      </c>
      <c r="D974" t="s">
        <v>1792</v>
      </c>
      <c r="E974" t="s">
        <v>1793</v>
      </c>
      <c r="F974" t="s">
        <v>53</v>
      </c>
      <c r="G974" t="s">
        <v>54</v>
      </c>
      <c r="H974" t="s">
        <v>20</v>
      </c>
      <c r="I974" t="s">
        <v>32</v>
      </c>
      <c r="J974" t="s">
        <v>269</v>
      </c>
      <c r="K974">
        <v>60000</v>
      </c>
      <c r="L974">
        <v>70000</v>
      </c>
      <c r="M974">
        <v>65000</v>
      </c>
    </row>
    <row r="975" spans="1:13" x14ac:dyDescent="0.2">
      <c r="A975" t="s">
        <v>22</v>
      </c>
      <c r="B975" t="s">
        <v>23</v>
      </c>
      <c r="C975" t="s">
        <v>23</v>
      </c>
      <c r="D975" t="s">
        <v>1794</v>
      </c>
      <c r="E975" t="s">
        <v>30</v>
      </c>
      <c r="F975" t="s">
        <v>31</v>
      </c>
      <c r="G975" t="s">
        <v>1795</v>
      </c>
      <c r="H975" t="s">
        <v>20</v>
      </c>
      <c r="I975" t="s">
        <v>32</v>
      </c>
      <c r="J975" t="s">
        <v>21</v>
      </c>
      <c r="K975">
        <v>65000</v>
      </c>
      <c r="L975">
        <v>80000</v>
      </c>
      <c r="M975">
        <v>72500</v>
      </c>
    </row>
    <row r="976" spans="1:13" x14ac:dyDescent="0.2">
      <c r="A976" t="s">
        <v>96</v>
      </c>
      <c r="B976" t="s">
        <v>1796</v>
      </c>
      <c r="C976" t="s">
        <v>50</v>
      </c>
      <c r="D976" t="s">
        <v>1797</v>
      </c>
      <c r="E976" t="s">
        <v>17</v>
      </c>
      <c r="F976" t="s">
        <v>18</v>
      </c>
      <c r="G976" t="s">
        <v>18</v>
      </c>
      <c r="H976" t="s">
        <v>20</v>
      </c>
      <c r="I976" t="s">
        <v>17</v>
      </c>
      <c r="J976" t="s">
        <v>21</v>
      </c>
      <c r="K976">
        <v>50000</v>
      </c>
      <c r="L976">
        <v>76458</v>
      </c>
      <c r="M976">
        <v>63229</v>
      </c>
    </row>
    <row r="977" spans="1:13" x14ac:dyDescent="0.2">
      <c r="A977" t="s">
        <v>55</v>
      </c>
      <c r="B977" t="s">
        <v>1811</v>
      </c>
      <c r="C977" t="s">
        <v>41</v>
      </c>
      <c r="D977" t="s">
        <v>1812</v>
      </c>
      <c r="E977" t="s">
        <v>99</v>
      </c>
      <c r="F977" t="s">
        <v>100</v>
      </c>
      <c r="G977" t="s">
        <v>1424</v>
      </c>
      <c r="H977" t="s">
        <v>45</v>
      </c>
      <c r="I977" t="s">
        <v>32</v>
      </c>
      <c r="J977" t="s">
        <v>21</v>
      </c>
      <c r="K977">
        <v>30240.560000000001</v>
      </c>
      <c r="L977">
        <v>57200</v>
      </c>
      <c r="M977">
        <v>43720.28</v>
      </c>
    </row>
    <row r="978" spans="1:13" x14ac:dyDescent="0.2">
      <c r="A978" t="s">
        <v>105</v>
      </c>
      <c r="B978" t="s">
        <v>832</v>
      </c>
      <c r="C978" t="s">
        <v>28</v>
      </c>
      <c r="D978" t="s">
        <v>1813</v>
      </c>
      <c r="E978" t="s">
        <v>136</v>
      </c>
      <c r="F978" t="s">
        <v>100</v>
      </c>
      <c r="G978" t="s">
        <v>589</v>
      </c>
      <c r="H978" t="s">
        <v>45</v>
      </c>
      <c r="I978" t="s">
        <v>32</v>
      </c>
      <c r="J978" t="s">
        <v>21</v>
      </c>
      <c r="K978">
        <v>85000</v>
      </c>
      <c r="L978">
        <v>85000</v>
      </c>
      <c r="M978">
        <v>85000</v>
      </c>
    </row>
    <row r="979" spans="1:13" x14ac:dyDescent="0.2">
      <c r="A979" t="s">
        <v>48</v>
      </c>
      <c r="B979" t="s">
        <v>49</v>
      </c>
      <c r="C979" t="s">
        <v>50</v>
      </c>
      <c r="D979" t="s">
        <v>1803</v>
      </c>
      <c r="E979" t="s">
        <v>1804</v>
      </c>
      <c r="F979" t="s">
        <v>31</v>
      </c>
      <c r="G979" t="s">
        <v>54</v>
      </c>
      <c r="H979" t="s">
        <v>20</v>
      </c>
      <c r="I979" t="s">
        <v>32</v>
      </c>
      <c r="J979" t="s">
        <v>21</v>
      </c>
      <c r="K979">
        <v>68500</v>
      </c>
      <c r="L979">
        <v>87000</v>
      </c>
      <c r="M979">
        <v>77750</v>
      </c>
    </row>
    <row r="980" spans="1:13" x14ac:dyDescent="0.2">
      <c r="A980" t="s">
        <v>48</v>
      </c>
      <c r="B980" t="s">
        <v>1815</v>
      </c>
      <c r="C980" t="s">
        <v>23</v>
      </c>
      <c r="D980" t="s">
        <v>1816</v>
      </c>
      <c r="E980" t="s">
        <v>1817</v>
      </c>
      <c r="F980" t="s">
        <v>31</v>
      </c>
      <c r="G980" t="s">
        <v>1818</v>
      </c>
      <c r="H980" t="s">
        <v>45</v>
      </c>
      <c r="I980" t="s">
        <v>32</v>
      </c>
      <c r="J980" t="s">
        <v>21</v>
      </c>
      <c r="K980">
        <v>68500</v>
      </c>
      <c r="L980">
        <v>87000</v>
      </c>
      <c r="M980">
        <v>77750</v>
      </c>
    </row>
    <row r="981" spans="1:13" x14ac:dyDescent="0.2">
      <c r="A981" t="s">
        <v>105</v>
      </c>
      <c r="B981" t="s">
        <v>28</v>
      </c>
      <c r="C981" t="s">
        <v>28</v>
      </c>
      <c r="D981" t="s">
        <v>106</v>
      </c>
      <c r="E981" t="s">
        <v>37</v>
      </c>
      <c r="F981" t="s">
        <v>31</v>
      </c>
      <c r="G981" t="s">
        <v>1819</v>
      </c>
      <c r="H981" t="s">
        <v>20</v>
      </c>
      <c r="I981" t="s">
        <v>32</v>
      </c>
      <c r="J981" t="s">
        <v>33</v>
      </c>
      <c r="K981">
        <v>83000</v>
      </c>
      <c r="L981">
        <v>104000</v>
      </c>
      <c r="M981">
        <v>93500</v>
      </c>
    </row>
    <row r="982" spans="1:13" x14ac:dyDescent="0.2">
      <c r="A982" t="s">
        <v>22</v>
      </c>
      <c r="B982" t="s">
        <v>1141</v>
      </c>
      <c r="C982" t="s">
        <v>50</v>
      </c>
      <c r="D982" t="s">
        <v>1820</v>
      </c>
      <c r="E982" t="s">
        <v>813</v>
      </c>
      <c r="F982" t="s">
        <v>31</v>
      </c>
      <c r="G982" t="s">
        <v>1821</v>
      </c>
      <c r="H982" t="s">
        <v>20</v>
      </c>
      <c r="I982" t="s">
        <v>32</v>
      </c>
      <c r="J982" t="s">
        <v>46</v>
      </c>
      <c r="K982">
        <v>55000</v>
      </c>
      <c r="L982">
        <v>78000</v>
      </c>
      <c r="M982">
        <v>66500</v>
      </c>
    </row>
    <row r="983" spans="1:13" x14ac:dyDescent="0.2">
      <c r="A983" t="s">
        <v>105</v>
      </c>
      <c r="B983" t="s">
        <v>28</v>
      </c>
      <c r="C983" t="s">
        <v>28</v>
      </c>
      <c r="D983" t="s">
        <v>774</v>
      </c>
      <c r="E983" t="s">
        <v>37</v>
      </c>
      <c r="F983" t="s">
        <v>31</v>
      </c>
      <c r="G983" t="s">
        <v>1822</v>
      </c>
      <c r="H983" t="s">
        <v>20</v>
      </c>
      <c r="I983" t="s">
        <v>32</v>
      </c>
      <c r="J983" t="s">
        <v>21</v>
      </c>
      <c r="K983">
        <v>60000</v>
      </c>
      <c r="L983">
        <v>85000</v>
      </c>
      <c r="M983">
        <v>72500</v>
      </c>
    </row>
    <row r="984" spans="1:13" x14ac:dyDescent="0.2">
      <c r="A984" t="s">
        <v>105</v>
      </c>
      <c r="B984" t="s">
        <v>28</v>
      </c>
      <c r="C984" t="s">
        <v>28</v>
      </c>
      <c r="D984" t="s">
        <v>1823</v>
      </c>
      <c r="E984" t="s">
        <v>37</v>
      </c>
      <c r="F984" t="s">
        <v>31</v>
      </c>
      <c r="G984" t="s">
        <v>1824</v>
      </c>
      <c r="H984" t="s">
        <v>20</v>
      </c>
      <c r="I984" t="s">
        <v>32</v>
      </c>
      <c r="J984" t="s">
        <v>21</v>
      </c>
      <c r="K984">
        <v>55000</v>
      </c>
      <c r="L984">
        <v>65000</v>
      </c>
      <c r="M984">
        <v>60000</v>
      </c>
    </row>
    <row r="985" spans="1:13" x14ac:dyDescent="0.2">
      <c r="A985" t="s">
        <v>48</v>
      </c>
      <c r="B985" t="s">
        <v>934</v>
      </c>
      <c r="C985" t="s">
        <v>50</v>
      </c>
      <c r="D985" t="s">
        <v>935</v>
      </c>
      <c r="E985" t="s">
        <v>154</v>
      </c>
      <c r="F985" t="s">
        <v>31</v>
      </c>
      <c r="G985" t="s">
        <v>1825</v>
      </c>
      <c r="H985" t="s">
        <v>20</v>
      </c>
      <c r="I985" t="s">
        <v>32</v>
      </c>
      <c r="J985" t="s">
        <v>21</v>
      </c>
      <c r="K985">
        <v>100000</v>
      </c>
      <c r="L985">
        <v>110000</v>
      </c>
      <c r="M985">
        <v>105000</v>
      </c>
    </row>
    <row r="986" spans="1:13" x14ac:dyDescent="0.2">
      <c r="A986" t="s">
        <v>13</v>
      </c>
      <c r="B986" t="s">
        <v>338</v>
      </c>
      <c r="C986" t="s">
        <v>50</v>
      </c>
      <c r="D986" t="s">
        <v>339</v>
      </c>
      <c r="E986" t="s">
        <v>17</v>
      </c>
      <c r="F986" t="s">
        <v>18</v>
      </c>
      <c r="G986" t="s">
        <v>340</v>
      </c>
      <c r="H986" t="s">
        <v>20</v>
      </c>
      <c r="I986" t="s">
        <v>17</v>
      </c>
      <c r="J986" t="s">
        <v>21</v>
      </c>
      <c r="K986">
        <v>87000</v>
      </c>
      <c r="L986">
        <v>87000</v>
      </c>
      <c r="M986">
        <v>87000</v>
      </c>
    </row>
    <row r="987" spans="1:13" x14ac:dyDescent="0.2">
      <c r="A987" t="s">
        <v>105</v>
      </c>
      <c r="B987" t="s">
        <v>1826</v>
      </c>
      <c r="C987" t="s">
        <v>1333</v>
      </c>
      <c r="D987" t="s">
        <v>1827</v>
      </c>
      <c r="E987" t="s">
        <v>123</v>
      </c>
      <c r="F987" t="s">
        <v>31</v>
      </c>
      <c r="G987" t="s">
        <v>1828</v>
      </c>
      <c r="H987" t="s">
        <v>20</v>
      </c>
      <c r="I987" t="s">
        <v>32</v>
      </c>
      <c r="J987" t="s">
        <v>21</v>
      </c>
      <c r="K987">
        <v>40000</v>
      </c>
      <c r="L987">
        <v>93000</v>
      </c>
      <c r="M987">
        <v>66500</v>
      </c>
    </row>
    <row r="988" spans="1:13" x14ac:dyDescent="0.2">
      <c r="A988" t="s">
        <v>13</v>
      </c>
      <c r="B988" t="s">
        <v>1805</v>
      </c>
      <c r="C988" t="s">
        <v>50</v>
      </c>
      <c r="D988" t="s">
        <v>1806</v>
      </c>
      <c r="E988" t="s">
        <v>344</v>
      </c>
      <c r="F988" t="s">
        <v>53</v>
      </c>
      <c r="G988" t="s">
        <v>1829</v>
      </c>
      <c r="H988" t="s">
        <v>45</v>
      </c>
      <c r="I988" t="s">
        <v>32</v>
      </c>
      <c r="J988" t="s">
        <v>21</v>
      </c>
      <c r="K988">
        <v>86000</v>
      </c>
      <c r="L988">
        <v>107000</v>
      </c>
      <c r="M988">
        <v>96500</v>
      </c>
    </row>
    <row r="989" spans="1:13" x14ac:dyDescent="0.2">
      <c r="A989" t="s">
        <v>55</v>
      </c>
      <c r="B989" t="s">
        <v>1830</v>
      </c>
      <c r="C989" t="s">
        <v>357</v>
      </c>
      <c r="D989" t="s">
        <v>1831</v>
      </c>
      <c r="E989" t="s">
        <v>99</v>
      </c>
      <c r="F989" t="s">
        <v>100</v>
      </c>
      <c r="G989" t="s">
        <v>1832</v>
      </c>
      <c r="H989" t="s">
        <v>45</v>
      </c>
      <c r="I989" t="s">
        <v>32</v>
      </c>
      <c r="J989" t="s">
        <v>21</v>
      </c>
      <c r="K989">
        <v>80000</v>
      </c>
      <c r="L989">
        <v>105000</v>
      </c>
      <c r="M989">
        <v>92500</v>
      </c>
    </row>
    <row r="990" spans="1:13" x14ac:dyDescent="0.2">
      <c r="A990" t="s">
        <v>81</v>
      </c>
      <c r="B990" t="s">
        <v>1833</v>
      </c>
      <c r="C990" t="s">
        <v>23</v>
      </c>
      <c r="D990" t="s">
        <v>1834</v>
      </c>
      <c r="E990" t="s">
        <v>1835</v>
      </c>
      <c r="F990" t="s">
        <v>146</v>
      </c>
      <c r="G990" t="s">
        <v>1836</v>
      </c>
      <c r="H990" t="s">
        <v>45</v>
      </c>
      <c r="I990" t="s">
        <v>32</v>
      </c>
      <c r="J990" t="s">
        <v>33</v>
      </c>
      <c r="K990">
        <v>66000</v>
      </c>
      <c r="L990">
        <v>84500</v>
      </c>
      <c r="M990">
        <v>75250</v>
      </c>
    </row>
    <row r="991" spans="1:13" x14ac:dyDescent="0.2">
      <c r="A991" t="s">
        <v>48</v>
      </c>
      <c r="B991" t="s">
        <v>1438</v>
      </c>
      <c r="C991" t="s">
        <v>50</v>
      </c>
      <c r="D991" t="s">
        <v>1439</v>
      </c>
      <c r="E991" t="s">
        <v>1139</v>
      </c>
      <c r="F991" t="s">
        <v>146</v>
      </c>
      <c r="G991" t="s">
        <v>1837</v>
      </c>
      <c r="H991" t="s">
        <v>20</v>
      </c>
      <c r="I991" t="s">
        <v>32</v>
      </c>
      <c r="J991" t="s">
        <v>21</v>
      </c>
      <c r="K991">
        <v>98000</v>
      </c>
      <c r="L991">
        <v>105000</v>
      </c>
      <c r="M991">
        <v>101500</v>
      </c>
    </row>
    <row r="992" spans="1:13" x14ac:dyDescent="0.2">
      <c r="A992" t="s">
        <v>105</v>
      </c>
      <c r="B992" t="s">
        <v>712</v>
      </c>
      <c r="C992" t="s">
        <v>50</v>
      </c>
      <c r="D992" t="s">
        <v>713</v>
      </c>
      <c r="E992" t="s">
        <v>17</v>
      </c>
      <c r="F992" t="s">
        <v>18</v>
      </c>
      <c r="G992" t="s">
        <v>1838</v>
      </c>
      <c r="H992" t="s">
        <v>20</v>
      </c>
      <c r="I992" t="s">
        <v>17</v>
      </c>
      <c r="J992" t="s">
        <v>241</v>
      </c>
      <c r="K992">
        <v>69000</v>
      </c>
      <c r="L992">
        <v>86000</v>
      </c>
      <c r="M992">
        <v>77500</v>
      </c>
    </row>
    <row r="993" spans="1:13" x14ac:dyDescent="0.2">
      <c r="A993" t="s">
        <v>13</v>
      </c>
      <c r="B993" t="s">
        <v>1839</v>
      </c>
      <c r="C993" t="s">
        <v>35</v>
      </c>
      <c r="D993" t="s">
        <v>1840</v>
      </c>
      <c r="E993" t="s">
        <v>99</v>
      </c>
      <c r="F993" t="s">
        <v>100</v>
      </c>
      <c r="G993" t="s">
        <v>1841</v>
      </c>
      <c r="H993" t="s">
        <v>20</v>
      </c>
      <c r="I993" t="s">
        <v>32</v>
      </c>
      <c r="J993" t="s">
        <v>101</v>
      </c>
      <c r="K993">
        <v>110000</v>
      </c>
      <c r="L993">
        <v>130000</v>
      </c>
      <c r="M993">
        <v>120000</v>
      </c>
    </row>
    <row r="994" spans="1:13" x14ac:dyDescent="0.2">
      <c r="A994" t="s">
        <v>55</v>
      </c>
      <c r="B994" t="s">
        <v>66</v>
      </c>
      <c r="C994" t="s">
        <v>67</v>
      </c>
      <c r="D994" t="s">
        <v>68</v>
      </c>
      <c r="E994" t="s">
        <v>37</v>
      </c>
      <c r="F994" t="s">
        <v>31</v>
      </c>
      <c r="G994" t="s">
        <v>1842</v>
      </c>
      <c r="H994" t="s">
        <v>45</v>
      </c>
      <c r="I994" t="s">
        <v>32</v>
      </c>
      <c r="J994" t="s">
        <v>46</v>
      </c>
      <c r="K994">
        <v>68000</v>
      </c>
      <c r="L994">
        <v>88300</v>
      </c>
      <c r="M994">
        <v>78150</v>
      </c>
    </row>
    <row r="995" spans="1:13" x14ac:dyDescent="0.2">
      <c r="A995" t="s">
        <v>48</v>
      </c>
      <c r="B995" t="s">
        <v>1843</v>
      </c>
      <c r="C995" t="s">
        <v>28</v>
      </c>
      <c r="D995" t="s">
        <v>327</v>
      </c>
      <c r="E995" t="s">
        <v>37</v>
      </c>
      <c r="F995" t="s">
        <v>31</v>
      </c>
      <c r="G995" t="s">
        <v>1844</v>
      </c>
      <c r="H995" t="s">
        <v>45</v>
      </c>
      <c r="I995" t="s">
        <v>32</v>
      </c>
      <c r="J995" t="s">
        <v>93</v>
      </c>
      <c r="K995">
        <v>75000</v>
      </c>
      <c r="L995">
        <v>108000</v>
      </c>
      <c r="M995">
        <v>91500</v>
      </c>
    </row>
    <row r="996" spans="1:13" x14ac:dyDescent="0.2">
      <c r="A996" t="s">
        <v>105</v>
      </c>
      <c r="B996" t="s">
        <v>28</v>
      </c>
      <c r="C996" t="s">
        <v>28</v>
      </c>
      <c r="D996" t="s">
        <v>1845</v>
      </c>
      <c r="E996" t="s">
        <v>123</v>
      </c>
      <c r="F996" t="s">
        <v>31</v>
      </c>
      <c r="G996" t="s">
        <v>1846</v>
      </c>
      <c r="H996" t="s">
        <v>20</v>
      </c>
      <c r="I996" t="s">
        <v>32</v>
      </c>
      <c r="J996" t="s">
        <v>21</v>
      </c>
      <c r="K996">
        <v>46000</v>
      </c>
      <c r="L996">
        <v>105000</v>
      </c>
      <c r="M996">
        <v>75500</v>
      </c>
    </row>
    <row r="997" spans="1:13" x14ac:dyDescent="0.2">
      <c r="A997" t="s">
        <v>13</v>
      </c>
      <c r="B997" t="s">
        <v>1847</v>
      </c>
      <c r="C997" t="s">
        <v>28</v>
      </c>
      <c r="D997" t="s">
        <v>1848</v>
      </c>
      <c r="E997" t="s">
        <v>63</v>
      </c>
      <c r="F997" t="s">
        <v>53</v>
      </c>
      <c r="G997" t="s">
        <v>18</v>
      </c>
      <c r="H997" t="s">
        <v>20</v>
      </c>
      <c r="I997" t="s">
        <v>17</v>
      </c>
      <c r="J997" t="s">
        <v>21</v>
      </c>
      <c r="K997">
        <v>75000</v>
      </c>
      <c r="L997">
        <v>110000</v>
      </c>
      <c r="M997">
        <v>92500</v>
      </c>
    </row>
    <row r="998" spans="1:13" x14ac:dyDescent="0.2">
      <c r="A998" t="s">
        <v>105</v>
      </c>
      <c r="B998" t="s">
        <v>772</v>
      </c>
      <c r="C998" t="s">
        <v>50</v>
      </c>
      <c r="D998" t="s">
        <v>773</v>
      </c>
      <c r="E998" t="s">
        <v>37</v>
      </c>
      <c r="F998" t="s">
        <v>31</v>
      </c>
      <c r="G998" t="s">
        <v>1849</v>
      </c>
      <c r="H998" t="s">
        <v>20</v>
      </c>
      <c r="I998" t="s">
        <v>32</v>
      </c>
      <c r="J998" t="s">
        <v>33</v>
      </c>
      <c r="K998">
        <v>65000</v>
      </c>
      <c r="L998">
        <v>80000</v>
      </c>
      <c r="M998">
        <v>72500</v>
      </c>
    </row>
    <row r="999" spans="1:13" x14ac:dyDescent="0.2">
      <c r="A999" t="s">
        <v>105</v>
      </c>
      <c r="B999" t="s">
        <v>1850</v>
      </c>
      <c r="C999" t="s">
        <v>28</v>
      </c>
      <c r="D999" t="s">
        <v>1851</v>
      </c>
      <c r="E999" t="s">
        <v>37</v>
      </c>
      <c r="F999" t="s">
        <v>31</v>
      </c>
      <c r="G999" t="s">
        <v>1852</v>
      </c>
      <c r="H999" t="s">
        <v>20</v>
      </c>
      <c r="I999" t="s">
        <v>32</v>
      </c>
      <c r="J999" t="s">
        <v>21</v>
      </c>
      <c r="K999">
        <v>75000</v>
      </c>
      <c r="L999">
        <v>85000</v>
      </c>
      <c r="M999">
        <v>80000</v>
      </c>
    </row>
    <row r="1000" spans="1:13" x14ac:dyDescent="0.2">
      <c r="A1000" t="s">
        <v>13</v>
      </c>
      <c r="B1000" t="s">
        <v>161</v>
      </c>
      <c r="C1000" t="s">
        <v>90</v>
      </c>
      <c r="D1000" t="s">
        <v>162</v>
      </c>
      <c r="E1000" t="s">
        <v>123</v>
      </c>
      <c r="F1000" t="s">
        <v>31</v>
      </c>
      <c r="G1000" t="s">
        <v>1853</v>
      </c>
      <c r="H1000" t="s">
        <v>20</v>
      </c>
      <c r="I1000" t="s">
        <v>32</v>
      </c>
      <c r="J1000" t="s">
        <v>21</v>
      </c>
      <c r="K1000">
        <v>43000</v>
      </c>
      <c r="L1000">
        <v>93000</v>
      </c>
      <c r="M1000">
        <v>68000</v>
      </c>
    </row>
    <row r="1001" spans="1:13" x14ac:dyDescent="0.2">
      <c r="A1001" t="s">
        <v>55</v>
      </c>
      <c r="B1001" t="s">
        <v>1854</v>
      </c>
      <c r="C1001" t="s">
        <v>188</v>
      </c>
      <c r="D1001" t="s">
        <v>1855</v>
      </c>
      <c r="E1001" t="s">
        <v>640</v>
      </c>
      <c r="F1001" t="s">
        <v>119</v>
      </c>
      <c r="G1001" t="s">
        <v>1856</v>
      </c>
      <c r="H1001" t="s">
        <v>20</v>
      </c>
      <c r="I1001" t="s">
        <v>32</v>
      </c>
      <c r="J1001" t="s">
        <v>33</v>
      </c>
      <c r="K1001">
        <v>80000</v>
      </c>
      <c r="L1001">
        <v>87000</v>
      </c>
      <c r="M1001">
        <v>83500</v>
      </c>
    </row>
    <row r="1002" spans="1:13" x14ac:dyDescent="0.2">
      <c r="A1002" t="s">
        <v>26</v>
      </c>
      <c r="B1002" t="s">
        <v>771</v>
      </c>
      <c r="C1002" t="s">
        <v>50</v>
      </c>
      <c r="D1002" t="s">
        <v>126</v>
      </c>
      <c r="E1002" t="s">
        <v>1835</v>
      </c>
      <c r="F1002" t="s">
        <v>146</v>
      </c>
      <c r="G1002" t="s">
        <v>1857</v>
      </c>
      <c r="H1002" t="s">
        <v>20</v>
      </c>
      <c r="I1002" t="s">
        <v>32</v>
      </c>
      <c r="J1002" t="s">
        <v>93</v>
      </c>
      <c r="K1002">
        <v>38000</v>
      </c>
      <c r="L1002">
        <v>70000</v>
      </c>
      <c r="M1002">
        <v>54000</v>
      </c>
    </row>
    <row r="1003" spans="1:13" x14ac:dyDescent="0.2">
      <c r="A1003" t="s">
        <v>13</v>
      </c>
      <c r="B1003" t="s">
        <v>503</v>
      </c>
      <c r="C1003" t="s">
        <v>41</v>
      </c>
      <c r="D1003" t="s">
        <v>504</v>
      </c>
      <c r="E1003" t="s">
        <v>17</v>
      </c>
      <c r="F1003" t="s">
        <v>18</v>
      </c>
      <c r="G1003" t="s">
        <v>1858</v>
      </c>
      <c r="H1003" t="s">
        <v>45</v>
      </c>
      <c r="I1003" t="s">
        <v>17</v>
      </c>
      <c r="J1003" t="s">
        <v>325</v>
      </c>
      <c r="K1003">
        <v>70000</v>
      </c>
      <c r="L1003">
        <v>90000</v>
      </c>
      <c r="M1003">
        <v>80000</v>
      </c>
    </row>
    <row r="1004" spans="1:13" x14ac:dyDescent="0.2">
      <c r="A1004" t="s">
        <v>96</v>
      </c>
      <c r="B1004" t="s">
        <v>554</v>
      </c>
      <c r="C1004" t="s">
        <v>50</v>
      </c>
      <c r="D1004" t="s">
        <v>1792</v>
      </c>
      <c r="E1004" t="s">
        <v>1793</v>
      </c>
      <c r="F1004" t="s">
        <v>53</v>
      </c>
      <c r="G1004" t="s">
        <v>1859</v>
      </c>
      <c r="H1004" t="s">
        <v>20</v>
      </c>
      <c r="I1004" t="s">
        <v>32</v>
      </c>
      <c r="J1004" t="s">
        <v>269</v>
      </c>
      <c r="K1004">
        <v>60000</v>
      </c>
      <c r="L1004">
        <v>70000</v>
      </c>
      <c r="M1004">
        <v>65000</v>
      </c>
    </row>
    <row r="1005" spans="1:13" x14ac:dyDescent="0.2">
      <c r="A1005" t="s">
        <v>88</v>
      </c>
      <c r="B1005" t="s">
        <v>113</v>
      </c>
      <c r="C1005" t="s">
        <v>28</v>
      </c>
      <c r="D1005" t="s">
        <v>1860</v>
      </c>
      <c r="E1005" t="s">
        <v>37</v>
      </c>
      <c r="F1005" t="s">
        <v>31</v>
      </c>
      <c r="G1005" t="s">
        <v>1861</v>
      </c>
      <c r="H1005" t="s">
        <v>20</v>
      </c>
      <c r="I1005" t="s">
        <v>32</v>
      </c>
      <c r="J1005" t="s">
        <v>21</v>
      </c>
      <c r="K1005">
        <v>135200</v>
      </c>
      <c r="L1005">
        <v>156000</v>
      </c>
      <c r="M1005">
        <v>145600</v>
      </c>
    </row>
    <row r="1006" spans="1:13" x14ac:dyDescent="0.2">
      <c r="A1006" t="s">
        <v>105</v>
      </c>
      <c r="B1006" t="s">
        <v>506</v>
      </c>
      <c r="C1006" t="s">
        <v>188</v>
      </c>
      <c r="D1006" t="s">
        <v>200</v>
      </c>
      <c r="E1006" t="s">
        <v>37</v>
      </c>
      <c r="F1006" t="s">
        <v>31</v>
      </c>
      <c r="G1006" t="s">
        <v>1862</v>
      </c>
      <c r="H1006" t="s">
        <v>20</v>
      </c>
      <c r="I1006" t="s">
        <v>32</v>
      </c>
      <c r="J1006" t="s">
        <v>21</v>
      </c>
      <c r="K1006">
        <v>72000</v>
      </c>
      <c r="L1006">
        <v>86000</v>
      </c>
      <c r="M1006">
        <v>79000</v>
      </c>
    </row>
    <row r="1007" spans="1:13" x14ac:dyDescent="0.2">
      <c r="A1007" t="s">
        <v>88</v>
      </c>
      <c r="B1007" t="s">
        <v>1863</v>
      </c>
      <c r="C1007" t="s">
        <v>90</v>
      </c>
      <c r="D1007" t="s">
        <v>1864</v>
      </c>
      <c r="E1007" t="s">
        <v>1865</v>
      </c>
      <c r="F1007" t="s">
        <v>100</v>
      </c>
      <c r="G1007" t="s">
        <v>1866</v>
      </c>
      <c r="H1007" t="s">
        <v>20</v>
      </c>
      <c r="I1007" t="s">
        <v>32</v>
      </c>
      <c r="J1007" t="s">
        <v>21</v>
      </c>
      <c r="K1007">
        <v>72000</v>
      </c>
      <c r="L1007">
        <v>82000</v>
      </c>
      <c r="M1007">
        <v>77000</v>
      </c>
    </row>
    <row r="1008" spans="1:13" x14ac:dyDescent="0.2">
      <c r="A1008" t="s">
        <v>13</v>
      </c>
      <c r="B1008" t="s">
        <v>194</v>
      </c>
      <c r="C1008" t="s">
        <v>50</v>
      </c>
      <c r="D1008" t="s">
        <v>195</v>
      </c>
      <c r="E1008" t="s">
        <v>37</v>
      </c>
      <c r="F1008" t="s">
        <v>31</v>
      </c>
      <c r="G1008" t="s">
        <v>1867</v>
      </c>
      <c r="H1008" t="s">
        <v>20</v>
      </c>
      <c r="I1008" t="s">
        <v>32</v>
      </c>
      <c r="J1008" t="s">
        <v>21</v>
      </c>
      <c r="K1008">
        <v>41600</v>
      </c>
      <c r="L1008">
        <v>57200</v>
      </c>
      <c r="M1008">
        <v>49400</v>
      </c>
    </row>
    <row r="1009" spans="1:13" x14ac:dyDescent="0.2">
      <c r="A1009" t="s">
        <v>96</v>
      </c>
      <c r="B1009" t="s">
        <v>158</v>
      </c>
      <c r="C1009" t="s">
        <v>50</v>
      </c>
      <c r="D1009" t="s">
        <v>159</v>
      </c>
      <c r="E1009" t="s">
        <v>17</v>
      </c>
      <c r="F1009" t="s">
        <v>18</v>
      </c>
      <c r="G1009" t="s">
        <v>1868</v>
      </c>
      <c r="H1009" t="s">
        <v>20</v>
      </c>
      <c r="I1009" t="s">
        <v>17</v>
      </c>
      <c r="J1009" t="s">
        <v>21</v>
      </c>
      <c r="K1009">
        <v>50000</v>
      </c>
      <c r="L1009">
        <v>76458</v>
      </c>
      <c r="M1009">
        <v>63229</v>
      </c>
    </row>
    <row r="1010" spans="1:13" x14ac:dyDescent="0.2">
      <c r="A1010" t="s">
        <v>48</v>
      </c>
      <c r="B1010" t="s">
        <v>765</v>
      </c>
      <c r="C1010" t="s">
        <v>50</v>
      </c>
      <c r="D1010" t="s">
        <v>766</v>
      </c>
      <c r="E1010" t="s">
        <v>136</v>
      </c>
      <c r="F1010" t="s">
        <v>100</v>
      </c>
      <c r="G1010" t="s">
        <v>1869</v>
      </c>
      <c r="H1010" t="s">
        <v>20</v>
      </c>
      <c r="I1010" t="s">
        <v>32</v>
      </c>
      <c r="J1010" t="s">
        <v>21</v>
      </c>
      <c r="K1010">
        <v>56000</v>
      </c>
      <c r="L1010">
        <v>76000</v>
      </c>
      <c r="M1010">
        <v>66000</v>
      </c>
    </row>
    <row r="1011" spans="1:13" x14ac:dyDescent="0.2">
      <c r="A1011" t="s">
        <v>105</v>
      </c>
      <c r="B1011" t="s">
        <v>28</v>
      </c>
      <c r="C1011" t="s">
        <v>28</v>
      </c>
      <c r="D1011" t="s">
        <v>1415</v>
      </c>
      <c r="E1011" t="s">
        <v>1125</v>
      </c>
      <c r="F1011" t="s">
        <v>53</v>
      </c>
      <c r="G1011" t="s">
        <v>1870</v>
      </c>
      <c r="H1011" t="s">
        <v>20</v>
      </c>
      <c r="I1011" t="s">
        <v>32</v>
      </c>
      <c r="J1011" t="s">
        <v>320</v>
      </c>
      <c r="K1011">
        <v>77000</v>
      </c>
      <c r="L1011">
        <v>96000</v>
      </c>
      <c r="M1011">
        <v>86500</v>
      </c>
    </row>
    <row r="1012" spans="1:13" x14ac:dyDescent="0.2">
      <c r="A1012" t="s">
        <v>48</v>
      </c>
      <c r="B1012" t="s">
        <v>513</v>
      </c>
      <c r="C1012" t="s">
        <v>67</v>
      </c>
      <c r="D1012" t="s">
        <v>514</v>
      </c>
      <c r="E1012" t="s">
        <v>99</v>
      </c>
      <c r="F1012" t="s">
        <v>100</v>
      </c>
      <c r="G1012" t="s">
        <v>1871</v>
      </c>
      <c r="H1012" t="s">
        <v>20</v>
      </c>
      <c r="I1012" t="s">
        <v>32</v>
      </c>
      <c r="J1012" t="s">
        <v>21</v>
      </c>
      <c r="K1012">
        <v>65000</v>
      </c>
      <c r="L1012">
        <v>120000</v>
      </c>
      <c r="M1012">
        <v>92500</v>
      </c>
    </row>
    <row r="1013" spans="1:13" x14ac:dyDescent="0.2">
      <c r="A1013" t="s">
        <v>55</v>
      </c>
      <c r="B1013" t="s">
        <v>780</v>
      </c>
      <c r="C1013" t="s">
        <v>188</v>
      </c>
      <c r="D1013" t="s">
        <v>781</v>
      </c>
      <c r="E1013" t="s">
        <v>123</v>
      </c>
      <c r="F1013" t="s">
        <v>31</v>
      </c>
      <c r="G1013" t="s">
        <v>1872</v>
      </c>
      <c r="H1013" t="s">
        <v>20</v>
      </c>
      <c r="I1013" t="s">
        <v>32</v>
      </c>
      <c r="J1013" t="s">
        <v>21</v>
      </c>
      <c r="K1013">
        <v>65000</v>
      </c>
      <c r="L1013">
        <v>77000</v>
      </c>
      <c r="M1013">
        <v>71000</v>
      </c>
    </row>
    <row r="1014" spans="1:13" x14ac:dyDescent="0.2">
      <c r="A1014" t="s">
        <v>105</v>
      </c>
      <c r="B1014" t="s">
        <v>1631</v>
      </c>
      <c r="C1014" t="s">
        <v>357</v>
      </c>
      <c r="D1014" t="s">
        <v>1632</v>
      </c>
      <c r="E1014" t="s">
        <v>63</v>
      </c>
      <c r="F1014" t="s">
        <v>53</v>
      </c>
      <c r="G1014" t="s">
        <v>1873</v>
      </c>
      <c r="H1014" t="s">
        <v>375</v>
      </c>
      <c r="I1014" t="s">
        <v>32</v>
      </c>
      <c r="J1014" t="s">
        <v>21</v>
      </c>
      <c r="K1014">
        <v>44000</v>
      </c>
      <c r="L1014">
        <v>57200</v>
      </c>
      <c r="M1014">
        <v>50600</v>
      </c>
    </row>
    <row r="1015" spans="1:13" x14ac:dyDescent="0.2">
      <c r="A1015" t="s">
        <v>105</v>
      </c>
      <c r="B1015" t="s">
        <v>1874</v>
      </c>
      <c r="C1015" t="s">
        <v>28</v>
      </c>
      <c r="D1015" t="s">
        <v>1875</v>
      </c>
      <c r="E1015" t="s">
        <v>1876</v>
      </c>
      <c r="F1015" t="s">
        <v>31</v>
      </c>
      <c r="G1015" t="s">
        <v>1877</v>
      </c>
      <c r="H1015" t="s">
        <v>20</v>
      </c>
      <c r="I1015" t="s">
        <v>32</v>
      </c>
      <c r="J1015" t="s">
        <v>150</v>
      </c>
      <c r="K1015">
        <v>89000</v>
      </c>
      <c r="L1015">
        <v>111000</v>
      </c>
      <c r="M1015">
        <v>100000</v>
      </c>
    </row>
    <row r="1016" spans="1:13" x14ac:dyDescent="0.2">
      <c r="A1016" t="s">
        <v>105</v>
      </c>
      <c r="B1016" t="s">
        <v>28</v>
      </c>
      <c r="C1016" t="s">
        <v>28</v>
      </c>
      <c r="D1016" t="s">
        <v>877</v>
      </c>
      <c r="E1016" t="s">
        <v>233</v>
      </c>
      <c r="F1016" t="s">
        <v>234</v>
      </c>
      <c r="G1016" t="s">
        <v>1878</v>
      </c>
      <c r="H1016" t="s">
        <v>20</v>
      </c>
      <c r="I1016" t="s">
        <v>32</v>
      </c>
      <c r="J1016" t="s">
        <v>21</v>
      </c>
      <c r="K1016">
        <v>52000</v>
      </c>
      <c r="L1016">
        <v>74000</v>
      </c>
      <c r="M1016">
        <v>63000</v>
      </c>
    </row>
    <row r="1017" spans="1:13" x14ac:dyDescent="0.2">
      <c r="A1017" t="s">
        <v>105</v>
      </c>
      <c r="B1017" t="s">
        <v>28</v>
      </c>
      <c r="C1017" t="s">
        <v>28</v>
      </c>
      <c r="D1017" t="s">
        <v>642</v>
      </c>
      <c r="E1017" t="s">
        <v>136</v>
      </c>
      <c r="F1017" t="s">
        <v>100</v>
      </c>
      <c r="G1017" t="s">
        <v>1879</v>
      </c>
      <c r="H1017" t="s">
        <v>20</v>
      </c>
      <c r="I1017" t="s">
        <v>32</v>
      </c>
      <c r="J1017" t="s">
        <v>33</v>
      </c>
      <c r="K1017">
        <v>69000</v>
      </c>
      <c r="L1017">
        <v>86000</v>
      </c>
      <c r="M1017">
        <v>77500</v>
      </c>
    </row>
    <row r="1018" spans="1:13" x14ac:dyDescent="0.2">
      <c r="A1018" t="s">
        <v>105</v>
      </c>
      <c r="B1018" t="s">
        <v>783</v>
      </c>
      <c r="C1018" t="s">
        <v>357</v>
      </c>
      <c r="D1018" t="s">
        <v>784</v>
      </c>
      <c r="E1018" t="s">
        <v>1835</v>
      </c>
      <c r="F1018" t="s">
        <v>146</v>
      </c>
      <c r="G1018" t="s">
        <v>1880</v>
      </c>
      <c r="H1018" t="s">
        <v>375</v>
      </c>
      <c r="I1018" t="s">
        <v>32</v>
      </c>
      <c r="J1018" t="s">
        <v>21</v>
      </c>
      <c r="K1018">
        <v>69000</v>
      </c>
      <c r="L1018">
        <v>86000</v>
      </c>
      <c r="M1018">
        <v>77500</v>
      </c>
    </row>
    <row r="1019" spans="1:13" x14ac:dyDescent="0.2">
      <c r="A1019" t="s">
        <v>26</v>
      </c>
      <c r="B1019" t="s">
        <v>343</v>
      </c>
      <c r="C1019" t="s">
        <v>28</v>
      </c>
      <c r="D1019" t="s">
        <v>243</v>
      </c>
      <c r="E1019" t="s">
        <v>344</v>
      </c>
      <c r="F1019" t="s">
        <v>53</v>
      </c>
      <c r="G1019" t="s">
        <v>1881</v>
      </c>
      <c r="H1019" t="s">
        <v>20</v>
      </c>
      <c r="I1019" t="s">
        <v>32</v>
      </c>
      <c r="J1019" t="s">
        <v>39</v>
      </c>
      <c r="K1019">
        <v>70000</v>
      </c>
      <c r="L1019">
        <v>79000</v>
      </c>
      <c r="M1019">
        <v>74500</v>
      </c>
    </row>
    <row r="1020" spans="1:13" x14ac:dyDescent="0.2">
      <c r="A1020" t="s">
        <v>105</v>
      </c>
      <c r="B1020" t="s">
        <v>1882</v>
      </c>
      <c r="C1020" t="s">
        <v>67</v>
      </c>
      <c r="D1020" t="s">
        <v>1883</v>
      </c>
      <c r="E1020" t="s">
        <v>123</v>
      </c>
      <c r="F1020" t="s">
        <v>31</v>
      </c>
      <c r="G1020" t="s">
        <v>1884</v>
      </c>
      <c r="H1020" t="s">
        <v>20</v>
      </c>
      <c r="I1020" t="s">
        <v>32</v>
      </c>
      <c r="J1020" t="s">
        <v>21</v>
      </c>
      <c r="K1020">
        <v>43000</v>
      </c>
      <c r="L1020">
        <v>93000</v>
      </c>
      <c r="M1020">
        <v>68000</v>
      </c>
    </row>
    <row r="1021" spans="1:13" x14ac:dyDescent="0.2">
      <c r="A1021" t="s">
        <v>48</v>
      </c>
      <c r="B1021" t="s">
        <v>518</v>
      </c>
      <c r="C1021" t="s">
        <v>28</v>
      </c>
      <c r="D1021" t="s">
        <v>519</v>
      </c>
      <c r="E1021" t="s">
        <v>30</v>
      </c>
      <c r="F1021" t="s">
        <v>31</v>
      </c>
      <c r="G1021" t="s">
        <v>1885</v>
      </c>
      <c r="H1021" t="s">
        <v>20</v>
      </c>
      <c r="I1021" t="s">
        <v>32</v>
      </c>
      <c r="J1021" t="s">
        <v>21</v>
      </c>
      <c r="K1021">
        <v>72883.199999999997</v>
      </c>
      <c r="L1021">
        <v>89440</v>
      </c>
      <c r="M1021">
        <v>81161.600000000006</v>
      </c>
    </row>
    <row r="1022" spans="1:13" x14ac:dyDescent="0.2">
      <c r="A1022" t="s">
        <v>105</v>
      </c>
      <c r="B1022" t="s">
        <v>28</v>
      </c>
      <c r="C1022" t="s">
        <v>28</v>
      </c>
      <c r="D1022" t="s">
        <v>1176</v>
      </c>
      <c r="E1022" t="s">
        <v>233</v>
      </c>
      <c r="F1022" t="s">
        <v>234</v>
      </c>
      <c r="G1022" t="s">
        <v>1886</v>
      </c>
      <c r="H1022" t="s">
        <v>20</v>
      </c>
      <c r="I1022" t="s">
        <v>32</v>
      </c>
      <c r="J1022" t="s">
        <v>21</v>
      </c>
      <c r="K1022">
        <v>58000</v>
      </c>
      <c r="L1022">
        <v>58000</v>
      </c>
      <c r="M1022">
        <v>58000</v>
      </c>
    </row>
    <row r="1023" spans="1:13" x14ac:dyDescent="0.2">
      <c r="A1023" t="s">
        <v>26</v>
      </c>
      <c r="B1023" t="s">
        <v>1887</v>
      </c>
      <c r="C1023" t="s">
        <v>28</v>
      </c>
      <c r="D1023" t="s">
        <v>165</v>
      </c>
      <c r="E1023" t="s">
        <v>166</v>
      </c>
      <c r="F1023" t="s">
        <v>146</v>
      </c>
      <c r="G1023" t="s">
        <v>1888</v>
      </c>
      <c r="H1023" t="s">
        <v>20</v>
      </c>
      <c r="I1023" t="s">
        <v>32</v>
      </c>
      <c r="J1023" t="s">
        <v>21</v>
      </c>
      <c r="K1023">
        <v>81000</v>
      </c>
      <c r="L1023">
        <v>91000</v>
      </c>
      <c r="M1023">
        <v>86000</v>
      </c>
    </row>
    <row r="1024" spans="1:13" x14ac:dyDescent="0.2">
      <c r="A1024" t="s">
        <v>105</v>
      </c>
      <c r="B1024" t="s">
        <v>369</v>
      </c>
      <c r="C1024" t="s">
        <v>370</v>
      </c>
      <c r="D1024" t="s">
        <v>371</v>
      </c>
      <c r="E1024" t="s">
        <v>99</v>
      </c>
      <c r="F1024" t="s">
        <v>100</v>
      </c>
      <c r="G1024" t="s">
        <v>1889</v>
      </c>
      <c r="H1024" t="s">
        <v>20</v>
      </c>
      <c r="I1024" t="s">
        <v>32</v>
      </c>
      <c r="J1024" t="s">
        <v>21</v>
      </c>
      <c r="K1024">
        <v>60000</v>
      </c>
      <c r="L1024">
        <v>95000</v>
      </c>
      <c r="M1024">
        <v>77500</v>
      </c>
    </row>
    <row r="1025" spans="1:13" x14ac:dyDescent="0.2">
      <c r="A1025" t="s">
        <v>96</v>
      </c>
      <c r="B1025" t="s">
        <v>1796</v>
      </c>
      <c r="C1025" t="s">
        <v>50</v>
      </c>
      <c r="D1025" t="s">
        <v>1797</v>
      </c>
      <c r="E1025" t="s">
        <v>1890</v>
      </c>
      <c r="F1025" t="s">
        <v>18</v>
      </c>
      <c r="G1025" t="s">
        <v>1891</v>
      </c>
      <c r="H1025" t="s">
        <v>20</v>
      </c>
      <c r="I1025" t="s">
        <v>32</v>
      </c>
      <c r="J1025" t="s">
        <v>21</v>
      </c>
      <c r="K1025">
        <v>50000</v>
      </c>
      <c r="L1025">
        <v>76458</v>
      </c>
      <c r="M1025">
        <v>63229</v>
      </c>
    </row>
    <row r="1026" spans="1:13" x14ac:dyDescent="0.2">
      <c r="A1026" t="s">
        <v>55</v>
      </c>
      <c r="B1026" t="s">
        <v>1892</v>
      </c>
      <c r="C1026" t="s">
        <v>188</v>
      </c>
      <c r="D1026" t="s">
        <v>1309</v>
      </c>
      <c r="E1026" t="s">
        <v>37</v>
      </c>
      <c r="F1026" t="s">
        <v>31</v>
      </c>
      <c r="G1026" t="s">
        <v>1893</v>
      </c>
      <c r="H1026" t="s">
        <v>20</v>
      </c>
      <c r="I1026" t="s">
        <v>32</v>
      </c>
      <c r="J1026" t="s">
        <v>21</v>
      </c>
      <c r="K1026">
        <v>82000</v>
      </c>
      <c r="L1026">
        <v>87000</v>
      </c>
      <c r="M1026">
        <v>84500</v>
      </c>
    </row>
    <row r="1027" spans="1:13" x14ac:dyDescent="0.2">
      <c r="A1027" t="s">
        <v>105</v>
      </c>
      <c r="B1027" t="s">
        <v>844</v>
      </c>
      <c r="C1027" t="s">
        <v>28</v>
      </c>
      <c r="D1027" t="s">
        <v>845</v>
      </c>
      <c r="E1027" t="s">
        <v>600</v>
      </c>
      <c r="F1027" t="s">
        <v>31</v>
      </c>
      <c r="G1027" t="s">
        <v>1894</v>
      </c>
      <c r="H1027" t="s">
        <v>20</v>
      </c>
      <c r="I1027" t="s">
        <v>32</v>
      </c>
      <c r="J1027" t="s">
        <v>33</v>
      </c>
      <c r="K1027">
        <v>48000</v>
      </c>
      <c r="L1027">
        <v>80000</v>
      </c>
      <c r="M1027">
        <v>64000</v>
      </c>
    </row>
    <row r="1028" spans="1:13" x14ac:dyDescent="0.2">
      <c r="A1028" t="s">
        <v>48</v>
      </c>
      <c r="B1028" t="s">
        <v>1895</v>
      </c>
      <c r="C1028" t="s">
        <v>67</v>
      </c>
      <c r="D1028" t="s">
        <v>1896</v>
      </c>
      <c r="E1028" t="s">
        <v>37</v>
      </c>
      <c r="F1028" t="s">
        <v>31</v>
      </c>
      <c r="G1028" t="s">
        <v>1897</v>
      </c>
      <c r="H1028" t="s">
        <v>20</v>
      </c>
      <c r="I1028" t="s">
        <v>32</v>
      </c>
      <c r="J1028" t="s">
        <v>84</v>
      </c>
      <c r="K1028">
        <v>65000</v>
      </c>
      <c r="L1028">
        <v>85000</v>
      </c>
      <c r="M1028">
        <v>75000</v>
      </c>
    </row>
    <row r="1029" spans="1:13" x14ac:dyDescent="0.2">
      <c r="A1029" t="s">
        <v>105</v>
      </c>
      <c r="B1029" t="s">
        <v>175</v>
      </c>
      <c r="C1029" t="s">
        <v>28</v>
      </c>
      <c r="D1029" t="s">
        <v>176</v>
      </c>
      <c r="E1029" t="s">
        <v>177</v>
      </c>
      <c r="F1029" t="s">
        <v>178</v>
      </c>
      <c r="G1029" t="s">
        <v>1898</v>
      </c>
      <c r="H1029" t="s">
        <v>20</v>
      </c>
      <c r="I1029" t="s">
        <v>32</v>
      </c>
      <c r="J1029" t="s">
        <v>21</v>
      </c>
      <c r="K1029">
        <v>55000</v>
      </c>
      <c r="L1029">
        <v>66000</v>
      </c>
      <c r="M1029">
        <v>60500</v>
      </c>
    </row>
    <row r="1030" spans="1:13" x14ac:dyDescent="0.2">
      <c r="A1030" t="s">
        <v>22</v>
      </c>
      <c r="B1030" t="s">
        <v>23</v>
      </c>
      <c r="C1030" t="s">
        <v>23</v>
      </c>
      <c r="D1030" t="s">
        <v>508</v>
      </c>
      <c r="E1030" t="s">
        <v>17</v>
      </c>
      <c r="F1030" t="s">
        <v>18</v>
      </c>
      <c r="G1030" t="s">
        <v>1899</v>
      </c>
      <c r="H1030" t="s">
        <v>20</v>
      </c>
      <c r="I1030" t="s">
        <v>17</v>
      </c>
      <c r="J1030" t="s">
        <v>21</v>
      </c>
      <c r="K1030">
        <v>80000</v>
      </c>
      <c r="L1030">
        <v>90000</v>
      </c>
      <c r="M1030">
        <v>85000</v>
      </c>
    </row>
    <row r="1031" spans="1:13" x14ac:dyDescent="0.2">
      <c r="A1031" t="s">
        <v>105</v>
      </c>
      <c r="B1031" t="s">
        <v>28</v>
      </c>
      <c r="C1031" t="s">
        <v>28</v>
      </c>
      <c r="D1031" t="s">
        <v>346</v>
      </c>
      <c r="E1031" t="s">
        <v>216</v>
      </c>
      <c r="F1031" t="s">
        <v>53</v>
      </c>
      <c r="G1031" t="s">
        <v>1900</v>
      </c>
      <c r="H1031" t="s">
        <v>20</v>
      </c>
      <c r="I1031" t="s">
        <v>32</v>
      </c>
      <c r="J1031" t="s">
        <v>46</v>
      </c>
      <c r="K1031" s="1" t="s">
        <v>348</v>
      </c>
      <c r="L1031">
        <v>113984</v>
      </c>
      <c r="M1031" s="1" t="s">
        <v>349</v>
      </c>
    </row>
    <row r="1032" spans="1:13" x14ac:dyDescent="0.2">
      <c r="A1032" t="s">
        <v>55</v>
      </c>
      <c r="B1032" t="s">
        <v>341</v>
      </c>
      <c r="C1032" t="s">
        <v>28</v>
      </c>
      <c r="D1032" t="s">
        <v>62</v>
      </c>
      <c r="E1032" t="s">
        <v>63</v>
      </c>
      <c r="F1032" t="s">
        <v>53</v>
      </c>
      <c r="G1032" t="s">
        <v>1901</v>
      </c>
      <c r="H1032" t="s">
        <v>20</v>
      </c>
      <c r="I1032" t="s">
        <v>32</v>
      </c>
      <c r="J1032" t="s">
        <v>33</v>
      </c>
      <c r="K1032">
        <v>87443.199999999997</v>
      </c>
      <c r="L1032">
        <v>103272</v>
      </c>
      <c r="M1032">
        <v>95357.6</v>
      </c>
    </row>
    <row r="1033" spans="1:13" x14ac:dyDescent="0.2">
      <c r="A1033" t="s">
        <v>105</v>
      </c>
      <c r="B1033" t="s">
        <v>891</v>
      </c>
      <c r="C1033" t="s">
        <v>50</v>
      </c>
      <c r="D1033" t="s">
        <v>892</v>
      </c>
      <c r="E1033" t="s">
        <v>37</v>
      </c>
      <c r="F1033" t="s">
        <v>31</v>
      </c>
      <c r="G1033" t="s">
        <v>1902</v>
      </c>
      <c r="H1033" t="s">
        <v>20</v>
      </c>
      <c r="I1033" t="s">
        <v>32</v>
      </c>
      <c r="J1033" t="s">
        <v>21</v>
      </c>
      <c r="K1033">
        <v>70000</v>
      </c>
      <c r="L1033">
        <v>95000</v>
      </c>
      <c r="M1033">
        <v>82500</v>
      </c>
    </row>
    <row r="1034" spans="1:13" x14ac:dyDescent="0.2">
      <c r="A1034" t="s">
        <v>55</v>
      </c>
      <c r="B1034" t="s">
        <v>1903</v>
      </c>
      <c r="C1034" t="s">
        <v>50</v>
      </c>
      <c r="D1034" t="s">
        <v>1904</v>
      </c>
      <c r="E1034" t="s">
        <v>17</v>
      </c>
      <c r="F1034" t="s">
        <v>18</v>
      </c>
      <c r="G1034" t="s">
        <v>1905</v>
      </c>
      <c r="H1034" t="s">
        <v>375</v>
      </c>
      <c r="I1034" t="s">
        <v>17</v>
      </c>
      <c r="J1034" t="s">
        <v>33</v>
      </c>
      <c r="K1034">
        <v>40000</v>
      </c>
      <c r="L1034">
        <v>57200</v>
      </c>
      <c r="M1034">
        <v>48600</v>
      </c>
    </row>
    <row r="1035" spans="1:13" x14ac:dyDescent="0.2">
      <c r="A1035" t="s">
        <v>105</v>
      </c>
      <c r="B1035" t="s">
        <v>510</v>
      </c>
      <c r="C1035" t="s">
        <v>28</v>
      </c>
      <c r="D1035" t="s">
        <v>511</v>
      </c>
      <c r="E1035" t="s">
        <v>37</v>
      </c>
      <c r="F1035" t="s">
        <v>31</v>
      </c>
      <c r="G1035" t="s">
        <v>1906</v>
      </c>
      <c r="H1035" t="s">
        <v>45</v>
      </c>
      <c r="I1035" t="s">
        <v>32</v>
      </c>
      <c r="J1035" t="s">
        <v>21</v>
      </c>
      <c r="K1035">
        <v>43000</v>
      </c>
      <c r="L1035">
        <v>93000</v>
      </c>
      <c r="M1035">
        <v>68000</v>
      </c>
    </row>
    <row r="1036" spans="1:13" x14ac:dyDescent="0.2">
      <c r="A1036" t="s">
        <v>26</v>
      </c>
      <c r="B1036" t="s">
        <v>27</v>
      </c>
      <c r="C1036" t="s">
        <v>28</v>
      </c>
      <c r="D1036" t="s">
        <v>29</v>
      </c>
      <c r="E1036" t="s">
        <v>30</v>
      </c>
      <c r="F1036" t="s">
        <v>31</v>
      </c>
      <c r="G1036" t="s">
        <v>1907</v>
      </c>
      <c r="H1036" t="s">
        <v>20</v>
      </c>
      <c r="I1036" t="s">
        <v>32</v>
      </c>
      <c r="J1036" t="s">
        <v>33</v>
      </c>
      <c r="K1036">
        <v>64123.59</v>
      </c>
      <c r="L1036">
        <v>86600</v>
      </c>
      <c r="M1036">
        <v>75361.794999999998</v>
      </c>
    </row>
    <row r="1037" spans="1:13" x14ac:dyDescent="0.2">
      <c r="A1037" t="s">
        <v>55</v>
      </c>
      <c r="B1037" t="s">
        <v>1169</v>
      </c>
      <c r="C1037" t="s">
        <v>23</v>
      </c>
      <c r="D1037" t="s">
        <v>1170</v>
      </c>
      <c r="E1037" t="s">
        <v>17</v>
      </c>
      <c r="F1037" t="s">
        <v>18</v>
      </c>
      <c r="G1037" t="s">
        <v>1908</v>
      </c>
      <c r="H1037" t="s">
        <v>20</v>
      </c>
      <c r="I1037" t="s">
        <v>17</v>
      </c>
      <c r="J1037" t="s">
        <v>241</v>
      </c>
      <c r="K1037">
        <v>68000</v>
      </c>
      <c r="L1037">
        <v>88300</v>
      </c>
      <c r="M1037">
        <v>78150</v>
      </c>
    </row>
    <row r="1038" spans="1:13" x14ac:dyDescent="0.2">
      <c r="A1038" t="s">
        <v>105</v>
      </c>
      <c r="B1038" t="s">
        <v>28</v>
      </c>
      <c r="C1038" t="s">
        <v>28</v>
      </c>
      <c r="D1038" t="s">
        <v>1909</v>
      </c>
      <c r="E1038" t="s">
        <v>37</v>
      </c>
      <c r="F1038" t="s">
        <v>31</v>
      </c>
      <c r="G1038" t="s">
        <v>1910</v>
      </c>
      <c r="H1038" t="s">
        <v>20</v>
      </c>
      <c r="I1038" t="s">
        <v>32</v>
      </c>
      <c r="J1038" t="s">
        <v>46</v>
      </c>
      <c r="K1038">
        <v>65000</v>
      </c>
      <c r="L1038">
        <v>75000</v>
      </c>
      <c r="M1038">
        <v>70000</v>
      </c>
    </row>
    <row r="1039" spans="1:13" x14ac:dyDescent="0.2">
      <c r="A1039" t="s">
        <v>48</v>
      </c>
      <c r="B1039" t="s">
        <v>409</v>
      </c>
      <c r="C1039" t="s">
        <v>28</v>
      </c>
      <c r="D1039" t="s">
        <v>391</v>
      </c>
      <c r="E1039" t="s">
        <v>37</v>
      </c>
      <c r="F1039" t="s">
        <v>31</v>
      </c>
      <c r="G1039" t="s">
        <v>1911</v>
      </c>
      <c r="H1039" t="s">
        <v>20</v>
      </c>
      <c r="I1039" t="s">
        <v>32</v>
      </c>
      <c r="J1039" t="s">
        <v>21</v>
      </c>
      <c r="K1039">
        <v>68500</v>
      </c>
      <c r="L1039">
        <v>87000</v>
      </c>
      <c r="M1039">
        <v>77750</v>
      </c>
    </row>
    <row r="1040" spans="1:13" x14ac:dyDescent="0.2">
      <c r="A1040" t="s">
        <v>105</v>
      </c>
      <c r="B1040" t="s">
        <v>1912</v>
      </c>
      <c r="C1040" t="s">
        <v>28</v>
      </c>
      <c r="D1040" t="s">
        <v>1913</v>
      </c>
      <c r="E1040" t="s">
        <v>1914</v>
      </c>
      <c r="F1040" t="s">
        <v>53</v>
      </c>
      <c r="G1040" t="s">
        <v>1915</v>
      </c>
      <c r="H1040" t="s">
        <v>20</v>
      </c>
      <c r="I1040" t="s">
        <v>32</v>
      </c>
      <c r="J1040" t="s">
        <v>33</v>
      </c>
      <c r="K1040">
        <v>50000</v>
      </c>
      <c r="L1040">
        <v>70000</v>
      </c>
      <c r="M1040">
        <v>60000</v>
      </c>
    </row>
    <row r="1041" spans="1:13" x14ac:dyDescent="0.2">
      <c r="A1041" t="s">
        <v>105</v>
      </c>
      <c r="B1041" t="s">
        <v>832</v>
      </c>
      <c r="C1041" t="s">
        <v>28</v>
      </c>
      <c r="D1041" t="s">
        <v>1813</v>
      </c>
      <c r="E1041" t="s">
        <v>136</v>
      </c>
      <c r="F1041" t="s">
        <v>100</v>
      </c>
      <c r="G1041" t="s">
        <v>1916</v>
      </c>
      <c r="H1041" t="s">
        <v>45</v>
      </c>
      <c r="I1041" t="s">
        <v>32</v>
      </c>
      <c r="J1041" t="s">
        <v>21</v>
      </c>
      <c r="K1041">
        <v>85000</v>
      </c>
      <c r="L1041">
        <v>85000</v>
      </c>
      <c r="M1041">
        <v>85000</v>
      </c>
    </row>
    <row r="1042" spans="1:13" x14ac:dyDescent="0.2">
      <c r="A1042" t="s">
        <v>55</v>
      </c>
      <c r="B1042" t="s">
        <v>1917</v>
      </c>
      <c r="C1042" t="s">
        <v>23</v>
      </c>
      <c r="D1042" t="s">
        <v>1918</v>
      </c>
      <c r="E1042" t="s">
        <v>1835</v>
      </c>
      <c r="F1042" t="s">
        <v>146</v>
      </c>
      <c r="G1042" t="s">
        <v>1919</v>
      </c>
      <c r="H1042" t="s">
        <v>20</v>
      </c>
      <c r="I1042" t="s">
        <v>32</v>
      </c>
      <c r="J1042" t="s">
        <v>21</v>
      </c>
      <c r="K1042">
        <v>84000</v>
      </c>
      <c r="L1042">
        <v>90000</v>
      </c>
      <c r="M1042">
        <v>87000</v>
      </c>
    </row>
    <row r="1043" spans="1:13" x14ac:dyDescent="0.2">
      <c r="A1043" t="s">
        <v>105</v>
      </c>
      <c r="B1043" t="s">
        <v>1920</v>
      </c>
      <c r="C1043" t="s">
        <v>90</v>
      </c>
      <c r="D1043" t="s">
        <v>1921</v>
      </c>
      <c r="E1043" t="s">
        <v>37</v>
      </c>
      <c r="F1043" t="s">
        <v>31</v>
      </c>
      <c r="G1043" t="s">
        <v>1922</v>
      </c>
      <c r="H1043" t="s">
        <v>20</v>
      </c>
      <c r="I1043" t="s">
        <v>32</v>
      </c>
      <c r="J1043" t="s">
        <v>21</v>
      </c>
      <c r="K1043">
        <v>69000</v>
      </c>
      <c r="L1043">
        <v>80000</v>
      </c>
      <c r="M1043">
        <v>74500</v>
      </c>
    </row>
    <row r="1044" spans="1:13" x14ac:dyDescent="0.2">
      <c r="A1044" t="s">
        <v>105</v>
      </c>
      <c r="B1044" t="s">
        <v>510</v>
      </c>
      <c r="C1044" t="s">
        <v>28</v>
      </c>
      <c r="D1044" t="s">
        <v>1923</v>
      </c>
      <c r="E1044" t="s">
        <v>123</v>
      </c>
      <c r="F1044" t="s">
        <v>31</v>
      </c>
      <c r="G1044" t="s">
        <v>1924</v>
      </c>
      <c r="H1044" t="s">
        <v>45</v>
      </c>
      <c r="I1044" t="s">
        <v>32</v>
      </c>
      <c r="J1044" t="s">
        <v>21</v>
      </c>
      <c r="K1044">
        <v>77000</v>
      </c>
      <c r="L1044">
        <v>97000</v>
      </c>
      <c r="M1044">
        <v>87000</v>
      </c>
    </row>
    <row r="1045" spans="1:13" x14ac:dyDescent="0.2">
      <c r="A1045" t="s">
        <v>105</v>
      </c>
      <c r="B1045" t="s">
        <v>1784</v>
      </c>
      <c r="C1045" t="s">
        <v>28</v>
      </c>
      <c r="D1045" t="s">
        <v>1785</v>
      </c>
      <c r="E1045" t="s">
        <v>37</v>
      </c>
      <c r="F1045" t="s">
        <v>31</v>
      </c>
      <c r="G1045" t="s">
        <v>1925</v>
      </c>
      <c r="H1045" t="s">
        <v>20</v>
      </c>
      <c r="I1045" t="s">
        <v>32</v>
      </c>
      <c r="J1045" t="s">
        <v>39</v>
      </c>
      <c r="K1045">
        <v>69000</v>
      </c>
      <c r="L1045">
        <v>84000</v>
      </c>
      <c r="M1045">
        <v>76500</v>
      </c>
    </row>
    <row r="1046" spans="1:13" x14ac:dyDescent="0.2">
      <c r="A1046" t="s">
        <v>55</v>
      </c>
      <c r="B1046" t="s">
        <v>1926</v>
      </c>
      <c r="C1046" t="s">
        <v>50</v>
      </c>
      <c r="D1046" t="s">
        <v>1927</v>
      </c>
      <c r="E1046" t="s">
        <v>136</v>
      </c>
      <c r="F1046" t="s">
        <v>100</v>
      </c>
      <c r="G1046" t="s">
        <v>1928</v>
      </c>
      <c r="H1046" t="s">
        <v>20</v>
      </c>
      <c r="I1046" t="s">
        <v>32</v>
      </c>
      <c r="J1046" t="s">
        <v>227</v>
      </c>
      <c r="K1046">
        <v>68000</v>
      </c>
      <c r="L1046">
        <v>88300</v>
      </c>
      <c r="M1046">
        <v>78150</v>
      </c>
    </row>
    <row r="1047" spans="1:13" x14ac:dyDescent="0.2">
      <c r="A1047" t="s">
        <v>88</v>
      </c>
      <c r="B1047" t="s">
        <v>180</v>
      </c>
      <c r="C1047" t="s">
        <v>23</v>
      </c>
      <c r="D1047" t="s">
        <v>181</v>
      </c>
      <c r="E1047" t="s">
        <v>1890</v>
      </c>
      <c r="F1047" t="s">
        <v>18</v>
      </c>
      <c r="G1047" t="s">
        <v>1929</v>
      </c>
      <c r="H1047" t="s">
        <v>20</v>
      </c>
      <c r="I1047" t="s">
        <v>32</v>
      </c>
      <c r="J1047" t="s">
        <v>21</v>
      </c>
      <c r="K1047">
        <v>85816.8</v>
      </c>
      <c r="L1047">
        <v>91520</v>
      </c>
      <c r="M1047">
        <v>88668.4</v>
      </c>
    </row>
    <row r="1048" spans="1:13" x14ac:dyDescent="0.2">
      <c r="A1048" t="s">
        <v>88</v>
      </c>
      <c r="B1048" t="s">
        <v>645</v>
      </c>
      <c r="C1048" t="s">
        <v>28</v>
      </c>
      <c r="D1048" t="s">
        <v>114</v>
      </c>
      <c r="E1048" t="s">
        <v>115</v>
      </c>
      <c r="F1048" t="s">
        <v>31</v>
      </c>
      <c r="G1048" t="s">
        <v>1930</v>
      </c>
      <c r="H1048" t="s">
        <v>20</v>
      </c>
      <c r="I1048" t="s">
        <v>32</v>
      </c>
      <c r="J1048" t="s">
        <v>21</v>
      </c>
      <c r="K1048">
        <v>90480</v>
      </c>
      <c r="L1048">
        <v>90480</v>
      </c>
      <c r="M1048">
        <v>90480</v>
      </c>
    </row>
    <row r="1049" spans="1:13" x14ac:dyDescent="0.2">
      <c r="A1049" t="s">
        <v>105</v>
      </c>
      <c r="B1049" t="s">
        <v>350</v>
      </c>
      <c r="C1049" t="s">
        <v>50</v>
      </c>
      <c r="D1049" t="s">
        <v>351</v>
      </c>
      <c r="E1049" t="s">
        <v>63</v>
      </c>
      <c r="F1049" t="s">
        <v>53</v>
      </c>
      <c r="G1049" t="s">
        <v>1931</v>
      </c>
      <c r="H1049" t="s">
        <v>20</v>
      </c>
      <c r="I1049" t="s">
        <v>32</v>
      </c>
      <c r="J1049" t="s">
        <v>21</v>
      </c>
      <c r="K1049">
        <v>30240.560000000001</v>
      </c>
      <c r="L1049">
        <v>57200</v>
      </c>
      <c r="M1049">
        <v>43720.28</v>
      </c>
    </row>
    <row r="1050" spans="1:13" x14ac:dyDescent="0.2">
      <c r="A1050" t="s">
        <v>13</v>
      </c>
      <c r="B1050" t="s">
        <v>1847</v>
      </c>
      <c r="C1050" t="s">
        <v>28</v>
      </c>
      <c r="D1050" t="s">
        <v>1848</v>
      </c>
      <c r="E1050" t="s">
        <v>99</v>
      </c>
      <c r="F1050" t="s">
        <v>100</v>
      </c>
      <c r="G1050" t="s">
        <v>18</v>
      </c>
      <c r="H1050" t="s">
        <v>20</v>
      </c>
      <c r="I1050" t="s">
        <v>17</v>
      </c>
      <c r="J1050" t="s">
        <v>21</v>
      </c>
      <c r="K1050">
        <v>60000</v>
      </c>
      <c r="L1050">
        <v>109000</v>
      </c>
      <c r="M1050">
        <v>84500</v>
      </c>
    </row>
    <row r="1051" spans="1:13" x14ac:dyDescent="0.2">
      <c r="A1051" t="s">
        <v>105</v>
      </c>
      <c r="B1051" t="s">
        <v>28</v>
      </c>
      <c r="C1051" t="s">
        <v>28</v>
      </c>
      <c r="D1051" t="s">
        <v>1408</v>
      </c>
      <c r="E1051" t="s">
        <v>533</v>
      </c>
      <c r="F1051" t="s">
        <v>119</v>
      </c>
      <c r="G1051" t="s">
        <v>1932</v>
      </c>
      <c r="H1051" t="s">
        <v>20</v>
      </c>
      <c r="I1051" t="s">
        <v>32</v>
      </c>
      <c r="J1051" t="s">
        <v>33</v>
      </c>
      <c r="K1051">
        <v>70000</v>
      </c>
      <c r="L1051">
        <v>115000</v>
      </c>
      <c r="M1051">
        <v>92500</v>
      </c>
    </row>
    <row r="1052" spans="1:13" x14ac:dyDescent="0.2">
      <c r="A1052" t="s">
        <v>13</v>
      </c>
      <c r="B1052" t="s">
        <v>1654</v>
      </c>
      <c r="C1052" t="s">
        <v>28</v>
      </c>
      <c r="D1052" t="s">
        <v>1655</v>
      </c>
      <c r="E1052" t="s">
        <v>123</v>
      </c>
      <c r="F1052" t="s">
        <v>31</v>
      </c>
      <c r="G1052" t="s">
        <v>1933</v>
      </c>
      <c r="H1052" t="s">
        <v>20</v>
      </c>
      <c r="I1052" t="s">
        <v>32</v>
      </c>
      <c r="J1052" t="s">
        <v>21</v>
      </c>
      <c r="K1052">
        <v>64000</v>
      </c>
      <c r="L1052">
        <v>80000</v>
      </c>
      <c r="M1052">
        <v>72000</v>
      </c>
    </row>
    <row r="1053" spans="1:13" x14ac:dyDescent="0.2">
      <c r="A1053" t="s">
        <v>105</v>
      </c>
      <c r="B1053" t="s">
        <v>28</v>
      </c>
      <c r="C1053" t="s">
        <v>28</v>
      </c>
      <c r="D1053" t="s">
        <v>24</v>
      </c>
      <c r="E1053" t="s">
        <v>1934</v>
      </c>
      <c r="F1053" t="s">
        <v>31</v>
      </c>
      <c r="G1053" t="s">
        <v>1935</v>
      </c>
      <c r="H1053" t="s">
        <v>20</v>
      </c>
      <c r="I1053" t="s">
        <v>32</v>
      </c>
      <c r="J1053" t="s">
        <v>21</v>
      </c>
      <c r="K1053">
        <v>55000</v>
      </c>
      <c r="L1053">
        <v>71000</v>
      </c>
      <c r="M1053">
        <v>63000</v>
      </c>
    </row>
    <row r="1054" spans="1:13" x14ac:dyDescent="0.2">
      <c r="A1054" t="s">
        <v>13</v>
      </c>
      <c r="B1054" t="s">
        <v>14</v>
      </c>
      <c r="C1054" t="s">
        <v>15</v>
      </c>
      <c r="D1054" t="s">
        <v>16</v>
      </c>
      <c r="E1054" t="s">
        <v>17</v>
      </c>
      <c r="F1054" t="s">
        <v>18</v>
      </c>
      <c r="G1054" t="s">
        <v>1936</v>
      </c>
      <c r="H1054" t="s">
        <v>20</v>
      </c>
      <c r="I1054" t="s">
        <v>17</v>
      </c>
      <c r="J1054" t="s">
        <v>21</v>
      </c>
      <c r="K1054">
        <v>76000</v>
      </c>
      <c r="L1054">
        <v>89440</v>
      </c>
      <c r="M1054">
        <v>82720</v>
      </c>
    </row>
    <row r="1055" spans="1:13" x14ac:dyDescent="0.2">
      <c r="A1055" t="s">
        <v>105</v>
      </c>
      <c r="B1055" t="s">
        <v>28</v>
      </c>
      <c r="C1055" t="s">
        <v>28</v>
      </c>
      <c r="D1055" t="s">
        <v>1772</v>
      </c>
      <c r="E1055" t="s">
        <v>37</v>
      </c>
      <c r="F1055" t="s">
        <v>31</v>
      </c>
      <c r="G1055" t="s">
        <v>1937</v>
      </c>
      <c r="H1055" t="s">
        <v>20</v>
      </c>
      <c r="I1055" t="s">
        <v>32</v>
      </c>
      <c r="J1055" t="s">
        <v>33</v>
      </c>
      <c r="K1055">
        <v>69000</v>
      </c>
      <c r="L1055">
        <v>86000</v>
      </c>
      <c r="M1055">
        <v>77500</v>
      </c>
    </row>
    <row r="1056" spans="1:13" x14ac:dyDescent="0.2">
      <c r="A1056" t="s">
        <v>26</v>
      </c>
      <c r="B1056" t="s">
        <v>251</v>
      </c>
      <c r="C1056" t="s">
        <v>23</v>
      </c>
      <c r="D1056" t="s">
        <v>252</v>
      </c>
      <c r="E1056" t="s">
        <v>123</v>
      </c>
      <c r="F1056" t="s">
        <v>31</v>
      </c>
      <c r="G1056" t="s">
        <v>1938</v>
      </c>
      <c r="H1056" t="s">
        <v>20</v>
      </c>
      <c r="I1056" t="s">
        <v>32</v>
      </c>
      <c r="J1056" t="s">
        <v>21</v>
      </c>
      <c r="K1056">
        <v>60000</v>
      </c>
      <c r="L1056">
        <v>90000</v>
      </c>
      <c r="M1056">
        <v>75000</v>
      </c>
    </row>
    <row r="1057" spans="1:13" x14ac:dyDescent="0.2">
      <c r="A1057" t="s">
        <v>48</v>
      </c>
      <c r="B1057" t="s">
        <v>73</v>
      </c>
      <c r="C1057" t="s">
        <v>23</v>
      </c>
      <c r="D1057" t="s">
        <v>74</v>
      </c>
      <c r="E1057" t="s">
        <v>75</v>
      </c>
      <c r="F1057" t="s">
        <v>31</v>
      </c>
      <c r="G1057" t="s">
        <v>1939</v>
      </c>
      <c r="H1057" t="s">
        <v>20</v>
      </c>
      <c r="I1057" t="s">
        <v>32</v>
      </c>
      <c r="J1057" t="s">
        <v>21</v>
      </c>
      <c r="K1057">
        <v>76000</v>
      </c>
      <c r="L1057">
        <v>114000</v>
      </c>
      <c r="M1057">
        <v>95000</v>
      </c>
    </row>
    <row r="1058" spans="1:13" x14ac:dyDescent="0.2">
      <c r="A1058" t="s">
        <v>105</v>
      </c>
      <c r="B1058" t="s">
        <v>1940</v>
      </c>
      <c r="C1058" t="s">
        <v>28</v>
      </c>
      <c r="D1058" t="s">
        <v>1775</v>
      </c>
      <c r="E1058" t="s">
        <v>1941</v>
      </c>
      <c r="F1058" t="s">
        <v>31</v>
      </c>
      <c r="G1058" t="s">
        <v>1942</v>
      </c>
      <c r="H1058" t="s">
        <v>20</v>
      </c>
      <c r="I1058" t="s">
        <v>32</v>
      </c>
      <c r="J1058" t="s">
        <v>39</v>
      </c>
      <c r="K1058">
        <v>49000</v>
      </c>
      <c r="L1058">
        <v>78000</v>
      </c>
      <c r="M1058">
        <v>63500</v>
      </c>
    </row>
    <row r="1059" spans="1:13" x14ac:dyDescent="0.2">
      <c r="A1059" t="s">
        <v>105</v>
      </c>
      <c r="B1059" t="s">
        <v>818</v>
      </c>
      <c r="C1059" t="s">
        <v>28</v>
      </c>
      <c r="D1059" t="s">
        <v>819</v>
      </c>
      <c r="E1059" t="s">
        <v>600</v>
      </c>
      <c r="F1059" t="s">
        <v>31</v>
      </c>
      <c r="G1059" t="s">
        <v>1943</v>
      </c>
      <c r="H1059" t="s">
        <v>20</v>
      </c>
      <c r="I1059" t="s">
        <v>32</v>
      </c>
      <c r="J1059" t="s">
        <v>33</v>
      </c>
      <c r="K1059">
        <v>77000</v>
      </c>
      <c r="L1059">
        <v>87000</v>
      </c>
      <c r="M1059">
        <v>82000</v>
      </c>
    </row>
    <row r="1060" spans="1:13" x14ac:dyDescent="0.2">
      <c r="A1060" t="s">
        <v>105</v>
      </c>
      <c r="B1060" t="s">
        <v>510</v>
      </c>
      <c r="C1060" t="s">
        <v>28</v>
      </c>
      <c r="D1060" t="s">
        <v>1498</v>
      </c>
      <c r="E1060" t="s">
        <v>608</v>
      </c>
      <c r="F1060" t="s">
        <v>31</v>
      </c>
      <c r="G1060" t="s">
        <v>1944</v>
      </c>
      <c r="H1060" t="s">
        <v>45</v>
      </c>
      <c r="I1060" t="s">
        <v>32</v>
      </c>
      <c r="J1060" t="s">
        <v>33</v>
      </c>
      <c r="K1060">
        <v>61000</v>
      </c>
      <c r="L1060">
        <v>100000</v>
      </c>
      <c r="M1060">
        <v>80500</v>
      </c>
    </row>
    <row r="1061" spans="1:13" x14ac:dyDescent="0.2">
      <c r="A1061" t="s">
        <v>26</v>
      </c>
      <c r="B1061" t="s">
        <v>1945</v>
      </c>
      <c r="C1061" t="s">
        <v>50</v>
      </c>
      <c r="D1061" t="s">
        <v>1946</v>
      </c>
      <c r="E1061" t="s">
        <v>99</v>
      </c>
      <c r="F1061" t="s">
        <v>100</v>
      </c>
      <c r="G1061" t="s">
        <v>1947</v>
      </c>
      <c r="H1061" t="s">
        <v>20</v>
      </c>
      <c r="I1061" t="s">
        <v>32</v>
      </c>
      <c r="J1061" t="s">
        <v>21</v>
      </c>
      <c r="K1061" s="1" t="s">
        <v>1948</v>
      </c>
      <c r="L1061">
        <v>57200</v>
      </c>
      <c r="M1061" s="1" t="s">
        <v>1949</v>
      </c>
    </row>
    <row r="1062" spans="1:13" x14ac:dyDescent="0.2">
      <c r="A1062" t="s">
        <v>105</v>
      </c>
      <c r="B1062" t="s">
        <v>28</v>
      </c>
      <c r="C1062" t="s">
        <v>28</v>
      </c>
      <c r="D1062" t="s">
        <v>1178</v>
      </c>
      <c r="E1062" t="s">
        <v>233</v>
      </c>
      <c r="F1062" t="s">
        <v>234</v>
      </c>
      <c r="G1062" t="s">
        <v>1950</v>
      </c>
      <c r="H1062" t="s">
        <v>20</v>
      </c>
      <c r="I1062" t="s">
        <v>32</v>
      </c>
      <c r="J1062" t="s">
        <v>93</v>
      </c>
      <c r="K1062">
        <v>42000</v>
      </c>
      <c r="L1062">
        <v>69000</v>
      </c>
      <c r="M1062">
        <v>55500</v>
      </c>
    </row>
    <row r="1063" spans="1:13" x14ac:dyDescent="0.2">
      <c r="A1063" t="s">
        <v>55</v>
      </c>
      <c r="B1063" t="s">
        <v>516</v>
      </c>
      <c r="C1063" t="s">
        <v>188</v>
      </c>
      <c r="D1063" t="s">
        <v>253</v>
      </c>
      <c r="E1063" t="s">
        <v>37</v>
      </c>
      <c r="F1063" t="s">
        <v>31</v>
      </c>
      <c r="G1063" t="s">
        <v>1951</v>
      </c>
      <c r="H1063" t="s">
        <v>20</v>
      </c>
      <c r="I1063" t="s">
        <v>32</v>
      </c>
      <c r="J1063" t="s">
        <v>33</v>
      </c>
      <c r="K1063">
        <v>85000</v>
      </c>
      <c r="L1063">
        <v>93000</v>
      </c>
      <c r="M1063">
        <v>89000</v>
      </c>
    </row>
    <row r="1064" spans="1:13" x14ac:dyDescent="0.2">
      <c r="A1064" t="s">
        <v>88</v>
      </c>
      <c r="B1064" t="s">
        <v>1533</v>
      </c>
      <c r="C1064" t="s">
        <v>23</v>
      </c>
      <c r="D1064" t="s">
        <v>1534</v>
      </c>
      <c r="E1064" t="s">
        <v>600</v>
      </c>
      <c r="F1064" t="s">
        <v>31</v>
      </c>
      <c r="G1064" t="s">
        <v>1952</v>
      </c>
      <c r="H1064" t="s">
        <v>20</v>
      </c>
      <c r="I1064" t="s">
        <v>443</v>
      </c>
      <c r="J1064" t="s">
        <v>130</v>
      </c>
      <c r="K1064">
        <v>70000</v>
      </c>
      <c r="L1064">
        <v>80000</v>
      </c>
      <c r="M1064">
        <v>75000</v>
      </c>
    </row>
    <row r="1065" spans="1:13" x14ac:dyDescent="0.2">
      <c r="A1065" t="s">
        <v>105</v>
      </c>
      <c r="B1065" t="s">
        <v>638</v>
      </c>
      <c r="C1065" t="s">
        <v>50</v>
      </c>
      <c r="D1065" t="s">
        <v>639</v>
      </c>
      <c r="E1065" t="s">
        <v>640</v>
      </c>
      <c r="F1065" t="s">
        <v>119</v>
      </c>
      <c r="G1065" t="s">
        <v>1953</v>
      </c>
      <c r="H1065" t="s">
        <v>20</v>
      </c>
      <c r="I1065" t="s">
        <v>32</v>
      </c>
      <c r="J1065" t="s">
        <v>46</v>
      </c>
      <c r="K1065">
        <v>74152</v>
      </c>
      <c r="L1065">
        <v>90272</v>
      </c>
      <c r="M1065">
        <v>82212</v>
      </c>
    </row>
    <row r="1066" spans="1:13" x14ac:dyDescent="0.2">
      <c r="A1066" t="s">
        <v>26</v>
      </c>
      <c r="B1066" t="s">
        <v>1954</v>
      </c>
      <c r="C1066" t="s">
        <v>28</v>
      </c>
      <c r="D1066" t="s">
        <v>1469</v>
      </c>
      <c r="E1066" t="s">
        <v>1835</v>
      </c>
      <c r="F1066" t="s">
        <v>146</v>
      </c>
      <c r="G1066" t="s">
        <v>1955</v>
      </c>
      <c r="H1066" t="s">
        <v>20</v>
      </c>
      <c r="I1066" t="s">
        <v>32</v>
      </c>
      <c r="J1066" t="s">
        <v>21</v>
      </c>
      <c r="K1066">
        <v>64123.59</v>
      </c>
      <c r="L1066">
        <v>86600</v>
      </c>
      <c r="M1066">
        <v>75361.794999999998</v>
      </c>
    </row>
    <row r="1067" spans="1:13" x14ac:dyDescent="0.2">
      <c r="A1067" t="s">
        <v>88</v>
      </c>
      <c r="B1067" t="s">
        <v>557</v>
      </c>
      <c r="C1067" t="s">
        <v>35</v>
      </c>
      <c r="D1067" t="s">
        <v>558</v>
      </c>
      <c r="E1067" t="s">
        <v>37</v>
      </c>
      <c r="F1067" t="s">
        <v>31</v>
      </c>
      <c r="G1067" t="s">
        <v>1956</v>
      </c>
      <c r="H1067" t="s">
        <v>20</v>
      </c>
      <c r="I1067" t="s">
        <v>32</v>
      </c>
      <c r="J1067" t="s">
        <v>33</v>
      </c>
      <c r="K1067">
        <v>120000</v>
      </c>
      <c r="L1067">
        <v>130000</v>
      </c>
      <c r="M1067">
        <v>125000</v>
      </c>
    </row>
    <row r="1068" spans="1:13" x14ac:dyDescent="0.2">
      <c r="A1068" t="s">
        <v>48</v>
      </c>
      <c r="B1068" t="s">
        <v>1957</v>
      </c>
      <c r="C1068" t="s">
        <v>28</v>
      </c>
      <c r="D1068" t="s">
        <v>748</v>
      </c>
      <c r="E1068" t="s">
        <v>99</v>
      </c>
      <c r="F1068" t="s">
        <v>100</v>
      </c>
      <c r="G1068" t="s">
        <v>1958</v>
      </c>
      <c r="H1068" t="s">
        <v>20</v>
      </c>
      <c r="I1068" t="s">
        <v>32</v>
      </c>
      <c r="J1068" t="s">
        <v>33</v>
      </c>
      <c r="K1068" s="1" t="s">
        <v>1012</v>
      </c>
      <c r="L1068">
        <v>114774.39999999999</v>
      </c>
      <c r="M1068">
        <v>100318.39999999999</v>
      </c>
    </row>
    <row r="1069" spans="1:13" x14ac:dyDescent="0.2">
      <c r="A1069" t="s">
        <v>13</v>
      </c>
      <c r="B1069" t="s">
        <v>775</v>
      </c>
      <c r="C1069" t="s">
        <v>28</v>
      </c>
      <c r="D1069" t="s">
        <v>263</v>
      </c>
      <c r="E1069" t="s">
        <v>37</v>
      </c>
      <c r="F1069" t="s">
        <v>31</v>
      </c>
      <c r="G1069" t="s">
        <v>1959</v>
      </c>
      <c r="H1069" t="s">
        <v>20</v>
      </c>
      <c r="I1069" t="s">
        <v>32</v>
      </c>
      <c r="J1069" t="s">
        <v>93</v>
      </c>
      <c r="K1069">
        <v>70000</v>
      </c>
      <c r="L1069">
        <v>93000</v>
      </c>
      <c r="M1069">
        <v>81500</v>
      </c>
    </row>
    <row r="1070" spans="1:13" x14ac:dyDescent="0.2">
      <c r="A1070" t="s">
        <v>55</v>
      </c>
      <c r="B1070" t="s">
        <v>1960</v>
      </c>
      <c r="C1070" t="s">
        <v>90</v>
      </c>
      <c r="D1070" t="s">
        <v>1961</v>
      </c>
      <c r="E1070" t="s">
        <v>166</v>
      </c>
      <c r="F1070" t="s">
        <v>146</v>
      </c>
      <c r="G1070" t="s">
        <v>1962</v>
      </c>
      <c r="H1070" t="s">
        <v>45</v>
      </c>
      <c r="I1070" t="s">
        <v>32</v>
      </c>
      <c r="J1070" t="s">
        <v>21</v>
      </c>
      <c r="K1070">
        <v>80000</v>
      </c>
      <c r="L1070">
        <v>80000</v>
      </c>
      <c r="M1070">
        <v>80000</v>
      </c>
    </row>
    <row r="1071" spans="1:13" x14ac:dyDescent="0.2">
      <c r="A1071" t="s">
        <v>26</v>
      </c>
      <c r="B1071" t="s">
        <v>1351</v>
      </c>
      <c r="C1071" t="s">
        <v>90</v>
      </c>
      <c r="D1071" t="s">
        <v>449</v>
      </c>
      <c r="E1071" t="s">
        <v>37</v>
      </c>
      <c r="F1071" t="s">
        <v>31</v>
      </c>
      <c r="G1071" t="s">
        <v>1963</v>
      </c>
      <c r="H1071" t="s">
        <v>20</v>
      </c>
      <c r="I1071" t="s">
        <v>443</v>
      </c>
      <c r="J1071" t="s">
        <v>33</v>
      </c>
      <c r="K1071">
        <v>56000</v>
      </c>
      <c r="L1071">
        <v>100000</v>
      </c>
      <c r="M1071">
        <v>78000</v>
      </c>
    </row>
    <row r="1072" spans="1:13" x14ac:dyDescent="0.2">
      <c r="A1072" t="s">
        <v>13</v>
      </c>
      <c r="B1072" t="s">
        <v>1964</v>
      </c>
      <c r="C1072" t="s">
        <v>35</v>
      </c>
      <c r="D1072" t="s">
        <v>1965</v>
      </c>
      <c r="E1072" t="s">
        <v>1835</v>
      </c>
      <c r="F1072" t="s">
        <v>146</v>
      </c>
      <c r="G1072" t="s">
        <v>1966</v>
      </c>
      <c r="H1072" t="s">
        <v>20</v>
      </c>
      <c r="I1072" t="s">
        <v>32</v>
      </c>
      <c r="J1072" t="s">
        <v>21</v>
      </c>
      <c r="K1072">
        <v>69000</v>
      </c>
      <c r="L1072">
        <v>80000</v>
      </c>
      <c r="M1072">
        <v>74500</v>
      </c>
    </row>
    <row r="1073" spans="1:13" x14ac:dyDescent="0.2">
      <c r="A1073" t="s">
        <v>105</v>
      </c>
      <c r="B1073" t="s">
        <v>28</v>
      </c>
      <c r="C1073" t="s">
        <v>28</v>
      </c>
      <c r="D1073" t="s">
        <v>1967</v>
      </c>
      <c r="E1073" t="s">
        <v>30</v>
      </c>
      <c r="F1073" t="s">
        <v>31</v>
      </c>
      <c r="G1073" t="s">
        <v>1968</v>
      </c>
      <c r="H1073" t="s">
        <v>20</v>
      </c>
      <c r="I1073" t="s">
        <v>32</v>
      </c>
      <c r="J1073" t="s">
        <v>33</v>
      </c>
      <c r="K1073">
        <v>53000</v>
      </c>
      <c r="L1073">
        <v>84000</v>
      </c>
      <c r="M1073">
        <v>68500</v>
      </c>
    </row>
    <row r="1074" spans="1:13" x14ac:dyDescent="0.2">
      <c r="A1074" t="s">
        <v>48</v>
      </c>
      <c r="B1074" t="s">
        <v>1621</v>
      </c>
      <c r="C1074" t="s">
        <v>23</v>
      </c>
      <c r="D1074" t="s">
        <v>1622</v>
      </c>
      <c r="E1074" t="s">
        <v>1969</v>
      </c>
      <c r="F1074" t="s">
        <v>31</v>
      </c>
      <c r="G1074" t="s">
        <v>1970</v>
      </c>
      <c r="H1074" t="s">
        <v>20</v>
      </c>
      <c r="I1074" t="s">
        <v>17</v>
      </c>
      <c r="J1074" t="s">
        <v>301</v>
      </c>
      <c r="K1074">
        <v>70000</v>
      </c>
      <c r="L1074">
        <v>87000</v>
      </c>
      <c r="M1074">
        <v>78500</v>
      </c>
    </row>
    <row r="1075" spans="1:13" x14ac:dyDescent="0.2">
      <c r="A1075" t="s">
        <v>105</v>
      </c>
      <c r="B1075" t="s">
        <v>1971</v>
      </c>
      <c r="C1075" t="s">
        <v>90</v>
      </c>
      <c r="D1075" t="s">
        <v>1972</v>
      </c>
      <c r="E1075" t="s">
        <v>908</v>
      </c>
      <c r="F1075" t="s">
        <v>31</v>
      </c>
      <c r="G1075" t="s">
        <v>1973</v>
      </c>
      <c r="H1075" t="s">
        <v>20</v>
      </c>
      <c r="I1075" t="s">
        <v>32</v>
      </c>
      <c r="J1075" t="s">
        <v>21</v>
      </c>
      <c r="K1075">
        <v>35000</v>
      </c>
      <c r="L1075">
        <v>65000</v>
      </c>
      <c r="M1075">
        <v>50000</v>
      </c>
    </row>
    <row r="1076" spans="1:13" x14ac:dyDescent="0.2">
      <c r="A1076" t="s">
        <v>88</v>
      </c>
      <c r="B1076" t="s">
        <v>1974</v>
      </c>
      <c r="C1076" t="s">
        <v>23</v>
      </c>
      <c r="D1076" t="s">
        <v>449</v>
      </c>
      <c r="E1076" t="s">
        <v>37</v>
      </c>
      <c r="F1076" t="s">
        <v>31</v>
      </c>
      <c r="G1076" t="s">
        <v>1975</v>
      </c>
      <c r="H1076" t="s">
        <v>20</v>
      </c>
      <c r="I1076" t="s">
        <v>32</v>
      </c>
      <c r="J1076" t="s">
        <v>33</v>
      </c>
      <c r="K1076">
        <v>60000</v>
      </c>
      <c r="L1076">
        <v>99000</v>
      </c>
      <c r="M1076">
        <v>79500</v>
      </c>
    </row>
    <row r="1077" spans="1:13" x14ac:dyDescent="0.2">
      <c r="A1077" t="s">
        <v>22</v>
      </c>
      <c r="B1077" t="s">
        <v>23</v>
      </c>
      <c r="C1077" t="s">
        <v>23</v>
      </c>
      <c r="D1077" t="s">
        <v>1860</v>
      </c>
      <c r="E1077" t="s">
        <v>810</v>
      </c>
      <c r="F1077" t="s">
        <v>31</v>
      </c>
      <c r="G1077" t="s">
        <v>1976</v>
      </c>
      <c r="H1077" t="s">
        <v>20</v>
      </c>
      <c r="I1077" t="s">
        <v>32</v>
      </c>
      <c r="J1077" t="s">
        <v>21</v>
      </c>
      <c r="K1077">
        <v>93600</v>
      </c>
      <c r="L1077">
        <v>114400</v>
      </c>
      <c r="M1077">
        <v>104000</v>
      </c>
    </row>
    <row r="1078" spans="1:13" x14ac:dyDescent="0.2">
      <c r="A1078" t="s">
        <v>105</v>
      </c>
      <c r="B1078" t="s">
        <v>172</v>
      </c>
      <c r="C1078" t="s">
        <v>28</v>
      </c>
      <c r="D1078" t="s">
        <v>173</v>
      </c>
      <c r="E1078" t="s">
        <v>99</v>
      </c>
      <c r="F1078" t="s">
        <v>100</v>
      </c>
      <c r="G1078" t="s">
        <v>1977</v>
      </c>
      <c r="H1078" t="s">
        <v>20</v>
      </c>
      <c r="I1078" t="s">
        <v>32</v>
      </c>
      <c r="J1078" t="s">
        <v>21</v>
      </c>
      <c r="K1078">
        <v>60000</v>
      </c>
      <c r="L1078">
        <v>100000</v>
      </c>
      <c r="M1078">
        <v>80000</v>
      </c>
    </row>
    <row r="1079" spans="1:13" x14ac:dyDescent="0.2">
      <c r="A1079" t="s">
        <v>105</v>
      </c>
      <c r="B1079" t="s">
        <v>28</v>
      </c>
      <c r="C1079" t="s">
        <v>28</v>
      </c>
      <c r="D1079" t="s">
        <v>449</v>
      </c>
      <c r="E1079" t="s">
        <v>233</v>
      </c>
      <c r="F1079" t="s">
        <v>234</v>
      </c>
      <c r="G1079" t="s">
        <v>1978</v>
      </c>
      <c r="H1079" t="s">
        <v>20</v>
      </c>
      <c r="I1079" t="s">
        <v>32</v>
      </c>
      <c r="J1079" t="s">
        <v>33</v>
      </c>
      <c r="K1079">
        <v>42000</v>
      </c>
      <c r="L1079">
        <v>69000</v>
      </c>
      <c r="M1079">
        <v>55500</v>
      </c>
    </row>
    <row r="1080" spans="1:13" x14ac:dyDescent="0.2">
      <c r="A1080" t="s">
        <v>22</v>
      </c>
      <c r="B1080" t="s">
        <v>542</v>
      </c>
      <c r="C1080" t="s">
        <v>23</v>
      </c>
      <c r="D1080" t="s">
        <v>449</v>
      </c>
      <c r="E1080" t="s">
        <v>37</v>
      </c>
      <c r="F1080" t="s">
        <v>31</v>
      </c>
      <c r="G1080" t="s">
        <v>1979</v>
      </c>
      <c r="H1080" t="s">
        <v>20</v>
      </c>
      <c r="I1080" t="s">
        <v>32</v>
      </c>
      <c r="J1080" t="s">
        <v>33</v>
      </c>
      <c r="K1080">
        <v>65000</v>
      </c>
      <c r="L1080">
        <v>87000</v>
      </c>
      <c r="M1080">
        <v>76000</v>
      </c>
    </row>
    <row r="1081" spans="1:13" x14ac:dyDescent="0.2">
      <c r="A1081" t="s">
        <v>105</v>
      </c>
      <c r="B1081" t="s">
        <v>366</v>
      </c>
      <c r="C1081" t="s">
        <v>28</v>
      </c>
      <c r="D1081" t="s">
        <v>367</v>
      </c>
      <c r="E1081" t="s">
        <v>368</v>
      </c>
      <c r="F1081" t="s">
        <v>186</v>
      </c>
      <c r="G1081" t="s">
        <v>1980</v>
      </c>
      <c r="H1081" t="s">
        <v>20</v>
      </c>
      <c r="I1081" t="s">
        <v>32</v>
      </c>
      <c r="J1081" t="s">
        <v>150</v>
      </c>
      <c r="K1081">
        <v>47000</v>
      </c>
      <c r="L1081">
        <v>58000</v>
      </c>
      <c r="M1081">
        <v>52500</v>
      </c>
    </row>
    <row r="1082" spans="1:13" x14ac:dyDescent="0.2">
      <c r="A1082" t="s">
        <v>22</v>
      </c>
      <c r="B1082" t="s">
        <v>23</v>
      </c>
      <c r="C1082" t="s">
        <v>23</v>
      </c>
      <c r="D1082" t="s">
        <v>1563</v>
      </c>
      <c r="E1082" t="s">
        <v>1564</v>
      </c>
      <c r="F1082" t="s">
        <v>53</v>
      </c>
      <c r="G1082" t="s">
        <v>1981</v>
      </c>
      <c r="H1082" t="s">
        <v>20</v>
      </c>
      <c r="I1082" t="s">
        <v>32</v>
      </c>
      <c r="J1082" t="s">
        <v>33</v>
      </c>
      <c r="K1082">
        <v>50000</v>
      </c>
      <c r="L1082">
        <v>60000</v>
      </c>
      <c r="M1082">
        <v>55000</v>
      </c>
    </row>
    <row r="1083" spans="1:13" x14ac:dyDescent="0.2">
      <c r="A1083" t="s">
        <v>105</v>
      </c>
      <c r="B1083" t="s">
        <v>210</v>
      </c>
      <c r="C1083" t="s">
        <v>28</v>
      </c>
      <c r="D1083" t="s">
        <v>211</v>
      </c>
      <c r="E1083" t="s">
        <v>212</v>
      </c>
      <c r="F1083" t="s">
        <v>31</v>
      </c>
      <c r="G1083" t="s">
        <v>1982</v>
      </c>
      <c r="H1083" t="s">
        <v>20</v>
      </c>
      <c r="I1083" t="s">
        <v>32</v>
      </c>
      <c r="J1083" t="s">
        <v>21</v>
      </c>
      <c r="K1083">
        <v>70000</v>
      </c>
      <c r="L1083">
        <v>76000</v>
      </c>
      <c r="M1083">
        <v>73000</v>
      </c>
    </row>
    <row r="1084" spans="1:13" x14ac:dyDescent="0.2">
      <c r="A1084" t="s">
        <v>13</v>
      </c>
      <c r="B1084" t="s">
        <v>1619</v>
      </c>
      <c r="C1084" t="s">
        <v>28</v>
      </c>
      <c r="D1084" t="s">
        <v>439</v>
      </c>
      <c r="E1084" t="s">
        <v>440</v>
      </c>
      <c r="F1084" t="s">
        <v>53</v>
      </c>
      <c r="G1084" t="s">
        <v>1983</v>
      </c>
      <c r="H1084" t="s">
        <v>20</v>
      </c>
      <c r="I1084" t="s">
        <v>32</v>
      </c>
      <c r="J1084" t="s">
        <v>21</v>
      </c>
      <c r="K1084">
        <v>87734.399999999994</v>
      </c>
      <c r="L1084">
        <v>87734.399999999994</v>
      </c>
      <c r="M1084">
        <v>87734.399999999994</v>
      </c>
    </row>
    <row r="1085" spans="1:13" x14ac:dyDescent="0.2">
      <c r="A1085" t="s">
        <v>26</v>
      </c>
      <c r="B1085" t="s">
        <v>1984</v>
      </c>
      <c r="C1085" t="s">
        <v>50</v>
      </c>
      <c r="D1085" t="s">
        <v>937</v>
      </c>
      <c r="E1085" t="s">
        <v>1835</v>
      </c>
      <c r="F1085" t="s">
        <v>146</v>
      </c>
      <c r="G1085" t="s">
        <v>1985</v>
      </c>
      <c r="H1085" t="s">
        <v>20</v>
      </c>
      <c r="I1085" t="s">
        <v>32</v>
      </c>
      <c r="J1085" t="s">
        <v>21</v>
      </c>
      <c r="K1085">
        <v>64123.59</v>
      </c>
      <c r="L1085">
        <v>86600</v>
      </c>
      <c r="M1085">
        <v>75361.794999999998</v>
      </c>
    </row>
    <row r="1086" spans="1:13" x14ac:dyDescent="0.2">
      <c r="A1086" t="s">
        <v>26</v>
      </c>
      <c r="B1086" t="s">
        <v>1986</v>
      </c>
      <c r="C1086" t="s">
        <v>28</v>
      </c>
      <c r="D1086" t="s">
        <v>519</v>
      </c>
      <c r="E1086" t="s">
        <v>30</v>
      </c>
      <c r="F1086" t="s">
        <v>31</v>
      </c>
      <c r="G1086" t="s">
        <v>1885</v>
      </c>
      <c r="H1086" t="s">
        <v>20</v>
      </c>
      <c r="I1086" t="s">
        <v>32</v>
      </c>
      <c r="J1086" t="s">
        <v>21</v>
      </c>
      <c r="K1086">
        <v>72883.199999999997</v>
      </c>
      <c r="L1086">
        <v>89440</v>
      </c>
      <c r="M1086">
        <v>81161.600000000006</v>
      </c>
    </row>
    <row r="1087" spans="1:13" x14ac:dyDescent="0.2">
      <c r="A1087" t="s">
        <v>13</v>
      </c>
      <c r="B1087" t="s">
        <v>1987</v>
      </c>
      <c r="C1087" t="s">
        <v>50</v>
      </c>
      <c r="D1087" t="s">
        <v>1988</v>
      </c>
      <c r="E1087" t="s">
        <v>1989</v>
      </c>
      <c r="F1087" t="s">
        <v>18</v>
      </c>
      <c r="G1087" t="s">
        <v>1990</v>
      </c>
      <c r="H1087" t="s">
        <v>20</v>
      </c>
      <c r="I1087" t="s">
        <v>32</v>
      </c>
      <c r="J1087" t="s">
        <v>33</v>
      </c>
      <c r="K1087">
        <v>76000</v>
      </c>
      <c r="L1087">
        <v>89440</v>
      </c>
      <c r="M1087">
        <v>82720</v>
      </c>
    </row>
    <row r="1088" spans="1:13" x14ac:dyDescent="0.2">
      <c r="A1088" t="s">
        <v>13</v>
      </c>
      <c r="B1088" t="s">
        <v>1991</v>
      </c>
      <c r="C1088" t="s">
        <v>67</v>
      </c>
      <c r="D1088" t="s">
        <v>1992</v>
      </c>
      <c r="E1088" t="s">
        <v>17</v>
      </c>
      <c r="F1088" t="s">
        <v>18</v>
      </c>
      <c r="G1088" t="s">
        <v>1993</v>
      </c>
      <c r="H1088" t="s">
        <v>20</v>
      </c>
      <c r="I1088" t="s">
        <v>17</v>
      </c>
      <c r="J1088" t="s">
        <v>21</v>
      </c>
      <c r="K1088">
        <v>76000</v>
      </c>
      <c r="L1088">
        <v>89440</v>
      </c>
      <c r="M1088">
        <v>82720</v>
      </c>
    </row>
    <row r="1089" spans="1:13" x14ac:dyDescent="0.2">
      <c r="A1089" t="s">
        <v>22</v>
      </c>
      <c r="B1089" t="s">
        <v>23</v>
      </c>
      <c r="C1089" t="s">
        <v>23</v>
      </c>
      <c r="D1089" t="s">
        <v>24</v>
      </c>
      <c r="E1089" t="s">
        <v>17</v>
      </c>
      <c r="F1089" t="s">
        <v>18</v>
      </c>
      <c r="G1089" t="s">
        <v>1994</v>
      </c>
      <c r="H1089" t="s">
        <v>20</v>
      </c>
      <c r="I1089" t="s">
        <v>17</v>
      </c>
      <c r="J1089" t="s">
        <v>21</v>
      </c>
      <c r="K1089">
        <v>65000</v>
      </c>
      <c r="L1089">
        <v>87000</v>
      </c>
      <c r="M1089">
        <v>76000</v>
      </c>
    </row>
    <row r="1090" spans="1:13" x14ac:dyDescent="0.2">
      <c r="A1090" t="s">
        <v>88</v>
      </c>
      <c r="B1090" t="s">
        <v>645</v>
      </c>
      <c r="C1090" t="s">
        <v>28</v>
      </c>
      <c r="D1090" t="s">
        <v>866</v>
      </c>
      <c r="E1090" t="s">
        <v>316</v>
      </c>
      <c r="F1090" t="s">
        <v>18</v>
      </c>
      <c r="G1090" t="s">
        <v>1995</v>
      </c>
      <c r="H1090" t="s">
        <v>20</v>
      </c>
      <c r="I1090" t="s">
        <v>32</v>
      </c>
      <c r="J1090" t="s">
        <v>33</v>
      </c>
      <c r="K1090">
        <v>93600</v>
      </c>
      <c r="L1090">
        <v>93600</v>
      </c>
      <c r="M1090">
        <v>93600</v>
      </c>
    </row>
    <row r="1091" spans="1:13" x14ac:dyDescent="0.2">
      <c r="A1091" t="s">
        <v>55</v>
      </c>
      <c r="B1091" t="s">
        <v>1996</v>
      </c>
      <c r="C1091" t="s">
        <v>67</v>
      </c>
      <c r="D1091" t="s">
        <v>1997</v>
      </c>
      <c r="E1091" t="s">
        <v>17</v>
      </c>
      <c r="F1091" t="s">
        <v>31</v>
      </c>
      <c r="G1091" t="s">
        <v>1998</v>
      </c>
      <c r="H1091" t="s">
        <v>20</v>
      </c>
      <c r="I1091" t="s">
        <v>17</v>
      </c>
      <c r="J1091" t="s">
        <v>21</v>
      </c>
      <c r="K1091">
        <v>68000</v>
      </c>
      <c r="L1091">
        <v>88300</v>
      </c>
      <c r="M1091">
        <v>78150</v>
      </c>
    </row>
    <row r="1092" spans="1:13" x14ac:dyDescent="0.2">
      <c r="A1092" t="s">
        <v>13</v>
      </c>
      <c r="B1092" t="s">
        <v>1270</v>
      </c>
      <c r="C1092" t="s">
        <v>28</v>
      </c>
      <c r="D1092" t="s">
        <v>1271</v>
      </c>
      <c r="E1092" t="s">
        <v>1272</v>
      </c>
      <c r="F1092" t="s">
        <v>31</v>
      </c>
      <c r="G1092" t="s">
        <v>1999</v>
      </c>
      <c r="H1092" t="s">
        <v>20</v>
      </c>
      <c r="I1092" t="s">
        <v>32</v>
      </c>
      <c r="J1092" t="s">
        <v>46</v>
      </c>
      <c r="K1092">
        <v>45344</v>
      </c>
      <c r="L1092">
        <v>57200</v>
      </c>
      <c r="M1092">
        <v>51272</v>
      </c>
    </row>
    <row r="1093" spans="1:13" x14ac:dyDescent="0.2">
      <c r="A1093" t="s">
        <v>81</v>
      </c>
      <c r="B1093" t="s">
        <v>187</v>
      </c>
      <c r="C1093" t="s">
        <v>188</v>
      </c>
      <c r="D1093" t="s">
        <v>189</v>
      </c>
      <c r="E1093" t="s">
        <v>37</v>
      </c>
      <c r="F1093" t="s">
        <v>31</v>
      </c>
      <c r="G1093" t="s">
        <v>2000</v>
      </c>
      <c r="H1093" t="s">
        <v>20</v>
      </c>
      <c r="I1093" t="s">
        <v>32</v>
      </c>
      <c r="J1093" t="s">
        <v>21</v>
      </c>
      <c r="K1093">
        <v>80000</v>
      </c>
      <c r="L1093">
        <v>124000</v>
      </c>
      <c r="M1093">
        <v>102000</v>
      </c>
    </row>
    <row r="1094" spans="1:13" x14ac:dyDescent="0.2">
      <c r="A1094" t="s">
        <v>13</v>
      </c>
      <c r="B1094" t="s">
        <v>2001</v>
      </c>
      <c r="C1094" t="s">
        <v>35</v>
      </c>
      <c r="D1094" t="s">
        <v>1992</v>
      </c>
      <c r="E1094" t="s">
        <v>17</v>
      </c>
      <c r="F1094" t="s">
        <v>18</v>
      </c>
      <c r="G1094" t="s">
        <v>2002</v>
      </c>
      <c r="H1094" t="s">
        <v>20</v>
      </c>
      <c r="I1094" t="s">
        <v>17</v>
      </c>
      <c r="J1094" t="s">
        <v>21</v>
      </c>
      <c r="K1094">
        <v>76000</v>
      </c>
      <c r="L1094">
        <v>89440</v>
      </c>
      <c r="M1094">
        <v>82720</v>
      </c>
    </row>
    <row r="1095" spans="1:13" x14ac:dyDescent="0.2">
      <c r="A1095" t="s">
        <v>22</v>
      </c>
      <c r="B1095" t="s">
        <v>847</v>
      </c>
      <c r="C1095" t="s">
        <v>23</v>
      </c>
      <c r="D1095" t="s">
        <v>848</v>
      </c>
      <c r="E1095" t="s">
        <v>37</v>
      </c>
      <c r="F1095" t="s">
        <v>31</v>
      </c>
      <c r="G1095" t="s">
        <v>2003</v>
      </c>
      <c r="H1095" t="s">
        <v>20</v>
      </c>
      <c r="I1095" t="s">
        <v>32</v>
      </c>
      <c r="J1095" t="s">
        <v>21</v>
      </c>
      <c r="K1095">
        <v>58000</v>
      </c>
      <c r="L1095">
        <v>75000</v>
      </c>
      <c r="M1095">
        <v>66500</v>
      </c>
    </row>
    <row r="1096" spans="1:13" x14ac:dyDescent="0.2">
      <c r="A1096" t="s">
        <v>48</v>
      </c>
      <c r="B1096" t="s">
        <v>363</v>
      </c>
      <c r="C1096" t="s">
        <v>50</v>
      </c>
      <c r="D1096" t="s">
        <v>364</v>
      </c>
      <c r="E1096" t="s">
        <v>37</v>
      </c>
      <c r="F1096" t="s">
        <v>31</v>
      </c>
      <c r="G1096" t="s">
        <v>2004</v>
      </c>
      <c r="H1096" t="s">
        <v>223</v>
      </c>
      <c r="I1096" t="s">
        <v>32</v>
      </c>
      <c r="J1096" t="s">
        <v>33</v>
      </c>
      <c r="K1096">
        <v>68000</v>
      </c>
      <c r="L1096">
        <v>81000</v>
      </c>
      <c r="M1096">
        <v>74500</v>
      </c>
    </row>
    <row r="1097" spans="1:13" x14ac:dyDescent="0.2">
      <c r="A1097" t="s">
        <v>22</v>
      </c>
      <c r="B1097" t="s">
        <v>23</v>
      </c>
      <c r="C1097" t="s">
        <v>23</v>
      </c>
      <c r="D1097" t="s">
        <v>2005</v>
      </c>
      <c r="E1097" t="s">
        <v>204</v>
      </c>
      <c r="F1097" t="s">
        <v>31</v>
      </c>
      <c r="G1097" t="s">
        <v>2006</v>
      </c>
      <c r="H1097" t="s">
        <v>20</v>
      </c>
      <c r="I1097" t="s">
        <v>32</v>
      </c>
      <c r="J1097" t="s">
        <v>21</v>
      </c>
      <c r="K1097">
        <v>60000</v>
      </c>
      <c r="L1097">
        <v>70000</v>
      </c>
      <c r="M1097">
        <v>65000</v>
      </c>
    </row>
    <row r="1098" spans="1:13" x14ac:dyDescent="0.2">
      <c r="A1098" t="s">
        <v>81</v>
      </c>
      <c r="B1098" t="s">
        <v>627</v>
      </c>
      <c r="C1098" t="s">
        <v>23</v>
      </c>
      <c r="D1098" t="s">
        <v>628</v>
      </c>
      <c r="E1098" t="s">
        <v>260</v>
      </c>
      <c r="F1098" t="s">
        <v>186</v>
      </c>
      <c r="G1098" t="s">
        <v>2007</v>
      </c>
      <c r="H1098" t="s">
        <v>45</v>
      </c>
      <c r="I1098" t="s">
        <v>32</v>
      </c>
      <c r="J1098" t="s">
        <v>46</v>
      </c>
      <c r="K1098">
        <v>61000</v>
      </c>
      <c r="L1098">
        <v>61000</v>
      </c>
      <c r="M1098">
        <v>61000</v>
      </c>
    </row>
    <row r="1099" spans="1:13" x14ac:dyDescent="0.2">
      <c r="A1099" t="s">
        <v>105</v>
      </c>
      <c r="B1099" t="s">
        <v>1616</v>
      </c>
      <c r="C1099" t="s">
        <v>28</v>
      </c>
      <c r="D1099" t="s">
        <v>1617</v>
      </c>
      <c r="E1099" t="s">
        <v>37</v>
      </c>
      <c r="F1099" t="s">
        <v>31</v>
      </c>
      <c r="G1099" t="s">
        <v>2008</v>
      </c>
      <c r="H1099" t="s">
        <v>20</v>
      </c>
      <c r="I1099" t="s">
        <v>32</v>
      </c>
      <c r="J1099" t="s">
        <v>21</v>
      </c>
      <c r="K1099">
        <v>81000</v>
      </c>
      <c r="L1099">
        <v>110000</v>
      </c>
      <c r="M1099">
        <v>95500</v>
      </c>
    </row>
    <row r="1100" spans="1:13" x14ac:dyDescent="0.2">
      <c r="A1100" t="s">
        <v>13</v>
      </c>
      <c r="B1100" t="s">
        <v>2009</v>
      </c>
      <c r="C1100" t="s">
        <v>67</v>
      </c>
      <c r="D1100" t="s">
        <v>2010</v>
      </c>
      <c r="E1100" t="s">
        <v>37</v>
      </c>
      <c r="F1100" t="s">
        <v>31</v>
      </c>
      <c r="G1100" t="s">
        <v>2011</v>
      </c>
      <c r="H1100" t="s">
        <v>20</v>
      </c>
      <c r="I1100" t="s">
        <v>32</v>
      </c>
      <c r="J1100" t="s">
        <v>33</v>
      </c>
      <c r="K1100">
        <v>70000</v>
      </c>
      <c r="L1100">
        <v>100000</v>
      </c>
      <c r="M1100">
        <v>85000</v>
      </c>
    </row>
    <row r="1101" spans="1:13" x14ac:dyDescent="0.2">
      <c r="A1101" t="s">
        <v>105</v>
      </c>
      <c r="B1101" t="s">
        <v>1410</v>
      </c>
      <c r="C1101" t="s">
        <v>28</v>
      </c>
      <c r="D1101" t="s">
        <v>1304</v>
      </c>
      <c r="E1101" t="s">
        <v>123</v>
      </c>
      <c r="F1101" t="s">
        <v>31</v>
      </c>
      <c r="G1101" t="s">
        <v>2012</v>
      </c>
      <c r="H1101" t="s">
        <v>20</v>
      </c>
      <c r="I1101" t="s">
        <v>32</v>
      </c>
      <c r="J1101" t="s">
        <v>21</v>
      </c>
      <c r="K1101">
        <v>78000</v>
      </c>
      <c r="L1101">
        <v>93000</v>
      </c>
      <c r="M1101">
        <v>85500</v>
      </c>
    </row>
    <row r="1102" spans="1:13" x14ac:dyDescent="0.2">
      <c r="A1102" t="s">
        <v>88</v>
      </c>
      <c r="B1102" t="s">
        <v>113</v>
      </c>
      <c r="C1102" t="s">
        <v>28</v>
      </c>
      <c r="D1102" t="s">
        <v>263</v>
      </c>
      <c r="E1102" t="s">
        <v>37</v>
      </c>
      <c r="F1102" t="s">
        <v>31</v>
      </c>
      <c r="G1102" t="s">
        <v>2013</v>
      </c>
      <c r="H1102" t="s">
        <v>20</v>
      </c>
      <c r="I1102" t="s">
        <v>32</v>
      </c>
      <c r="J1102" t="s">
        <v>93</v>
      </c>
      <c r="K1102">
        <v>75000</v>
      </c>
      <c r="L1102">
        <v>100000</v>
      </c>
      <c r="M1102">
        <v>87500</v>
      </c>
    </row>
    <row r="1103" spans="1:13" x14ac:dyDescent="0.2">
      <c r="A1103" t="s">
        <v>105</v>
      </c>
      <c r="B1103" t="s">
        <v>2014</v>
      </c>
      <c r="C1103" t="s">
        <v>28</v>
      </c>
      <c r="D1103" t="s">
        <v>2015</v>
      </c>
      <c r="E1103" t="s">
        <v>63</v>
      </c>
      <c r="F1103" t="s">
        <v>53</v>
      </c>
      <c r="G1103" t="s">
        <v>2016</v>
      </c>
      <c r="H1103" t="s">
        <v>20</v>
      </c>
      <c r="I1103" t="s">
        <v>32</v>
      </c>
      <c r="J1103" t="s">
        <v>21</v>
      </c>
      <c r="K1103">
        <v>53000</v>
      </c>
      <c r="L1103">
        <v>84000</v>
      </c>
      <c r="M1103">
        <v>68500</v>
      </c>
    </row>
    <row r="1104" spans="1:13" x14ac:dyDescent="0.2">
      <c r="A1104" t="s">
        <v>13</v>
      </c>
      <c r="B1104" t="s">
        <v>168</v>
      </c>
      <c r="C1104" t="s">
        <v>28</v>
      </c>
      <c r="D1104" t="s">
        <v>169</v>
      </c>
      <c r="E1104" t="s">
        <v>63</v>
      </c>
      <c r="F1104" t="s">
        <v>53</v>
      </c>
      <c r="G1104" t="s">
        <v>2017</v>
      </c>
      <c r="H1104" t="s">
        <v>45</v>
      </c>
      <c r="I1104" t="s">
        <v>32</v>
      </c>
      <c r="J1104" t="s">
        <v>21</v>
      </c>
      <c r="K1104">
        <v>108000</v>
      </c>
      <c r="L1104">
        <v>147000</v>
      </c>
      <c r="M1104">
        <v>127500</v>
      </c>
    </row>
    <row r="1105" spans="1:13" x14ac:dyDescent="0.2">
      <c r="A1105" t="s">
        <v>48</v>
      </c>
      <c r="B1105" t="s">
        <v>1427</v>
      </c>
      <c r="C1105" t="s">
        <v>50</v>
      </c>
      <c r="D1105" t="s">
        <v>1428</v>
      </c>
      <c r="E1105" t="s">
        <v>1876</v>
      </c>
      <c r="F1105" t="s">
        <v>31</v>
      </c>
      <c r="G1105" t="s">
        <v>2018</v>
      </c>
      <c r="H1105" t="s">
        <v>20</v>
      </c>
      <c r="I1105" t="s">
        <v>32</v>
      </c>
      <c r="J1105" t="s">
        <v>21</v>
      </c>
      <c r="K1105">
        <v>52000</v>
      </c>
      <c r="L1105">
        <v>68000</v>
      </c>
      <c r="M1105">
        <v>60000</v>
      </c>
    </row>
    <row r="1106" spans="1:13" x14ac:dyDescent="0.2">
      <c r="A1106" t="s">
        <v>13</v>
      </c>
      <c r="B1106" t="s">
        <v>2019</v>
      </c>
      <c r="C1106" t="s">
        <v>28</v>
      </c>
      <c r="D1106" t="s">
        <v>718</v>
      </c>
      <c r="E1106" t="s">
        <v>37</v>
      </c>
      <c r="F1106" t="s">
        <v>31</v>
      </c>
      <c r="G1106" t="s">
        <v>2020</v>
      </c>
      <c r="H1106" t="s">
        <v>20</v>
      </c>
      <c r="I1106" t="s">
        <v>32</v>
      </c>
      <c r="J1106" t="s">
        <v>21</v>
      </c>
      <c r="K1106">
        <v>83000</v>
      </c>
      <c r="L1106">
        <v>104000</v>
      </c>
      <c r="M1106">
        <v>93500</v>
      </c>
    </row>
    <row r="1107" spans="1:13" x14ac:dyDescent="0.2">
      <c r="A1107" t="s">
        <v>88</v>
      </c>
      <c r="B1107" t="s">
        <v>557</v>
      </c>
      <c r="C1107" t="s">
        <v>35</v>
      </c>
      <c r="D1107" t="s">
        <v>561</v>
      </c>
      <c r="E1107" t="s">
        <v>37</v>
      </c>
      <c r="F1107" t="s">
        <v>31</v>
      </c>
      <c r="G1107" t="s">
        <v>1956</v>
      </c>
      <c r="H1107" t="s">
        <v>20</v>
      </c>
      <c r="I1107" t="s">
        <v>32</v>
      </c>
      <c r="J1107" t="s">
        <v>241</v>
      </c>
      <c r="K1107">
        <v>85816.8</v>
      </c>
      <c r="L1107">
        <v>91520</v>
      </c>
      <c r="M1107">
        <v>88668.4</v>
      </c>
    </row>
    <row r="1108" spans="1:13" x14ac:dyDescent="0.2">
      <c r="A1108" t="s">
        <v>81</v>
      </c>
      <c r="B1108" t="s">
        <v>2021</v>
      </c>
      <c r="C1108" t="s">
        <v>23</v>
      </c>
      <c r="D1108" t="s">
        <v>2022</v>
      </c>
      <c r="E1108" t="s">
        <v>37</v>
      </c>
      <c r="F1108" t="s">
        <v>31</v>
      </c>
      <c r="G1108" t="s">
        <v>2023</v>
      </c>
      <c r="H1108" t="s">
        <v>20</v>
      </c>
      <c r="I1108" t="s">
        <v>32</v>
      </c>
      <c r="J1108" t="s">
        <v>21</v>
      </c>
      <c r="K1108">
        <v>81000</v>
      </c>
      <c r="L1108">
        <v>114000</v>
      </c>
      <c r="M1108">
        <v>97500</v>
      </c>
    </row>
    <row r="1109" spans="1:13" x14ac:dyDescent="0.2">
      <c r="A1109" t="s">
        <v>22</v>
      </c>
      <c r="B1109" t="s">
        <v>23</v>
      </c>
      <c r="C1109" t="s">
        <v>23</v>
      </c>
      <c r="D1109" t="s">
        <v>126</v>
      </c>
      <c r="E1109" t="s">
        <v>37</v>
      </c>
      <c r="F1109" t="s">
        <v>31</v>
      </c>
      <c r="G1109" t="s">
        <v>2024</v>
      </c>
      <c r="H1109" t="s">
        <v>20</v>
      </c>
      <c r="I1109" t="s">
        <v>32</v>
      </c>
      <c r="J1109" t="s">
        <v>93</v>
      </c>
      <c r="K1109">
        <v>60000</v>
      </c>
      <c r="L1109">
        <v>112000</v>
      </c>
      <c r="M1109">
        <v>86000</v>
      </c>
    </row>
    <row r="1110" spans="1:13" x14ac:dyDescent="0.2">
      <c r="A1110" t="s">
        <v>105</v>
      </c>
      <c r="B1110" t="s">
        <v>510</v>
      </c>
      <c r="C1110" t="s">
        <v>28</v>
      </c>
      <c r="D1110" t="s">
        <v>169</v>
      </c>
      <c r="E1110" t="s">
        <v>37</v>
      </c>
      <c r="F1110" t="s">
        <v>31</v>
      </c>
      <c r="G1110" t="s">
        <v>2025</v>
      </c>
      <c r="H1110" t="s">
        <v>45</v>
      </c>
      <c r="I1110" t="s">
        <v>32</v>
      </c>
      <c r="J1110" t="s">
        <v>21</v>
      </c>
      <c r="K1110">
        <v>89000</v>
      </c>
      <c r="L1110">
        <v>123000</v>
      </c>
      <c r="M1110">
        <v>106000</v>
      </c>
    </row>
    <row r="1111" spans="1:13" x14ac:dyDescent="0.2">
      <c r="A1111" t="s">
        <v>13</v>
      </c>
      <c r="B1111" t="s">
        <v>798</v>
      </c>
      <c r="C1111" t="s">
        <v>90</v>
      </c>
      <c r="D1111" t="s">
        <v>1228</v>
      </c>
      <c r="E1111" t="s">
        <v>316</v>
      </c>
      <c r="F1111" t="s">
        <v>31</v>
      </c>
      <c r="G1111" t="s">
        <v>2026</v>
      </c>
      <c r="H1111" t="s">
        <v>20</v>
      </c>
      <c r="I1111" t="s">
        <v>32</v>
      </c>
      <c r="J1111" t="s">
        <v>21</v>
      </c>
      <c r="K1111">
        <v>90480</v>
      </c>
      <c r="L1111">
        <v>90480</v>
      </c>
      <c r="M1111">
        <v>90480</v>
      </c>
    </row>
    <row r="1112" spans="1:13" x14ac:dyDescent="0.2">
      <c r="A1112" t="s">
        <v>26</v>
      </c>
      <c r="B1112" t="s">
        <v>2027</v>
      </c>
      <c r="C1112" t="s">
        <v>41</v>
      </c>
      <c r="D1112" t="s">
        <v>697</v>
      </c>
      <c r="E1112" t="s">
        <v>204</v>
      </c>
      <c r="F1112" t="s">
        <v>31</v>
      </c>
      <c r="G1112" t="s">
        <v>2028</v>
      </c>
      <c r="H1112" t="s">
        <v>45</v>
      </c>
      <c r="I1112" t="s">
        <v>32</v>
      </c>
      <c r="J1112" t="s">
        <v>21</v>
      </c>
      <c r="K1112">
        <v>43000</v>
      </c>
      <c r="L1112">
        <v>93000</v>
      </c>
      <c r="M1112">
        <v>68000</v>
      </c>
    </row>
    <row r="1113" spans="1:13" x14ac:dyDescent="0.2">
      <c r="A1113" t="s">
        <v>88</v>
      </c>
      <c r="B1113" t="s">
        <v>645</v>
      </c>
      <c r="C1113" t="s">
        <v>28</v>
      </c>
      <c r="D1113" t="s">
        <v>793</v>
      </c>
      <c r="E1113" t="s">
        <v>316</v>
      </c>
      <c r="F1113" t="s">
        <v>31</v>
      </c>
      <c r="G1113" t="s">
        <v>2029</v>
      </c>
      <c r="H1113" t="s">
        <v>20</v>
      </c>
      <c r="I1113" t="s">
        <v>32</v>
      </c>
      <c r="J1113" t="s">
        <v>21</v>
      </c>
      <c r="K1113">
        <v>90001.600000000006</v>
      </c>
      <c r="L1113">
        <v>90001.600000000006</v>
      </c>
      <c r="M1113">
        <v>90001.600000000006</v>
      </c>
    </row>
    <row r="1114" spans="1:13" x14ac:dyDescent="0.2">
      <c r="A1114" t="s">
        <v>105</v>
      </c>
      <c r="B1114" t="s">
        <v>510</v>
      </c>
      <c r="C1114" t="s">
        <v>28</v>
      </c>
      <c r="D1114" t="s">
        <v>2030</v>
      </c>
      <c r="E1114" t="s">
        <v>37</v>
      </c>
      <c r="F1114" t="s">
        <v>31</v>
      </c>
      <c r="G1114" t="s">
        <v>2031</v>
      </c>
      <c r="H1114" t="s">
        <v>45</v>
      </c>
      <c r="I1114" t="s">
        <v>32</v>
      </c>
      <c r="J1114" t="s">
        <v>21</v>
      </c>
      <c r="K1114">
        <v>85000</v>
      </c>
      <c r="L1114">
        <v>90000</v>
      </c>
      <c r="M1114">
        <v>87500</v>
      </c>
    </row>
    <row r="1115" spans="1:13" x14ac:dyDescent="0.2">
      <c r="A1115" t="s">
        <v>26</v>
      </c>
      <c r="B1115" t="s">
        <v>644</v>
      </c>
      <c r="C1115" t="s">
        <v>50</v>
      </c>
      <c r="D1115" t="s">
        <v>460</v>
      </c>
      <c r="E1115" t="s">
        <v>1835</v>
      </c>
      <c r="F1115" t="s">
        <v>146</v>
      </c>
      <c r="G1115" t="s">
        <v>2032</v>
      </c>
      <c r="H1115" t="s">
        <v>20</v>
      </c>
      <c r="I1115" t="s">
        <v>32</v>
      </c>
      <c r="J1115" t="s">
        <v>21</v>
      </c>
      <c r="K1115">
        <v>64123.59</v>
      </c>
      <c r="L1115">
        <v>86600</v>
      </c>
      <c r="M1115">
        <v>75361.794999999998</v>
      </c>
    </row>
    <row r="1116" spans="1:13" x14ac:dyDescent="0.2">
      <c r="A1116" t="s">
        <v>105</v>
      </c>
      <c r="B1116" t="s">
        <v>2033</v>
      </c>
      <c r="C1116" t="s">
        <v>50</v>
      </c>
      <c r="D1116" t="s">
        <v>1921</v>
      </c>
      <c r="E1116" t="s">
        <v>37</v>
      </c>
      <c r="F1116" t="s">
        <v>31</v>
      </c>
      <c r="G1116" t="s">
        <v>2034</v>
      </c>
      <c r="H1116" t="s">
        <v>20</v>
      </c>
      <c r="I1116" t="s">
        <v>32</v>
      </c>
      <c r="J1116" t="s">
        <v>21</v>
      </c>
      <c r="K1116">
        <v>58000</v>
      </c>
      <c r="L1116">
        <v>80000</v>
      </c>
      <c r="M1116">
        <v>69000</v>
      </c>
    </row>
    <row r="1117" spans="1:13" x14ac:dyDescent="0.2">
      <c r="A1117" t="s">
        <v>13</v>
      </c>
      <c r="B1117" t="s">
        <v>2035</v>
      </c>
      <c r="C1117" t="s">
        <v>28</v>
      </c>
      <c r="D1117" t="s">
        <v>2036</v>
      </c>
      <c r="E1117" t="s">
        <v>37</v>
      </c>
      <c r="F1117" t="s">
        <v>31</v>
      </c>
      <c r="G1117" t="s">
        <v>2037</v>
      </c>
      <c r="H1117" t="s">
        <v>20</v>
      </c>
      <c r="I1117" t="s">
        <v>32</v>
      </c>
      <c r="J1117" t="s">
        <v>241</v>
      </c>
      <c r="K1117">
        <v>76000</v>
      </c>
      <c r="L1117">
        <v>89440</v>
      </c>
      <c r="M1117">
        <v>82720</v>
      </c>
    </row>
    <row r="1118" spans="1:13" x14ac:dyDescent="0.2">
      <c r="A1118" t="s">
        <v>48</v>
      </c>
      <c r="B1118" t="s">
        <v>707</v>
      </c>
      <c r="C1118" t="s">
        <v>23</v>
      </c>
      <c r="D1118" t="s">
        <v>708</v>
      </c>
      <c r="E1118" t="s">
        <v>37</v>
      </c>
      <c r="F1118" t="s">
        <v>31</v>
      </c>
      <c r="G1118" t="s">
        <v>2038</v>
      </c>
      <c r="H1118" t="s">
        <v>375</v>
      </c>
      <c r="I1118" t="s">
        <v>32</v>
      </c>
      <c r="J1118" t="s">
        <v>21</v>
      </c>
      <c r="K1118">
        <v>60000</v>
      </c>
      <c r="L1118">
        <v>90000</v>
      </c>
      <c r="M1118">
        <v>75000</v>
      </c>
    </row>
    <row r="1119" spans="1:13" x14ac:dyDescent="0.2">
      <c r="A1119" t="s">
        <v>13</v>
      </c>
      <c r="B1119" t="s">
        <v>2039</v>
      </c>
      <c r="C1119" t="s">
        <v>28</v>
      </c>
      <c r="D1119" t="s">
        <v>1111</v>
      </c>
      <c r="E1119" t="s">
        <v>37</v>
      </c>
      <c r="F1119" t="s">
        <v>31</v>
      </c>
      <c r="G1119" t="s">
        <v>2040</v>
      </c>
      <c r="H1119" t="s">
        <v>20</v>
      </c>
      <c r="I1119" t="s">
        <v>32</v>
      </c>
      <c r="J1119" t="s">
        <v>241</v>
      </c>
      <c r="K1119">
        <v>137280</v>
      </c>
      <c r="L1119">
        <v>176800</v>
      </c>
      <c r="M1119">
        <v>157040</v>
      </c>
    </row>
    <row r="1120" spans="1:13" x14ac:dyDescent="0.2">
      <c r="A1120" t="s">
        <v>88</v>
      </c>
      <c r="B1120" t="s">
        <v>645</v>
      </c>
      <c r="C1120" t="s">
        <v>28</v>
      </c>
      <c r="D1120" t="s">
        <v>907</v>
      </c>
      <c r="E1120" t="s">
        <v>908</v>
      </c>
      <c r="F1120" t="s">
        <v>31</v>
      </c>
      <c r="G1120" t="s">
        <v>2041</v>
      </c>
      <c r="H1120" t="s">
        <v>20</v>
      </c>
      <c r="I1120" t="s">
        <v>32</v>
      </c>
      <c r="J1120" t="s">
        <v>241</v>
      </c>
      <c r="K1120">
        <v>83200</v>
      </c>
      <c r="L1120">
        <v>93600</v>
      </c>
      <c r="M1120">
        <v>88400</v>
      </c>
    </row>
    <row r="1121" spans="1:13" x14ac:dyDescent="0.2">
      <c r="A1121" t="s">
        <v>105</v>
      </c>
      <c r="B1121" t="s">
        <v>2042</v>
      </c>
      <c r="C1121" t="s">
        <v>35</v>
      </c>
      <c r="D1121" t="s">
        <v>1360</v>
      </c>
      <c r="E1121" t="s">
        <v>452</v>
      </c>
      <c r="F1121" t="s">
        <v>53</v>
      </c>
      <c r="G1121" t="s">
        <v>2043</v>
      </c>
      <c r="H1121" t="s">
        <v>20</v>
      </c>
      <c r="I1121" t="s">
        <v>32</v>
      </c>
      <c r="J1121" t="s">
        <v>21</v>
      </c>
      <c r="K1121">
        <v>69000</v>
      </c>
      <c r="L1121">
        <v>85000</v>
      </c>
      <c r="M1121">
        <v>77000</v>
      </c>
    </row>
    <row r="1122" spans="1:13" x14ac:dyDescent="0.2">
      <c r="A1122" t="s">
        <v>26</v>
      </c>
      <c r="B1122" t="s">
        <v>2044</v>
      </c>
      <c r="C1122" t="s">
        <v>28</v>
      </c>
      <c r="D1122" t="s">
        <v>704</v>
      </c>
      <c r="E1122" t="s">
        <v>1890</v>
      </c>
      <c r="F1122" t="s">
        <v>18</v>
      </c>
      <c r="G1122" t="s">
        <v>2045</v>
      </c>
      <c r="H1122" t="s">
        <v>20</v>
      </c>
      <c r="I1122" t="s">
        <v>32</v>
      </c>
      <c r="J1122" t="s">
        <v>21</v>
      </c>
      <c r="K1122">
        <v>64123.59</v>
      </c>
      <c r="L1122">
        <v>86600</v>
      </c>
      <c r="M1122">
        <v>75361.794999999998</v>
      </c>
    </row>
    <row r="1123" spans="1:13" x14ac:dyDescent="0.2">
      <c r="A1123" t="s">
        <v>105</v>
      </c>
      <c r="B1123" t="s">
        <v>2046</v>
      </c>
      <c r="C1123" t="s">
        <v>61</v>
      </c>
      <c r="D1123" t="s">
        <v>2047</v>
      </c>
      <c r="E1123" t="s">
        <v>204</v>
      </c>
      <c r="F1123" t="s">
        <v>31</v>
      </c>
      <c r="G1123" t="s">
        <v>2048</v>
      </c>
      <c r="H1123" t="s">
        <v>20</v>
      </c>
      <c r="I1123" t="s">
        <v>32</v>
      </c>
      <c r="J1123" t="s">
        <v>46</v>
      </c>
      <c r="K1123">
        <v>40000</v>
      </c>
      <c r="L1123">
        <v>60000</v>
      </c>
      <c r="M1123">
        <v>50000</v>
      </c>
    </row>
    <row r="1124" spans="1:13" x14ac:dyDescent="0.2">
      <c r="A1124" t="s">
        <v>88</v>
      </c>
      <c r="B1124" t="s">
        <v>645</v>
      </c>
      <c r="C1124" t="s">
        <v>28</v>
      </c>
      <c r="D1124" t="s">
        <v>809</v>
      </c>
      <c r="E1124" t="s">
        <v>810</v>
      </c>
      <c r="F1124" t="s">
        <v>31</v>
      </c>
      <c r="G1124" t="s">
        <v>2049</v>
      </c>
      <c r="H1124" t="s">
        <v>20</v>
      </c>
      <c r="I1124" t="s">
        <v>32</v>
      </c>
      <c r="J1124" t="s">
        <v>811</v>
      </c>
      <c r="K1124">
        <v>90480</v>
      </c>
      <c r="L1124">
        <v>90480</v>
      </c>
      <c r="M1124">
        <v>90480</v>
      </c>
    </row>
    <row r="1125" spans="1:13" x14ac:dyDescent="0.2">
      <c r="A1125" t="s">
        <v>55</v>
      </c>
      <c r="B1125" t="s">
        <v>2050</v>
      </c>
      <c r="C1125" t="s">
        <v>188</v>
      </c>
      <c r="D1125" t="s">
        <v>2051</v>
      </c>
      <c r="E1125" t="s">
        <v>17</v>
      </c>
      <c r="F1125" t="s">
        <v>18</v>
      </c>
      <c r="G1125" t="s">
        <v>2052</v>
      </c>
      <c r="H1125" t="s">
        <v>20</v>
      </c>
      <c r="I1125" t="s">
        <v>17</v>
      </c>
      <c r="J1125" t="s">
        <v>21</v>
      </c>
      <c r="K1125">
        <v>82000</v>
      </c>
      <c r="L1125">
        <v>180000</v>
      </c>
      <c r="M1125">
        <v>131000</v>
      </c>
    </row>
    <row r="1126" spans="1:13" x14ac:dyDescent="0.2">
      <c r="A1126" t="s">
        <v>81</v>
      </c>
      <c r="B1126" t="s">
        <v>202</v>
      </c>
      <c r="C1126" t="s">
        <v>35</v>
      </c>
      <c r="D1126" t="s">
        <v>203</v>
      </c>
      <c r="E1126" t="s">
        <v>204</v>
      </c>
      <c r="F1126" t="s">
        <v>31</v>
      </c>
      <c r="G1126" t="s">
        <v>2053</v>
      </c>
      <c r="H1126" t="s">
        <v>45</v>
      </c>
      <c r="I1126" t="s">
        <v>32</v>
      </c>
      <c r="J1126" t="s">
        <v>33</v>
      </c>
      <c r="K1126">
        <v>80000</v>
      </c>
      <c r="L1126">
        <v>105000</v>
      </c>
      <c r="M1126">
        <v>92500</v>
      </c>
    </row>
    <row r="1127" spans="1:13" x14ac:dyDescent="0.2">
      <c r="A1127" t="s">
        <v>13</v>
      </c>
      <c r="B1127" t="s">
        <v>798</v>
      </c>
      <c r="C1127" t="s">
        <v>90</v>
      </c>
      <c r="D1127" t="s">
        <v>1195</v>
      </c>
      <c r="E1127" t="s">
        <v>99</v>
      </c>
      <c r="F1127" t="s">
        <v>100</v>
      </c>
      <c r="G1127" t="s">
        <v>2054</v>
      </c>
      <c r="H1127" t="s">
        <v>20</v>
      </c>
      <c r="I1127" t="s">
        <v>32</v>
      </c>
      <c r="J1127" t="s">
        <v>21</v>
      </c>
      <c r="K1127">
        <v>62400</v>
      </c>
      <c r="L1127">
        <v>62400</v>
      </c>
      <c r="M1127">
        <v>62400</v>
      </c>
    </row>
    <row r="1128" spans="1:13" x14ac:dyDescent="0.2">
      <c r="A1128" t="s">
        <v>13</v>
      </c>
      <c r="B1128" t="s">
        <v>373</v>
      </c>
      <c r="C1128" t="s">
        <v>28</v>
      </c>
      <c r="D1128" t="s">
        <v>374</v>
      </c>
      <c r="E1128" t="s">
        <v>136</v>
      </c>
      <c r="F1128" t="s">
        <v>100</v>
      </c>
      <c r="G1128" t="s">
        <v>2055</v>
      </c>
      <c r="H1128" t="s">
        <v>375</v>
      </c>
      <c r="I1128" t="s">
        <v>32</v>
      </c>
      <c r="J1128" t="s">
        <v>33</v>
      </c>
      <c r="K1128">
        <v>81000</v>
      </c>
      <c r="L1128">
        <v>101000</v>
      </c>
      <c r="M1128">
        <v>91000</v>
      </c>
    </row>
    <row r="1129" spans="1:13" x14ac:dyDescent="0.2">
      <c r="A1129" t="s">
        <v>26</v>
      </c>
      <c r="B1129" t="s">
        <v>2056</v>
      </c>
      <c r="C1129" t="s">
        <v>28</v>
      </c>
      <c r="D1129" t="s">
        <v>2057</v>
      </c>
      <c r="E1129" t="s">
        <v>63</v>
      </c>
      <c r="F1129" t="s">
        <v>53</v>
      </c>
      <c r="G1129" t="s">
        <v>2058</v>
      </c>
      <c r="H1129" t="s">
        <v>20</v>
      </c>
      <c r="I1129" t="s">
        <v>32</v>
      </c>
      <c r="J1129" t="s">
        <v>21</v>
      </c>
      <c r="K1129">
        <v>54000</v>
      </c>
      <c r="L1129">
        <v>57200</v>
      </c>
      <c r="M1129">
        <v>55600</v>
      </c>
    </row>
    <row r="1130" spans="1:13" x14ac:dyDescent="0.2">
      <c r="A1130" t="s">
        <v>48</v>
      </c>
      <c r="B1130" t="s">
        <v>49</v>
      </c>
      <c r="C1130" t="s">
        <v>50</v>
      </c>
      <c r="D1130" t="s">
        <v>1803</v>
      </c>
      <c r="E1130" t="s">
        <v>1804</v>
      </c>
      <c r="F1130" t="s">
        <v>31</v>
      </c>
      <c r="G1130" t="s">
        <v>2059</v>
      </c>
      <c r="H1130" t="s">
        <v>20</v>
      </c>
      <c r="I1130" t="s">
        <v>32</v>
      </c>
      <c r="J1130" t="s">
        <v>21</v>
      </c>
      <c r="K1130">
        <v>68500</v>
      </c>
      <c r="L1130">
        <v>87000</v>
      </c>
      <c r="M1130">
        <v>77750</v>
      </c>
    </row>
    <row r="1131" spans="1:13" x14ac:dyDescent="0.2">
      <c r="A1131" t="s">
        <v>13</v>
      </c>
      <c r="B1131" t="s">
        <v>171</v>
      </c>
      <c r="C1131" t="s">
        <v>50</v>
      </c>
      <c r="D1131" t="s">
        <v>68</v>
      </c>
      <c r="E1131" t="s">
        <v>37</v>
      </c>
      <c r="F1131" t="s">
        <v>31</v>
      </c>
      <c r="G1131" t="s">
        <v>2060</v>
      </c>
      <c r="H1131" t="s">
        <v>20</v>
      </c>
      <c r="I1131" t="s">
        <v>32</v>
      </c>
      <c r="J1131" t="s">
        <v>46</v>
      </c>
      <c r="K1131">
        <v>62000</v>
      </c>
      <c r="L1131">
        <v>80000</v>
      </c>
      <c r="M1131">
        <v>71000</v>
      </c>
    </row>
    <row r="1132" spans="1:13" x14ac:dyDescent="0.2">
      <c r="A1132" t="s">
        <v>13</v>
      </c>
      <c r="B1132" t="s">
        <v>2061</v>
      </c>
      <c r="C1132" t="s">
        <v>90</v>
      </c>
      <c r="D1132" t="s">
        <v>2062</v>
      </c>
      <c r="E1132" t="s">
        <v>37</v>
      </c>
      <c r="F1132" t="s">
        <v>31</v>
      </c>
      <c r="G1132" t="s">
        <v>2063</v>
      </c>
      <c r="H1132" t="s">
        <v>20</v>
      </c>
      <c r="I1132" t="s">
        <v>32</v>
      </c>
      <c r="J1132" t="s">
        <v>21</v>
      </c>
      <c r="K1132">
        <v>80000</v>
      </c>
      <c r="L1132">
        <v>92000</v>
      </c>
      <c r="M1132">
        <v>86000</v>
      </c>
    </row>
    <row r="1133" spans="1:13" x14ac:dyDescent="0.2">
      <c r="A1133" t="s">
        <v>26</v>
      </c>
      <c r="B1133" t="s">
        <v>188</v>
      </c>
      <c r="C1133" t="s">
        <v>50</v>
      </c>
      <c r="D1133" t="s">
        <v>2064</v>
      </c>
      <c r="E1133" t="s">
        <v>17</v>
      </c>
      <c r="F1133" t="s">
        <v>18</v>
      </c>
      <c r="G1133" t="s">
        <v>2065</v>
      </c>
      <c r="H1133" t="s">
        <v>20</v>
      </c>
      <c r="I1133" t="s">
        <v>17</v>
      </c>
      <c r="J1133" t="s">
        <v>21</v>
      </c>
      <c r="K1133">
        <v>64123.59</v>
      </c>
      <c r="L1133">
        <v>86600</v>
      </c>
      <c r="M1133">
        <v>75361.794999999998</v>
      </c>
    </row>
    <row r="1134" spans="1:13" x14ac:dyDescent="0.2">
      <c r="A1134" t="s">
        <v>48</v>
      </c>
      <c r="B1134" t="s">
        <v>1800</v>
      </c>
      <c r="C1134" t="s">
        <v>50</v>
      </c>
      <c r="D1134" t="s">
        <v>1801</v>
      </c>
      <c r="E1134" t="s">
        <v>99</v>
      </c>
      <c r="F1134" t="s">
        <v>100</v>
      </c>
      <c r="G1134" t="s">
        <v>2066</v>
      </c>
      <c r="H1134" t="s">
        <v>223</v>
      </c>
      <c r="I1134" t="s">
        <v>32</v>
      </c>
      <c r="J1134" t="s">
        <v>33</v>
      </c>
      <c r="K1134">
        <v>57000</v>
      </c>
      <c r="L1134">
        <v>62000</v>
      </c>
      <c r="M1134">
        <v>59500</v>
      </c>
    </row>
    <row r="1135" spans="1:13" x14ac:dyDescent="0.2">
      <c r="A1135" t="s">
        <v>26</v>
      </c>
      <c r="B1135" t="s">
        <v>2067</v>
      </c>
      <c r="C1135" t="s">
        <v>1108</v>
      </c>
      <c r="D1135" t="s">
        <v>583</v>
      </c>
      <c r="E1135" t="s">
        <v>1835</v>
      </c>
      <c r="F1135" t="s">
        <v>146</v>
      </c>
      <c r="G1135" t="s">
        <v>2068</v>
      </c>
      <c r="H1135" t="s">
        <v>20</v>
      </c>
      <c r="I1135" t="s">
        <v>32</v>
      </c>
      <c r="J1135" t="s">
        <v>21</v>
      </c>
      <c r="K1135">
        <v>63000</v>
      </c>
      <c r="L1135">
        <v>120000</v>
      </c>
      <c r="M1135">
        <v>91500</v>
      </c>
    </row>
    <row r="1136" spans="1:13" x14ac:dyDescent="0.2">
      <c r="A1136" t="s">
        <v>26</v>
      </c>
      <c r="B1136" t="s">
        <v>990</v>
      </c>
      <c r="C1136" t="s">
        <v>90</v>
      </c>
      <c r="D1136" t="s">
        <v>449</v>
      </c>
      <c r="E1136" t="s">
        <v>600</v>
      </c>
      <c r="F1136" t="s">
        <v>31</v>
      </c>
      <c r="G1136" t="s">
        <v>1963</v>
      </c>
      <c r="H1136" t="s">
        <v>45</v>
      </c>
      <c r="I1136" t="s">
        <v>32</v>
      </c>
      <c r="J1136" t="s">
        <v>33</v>
      </c>
      <c r="K1136">
        <v>56000</v>
      </c>
      <c r="L1136">
        <v>100000</v>
      </c>
      <c r="M1136">
        <v>78000</v>
      </c>
    </row>
    <row r="1137" spans="1:13" x14ac:dyDescent="0.2">
      <c r="A1137" t="s">
        <v>81</v>
      </c>
      <c r="B1137" t="s">
        <v>217</v>
      </c>
      <c r="C1137" t="s">
        <v>23</v>
      </c>
      <c r="D1137" t="s">
        <v>2069</v>
      </c>
      <c r="E1137" t="s">
        <v>17</v>
      </c>
      <c r="F1137" t="s">
        <v>18</v>
      </c>
      <c r="G1137" t="s">
        <v>2070</v>
      </c>
      <c r="H1137" t="s">
        <v>45</v>
      </c>
      <c r="I1137" t="s">
        <v>17</v>
      </c>
      <c r="J1137" t="s">
        <v>33</v>
      </c>
      <c r="K1137">
        <v>66000</v>
      </c>
      <c r="L1137">
        <v>84500</v>
      </c>
      <c r="M1137">
        <v>75250</v>
      </c>
    </row>
    <row r="1138" spans="1:13" x14ac:dyDescent="0.2">
      <c r="A1138" t="s">
        <v>81</v>
      </c>
      <c r="B1138" t="s">
        <v>199</v>
      </c>
      <c r="C1138" t="s">
        <v>188</v>
      </c>
      <c r="D1138" t="s">
        <v>200</v>
      </c>
      <c r="E1138" t="s">
        <v>37</v>
      </c>
      <c r="F1138" t="s">
        <v>31</v>
      </c>
      <c r="G1138" t="s">
        <v>2071</v>
      </c>
      <c r="H1138" t="s">
        <v>20</v>
      </c>
      <c r="I1138" t="s">
        <v>32</v>
      </c>
      <c r="J1138" t="s">
        <v>21</v>
      </c>
      <c r="K1138">
        <v>72000</v>
      </c>
      <c r="L1138">
        <v>86000</v>
      </c>
      <c r="M1138">
        <v>79000</v>
      </c>
    </row>
    <row r="1139" spans="1:13" x14ac:dyDescent="0.2">
      <c r="A1139" t="s">
        <v>105</v>
      </c>
      <c r="B1139" t="s">
        <v>2072</v>
      </c>
      <c r="C1139" t="s">
        <v>28</v>
      </c>
      <c r="D1139" t="s">
        <v>2073</v>
      </c>
      <c r="E1139" t="s">
        <v>63</v>
      </c>
      <c r="F1139" t="s">
        <v>53</v>
      </c>
      <c r="G1139" t="s">
        <v>2074</v>
      </c>
      <c r="H1139" t="s">
        <v>20</v>
      </c>
      <c r="I1139" t="s">
        <v>32</v>
      </c>
      <c r="J1139" t="s">
        <v>21</v>
      </c>
      <c r="K1139">
        <v>115000</v>
      </c>
      <c r="L1139">
        <v>156000</v>
      </c>
      <c r="M1139">
        <v>135500</v>
      </c>
    </row>
    <row r="1140" spans="1:13" x14ac:dyDescent="0.2">
      <c r="A1140" t="s">
        <v>22</v>
      </c>
      <c r="B1140" t="s">
        <v>823</v>
      </c>
      <c r="C1140" t="s">
        <v>50</v>
      </c>
      <c r="D1140" t="s">
        <v>824</v>
      </c>
      <c r="E1140" t="s">
        <v>17</v>
      </c>
      <c r="F1140" t="s">
        <v>18</v>
      </c>
      <c r="G1140" t="s">
        <v>2075</v>
      </c>
      <c r="H1140" t="s">
        <v>20</v>
      </c>
      <c r="I1140" t="s">
        <v>17</v>
      </c>
      <c r="J1140" t="s">
        <v>21</v>
      </c>
      <c r="K1140">
        <v>137280</v>
      </c>
      <c r="L1140">
        <v>180000</v>
      </c>
      <c r="M1140">
        <v>158640</v>
      </c>
    </row>
    <row r="1141" spans="1:13" x14ac:dyDescent="0.2">
      <c r="A1141" t="s">
        <v>13</v>
      </c>
      <c r="B1141" t="s">
        <v>647</v>
      </c>
      <c r="C1141" t="s">
        <v>50</v>
      </c>
      <c r="D1141" t="s">
        <v>42</v>
      </c>
      <c r="E1141" t="s">
        <v>648</v>
      </c>
      <c r="F1141" t="s">
        <v>31</v>
      </c>
      <c r="G1141" t="s">
        <v>2076</v>
      </c>
      <c r="H1141" t="s">
        <v>20</v>
      </c>
      <c r="I1141" t="s">
        <v>32</v>
      </c>
      <c r="J1141" t="s">
        <v>46</v>
      </c>
      <c r="K1141" s="1" t="s">
        <v>649</v>
      </c>
      <c r="L1141">
        <v>94411.199999999997</v>
      </c>
      <c r="M1141">
        <v>88930.4</v>
      </c>
    </row>
    <row r="1142" spans="1:13" x14ac:dyDescent="0.2">
      <c r="A1142" t="s">
        <v>88</v>
      </c>
      <c r="B1142" t="s">
        <v>645</v>
      </c>
      <c r="C1142" t="s">
        <v>28</v>
      </c>
      <c r="D1142" t="s">
        <v>646</v>
      </c>
      <c r="E1142" t="s">
        <v>52</v>
      </c>
      <c r="F1142" t="s">
        <v>53</v>
      </c>
      <c r="G1142" t="s">
        <v>2029</v>
      </c>
      <c r="H1142" t="s">
        <v>20</v>
      </c>
      <c r="I1142" t="s">
        <v>32</v>
      </c>
      <c r="J1142" t="s">
        <v>241</v>
      </c>
      <c r="K1142">
        <v>97760</v>
      </c>
      <c r="L1142">
        <v>97760</v>
      </c>
      <c r="M1142">
        <v>97760</v>
      </c>
    </row>
    <row r="1143" spans="1:13" x14ac:dyDescent="0.2">
      <c r="A1143" t="s">
        <v>105</v>
      </c>
      <c r="B1143" t="s">
        <v>2077</v>
      </c>
      <c r="C1143" t="s">
        <v>28</v>
      </c>
      <c r="D1143" t="s">
        <v>2078</v>
      </c>
      <c r="E1143" t="s">
        <v>17</v>
      </c>
      <c r="F1143" t="s">
        <v>18</v>
      </c>
      <c r="G1143" t="s">
        <v>2079</v>
      </c>
      <c r="H1143" t="s">
        <v>20</v>
      </c>
      <c r="I1143" t="s">
        <v>17</v>
      </c>
      <c r="J1143" t="s">
        <v>21</v>
      </c>
      <c r="K1143">
        <v>69000</v>
      </c>
      <c r="L1143">
        <v>86000</v>
      </c>
      <c r="M1143">
        <v>77500</v>
      </c>
    </row>
    <row r="1144" spans="1:13" x14ac:dyDescent="0.2">
      <c r="A1144" t="s">
        <v>88</v>
      </c>
      <c r="B1144" t="s">
        <v>645</v>
      </c>
      <c r="C1144" t="s">
        <v>28</v>
      </c>
      <c r="D1144" t="s">
        <v>1691</v>
      </c>
      <c r="E1144" t="s">
        <v>600</v>
      </c>
      <c r="F1144" t="s">
        <v>31</v>
      </c>
      <c r="G1144" t="s">
        <v>2029</v>
      </c>
      <c r="H1144" t="s">
        <v>20</v>
      </c>
      <c r="I1144" t="s">
        <v>32</v>
      </c>
      <c r="J1144" t="s">
        <v>21</v>
      </c>
      <c r="K1144">
        <v>68000</v>
      </c>
      <c r="L1144">
        <v>68000</v>
      </c>
      <c r="M1144">
        <v>68000</v>
      </c>
    </row>
    <row r="1145" spans="1:13" x14ac:dyDescent="0.2">
      <c r="A1145" t="s">
        <v>22</v>
      </c>
      <c r="B1145" t="s">
        <v>23</v>
      </c>
      <c r="C1145" t="s">
        <v>23</v>
      </c>
      <c r="D1145" t="s">
        <v>955</v>
      </c>
      <c r="E1145" t="s">
        <v>58</v>
      </c>
      <c r="F1145" t="s">
        <v>31</v>
      </c>
      <c r="G1145" t="s">
        <v>2080</v>
      </c>
      <c r="H1145" t="s">
        <v>20</v>
      </c>
      <c r="I1145" t="s">
        <v>32</v>
      </c>
      <c r="J1145" t="s">
        <v>33</v>
      </c>
      <c r="K1145">
        <v>57000</v>
      </c>
      <c r="L1145">
        <v>78000</v>
      </c>
      <c r="M1145">
        <v>67500</v>
      </c>
    </row>
    <row r="1146" spans="1:13" x14ac:dyDescent="0.2">
      <c r="A1146" t="s">
        <v>22</v>
      </c>
      <c r="B1146" t="s">
        <v>23</v>
      </c>
      <c r="C1146" t="s">
        <v>23</v>
      </c>
      <c r="D1146" t="s">
        <v>955</v>
      </c>
      <c r="E1146" t="s">
        <v>58</v>
      </c>
      <c r="F1146" t="s">
        <v>186</v>
      </c>
      <c r="G1146" t="s">
        <v>2080</v>
      </c>
      <c r="H1146" t="s">
        <v>20</v>
      </c>
      <c r="I1146" t="s">
        <v>32</v>
      </c>
      <c r="J1146" t="s">
        <v>33</v>
      </c>
      <c r="K1146">
        <v>57000</v>
      </c>
      <c r="L1146">
        <v>78000</v>
      </c>
      <c r="M1146">
        <v>67500</v>
      </c>
    </row>
    <row r="1147" spans="1:13" x14ac:dyDescent="0.2">
      <c r="A1147" t="s">
        <v>22</v>
      </c>
      <c r="B1147" t="s">
        <v>23</v>
      </c>
      <c r="C1147" t="s">
        <v>23</v>
      </c>
      <c r="D1147" t="s">
        <v>955</v>
      </c>
      <c r="E1147" t="s">
        <v>58</v>
      </c>
      <c r="F1147" t="s">
        <v>146</v>
      </c>
      <c r="G1147" t="s">
        <v>2080</v>
      </c>
      <c r="H1147" t="s">
        <v>20</v>
      </c>
      <c r="I1147" t="s">
        <v>32</v>
      </c>
      <c r="J1147" t="s">
        <v>33</v>
      </c>
      <c r="K1147">
        <v>57000</v>
      </c>
      <c r="L1147">
        <v>78000</v>
      </c>
      <c r="M1147">
        <v>67500</v>
      </c>
    </row>
    <row r="1148" spans="1:13" x14ac:dyDescent="0.2">
      <c r="A1148" t="s">
        <v>105</v>
      </c>
      <c r="B1148" t="s">
        <v>510</v>
      </c>
      <c r="C1148" t="s">
        <v>28</v>
      </c>
      <c r="D1148" t="s">
        <v>2081</v>
      </c>
      <c r="E1148" t="s">
        <v>17</v>
      </c>
      <c r="F1148" t="s">
        <v>18</v>
      </c>
      <c r="G1148" t="s">
        <v>2082</v>
      </c>
      <c r="H1148" t="s">
        <v>45</v>
      </c>
      <c r="I1148" t="s">
        <v>17</v>
      </c>
      <c r="J1148" t="s">
        <v>21</v>
      </c>
      <c r="K1148">
        <v>69000</v>
      </c>
      <c r="L1148">
        <v>86000</v>
      </c>
      <c r="M1148">
        <v>77500</v>
      </c>
    </row>
    <row r="1149" spans="1:13" x14ac:dyDescent="0.2">
      <c r="A1149" t="s">
        <v>88</v>
      </c>
      <c r="B1149" t="s">
        <v>906</v>
      </c>
      <c r="C1149" t="s">
        <v>35</v>
      </c>
      <c r="D1149" t="s">
        <v>697</v>
      </c>
      <c r="E1149" t="s">
        <v>37</v>
      </c>
      <c r="F1149" t="s">
        <v>31</v>
      </c>
      <c r="G1149" t="s">
        <v>1956</v>
      </c>
      <c r="H1149" t="s">
        <v>20</v>
      </c>
      <c r="I1149" t="s">
        <v>32</v>
      </c>
      <c r="J1149" t="s">
        <v>21</v>
      </c>
      <c r="K1149">
        <v>60000</v>
      </c>
      <c r="L1149">
        <v>90000</v>
      </c>
      <c r="M1149">
        <v>75000</v>
      </c>
    </row>
    <row r="1150" spans="1:13" x14ac:dyDescent="0.2">
      <c r="A1150" t="s">
        <v>96</v>
      </c>
      <c r="B1150" t="s">
        <v>869</v>
      </c>
      <c r="C1150" t="s">
        <v>50</v>
      </c>
      <c r="D1150" t="s">
        <v>870</v>
      </c>
      <c r="E1150" t="s">
        <v>1890</v>
      </c>
      <c r="F1150" t="s">
        <v>18</v>
      </c>
      <c r="G1150" t="s">
        <v>2083</v>
      </c>
      <c r="H1150" t="s">
        <v>223</v>
      </c>
      <c r="I1150" t="s">
        <v>32</v>
      </c>
      <c r="J1150" t="s">
        <v>21</v>
      </c>
      <c r="K1150">
        <v>50000</v>
      </c>
      <c r="L1150">
        <v>76458</v>
      </c>
      <c r="M1150">
        <v>63229</v>
      </c>
    </row>
    <row r="1151" spans="1:13" x14ac:dyDescent="0.2">
      <c r="A1151" t="s">
        <v>81</v>
      </c>
      <c r="B1151" t="s">
        <v>2084</v>
      </c>
      <c r="C1151" t="s">
        <v>23</v>
      </c>
      <c r="D1151" t="s">
        <v>2085</v>
      </c>
      <c r="E1151" t="s">
        <v>17</v>
      </c>
      <c r="F1151" t="s">
        <v>18</v>
      </c>
      <c r="G1151" t="s">
        <v>2086</v>
      </c>
      <c r="H1151" t="s">
        <v>20</v>
      </c>
      <c r="I1151" t="s">
        <v>17</v>
      </c>
      <c r="J1151" t="s">
        <v>21</v>
      </c>
      <c r="K1151">
        <v>66000</v>
      </c>
      <c r="L1151">
        <v>84500</v>
      </c>
      <c r="M1151">
        <v>75250</v>
      </c>
    </row>
    <row r="1152" spans="1:13" x14ac:dyDescent="0.2">
      <c r="A1152" t="s">
        <v>13</v>
      </c>
      <c r="B1152" t="s">
        <v>798</v>
      </c>
      <c r="C1152" t="s">
        <v>90</v>
      </c>
      <c r="D1152" t="s">
        <v>2087</v>
      </c>
      <c r="E1152" t="s">
        <v>123</v>
      </c>
      <c r="F1152" t="s">
        <v>31</v>
      </c>
      <c r="G1152" t="s">
        <v>2088</v>
      </c>
      <c r="H1152" t="s">
        <v>20</v>
      </c>
      <c r="I1152" t="s">
        <v>32</v>
      </c>
      <c r="J1152" t="s">
        <v>21</v>
      </c>
      <c r="K1152">
        <v>80000</v>
      </c>
      <c r="L1152">
        <v>100000</v>
      </c>
      <c r="M1152">
        <v>90000</v>
      </c>
    </row>
    <row r="1153" spans="1:13" x14ac:dyDescent="0.2">
      <c r="A1153" t="s">
        <v>22</v>
      </c>
      <c r="B1153" t="s">
        <v>23</v>
      </c>
      <c r="C1153" t="s">
        <v>23</v>
      </c>
      <c r="D1153" t="s">
        <v>2089</v>
      </c>
      <c r="E1153" t="s">
        <v>37</v>
      </c>
      <c r="F1153" t="s">
        <v>31</v>
      </c>
      <c r="G1153" t="s">
        <v>2090</v>
      </c>
      <c r="H1153" t="s">
        <v>20</v>
      </c>
      <c r="I1153" t="s">
        <v>32</v>
      </c>
      <c r="J1153" t="s">
        <v>21</v>
      </c>
      <c r="K1153">
        <v>57000</v>
      </c>
      <c r="L1153">
        <v>98000</v>
      </c>
      <c r="M1153">
        <v>77500</v>
      </c>
    </row>
    <row r="1154" spans="1:13" x14ac:dyDescent="0.2">
      <c r="A1154" t="s">
        <v>96</v>
      </c>
      <c r="B1154" t="s">
        <v>1626</v>
      </c>
      <c r="C1154" t="s">
        <v>50</v>
      </c>
      <c r="D1154" t="s">
        <v>1506</v>
      </c>
      <c r="E1154" t="s">
        <v>17</v>
      </c>
      <c r="F1154" t="s">
        <v>18</v>
      </c>
      <c r="G1154" t="s">
        <v>2091</v>
      </c>
      <c r="H1154" t="s">
        <v>20</v>
      </c>
      <c r="I1154" t="s">
        <v>17</v>
      </c>
      <c r="J1154" t="s">
        <v>33</v>
      </c>
      <c r="K1154">
        <v>50000</v>
      </c>
      <c r="L1154">
        <v>76458</v>
      </c>
      <c r="M1154">
        <v>63229</v>
      </c>
    </row>
    <row r="1155" spans="1:13" x14ac:dyDescent="0.2">
      <c r="A1155" t="s">
        <v>22</v>
      </c>
      <c r="B1155" t="s">
        <v>23</v>
      </c>
      <c r="C1155" t="s">
        <v>23</v>
      </c>
      <c r="D1155" t="s">
        <v>664</v>
      </c>
      <c r="E1155" t="s">
        <v>37</v>
      </c>
      <c r="F1155" t="s">
        <v>31</v>
      </c>
      <c r="G1155" t="s">
        <v>2092</v>
      </c>
      <c r="H1155" t="s">
        <v>20</v>
      </c>
      <c r="I1155" t="s">
        <v>32</v>
      </c>
      <c r="J1155" t="s">
        <v>21</v>
      </c>
      <c r="K1155">
        <v>100000</v>
      </c>
      <c r="L1155">
        <v>100000</v>
      </c>
      <c r="M1155">
        <v>100000</v>
      </c>
    </row>
    <row r="1156" spans="1:13" x14ac:dyDescent="0.2">
      <c r="A1156" t="s">
        <v>48</v>
      </c>
      <c r="B1156" t="s">
        <v>1171</v>
      </c>
      <c r="C1156" t="s">
        <v>221</v>
      </c>
      <c r="D1156" t="s">
        <v>1172</v>
      </c>
      <c r="E1156" t="s">
        <v>17</v>
      </c>
      <c r="F1156" t="s">
        <v>18</v>
      </c>
      <c r="G1156" t="s">
        <v>2093</v>
      </c>
      <c r="H1156" t="s">
        <v>223</v>
      </c>
      <c r="I1156" t="s">
        <v>17</v>
      </c>
      <c r="J1156" t="s">
        <v>46</v>
      </c>
      <c r="K1156">
        <v>68500</v>
      </c>
      <c r="L1156">
        <v>87000</v>
      </c>
      <c r="M1156">
        <v>77750</v>
      </c>
    </row>
    <row r="1157" spans="1:13" x14ac:dyDescent="0.2">
      <c r="A1157" t="s">
        <v>22</v>
      </c>
      <c r="B1157" t="s">
        <v>23</v>
      </c>
      <c r="C1157" t="s">
        <v>23</v>
      </c>
      <c r="D1157" t="s">
        <v>890</v>
      </c>
      <c r="E1157" t="s">
        <v>123</v>
      </c>
      <c r="F1157" t="s">
        <v>31</v>
      </c>
      <c r="G1157" t="s">
        <v>2094</v>
      </c>
      <c r="H1157" t="s">
        <v>20</v>
      </c>
      <c r="I1157" t="s">
        <v>32</v>
      </c>
      <c r="J1157" t="s">
        <v>130</v>
      </c>
      <c r="K1157">
        <v>65000</v>
      </c>
      <c r="L1157">
        <v>91000</v>
      </c>
      <c r="M1157">
        <v>78000</v>
      </c>
    </row>
    <row r="1158" spans="1:13" x14ac:dyDescent="0.2">
      <c r="A1158" t="s">
        <v>13</v>
      </c>
      <c r="B1158" t="s">
        <v>807</v>
      </c>
      <c r="C1158" t="s">
        <v>28</v>
      </c>
      <c r="D1158" t="s">
        <v>808</v>
      </c>
      <c r="E1158" t="s">
        <v>123</v>
      </c>
      <c r="F1158" t="s">
        <v>31</v>
      </c>
      <c r="G1158" t="s">
        <v>2054</v>
      </c>
      <c r="H1158" t="s">
        <v>20</v>
      </c>
      <c r="I1158" t="s">
        <v>32</v>
      </c>
      <c r="J1158" t="s">
        <v>301</v>
      </c>
      <c r="K1158">
        <v>89440</v>
      </c>
      <c r="L1158">
        <v>89440</v>
      </c>
      <c r="M1158">
        <v>89440</v>
      </c>
    </row>
    <row r="1159" spans="1:13" x14ac:dyDescent="0.2">
      <c r="A1159" t="s">
        <v>88</v>
      </c>
      <c r="B1159" t="s">
        <v>113</v>
      </c>
      <c r="C1159" t="s">
        <v>28</v>
      </c>
      <c r="D1159" t="s">
        <v>1860</v>
      </c>
      <c r="E1159" t="s">
        <v>37</v>
      </c>
      <c r="F1159" t="s">
        <v>31</v>
      </c>
      <c r="G1159" t="s">
        <v>1861</v>
      </c>
      <c r="H1159" t="s">
        <v>20</v>
      </c>
      <c r="I1159" t="s">
        <v>32</v>
      </c>
      <c r="J1159" t="s">
        <v>21</v>
      </c>
      <c r="K1159">
        <v>135200</v>
      </c>
      <c r="L1159">
        <v>156000</v>
      </c>
      <c r="M1159">
        <v>145600</v>
      </c>
    </row>
    <row r="1160" spans="1:13" x14ac:dyDescent="0.2">
      <c r="A1160" t="s">
        <v>13</v>
      </c>
      <c r="B1160" t="s">
        <v>194</v>
      </c>
      <c r="C1160" t="s">
        <v>50</v>
      </c>
      <c r="D1160" t="s">
        <v>195</v>
      </c>
      <c r="E1160" t="s">
        <v>37</v>
      </c>
      <c r="F1160" t="s">
        <v>31</v>
      </c>
      <c r="G1160" t="s">
        <v>1867</v>
      </c>
      <c r="H1160" t="s">
        <v>20</v>
      </c>
      <c r="I1160" t="s">
        <v>32</v>
      </c>
      <c r="J1160" t="s">
        <v>21</v>
      </c>
      <c r="K1160">
        <v>41600</v>
      </c>
      <c r="L1160">
        <v>57200</v>
      </c>
      <c r="M1160">
        <v>49400</v>
      </c>
    </row>
    <row r="1161" spans="1:13" x14ac:dyDescent="0.2">
      <c r="A1161" t="s">
        <v>13</v>
      </c>
      <c r="B1161" t="s">
        <v>2095</v>
      </c>
      <c r="C1161" t="s">
        <v>28</v>
      </c>
      <c r="D1161" t="s">
        <v>2096</v>
      </c>
      <c r="E1161" t="s">
        <v>17</v>
      </c>
      <c r="F1161" t="s">
        <v>18</v>
      </c>
      <c r="G1161" t="s">
        <v>2097</v>
      </c>
      <c r="H1161" t="s">
        <v>20</v>
      </c>
      <c r="I1161" t="s">
        <v>17</v>
      </c>
      <c r="J1161" t="s">
        <v>150</v>
      </c>
      <c r="K1161">
        <v>72800</v>
      </c>
      <c r="L1161">
        <v>83200</v>
      </c>
      <c r="M1161">
        <v>78000</v>
      </c>
    </row>
    <row r="1162" spans="1:13" x14ac:dyDescent="0.2">
      <c r="A1162" t="s">
        <v>55</v>
      </c>
      <c r="B1162" t="s">
        <v>2098</v>
      </c>
      <c r="C1162" t="s">
        <v>50</v>
      </c>
      <c r="D1162" t="s">
        <v>327</v>
      </c>
      <c r="E1162" t="s">
        <v>37</v>
      </c>
      <c r="F1162" t="s">
        <v>31</v>
      </c>
      <c r="G1162" t="s">
        <v>2099</v>
      </c>
      <c r="H1162" t="s">
        <v>45</v>
      </c>
      <c r="I1162" t="s">
        <v>32</v>
      </c>
      <c r="J1162" t="s">
        <v>93</v>
      </c>
      <c r="K1162">
        <v>70000</v>
      </c>
      <c r="L1162">
        <v>80000</v>
      </c>
      <c r="M1162">
        <v>75000</v>
      </c>
    </row>
    <row r="1163" spans="1:13" x14ac:dyDescent="0.2">
      <c r="A1163" t="s">
        <v>81</v>
      </c>
      <c r="B1163" t="s">
        <v>627</v>
      </c>
      <c r="C1163" t="s">
        <v>23</v>
      </c>
      <c r="D1163" t="s">
        <v>628</v>
      </c>
      <c r="E1163" t="s">
        <v>482</v>
      </c>
      <c r="F1163" t="s">
        <v>31</v>
      </c>
      <c r="G1163" t="s">
        <v>2007</v>
      </c>
      <c r="H1163" t="s">
        <v>45</v>
      </c>
      <c r="I1163" t="s">
        <v>32</v>
      </c>
      <c r="J1163" t="s">
        <v>46</v>
      </c>
      <c r="K1163">
        <v>70000</v>
      </c>
      <c r="L1163">
        <v>70000</v>
      </c>
      <c r="M1163">
        <v>70000</v>
      </c>
    </row>
    <row r="1164" spans="1:13" x14ac:dyDescent="0.2">
      <c r="A1164" t="s">
        <v>13</v>
      </c>
      <c r="B1164" t="s">
        <v>798</v>
      </c>
      <c r="C1164" t="s">
        <v>90</v>
      </c>
      <c r="D1164" t="s">
        <v>2100</v>
      </c>
      <c r="E1164" t="s">
        <v>204</v>
      </c>
      <c r="F1164" t="s">
        <v>31</v>
      </c>
      <c r="G1164" t="s">
        <v>2029</v>
      </c>
      <c r="H1164" t="s">
        <v>20</v>
      </c>
      <c r="I1164" t="s">
        <v>32</v>
      </c>
      <c r="J1164" t="s">
        <v>21</v>
      </c>
      <c r="K1164">
        <v>89440</v>
      </c>
      <c r="L1164">
        <v>89440</v>
      </c>
      <c r="M1164">
        <v>89440</v>
      </c>
    </row>
    <row r="1165" spans="1:13" x14ac:dyDescent="0.2">
      <c r="A1165" t="s">
        <v>22</v>
      </c>
      <c r="B1165" t="s">
        <v>191</v>
      </c>
      <c r="C1165" t="s">
        <v>50</v>
      </c>
      <c r="D1165" t="s">
        <v>192</v>
      </c>
      <c r="E1165" t="s">
        <v>37</v>
      </c>
      <c r="F1165" t="s">
        <v>31</v>
      </c>
      <c r="G1165" t="s">
        <v>2101</v>
      </c>
      <c r="H1165" t="s">
        <v>20</v>
      </c>
      <c r="I1165" t="s">
        <v>32</v>
      </c>
      <c r="J1165" t="s">
        <v>84</v>
      </c>
      <c r="K1165">
        <v>66000</v>
      </c>
      <c r="L1165">
        <v>66000</v>
      </c>
      <c r="M1165">
        <v>66000</v>
      </c>
    </row>
    <row r="1166" spans="1:13" x14ac:dyDescent="0.2">
      <c r="A1166" t="s">
        <v>88</v>
      </c>
      <c r="B1166" t="s">
        <v>2102</v>
      </c>
      <c r="C1166" t="s">
        <v>28</v>
      </c>
      <c r="D1166" t="s">
        <v>2103</v>
      </c>
      <c r="E1166" t="s">
        <v>37</v>
      </c>
      <c r="F1166" t="s">
        <v>31</v>
      </c>
      <c r="G1166" t="s">
        <v>2104</v>
      </c>
      <c r="H1166" t="s">
        <v>20</v>
      </c>
      <c r="I1166" t="s">
        <v>32</v>
      </c>
      <c r="J1166" t="s">
        <v>39</v>
      </c>
      <c r="K1166">
        <v>70000</v>
      </c>
      <c r="L1166">
        <v>100000</v>
      </c>
      <c r="M1166">
        <v>85000</v>
      </c>
    </row>
    <row r="1167" spans="1:13" x14ac:dyDescent="0.2">
      <c r="A1167" t="s">
        <v>105</v>
      </c>
      <c r="B1167" t="s">
        <v>1425</v>
      </c>
      <c r="C1167" t="s">
        <v>28</v>
      </c>
      <c r="D1167" t="s">
        <v>263</v>
      </c>
      <c r="E1167" t="s">
        <v>37</v>
      </c>
      <c r="F1167" t="s">
        <v>31</v>
      </c>
      <c r="G1167" t="s">
        <v>2105</v>
      </c>
      <c r="H1167" t="s">
        <v>20</v>
      </c>
      <c r="I1167" t="s">
        <v>32</v>
      </c>
      <c r="J1167" t="s">
        <v>93</v>
      </c>
      <c r="K1167">
        <v>70000</v>
      </c>
      <c r="L1167">
        <v>93000</v>
      </c>
      <c r="M1167">
        <v>81500</v>
      </c>
    </row>
    <row r="1168" spans="1:13" x14ac:dyDescent="0.2">
      <c r="A1168" t="s">
        <v>88</v>
      </c>
      <c r="B1168" t="s">
        <v>645</v>
      </c>
      <c r="C1168" t="s">
        <v>28</v>
      </c>
      <c r="D1168" t="s">
        <v>1690</v>
      </c>
      <c r="E1168" t="s">
        <v>123</v>
      </c>
      <c r="F1168" t="s">
        <v>31</v>
      </c>
      <c r="G1168" t="s">
        <v>2106</v>
      </c>
      <c r="H1168" t="s">
        <v>20</v>
      </c>
      <c r="I1168" t="s">
        <v>32</v>
      </c>
      <c r="J1168" t="s">
        <v>227</v>
      </c>
      <c r="K1168">
        <v>91520</v>
      </c>
      <c r="L1168">
        <v>91520</v>
      </c>
      <c r="M1168">
        <v>91520</v>
      </c>
    </row>
    <row r="1169" spans="1:13" x14ac:dyDescent="0.2">
      <c r="A1169" t="s">
        <v>105</v>
      </c>
      <c r="B1169" t="s">
        <v>1259</v>
      </c>
      <c r="C1169" t="s">
        <v>50</v>
      </c>
      <c r="D1169" t="s">
        <v>1423</v>
      </c>
      <c r="E1169" t="s">
        <v>600</v>
      </c>
      <c r="F1169" t="s">
        <v>31</v>
      </c>
      <c r="G1169" t="s">
        <v>2107</v>
      </c>
      <c r="H1169" t="s">
        <v>20</v>
      </c>
      <c r="I1169" t="s">
        <v>32</v>
      </c>
      <c r="J1169" t="s">
        <v>33</v>
      </c>
      <c r="K1169">
        <v>93600</v>
      </c>
      <c r="L1169">
        <v>93600</v>
      </c>
      <c r="M1169">
        <v>93600</v>
      </c>
    </row>
    <row r="1170" spans="1:13" x14ac:dyDescent="0.2">
      <c r="A1170" t="s">
        <v>13</v>
      </c>
      <c r="B1170" t="s">
        <v>2108</v>
      </c>
      <c r="C1170" t="s">
        <v>28</v>
      </c>
      <c r="D1170" t="s">
        <v>2109</v>
      </c>
      <c r="E1170" t="s">
        <v>37</v>
      </c>
      <c r="F1170" t="s">
        <v>31</v>
      </c>
      <c r="G1170" t="s">
        <v>2110</v>
      </c>
      <c r="H1170" t="s">
        <v>223</v>
      </c>
      <c r="I1170" t="s">
        <v>32</v>
      </c>
      <c r="J1170" t="s">
        <v>33</v>
      </c>
      <c r="K1170">
        <v>43000</v>
      </c>
      <c r="L1170">
        <v>93000</v>
      </c>
      <c r="M1170">
        <v>68000</v>
      </c>
    </row>
    <row r="1171" spans="1:13" x14ac:dyDescent="0.2">
      <c r="A1171" t="s">
        <v>88</v>
      </c>
      <c r="B1171" t="s">
        <v>645</v>
      </c>
      <c r="C1171" t="s">
        <v>28</v>
      </c>
      <c r="D1171" t="s">
        <v>2111</v>
      </c>
      <c r="E1171" t="s">
        <v>316</v>
      </c>
      <c r="F1171" t="s">
        <v>31</v>
      </c>
      <c r="G1171" t="s">
        <v>2029</v>
      </c>
      <c r="H1171" t="s">
        <v>20</v>
      </c>
      <c r="I1171" t="s">
        <v>32</v>
      </c>
      <c r="J1171" t="s">
        <v>21</v>
      </c>
      <c r="K1171">
        <v>90001.600000000006</v>
      </c>
      <c r="L1171">
        <v>93600</v>
      </c>
      <c r="M1171">
        <v>91800.8</v>
      </c>
    </row>
    <row r="1172" spans="1:13" x14ac:dyDescent="0.2">
      <c r="A1172" t="s">
        <v>13</v>
      </c>
      <c r="B1172" t="s">
        <v>2112</v>
      </c>
      <c r="C1172" t="s">
        <v>28</v>
      </c>
      <c r="D1172" t="s">
        <v>2113</v>
      </c>
      <c r="E1172" t="s">
        <v>810</v>
      </c>
      <c r="F1172" t="s">
        <v>31</v>
      </c>
      <c r="G1172" t="s">
        <v>2114</v>
      </c>
      <c r="H1172" t="s">
        <v>20</v>
      </c>
      <c r="I1172" t="s">
        <v>32</v>
      </c>
      <c r="J1172" t="s">
        <v>46</v>
      </c>
      <c r="K1172">
        <v>65000</v>
      </c>
      <c r="L1172">
        <v>85000</v>
      </c>
      <c r="M1172">
        <v>75000</v>
      </c>
    </row>
    <row r="1173" spans="1:13" x14ac:dyDescent="0.2">
      <c r="A1173" t="s">
        <v>88</v>
      </c>
      <c r="B1173" t="s">
        <v>645</v>
      </c>
      <c r="C1173" t="s">
        <v>28</v>
      </c>
      <c r="D1173" t="s">
        <v>2115</v>
      </c>
      <c r="E1173" t="s">
        <v>75</v>
      </c>
      <c r="F1173" t="s">
        <v>31</v>
      </c>
      <c r="G1173" t="s">
        <v>2116</v>
      </c>
      <c r="H1173" t="s">
        <v>20</v>
      </c>
      <c r="I1173" t="s">
        <v>32</v>
      </c>
      <c r="J1173" t="s">
        <v>21</v>
      </c>
      <c r="K1173">
        <v>89000</v>
      </c>
      <c r="L1173">
        <v>89000</v>
      </c>
      <c r="M1173">
        <v>89000</v>
      </c>
    </row>
    <row r="1174" spans="1:13" x14ac:dyDescent="0.2">
      <c r="A1174" t="s">
        <v>13</v>
      </c>
      <c r="B1174" t="s">
        <v>2117</v>
      </c>
      <c r="C1174" t="s">
        <v>28</v>
      </c>
      <c r="D1174" t="s">
        <v>2118</v>
      </c>
      <c r="E1174" t="s">
        <v>260</v>
      </c>
      <c r="F1174" t="s">
        <v>186</v>
      </c>
      <c r="G1174" t="s">
        <v>2119</v>
      </c>
      <c r="H1174" t="s">
        <v>20</v>
      </c>
      <c r="I1174" t="s">
        <v>32</v>
      </c>
      <c r="J1174" t="s">
        <v>33</v>
      </c>
      <c r="K1174">
        <v>68000</v>
      </c>
      <c r="L1174">
        <v>95000</v>
      </c>
      <c r="M1174">
        <v>81500</v>
      </c>
    </row>
    <row r="1175" spans="1:13" x14ac:dyDescent="0.2">
      <c r="A1175" t="s">
        <v>48</v>
      </c>
      <c r="B1175" t="s">
        <v>952</v>
      </c>
      <c r="C1175" t="s">
        <v>50</v>
      </c>
      <c r="D1175" t="s">
        <v>953</v>
      </c>
      <c r="E1175" t="s">
        <v>600</v>
      </c>
      <c r="F1175" t="s">
        <v>31</v>
      </c>
      <c r="G1175" t="s">
        <v>2120</v>
      </c>
      <c r="H1175" t="s">
        <v>20</v>
      </c>
      <c r="I1175" t="s">
        <v>32</v>
      </c>
      <c r="J1175" t="s">
        <v>21</v>
      </c>
      <c r="K1175">
        <v>68500</v>
      </c>
      <c r="L1175">
        <v>87000</v>
      </c>
      <c r="M1175">
        <v>77750</v>
      </c>
    </row>
    <row r="1176" spans="1:13" x14ac:dyDescent="0.2">
      <c r="A1176" t="s">
        <v>13</v>
      </c>
      <c r="B1176" t="s">
        <v>798</v>
      </c>
      <c r="C1176" t="s">
        <v>90</v>
      </c>
      <c r="D1176" t="s">
        <v>2121</v>
      </c>
      <c r="E1176" t="s">
        <v>75</v>
      </c>
      <c r="F1176" t="s">
        <v>31</v>
      </c>
      <c r="G1176" t="s">
        <v>2029</v>
      </c>
      <c r="H1176" t="s">
        <v>20</v>
      </c>
      <c r="I1176" t="s">
        <v>32</v>
      </c>
      <c r="J1176" t="s">
        <v>241</v>
      </c>
      <c r="K1176">
        <v>87360</v>
      </c>
      <c r="L1176">
        <v>99840</v>
      </c>
      <c r="M1176">
        <v>93600</v>
      </c>
    </row>
    <row r="1177" spans="1:13" x14ac:dyDescent="0.2">
      <c r="A1177" t="s">
        <v>105</v>
      </c>
      <c r="B1177" t="s">
        <v>183</v>
      </c>
      <c r="C1177" t="s">
        <v>50</v>
      </c>
      <c r="D1177" t="s">
        <v>184</v>
      </c>
      <c r="E1177" t="s">
        <v>185</v>
      </c>
      <c r="F1177" t="s">
        <v>146</v>
      </c>
      <c r="G1177" t="s">
        <v>2122</v>
      </c>
      <c r="H1177" t="s">
        <v>20</v>
      </c>
      <c r="I1177" t="s">
        <v>32</v>
      </c>
      <c r="J1177" t="s">
        <v>21</v>
      </c>
      <c r="K1177">
        <v>67000</v>
      </c>
      <c r="L1177">
        <v>113000</v>
      </c>
      <c r="M1177">
        <v>90000</v>
      </c>
    </row>
    <row r="1178" spans="1:13" x14ac:dyDescent="0.2">
      <c r="A1178" t="s">
        <v>26</v>
      </c>
      <c r="B1178" t="s">
        <v>2123</v>
      </c>
      <c r="C1178" t="s">
        <v>28</v>
      </c>
      <c r="D1178" t="s">
        <v>2124</v>
      </c>
      <c r="E1178" t="s">
        <v>37</v>
      </c>
      <c r="F1178" t="s">
        <v>31</v>
      </c>
      <c r="G1178" t="s">
        <v>2125</v>
      </c>
      <c r="H1178" t="s">
        <v>20</v>
      </c>
      <c r="I1178" t="s">
        <v>32</v>
      </c>
      <c r="J1178" t="s">
        <v>21</v>
      </c>
      <c r="K1178">
        <v>61000</v>
      </c>
      <c r="L1178">
        <v>66000</v>
      </c>
      <c r="M1178">
        <v>63500</v>
      </c>
    </row>
    <row r="1179" spans="1:13" x14ac:dyDescent="0.2">
      <c r="A1179" t="s">
        <v>81</v>
      </c>
      <c r="B1179" t="s">
        <v>2126</v>
      </c>
      <c r="C1179" t="s">
        <v>23</v>
      </c>
      <c r="D1179" t="s">
        <v>449</v>
      </c>
      <c r="E1179" t="s">
        <v>123</v>
      </c>
      <c r="F1179" t="s">
        <v>31</v>
      </c>
      <c r="G1179" t="s">
        <v>2127</v>
      </c>
      <c r="H1179" t="s">
        <v>20</v>
      </c>
      <c r="I1179" t="s">
        <v>32</v>
      </c>
      <c r="J1179" t="s">
        <v>33</v>
      </c>
      <c r="K1179">
        <v>60000</v>
      </c>
      <c r="L1179">
        <v>98000</v>
      </c>
      <c r="M1179">
        <v>79000</v>
      </c>
    </row>
    <row r="1180" spans="1:13" x14ac:dyDescent="0.2">
      <c r="A1180" t="s">
        <v>81</v>
      </c>
      <c r="B1180" t="s">
        <v>2128</v>
      </c>
      <c r="C1180" t="s">
        <v>50</v>
      </c>
      <c r="D1180" t="s">
        <v>2129</v>
      </c>
      <c r="E1180" t="s">
        <v>136</v>
      </c>
      <c r="F1180" t="s">
        <v>100</v>
      </c>
      <c r="G1180" t="s">
        <v>2130</v>
      </c>
      <c r="H1180" t="s">
        <v>375</v>
      </c>
      <c r="I1180" t="s">
        <v>32</v>
      </c>
      <c r="J1180" t="s">
        <v>21</v>
      </c>
      <c r="K1180">
        <v>61000</v>
      </c>
      <c r="L1180">
        <v>82000</v>
      </c>
      <c r="M1180">
        <v>71500</v>
      </c>
    </row>
    <row r="1181" spans="1:13" x14ac:dyDescent="0.2">
      <c r="A1181" t="s">
        <v>81</v>
      </c>
      <c r="B1181" t="s">
        <v>1191</v>
      </c>
      <c r="C1181" t="s">
        <v>28</v>
      </c>
      <c r="D1181" t="s">
        <v>1192</v>
      </c>
      <c r="E1181" t="s">
        <v>37</v>
      </c>
      <c r="F1181" t="s">
        <v>31</v>
      </c>
      <c r="G1181" t="s">
        <v>2131</v>
      </c>
      <c r="H1181" t="s">
        <v>45</v>
      </c>
      <c r="I1181" t="s">
        <v>32</v>
      </c>
      <c r="J1181" t="s">
        <v>33</v>
      </c>
      <c r="K1181">
        <v>92000</v>
      </c>
      <c r="L1181">
        <v>100000</v>
      </c>
      <c r="M1181">
        <v>96000</v>
      </c>
    </row>
    <row r="1182" spans="1:13" x14ac:dyDescent="0.2">
      <c r="A1182" t="s">
        <v>26</v>
      </c>
      <c r="B1182" t="s">
        <v>2132</v>
      </c>
      <c r="C1182" t="s">
        <v>50</v>
      </c>
      <c r="D1182" t="s">
        <v>2133</v>
      </c>
      <c r="E1182" t="s">
        <v>2134</v>
      </c>
      <c r="F1182" t="s">
        <v>146</v>
      </c>
      <c r="G1182" t="s">
        <v>2135</v>
      </c>
      <c r="H1182" t="s">
        <v>20</v>
      </c>
      <c r="I1182" t="s">
        <v>32</v>
      </c>
      <c r="J1182" t="s">
        <v>21</v>
      </c>
      <c r="K1182">
        <v>35000</v>
      </c>
      <c r="L1182">
        <v>57200</v>
      </c>
      <c r="M1182">
        <v>46100</v>
      </c>
    </row>
    <row r="1183" spans="1:13" x14ac:dyDescent="0.2">
      <c r="A1183" t="s">
        <v>13</v>
      </c>
      <c r="B1183" t="s">
        <v>34</v>
      </c>
      <c r="C1183" t="s">
        <v>35</v>
      </c>
      <c r="D1183" t="s">
        <v>36</v>
      </c>
      <c r="E1183" t="s">
        <v>37</v>
      </c>
      <c r="F1183" t="s">
        <v>31</v>
      </c>
      <c r="G1183" t="s">
        <v>2136</v>
      </c>
      <c r="H1183" t="s">
        <v>20</v>
      </c>
      <c r="I1183" t="s">
        <v>32</v>
      </c>
      <c r="J1183" t="s">
        <v>39</v>
      </c>
      <c r="K1183">
        <v>88000</v>
      </c>
      <c r="L1183">
        <v>105000</v>
      </c>
      <c r="M1183">
        <v>96500</v>
      </c>
    </row>
    <row r="1184" spans="1:13" x14ac:dyDescent="0.2">
      <c r="A1184" t="s">
        <v>81</v>
      </c>
      <c r="B1184" t="s">
        <v>397</v>
      </c>
      <c r="C1184" t="s">
        <v>23</v>
      </c>
      <c r="D1184" t="s">
        <v>398</v>
      </c>
      <c r="E1184" t="s">
        <v>37</v>
      </c>
      <c r="F1184" t="s">
        <v>31</v>
      </c>
      <c r="G1184" t="s">
        <v>2137</v>
      </c>
      <c r="H1184" t="s">
        <v>45</v>
      </c>
      <c r="I1184" t="s">
        <v>32</v>
      </c>
      <c r="J1184" t="s">
        <v>46</v>
      </c>
      <c r="K1184">
        <v>83000</v>
      </c>
      <c r="L1184">
        <v>109000</v>
      </c>
      <c r="M1184">
        <v>96000</v>
      </c>
    </row>
    <row r="1185" spans="1:13" x14ac:dyDescent="0.2">
      <c r="A1185" t="s">
        <v>81</v>
      </c>
      <c r="B1185" t="s">
        <v>147</v>
      </c>
      <c r="C1185" t="s">
        <v>50</v>
      </c>
      <c r="D1185" t="s">
        <v>812</v>
      </c>
      <c r="E1185" t="s">
        <v>813</v>
      </c>
      <c r="F1185" t="s">
        <v>31</v>
      </c>
      <c r="G1185" t="s">
        <v>2138</v>
      </c>
      <c r="H1185" t="s">
        <v>20</v>
      </c>
      <c r="I1185" t="s">
        <v>32</v>
      </c>
      <c r="J1185" t="s">
        <v>814</v>
      </c>
      <c r="K1185">
        <v>72000</v>
      </c>
      <c r="L1185">
        <v>100000</v>
      </c>
      <c r="M1185">
        <v>86000</v>
      </c>
    </row>
    <row r="1186" spans="1:13" x14ac:dyDescent="0.2">
      <c r="A1186" t="s">
        <v>88</v>
      </c>
      <c r="B1186" t="s">
        <v>1652</v>
      </c>
      <c r="C1186" t="s">
        <v>90</v>
      </c>
      <c r="D1186" t="s">
        <v>1653</v>
      </c>
      <c r="E1186" t="s">
        <v>37</v>
      </c>
      <c r="F1186" t="s">
        <v>31</v>
      </c>
      <c r="G1186" t="s">
        <v>2139</v>
      </c>
      <c r="H1186" t="s">
        <v>20</v>
      </c>
      <c r="I1186" t="s">
        <v>32</v>
      </c>
      <c r="J1186" t="s">
        <v>21</v>
      </c>
      <c r="K1186">
        <v>76000</v>
      </c>
      <c r="L1186">
        <v>100000</v>
      </c>
      <c r="M1186">
        <v>88000</v>
      </c>
    </row>
    <row r="1187" spans="1:13" x14ac:dyDescent="0.2">
      <c r="A1187" t="s">
        <v>13</v>
      </c>
      <c r="B1187" t="s">
        <v>400</v>
      </c>
      <c r="C1187" t="s">
        <v>28</v>
      </c>
      <c r="D1187" t="s">
        <v>401</v>
      </c>
      <c r="E1187" t="s">
        <v>212</v>
      </c>
      <c r="F1187" t="s">
        <v>31</v>
      </c>
      <c r="G1187" t="s">
        <v>2140</v>
      </c>
      <c r="H1187" t="s">
        <v>20</v>
      </c>
      <c r="I1187" t="s">
        <v>32</v>
      </c>
      <c r="J1187" t="s">
        <v>21</v>
      </c>
      <c r="K1187">
        <v>64000</v>
      </c>
      <c r="L1187">
        <v>76000</v>
      </c>
      <c r="M1187">
        <v>70000</v>
      </c>
    </row>
    <row r="1188" spans="1:13" x14ac:dyDescent="0.2">
      <c r="A1188" t="s">
        <v>96</v>
      </c>
      <c r="B1188" t="s">
        <v>1666</v>
      </c>
      <c r="C1188" t="s">
        <v>50</v>
      </c>
      <c r="D1188" t="s">
        <v>1667</v>
      </c>
      <c r="E1188" t="s">
        <v>17</v>
      </c>
      <c r="F1188" t="s">
        <v>18</v>
      </c>
      <c r="G1188" t="s">
        <v>2141</v>
      </c>
      <c r="H1188" t="s">
        <v>20</v>
      </c>
      <c r="I1188" t="s">
        <v>17</v>
      </c>
      <c r="J1188" t="s">
        <v>21</v>
      </c>
      <c r="K1188">
        <v>50000</v>
      </c>
      <c r="L1188">
        <v>75000</v>
      </c>
      <c r="M1188">
        <v>62500</v>
      </c>
    </row>
    <row r="1189" spans="1:13" x14ac:dyDescent="0.2">
      <c r="A1189" t="s">
        <v>81</v>
      </c>
      <c r="B1189" t="s">
        <v>627</v>
      </c>
      <c r="C1189" t="s">
        <v>23</v>
      </c>
      <c r="D1189" t="s">
        <v>628</v>
      </c>
      <c r="E1189" t="s">
        <v>37</v>
      </c>
      <c r="F1189" t="s">
        <v>31</v>
      </c>
      <c r="G1189" t="s">
        <v>2007</v>
      </c>
      <c r="H1189" t="s">
        <v>45</v>
      </c>
      <c r="I1189" t="s">
        <v>32</v>
      </c>
      <c r="J1189" t="s">
        <v>46</v>
      </c>
      <c r="K1189">
        <v>70000</v>
      </c>
      <c r="L1189">
        <v>70000</v>
      </c>
      <c r="M1189">
        <v>70000</v>
      </c>
    </row>
    <row r="1190" spans="1:13" x14ac:dyDescent="0.2">
      <c r="A1190" t="s">
        <v>26</v>
      </c>
      <c r="B1190" t="s">
        <v>2142</v>
      </c>
      <c r="C1190" t="s">
        <v>50</v>
      </c>
      <c r="D1190" t="s">
        <v>1855</v>
      </c>
      <c r="E1190" t="s">
        <v>640</v>
      </c>
      <c r="F1190" t="s">
        <v>119</v>
      </c>
      <c r="G1190" t="s">
        <v>2143</v>
      </c>
      <c r="H1190" t="s">
        <v>20</v>
      </c>
      <c r="I1190" t="s">
        <v>32</v>
      </c>
      <c r="J1190" t="s">
        <v>33</v>
      </c>
      <c r="K1190">
        <v>79000</v>
      </c>
      <c r="L1190">
        <v>122000</v>
      </c>
      <c r="M1190">
        <v>100500</v>
      </c>
    </row>
    <row r="1191" spans="1:13" x14ac:dyDescent="0.2">
      <c r="A1191" t="s">
        <v>48</v>
      </c>
      <c r="B1191" t="s">
        <v>565</v>
      </c>
      <c r="C1191" t="s">
        <v>50</v>
      </c>
      <c r="D1191" t="s">
        <v>2144</v>
      </c>
      <c r="E1191" t="s">
        <v>1941</v>
      </c>
      <c r="F1191" t="s">
        <v>31</v>
      </c>
      <c r="G1191" t="s">
        <v>2145</v>
      </c>
      <c r="H1191" t="s">
        <v>20</v>
      </c>
      <c r="I1191" t="s">
        <v>32</v>
      </c>
      <c r="J1191" t="s">
        <v>21</v>
      </c>
      <c r="K1191">
        <v>75000</v>
      </c>
      <c r="L1191">
        <v>90000</v>
      </c>
      <c r="M1191">
        <v>82500</v>
      </c>
    </row>
    <row r="1192" spans="1:13" x14ac:dyDescent="0.2">
      <c r="A1192" t="s">
        <v>96</v>
      </c>
      <c r="B1192" t="s">
        <v>2146</v>
      </c>
      <c r="C1192" t="s">
        <v>50</v>
      </c>
      <c r="D1192" t="s">
        <v>2147</v>
      </c>
      <c r="E1192" t="s">
        <v>63</v>
      </c>
      <c r="F1192" t="s">
        <v>53</v>
      </c>
      <c r="G1192" t="s">
        <v>2148</v>
      </c>
      <c r="H1192" t="s">
        <v>20</v>
      </c>
      <c r="I1192" t="s">
        <v>32</v>
      </c>
      <c r="J1192" t="s">
        <v>21</v>
      </c>
      <c r="K1192">
        <v>70000</v>
      </c>
      <c r="L1192">
        <v>75000</v>
      </c>
      <c r="M1192">
        <v>72500</v>
      </c>
    </row>
    <row r="1193" spans="1:13" x14ac:dyDescent="0.2">
      <c r="A1193" t="s">
        <v>26</v>
      </c>
      <c r="B1193" t="s">
        <v>2149</v>
      </c>
      <c r="C1193" t="s">
        <v>103</v>
      </c>
      <c r="D1193" t="s">
        <v>1530</v>
      </c>
      <c r="E1193" t="s">
        <v>2134</v>
      </c>
      <c r="F1193" t="s">
        <v>146</v>
      </c>
      <c r="G1193" t="s">
        <v>2150</v>
      </c>
      <c r="H1193" t="s">
        <v>20</v>
      </c>
      <c r="I1193" t="s">
        <v>32</v>
      </c>
      <c r="J1193" t="s">
        <v>21</v>
      </c>
      <c r="K1193">
        <v>52000</v>
      </c>
      <c r="L1193">
        <v>75000</v>
      </c>
      <c r="M1193">
        <v>63500</v>
      </c>
    </row>
    <row r="1194" spans="1:13" x14ac:dyDescent="0.2">
      <c r="A1194" t="s">
        <v>88</v>
      </c>
      <c r="B1194" t="s">
        <v>675</v>
      </c>
      <c r="C1194" t="s">
        <v>90</v>
      </c>
      <c r="D1194" t="s">
        <v>872</v>
      </c>
      <c r="E1194" t="s">
        <v>482</v>
      </c>
      <c r="F1194" t="s">
        <v>31</v>
      </c>
      <c r="G1194" t="s">
        <v>2151</v>
      </c>
      <c r="H1194" t="s">
        <v>20</v>
      </c>
      <c r="I1194" t="s">
        <v>32</v>
      </c>
      <c r="J1194" t="s">
        <v>46</v>
      </c>
      <c r="K1194">
        <v>60000</v>
      </c>
      <c r="L1194">
        <v>80000</v>
      </c>
      <c r="M1194">
        <v>70000</v>
      </c>
    </row>
    <row r="1195" spans="1:13" x14ac:dyDescent="0.2">
      <c r="A1195" t="s">
        <v>88</v>
      </c>
      <c r="B1195" t="s">
        <v>1273</v>
      </c>
      <c r="C1195" t="s">
        <v>90</v>
      </c>
      <c r="D1195" t="s">
        <v>449</v>
      </c>
      <c r="E1195" t="s">
        <v>37</v>
      </c>
      <c r="F1195" t="s">
        <v>31</v>
      </c>
      <c r="G1195" t="s">
        <v>2152</v>
      </c>
      <c r="H1195" t="s">
        <v>20</v>
      </c>
      <c r="I1195" t="s">
        <v>32</v>
      </c>
      <c r="J1195" t="s">
        <v>33</v>
      </c>
      <c r="K1195">
        <v>70720</v>
      </c>
      <c r="L1195">
        <v>74880</v>
      </c>
      <c r="M1195">
        <v>72800</v>
      </c>
    </row>
    <row r="1196" spans="1:13" x14ac:dyDescent="0.2">
      <c r="A1196" t="s">
        <v>22</v>
      </c>
      <c r="B1196" t="s">
        <v>1002</v>
      </c>
      <c r="C1196" t="s">
        <v>23</v>
      </c>
      <c r="D1196" t="s">
        <v>71</v>
      </c>
      <c r="E1196" t="s">
        <v>37</v>
      </c>
      <c r="F1196" t="s">
        <v>31</v>
      </c>
      <c r="G1196" t="s">
        <v>2153</v>
      </c>
      <c r="H1196" t="s">
        <v>20</v>
      </c>
      <c r="I1196" t="s">
        <v>32</v>
      </c>
      <c r="J1196" t="s">
        <v>33</v>
      </c>
      <c r="K1196">
        <v>60000</v>
      </c>
      <c r="L1196">
        <v>90000</v>
      </c>
      <c r="M1196">
        <v>75000</v>
      </c>
    </row>
    <row r="1197" spans="1:13" x14ac:dyDescent="0.2">
      <c r="A1197" t="s">
        <v>96</v>
      </c>
      <c r="B1197" t="s">
        <v>582</v>
      </c>
      <c r="C1197" t="s">
        <v>23</v>
      </c>
      <c r="D1197" t="s">
        <v>583</v>
      </c>
      <c r="E1197" t="s">
        <v>37</v>
      </c>
      <c r="F1197" t="s">
        <v>31</v>
      </c>
      <c r="G1197" t="s">
        <v>2154</v>
      </c>
      <c r="H1197" t="s">
        <v>20</v>
      </c>
      <c r="I1197" t="s">
        <v>32</v>
      </c>
      <c r="J1197" t="s">
        <v>21</v>
      </c>
      <c r="K1197">
        <v>69000</v>
      </c>
      <c r="L1197">
        <v>95000</v>
      </c>
      <c r="M1197">
        <v>82000</v>
      </c>
    </row>
    <row r="1198" spans="1:13" x14ac:dyDescent="0.2">
      <c r="A1198" t="s">
        <v>22</v>
      </c>
      <c r="B1198" t="s">
        <v>847</v>
      </c>
      <c r="C1198" t="s">
        <v>23</v>
      </c>
      <c r="D1198" t="s">
        <v>1084</v>
      </c>
      <c r="E1198" t="s">
        <v>319</v>
      </c>
      <c r="F1198" t="s">
        <v>31</v>
      </c>
      <c r="G1198" t="s">
        <v>2155</v>
      </c>
      <c r="H1198" t="s">
        <v>20</v>
      </c>
      <c r="I1198" t="s">
        <v>32</v>
      </c>
      <c r="J1198" t="s">
        <v>101</v>
      </c>
      <c r="K1198">
        <v>57000</v>
      </c>
      <c r="L1198">
        <v>87000</v>
      </c>
      <c r="M1198">
        <v>72000</v>
      </c>
    </row>
    <row r="1199" spans="1:13" x14ac:dyDescent="0.2">
      <c r="A1199" t="s">
        <v>105</v>
      </c>
      <c r="B1199" t="s">
        <v>2156</v>
      </c>
      <c r="C1199" t="s">
        <v>28</v>
      </c>
      <c r="D1199" t="s">
        <v>2157</v>
      </c>
      <c r="E1199" t="s">
        <v>1835</v>
      </c>
      <c r="F1199" t="s">
        <v>146</v>
      </c>
      <c r="G1199" t="s">
        <v>2158</v>
      </c>
      <c r="H1199" t="s">
        <v>20</v>
      </c>
      <c r="I1199" t="s">
        <v>32</v>
      </c>
      <c r="J1199" t="s">
        <v>21</v>
      </c>
      <c r="K1199">
        <v>71000</v>
      </c>
      <c r="L1199">
        <v>83000</v>
      </c>
      <c r="M1199">
        <v>77000</v>
      </c>
    </row>
    <row r="1200" spans="1:13" x14ac:dyDescent="0.2">
      <c r="A1200" t="s">
        <v>81</v>
      </c>
      <c r="B1200" t="s">
        <v>1628</v>
      </c>
      <c r="C1200" t="s">
        <v>188</v>
      </c>
      <c r="D1200" t="s">
        <v>1629</v>
      </c>
      <c r="E1200" t="s">
        <v>17</v>
      </c>
      <c r="F1200" t="s">
        <v>18</v>
      </c>
      <c r="G1200" t="s">
        <v>2159</v>
      </c>
      <c r="H1200" t="s">
        <v>20</v>
      </c>
      <c r="I1200" t="s">
        <v>17</v>
      </c>
      <c r="J1200" t="s">
        <v>21</v>
      </c>
      <c r="K1200">
        <v>66000</v>
      </c>
      <c r="L1200">
        <v>84500</v>
      </c>
      <c r="M1200">
        <v>75250</v>
      </c>
    </row>
    <row r="1201" spans="1:13" x14ac:dyDescent="0.2">
      <c r="A1201" t="s">
        <v>22</v>
      </c>
      <c r="B1201" t="s">
        <v>2160</v>
      </c>
      <c r="C1201" t="s">
        <v>23</v>
      </c>
      <c r="D1201" t="s">
        <v>2161</v>
      </c>
      <c r="E1201" t="s">
        <v>600</v>
      </c>
      <c r="F1201" t="s">
        <v>31</v>
      </c>
      <c r="G1201" t="s">
        <v>2162</v>
      </c>
      <c r="H1201" t="s">
        <v>20</v>
      </c>
      <c r="I1201" t="s">
        <v>32</v>
      </c>
      <c r="J1201" t="s">
        <v>21</v>
      </c>
      <c r="K1201">
        <v>54000</v>
      </c>
      <c r="L1201">
        <v>63000</v>
      </c>
      <c r="M1201">
        <v>58500</v>
      </c>
    </row>
    <row r="1202" spans="1:13" x14ac:dyDescent="0.2">
      <c r="A1202" t="s">
        <v>22</v>
      </c>
      <c r="B1202" t="s">
        <v>291</v>
      </c>
      <c r="C1202" t="s">
        <v>50</v>
      </c>
      <c r="D1202" t="s">
        <v>680</v>
      </c>
      <c r="E1202" t="s">
        <v>123</v>
      </c>
      <c r="F1202" t="s">
        <v>31</v>
      </c>
      <c r="G1202" t="s">
        <v>2163</v>
      </c>
      <c r="H1202" t="s">
        <v>20</v>
      </c>
      <c r="I1202" t="s">
        <v>32</v>
      </c>
      <c r="J1202" t="s">
        <v>681</v>
      </c>
      <c r="K1202">
        <v>80000</v>
      </c>
      <c r="L1202">
        <v>80000</v>
      </c>
      <c r="M1202">
        <v>80000</v>
      </c>
    </row>
    <row r="1203" spans="1:13" x14ac:dyDescent="0.2">
      <c r="A1203" t="s">
        <v>22</v>
      </c>
      <c r="B1203" t="s">
        <v>291</v>
      </c>
      <c r="C1203" t="s">
        <v>50</v>
      </c>
      <c r="D1203" t="s">
        <v>292</v>
      </c>
      <c r="E1203" t="s">
        <v>37</v>
      </c>
      <c r="F1203" t="s">
        <v>31</v>
      </c>
      <c r="G1203" t="s">
        <v>2164</v>
      </c>
      <c r="H1203" t="s">
        <v>20</v>
      </c>
      <c r="I1203" t="s">
        <v>32</v>
      </c>
      <c r="J1203" t="s">
        <v>21</v>
      </c>
      <c r="K1203">
        <v>55000</v>
      </c>
      <c r="L1203">
        <v>74000</v>
      </c>
      <c r="M1203">
        <v>64500</v>
      </c>
    </row>
    <row r="1204" spans="1:13" x14ac:dyDescent="0.2">
      <c r="A1204" t="s">
        <v>96</v>
      </c>
      <c r="B1204" t="s">
        <v>116</v>
      </c>
      <c r="C1204" t="s">
        <v>50</v>
      </c>
      <c r="D1204" t="s">
        <v>117</v>
      </c>
      <c r="E1204" t="s">
        <v>118</v>
      </c>
      <c r="F1204" t="s">
        <v>119</v>
      </c>
      <c r="G1204" t="s">
        <v>2165</v>
      </c>
      <c r="H1204" t="s">
        <v>20</v>
      </c>
      <c r="I1204" t="s">
        <v>32</v>
      </c>
      <c r="J1204" t="s">
        <v>33</v>
      </c>
      <c r="K1204">
        <v>61000</v>
      </c>
      <c r="L1204">
        <v>76000</v>
      </c>
      <c r="M1204">
        <v>68500</v>
      </c>
    </row>
    <row r="1205" spans="1:13" x14ac:dyDescent="0.2">
      <c r="A1205" t="s">
        <v>81</v>
      </c>
      <c r="B1205" t="s">
        <v>1284</v>
      </c>
      <c r="C1205" t="s">
        <v>50</v>
      </c>
      <c r="D1205" t="s">
        <v>1285</v>
      </c>
      <c r="E1205" t="s">
        <v>608</v>
      </c>
      <c r="F1205" t="s">
        <v>31</v>
      </c>
      <c r="G1205" t="s">
        <v>2166</v>
      </c>
      <c r="H1205" t="s">
        <v>375</v>
      </c>
      <c r="I1205" t="s">
        <v>32</v>
      </c>
      <c r="J1205" t="s">
        <v>21</v>
      </c>
      <c r="K1205">
        <v>48000</v>
      </c>
      <c r="L1205">
        <v>57200</v>
      </c>
      <c r="M1205">
        <v>52600</v>
      </c>
    </row>
    <row r="1206" spans="1:13" x14ac:dyDescent="0.2">
      <c r="A1206" t="s">
        <v>26</v>
      </c>
      <c r="B1206" t="s">
        <v>2167</v>
      </c>
      <c r="C1206" t="s">
        <v>15</v>
      </c>
      <c r="D1206" t="s">
        <v>942</v>
      </c>
      <c r="E1206" t="s">
        <v>37</v>
      </c>
      <c r="F1206" t="s">
        <v>31</v>
      </c>
      <c r="G1206" t="s">
        <v>2168</v>
      </c>
      <c r="H1206" t="s">
        <v>20</v>
      </c>
      <c r="I1206" t="s">
        <v>32</v>
      </c>
      <c r="J1206" t="s">
        <v>21</v>
      </c>
      <c r="K1206">
        <v>64123.59</v>
      </c>
      <c r="L1206">
        <v>86600</v>
      </c>
      <c r="M1206">
        <v>75361.794999999998</v>
      </c>
    </row>
    <row r="1207" spans="1:13" x14ac:dyDescent="0.2">
      <c r="A1207" t="s">
        <v>55</v>
      </c>
      <c r="B1207" t="s">
        <v>1238</v>
      </c>
      <c r="C1207" t="s">
        <v>50</v>
      </c>
      <c r="D1207" t="s">
        <v>1239</v>
      </c>
      <c r="E1207" t="s">
        <v>600</v>
      </c>
      <c r="F1207" t="s">
        <v>31</v>
      </c>
      <c r="G1207" t="s">
        <v>2169</v>
      </c>
      <c r="H1207" t="s">
        <v>20</v>
      </c>
      <c r="I1207" t="s">
        <v>32</v>
      </c>
      <c r="J1207" t="s">
        <v>130</v>
      </c>
      <c r="K1207">
        <v>47000</v>
      </c>
      <c r="L1207">
        <v>59000</v>
      </c>
      <c r="M1207">
        <v>53000</v>
      </c>
    </row>
    <row r="1208" spans="1:13" x14ac:dyDescent="0.2">
      <c r="A1208" t="s">
        <v>55</v>
      </c>
      <c r="B1208" t="s">
        <v>2170</v>
      </c>
      <c r="C1208" t="s">
        <v>67</v>
      </c>
      <c r="D1208" t="s">
        <v>1530</v>
      </c>
      <c r="E1208" t="s">
        <v>2134</v>
      </c>
      <c r="F1208" t="s">
        <v>146</v>
      </c>
      <c r="G1208" t="s">
        <v>2171</v>
      </c>
      <c r="H1208" t="s">
        <v>20</v>
      </c>
      <c r="I1208" t="s">
        <v>32</v>
      </c>
      <c r="J1208" t="s">
        <v>21</v>
      </c>
      <c r="K1208">
        <v>68000</v>
      </c>
      <c r="L1208">
        <v>88300</v>
      </c>
      <c r="M1208">
        <v>78150</v>
      </c>
    </row>
    <row r="1209" spans="1:13" x14ac:dyDescent="0.2">
      <c r="A1209" t="s">
        <v>81</v>
      </c>
      <c r="B1209" t="s">
        <v>1241</v>
      </c>
      <c r="C1209" t="s">
        <v>357</v>
      </c>
      <c r="D1209" t="s">
        <v>1063</v>
      </c>
      <c r="E1209" t="s">
        <v>323</v>
      </c>
      <c r="F1209" t="s">
        <v>53</v>
      </c>
      <c r="G1209" t="s">
        <v>2172</v>
      </c>
      <c r="H1209" t="s">
        <v>20</v>
      </c>
      <c r="I1209" t="s">
        <v>32</v>
      </c>
      <c r="J1209" t="s">
        <v>21</v>
      </c>
      <c r="K1209">
        <v>66000</v>
      </c>
      <c r="L1209">
        <v>84500</v>
      </c>
      <c r="M1209">
        <v>75250</v>
      </c>
    </row>
    <row r="1210" spans="1:13" x14ac:dyDescent="0.2">
      <c r="A1210" t="s">
        <v>81</v>
      </c>
      <c r="B1210" t="s">
        <v>1241</v>
      </c>
      <c r="C1210" t="s">
        <v>357</v>
      </c>
      <c r="D1210" t="s">
        <v>1063</v>
      </c>
      <c r="E1210" t="s">
        <v>323</v>
      </c>
      <c r="F1210" t="s">
        <v>146</v>
      </c>
      <c r="G1210" t="s">
        <v>2172</v>
      </c>
      <c r="H1210" t="s">
        <v>20</v>
      </c>
      <c r="I1210" t="s">
        <v>32</v>
      </c>
      <c r="J1210" t="s">
        <v>21</v>
      </c>
      <c r="K1210">
        <v>66000</v>
      </c>
      <c r="L1210">
        <v>84500</v>
      </c>
      <c r="M1210">
        <v>75250</v>
      </c>
    </row>
    <row r="1211" spans="1:13" x14ac:dyDescent="0.2">
      <c r="A1211" t="s">
        <v>81</v>
      </c>
      <c r="B1211" t="s">
        <v>1241</v>
      </c>
      <c r="C1211" t="s">
        <v>357</v>
      </c>
      <c r="D1211" t="s">
        <v>1063</v>
      </c>
      <c r="E1211" t="s">
        <v>323</v>
      </c>
      <c r="F1211" t="s">
        <v>178</v>
      </c>
      <c r="G1211" t="s">
        <v>2172</v>
      </c>
      <c r="H1211" t="s">
        <v>20</v>
      </c>
      <c r="I1211" t="s">
        <v>32</v>
      </c>
      <c r="J1211" t="s">
        <v>21</v>
      </c>
      <c r="K1211">
        <v>66000</v>
      </c>
      <c r="L1211">
        <v>84500</v>
      </c>
      <c r="M1211">
        <v>75250</v>
      </c>
    </row>
    <row r="1212" spans="1:13" x14ac:dyDescent="0.2">
      <c r="A1212" t="s">
        <v>88</v>
      </c>
      <c r="B1212" t="s">
        <v>911</v>
      </c>
      <c r="C1212" t="s">
        <v>188</v>
      </c>
      <c r="D1212" t="s">
        <v>912</v>
      </c>
      <c r="E1212" t="s">
        <v>37</v>
      </c>
      <c r="F1212" t="s">
        <v>31</v>
      </c>
      <c r="G1212" t="s">
        <v>2173</v>
      </c>
      <c r="H1212" t="s">
        <v>20</v>
      </c>
      <c r="I1212" t="s">
        <v>32</v>
      </c>
      <c r="J1212" t="s">
        <v>21</v>
      </c>
      <c r="K1212">
        <v>67000</v>
      </c>
      <c r="L1212">
        <v>98000</v>
      </c>
      <c r="M1212">
        <v>82500</v>
      </c>
    </row>
    <row r="1213" spans="1:13" x14ac:dyDescent="0.2">
      <c r="A1213" t="s">
        <v>13</v>
      </c>
      <c r="B1213" t="s">
        <v>2174</v>
      </c>
      <c r="C1213" t="s">
        <v>28</v>
      </c>
      <c r="D1213" t="s">
        <v>2109</v>
      </c>
      <c r="E1213" t="s">
        <v>37</v>
      </c>
      <c r="F1213" t="s">
        <v>31</v>
      </c>
      <c r="G1213" t="s">
        <v>2110</v>
      </c>
      <c r="H1213" t="s">
        <v>20</v>
      </c>
      <c r="I1213" t="s">
        <v>32</v>
      </c>
      <c r="J1213" t="s">
        <v>33</v>
      </c>
      <c r="K1213">
        <v>43000</v>
      </c>
      <c r="L1213">
        <v>93000</v>
      </c>
      <c r="M1213">
        <v>68000</v>
      </c>
    </row>
    <row r="1214" spans="1:13" x14ac:dyDescent="0.2">
      <c r="A1214" t="s">
        <v>105</v>
      </c>
      <c r="B1214" t="s">
        <v>2175</v>
      </c>
      <c r="C1214" t="s">
        <v>28</v>
      </c>
      <c r="D1214" t="s">
        <v>2176</v>
      </c>
      <c r="E1214" t="s">
        <v>123</v>
      </c>
      <c r="F1214" t="s">
        <v>31</v>
      </c>
      <c r="G1214" t="s">
        <v>2177</v>
      </c>
      <c r="H1214" t="s">
        <v>20</v>
      </c>
      <c r="I1214" t="s">
        <v>32</v>
      </c>
      <c r="J1214" t="s">
        <v>46</v>
      </c>
      <c r="K1214">
        <v>82000</v>
      </c>
      <c r="L1214">
        <v>88000</v>
      </c>
      <c r="M1214">
        <v>85000</v>
      </c>
    </row>
    <row r="1215" spans="1:13" x14ac:dyDescent="0.2">
      <c r="A1215" t="s">
        <v>13</v>
      </c>
      <c r="B1215" t="s">
        <v>1654</v>
      </c>
      <c r="C1215" t="s">
        <v>28</v>
      </c>
      <c r="D1215" t="s">
        <v>2178</v>
      </c>
      <c r="E1215" t="s">
        <v>1876</v>
      </c>
      <c r="F1215" t="s">
        <v>31</v>
      </c>
      <c r="G1215" t="s">
        <v>1933</v>
      </c>
      <c r="H1215" t="s">
        <v>20</v>
      </c>
      <c r="I1215" t="s">
        <v>32</v>
      </c>
      <c r="J1215" t="s">
        <v>21</v>
      </c>
      <c r="K1215">
        <v>58000</v>
      </c>
      <c r="L1215">
        <v>80000</v>
      </c>
      <c r="M1215">
        <v>69000</v>
      </c>
    </row>
    <row r="1216" spans="1:13" x14ac:dyDescent="0.2">
      <c r="A1216" t="s">
        <v>88</v>
      </c>
      <c r="B1216" t="s">
        <v>2179</v>
      </c>
      <c r="C1216" t="s">
        <v>23</v>
      </c>
      <c r="D1216" t="s">
        <v>2180</v>
      </c>
      <c r="E1216" t="s">
        <v>37</v>
      </c>
      <c r="F1216" t="s">
        <v>31</v>
      </c>
      <c r="G1216" t="s">
        <v>2181</v>
      </c>
      <c r="H1216" t="s">
        <v>20</v>
      </c>
      <c r="I1216" t="s">
        <v>32</v>
      </c>
      <c r="J1216" t="s">
        <v>21</v>
      </c>
      <c r="K1216">
        <v>81000</v>
      </c>
      <c r="L1216">
        <v>100000</v>
      </c>
      <c r="M1216">
        <v>90500</v>
      </c>
    </row>
    <row r="1217" spans="1:13" x14ac:dyDescent="0.2">
      <c r="A1217" t="s">
        <v>81</v>
      </c>
      <c r="B1217" t="s">
        <v>199</v>
      </c>
      <c r="C1217" t="s">
        <v>188</v>
      </c>
      <c r="D1217" t="s">
        <v>1180</v>
      </c>
      <c r="E1217" t="s">
        <v>63</v>
      </c>
      <c r="F1217" t="s">
        <v>53</v>
      </c>
      <c r="G1217" t="s">
        <v>2182</v>
      </c>
      <c r="H1217" t="s">
        <v>20</v>
      </c>
      <c r="I1217" t="s">
        <v>32</v>
      </c>
      <c r="J1217" t="s">
        <v>33</v>
      </c>
      <c r="K1217">
        <v>70000</v>
      </c>
      <c r="L1217">
        <v>80000</v>
      </c>
      <c r="M1217">
        <v>75000</v>
      </c>
    </row>
    <row r="1218" spans="1:13" x14ac:dyDescent="0.2">
      <c r="A1218" t="s">
        <v>81</v>
      </c>
      <c r="B1218" t="s">
        <v>2183</v>
      </c>
      <c r="C1218" t="s">
        <v>50</v>
      </c>
      <c r="D1218" t="s">
        <v>1463</v>
      </c>
      <c r="E1218" t="s">
        <v>1876</v>
      </c>
      <c r="F1218" t="s">
        <v>31</v>
      </c>
      <c r="G1218" t="s">
        <v>2184</v>
      </c>
      <c r="H1218" t="s">
        <v>45</v>
      </c>
      <c r="I1218" t="s">
        <v>32</v>
      </c>
      <c r="J1218" t="s">
        <v>21</v>
      </c>
      <c r="K1218">
        <v>75000</v>
      </c>
      <c r="L1218">
        <v>80000</v>
      </c>
      <c r="M1218">
        <v>77500</v>
      </c>
    </row>
    <row r="1219" spans="1:13" x14ac:dyDescent="0.2">
      <c r="A1219" t="s">
        <v>55</v>
      </c>
      <c r="B1219" t="s">
        <v>1518</v>
      </c>
      <c r="C1219" t="s">
        <v>50</v>
      </c>
      <c r="D1219" t="s">
        <v>1519</v>
      </c>
      <c r="E1219" t="s">
        <v>487</v>
      </c>
      <c r="F1219" t="s">
        <v>31</v>
      </c>
      <c r="G1219" t="s">
        <v>2172</v>
      </c>
      <c r="H1219" t="s">
        <v>20</v>
      </c>
      <c r="I1219" t="s">
        <v>32</v>
      </c>
      <c r="J1219" t="s">
        <v>21</v>
      </c>
      <c r="K1219">
        <v>56000</v>
      </c>
      <c r="L1219">
        <v>69000</v>
      </c>
      <c r="M1219">
        <v>62500</v>
      </c>
    </row>
    <row r="1220" spans="1:13" x14ac:dyDescent="0.2">
      <c r="A1220" t="s">
        <v>55</v>
      </c>
      <c r="B1220" t="s">
        <v>1518</v>
      </c>
      <c r="C1220" t="s">
        <v>50</v>
      </c>
      <c r="D1220" t="s">
        <v>1519</v>
      </c>
      <c r="E1220" t="s">
        <v>487</v>
      </c>
      <c r="F1220" t="s">
        <v>146</v>
      </c>
      <c r="G1220" t="s">
        <v>2172</v>
      </c>
      <c r="H1220" t="s">
        <v>20</v>
      </c>
      <c r="I1220" t="s">
        <v>32</v>
      </c>
      <c r="J1220" t="s">
        <v>21</v>
      </c>
      <c r="K1220">
        <v>56000</v>
      </c>
      <c r="L1220">
        <v>69000</v>
      </c>
      <c r="M1220">
        <v>62500</v>
      </c>
    </row>
    <row r="1221" spans="1:13" x14ac:dyDescent="0.2">
      <c r="A1221" t="s">
        <v>13</v>
      </c>
      <c r="B1221" t="s">
        <v>2185</v>
      </c>
      <c r="C1221" t="s">
        <v>67</v>
      </c>
      <c r="D1221" t="s">
        <v>2085</v>
      </c>
      <c r="E1221" t="s">
        <v>37</v>
      </c>
      <c r="F1221" t="s">
        <v>31</v>
      </c>
      <c r="G1221" t="s">
        <v>2186</v>
      </c>
      <c r="H1221" t="s">
        <v>45</v>
      </c>
      <c r="I1221" t="s">
        <v>32</v>
      </c>
      <c r="J1221" t="s">
        <v>21</v>
      </c>
      <c r="K1221">
        <v>75000</v>
      </c>
      <c r="L1221">
        <v>95000</v>
      </c>
      <c r="M1221">
        <v>85000</v>
      </c>
    </row>
    <row r="1222" spans="1:13" x14ac:dyDescent="0.2">
      <c r="A1222" t="s">
        <v>26</v>
      </c>
      <c r="B1222" t="s">
        <v>2187</v>
      </c>
      <c r="C1222" t="s">
        <v>67</v>
      </c>
      <c r="D1222" t="s">
        <v>2188</v>
      </c>
      <c r="E1222" t="s">
        <v>1941</v>
      </c>
      <c r="F1222" t="s">
        <v>31</v>
      </c>
      <c r="G1222" t="s">
        <v>2189</v>
      </c>
      <c r="H1222" t="s">
        <v>20</v>
      </c>
      <c r="I1222" t="s">
        <v>32</v>
      </c>
      <c r="J1222" t="s">
        <v>21</v>
      </c>
      <c r="K1222">
        <v>64000</v>
      </c>
      <c r="L1222">
        <v>112000</v>
      </c>
      <c r="M1222">
        <v>88000</v>
      </c>
    </row>
    <row r="1223" spans="1:13" x14ac:dyDescent="0.2">
      <c r="A1223" t="s">
        <v>96</v>
      </c>
      <c r="B1223" t="s">
        <v>370</v>
      </c>
      <c r="C1223" t="s">
        <v>370</v>
      </c>
      <c r="D1223" t="s">
        <v>659</v>
      </c>
      <c r="E1223" t="s">
        <v>17</v>
      </c>
      <c r="F1223" t="s">
        <v>18</v>
      </c>
      <c r="G1223" t="s">
        <v>2190</v>
      </c>
      <c r="H1223" t="s">
        <v>20</v>
      </c>
      <c r="I1223" t="s">
        <v>17</v>
      </c>
      <c r="J1223" t="s">
        <v>661</v>
      </c>
      <c r="K1223">
        <v>50000</v>
      </c>
      <c r="L1223">
        <v>76458</v>
      </c>
      <c r="M1223">
        <v>63229</v>
      </c>
    </row>
    <row r="1224" spans="1:13" x14ac:dyDescent="0.2">
      <c r="A1224" t="s">
        <v>105</v>
      </c>
      <c r="B1224" t="s">
        <v>1432</v>
      </c>
      <c r="C1224" t="s">
        <v>50</v>
      </c>
      <c r="D1224" t="s">
        <v>1433</v>
      </c>
      <c r="E1224" t="s">
        <v>123</v>
      </c>
      <c r="F1224" t="s">
        <v>31</v>
      </c>
      <c r="G1224" t="s">
        <v>18</v>
      </c>
      <c r="H1224" t="s">
        <v>20</v>
      </c>
      <c r="I1224" t="s">
        <v>32</v>
      </c>
      <c r="J1224" t="s">
        <v>21</v>
      </c>
      <c r="K1224">
        <v>49000</v>
      </c>
      <c r="L1224">
        <v>62000</v>
      </c>
      <c r="M1224">
        <v>55500</v>
      </c>
    </row>
    <row r="1225" spans="1:13" x14ac:dyDescent="0.2">
      <c r="A1225" t="s">
        <v>55</v>
      </c>
      <c r="B1225" t="s">
        <v>224</v>
      </c>
      <c r="C1225" t="s">
        <v>50</v>
      </c>
      <c r="D1225" t="s">
        <v>225</v>
      </c>
      <c r="E1225" t="s">
        <v>123</v>
      </c>
      <c r="F1225" t="s">
        <v>31</v>
      </c>
      <c r="G1225" t="s">
        <v>2191</v>
      </c>
      <c r="H1225" t="s">
        <v>20</v>
      </c>
      <c r="I1225" t="s">
        <v>32</v>
      </c>
      <c r="J1225" t="s">
        <v>227</v>
      </c>
      <c r="K1225">
        <v>65000</v>
      </c>
      <c r="L1225">
        <v>85000</v>
      </c>
      <c r="M1225">
        <v>75000</v>
      </c>
    </row>
    <row r="1226" spans="1:13" x14ac:dyDescent="0.2">
      <c r="A1226" t="s">
        <v>13</v>
      </c>
      <c r="B1226" t="s">
        <v>2192</v>
      </c>
      <c r="C1226" t="s">
        <v>41</v>
      </c>
      <c r="D1226" t="s">
        <v>2193</v>
      </c>
      <c r="E1226" t="s">
        <v>37</v>
      </c>
      <c r="F1226" t="s">
        <v>31</v>
      </c>
      <c r="G1226" t="s">
        <v>2194</v>
      </c>
      <c r="H1226" t="s">
        <v>45</v>
      </c>
      <c r="I1226" t="s">
        <v>32</v>
      </c>
      <c r="J1226" t="s">
        <v>33</v>
      </c>
      <c r="K1226">
        <v>65000</v>
      </c>
      <c r="L1226">
        <v>75000</v>
      </c>
      <c r="M1226">
        <v>70000</v>
      </c>
    </row>
    <row r="1227" spans="1:13" x14ac:dyDescent="0.2">
      <c r="A1227" t="s">
        <v>55</v>
      </c>
      <c r="B1227" t="s">
        <v>521</v>
      </c>
      <c r="C1227" t="s">
        <v>50</v>
      </c>
      <c r="D1227" t="s">
        <v>522</v>
      </c>
      <c r="E1227" t="s">
        <v>37</v>
      </c>
      <c r="F1227" t="s">
        <v>31</v>
      </c>
      <c r="G1227" t="s">
        <v>2195</v>
      </c>
      <c r="H1227" t="s">
        <v>20</v>
      </c>
      <c r="I1227" t="s">
        <v>32</v>
      </c>
      <c r="J1227" t="s">
        <v>21</v>
      </c>
      <c r="K1227">
        <v>73000</v>
      </c>
      <c r="L1227">
        <v>95000</v>
      </c>
      <c r="M1227">
        <v>84000</v>
      </c>
    </row>
    <row r="1228" spans="1:13" x14ac:dyDescent="0.2">
      <c r="A1228" t="s">
        <v>96</v>
      </c>
      <c r="B1228" t="s">
        <v>1580</v>
      </c>
      <c r="C1228" t="s">
        <v>50</v>
      </c>
      <c r="D1228" t="s">
        <v>1581</v>
      </c>
      <c r="E1228" t="s">
        <v>2196</v>
      </c>
      <c r="F1228" t="s">
        <v>31</v>
      </c>
      <c r="G1228" t="s">
        <v>2197</v>
      </c>
      <c r="H1228" t="s">
        <v>20</v>
      </c>
      <c r="I1228" t="s">
        <v>32</v>
      </c>
      <c r="J1228" t="s">
        <v>21</v>
      </c>
      <c r="K1228">
        <v>85000</v>
      </c>
      <c r="L1228">
        <v>95000</v>
      </c>
      <c r="M1228">
        <v>90000</v>
      </c>
    </row>
    <row r="1229" spans="1:13" x14ac:dyDescent="0.2">
      <c r="A1229" t="s">
        <v>13</v>
      </c>
      <c r="B1229" t="s">
        <v>2198</v>
      </c>
      <c r="C1229" t="s">
        <v>50</v>
      </c>
      <c r="D1229" t="s">
        <v>2199</v>
      </c>
      <c r="E1229" t="s">
        <v>37</v>
      </c>
      <c r="F1229" t="s">
        <v>31</v>
      </c>
      <c r="G1229" t="s">
        <v>2200</v>
      </c>
      <c r="H1229" t="s">
        <v>20</v>
      </c>
      <c r="I1229" t="s">
        <v>32</v>
      </c>
      <c r="J1229" t="s">
        <v>21</v>
      </c>
      <c r="K1229">
        <v>54000</v>
      </c>
      <c r="L1229">
        <v>60000</v>
      </c>
      <c r="M1229">
        <v>57000</v>
      </c>
    </row>
    <row r="1230" spans="1:13" x14ac:dyDescent="0.2">
      <c r="A1230" t="s">
        <v>105</v>
      </c>
      <c r="B1230" t="s">
        <v>28</v>
      </c>
      <c r="C1230" t="s">
        <v>28</v>
      </c>
      <c r="D1230" t="s">
        <v>1176</v>
      </c>
      <c r="E1230" t="s">
        <v>233</v>
      </c>
      <c r="F1230" t="s">
        <v>234</v>
      </c>
      <c r="G1230" t="s">
        <v>1886</v>
      </c>
      <c r="H1230" t="s">
        <v>20</v>
      </c>
      <c r="I1230" t="s">
        <v>32</v>
      </c>
      <c r="J1230" t="s">
        <v>21</v>
      </c>
      <c r="K1230">
        <v>35000</v>
      </c>
      <c r="L1230">
        <v>57200</v>
      </c>
      <c r="M1230">
        <v>46100</v>
      </c>
    </row>
    <row r="1231" spans="1:13" x14ac:dyDescent="0.2">
      <c r="A1231" t="s">
        <v>13</v>
      </c>
      <c r="B1231" t="s">
        <v>1055</v>
      </c>
      <c r="C1231" t="s">
        <v>28</v>
      </c>
      <c r="D1231" t="s">
        <v>1056</v>
      </c>
      <c r="E1231" t="s">
        <v>37</v>
      </c>
      <c r="F1231" t="s">
        <v>31</v>
      </c>
      <c r="G1231" t="s">
        <v>2201</v>
      </c>
      <c r="H1231" t="s">
        <v>20</v>
      </c>
      <c r="I1231" t="s">
        <v>32</v>
      </c>
      <c r="J1231" t="s">
        <v>21</v>
      </c>
      <c r="K1231">
        <v>43000</v>
      </c>
      <c r="L1231">
        <v>93000</v>
      </c>
      <c r="M1231">
        <v>68000</v>
      </c>
    </row>
    <row r="1232" spans="1:13" x14ac:dyDescent="0.2">
      <c r="A1232" t="s">
        <v>88</v>
      </c>
      <c r="B1232" t="s">
        <v>969</v>
      </c>
      <c r="C1232" t="s">
        <v>188</v>
      </c>
      <c r="D1232" t="s">
        <v>970</v>
      </c>
      <c r="E1232" t="s">
        <v>1890</v>
      </c>
      <c r="F1232" t="s">
        <v>18</v>
      </c>
      <c r="G1232" t="s">
        <v>2202</v>
      </c>
      <c r="H1232" t="s">
        <v>20</v>
      </c>
      <c r="I1232" t="s">
        <v>32</v>
      </c>
      <c r="J1232" t="s">
        <v>21</v>
      </c>
      <c r="K1232">
        <v>51000</v>
      </c>
      <c r="L1232">
        <v>110000</v>
      </c>
      <c r="M1232">
        <v>80500</v>
      </c>
    </row>
    <row r="1233" spans="1:13" x14ac:dyDescent="0.2">
      <c r="A1233" t="s">
        <v>22</v>
      </c>
      <c r="B1233" t="s">
        <v>23</v>
      </c>
      <c r="C1233" t="s">
        <v>23</v>
      </c>
      <c r="D1233" t="s">
        <v>2203</v>
      </c>
      <c r="E1233" t="s">
        <v>37</v>
      </c>
      <c r="F1233" t="s">
        <v>31</v>
      </c>
      <c r="G1233" t="s">
        <v>2204</v>
      </c>
      <c r="H1233" t="s">
        <v>20</v>
      </c>
      <c r="I1233" t="s">
        <v>32</v>
      </c>
      <c r="J1233" t="s">
        <v>33</v>
      </c>
      <c r="K1233">
        <v>65000</v>
      </c>
      <c r="L1233">
        <v>87000</v>
      </c>
      <c r="M1233">
        <v>76000</v>
      </c>
    </row>
    <row r="1234" spans="1:13" x14ac:dyDescent="0.2">
      <c r="A1234" t="s">
        <v>105</v>
      </c>
      <c r="B1234" t="s">
        <v>1605</v>
      </c>
      <c r="C1234" t="s">
        <v>28</v>
      </c>
      <c r="D1234" t="s">
        <v>1606</v>
      </c>
      <c r="E1234" t="s">
        <v>1835</v>
      </c>
      <c r="F1234" t="s">
        <v>146</v>
      </c>
      <c r="G1234" t="s">
        <v>2205</v>
      </c>
      <c r="H1234" t="s">
        <v>20</v>
      </c>
      <c r="I1234" t="s">
        <v>32</v>
      </c>
      <c r="J1234" t="s">
        <v>33</v>
      </c>
      <c r="K1234">
        <v>76065.600000000006</v>
      </c>
      <c r="L1234">
        <v>76065.600000000006</v>
      </c>
      <c r="M1234">
        <v>76065.600000000006</v>
      </c>
    </row>
    <row r="1235" spans="1:13" x14ac:dyDescent="0.2">
      <c r="A1235" t="s">
        <v>48</v>
      </c>
      <c r="B1235" t="s">
        <v>565</v>
      </c>
      <c r="C1235" t="s">
        <v>50</v>
      </c>
      <c r="D1235" t="s">
        <v>695</v>
      </c>
      <c r="E1235" t="s">
        <v>204</v>
      </c>
      <c r="F1235" t="s">
        <v>31</v>
      </c>
      <c r="G1235" t="s">
        <v>2206</v>
      </c>
      <c r="H1235" t="s">
        <v>20</v>
      </c>
      <c r="I1235" t="s">
        <v>32</v>
      </c>
      <c r="J1235" t="s">
        <v>21</v>
      </c>
      <c r="K1235">
        <v>59000</v>
      </c>
      <c r="L1235">
        <v>65000</v>
      </c>
      <c r="M1235">
        <v>62000</v>
      </c>
    </row>
    <row r="1236" spans="1:13" x14ac:dyDescent="0.2">
      <c r="A1236" t="s">
        <v>13</v>
      </c>
      <c r="B1236" t="s">
        <v>798</v>
      </c>
      <c r="C1236" t="s">
        <v>90</v>
      </c>
      <c r="D1236" t="s">
        <v>2207</v>
      </c>
      <c r="E1236" t="s">
        <v>123</v>
      </c>
      <c r="F1236" t="s">
        <v>31</v>
      </c>
      <c r="G1236" t="s">
        <v>2208</v>
      </c>
      <c r="H1236" t="s">
        <v>20</v>
      </c>
      <c r="I1236" t="s">
        <v>32</v>
      </c>
      <c r="J1236" t="s">
        <v>33</v>
      </c>
      <c r="K1236">
        <v>89440</v>
      </c>
      <c r="L1236">
        <v>89440</v>
      </c>
      <c r="M1236">
        <v>89440</v>
      </c>
    </row>
    <row r="1237" spans="1:13" x14ac:dyDescent="0.2">
      <c r="A1237" t="s">
        <v>55</v>
      </c>
      <c r="B1237" t="s">
        <v>523</v>
      </c>
      <c r="C1237" t="s">
        <v>23</v>
      </c>
      <c r="D1237" t="s">
        <v>524</v>
      </c>
      <c r="E1237" t="s">
        <v>525</v>
      </c>
      <c r="F1237" t="s">
        <v>31</v>
      </c>
      <c r="G1237" t="s">
        <v>2209</v>
      </c>
      <c r="H1237" t="s">
        <v>20</v>
      </c>
      <c r="I1237" t="s">
        <v>32</v>
      </c>
      <c r="J1237" t="s">
        <v>33</v>
      </c>
      <c r="K1237">
        <v>90000</v>
      </c>
      <c r="L1237">
        <v>106000</v>
      </c>
      <c r="M1237">
        <v>98000</v>
      </c>
    </row>
    <row r="1238" spans="1:13" x14ac:dyDescent="0.2">
      <c r="A1238" t="s">
        <v>13</v>
      </c>
      <c r="B1238" t="s">
        <v>798</v>
      </c>
      <c r="C1238" t="s">
        <v>90</v>
      </c>
      <c r="D1238" t="s">
        <v>2210</v>
      </c>
      <c r="E1238" t="s">
        <v>123</v>
      </c>
      <c r="F1238" t="s">
        <v>31</v>
      </c>
      <c r="G1238" t="s">
        <v>2211</v>
      </c>
      <c r="H1238" t="s">
        <v>20</v>
      </c>
      <c r="I1238" t="s">
        <v>32</v>
      </c>
      <c r="J1238" t="s">
        <v>21</v>
      </c>
      <c r="K1238">
        <v>88608</v>
      </c>
      <c r="L1238">
        <v>88608</v>
      </c>
      <c r="M1238">
        <v>88608</v>
      </c>
    </row>
    <row r="1239" spans="1:13" x14ac:dyDescent="0.2">
      <c r="A1239" t="s">
        <v>26</v>
      </c>
      <c r="B1239" t="s">
        <v>2212</v>
      </c>
      <c r="C1239" t="s">
        <v>50</v>
      </c>
      <c r="D1239" t="s">
        <v>1918</v>
      </c>
      <c r="E1239" t="s">
        <v>1835</v>
      </c>
      <c r="F1239" t="s">
        <v>146</v>
      </c>
      <c r="G1239" t="s">
        <v>2213</v>
      </c>
      <c r="H1239" t="s">
        <v>20</v>
      </c>
      <c r="I1239" t="s">
        <v>32</v>
      </c>
      <c r="J1239" t="s">
        <v>21</v>
      </c>
      <c r="K1239">
        <v>68000</v>
      </c>
      <c r="L1239">
        <v>86000</v>
      </c>
      <c r="M1239">
        <v>77000</v>
      </c>
    </row>
    <row r="1240" spans="1:13" x14ac:dyDescent="0.2">
      <c r="A1240" t="s">
        <v>26</v>
      </c>
      <c r="B1240" t="s">
        <v>2214</v>
      </c>
      <c r="C1240" t="s">
        <v>23</v>
      </c>
      <c r="D1240" t="s">
        <v>1530</v>
      </c>
      <c r="E1240" t="s">
        <v>2134</v>
      </c>
      <c r="F1240" t="s">
        <v>146</v>
      </c>
      <c r="G1240" t="s">
        <v>2215</v>
      </c>
      <c r="H1240" t="s">
        <v>20</v>
      </c>
      <c r="I1240" t="s">
        <v>32</v>
      </c>
      <c r="J1240" t="s">
        <v>21</v>
      </c>
      <c r="K1240">
        <v>52000</v>
      </c>
      <c r="L1240">
        <v>75000</v>
      </c>
      <c r="M1240">
        <v>63500</v>
      </c>
    </row>
    <row r="1241" spans="1:13" x14ac:dyDescent="0.2">
      <c r="A1241" t="s">
        <v>105</v>
      </c>
      <c r="B1241" t="s">
        <v>510</v>
      </c>
      <c r="C1241" t="s">
        <v>28</v>
      </c>
      <c r="D1241" t="s">
        <v>2216</v>
      </c>
      <c r="E1241" t="s">
        <v>99</v>
      </c>
      <c r="F1241" t="s">
        <v>100</v>
      </c>
      <c r="G1241" t="s">
        <v>2217</v>
      </c>
      <c r="H1241" t="s">
        <v>45</v>
      </c>
      <c r="I1241" t="s">
        <v>32</v>
      </c>
      <c r="J1241" t="s">
        <v>241</v>
      </c>
      <c r="K1241">
        <v>49000</v>
      </c>
      <c r="L1241">
        <v>95000</v>
      </c>
      <c r="M1241">
        <v>72000</v>
      </c>
    </row>
    <row r="1242" spans="1:13" x14ac:dyDescent="0.2">
      <c r="A1242" t="s">
        <v>105</v>
      </c>
      <c r="B1242" t="s">
        <v>832</v>
      </c>
      <c r="C1242" t="s">
        <v>28</v>
      </c>
      <c r="D1242" t="s">
        <v>833</v>
      </c>
      <c r="E1242" t="s">
        <v>37</v>
      </c>
      <c r="F1242" t="s">
        <v>31</v>
      </c>
      <c r="G1242" t="s">
        <v>2218</v>
      </c>
      <c r="H1242" t="s">
        <v>45</v>
      </c>
      <c r="I1242" t="s">
        <v>32</v>
      </c>
      <c r="J1242" t="s">
        <v>241</v>
      </c>
      <c r="K1242">
        <v>80000</v>
      </c>
      <c r="L1242">
        <v>110000</v>
      </c>
      <c r="M1242">
        <v>95000</v>
      </c>
    </row>
    <row r="1243" spans="1:13" x14ac:dyDescent="0.2">
      <c r="A1243" t="s">
        <v>22</v>
      </c>
      <c r="B1243" t="s">
        <v>23</v>
      </c>
      <c r="C1243" t="s">
        <v>23</v>
      </c>
      <c r="D1243" t="s">
        <v>127</v>
      </c>
      <c r="E1243" t="s">
        <v>128</v>
      </c>
      <c r="F1243" t="s">
        <v>100</v>
      </c>
      <c r="G1243" t="s">
        <v>2219</v>
      </c>
      <c r="H1243" t="s">
        <v>20</v>
      </c>
      <c r="I1243" t="s">
        <v>32</v>
      </c>
      <c r="J1243" t="s">
        <v>130</v>
      </c>
      <c r="K1243">
        <v>65000</v>
      </c>
      <c r="L1243">
        <v>87000</v>
      </c>
      <c r="M1243">
        <v>76000</v>
      </c>
    </row>
    <row r="1244" spans="1:13" x14ac:dyDescent="0.2">
      <c r="A1244" t="s">
        <v>55</v>
      </c>
      <c r="B1244" t="s">
        <v>430</v>
      </c>
      <c r="C1244" t="s">
        <v>67</v>
      </c>
      <c r="D1244" t="s">
        <v>431</v>
      </c>
      <c r="E1244" t="s">
        <v>1835</v>
      </c>
      <c r="F1244" t="s">
        <v>146</v>
      </c>
      <c r="G1244" t="s">
        <v>2220</v>
      </c>
      <c r="H1244" t="s">
        <v>20</v>
      </c>
      <c r="I1244" t="s">
        <v>32</v>
      </c>
      <c r="J1244" t="s">
        <v>241</v>
      </c>
      <c r="K1244">
        <v>104000</v>
      </c>
      <c r="L1244">
        <v>104000</v>
      </c>
      <c r="M1244">
        <v>104000</v>
      </c>
    </row>
    <row r="1245" spans="1:13" x14ac:dyDescent="0.2">
      <c r="A1245" t="s">
        <v>81</v>
      </c>
      <c r="B1245" t="s">
        <v>1790</v>
      </c>
      <c r="C1245" t="s">
        <v>23</v>
      </c>
      <c r="D1245" t="s">
        <v>484</v>
      </c>
      <c r="E1245" t="s">
        <v>37</v>
      </c>
      <c r="F1245" t="s">
        <v>31</v>
      </c>
      <c r="G1245" t="s">
        <v>2221</v>
      </c>
      <c r="H1245" t="s">
        <v>375</v>
      </c>
      <c r="I1245" t="s">
        <v>32</v>
      </c>
      <c r="J1245" t="s">
        <v>33</v>
      </c>
      <c r="K1245">
        <v>60000</v>
      </c>
      <c r="L1245">
        <v>100000</v>
      </c>
      <c r="M1245">
        <v>80000</v>
      </c>
    </row>
    <row r="1246" spans="1:13" x14ac:dyDescent="0.2">
      <c r="A1246" t="s">
        <v>48</v>
      </c>
      <c r="B1246" t="s">
        <v>412</v>
      </c>
      <c r="C1246" t="s">
        <v>50</v>
      </c>
      <c r="D1246" t="s">
        <v>404</v>
      </c>
      <c r="E1246" t="s">
        <v>37</v>
      </c>
      <c r="F1246" t="s">
        <v>31</v>
      </c>
      <c r="G1246" t="s">
        <v>2222</v>
      </c>
      <c r="H1246" t="s">
        <v>20</v>
      </c>
      <c r="I1246" t="s">
        <v>32</v>
      </c>
      <c r="J1246" t="s">
        <v>21</v>
      </c>
      <c r="K1246">
        <v>60000</v>
      </c>
      <c r="L1246">
        <v>75000</v>
      </c>
      <c r="M1246">
        <v>67500</v>
      </c>
    </row>
    <row r="1247" spans="1:13" x14ac:dyDescent="0.2">
      <c r="A1247" t="s">
        <v>81</v>
      </c>
      <c r="B1247" t="s">
        <v>1417</v>
      </c>
      <c r="C1247" t="s">
        <v>50</v>
      </c>
      <c r="D1247" t="s">
        <v>68</v>
      </c>
      <c r="E1247" t="s">
        <v>37</v>
      </c>
      <c r="F1247" t="s">
        <v>31</v>
      </c>
      <c r="G1247" t="s">
        <v>2223</v>
      </c>
      <c r="H1247" t="s">
        <v>45</v>
      </c>
      <c r="I1247" t="s">
        <v>32</v>
      </c>
      <c r="J1247" t="s">
        <v>46</v>
      </c>
      <c r="K1247">
        <v>72000</v>
      </c>
      <c r="L1247">
        <v>80000</v>
      </c>
      <c r="M1247">
        <v>76000</v>
      </c>
    </row>
    <row r="1248" spans="1:13" x14ac:dyDescent="0.2">
      <c r="A1248" t="s">
        <v>55</v>
      </c>
      <c r="B1248" t="s">
        <v>446</v>
      </c>
      <c r="C1248" t="s">
        <v>50</v>
      </c>
      <c r="D1248" t="s">
        <v>447</v>
      </c>
      <c r="E1248" t="s">
        <v>123</v>
      </c>
      <c r="F1248" t="s">
        <v>31</v>
      </c>
      <c r="G1248" t="s">
        <v>2224</v>
      </c>
      <c r="H1248" t="s">
        <v>20</v>
      </c>
      <c r="I1248" t="s">
        <v>32</v>
      </c>
      <c r="J1248" t="s">
        <v>21</v>
      </c>
      <c r="K1248">
        <v>65000</v>
      </c>
      <c r="L1248">
        <v>100000</v>
      </c>
      <c r="M1248">
        <v>82500</v>
      </c>
    </row>
    <row r="1249" spans="1:13" x14ac:dyDescent="0.2">
      <c r="A1249" t="s">
        <v>88</v>
      </c>
      <c r="B1249" t="s">
        <v>1808</v>
      </c>
      <c r="C1249" t="s">
        <v>90</v>
      </c>
      <c r="D1249" t="s">
        <v>1809</v>
      </c>
      <c r="E1249" t="s">
        <v>1989</v>
      </c>
      <c r="F1249" t="s">
        <v>31</v>
      </c>
      <c r="G1249" t="s">
        <v>2225</v>
      </c>
      <c r="H1249" t="s">
        <v>20</v>
      </c>
      <c r="I1249" t="s">
        <v>32</v>
      </c>
      <c r="J1249" t="s">
        <v>21</v>
      </c>
      <c r="K1249">
        <v>85816.8</v>
      </c>
      <c r="L1249">
        <v>91520</v>
      </c>
      <c r="M1249">
        <v>88668.4</v>
      </c>
    </row>
    <row r="1250" spans="1:13" x14ac:dyDescent="0.2">
      <c r="A1250" t="s">
        <v>88</v>
      </c>
      <c r="B1250" t="s">
        <v>1273</v>
      </c>
      <c r="C1250" t="s">
        <v>90</v>
      </c>
      <c r="D1250" t="s">
        <v>1274</v>
      </c>
      <c r="E1250" t="s">
        <v>37</v>
      </c>
      <c r="F1250" t="s">
        <v>31</v>
      </c>
      <c r="G1250" t="s">
        <v>2226</v>
      </c>
      <c r="H1250" t="s">
        <v>20</v>
      </c>
      <c r="I1250" t="s">
        <v>32</v>
      </c>
      <c r="J1250" t="s">
        <v>21</v>
      </c>
      <c r="K1250">
        <v>78000</v>
      </c>
      <c r="L1250">
        <v>100000</v>
      </c>
      <c r="M1250">
        <v>89000</v>
      </c>
    </row>
    <row r="1251" spans="1:13" x14ac:dyDescent="0.2">
      <c r="A1251" t="s">
        <v>13</v>
      </c>
      <c r="B1251" t="s">
        <v>1708</v>
      </c>
      <c r="C1251" t="s">
        <v>35</v>
      </c>
      <c r="D1251" t="s">
        <v>1709</v>
      </c>
      <c r="E1251" t="s">
        <v>1710</v>
      </c>
      <c r="F1251" t="s">
        <v>18</v>
      </c>
      <c r="G1251" t="s">
        <v>2227</v>
      </c>
      <c r="H1251" t="s">
        <v>45</v>
      </c>
      <c r="I1251" t="s">
        <v>32</v>
      </c>
      <c r="J1251" t="s">
        <v>21</v>
      </c>
      <c r="K1251">
        <v>47000</v>
      </c>
      <c r="L1251">
        <v>70000</v>
      </c>
      <c r="M1251">
        <v>58500</v>
      </c>
    </row>
    <row r="1252" spans="1:13" x14ac:dyDescent="0.2">
      <c r="A1252" t="s">
        <v>105</v>
      </c>
      <c r="B1252" t="s">
        <v>28</v>
      </c>
      <c r="C1252" t="s">
        <v>28</v>
      </c>
      <c r="D1252" t="s">
        <v>2228</v>
      </c>
      <c r="E1252" t="s">
        <v>1835</v>
      </c>
      <c r="F1252" t="s">
        <v>146</v>
      </c>
      <c r="G1252" t="s">
        <v>2229</v>
      </c>
      <c r="H1252" t="s">
        <v>20</v>
      </c>
      <c r="I1252" t="s">
        <v>32</v>
      </c>
      <c r="J1252" t="s">
        <v>21</v>
      </c>
      <c r="K1252">
        <v>76000</v>
      </c>
      <c r="L1252">
        <v>106000</v>
      </c>
      <c r="M1252">
        <v>91000</v>
      </c>
    </row>
    <row r="1253" spans="1:13" x14ac:dyDescent="0.2">
      <c r="A1253" t="s">
        <v>88</v>
      </c>
      <c r="B1253" t="s">
        <v>537</v>
      </c>
      <c r="C1253" t="s">
        <v>90</v>
      </c>
      <c r="D1253" t="s">
        <v>538</v>
      </c>
      <c r="E1253" t="s">
        <v>539</v>
      </c>
      <c r="F1253" t="s">
        <v>540</v>
      </c>
      <c r="G1253" t="s">
        <v>2230</v>
      </c>
      <c r="H1253" t="s">
        <v>20</v>
      </c>
      <c r="I1253" t="s">
        <v>32</v>
      </c>
      <c r="J1253" t="s">
        <v>21</v>
      </c>
      <c r="K1253">
        <v>45000</v>
      </c>
      <c r="L1253">
        <v>90000</v>
      </c>
      <c r="M1253">
        <v>67500</v>
      </c>
    </row>
    <row r="1254" spans="1:13" x14ac:dyDescent="0.2">
      <c r="A1254" t="s">
        <v>81</v>
      </c>
      <c r="B1254" t="s">
        <v>434</v>
      </c>
      <c r="C1254" t="s">
        <v>50</v>
      </c>
      <c r="D1254" t="s">
        <v>435</v>
      </c>
      <c r="E1254" t="s">
        <v>37</v>
      </c>
      <c r="F1254" t="s">
        <v>31</v>
      </c>
      <c r="G1254" t="s">
        <v>2231</v>
      </c>
      <c r="H1254" t="s">
        <v>45</v>
      </c>
      <c r="I1254" t="s">
        <v>32</v>
      </c>
      <c r="J1254" t="s">
        <v>33</v>
      </c>
      <c r="K1254">
        <v>55000</v>
      </c>
      <c r="L1254">
        <v>80000</v>
      </c>
      <c r="M1254">
        <v>67500</v>
      </c>
    </row>
    <row r="1255" spans="1:13" x14ac:dyDescent="0.2">
      <c r="A1255" t="s">
        <v>22</v>
      </c>
      <c r="B1255" t="s">
        <v>23</v>
      </c>
      <c r="C1255" t="s">
        <v>23</v>
      </c>
      <c r="D1255" t="s">
        <v>2232</v>
      </c>
      <c r="E1255" t="s">
        <v>37</v>
      </c>
      <c r="F1255" t="s">
        <v>31</v>
      </c>
      <c r="G1255" t="s">
        <v>2233</v>
      </c>
      <c r="H1255" t="s">
        <v>20</v>
      </c>
      <c r="I1255" t="s">
        <v>32</v>
      </c>
      <c r="J1255" t="s">
        <v>241</v>
      </c>
      <c r="K1255">
        <v>57000</v>
      </c>
      <c r="L1255">
        <v>82000</v>
      </c>
      <c r="M1255">
        <v>69500</v>
      </c>
    </row>
    <row r="1256" spans="1:13" x14ac:dyDescent="0.2">
      <c r="A1256" t="s">
        <v>13</v>
      </c>
      <c r="B1256" t="s">
        <v>798</v>
      </c>
      <c r="C1256" t="s">
        <v>90</v>
      </c>
      <c r="D1256" t="s">
        <v>2234</v>
      </c>
      <c r="E1256" t="s">
        <v>323</v>
      </c>
      <c r="F1256" t="s">
        <v>53</v>
      </c>
      <c r="G1256" t="s">
        <v>2235</v>
      </c>
      <c r="H1256" t="s">
        <v>20</v>
      </c>
      <c r="I1256" t="s">
        <v>32</v>
      </c>
      <c r="J1256" t="s">
        <v>21</v>
      </c>
      <c r="K1256">
        <v>76960</v>
      </c>
      <c r="L1256">
        <v>76960</v>
      </c>
      <c r="M1256">
        <v>76960</v>
      </c>
    </row>
    <row r="1257" spans="1:13" x14ac:dyDescent="0.2">
      <c r="A1257" t="s">
        <v>13</v>
      </c>
      <c r="B1257" t="s">
        <v>798</v>
      </c>
      <c r="C1257" t="s">
        <v>90</v>
      </c>
      <c r="D1257" t="s">
        <v>2234</v>
      </c>
      <c r="E1257" t="s">
        <v>323</v>
      </c>
      <c r="F1257" t="s">
        <v>146</v>
      </c>
      <c r="G1257" t="s">
        <v>2235</v>
      </c>
      <c r="H1257" t="s">
        <v>20</v>
      </c>
      <c r="I1257" t="s">
        <v>32</v>
      </c>
      <c r="J1257" t="s">
        <v>21</v>
      </c>
      <c r="K1257">
        <v>76960</v>
      </c>
      <c r="L1257">
        <v>76960</v>
      </c>
      <c r="M1257">
        <v>76960</v>
      </c>
    </row>
    <row r="1258" spans="1:13" x14ac:dyDescent="0.2">
      <c r="A1258" t="s">
        <v>13</v>
      </c>
      <c r="B1258" t="s">
        <v>798</v>
      </c>
      <c r="C1258" t="s">
        <v>90</v>
      </c>
      <c r="D1258" t="s">
        <v>2234</v>
      </c>
      <c r="E1258" t="s">
        <v>323</v>
      </c>
      <c r="F1258" t="s">
        <v>178</v>
      </c>
      <c r="G1258" t="s">
        <v>2235</v>
      </c>
      <c r="H1258" t="s">
        <v>20</v>
      </c>
      <c r="I1258" t="s">
        <v>32</v>
      </c>
      <c r="J1258" t="s">
        <v>21</v>
      </c>
      <c r="K1258">
        <v>76960</v>
      </c>
      <c r="L1258">
        <v>76960</v>
      </c>
      <c r="M1258">
        <v>76960</v>
      </c>
    </row>
    <row r="1259" spans="1:13" x14ac:dyDescent="0.2">
      <c r="A1259" t="s">
        <v>13</v>
      </c>
      <c r="B1259" t="s">
        <v>1477</v>
      </c>
      <c r="C1259" t="s">
        <v>35</v>
      </c>
      <c r="D1259" t="s">
        <v>861</v>
      </c>
      <c r="E1259" t="s">
        <v>1835</v>
      </c>
      <c r="F1259" t="s">
        <v>146</v>
      </c>
      <c r="G1259" t="s">
        <v>2236</v>
      </c>
      <c r="H1259" t="s">
        <v>20</v>
      </c>
      <c r="I1259" t="s">
        <v>32</v>
      </c>
      <c r="J1259" t="s">
        <v>21</v>
      </c>
      <c r="K1259">
        <v>76000</v>
      </c>
      <c r="L1259">
        <v>89440</v>
      </c>
      <c r="M1259">
        <v>82720</v>
      </c>
    </row>
    <row r="1260" spans="1:13" x14ac:dyDescent="0.2">
      <c r="A1260" t="s">
        <v>22</v>
      </c>
      <c r="B1260" t="s">
        <v>23</v>
      </c>
      <c r="C1260" t="s">
        <v>23</v>
      </c>
      <c r="D1260" t="s">
        <v>2237</v>
      </c>
      <c r="E1260" t="s">
        <v>123</v>
      </c>
      <c r="F1260" t="s">
        <v>31</v>
      </c>
      <c r="G1260" t="s">
        <v>2238</v>
      </c>
      <c r="H1260" t="s">
        <v>20</v>
      </c>
      <c r="I1260" t="s">
        <v>32</v>
      </c>
      <c r="J1260" t="s">
        <v>241</v>
      </c>
      <c r="K1260">
        <v>67000</v>
      </c>
      <c r="L1260">
        <v>97000</v>
      </c>
      <c r="M1260">
        <v>82000</v>
      </c>
    </row>
    <row r="1261" spans="1:13" x14ac:dyDescent="0.2">
      <c r="A1261" t="s">
        <v>48</v>
      </c>
      <c r="B1261" t="s">
        <v>1679</v>
      </c>
      <c r="C1261" t="s">
        <v>50</v>
      </c>
      <c r="D1261" t="s">
        <v>1680</v>
      </c>
      <c r="E1261" t="s">
        <v>17</v>
      </c>
      <c r="F1261" t="s">
        <v>18</v>
      </c>
      <c r="G1261" t="s">
        <v>2239</v>
      </c>
      <c r="H1261" t="s">
        <v>20</v>
      </c>
      <c r="I1261" t="s">
        <v>17</v>
      </c>
      <c r="J1261" t="s">
        <v>21</v>
      </c>
      <c r="K1261">
        <v>68500</v>
      </c>
      <c r="L1261">
        <v>87000</v>
      </c>
      <c r="M1261">
        <v>77750</v>
      </c>
    </row>
    <row r="1262" spans="1:13" x14ac:dyDescent="0.2">
      <c r="A1262" t="s">
        <v>22</v>
      </c>
      <c r="B1262" t="s">
        <v>23</v>
      </c>
      <c r="C1262" t="s">
        <v>23</v>
      </c>
      <c r="D1262" t="s">
        <v>1794</v>
      </c>
      <c r="E1262" t="s">
        <v>30</v>
      </c>
      <c r="F1262" t="s">
        <v>31</v>
      </c>
      <c r="G1262" t="s">
        <v>2240</v>
      </c>
      <c r="H1262" t="s">
        <v>20</v>
      </c>
      <c r="I1262" t="s">
        <v>32</v>
      </c>
      <c r="J1262" t="s">
        <v>21</v>
      </c>
      <c r="K1262">
        <v>65000</v>
      </c>
      <c r="L1262">
        <v>80000</v>
      </c>
      <c r="M1262">
        <v>72500</v>
      </c>
    </row>
    <row r="1263" spans="1:13" x14ac:dyDescent="0.2">
      <c r="A1263" t="s">
        <v>22</v>
      </c>
      <c r="B1263" t="s">
        <v>23</v>
      </c>
      <c r="C1263" t="s">
        <v>23</v>
      </c>
      <c r="D1263" t="s">
        <v>748</v>
      </c>
      <c r="E1263" t="s">
        <v>99</v>
      </c>
      <c r="F1263" t="s">
        <v>100</v>
      </c>
      <c r="G1263" t="s">
        <v>2241</v>
      </c>
      <c r="H1263" t="s">
        <v>20</v>
      </c>
      <c r="I1263" t="s">
        <v>32</v>
      </c>
      <c r="J1263" t="s">
        <v>33</v>
      </c>
      <c r="K1263">
        <v>90168</v>
      </c>
      <c r="L1263">
        <v>120556.8</v>
      </c>
      <c r="M1263">
        <v>105362.4</v>
      </c>
    </row>
    <row r="1264" spans="1:13" x14ac:dyDescent="0.2">
      <c r="A1264" t="s">
        <v>26</v>
      </c>
      <c r="B1264" t="s">
        <v>2242</v>
      </c>
      <c r="C1264" t="s">
        <v>188</v>
      </c>
      <c r="D1264" t="s">
        <v>2243</v>
      </c>
      <c r="E1264" t="s">
        <v>17</v>
      </c>
      <c r="F1264" t="s">
        <v>18</v>
      </c>
      <c r="G1264" t="s">
        <v>2244</v>
      </c>
      <c r="H1264" t="s">
        <v>20</v>
      </c>
      <c r="I1264" t="s">
        <v>17</v>
      </c>
      <c r="J1264" t="s">
        <v>21</v>
      </c>
      <c r="K1264">
        <v>104000</v>
      </c>
      <c r="L1264">
        <v>180000</v>
      </c>
      <c r="M1264">
        <v>142000</v>
      </c>
    </row>
    <row r="1265" spans="1:13" x14ac:dyDescent="0.2">
      <c r="A1265" t="s">
        <v>22</v>
      </c>
      <c r="B1265" t="s">
        <v>23</v>
      </c>
      <c r="C1265" t="s">
        <v>23</v>
      </c>
      <c r="D1265" t="s">
        <v>794</v>
      </c>
      <c r="E1265" t="s">
        <v>600</v>
      </c>
      <c r="F1265" t="s">
        <v>31</v>
      </c>
      <c r="G1265" t="s">
        <v>2245</v>
      </c>
      <c r="H1265" t="s">
        <v>20</v>
      </c>
      <c r="I1265" t="s">
        <v>32</v>
      </c>
      <c r="J1265" t="s">
        <v>21</v>
      </c>
      <c r="K1265">
        <v>54000</v>
      </c>
      <c r="L1265">
        <v>63000</v>
      </c>
      <c r="M1265">
        <v>58500</v>
      </c>
    </row>
    <row r="1266" spans="1:13" x14ac:dyDescent="0.2">
      <c r="A1266" t="s">
        <v>105</v>
      </c>
      <c r="B1266" t="s">
        <v>2246</v>
      </c>
      <c r="C1266" t="s">
        <v>50</v>
      </c>
      <c r="D1266" t="s">
        <v>2247</v>
      </c>
      <c r="E1266" t="s">
        <v>37</v>
      </c>
      <c r="F1266" t="s">
        <v>31</v>
      </c>
      <c r="G1266" t="s">
        <v>2248</v>
      </c>
      <c r="H1266" t="s">
        <v>20</v>
      </c>
      <c r="I1266" t="s">
        <v>32</v>
      </c>
      <c r="J1266" t="s">
        <v>93</v>
      </c>
      <c r="K1266">
        <v>62000</v>
      </c>
      <c r="L1266">
        <v>100000</v>
      </c>
      <c r="M1266">
        <v>81000</v>
      </c>
    </row>
    <row r="1267" spans="1:13" x14ac:dyDescent="0.2">
      <c r="A1267" t="s">
        <v>48</v>
      </c>
      <c r="B1267" t="s">
        <v>565</v>
      </c>
      <c r="C1267" t="s">
        <v>50</v>
      </c>
      <c r="D1267" t="s">
        <v>673</v>
      </c>
      <c r="E1267" t="s">
        <v>316</v>
      </c>
      <c r="F1267" t="s">
        <v>31</v>
      </c>
      <c r="G1267" t="s">
        <v>2249</v>
      </c>
      <c r="H1267" t="s">
        <v>20</v>
      </c>
      <c r="I1267" t="s">
        <v>32</v>
      </c>
      <c r="J1267" t="s">
        <v>21</v>
      </c>
      <c r="K1267">
        <v>60000</v>
      </c>
      <c r="L1267">
        <v>75000</v>
      </c>
      <c r="M1267">
        <v>67500</v>
      </c>
    </row>
    <row r="1268" spans="1:13" x14ac:dyDescent="0.2">
      <c r="A1268" t="s">
        <v>13</v>
      </c>
      <c r="B1268" t="s">
        <v>798</v>
      </c>
      <c r="C1268" t="s">
        <v>90</v>
      </c>
      <c r="D1268" t="s">
        <v>799</v>
      </c>
      <c r="E1268" t="s">
        <v>99</v>
      </c>
      <c r="F1268" t="s">
        <v>100</v>
      </c>
      <c r="G1268" t="s">
        <v>2029</v>
      </c>
      <c r="H1268" t="s">
        <v>20</v>
      </c>
      <c r="I1268" t="s">
        <v>32</v>
      </c>
      <c r="J1268" t="s">
        <v>21</v>
      </c>
      <c r="K1268">
        <v>87360</v>
      </c>
      <c r="L1268">
        <v>104000</v>
      </c>
      <c r="M1268">
        <v>95680</v>
      </c>
    </row>
    <row r="1269" spans="1:13" x14ac:dyDescent="0.2">
      <c r="A1269" t="s">
        <v>13</v>
      </c>
      <c r="B1269" t="s">
        <v>798</v>
      </c>
      <c r="C1269" t="s">
        <v>90</v>
      </c>
      <c r="D1269" t="s">
        <v>2250</v>
      </c>
      <c r="E1269" t="s">
        <v>37</v>
      </c>
      <c r="F1269" t="s">
        <v>31</v>
      </c>
      <c r="G1269" t="s">
        <v>2029</v>
      </c>
      <c r="H1269" t="s">
        <v>20</v>
      </c>
      <c r="I1269" t="s">
        <v>32</v>
      </c>
      <c r="J1269" t="s">
        <v>33</v>
      </c>
      <c r="K1269">
        <v>89440</v>
      </c>
      <c r="L1269">
        <v>89440</v>
      </c>
      <c r="M1269">
        <v>89440</v>
      </c>
    </row>
    <row r="1270" spans="1:13" x14ac:dyDescent="0.2">
      <c r="A1270" t="s">
        <v>88</v>
      </c>
      <c r="B1270" t="s">
        <v>645</v>
      </c>
      <c r="C1270" t="s">
        <v>28</v>
      </c>
      <c r="D1270" t="s">
        <v>808</v>
      </c>
      <c r="E1270" t="s">
        <v>123</v>
      </c>
      <c r="F1270" t="s">
        <v>31</v>
      </c>
      <c r="G1270" t="s">
        <v>2106</v>
      </c>
      <c r="H1270" t="s">
        <v>20</v>
      </c>
      <c r="I1270" t="s">
        <v>32</v>
      </c>
      <c r="J1270" t="s">
        <v>301</v>
      </c>
      <c r="K1270">
        <v>91520</v>
      </c>
      <c r="L1270">
        <v>91520</v>
      </c>
      <c r="M1270">
        <v>91520</v>
      </c>
    </row>
    <row r="1271" spans="1:13" x14ac:dyDescent="0.2">
      <c r="A1271" t="s">
        <v>96</v>
      </c>
      <c r="B1271" t="s">
        <v>15</v>
      </c>
      <c r="C1271" t="s">
        <v>15</v>
      </c>
      <c r="D1271" t="s">
        <v>1218</v>
      </c>
      <c r="E1271" t="s">
        <v>123</v>
      </c>
      <c r="F1271" t="s">
        <v>31</v>
      </c>
      <c r="G1271" t="s">
        <v>2251</v>
      </c>
      <c r="H1271" t="s">
        <v>20</v>
      </c>
      <c r="I1271" t="s">
        <v>32</v>
      </c>
      <c r="J1271" t="s">
        <v>21</v>
      </c>
      <c r="K1271">
        <v>72000</v>
      </c>
      <c r="L1271">
        <v>80000</v>
      </c>
      <c r="M1271">
        <v>76000</v>
      </c>
    </row>
    <row r="1272" spans="1:13" x14ac:dyDescent="0.2">
      <c r="A1272" t="s">
        <v>55</v>
      </c>
      <c r="B1272" t="s">
        <v>792</v>
      </c>
      <c r="C1272" t="s">
        <v>50</v>
      </c>
      <c r="D1272" t="s">
        <v>651</v>
      </c>
      <c r="E1272" t="s">
        <v>123</v>
      </c>
      <c r="F1272" t="s">
        <v>31</v>
      </c>
      <c r="G1272" t="s">
        <v>2252</v>
      </c>
      <c r="H1272" t="s">
        <v>45</v>
      </c>
      <c r="I1272" t="s">
        <v>32</v>
      </c>
      <c r="J1272" t="s">
        <v>21</v>
      </c>
      <c r="K1272">
        <v>80000</v>
      </c>
      <c r="L1272">
        <v>90000</v>
      </c>
      <c r="M1272">
        <v>85000</v>
      </c>
    </row>
    <row r="1273" spans="1:13" x14ac:dyDescent="0.2">
      <c r="A1273" t="s">
        <v>26</v>
      </c>
      <c r="B1273" t="s">
        <v>27</v>
      </c>
      <c r="C1273" t="s">
        <v>28</v>
      </c>
      <c r="D1273" t="s">
        <v>2253</v>
      </c>
      <c r="E1273" t="s">
        <v>30</v>
      </c>
      <c r="F1273" t="s">
        <v>31</v>
      </c>
      <c r="G1273" t="s">
        <v>1907</v>
      </c>
      <c r="H1273" t="s">
        <v>20</v>
      </c>
      <c r="I1273" t="s">
        <v>32</v>
      </c>
      <c r="J1273" t="s">
        <v>21</v>
      </c>
      <c r="K1273">
        <v>48000</v>
      </c>
      <c r="L1273">
        <v>57200</v>
      </c>
      <c r="M1273">
        <v>52600</v>
      </c>
    </row>
    <row r="1274" spans="1:13" x14ac:dyDescent="0.2">
      <c r="A1274" t="s">
        <v>55</v>
      </c>
      <c r="B1274" t="s">
        <v>2254</v>
      </c>
      <c r="C1274" t="s">
        <v>35</v>
      </c>
      <c r="D1274" t="s">
        <v>1677</v>
      </c>
      <c r="E1274" t="s">
        <v>1835</v>
      </c>
      <c r="F1274" t="s">
        <v>146</v>
      </c>
      <c r="G1274" t="s">
        <v>2255</v>
      </c>
      <c r="H1274" t="s">
        <v>45</v>
      </c>
      <c r="I1274" t="s">
        <v>32</v>
      </c>
      <c r="J1274" t="s">
        <v>21</v>
      </c>
      <c r="K1274">
        <v>70000</v>
      </c>
      <c r="L1274">
        <v>114000</v>
      </c>
      <c r="M1274">
        <v>92000</v>
      </c>
    </row>
    <row r="1275" spans="1:13" x14ac:dyDescent="0.2">
      <c r="A1275" t="s">
        <v>13</v>
      </c>
      <c r="B1275" t="s">
        <v>534</v>
      </c>
      <c r="C1275" t="s">
        <v>50</v>
      </c>
      <c r="D1275" t="s">
        <v>535</v>
      </c>
      <c r="E1275" t="s">
        <v>99</v>
      </c>
      <c r="F1275" t="s">
        <v>100</v>
      </c>
      <c r="G1275" t="s">
        <v>2256</v>
      </c>
      <c r="H1275" t="s">
        <v>20</v>
      </c>
      <c r="I1275" t="s">
        <v>32</v>
      </c>
      <c r="J1275" t="s">
        <v>101</v>
      </c>
      <c r="K1275">
        <v>76000</v>
      </c>
      <c r="L1275">
        <v>89440</v>
      </c>
      <c r="M1275">
        <v>82720</v>
      </c>
    </row>
    <row r="1276" spans="1:13" x14ac:dyDescent="0.2">
      <c r="A1276" t="s">
        <v>105</v>
      </c>
      <c r="B1276" t="s">
        <v>2257</v>
      </c>
      <c r="C1276" t="s">
        <v>28</v>
      </c>
      <c r="D1276" t="s">
        <v>2258</v>
      </c>
      <c r="E1276" t="s">
        <v>136</v>
      </c>
      <c r="F1276" t="s">
        <v>100</v>
      </c>
      <c r="G1276" t="s">
        <v>2259</v>
      </c>
      <c r="H1276" t="s">
        <v>375</v>
      </c>
      <c r="I1276" t="s">
        <v>32</v>
      </c>
      <c r="J1276" t="s">
        <v>21</v>
      </c>
      <c r="K1276">
        <v>69000</v>
      </c>
      <c r="L1276">
        <v>86000</v>
      </c>
      <c r="M1276">
        <v>77500</v>
      </c>
    </row>
    <row r="1277" spans="1:13" x14ac:dyDescent="0.2">
      <c r="A1277" t="s">
        <v>55</v>
      </c>
      <c r="B1277" t="s">
        <v>2260</v>
      </c>
      <c r="C1277" t="s">
        <v>23</v>
      </c>
      <c r="D1277" t="s">
        <v>1066</v>
      </c>
      <c r="E1277" t="s">
        <v>1835</v>
      </c>
      <c r="F1277" t="s">
        <v>146</v>
      </c>
      <c r="G1277" t="s">
        <v>2261</v>
      </c>
      <c r="H1277" t="s">
        <v>45</v>
      </c>
      <c r="I1277" t="s">
        <v>32</v>
      </c>
      <c r="J1277" t="s">
        <v>21</v>
      </c>
      <c r="K1277">
        <v>77000</v>
      </c>
      <c r="L1277">
        <v>87000</v>
      </c>
      <c r="M1277">
        <v>82000</v>
      </c>
    </row>
    <row r="1278" spans="1:13" x14ac:dyDescent="0.2">
      <c r="A1278" t="s">
        <v>81</v>
      </c>
      <c r="B1278" t="s">
        <v>1030</v>
      </c>
      <c r="C1278" t="s">
        <v>1031</v>
      </c>
      <c r="D1278" t="s">
        <v>2262</v>
      </c>
      <c r="E1278" t="s">
        <v>1730</v>
      </c>
      <c r="F1278" t="s">
        <v>178</v>
      </c>
      <c r="G1278" t="s">
        <v>2263</v>
      </c>
      <c r="H1278" t="s">
        <v>20</v>
      </c>
      <c r="I1278" t="s">
        <v>32</v>
      </c>
      <c r="J1278" t="s">
        <v>21</v>
      </c>
      <c r="K1278">
        <v>63000</v>
      </c>
      <c r="L1278">
        <v>63000</v>
      </c>
      <c r="M1278">
        <v>63000</v>
      </c>
    </row>
    <row r="1279" spans="1:13" x14ac:dyDescent="0.2">
      <c r="A1279" t="s">
        <v>26</v>
      </c>
      <c r="B1279" t="s">
        <v>2264</v>
      </c>
      <c r="C1279" t="s">
        <v>50</v>
      </c>
      <c r="D1279" t="s">
        <v>126</v>
      </c>
      <c r="E1279" t="s">
        <v>37</v>
      </c>
      <c r="F1279" t="s">
        <v>31</v>
      </c>
      <c r="G1279" t="s">
        <v>2265</v>
      </c>
      <c r="H1279" t="s">
        <v>20</v>
      </c>
      <c r="I1279" t="s">
        <v>32</v>
      </c>
      <c r="J1279" t="s">
        <v>93</v>
      </c>
      <c r="K1279">
        <v>60000</v>
      </c>
      <c r="L1279">
        <v>112000</v>
      </c>
      <c r="M1279">
        <v>86000</v>
      </c>
    </row>
    <row r="1280" spans="1:13" x14ac:dyDescent="0.2">
      <c r="A1280" t="s">
        <v>26</v>
      </c>
      <c r="B1280" t="s">
        <v>2266</v>
      </c>
      <c r="C1280" t="s">
        <v>90</v>
      </c>
      <c r="D1280" t="s">
        <v>2267</v>
      </c>
      <c r="E1280" t="s">
        <v>1835</v>
      </c>
      <c r="F1280" t="s">
        <v>146</v>
      </c>
      <c r="G1280" t="s">
        <v>2268</v>
      </c>
      <c r="H1280" t="s">
        <v>20</v>
      </c>
      <c r="I1280" t="s">
        <v>32</v>
      </c>
      <c r="J1280" t="s">
        <v>21</v>
      </c>
      <c r="K1280">
        <v>44000</v>
      </c>
      <c r="L1280">
        <v>90000</v>
      </c>
      <c r="M1280">
        <v>67000</v>
      </c>
    </row>
    <row r="1281" spans="1:13" x14ac:dyDescent="0.2">
      <c r="A1281" t="s">
        <v>96</v>
      </c>
      <c r="B1281" t="s">
        <v>606</v>
      </c>
      <c r="C1281" t="s">
        <v>50</v>
      </c>
      <c r="D1281" t="s">
        <v>2269</v>
      </c>
      <c r="E1281" t="s">
        <v>123</v>
      </c>
      <c r="F1281" t="s">
        <v>31</v>
      </c>
      <c r="G1281" t="s">
        <v>2110</v>
      </c>
      <c r="H1281" t="s">
        <v>20</v>
      </c>
      <c r="I1281" t="s">
        <v>32</v>
      </c>
      <c r="J1281" t="s">
        <v>21</v>
      </c>
      <c r="K1281">
        <v>50000</v>
      </c>
      <c r="L1281">
        <v>76458</v>
      </c>
      <c r="M1281">
        <v>63229</v>
      </c>
    </row>
    <row r="1282" spans="1:13" x14ac:dyDescent="0.2">
      <c r="A1282" t="s">
        <v>48</v>
      </c>
      <c r="B1282" t="s">
        <v>565</v>
      </c>
      <c r="C1282" t="s">
        <v>50</v>
      </c>
      <c r="D1282" t="s">
        <v>1798</v>
      </c>
      <c r="E1282" t="s">
        <v>556</v>
      </c>
      <c r="F1282" t="s">
        <v>31</v>
      </c>
      <c r="G1282" t="s">
        <v>2270</v>
      </c>
      <c r="H1282" t="s">
        <v>20</v>
      </c>
      <c r="I1282" t="s">
        <v>32</v>
      </c>
      <c r="J1282" t="s">
        <v>21</v>
      </c>
      <c r="K1282">
        <v>81000</v>
      </c>
      <c r="L1282">
        <v>91000</v>
      </c>
      <c r="M1282">
        <v>86000</v>
      </c>
    </row>
    <row r="1283" spans="1:13" x14ac:dyDescent="0.2">
      <c r="A1283" t="s">
        <v>88</v>
      </c>
      <c r="B1283" t="s">
        <v>321</v>
      </c>
      <c r="C1283" t="s">
        <v>90</v>
      </c>
      <c r="D1283" t="s">
        <v>945</v>
      </c>
      <c r="E1283" t="s">
        <v>123</v>
      </c>
      <c r="F1283" t="s">
        <v>31</v>
      </c>
      <c r="G1283" t="s">
        <v>2271</v>
      </c>
      <c r="H1283" t="s">
        <v>20</v>
      </c>
      <c r="I1283" t="s">
        <v>32</v>
      </c>
      <c r="J1283" t="s">
        <v>21</v>
      </c>
      <c r="K1283">
        <v>85816.8</v>
      </c>
      <c r="L1283">
        <v>91520</v>
      </c>
      <c r="M1283">
        <v>88668.4</v>
      </c>
    </row>
    <row r="1284" spans="1:13" x14ac:dyDescent="0.2">
      <c r="A1284" t="s">
        <v>13</v>
      </c>
      <c r="B1284" t="s">
        <v>1768</v>
      </c>
      <c r="C1284" t="s">
        <v>41</v>
      </c>
      <c r="D1284" t="s">
        <v>1769</v>
      </c>
      <c r="E1284" t="s">
        <v>123</v>
      </c>
      <c r="F1284" t="s">
        <v>31</v>
      </c>
      <c r="G1284" t="s">
        <v>2272</v>
      </c>
      <c r="H1284" t="s">
        <v>45</v>
      </c>
      <c r="I1284" t="s">
        <v>32</v>
      </c>
      <c r="J1284" t="s">
        <v>21</v>
      </c>
      <c r="K1284">
        <v>100000</v>
      </c>
      <c r="L1284">
        <v>115000</v>
      </c>
      <c r="M1284">
        <v>107500</v>
      </c>
    </row>
    <row r="1285" spans="1:13" x14ac:dyDescent="0.2">
      <c r="A1285" t="s">
        <v>26</v>
      </c>
      <c r="B1285" t="s">
        <v>2273</v>
      </c>
      <c r="C1285" t="s">
        <v>50</v>
      </c>
      <c r="D1285" t="s">
        <v>2274</v>
      </c>
      <c r="E1285" t="s">
        <v>17</v>
      </c>
      <c r="F1285" t="s">
        <v>18</v>
      </c>
      <c r="G1285" t="s">
        <v>2275</v>
      </c>
      <c r="H1285" t="s">
        <v>20</v>
      </c>
      <c r="I1285" t="s">
        <v>17</v>
      </c>
      <c r="J1285" t="s">
        <v>21</v>
      </c>
      <c r="K1285">
        <v>64123.59</v>
      </c>
      <c r="L1285">
        <v>86600</v>
      </c>
      <c r="M1285">
        <v>75361.794999999998</v>
      </c>
    </row>
    <row r="1286" spans="1:13" x14ac:dyDescent="0.2">
      <c r="A1286" t="s">
        <v>105</v>
      </c>
      <c r="B1286" t="s">
        <v>510</v>
      </c>
      <c r="C1286" t="s">
        <v>28</v>
      </c>
      <c r="D1286" t="s">
        <v>768</v>
      </c>
      <c r="E1286" t="s">
        <v>769</v>
      </c>
      <c r="F1286" t="s">
        <v>178</v>
      </c>
      <c r="G1286" t="s">
        <v>2276</v>
      </c>
      <c r="H1286" t="s">
        <v>45</v>
      </c>
      <c r="I1286" t="s">
        <v>32</v>
      </c>
      <c r="J1286" t="s">
        <v>33</v>
      </c>
      <c r="K1286">
        <v>45000</v>
      </c>
      <c r="L1286">
        <v>57200</v>
      </c>
      <c r="M1286">
        <v>51100</v>
      </c>
    </row>
    <row r="1287" spans="1:13" x14ac:dyDescent="0.2">
      <c r="A1287" t="s">
        <v>88</v>
      </c>
      <c r="B1287" t="s">
        <v>645</v>
      </c>
      <c r="C1287" t="s">
        <v>28</v>
      </c>
      <c r="D1287" t="s">
        <v>2277</v>
      </c>
      <c r="E1287" t="s">
        <v>37</v>
      </c>
      <c r="F1287" t="s">
        <v>31</v>
      </c>
      <c r="G1287" t="s">
        <v>2106</v>
      </c>
      <c r="H1287" t="s">
        <v>20</v>
      </c>
      <c r="I1287" t="s">
        <v>32</v>
      </c>
      <c r="J1287" t="s">
        <v>21</v>
      </c>
      <c r="K1287">
        <v>91520</v>
      </c>
      <c r="L1287">
        <v>91520</v>
      </c>
      <c r="M1287">
        <v>91520</v>
      </c>
    </row>
    <row r="1288" spans="1:13" x14ac:dyDescent="0.2">
      <c r="A1288" t="s">
        <v>13</v>
      </c>
      <c r="B1288" t="s">
        <v>2278</v>
      </c>
      <c r="C1288" t="s">
        <v>28</v>
      </c>
      <c r="D1288" t="s">
        <v>1070</v>
      </c>
      <c r="E1288" t="s">
        <v>30</v>
      </c>
      <c r="F1288" t="s">
        <v>31</v>
      </c>
      <c r="G1288" t="s">
        <v>2279</v>
      </c>
      <c r="H1288" t="s">
        <v>223</v>
      </c>
      <c r="I1288" t="s">
        <v>32</v>
      </c>
      <c r="J1288" t="s">
        <v>21</v>
      </c>
      <c r="K1288">
        <v>44000</v>
      </c>
      <c r="L1288">
        <v>63000</v>
      </c>
      <c r="M1288">
        <v>53500</v>
      </c>
    </row>
    <row r="1289" spans="1:13" x14ac:dyDescent="0.2">
      <c r="A1289" t="s">
        <v>96</v>
      </c>
      <c r="B1289" t="s">
        <v>554</v>
      </c>
      <c r="C1289" t="s">
        <v>50</v>
      </c>
      <c r="D1289" t="s">
        <v>555</v>
      </c>
      <c r="E1289" t="s">
        <v>556</v>
      </c>
      <c r="F1289" t="s">
        <v>31</v>
      </c>
      <c r="G1289" t="s">
        <v>2280</v>
      </c>
      <c r="H1289" t="s">
        <v>20</v>
      </c>
      <c r="I1289" t="s">
        <v>32</v>
      </c>
      <c r="J1289" t="s">
        <v>21</v>
      </c>
      <c r="K1289">
        <v>66000</v>
      </c>
      <c r="L1289">
        <v>66000</v>
      </c>
      <c r="M1289">
        <v>66000</v>
      </c>
    </row>
    <row r="1290" spans="1:13" x14ac:dyDescent="0.2">
      <c r="A1290" t="s">
        <v>13</v>
      </c>
      <c r="B1290" t="s">
        <v>798</v>
      </c>
      <c r="C1290" t="s">
        <v>90</v>
      </c>
      <c r="D1290" t="s">
        <v>2281</v>
      </c>
      <c r="E1290" t="s">
        <v>204</v>
      </c>
      <c r="F1290" t="s">
        <v>31</v>
      </c>
      <c r="G1290" t="s">
        <v>2054</v>
      </c>
      <c r="H1290" t="s">
        <v>20</v>
      </c>
      <c r="I1290" t="s">
        <v>32</v>
      </c>
      <c r="J1290" t="s">
        <v>241</v>
      </c>
      <c r="K1290">
        <v>89440</v>
      </c>
      <c r="L1290">
        <v>89440</v>
      </c>
      <c r="M1290">
        <v>89440</v>
      </c>
    </row>
    <row r="1291" spans="1:13" x14ac:dyDescent="0.2">
      <c r="A1291" t="s">
        <v>13</v>
      </c>
      <c r="B1291" t="s">
        <v>1781</v>
      </c>
      <c r="C1291" t="s">
        <v>103</v>
      </c>
      <c r="D1291" t="s">
        <v>1782</v>
      </c>
      <c r="E1291" t="s">
        <v>600</v>
      </c>
      <c r="F1291" t="s">
        <v>31</v>
      </c>
      <c r="G1291" t="s">
        <v>2282</v>
      </c>
      <c r="H1291" t="s">
        <v>45</v>
      </c>
      <c r="I1291" t="s">
        <v>32</v>
      </c>
      <c r="J1291" t="s">
        <v>21</v>
      </c>
      <c r="K1291">
        <v>85000</v>
      </c>
      <c r="L1291">
        <v>130000</v>
      </c>
      <c r="M1291">
        <v>107500</v>
      </c>
    </row>
    <row r="1292" spans="1:13" x14ac:dyDescent="0.2">
      <c r="A1292" t="s">
        <v>22</v>
      </c>
      <c r="B1292" t="s">
        <v>23</v>
      </c>
      <c r="C1292" t="s">
        <v>23</v>
      </c>
      <c r="D1292" t="s">
        <v>1185</v>
      </c>
      <c r="E1292" t="s">
        <v>30</v>
      </c>
      <c r="F1292" t="s">
        <v>31</v>
      </c>
      <c r="G1292" t="s">
        <v>2283</v>
      </c>
      <c r="H1292" t="s">
        <v>20</v>
      </c>
      <c r="I1292" t="s">
        <v>32</v>
      </c>
      <c r="J1292" t="s">
        <v>21</v>
      </c>
      <c r="K1292">
        <v>82000</v>
      </c>
      <c r="L1292">
        <v>88000</v>
      </c>
      <c r="M1292">
        <v>85000</v>
      </c>
    </row>
    <row r="1293" spans="1:13" x14ac:dyDescent="0.2">
      <c r="A1293" t="s">
        <v>105</v>
      </c>
      <c r="B1293" t="s">
        <v>1259</v>
      </c>
      <c r="C1293" t="s">
        <v>50</v>
      </c>
      <c r="D1293" t="s">
        <v>1260</v>
      </c>
      <c r="E1293" t="s">
        <v>136</v>
      </c>
      <c r="F1293" t="s">
        <v>100</v>
      </c>
      <c r="G1293" t="s">
        <v>2029</v>
      </c>
      <c r="H1293" t="s">
        <v>20</v>
      </c>
      <c r="I1293" t="s">
        <v>32</v>
      </c>
      <c r="J1293" t="s">
        <v>33</v>
      </c>
      <c r="K1293">
        <v>87464</v>
      </c>
      <c r="L1293">
        <v>87464</v>
      </c>
      <c r="M1293">
        <v>87464</v>
      </c>
    </row>
    <row r="1294" spans="1:13" x14ac:dyDescent="0.2">
      <c r="A1294" t="s">
        <v>88</v>
      </c>
      <c r="B1294" t="s">
        <v>645</v>
      </c>
      <c r="C1294" t="s">
        <v>28</v>
      </c>
      <c r="D1294" t="s">
        <v>2284</v>
      </c>
      <c r="E1294" t="s">
        <v>608</v>
      </c>
      <c r="F1294" t="s">
        <v>31</v>
      </c>
      <c r="G1294" t="s">
        <v>2029</v>
      </c>
      <c r="H1294" t="s">
        <v>20</v>
      </c>
      <c r="I1294" t="s">
        <v>32</v>
      </c>
      <c r="J1294" t="s">
        <v>21</v>
      </c>
      <c r="K1294">
        <v>88400</v>
      </c>
      <c r="L1294">
        <v>88400</v>
      </c>
      <c r="M1294">
        <v>88400</v>
      </c>
    </row>
    <row r="1295" spans="1:13" x14ac:dyDescent="0.2">
      <c r="A1295" t="s">
        <v>48</v>
      </c>
      <c r="B1295" t="s">
        <v>565</v>
      </c>
      <c r="C1295" t="s">
        <v>50</v>
      </c>
      <c r="D1295" t="s">
        <v>566</v>
      </c>
      <c r="E1295" t="s">
        <v>212</v>
      </c>
      <c r="F1295" t="s">
        <v>31</v>
      </c>
      <c r="G1295" t="s">
        <v>2285</v>
      </c>
      <c r="H1295" t="s">
        <v>20</v>
      </c>
      <c r="I1295" t="s">
        <v>32</v>
      </c>
      <c r="J1295" t="s">
        <v>46</v>
      </c>
      <c r="K1295">
        <v>70000</v>
      </c>
      <c r="L1295">
        <v>71000</v>
      </c>
      <c r="M1295">
        <v>70500</v>
      </c>
    </row>
    <row r="1296" spans="1:13" x14ac:dyDescent="0.2">
      <c r="A1296" t="s">
        <v>88</v>
      </c>
      <c r="B1296" t="s">
        <v>645</v>
      </c>
      <c r="C1296" t="s">
        <v>28</v>
      </c>
      <c r="D1296" t="s">
        <v>2286</v>
      </c>
      <c r="E1296" t="s">
        <v>99</v>
      </c>
      <c r="F1296" t="s">
        <v>100</v>
      </c>
      <c r="G1296" t="s">
        <v>2287</v>
      </c>
      <c r="H1296" t="s">
        <v>20</v>
      </c>
      <c r="I1296" t="s">
        <v>32</v>
      </c>
      <c r="J1296" t="s">
        <v>39</v>
      </c>
      <c r="K1296" s="1" t="s">
        <v>611</v>
      </c>
      <c r="L1296" s="1" t="s">
        <v>611</v>
      </c>
      <c r="M1296" s="1" t="s">
        <v>611</v>
      </c>
    </row>
    <row r="1297" spans="1:13" x14ac:dyDescent="0.2">
      <c r="A1297" t="s">
        <v>13</v>
      </c>
      <c r="B1297" t="s">
        <v>728</v>
      </c>
      <c r="C1297" t="s">
        <v>90</v>
      </c>
      <c r="D1297" t="s">
        <v>729</v>
      </c>
      <c r="E1297" t="s">
        <v>316</v>
      </c>
      <c r="F1297" t="s">
        <v>31</v>
      </c>
      <c r="G1297" t="s">
        <v>2288</v>
      </c>
      <c r="H1297" t="s">
        <v>20</v>
      </c>
      <c r="I1297" t="s">
        <v>32</v>
      </c>
      <c r="J1297" t="s">
        <v>93</v>
      </c>
      <c r="K1297">
        <v>89440</v>
      </c>
      <c r="L1297">
        <v>89440</v>
      </c>
      <c r="M1297">
        <v>89440</v>
      </c>
    </row>
    <row r="1298" spans="1:13" x14ac:dyDescent="0.2">
      <c r="A1298" t="s">
        <v>22</v>
      </c>
      <c r="B1298" t="s">
        <v>23</v>
      </c>
      <c r="C1298" t="s">
        <v>23</v>
      </c>
      <c r="D1298" t="s">
        <v>1184</v>
      </c>
      <c r="E1298" t="s">
        <v>298</v>
      </c>
      <c r="F1298" t="s">
        <v>53</v>
      </c>
      <c r="G1298" t="s">
        <v>2289</v>
      </c>
      <c r="H1298" t="s">
        <v>20</v>
      </c>
      <c r="I1298" t="s">
        <v>32</v>
      </c>
      <c r="J1298" t="s">
        <v>46</v>
      </c>
      <c r="K1298">
        <v>79601.600000000006</v>
      </c>
      <c r="L1298">
        <v>114420.8</v>
      </c>
      <c r="M1298" s="1" t="s">
        <v>1780</v>
      </c>
    </row>
    <row r="1299" spans="1:13" x14ac:dyDescent="0.2">
      <c r="A1299" t="s">
        <v>22</v>
      </c>
      <c r="B1299" t="s">
        <v>23</v>
      </c>
      <c r="C1299" t="s">
        <v>23</v>
      </c>
      <c r="D1299" t="s">
        <v>1184</v>
      </c>
      <c r="E1299" t="s">
        <v>298</v>
      </c>
      <c r="F1299" t="s">
        <v>384</v>
      </c>
      <c r="G1299" t="s">
        <v>2289</v>
      </c>
      <c r="H1299" t="s">
        <v>20</v>
      </c>
      <c r="I1299" t="s">
        <v>32</v>
      </c>
      <c r="J1299" t="s">
        <v>46</v>
      </c>
      <c r="K1299">
        <v>79601.600000000006</v>
      </c>
      <c r="L1299">
        <v>114420.8</v>
      </c>
      <c r="M1299" s="1" t="s">
        <v>1780</v>
      </c>
    </row>
    <row r="1300" spans="1:13" x14ac:dyDescent="0.2">
      <c r="A1300" t="s">
        <v>22</v>
      </c>
      <c r="B1300" t="s">
        <v>23</v>
      </c>
      <c r="C1300" t="s">
        <v>23</v>
      </c>
      <c r="D1300" t="s">
        <v>1184</v>
      </c>
      <c r="E1300" t="s">
        <v>298</v>
      </c>
      <c r="F1300" t="s">
        <v>234</v>
      </c>
      <c r="G1300" t="s">
        <v>2289</v>
      </c>
      <c r="H1300" t="s">
        <v>20</v>
      </c>
      <c r="I1300" t="s">
        <v>32</v>
      </c>
      <c r="J1300" t="s">
        <v>46</v>
      </c>
      <c r="K1300">
        <v>79601.600000000006</v>
      </c>
      <c r="L1300">
        <v>114420.8</v>
      </c>
      <c r="M1300" s="1" t="s">
        <v>1780</v>
      </c>
    </row>
    <row r="1301" spans="1:13" x14ac:dyDescent="0.2">
      <c r="A1301" t="s">
        <v>13</v>
      </c>
      <c r="B1301" t="s">
        <v>356</v>
      </c>
      <c r="C1301" t="s">
        <v>357</v>
      </c>
      <c r="D1301" t="s">
        <v>358</v>
      </c>
      <c r="E1301" t="s">
        <v>136</v>
      </c>
      <c r="F1301" t="s">
        <v>100</v>
      </c>
      <c r="G1301" t="s">
        <v>2290</v>
      </c>
      <c r="H1301" t="s">
        <v>20</v>
      </c>
      <c r="I1301" t="s">
        <v>32</v>
      </c>
      <c r="J1301" t="s">
        <v>33</v>
      </c>
      <c r="K1301">
        <v>61000</v>
      </c>
      <c r="L1301">
        <v>89000</v>
      </c>
      <c r="M1301">
        <v>75000</v>
      </c>
    </row>
    <row r="1302" spans="1:13" x14ac:dyDescent="0.2">
      <c r="A1302" t="s">
        <v>105</v>
      </c>
      <c r="B1302" t="s">
        <v>1419</v>
      </c>
      <c r="C1302" t="s">
        <v>1420</v>
      </c>
      <c r="D1302" t="s">
        <v>1421</v>
      </c>
      <c r="E1302" t="s">
        <v>37</v>
      </c>
      <c r="F1302" t="s">
        <v>31</v>
      </c>
      <c r="G1302" t="s">
        <v>2291</v>
      </c>
      <c r="H1302" t="s">
        <v>20</v>
      </c>
      <c r="I1302" t="s">
        <v>32</v>
      </c>
      <c r="J1302" t="s">
        <v>21</v>
      </c>
      <c r="K1302">
        <v>95000</v>
      </c>
      <c r="L1302">
        <v>135000</v>
      </c>
      <c r="M1302">
        <v>115000</v>
      </c>
    </row>
    <row r="1303" spans="1:13" x14ac:dyDescent="0.2">
      <c r="A1303" t="s">
        <v>48</v>
      </c>
      <c r="B1303" t="s">
        <v>858</v>
      </c>
      <c r="C1303" t="s">
        <v>50</v>
      </c>
      <c r="D1303" t="s">
        <v>859</v>
      </c>
      <c r="E1303" t="s">
        <v>1835</v>
      </c>
      <c r="F1303" t="s">
        <v>146</v>
      </c>
      <c r="G1303" t="s">
        <v>2292</v>
      </c>
      <c r="H1303" t="s">
        <v>20</v>
      </c>
      <c r="I1303" t="s">
        <v>32</v>
      </c>
      <c r="J1303" t="s">
        <v>21</v>
      </c>
      <c r="K1303">
        <v>69000</v>
      </c>
      <c r="L1303">
        <v>90000</v>
      </c>
      <c r="M1303">
        <v>79500</v>
      </c>
    </row>
    <row r="1304" spans="1:13" x14ac:dyDescent="0.2">
      <c r="A1304" t="s">
        <v>55</v>
      </c>
      <c r="B1304" t="s">
        <v>1020</v>
      </c>
      <c r="C1304" t="s">
        <v>50</v>
      </c>
      <c r="D1304" t="s">
        <v>1021</v>
      </c>
      <c r="E1304" t="s">
        <v>316</v>
      </c>
      <c r="F1304" t="s">
        <v>31</v>
      </c>
      <c r="G1304" t="s">
        <v>2293</v>
      </c>
      <c r="H1304" t="s">
        <v>20</v>
      </c>
      <c r="I1304" t="s">
        <v>32</v>
      </c>
      <c r="J1304" t="s">
        <v>101</v>
      </c>
      <c r="K1304">
        <v>55000</v>
      </c>
      <c r="L1304">
        <v>58000</v>
      </c>
      <c r="M1304">
        <v>56500</v>
      </c>
    </row>
    <row r="1305" spans="1:13" x14ac:dyDescent="0.2">
      <c r="A1305" t="s">
        <v>26</v>
      </c>
      <c r="B1305" t="s">
        <v>2294</v>
      </c>
      <c r="C1305" t="s">
        <v>50</v>
      </c>
      <c r="D1305" t="s">
        <v>679</v>
      </c>
      <c r="E1305" t="s">
        <v>37</v>
      </c>
      <c r="F1305" t="s">
        <v>31</v>
      </c>
      <c r="G1305" t="s">
        <v>2295</v>
      </c>
      <c r="H1305" t="s">
        <v>20</v>
      </c>
      <c r="I1305" t="s">
        <v>32</v>
      </c>
      <c r="J1305" t="s">
        <v>130</v>
      </c>
      <c r="K1305">
        <v>35000</v>
      </c>
      <c r="L1305">
        <v>71000</v>
      </c>
      <c r="M1305">
        <v>53000</v>
      </c>
    </row>
    <row r="1306" spans="1:13" x14ac:dyDescent="0.2">
      <c r="A1306" t="s">
        <v>55</v>
      </c>
      <c r="B1306" t="s">
        <v>206</v>
      </c>
      <c r="C1306" t="s">
        <v>50</v>
      </c>
      <c r="D1306" t="s">
        <v>207</v>
      </c>
      <c r="E1306" t="s">
        <v>1890</v>
      </c>
      <c r="F1306" t="s">
        <v>18</v>
      </c>
      <c r="G1306" t="s">
        <v>2296</v>
      </c>
      <c r="H1306" t="s">
        <v>45</v>
      </c>
      <c r="I1306" t="s">
        <v>32</v>
      </c>
      <c r="J1306" t="s">
        <v>21</v>
      </c>
      <c r="K1306">
        <v>84000</v>
      </c>
      <c r="L1306">
        <v>149000</v>
      </c>
      <c r="M1306">
        <v>116500</v>
      </c>
    </row>
    <row r="1307" spans="1:13" x14ac:dyDescent="0.2">
      <c r="A1307" t="s">
        <v>81</v>
      </c>
      <c r="B1307" t="s">
        <v>627</v>
      </c>
      <c r="C1307" t="s">
        <v>23</v>
      </c>
      <c r="D1307" t="s">
        <v>628</v>
      </c>
      <c r="E1307" t="s">
        <v>99</v>
      </c>
      <c r="F1307" t="s">
        <v>100</v>
      </c>
      <c r="G1307" t="s">
        <v>2007</v>
      </c>
      <c r="H1307" t="s">
        <v>45</v>
      </c>
      <c r="I1307" t="s">
        <v>32</v>
      </c>
      <c r="J1307" t="s">
        <v>46</v>
      </c>
      <c r="K1307">
        <v>76000</v>
      </c>
      <c r="L1307">
        <v>76000</v>
      </c>
      <c r="M1307">
        <v>76000</v>
      </c>
    </row>
    <row r="1308" spans="1:13" x14ac:dyDescent="0.2">
      <c r="A1308" t="s">
        <v>105</v>
      </c>
      <c r="B1308" t="s">
        <v>2297</v>
      </c>
      <c r="C1308" t="s">
        <v>28</v>
      </c>
      <c r="D1308" t="s">
        <v>2298</v>
      </c>
      <c r="E1308" t="s">
        <v>37</v>
      </c>
      <c r="F1308" t="s">
        <v>31</v>
      </c>
      <c r="G1308" t="s">
        <v>2299</v>
      </c>
      <c r="H1308" t="s">
        <v>20</v>
      </c>
      <c r="I1308" t="s">
        <v>32</v>
      </c>
      <c r="J1308" t="s">
        <v>21</v>
      </c>
      <c r="K1308">
        <v>50000</v>
      </c>
      <c r="L1308">
        <v>93000</v>
      </c>
      <c r="M1308">
        <v>71500</v>
      </c>
    </row>
    <row r="1309" spans="1:13" x14ac:dyDescent="0.2">
      <c r="A1309" t="s">
        <v>48</v>
      </c>
      <c r="B1309" t="s">
        <v>565</v>
      </c>
      <c r="C1309" t="s">
        <v>50</v>
      </c>
      <c r="D1309" t="s">
        <v>2144</v>
      </c>
      <c r="E1309" t="s">
        <v>840</v>
      </c>
      <c r="F1309" t="s">
        <v>31</v>
      </c>
      <c r="G1309" t="s">
        <v>2145</v>
      </c>
      <c r="H1309" t="s">
        <v>20</v>
      </c>
      <c r="I1309" t="s">
        <v>32</v>
      </c>
      <c r="J1309" t="s">
        <v>21</v>
      </c>
      <c r="K1309">
        <v>75000</v>
      </c>
      <c r="L1309">
        <v>90000</v>
      </c>
      <c r="M1309">
        <v>82500</v>
      </c>
    </row>
    <row r="1310" spans="1:13" x14ac:dyDescent="0.2">
      <c r="A1310" t="s">
        <v>55</v>
      </c>
      <c r="B1310" t="s">
        <v>2300</v>
      </c>
      <c r="C1310" t="s">
        <v>266</v>
      </c>
      <c r="D1310" t="s">
        <v>1463</v>
      </c>
      <c r="E1310" t="s">
        <v>37</v>
      </c>
      <c r="F1310" t="s">
        <v>31</v>
      </c>
      <c r="G1310" t="s">
        <v>2301</v>
      </c>
      <c r="H1310" t="s">
        <v>45</v>
      </c>
      <c r="I1310" t="s">
        <v>32</v>
      </c>
      <c r="J1310" t="s">
        <v>21</v>
      </c>
      <c r="K1310">
        <v>103000</v>
      </c>
      <c r="L1310">
        <v>155000</v>
      </c>
      <c r="M1310">
        <v>129000</v>
      </c>
    </row>
    <row r="1311" spans="1:13" x14ac:dyDescent="0.2">
      <c r="A1311" t="s">
        <v>55</v>
      </c>
      <c r="B1311" t="s">
        <v>2302</v>
      </c>
      <c r="C1311" t="s">
        <v>50</v>
      </c>
      <c r="D1311" t="s">
        <v>2303</v>
      </c>
      <c r="E1311" t="s">
        <v>37</v>
      </c>
      <c r="F1311" t="s">
        <v>31</v>
      </c>
      <c r="G1311" t="s">
        <v>2304</v>
      </c>
      <c r="H1311" t="s">
        <v>45</v>
      </c>
      <c r="I1311" t="s">
        <v>32</v>
      </c>
      <c r="J1311" t="s">
        <v>21</v>
      </c>
      <c r="K1311">
        <v>61000</v>
      </c>
      <c r="L1311">
        <v>74000</v>
      </c>
      <c r="M1311">
        <v>67500</v>
      </c>
    </row>
    <row r="1312" spans="1:13" x14ac:dyDescent="0.2">
      <c r="A1312" t="s">
        <v>26</v>
      </c>
      <c r="B1312" t="s">
        <v>2305</v>
      </c>
      <c r="C1312" t="s">
        <v>23</v>
      </c>
      <c r="D1312" t="s">
        <v>2306</v>
      </c>
      <c r="E1312" t="s">
        <v>1835</v>
      </c>
      <c r="F1312" t="s">
        <v>146</v>
      </c>
      <c r="G1312" t="s">
        <v>2307</v>
      </c>
      <c r="H1312" t="s">
        <v>20</v>
      </c>
      <c r="I1312" t="s">
        <v>32</v>
      </c>
      <c r="J1312" t="s">
        <v>21</v>
      </c>
      <c r="K1312">
        <v>100000</v>
      </c>
      <c r="L1312">
        <v>125000</v>
      </c>
      <c r="M1312">
        <v>112500</v>
      </c>
    </row>
    <row r="1313" spans="1:13" x14ac:dyDescent="0.2">
      <c r="A1313" t="s">
        <v>105</v>
      </c>
      <c r="B1313" t="s">
        <v>2308</v>
      </c>
      <c r="C1313" t="s">
        <v>28</v>
      </c>
      <c r="D1313" t="s">
        <v>2309</v>
      </c>
      <c r="E1313" t="s">
        <v>1890</v>
      </c>
      <c r="F1313" t="s">
        <v>18</v>
      </c>
      <c r="G1313" t="s">
        <v>2310</v>
      </c>
      <c r="H1313" t="s">
        <v>20</v>
      </c>
      <c r="I1313" t="s">
        <v>32</v>
      </c>
      <c r="J1313" t="s">
        <v>1281</v>
      </c>
      <c r="K1313">
        <v>70000</v>
      </c>
      <c r="L1313">
        <v>80000</v>
      </c>
      <c r="M1313">
        <v>75000</v>
      </c>
    </row>
    <row r="1314" spans="1:13" x14ac:dyDescent="0.2">
      <c r="A1314" t="s">
        <v>55</v>
      </c>
      <c r="B1314" t="s">
        <v>1686</v>
      </c>
      <c r="C1314" t="s">
        <v>1187</v>
      </c>
      <c r="D1314" t="s">
        <v>1677</v>
      </c>
      <c r="E1314" t="s">
        <v>37</v>
      </c>
      <c r="F1314" t="s">
        <v>31</v>
      </c>
      <c r="G1314" t="s">
        <v>2311</v>
      </c>
      <c r="H1314" t="s">
        <v>45</v>
      </c>
      <c r="I1314" t="s">
        <v>32</v>
      </c>
      <c r="J1314" t="s">
        <v>21</v>
      </c>
      <c r="K1314">
        <v>65000</v>
      </c>
      <c r="L1314">
        <v>79000</v>
      </c>
      <c r="M1314">
        <v>72000</v>
      </c>
    </row>
    <row r="1315" spans="1:13" x14ac:dyDescent="0.2">
      <c r="A1315" t="s">
        <v>13</v>
      </c>
      <c r="B1315" t="s">
        <v>807</v>
      </c>
      <c r="C1315" t="s">
        <v>28</v>
      </c>
      <c r="D1315" t="s">
        <v>1675</v>
      </c>
      <c r="E1315" t="s">
        <v>1504</v>
      </c>
      <c r="F1315" t="s">
        <v>53</v>
      </c>
      <c r="G1315" t="s">
        <v>2029</v>
      </c>
      <c r="H1315" t="s">
        <v>20</v>
      </c>
      <c r="I1315" t="s">
        <v>32</v>
      </c>
      <c r="J1315" t="s">
        <v>33</v>
      </c>
      <c r="K1315">
        <v>81120</v>
      </c>
      <c r="L1315">
        <v>81120</v>
      </c>
      <c r="M1315">
        <v>81120</v>
      </c>
    </row>
    <row r="1316" spans="1:13" x14ac:dyDescent="0.2">
      <c r="A1316" t="s">
        <v>105</v>
      </c>
      <c r="B1316" t="s">
        <v>510</v>
      </c>
      <c r="C1316" t="s">
        <v>28</v>
      </c>
      <c r="D1316" t="s">
        <v>2312</v>
      </c>
      <c r="E1316" t="s">
        <v>1710</v>
      </c>
      <c r="F1316" t="s">
        <v>18</v>
      </c>
      <c r="G1316" t="s">
        <v>2313</v>
      </c>
      <c r="H1316" t="s">
        <v>45</v>
      </c>
      <c r="I1316" t="s">
        <v>32</v>
      </c>
      <c r="J1316" t="s">
        <v>21</v>
      </c>
      <c r="K1316">
        <v>69000</v>
      </c>
      <c r="L1316">
        <v>86000</v>
      </c>
      <c r="M1316">
        <v>77500</v>
      </c>
    </row>
    <row r="1317" spans="1:13" x14ac:dyDescent="0.2">
      <c r="A1317" t="s">
        <v>105</v>
      </c>
      <c r="B1317" t="s">
        <v>1676</v>
      </c>
      <c r="C1317" t="s">
        <v>1187</v>
      </c>
      <c r="D1317" t="s">
        <v>1677</v>
      </c>
      <c r="E1317" t="s">
        <v>37</v>
      </c>
      <c r="F1317" t="s">
        <v>31</v>
      </c>
      <c r="G1317" t="s">
        <v>2314</v>
      </c>
      <c r="H1317" t="s">
        <v>20</v>
      </c>
      <c r="I1317" t="s">
        <v>32</v>
      </c>
      <c r="J1317" t="s">
        <v>21</v>
      </c>
      <c r="K1317">
        <v>65000</v>
      </c>
      <c r="L1317">
        <v>79000</v>
      </c>
      <c r="M1317">
        <v>72000</v>
      </c>
    </row>
    <row r="1318" spans="1:13" x14ac:dyDescent="0.2">
      <c r="A1318" t="s">
        <v>424</v>
      </c>
      <c r="B1318" t="s">
        <v>450</v>
      </c>
      <c r="C1318" t="s">
        <v>50</v>
      </c>
      <c r="D1318" t="s">
        <v>559</v>
      </c>
      <c r="E1318" t="s">
        <v>560</v>
      </c>
      <c r="F1318" t="s">
        <v>31</v>
      </c>
      <c r="G1318" t="s">
        <v>2029</v>
      </c>
      <c r="H1318" t="s">
        <v>20</v>
      </c>
      <c r="I1318" t="s">
        <v>32</v>
      </c>
      <c r="J1318" t="s">
        <v>21</v>
      </c>
      <c r="K1318">
        <v>88524.800000000003</v>
      </c>
      <c r="L1318">
        <v>88524.800000000003</v>
      </c>
      <c r="M1318">
        <v>88524.800000000003</v>
      </c>
    </row>
    <row r="1319" spans="1:13" x14ac:dyDescent="0.2">
      <c r="A1319" t="s">
        <v>22</v>
      </c>
      <c r="B1319" t="s">
        <v>23</v>
      </c>
      <c r="C1319" t="s">
        <v>23</v>
      </c>
      <c r="D1319" t="s">
        <v>263</v>
      </c>
      <c r="E1319" t="s">
        <v>37</v>
      </c>
      <c r="F1319" t="s">
        <v>31</v>
      </c>
      <c r="G1319" t="s">
        <v>2315</v>
      </c>
      <c r="H1319" t="s">
        <v>20</v>
      </c>
      <c r="I1319" t="s">
        <v>32</v>
      </c>
      <c r="J1319" t="s">
        <v>93</v>
      </c>
      <c r="K1319">
        <v>75000</v>
      </c>
      <c r="L1319">
        <v>100000</v>
      </c>
      <c r="M1319">
        <v>87500</v>
      </c>
    </row>
    <row r="1320" spans="1:13" x14ac:dyDescent="0.2">
      <c r="A1320" t="s">
        <v>22</v>
      </c>
      <c r="B1320" t="s">
        <v>23</v>
      </c>
      <c r="C1320" t="s">
        <v>23</v>
      </c>
      <c r="D1320" t="s">
        <v>722</v>
      </c>
      <c r="E1320" t="s">
        <v>136</v>
      </c>
      <c r="F1320" t="s">
        <v>100</v>
      </c>
      <c r="G1320" t="s">
        <v>2316</v>
      </c>
      <c r="H1320" t="s">
        <v>20</v>
      </c>
      <c r="I1320" t="s">
        <v>32</v>
      </c>
      <c r="J1320" t="s">
        <v>21</v>
      </c>
      <c r="K1320">
        <v>90000</v>
      </c>
      <c r="L1320">
        <v>96000</v>
      </c>
      <c r="M1320">
        <v>93000</v>
      </c>
    </row>
    <row r="1321" spans="1:13" x14ac:dyDescent="0.2">
      <c r="A1321" t="s">
        <v>26</v>
      </c>
      <c r="B1321" t="s">
        <v>1098</v>
      </c>
      <c r="C1321" t="s">
        <v>28</v>
      </c>
      <c r="D1321" t="s">
        <v>1056</v>
      </c>
      <c r="E1321" t="s">
        <v>37</v>
      </c>
      <c r="F1321" t="s">
        <v>31</v>
      </c>
      <c r="G1321" t="s">
        <v>2201</v>
      </c>
      <c r="H1321" t="s">
        <v>20</v>
      </c>
      <c r="I1321" t="s">
        <v>32</v>
      </c>
      <c r="J1321" t="s">
        <v>21</v>
      </c>
      <c r="K1321">
        <v>43000</v>
      </c>
      <c r="L1321">
        <v>93000</v>
      </c>
      <c r="M1321">
        <v>68000</v>
      </c>
    </row>
    <row r="1322" spans="1:13" x14ac:dyDescent="0.2">
      <c r="A1322" t="s">
        <v>48</v>
      </c>
      <c r="B1322" t="s">
        <v>2317</v>
      </c>
      <c r="C1322" t="s">
        <v>50</v>
      </c>
      <c r="D1322" t="s">
        <v>2318</v>
      </c>
      <c r="E1322" t="s">
        <v>37</v>
      </c>
      <c r="F1322" t="s">
        <v>31</v>
      </c>
      <c r="G1322" t="s">
        <v>2319</v>
      </c>
      <c r="H1322" t="s">
        <v>20</v>
      </c>
      <c r="I1322" t="s">
        <v>443</v>
      </c>
      <c r="J1322" t="s">
        <v>21</v>
      </c>
      <c r="K1322">
        <v>68000</v>
      </c>
      <c r="L1322">
        <v>86000</v>
      </c>
      <c r="M1322">
        <v>77000</v>
      </c>
    </row>
    <row r="1323" spans="1:13" x14ac:dyDescent="0.2">
      <c r="A1323" t="s">
        <v>13</v>
      </c>
      <c r="B1323" t="s">
        <v>1174</v>
      </c>
      <c r="C1323" t="s">
        <v>258</v>
      </c>
      <c r="D1323" t="s">
        <v>1175</v>
      </c>
      <c r="E1323" t="s">
        <v>30</v>
      </c>
      <c r="F1323" t="s">
        <v>31</v>
      </c>
      <c r="G1323" t="s">
        <v>2320</v>
      </c>
      <c r="H1323" t="s">
        <v>20</v>
      </c>
      <c r="I1323" t="s">
        <v>32</v>
      </c>
      <c r="J1323" t="s">
        <v>21</v>
      </c>
      <c r="K1323">
        <v>64000</v>
      </c>
      <c r="L1323">
        <v>118000</v>
      </c>
      <c r="M1323">
        <v>91000</v>
      </c>
    </row>
    <row r="1324" spans="1:13" x14ac:dyDescent="0.2">
      <c r="A1324" t="s">
        <v>13</v>
      </c>
      <c r="B1324" t="s">
        <v>2321</v>
      </c>
      <c r="C1324" t="s">
        <v>28</v>
      </c>
      <c r="D1324" t="s">
        <v>1574</v>
      </c>
      <c r="E1324" t="s">
        <v>63</v>
      </c>
      <c r="F1324" t="s">
        <v>53</v>
      </c>
      <c r="G1324" t="s">
        <v>2322</v>
      </c>
      <c r="H1324" t="s">
        <v>20</v>
      </c>
      <c r="I1324" t="s">
        <v>32</v>
      </c>
      <c r="J1324" t="s">
        <v>21</v>
      </c>
      <c r="K1324">
        <v>68000</v>
      </c>
      <c r="L1324">
        <v>98000</v>
      </c>
      <c r="M1324">
        <v>83000</v>
      </c>
    </row>
    <row r="1325" spans="1:13" x14ac:dyDescent="0.2">
      <c r="A1325" t="s">
        <v>13</v>
      </c>
      <c r="B1325" t="s">
        <v>1608</v>
      </c>
      <c r="C1325" t="s">
        <v>50</v>
      </c>
      <c r="D1325" t="s">
        <v>1606</v>
      </c>
      <c r="E1325" t="s">
        <v>1835</v>
      </c>
      <c r="F1325" t="s">
        <v>146</v>
      </c>
      <c r="G1325" t="s">
        <v>2323</v>
      </c>
      <c r="H1325" t="s">
        <v>375</v>
      </c>
      <c r="I1325" t="s">
        <v>32</v>
      </c>
      <c r="J1325" t="s">
        <v>33</v>
      </c>
      <c r="K1325">
        <v>62400</v>
      </c>
      <c r="L1325">
        <v>72800</v>
      </c>
      <c r="M1325">
        <v>67600</v>
      </c>
    </row>
    <row r="1326" spans="1:13" x14ac:dyDescent="0.2">
      <c r="A1326" t="s">
        <v>81</v>
      </c>
      <c r="B1326" t="s">
        <v>2126</v>
      </c>
      <c r="C1326" t="s">
        <v>23</v>
      </c>
      <c r="D1326" t="s">
        <v>449</v>
      </c>
      <c r="E1326" t="s">
        <v>37</v>
      </c>
      <c r="F1326" t="s">
        <v>31</v>
      </c>
      <c r="G1326" t="s">
        <v>2127</v>
      </c>
      <c r="H1326" t="s">
        <v>20</v>
      </c>
      <c r="I1326" t="s">
        <v>32</v>
      </c>
      <c r="J1326" t="s">
        <v>33</v>
      </c>
      <c r="K1326">
        <v>60000</v>
      </c>
      <c r="L1326">
        <v>98000</v>
      </c>
      <c r="M1326">
        <v>79000</v>
      </c>
    </row>
    <row r="1327" spans="1:13" x14ac:dyDescent="0.2">
      <c r="A1327" t="s">
        <v>105</v>
      </c>
      <c r="B1327" t="s">
        <v>899</v>
      </c>
      <c r="C1327" t="s">
        <v>50</v>
      </c>
      <c r="D1327" t="s">
        <v>900</v>
      </c>
      <c r="E1327" t="s">
        <v>276</v>
      </c>
      <c r="F1327" t="s">
        <v>146</v>
      </c>
      <c r="G1327" t="s">
        <v>2324</v>
      </c>
      <c r="H1327" t="s">
        <v>20</v>
      </c>
      <c r="I1327" t="s">
        <v>32</v>
      </c>
      <c r="J1327" t="s">
        <v>21</v>
      </c>
      <c r="K1327">
        <v>67000</v>
      </c>
      <c r="L1327">
        <v>75000</v>
      </c>
      <c r="M1327">
        <v>71000</v>
      </c>
    </row>
    <row r="1328" spans="1:13" x14ac:dyDescent="0.2">
      <c r="A1328" t="s">
        <v>55</v>
      </c>
      <c r="B1328" t="s">
        <v>1430</v>
      </c>
      <c r="C1328" t="s">
        <v>50</v>
      </c>
      <c r="D1328" t="s">
        <v>1431</v>
      </c>
      <c r="E1328" t="s">
        <v>37</v>
      </c>
      <c r="F1328" t="s">
        <v>31</v>
      </c>
      <c r="G1328" t="s">
        <v>2325</v>
      </c>
      <c r="H1328" t="s">
        <v>20</v>
      </c>
      <c r="I1328" t="s">
        <v>32</v>
      </c>
      <c r="J1328" t="s">
        <v>21</v>
      </c>
      <c r="K1328">
        <v>67000</v>
      </c>
      <c r="L1328">
        <v>78000</v>
      </c>
      <c r="M1328">
        <v>72500</v>
      </c>
    </row>
    <row r="1329" spans="1:13" x14ac:dyDescent="0.2">
      <c r="A1329" t="s">
        <v>96</v>
      </c>
      <c r="B1329" t="s">
        <v>816</v>
      </c>
      <c r="C1329" t="s">
        <v>50</v>
      </c>
      <c r="D1329" t="s">
        <v>817</v>
      </c>
      <c r="E1329" t="s">
        <v>17</v>
      </c>
      <c r="F1329" t="s">
        <v>18</v>
      </c>
      <c r="G1329" t="s">
        <v>2326</v>
      </c>
      <c r="H1329" t="s">
        <v>20</v>
      </c>
      <c r="I1329" t="s">
        <v>17</v>
      </c>
      <c r="J1329" t="s">
        <v>21</v>
      </c>
      <c r="K1329">
        <v>40000</v>
      </c>
      <c r="L1329">
        <v>57200</v>
      </c>
      <c r="M1329">
        <v>48600</v>
      </c>
    </row>
    <row r="1330" spans="1:13" x14ac:dyDescent="0.2">
      <c r="A1330" t="s">
        <v>48</v>
      </c>
      <c r="B1330" t="s">
        <v>2327</v>
      </c>
      <c r="C1330" t="s">
        <v>50</v>
      </c>
      <c r="D1330" t="s">
        <v>2328</v>
      </c>
      <c r="E1330" t="s">
        <v>323</v>
      </c>
      <c r="F1330" t="s">
        <v>53</v>
      </c>
      <c r="G1330" t="s">
        <v>2329</v>
      </c>
      <c r="H1330" t="s">
        <v>20</v>
      </c>
      <c r="I1330" t="s">
        <v>32</v>
      </c>
      <c r="J1330" t="s">
        <v>21</v>
      </c>
      <c r="K1330">
        <v>71000</v>
      </c>
      <c r="L1330">
        <v>96000</v>
      </c>
      <c r="M1330">
        <v>83500</v>
      </c>
    </row>
    <row r="1331" spans="1:13" x14ac:dyDescent="0.2">
      <c r="A1331" t="s">
        <v>48</v>
      </c>
      <c r="B1331" t="s">
        <v>2327</v>
      </c>
      <c r="C1331" t="s">
        <v>50</v>
      </c>
      <c r="D1331" t="s">
        <v>2328</v>
      </c>
      <c r="E1331" t="s">
        <v>323</v>
      </c>
      <c r="F1331" t="s">
        <v>146</v>
      </c>
      <c r="G1331" t="s">
        <v>2329</v>
      </c>
      <c r="H1331" t="s">
        <v>20</v>
      </c>
      <c r="I1331" t="s">
        <v>32</v>
      </c>
      <c r="J1331" t="s">
        <v>21</v>
      </c>
      <c r="K1331">
        <v>71000</v>
      </c>
      <c r="L1331">
        <v>96000</v>
      </c>
      <c r="M1331">
        <v>83500</v>
      </c>
    </row>
    <row r="1332" spans="1:13" x14ac:dyDescent="0.2">
      <c r="A1332" t="s">
        <v>48</v>
      </c>
      <c r="B1332" t="s">
        <v>2327</v>
      </c>
      <c r="C1332" t="s">
        <v>50</v>
      </c>
      <c r="D1332" t="s">
        <v>2328</v>
      </c>
      <c r="E1332" t="s">
        <v>323</v>
      </c>
      <c r="F1332" t="s">
        <v>178</v>
      </c>
      <c r="G1332" t="s">
        <v>2329</v>
      </c>
      <c r="H1332" t="s">
        <v>20</v>
      </c>
      <c r="I1332" t="s">
        <v>32</v>
      </c>
      <c r="J1332" t="s">
        <v>21</v>
      </c>
      <c r="K1332">
        <v>71000</v>
      </c>
      <c r="L1332">
        <v>96000</v>
      </c>
      <c r="M1332">
        <v>83500</v>
      </c>
    </row>
    <row r="1333" spans="1:13" x14ac:dyDescent="0.2">
      <c r="A1333" t="s">
        <v>48</v>
      </c>
      <c r="B1333" t="s">
        <v>842</v>
      </c>
      <c r="C1333" t="s">
        <v>50</v>
      </c>
      <c r="D1333" t="s">
        <v>659</v>
      </c>
      <c r="E1333" t="s">
        <v>17</v>
      </c>
      <c r="F1333" t="s">
        <v>18</v>
      </c>
      <c r="G1333" t="s">
        <v>2330</v>
      </c>
      <c r="H1333" t="s">
        <v>223</v>
      </c>
      <c r="I1333" t="s">
        <v>17</v>
      </c>
      <c r="J1333" t="s">
        <v>661</v>
      </c>
      <c r="K1333">
        <v>68500</v>
      </c>
      <c r="L1333">
        <v>87000</v>
      </c>
      <c r="M1333">
        <v>77750</v>
      </c>
    </row>
    <row r="1334" spans="1:13" x14ac:dyDescent="0.2">
      <c r="A1334" t="s">
        <v>55</v>
      </c>
      <c r="B1334" t="s">
        <v>2331</v>
      </c>
      <c r="C1334" t="s">
        <v>50</v>
      </c>
      <c r="D1334" t="s">
        <v>2332</v>
      </c>
      <c r="E1334" t="s">
        <v>17</v>
      </c>
      <c r="F1334" t="s">
        <v>18</v>
      </c>
      <c r="G1334" t="s">
        <v>2333</v>
      </c>
      <c r="H1334" t="s">
        <v>20</v>
      </c>
      <c r="I1334" t="s">
        <v>17</v>
      </c>
      <c r="J1334" t="s">
        <v>33</v>
      </c>
      <c r="K1334">
        <v>64000</v>
      </c>
      <c r="L1334">
        <v>109000</v>
      </c>
      <c r="M1334">
        <v>86500</v>
      </c>
    </row>
    <row r="1335" spans="1:13" x14ac:dyDescent="0.2">
      <c r="A1335" t="s">
        <v>81</v>
      </c>
      <c r="B1335" t="s">
        <v>1030</v>
      </c>
      <c r="C1335" t="s">
        <v>1031</v>
      </c>
      <c r="D1335" t="s">
        <v>1032</v>
      </c>
      <c r="E1335" t="s">
        <v>37</v>
      </c>
      <c r="F1335" t="s">
        <v>31</v>
      </c>
      <c r="G1335" t="s">
        <v>2334</v>
      </c>
      <c r="H1335" t="s">
        <v>20</v>
      </c>
      <c r="I1335" t="s">
        <v>32</v>
      </c>
      <c r="J1335" t="s">
        <v>21</v>
      </c>
      <c r="K1335">
        <v>59000</v>
      </c>
      <c r="L1335">
        <v>70000</v>
      </c>
      <c r="M1335">
        <v>64500</v>
      </c>
    </row>
    <row r="1336" spans="1:13" x14ac:dyDescent="0.2">
      <c r="A1336" t="s">
        <v>48</v>
      </c>
      <c r="B1336" t="s">
        <v>2335</v>
      </c>
      <c r="C1336" t="s">
        <v>23</v>
      </c>
      <c r="D1336" t="s">
        <v>2336</v>
      </c>
      <c r="E1336" t="s">
        <v>37</v>
      </c>
      <c r="F1336" t="s">
        <v>31</v>
      </c>
      <c r="G1336" t="s">
        <v>2337</v>
      </c>
      <c r="H1336" t="s">
        <v>375</v>
      </c>
      <c r="I1336" t="s">
        <v>32</v>
      </c>
      <c r="J1336" t="s">
        <v>33</v>
      </c>
      <c r="K1336">
        <v>60000</v>
      </c>
      <c r="L1336">
        <v>80000</v>
      </c>
      <c r="M1336">
        <v>70000</v>
      </c>
    </row>
    <row r="1337" spans="1:13" x14ac:dyDescent="0.2">
      <c r="A1337" t="s">
        <v>48</v>
      </c>
      <c r="B1337" t="s">
        <v>531</v>
      </c>
      <c r="C1337" t="s">
        <v>23</v>
      </c>
      <c r="D1337" t="s">
        <v>532</v>
      </c>
      <c r="E1337" t="s">
        <v>533</v>
      </c>
      <c r="F1337" t="s">
        <v>119</v>
      </c>
      <c r="G1337" t="s">
        <v>2338</v>
      </c>
      <c r="H1337" t="s">
        <v>45</v>
      </c>
      <c r="I1337" t="s">
        <v>32</v>
      </c>
      <c r="J1337" t="s">
        <v>21</v>
      </c>
      <c r="K1337">
        <v>69000</v>
      </c>
      <c r="L1337">
        <v>87000</v>
      </c>
      <c r="M1337">
        <v>78000</v>
      </c>
    </row>
    <row r="1338" spans="1:13" x14ac:dyDescent="0.2">
      <c r="A1338" t="s">
        <v>55</v>
      </c>
      <c r="B1338" t="s">
        <v>1594</v>
      </c>
      <c r="C1338" t="s">
        <v>266</v>
      </c>
      <c r="D1338" t="s">
        <v>1595</v>
      </c>
      <c r="E1338" t="s">
        <v>123</v>
      </c>
      <c r="F1338" t="s">
        <v>31</v>
      </c>
      <c r="G1338" t="s">
        <v>2339</v>
      </c>
      <c r="H1338" t="s">
        <v>45</v>
      </c>
      <c r="I1338" t="s">
        <v>32</v>
      </c>
      <c r="J1338" t="s">
        <v>21</v>
      </c>
      <c r="K1338">
        <v>75000</v>
      </c>
      <c r="L1338">
        <v>126000</v>
      </c>
      <c r="M1338">
        <v>100500</v>
      </c>
    </row>
    <row r="1339" spans="1:13" x14ac:dyDescent="0.2">
      <c r="A1339" t="s">
        <v>48</v>
      </c>
      <c r="B1339" t="s">
        <v>2340</v>
      </c>
      <c r="C1339" t="s">
        <v>23</v>
      </c>
      <c r="D1339" t="s">
        <v>2341</v>
      </c>
      <c r="E1339" t="s">
        <v>37</v>
      </c>
      <c r="F1339" t="s">
        <v>31</v>
      </c>
      <c r="G1339" t="s">
        <v>2342</v>
      </c>
      <c r="H1339" t="s">
        <v>20</v>
      </c>
      <c r="I1339" t="s">
        <v>32</v>
      </c>
      <c r="J1339" t="s">
        <v>241</v>
      </c>
      <c r="K1339">
        <v>60000</v>
      </c>
      <c r="L1339">
        <v>90000</v>
      </c>
      <c r="M1339">
        <v>75000</v>
      </c>
    </row>
    <row r="1340" spans="1:13" x14ac:dyDescent="0.2">
      <c r="A1340" t="s">
        <v>81</v>
      </c>
      <c r="B1340" t="s">
        <v>2343</v>
      </c>
      <c r="C1340" t="s">
        <v>23</v>
      </c>
      <c r="D1340" t="s">
        <v>2344</v>
      </c>
      <c r="E1340" t="s">
        <v>37</v>
      </c>
      <c r="F1340" t="s">
        <v>31</v>
      </c>
      <c r="G1340" t="s">
        <v>2345</v>
      </c>
      <c r="H1340" t="s">
        <v>45</v>
      </c>
      <c r="I1340" t="s">
        <v>32</v>
      </c>
      <c r="J1340" t="s">
        <v>21</v>
      </c>
      <c r="K1340">
        <v>60000</v>
      </c>
      <c r="L1340">
        <v>80000</v>
      </c>
      <c r="M1340">
        <v>70000</v>
      </c>
    </row>
    <row r="1341" spans="1:13" x14ac:dyDescent="0.2">
      <c r="A1341" t="s">
        <v>55</v>
      </c>
      <c r="B1341" t="s">
        <v>1684</v>
      </c>
      <c r="C1341" t="s">
        <v>23</v>
      </c>
      <c r="D1341" t="s">
        <v>286</v>
      </c>
      <c r="E1341" t="s">
        <v>37</v>
      </c>
      <c r="F1341" t="s">
        <v>31</v>
      </c>
      <c r="G1341" t="s">
        <v>2346</v>
      </c>
      <c r="H1341" t="s">
        <v>45</v>
      </c>
      <c r="I1341" t="s">
        <v>32</v>
      </c>
      <c r="J1341" t="s">
        <v>21</v>
      </c>
      <c r="K1341">
        <v>81000</v>
      </c>
      <c r="L1341">
        <v>115000</v>
      </c>
      <c r="M1341">
        <v>98000</v>
      </c>
    </row>
    <row r="1342" spans="1:13" x14ac:dyDescent="0.2">
      <c r="A1342" t="s">
        <v>105</v>
      </c>
      <c r="B1342" t="s">
        <v>2347</v>
      </c>
      <c r="C1342" t="s">
        <v>50</v>
      </c>
      <c r="D1342" t="s">
        <v>2348</v>
      </c>
      <c r="E1342" t="s">
        <v>52</v>
      </c>
      <c r="F1342" t="s">
        <v>53</v>
      </c>
      <c r="G1342" t="s">
        <v>2349</v>
      </c>
      <c r="H1342" t="s">
        <v>20</v>
      </c>
      <c r="I1342" t="s">
        <v>32</v>
      </c>
      <c r="J1342" t="s">
        <v>21</v>
      </c>
      <c r="K1342">
        <v>81000</v>
      </c>
      <c r="L1342">
        <v>127000</v>
      </c>
      <c r="M1342">
        <v>104000</v>
      </c>
    </row>
    <row r="1343" spans="1:13" x14ac:dyDescent="0.2">
      <c r="A1343" t="s">
        <v>81</v>
      </c>
      <c r="B1343" t="s">
        <v>277</v>
      </c>
      <c r="C1343" t="s">
        <v>23</v>
      </c>
      <c r="D1343" t="s">
        <v>278</v>
      </c>
      <c r="E1343" t="s">
        <v>279</v>
      </c>
      <c r="F1343" t="s">
        <v>31</v>
      </c>
      <c r="G1343" t="s">
        <v>2350</v>
      </c>
      <c r="H1343" t="s">
        <v>45</v>
      </c>
      <c r="I1343" t="s">
        <v>32</v>
      </c>
      <c r="J1343" t="s">
        <v>21</v>
      </c>
      <c r="K1343">
        <v>90000</v>
      </c>
      <c r="L1343">
        <v>110000</v>
      </c>
      <c r="M1343">
        <v>100000</v>
      </c>
    </row>
    <row r="1344" spans="1:13" x14ac:dyDescent="0.2">
      <c r="A1344" t="s">
        <v>88</v>
      </c>
      <c r="B1344" t="s">
        <v>321</v>
      </c>
      <c r="C1344" t="s">
        <v>90</v>
      </c>
      <c r="D1344" t="s">
        <v>856</v>
      </c>
      <c r="E1344" t="s">
        <v>37</v>
      </c>
      <c r="F1344" t="s">
        <v>31</v>
      </c>
      <c r="G1344" t="s">
        <v>2351</v>
      </c>
      <c r="H1344" t="s">
        <v>20</v>
      </c>
      <c r="I1344" t="s">
        <v>32</v>
      </c>
      <c r="J1344" t="s">
        <v>21</v>
      </c>
      <c r="K1344">
        <v>85816.8</v>
      </c>
      <c r="L1344">
        <v>91520</v>
      </c>
      <c r="M1344">
        <v>88668.4</v>
      </c>
    </row>
    <row r="1345" spans="1:13" x14ac:dyDescent="0.2">
      <c r="A1345" t="s">
        <v>105</v>
      </c>
      <c r="B1345" t="s">
        <v>2352</v>
      </c>
      <c r="C1345" t="s">
        <v>28</v>
      </c>
      <c r="D1345" t="s">
        <v>2353</v>
      </c>
      <c r="E1345" t="s">
        <v>2354</v>
      </c>
      <c r="F1345" t="s">
        <v>146</v>
      </c>
      <c r="G1345" t="s">
        <v>2355</v>
      </c>
      <c r="H1345" t="s">
        <v>20</v>
      </c>
      <c r="I1345" t="s">
        <v>32</v>
      </c>
      <c r="J1345" t="s">
        <v>33</v>
      </c>
      <c r="K1345">
        <v>50000</v>
      </c>
      <c r="L1345">
        <v>95000</v>
      </c>
      <c r="M1345">
        <v>72500</v>
      </c>
    </row>
    <row r="1346" spans="1:13" x14ac:dyDescent="0.2">
      <c r="A1346" t="s">
        <v>96</v>
      </c>
      <c r="B1346" t="s">
        <v>1216</v>
      </c>
      <c r="C1346" t="s">
        <v>50</v>
      </c>
      <c r="D1346" t="s">
        <v>1217</v>
      </c>
      <c r="E1346" t="s">
        <v>37</v>
      </c>
      <c r="F1346" t="s">
        <v>31</v>
      </c>
      <c r="G1346" t="s">
        <v>2356</v>
      </c>
      <c r="H1346" t="s">
        <v>20</v>
      </c>
      <c r="I1346" t="s">
        <v>32</v>
      </c>
      <c r="J1346" t="s">
        <v>21</v>
      </c>
      <c r="K1346">
        <v>35000</v>
      </c>
      <c r="L1346">
        <v>57200</v>
      </c>
      <c r="M1346">
        <v>46100</v>
      </c>
    </row>
    <row r="1347" spans="1:13" x14ac:dyDescent="0.2">
      <c r="A1347" t="s">
        <v>55</v>
      </c>
      <c r="B1347" t="s">
        <v>701</v>
      </c>
      <c r="C1347" t="s">
        <v>50</v>
      </c>
      <c r="D1347" t="s">
        <v>387</v>
      </c>
      <c r="E1347" t="s">
        <v>37</v>
      </c>
      <c r="F1347" t="s">
        <v>31</v>
      </c>
      <c r="G1347" t="s">
        <v>2357</v>
      </c>
      <c r="H1347" t="s">
        <v>45</v>
      </c>
      <c r="I1347" t="s">
        <v>32</v>
      </c>
      <c r="J1347" t="s">
        <v>33</v>
      </c>
      <c r="K1347">
        <v>65000</v>
      </c>
      <c r="L1347">
        <v>89000</v>
      </c>
      <c r="M1347">
        <v>77000</v>
      </c>
    </row>
    <row r="1348" spans="1:13" x14ac:dyDescent="0.2">
      <c r="A1348" t="s">
        <v>105</v>
      </c>
      <c r="B1348" t="s">
        <v>527</v>
      </c>
      <c r="C1348" t="s">
        <v>50</v>
      </c>
      <c r="D1348" t="s">
        <v>528</v>
      </c>
      <c r="E1348" t="s">
        <v>233</v>
      </c>
      <c r="F1348" t="s">
        <v>234</v>
      </c>
      <c r="G1348" t="s">
        <v>2358</v>
      </c>
      <c r="H1348" t="s">
        <v>20</v>
      </c>
      <c r="I1348" t="s">
        <v>32</v>
      </c>
      <c r="J1348" t="s">
        <v>46</v>
      </c>
      <c r="K1348">
        <v>47000</v>
      </c>
      <c r="L1348">
        <v>88000</v>
      </c>
      <c r="M1348">
        <v>67500</v>
      </c>
    </row>
    <row r="1349" spans="1:13" x14ac:dyDescent="0.2">
      <c r="A1349" t="s">
        <v>96</v>
      </c>
      <c r="B1349" t="s">
        <v>121</v>
      </c>
      <c r="C1349" t="s">
        <v>50</v>
      </c>
      <c r="D1349" t="s">
        <v>122</v>
      </c>
      <c r="E1349" t="s">
        <v>123</v>
      </c>
      <c r="F1349" t="s">
        <v>31</v>
      </c>
      <c r="G1349" t="s">
        <v>2359</v>
      </c>
      <c r="H1349" t="s">
        <v>20</v>
      </c>
      <c r="I1349" t="s">
        <v>32</v>
      </c>
      <c r="J1349" t="s">
        <v>46</v>
      </c>
      <c r="K1349">
        <v>70000</v>
      </c>
      <c r="L1349">
        <v>80000</v>
      </c>
      <c r="M1349">
        <v>75000</v>
      </c>
    </row>
    <row r="1350" spans="1:13" x14ac:dyDescent="0.2">
      <c r="A1350" t="s">
        <v>13</v>
      </c>
      <c r="B1350" t="s">
        <v>2360</v>
      </c>
      <c r="C1350" t="s">
        <v>23</v>
      </c>
      <c r="D1350" t="s">
        <v>2361</v>
      </c>
      <c r="E1350" t="s">
        <v>37</v>
      </c>
      <c r="F1350" t="s">
        <v>31</v>
      </c>
      <c r="G1350" t="s">
        <v>2362</v>
      </c>
      <c r="H1350" t="s">
        <v>20</v>
      </c>
      <c r="I1350" t="s">
        <v>32</v>
      </c>
      <c r="J1350" t="s">
        <v>21</v>
      </c>
      <c r="K1350">
        <v>62000</v>
      </c>
      <c r="L1350">
        <v>109000</v>
      </c>
      <c r="M1350">
        <v>85500</v>
      </c>
    </row>
    <row r="1351" spans="1:13" x14ac:dyDescent="0.2">
      <c r="A1351" t="s">
        <v>55</v>
      </c>
      <c r="B1351" t="s">
        <v>2363</v>
      </c>
      <c r="C1351" t="s">
        <v>28</v>
      </c>
      <c r="D1351" t="s">
        <v>398</v>
      </c>
      <c r="E1351" t="s">
        <v>37</v>
      </c>
      <c r="F1351" t="s">
        <v>31</v>
      </c>
      <c r="G1351" t="s">
        <v>2364</v>
      </c>
      <c r="H1351" t="s">
        <v>20</v>
      </c>
      <c r="I1351" t="s">
        <v>32</v>
      </c>
      <c r="J1351" t="s">
        <v>46</v>
      </c>
      <c r="K1351">
        <v>68000</v>
      </c>
      <c r="L1351">
        <v>81000</v>
      </c>
      <c r="M1351">
        <v>74500</v>
      </c>
    </row>
    <row r="1352" spans="1:13" x14ac:dyDescent="0.2">
      <c r="A1352" t="s">
        <v>81</v>
      </c>
      <c r="B1352" t="s">
        <v>217</v>
      </c>
      <c r="C1352" t="s">
        <v>23</v>
      </c>
      <c r="D1352" t="s">
        <v>2365</v>
      </c>
      <c r="E1352" t="s">
        <v>63</v>
      </c>
      <c r="F1352" t="s">
        <v>53</v>
      </c>
      <c r="G1352" t="s">
        <v>2366</v>
      </c>
      <c r="H1352" t="s">
        <v>45</v>
      </c>
      <c r="I1352" t="s">
        <v>32</v>
      </c>
      <c r="J1352" t="s">
        <v>21</v>
      </c>
      <c r="K1352">
        <v>35000</v>
      </c>
      <c r="L1352">
        <v>86000</v>
      </c>
      <c r="M1352">
        <v>60500</v>
      </c>
    </row>
    <row r="1353" spans="1:13" x14ac:dyDescent="0.2">
      <c r="A1353" t="s">
        <v>26</v>
      </c>
      <c r="B1353" t="s">
        <v>2367</v>
      </c>
      <c r="C1353" t="s">
        <v>23</v>
      </c>
      <c r="D1353" t="s">
        <v>2368</v>
      </c>
      <c r="E1353" t="s">
        <v>123</v>
      </c>
      <c r="F1353" t="s">
        <v>31</v>
      </c>
      <c r="G1353" t="s">
        <v>2369</v>
      </c>
      <c r="H1353" t="s">
        <v>45</v>
      </c>
      <c r="I1353" t="s">
        <v>32</v>
      </c>
      <c r="J1353" t="s">
        <v>33</v>
      </c>
      <c r="K1353">
        <v>59000</v>
      </c>
      <c r="L1353">
        <v>112000</v>
      </c>
      <c r="M1353">
        <v>85500</v>
      </c>
    </row>
    <row r="1354" spans="1:13" x14ac:dyDescent="0.2">
      <c r="A1354" t="s">
        <v>13</v>
      </c>
      <c r="B1354" t="s">
        <v>2370</v>
      </c>
      <c r="C1354" t="s">
        <v>23</v>
      </c>
      <c r="D1354" t="s">
        <v>2371</v>
      </c>
      <c r="E1354" t="s">
        <v>17</v>
      </c>
      <c r="F1354" t="s">
        <v>18</v>
      </c>
      <c r="G1354" t="s">
        <v>2372</v>
      </c>
      <c r="H1354" t="s">
        <v>20</v>
      </c>
      <c r="I1354" t="s">
        <v>17</v>
      </c>
      <c r="J1354" t="s">
        <v>21</v>
      </c>
      <c r="K1354">
        <v>76000</v>
      </c>
      <c r="L1354">
        <v>89440</v>
      </c>
      <c r="M1354">
        <v>82720</v>
      </c>
    </row>
    <row r="1355" spans="1:13" x14ac:dyDescent="0.2">
      <c r="A1355" t="s">
        <v>22</v>
      </c>
      <c r="B1355" t="s">
        <v>23</v>
      </c>
      <c r="C1355" t="s">
        <v>23</v>
      </c>
      <c r="D1355" t="s">
        <v>169</v>
      </c>
      <c r="E1355" t="s">
        <v>63</v>
      </c>
      <c r="F1355" t="s">
        <v>53</v>
      </c>
      <c r="G1355" t="s">
        <v>2373</v>
      </c>
      <c r="H1355" t="s">
        <v>20</v>
      </c>
      <c r="I1355" t="s">
        <v>32</v>
      </c>
      <c r="J1355" t="s">
        <v>21</v>
      </c>
      <c r="K1355">
        <v>63000</v>
      </c>
      <c r="L1355">
        <v>99000</v>
      </c>
      <c r="M1355">
        <v>81000</v>
      </c>
    </row>
    <row r="1356" spans="1:13" x14ac:dyDescent="0.2">
      <c r="A1356" t="s">
        <v>96</v>
      </c>
      <c r="B1356" t="s">
        <v>1626</v>
      </c>
      <c r="C1356" t="s">
        <v>50</v>
      </c>
      <c r="D1356" t="s">
        <v>1778</v>
      </c>
      <c r="E1356" t="s">
        <v>37</v>
      </c>
      <c r="F1356" t="s">
        <v>31</v>
      </c>
      <c r="G1356" t="s">
        <v>2374</v>
      </c>
      <c r="H1356" t="s">
        <v>20</v>
      </c>
      <c r="I1356" t="s">
        <v>32</v>
      </c>
      <c r="J1356" t="s">
        <v>21</v>
      </c>
      <c r="K1356">
        <v>70000</v>
      </c>
      <c r="L1356">
        <v>118000</v>
      </c>
      <c r="M1356">
        <v>94000</v>
      </c>
    </row>
    <row r="1357" spans="1:13" x14ac:dyDescent="0.2">
      <c r="A1357" t="s">
        <v>13</v>
      </c>
      <c r="B1357" t="s">
        <v>2375</v>
      </c>
      <c r="C1357" t="s">
        <v>50</v>
      </c>
      <c r="D1357" t="s">
        <v>1699</v>
      </c>
      <c r="E1357" t="s">
        <v>63</v>
      </c>
      <c r="F1357" t="s">
        <v>53</v>
      </c>
      <c r="G1357" t="s">
        <v>2376</v>
      </c>
      <c r="H1357" t="s">
        <v>20</v>
      </c>
      <c r="I1357" t="s">
        <v>32</v>
      </c>
      <c r="J1357" t="s">
        <v>33</v>
      </c>
      <c r="K1357">
        <v>76000</v>
      </c>
      <c r="L1357">
        <v>113000</v>
      </c>
      <c r="M1357">
        <v>94500</v>
      </c>
    </row>
    <row r="1358" spans="1:13" x14ac:dyDescent="0.2">
      <c r="A1358" t="s">
        <v>55</v>
      </c>
      <c r="B1358" t="s">
        <v>888</v>
      </c>
      <c r="C1358" t="s">
        <v>50</v>
      </c>
      <c r="D1358" t="s">
        <v>2377</v>
      </c>
      <c r="E1358" t="s">
        <v>37</v>
      </c>
      <c r="F1358" t="s">
        <v>31</v>
      </c>
      <c r="G1358" t="s">
        <v>2378</v>
      </c>
      <c r="H1358" t="s">
        <v>20</v>
      </c>
      <c r="I1358" t="s">
        <v>32</v>
      </c>
      <c r="J1358" t="s">
        <v>33</v>
      </c>
      <c r="K1358">
        <v>68000</v>
      </c>
      <c r="L1358">
        <v>88300</v>
      </c>
      <c r="M1358">
        <v>78150</v>
      </c>
    </row>
    <row r="1359" spans="1:13" x14ac:dyDescent="0.2">
      <c r="A1359" t="s">
        <v>48</v>
      </c>
      <c r="B1359" t="s">
        <v>49</v>
      </c>
      <c r="C1359" t="s">
        <v>50</v>
      </c>
      <c r="D1359" t="s">
        <v>51</v>
      </c>
      <c r="E1359" t="s">
        <v>52</v>
      </c>
      <c r="F1359" t="s">
        <v>53</v>
      </c>
      <c r="G1359" t="s">
        <v>2379</v>
      </c>
      <c r="H1359" t="s">
        <v>20</v>
      </c>
      <c r="I1359" t="s">
        <v>32</v>
      </c>
      <c r="J1359" t="s">
        <v>21</v>
      </c>
      <c r="K1359">
        <v>51000</v>
      </c>
      <c r="L1359">
        <v>75000</v>
      </c>
      <c r="M1359">
        <v>63000</v>
      </c>
    </row>
    <row r="1360" spans="1:13" x14ac:dyDescent="0.2">
      <c r="A1360" t="s">
        <v>81</v>
      </c>
      <c r="B1360" t="s">
        <v>1717</v>
      </c>
      <c r="C1360" t="s">
        <v>23</v>
      </c>
      <c r="D1360" t="s">
        <v>1718</v>
      </c>
      <c r="E1360" t="s">
        <v>37</v>
      </c>
      <c r="F1360" t="s">
        <v>31</v>
      </c>
      <c r="G1360" t="s">
        <v>2380</v>
      </c>
      <c r="H1360" t="s">
        <v>20</v>
      </c>
      <c r="I1360" t="s">
        <v>32</v>
      </c>
      <c r="J1360" t="s">
        <v>33</v>
      </c>
      <c r="K1360">
        <v>65000</v>
      </c>
      <c r="L1360">
        <v>73000</v>
      </c>
      <c r="M1360">
        <v>69000</v>
      </c>
    </row>
    <row r="1361" spans="1:13" x14ac:dyDescent="0.2">
      <c r="A1361" t="s">
        <v>55</v>
      </c>
      <c r="B1361" t="s">
        <v>602</v>
      </c>
      <c r="C1361" t="s">
        <v>50</v>
      </c>
      <c r="D1361" t="s">
        <v>603</v>
      </c>
      <c r="E1361" t="s">
        <v>604</v>
      </c>
      <c r="F1361" t="s">
        <v>31</v>
      </c>
      <c r="G1361" t="s">
        <v>2381</v>
      </c>
      <c r="H1361" t="s">
        <v>20</v>
      </c>
      <c r="I1361" t="s">
        <v>32</v>
      </c>
      <c r="J1361" t="s">
        <v>21</v>
      </c>
      <c r="K1361">
        <v>56000</v>
      </c>
      <c r="L1361">
        <v>85000</v>
      </c>
      <c r="M1361">
        <v>70500</v>
      </c>
    </row>
    <row r="1362" spans="1:13" x14ac:dyDescent="0.2">
      <c r="A1362" t="s">
        <v>48</v>
      </c>
      <c r="B1362" t="s">
        <v>1508</v>
      </c>
      <c r="C1362" t="s">
        <v>50</v>
      </c>
      <c r="D1362" t="s">
        <v>1509</v>
      </c>
      <c r="E1362" t="s">
        <v>63</v>
      </c>
      <c r="F1362" t="s">
        <v>53</v>
      </c>
      <c r="G1362" t="s">
        <v>2382</v>
      </c>
      <c r="H1362" t="s">
        <v>20</v>
      </c>
      <c r="I1362" t="s">
        <v>32</v>
      </c>
      <c r="J1362" t="s">
        <v>21</v>
      </c>
      <c r="K1362">
        <v>70000</v>
      </c>
      <c r="L1362">
        <v>85000</v>
      </c>
      <c r="M1362">
        <v>77500</v>
      </c>
    </row>
    <row r="1363" spans="1:13" x14ac:dyDescent="0.2">
      <c r="A1363" t="s">
        <v>88</v>
      </c>
      <c r="B1363" t="s">
        <v>650</v>
      </c>
      <c r="C1363" t="s">
        <v>50</v>
      </c>
      <c r="D1363" t="s">
        <v>651</v>
      </c>
      <c r="E1363" t="s">
        <v>123</v>
      </c>
      <c r="F1363" t="s">
        <v>31</v>
      </c>
      <c r="G1363" t="s">
        <v>2383</v>
      </c>
      <c r="H1363" t="s">
        <v>20</v>
      </c>
      <c r="I1363" t="s">
        <v>32</v>
      </c>
      <c r="J1363" t="s">
        <v>21</v>
      </c>
      <c r="K1363">
        <v>80000</v>
      </c>
      <c r="L1363">
        <v>95000</v>
      </c>
      <c r="M1363">
        <v>87500</v>
      </c>
    </row>
    <row r="1364" spans="1:13" x14ac:dyDescent="0.2">
      <c r="A1364" t="s">
        <v>88</v>
      </c>
      <c r="B1364" t="s">
        <v>394</v>
      </c>
      <c r="C1364" t="s">
        <v>90</v>
      </c>
      <c r="D1364" t="s">
        <v>126</v>
      </c>
      <c r="E1364" t="s">
        <v>37</v>
      </c>
      <c r="F1364" t="s">
        <v>31</v>
      </c>
      <c r="G1364" t="s">
        <v>2384</v>
      </c>
      <c r="H1364" t="s">
        <v>20</v>
      </c>
      <c r="I1364" t="s">
        <v>32</v>
      </c>
      <c r="J1364" t="s">
        <v>93</v>
      </c>
      <c r="K1364">
        <v>75000</v>
      </c>
      <c r="L1364">
        <v>139000</v>
      </c>
      <c r="M1364">
        <v>107000</v>
      </c>
    </row>
    <row r="1365" spans="1:13" x14ac:dyDescent="0.2">
      <c r="A1365" t="s">
        <v>13</v>
      </c>
      <c r="B1365" t="s">
        <v>798</v>
      </c>
      <c r="C1365" t="s">
        <v>90</v>
      </c>
      <c r="D1365" t="s">
        <v>2385</v>
      </c>
      <c r="E1365" t="s">
        <v>123</v>
      </c>
      <c r="F1365" t="s">
        <v>31</v>
      </c>
      <c r="G1365" t="s">
        <v>2088</v>
      </c>
      <c r="H1365" t="s">
        <v>20</v>
      </c>
      <c r="I1365" t="s">
        <v>32</v>
      </c>
      <c r="J1365" t="s">
        <v>21</v>
      </c>
      <c r="K1365">
        <v>83000</v>
      </c>
      <c r="L1365">
        <v>100000</v>
      </c>
      <c r="M1365">
        <v>91500</v>
      </c>
    </row>
    <row r="1366" spans="1:13" x14ac:dyDescent="0.2">
      <c r="A1366" t="s">
        <v>13</v>
      </c>
      <c r="B1366" t="s">
        <v>2386</v>
      </c>
      <c r="C1366" t="s">
        <v>28</v>
      </c>
      <c r="D1366" t="s">
        <v>2387</v>
      </c>
      <c r="E1366" t="s">
        <v>37</v>
      </c>
      <c r="F1366" t="s">
        <v>31</v>
      </c>
      <c r="G1366" t="s">
        <v>2388</v>
      </c>
      <c r="H1366" t="s">
        <v>45</v>
      </c>
      <c r="I1366" t="s">
        <v>32</v>
      </c>
      <c r="J1366" t="s">
        <v>33</v>
      </c>
      <c r="K1366">
        <v>53000</v>
      </c>
      <c r="L1366">
        <v>74000</v>
      </c>
      <c r="M1366">
        <v>63500</v>
      </c>
    </row>
    <row r="1367" spans="1:13" x14ac:dyDescent="0.2">
      <c r="A1367" t="s">
        <v>96</v>
      </c>
      <c r="B1367" t="s">
        <v>816</v>
      </c>
      <c r="C1367" t="s">
        <v>50</v>
      </c>
      <c r="D1367" t="s">
        <v>1362</v>
      </c>
      <c r="E1367" t="s">
        <v>37</v>
      </c>
      <c r="F1367" t="s">
        <v>31</v>
      </c>
      <c r="G1367" t="s">
        <v>2389</v>
      </c>
      <c r="H1367" t="s">
        <v>20</v>
      </c>
      <c r="I1367" t="s">
        <v>32</v>
      </c>
      <c r="J1367" t="s">
        <v>21</v>
      </c>
      <c r="K1367">
        <v>63000</v>
      </c>
      <c r="L1367">
        <v>87000</v>
      </c>
      <c r="M1367">
        <v>75000</v>
      </c>
    </row>
    <row r="1368" spans="1:13" x14ac:dyDescent="0.2">
      <c r="A1368" t="s">
        <v>96</v>
      </c>
      <c r="B1368" t="s">
        <v>750</v>
      </c>
      <c r="C1368" t="s">
        <v>50</v>
      </c>
      <c r="D1368" t="s">
        <v>751</v>
      </c>
      <c r="E1368" t="s">
        <v>75</v>
      </c>
      <c r="F1368" t="s">
        <v>31</v>
      </c>
      <c r="G1368" t="s">
        <v>2390</v>
      </c>
      <c r="H1368" t="s">
        <v>20</v>
      </c>
      <c r="I1368" t="s">
        <v>32</v>
      </c>
      <c r="J1368" t="s">
        <v>33</v>
      </c>
      <c r="K1368">
        <v>46000</v>
      </c>
      <c r="L1368">
        <v>70000</v>
      </c>
      <c r="M1368">
        <v>58000</v>
      </c>
    </row>
    <row r="1369" spans="1:13" x14ac:dyDescent="0.2">
      <c r="A1369" t="s">
        <v>48</v>
      </c>
      <c r="B1369" t="s">
        <v>565</v>
      </c>
      <c r="C1369" t="s">
        <v>50</v>
      </c>
      <c r="D1369" t="s">
        <v>1239</v>
      </c>
      <c r="E1369" t="s">
        <v>600</v>
      </c>
      <c r="F1369" t="s">
        <v>31</v>
      </c>
      <c r="G1369" t="s">
        <v>2391</v>
      </c>
      <c r="H1369" t="s">
        <v>20</v>
      </c>
      <c r="I1369" t="s">
        <v>32</v>
      </c>
      <c r="J1369" t="s">
        <v>130</v>
      </c>
      <c r="K1369">
        <v>44000</v>
      </c>
      <c r="L1369">
        <v>57200</v>
      </c>
      <c r="M1369">
        <v>50600</v>
      </c>
    </row>
    <row r="1370" spans="1:13" x14ac:dyDescent="0.2">
      <c r="A1370" t="s">
        <v>55</v>
      </c>
      <c r="B1370" t="s">
        <v>436</v>
      </c>
      <c r="C1370" t="s">
        <v>50</v>
      </c>
      <c r="D1370" t="s">
        <v>207</v>
      </c>
      <c r="E1370" t="s">
        <v>1890</v>
      </c>
      <c r="F1370" t="s">
        <v>18</v>
      </c>
      <c r="G1370" t="s">
        <v>2392</v>
      </c>
      <c r="H1370" t="s">
        <v>45</v>
      </c>
      <c r="I1370" t="s">
        <v>32</v>
      </c>
      <c r="J1370" t="s">
        <v>21</v>
      </c>
      <c r="K1370">
        <v>84000</v>
      </c>
      <c r="L1370">
        <v>149000</v>
      </c>
      <c r="M1370">
        <v>116500</v>
      </c>
    </row>
    <row r="1371" spans="1:13" x14ac:dyDescent="0.2">
      <c r="A1371" t="s">
        <v>48</v>
      </c>
      <c r="B1371" t="s">
        <v>590</v>
      </c>
      <c r="C1371" t="s">
        <v>591</v>
      </c>
      <c r="D1371" t="s">
        <v>592</v>
      </c>
      <c r="E1371" t="s">
        <v>487</v>
      </c>
      <c r="F1371" t="s">
        <v>31</v>
      </c>
      <c r="G1371" t="s">
        <v>2393</v>
      </c>
      <c r="H1371" t="s">
        <v>45</v>
      </c>
      <c r="I1371" t="s">
        <v>32</v>
      </c>
      <c r="J1371" t="s">
        <v>33</v>
      </c>
      <c r="K1371">
        <v>77000</v>
      </c>
      <c r="L1371">
        <v>100000</v>
      </c>
      <c r="M1371">
        <v>88500</v>
      </c>
    </row>
    <row r="1372" spans="1:13" x14ac:dyDescent="0.2">
      <c r="A1372" t="s">
        <v>48</v>
      </c>
      <c r="B1372" t="s">
        <v>590</v>
      </c>
      <c r="C1372" t="s">
        <v>591</v>
      </c>
      <c r="D1372" t="s">
        <v>592</v>
      </c>
      <c r="E1372" t="s">
        <v>487</v>
      </c>
      <c r="F1372" t="s">
        <v>146</v>
      </c>
      <c r="G1372" t="s">
        <v>2393</v>
      </c>
      <c r="H1372" t="s">
        <v>45</v>
      </c>
      <c r="I1372" t="s">
        <v>32</v>
      </c>
      <c r="J1372" t="s">
        <v>33</v>
      </c>
      <c r="K1372">
        <v>77000</v>
      </c>
      <c r="L1372">
        <v>100000</v>
      </c>
      <c r="M1372">
        <v>88500</v>
      </c>
    </row>
    <row r="1373" spans="1:13" x14ac:dyDescent="0.2">
      <c r="A1373" t="s">
        <v>96</v>
      </c>
      <c r="B1373" t="s">
        <v>619</v>
      </c>
      <c r="C1373" t="s">
        <v>50</v>
      </c>
      <c r="D1373" t="s">
        <v>620</v>
      </c>
      <c r="E1373" t="s">
        <v>123</v>
      </c>
      <c r="F1373" t="s">
        <v>31</v>
      </c>
      <c r="G1373" t="s">
        <v>2394</v>
      </c>
      <c r="H1373" t="s">
        <v>20</v>
      </c>
      <c r="I1373" t="s">
        <v>32</v>
      </c>
      <c r="J1373" t="s">
        <v>21</v>
      </c>
      <c r="K1373">
        <v>57000</v>
      </c>
      <c r="L1373">
        <v>90000</v>
      </c>
      <c r="M1373">
        <v>73500</v>
      </c>
    </row>
    <row r="1374" spans="1:13" x14ac:dyDescent="0.2">
      <c r="A1374" t="s">
        <v>81</v>
      </c>
      <c r="B1374" t="s">
        <v>2395</v>
      </c>
      <c r="C1374" t="s">
        <v>23</v>
      </c>
      <c r="D1374" t="s">
        <v>2396</v>
      </c>
      <c r="E1374" t="s">
        <v>99</v>
      </c>
      <c r="F1374" t="s">
        <v>100</v>
      </c>
      <c r="G1374" t="s">
        <v>2397</v>
      </c>
      <c r="H1374" t="s">
        <v>375</v>
      </c>
      <c r="I1374" t="s">
        <v>32</v>
      </c>
      <c r="J1374" t="s">
        <v>21</v>
      </c>
      <c r="K1374">
        <v>76000</v>
      </c>
      <c r="L1374">
        <v>92000</v>
      </c>
      <c r="M1374">
        <v>84000</v>
      </c>
    </row>
    <row r="1375" spans="1:13" x14ac:dyDescent="0.2">
      <c r="A1375" t="s">
        <v>55</v>
      </c>
      <c r="B1375" t="s">
        <v>1282</v>
      </c>
      <c r="C1375" t="s">
        <v>50</v>
      </c>
      <c r="D1375" t="s">
        <v>374</v>
      </c>
      <c r="E1375" t="s">
        <v>136</v>
      </c>
      <c r="F1375" t="s">
        <v>100</v>
      </c>
      <c r="G1375" t="s">
        <v>2398</v>
      </c>
      <c r="H1375" t="s">
        <v>223</v>
      </c>
      <c r="I1375" t="s">
        <v>32</v>
      </c>
      <c r="J1375" t="s">
        <v>33</v>
      </c>
      <c r="K1375">
        <v>86000</v>
      </c>
      <c r="L1375">
        <v>109000</v>
      </c>
      <c r="M1375">
        <v>97500</v>
      </c>
    </row>
    <row r="1376" spans="1:13" x14ac:dyDescent="0.2">
      <c r="A1376" t="s">
        <v>88</v>
      </c>
      <c r="B1376" t="s">
        <v>2399</v>
      </c>
      <c r="C1376" t="s">
        <v>90</v>
      </c>
      <c r="D1376" t="s">
        <v>2400</v>
      </c>
      <c r="E1376" t="s">
        <v>75</v>
      </c>
      <c r="F1376" t="s">
        <v>31</v>
      </c>
      <c r="G1376" t="s">
        <v>2401</v>
      </c>
      <c r="H1376" t="s">
        <v>20</v>
      </c>
      <c r="I1376" t="s">
        <v>32</v>
      </c>
      <c r="J1376" t="s">
        <v>33</v>
      </c>
      <c r="K1376">
        <v>60000</v>
      </c>
      <c r="L1376">
        <v>98000</v>
      </c>
      <c r="M1376">
        <v>79000</v>
      </c>
    </row>
    <row r="1377" spans="1:13" x14ac:dyDescent="0.2">
      <c r="A1377" t="s">
        <v>22</v>
      </c>
      <c r="B1377" t="s">
        <v>999</v>
      </c>
      <c r="C1377" t="s">
        <v>50</v>
      </c>
      <c r="D1377" t="s">
        <v>1000</v>
      </c>
      <c r="E1377" t="s">
        <v>37</v>
      </c>
      <c r="F1377" t="s">
        <v>31</v>
      </c>
      <c r="G1377" t="s">
        <v>2402</v>
      </c>
      <c r="H1377" t="s">
        <v>20</v>
      </c>
      <c r="I1377" t="s">
        <v>32</v>
      </c>
      <c r="J1377" t="s">
        <v>21</v>
      </c>
      <c r="K1377">
        <v>38000</v>
      </c>
      <c r="L1377">
        <v>57200</v>
      </c>
      <c r="M1377">
        <v>47600</v>
      </c>
    </row>
    <row r="1378" spans="1:13" x14ac:dyDescent="0.2">
      <c r="A1378" t="s">
        <v>96</v>
      </c>
      <c r="B1378" t="s">
        <v>1640</v>
      </c>
      <c r="C1378" t="s">
        <v>50</v>
      </c>
      <c r="D1378" t="s">
        <v>207</v>
      </c>
      <c r="E1378" t="s">
        <v>1890</v>
      </c>
      <c r="F1378" t="s">
        <v>18</v>
      </c>
      <c r="G1378" t="s">
        <v>2403</v>
      </c>
      <c r="H1378" t="s">
        <v>20</v>
      </c>
      <c r="I1378" t="s">
        <v>32</v>
      </c>
      <c r="J1378" t="s">
        <v>21</v>
      </c>
      <c r="K1378">
        <v>84000</v>
      </c>
      <c r="L1378">
        <v>149000</v>
      </c>
      <c r="M1378">
        <v>116500</v>
      </c>
    </row>
    <row r="1379" spans="1:13" x14ac:dyDescent="0.2">
      <c r="A1379" t="s">
        <v>22</v>
      </c>
      <c r="B1379" t="s">
        <v>23</v>
      </c>
      <c r="C1379" t="s">
        <v>23</v>
      </c>
      <c r="D1379" t="s">
        <v>408</v>
      </c>
      <c r="E1379" t="s">
        <v>99</v>
      </c>
      <c r="F1379" t="s">
        <v>100</v>
      </c>
      <c r="G1379" t="s">
        <v>2404</v>
      </c>
      <c r="H1379" t="s">
        <v>20</v>
      </c>
      <c r="I1379" t="s">
        <v>32</v>
      </c>
      <c r="J1379" t="s">
        <v>101</v>
      </c>
      <c r="K1379">
        <v>95000</v>
      </c>
      <c r="L1379">
        <v>125000</v>
      </c>
      <c r="M1379">
        <v>110000</v>
      </c>
    </row>
    <row r="1380" spans="1:13" x14ac:dyDescent="0.2">
      <c r="A1380" t="s">
        <v>88</v>
      </c>
      <c r="B1380" t="s">
        <v>321</v>
      </c>
      <c r="C1380" t="s">
        <v>90</v>
      </c>
      <c r="D1380" t="s">
        <v>1196</v>
      </c>
      <c r="E1380" t="s">
        <v>560</v>
      </c>
      <c r="F1380" t="s">
        <v>31</v>
      </c>
      <c r="G1380" t="s">
        <v>2405</v>
      </c>
      <c r="H1380" t="s">
        <v>20</v>
      </c>
      <c r="I1380" t="s">
        <v>32</v>
      </c>
      <c r="J1380" t="s">
        <v>241</v>
      </c>
      <c r="K1380">
        <v>59000</v>
      </c>
      <c r="L1380">
        <v>88000</v>
      </c>
      <c r="M1380">
        <v>73500</v>
      </c>
    </row>
    <row r="1381" spans="1:13" x14ac:dyDescent="0.2">
      <c r="A1381" t="s">
        <v>96</v>
      </c>
      <c r="B1381" t="s">
        <v>1722</v>
      </c>
      <c r="C1381" t="s">
        <v>50</v>
      </c>
      <c r="D1381" t="s">
        <v>2406</v>
      </c>
      <c r="E1381" t="s">
        <v>37</v>
      </c>
      <c r="F1381" t="s">
        <v>31</v>
      </c>
      <c r="G1381" t="s">
        <v>2407</v>
      </c>
      <c r="H1381" t="s">
        <v>20</v>
      </c>
      <c r="I1381" t="s">
        <v>32</v>
      </c>
      <c r="J1381" t="s">
        <v>130</v>
      </c>
      <c r="K1381">
        <v>45000</v>
      </c>
      <c r="L1381">
        <v>75000</v>
      </c>
      <c r="M1381">
        <v>60000</v>
      </c>
    </row>
    <row r="1382" spans="1:13" x14ac:dyDescent="0.2">
      <c r="A1382" t="s">
        <v>26</v>
      </c>
      <c r="B1382" t="s">
        <v>2408</v>
      </c>
      <c r="C1382" t="s">
        <v>50</v>
      </c>
      <c r="D1382" t="s">
        <v>2409</v>
      </c>
      <c r="E1382" t="s">
        <v>37</v>
      </c>
      <c r="F1382" t="s">
        <v>31</v>
      </c>
      <c r="G1382" t="s">
        <v>2410</v>
      </c>
      <c r="H1382" t="s">
        <v>20</v>
      </c>
      <c r="I1382" t="s">
        <v>32</v>
      </c>
      <c r="J1382" t="s">
        <v>21</v>
      </c>
      <c r="K1382">
        <v>65000</v>
      </c>
      <c r="L1382">
        <v>70000</v>
      </c>
      <c r="M1382">
        <v>67500</v>
      </c>
    </row>
    <row r="1383" spans="1:13" x14ac:dyDescent="0.2">
      <c r="A1383" t="s">
        <v>81</v>
      </c>
      <c r="B1383" t="s">
        <v>187</v>
      </c>
      <c r="C1383" t="s">
        <v>188</v>
      </c>
      <c r="D1383" t="s">
        <v>2411</v>
      </c>
      <c r="E1383" t="s">
        <v>1730</v>
      </c>
      <c r="F1383" t="s">
        <v>178</v>
      </c>
      <c r="G1383" t="s">
        <v>2412</v>
      </c>
      <c r="H1383" t="s">
        <v>20</v>
      </c>
      <c r="I1383" t="s">
        <v>32</v>
      </c>
      <c r="J1383" t="s">
        <v>21</v>
      </c>
      <c r="K1383">
        <v>82000</v>
      </c>
      <c r="L1383">
        <v>119000</v>
      </c>
      <c r="M1383">
        <v>100500</v>
      </c>
    </row>
    <row r="1384" spans="1:13" x14ac:dyDescent="0.2">
      <c r="A1384" t="s">
        <v>81</v>
      </c>
      <c r="B1384" t="s">
        <v>217</v>
      </c>
      <c r="C1384" t="s">
        <v>23</v>
      </c>
      <c r="D1384" t="s">
        <v>1294</v>
      </c>
      <c r="E1384" t="s">
        <v>37</v>
      </c>
      <c r="F1384" t="s">
        <v>31</v>
      </c>
      <c r="G1384" t="s">
        <v>2413</v>
      </c>
      <c r="H1384" t="s">
        <v>45</v>
      </c>
      <c r="I1384" t="s">
        <v>32</v>
      </c>
      <c r="J1384" t="s">
        <v>33</v>
      </c>
      <c r="K1384">
        <v>137280</v>
      </c>
      <c r="L1384">
        <v>180000</v>
      </c>
      <c r="M1384">
        <v>158640</v>
      </c>
    </row>
    <row r="1385" spans="1:13" x14ac:dyDescent="0.2">
      <c r="A1385" t="s">
        <v>55</v>
      </c>
      <c r="B1385" t="s">
        <v>932</v>
      </c>
      <c r="C1385" t="s">
        <v>50</v>
      </c>
      <c r="D1385" t="s">
        <v>933</v>
      </c>
      <c r="E1385" t="s">
        <v>37</v>
      </c>
      <c r="F1385" t="s">
        <v>31</v>
      </c>
      <c r="G1385" t="s">
        <v>2414</v>
      </c>
      <c r="H1385" t="s">
        <v>20</v>
      </c>
      <c r="I1385" t="s">
        <v>32</v>
      </c>
      <c r="J1385" t="s">
        <v>150</v>
      </c>
      <c r="K1385">
        <v>72000</v>
      </c>
      <c r="L1385">
        <v>100000</v>
      </c>
      <c r="M1385">
        <v>86000</v>
      </c>
    </row>
    <row r="1386" spans="1:13" x14ac:dyDescent="0.2">
      <c r="A1386" t="s">
        <v>13</v>
      </c>
      <c r="B1386" t="s">
        <v>2415</v>
      </c>
      <c r="C1386" t="s">
        <v>23</v>
      </c>
      <c r="D1386" t="s">
        <v>1574</v>
      </c>
      <c r="E1386" t="s">
        <v>63</v>
      </c>
      <c r="F1386" t="s">
        <v>53</v>
      </c>
      <c r="G1386" t="s">
        <v>2416</v>
      </c>
      <c r="H1386" t="s">
        <v>20</v>
      </c>
      <c r="I1386" t="s">
        <v>32</v>
      </c>
      <c r="J1386" t="s">
        <v>21</v>
      </c>
      <c r="K1386">
        <v>75000</v>
      </c>
      <c r="L1386">
        <v>107000</v>
      </c>
      <c r="M1386">
        <v>91000</v>
      </c>
    </row>
    <row r="1387" spans="1:13" x14ac:dyDescent="0.2">
      <c r="A1387" t="s">
        <v>105</v>
      </c>
      <c r="B1387" t="s">
        <v>801</v>
      </c>
      <c r="C1387" t="s">
        <v>50</v>
      </c>
      <c r="D1387" t="s">
        <v>802</v>
      </c>
      <c r="E1387" t="s">
        <v>37</v>
      </c>
      <c r="F1387" t="s">
        <v>31</v>
      </c>
      <c r="G1387" t="s">
        <v>2417</v>
      </c>
      <c r="H1387" t="s">
        <v>45</v>
      </c>
      <c r="I1387" t="s">
        <v>32</v>
      </c>
      <c r="J1387" t="s">
        <v>241</v>
      </c>
      <c r="K1387">
        <v>90000</v>
      </c>
      <c r="L1387">
        <v>100000</v>
      </c>
      <c r="M1387">
        <v>95000</v>
      </c>
    </row>
    <row r="1388" spans="1:13" x14ac:dyDescent="0.2">
      <c r="A1388" t="s">
        <v>105</v>
      </c>
      <c r="B1388" t="s">
        <v>2418</v>
      </c>
      <c r="C1388" t="s">
        <v>50</v>
      </c>
      <c r="D1388" t="s">
        <v>1202</v>
      </c>
      <c r="E1388" t="s">
        <v>37</v>
      </c>
      <c r="F1388" t="s">
        <v>31</v>
      </c>
      <c r="G1388" t="s">
        <v>2419</v>
      </c>
      <c r="H1388" t="s">
        <v>20</v>
      </c>
      <c r="I1388" t="s">
        <v>32</v>
      </c>
      <c r="J1388" t="s">
        <v>46</v>
      </c>
      <c r="K1388">
        <v>121000</v>
      </c>
      <c r="L1388">
        <v>140000</v>
      </c>
      <c r="M1388">
        <v>130500</v>
      </c>
    </row>
    <row r="1389" spans="1:13" x14ac:dyDescent="0.2">
      <c r="A1389" t="s">
        <v>26</v>
      </c>
      <c r="B1389" t="s">
        <v>830</v>
      </c>
      <c r="C1389" t="s">
        <v>50</v>
      </c>
      <c r="D1389" t="s">
        <v>766</v>
      </c>
      <c r="E1389" t="s">
        <v>99</v>
      </c>
      <c r="F1389" t="s">
        <v>100</v>
      </c>
      <c r="G1389" t="s">
        <v>2420</v>
      </c>
      <c r="H1389" t="s">
        <v>20</v>
      </c>
      <c r="I1389" t="s">
        <v>32</v>
      </c>
      <c r="J1389" t="s">
        <v>21</v>
      </c>
      <c r="K1389">
        <v>70000</v>
      </c>
      <c r="L1389">
        <v>80000</v>
      </c>
      <c r="M1389">
        <v>75000</v>
      </c>
    </row>
    <row r="1390" spans="1:13" x14ac:dyDescent="0.2">
      <c r="A1390" t="s">
        <v>424</v>
      </c>
      <c r="B1390" t="s">
        <v>450</v>
      </c>
      <c r="C1390" t="s">
        <v>50</v>
      </c>
      <c r="D1390" t="s">
        <v>1642</v>
      </c>
      <c r="E1390" t="s">
        <v>123</v>
      </c>
      <c r="F1390" t="s">
        <v>31</v>
      </c>
      <c r="G1390" t="s">
        <v>2421</v>
      </c>
      <c r="H1390" t="s">
        <v>20</v>
      </c>
      <c r="I1390" t="s">
        <v>32</v>
      </c>
      <c r="J1390" t="s">
        <v>21</v>
      </c>
      <c r="K1390">
        <v>89440</v>
      </c>
      <c r="L1390">
        <v>99840</v>
      </c>
      <c r="M1390">
        <v>94640</v>
      </c>
    </row>
    <row r="1391" spans="1:13" x14ac:dyDescent="0.2">
      <c r="A1391" t="s">
        <v>13</v>
      </c>
      <c r="B1391" t="s">
        <v>60</v>
      </c>
      <c r="C1391" t="s">
        <v>61</v>
      </c>
      <c r="D1391" t="s">
        <v>62</v>
      </c>
      <c r="E1391" t="s">
        <v>63</v>
      </c>
      <c r="F1391" t="s">
        <v>53</v>
      </c>
      <c r="G1391" t="s">
        <v>2422</v>
      </c>
      <c r="H1391" t="s">
        <v>20</v>
      </c>
      <c r="I1391" t="s">
        <v>32</v>
      </c>
      <c r="J1391" t="s">
        <v>33</v>
      </c>
      <c r="K1391">
        <v>91145.600000000006</v>
      </c>
      <c r="L1391" s="1" t="s">
        <v>65</v>
      </c>
      <c r="M1391">
        <v>99424</v>
      </c>
    </row>
    <row r="1392" spans="1:13" x14ac:dyDescent="0.2">
      <c r="A1392" t="s">
        <v>96</v>
      </c>
      <c r="B1392" t="s">
        <v>97</v>
      </c>
      <c r="C1392" t="s">
        <v>50</v>
      </c>
      <c r="D1392" t="s">
        <v>141</v>
      </c>
      <c r="E1392" t="s">
        <v>2423</v>
      </c>
      <c r="F1392" t="s">
        <v>146</v>
      </c>
      <c r="G1392" t="s">
        <v>2424</v>
      </c>
      <c r="H1392" t="s">
        <v>20</v>
      </c>
      <c r="I1392" t="s">
        <v>32</v>
      </c>
      <c r="J1392" t="s">
        <v>33</v>
      </c>
      <c r="K1392">
        <v>45000</v>
      </c>
      <c r="L1392">
        <v>57200</v>
      </c>
      <c r="M1392">
        <v>51100</v>
      </c>
    </row>
    <row r="1393" spans="1:13" x14ac:dyDescent="0.2">
      <c r="A1393" t="s">
        <v>424</v>
      </c>
      <c r="B1393" t="s">
        <v>916</v>
      </c>
      <c r="C1393" t="s">
        <v>50</v>
      </c>
      <c r="D1393" t="s">
        <v>917</v>
      </c>
      <c r="E1393" t="s">
        <v>813</v>
      </c>
      <c r="F1393" t="s">
        <v>31</v>
      </c>
      <c r="G1393" t="s">
        <v>2425</v>
      </c>
      <c r="H1393" t="s">
        <v>20</v>
      </c>
      <c r="I1393" t="s">
        <v>32</v>
      </c>
      <c r="J1393" t="s">
        <v>33</v>
      </c>
      <c r="K1393">
        <v>87360</v>
      </c>
      <c r="L1393">
        <v>87360</v>
      </c>
      <c r="M1393">
        <v>87360</v>
      </c>
    </row>
    <row r="1394" spans="1:13" x14ac:dyDescent="0.2">
      <c r="A1394" t="s">
        <v>22</v>
      </c>
      <c r="B1394" t="s">
        <v>543</v>
      </c>
      <c r="C1394" t="s">
        <v>50</v>
      </c>
      <c r="D1394" t="s">
        <v>544</v>
      </c>
      <c r="E1394" t="s">
        <v>37</v>
      </c>
      <c r="F1394" t="s">
        <v>31</v>
      </c>
      <c r="G1394" t="s">
        <v>2426</v>
      </c>
      <c r="H1394" t="s">
        <v>20</v>
      </c>
      <c r="I1394" t="s">
        <v>32</v>
      </c>
      <c r="J1394" t="s">
        <v>93</v>
      </c>
      <c r="K1394">
        <v>45000</v>
      </c>
      <c r="L1394">
        <v>70000</v>
      </c>
      <c r="M1394">
        <v>57500</v>
      </c>
    </row>
    <row r="1395" spans="1:13" x14ac:dyDescent="0.2">
      <c r="A1395" t="s">
        <v>105</v>
      </c>
      <c r="B1395" t="s">
        <v>1250</v>
      </c>
      <c r="C1395" t="s">
        <v>28</v>
      </c>
      <c r="D1395" t="s">
        <v>1251</v>
      </c>
      <c r="E1395" t="s">
        <v>99</v>
      </c>
      <c r="F1395" t="s">
        <v>100</v>
      </c>
      <c r="G1395" t="s">
        <v>2427</v>
      </c>
      <c r="H1395" t="s">
        <v>20</v>
      </c>
      <c r="I1395" t="s">
        <v>32</v>
      </c>
      <c r="J1395" t="s">
        <v>39</v>
      </c>
      <c r="K1395">
        <v>104000</v>
      </c>
      <c r="L1395">
        <v>104000</v>
      </c>
      <c r="M1395">
        <v>104000</v>
      </c>
    </row>
    <row r="1396" spans="1:13" x14ac:dyDescent="0.2">
      <c r="A1396" t="s">
        <v>96</v>
      </c>
      <c r="B1396" t="s">
        <v>1444</v>
      </c>
      <c r="C1396" t="s">
        <v>50</v>
      </c>
      <c r="D1396" t="s">
        <v>2428</v>
      </c>
      <c r="E1396" t="s">
        <v>63</v>
      </c>
      <c r="F1396" t="s">
        <v>53</v>
      </c>
      <c r="G1396" t="s">
        <v>2429</v>
      </c>
      <c r="H1396" t="s">
        <v>20</v>
      </c>
      <c r="I1396" t="s">
        <v>32</v>
      </c>
      <c r="J1396" t="s">
        <v>21</v>
      </c>
      <c r="K1396">
        <v>55000</v>
      </c>
      <c r="L1396">
        <v>70000</v>
      </c>
      <c r="M1396">
        <v>62500</v>
      </c>
    </row>
    <row r="1397" spans="1:13" x14ac:dyDescent="0.2">
      <c r="A1397" t="s">
        <v>13</v>
      </c>
      <c r="B1397" t="s">
        <v>1805</v>
      </c>
      <c r="C1397" t="s">
        <v>50</v>
      </c>
      <c r="D1397" t="s">
        <v>1806</v>
      </c>
      <c r="E1397" t="s">
        <v>344</v>
      </c>
      <c r="F1397" t="s">
        <v>53</v>
      </c>
      <c r="G1397" t="s">
        <v>1829</v>
      </c>
      <c r="H1397" t="s">
        <v>45</v>
      </c>
      <c r="I1397" t="s">
        <v>32</v>
      </c>
      <c r="J1397" t="s">
        <v>21</v>
      </c>
      <c r="K1397">
        <v>86000</v>
      </c>
      <c r="L1397">
        <v>107000</v>
      </c>
      <c r="M1397">
        <v>96500</v>
      </c>
    </row>
    <row r="1398" spans="1:13" x14ac:dyDescent="0.2">
      <c r="A1398" t="s">
        <v>105</v>
      </c>
      <c r="B1398" t="s">
        <v>28</v>
      </c>
      <c r="C1398" t="s">
        <v>28</v>
      </c>
      <c r="D1398" t="s">
        <v>2430</v>
      </c>
      <c r="E1398" t="s">
        <v>166</v>
      </c>
      <c r="F1398" t="s">
        <v>146</v>
      </c>
      <c r="G1398" t="s">
        <v>2431</v>
      </c>
      <c r="H1398" t="s">
        <v>20</v>
      </c>
      <c r="I1398" t="s">
        <v>32</v>
      </c>
      <c r="J1398" t="s">
        <v>21</v>
      </c>
      <c r="K1398">
        <v>76000</v>
      </c>
      <c r="L1398">
        <v>106000</v>
      </c>
      <c r="M1398">
        <v>91000</v>
      </c>
    </row>
    <row r="1399" spans="1:13" x14ac:dyDescent="0.2">
      <c r="A1399" t="s">
        <v>48</v>
      </c>
      <c r="B1399" t="s">
        <v>565</v>
      </c>
      <c r="C1399" t="s">
        <v>50</v>
      </c>
      <c r="D1399" t="s">
        <v>784</v>
      </c>
      <c r="E1399" t="s">
        <v>482</v>
      </c>
      <c r="F1399" t="s">
        <v>31</v>
      </c>
      <c r="G1399" t="s">
        <v>2432</v>
      </c>
      <c r="H1399" t="s">
        <v>20</v>
      </c>
      <c r="I1399" t="s">
        <v>32</v>
      </c>
      <c r="J1399" t="s">
        <v>21</v>
      </c>
      <c r="K1399">
        <v>59000</v>
      </c>
      <c r="L1399">
        <v>65000</v>
      </c>
      <c r="M1399">
        <v>62000</v>
      </c>
    </row>
    <row r="1400" spans="1:13" x14ac:dyDescent="0.2">
      <c r="A1400" t="s">
        <v>81</v>
      </c>
      <c r="B1400" t="s">
        <v>2433</v>
      </c>
      <c r="C1400" t="s">
        <v>28</v>
      </c>
      <c r="D1400" t="s">
        <v>2434</v>
      </c>
      <c r="E1400" t="s">
        <v>37</v>
      </c>
      <c r="F1400" t="s">
        <v>31</v>
      </c>
      <c r="G1400" t="s">
        <v>1819</v>
      </c>
      <c r="H1400" t="s">
        <v>45</v>
      </c>
      <c r="I1400" t="s">
        <v>32</v>
      </c>
      <c r="J1400" t="s">
        <v>21</v>
      </c>
      <c r="K1400">
        <v>80000</v>
      </c>
      <c r="L1400">
        <v>81000</v>
      </c>
      <c r="M1400">
        <v>80500</v>
      </c>
    </row>
    <row r="1401" spans="1:13" x14ac:dyDescent="0.2">
      <c r="A1401" t="s">
        <v>22</v>
      </c>
      <c r="B1401" t="s">
        <v>815</v>
      </c>
      <c r="C1401" t="s">
        <v>50</v>
      </c>
      <c r="D1401" t="s">
        <v>126</v>
      </c>
      <c r="E1401" t="s">
        <v>37</v>
      </c>
      <c r="F1401" t="s">
        <v>31</v>
      </c>
      <c r="G1401" t="s">
        <v>2435</v>
      </c>
      <c r="H1401" t="s">
        <v>20</v>
      </c>
      <c r="I1401" t="s">
        <v>32</v>
      </c>
      <c r="J1401" t="s">
        <v>93</v>
      </c>
      <c r="K1401">
        <v>60000</v>
      </c>
      <c r="L1401">
        <v>112000</v>
      </c>
      <c r="M1401">
        <v>86000</v>
      </c>
    </row>
    <row r="1402" spans="1:13" x14ac:dyDescent="0.2">
      <c r="A1402" t="s">
        <v>48</v>
      </c>
      <c r="B1402" t="s">
        <v>1479</v>
      </c>
      <c r="C1402" t="s">
        <v>50</v>
      </c>
      <c r="D1402" t="s">
        <v>1480</v>
      </c>
      <c r="E1402" t="s">
        <v>1481</v>
      </c>
      <c r="F1402" t="s">
        <v>53</v>
      </c>
      <c r="G1402" t="s">
        <v>2436</v>
      </c>
      <c r="H1402" t="s">
        <v>20</v>
      </c>
      <c r="I1402" t="s">
        <v>32</v>
      </c>
      <c r="J1402" t="s">
        <v>21</v>
      </c>
      <c r="K1402">
        <v>55000</v>
      </c>
      <c r="L1402">
        <v>75000</v>
      </c>
      <c r="M1402">
        <v>65000</v>
      </c>
    </row>
    <row r="1403" spans="1:13" x14ac:dyDescent="0.2">
      <c r="A1403" t="s">
        <v>13</v>
      </c>
      <c r="B1403" t="s">
        <v>386</v>
      </c>
      <c r="C1403" t="s">
        <v>50</v>
      </c>
      <c r="D1403" t="s">
        <v>387</v>
      </c>
      <c r="E1403" t="s">
        <v>30</v>
      </c>
      <c r="F1403" t="s">
        <v>31</v>
      </c>
      <c r="G1403" t="s">
        <v>2437</v>
      </c>
      <c r="H1403" t="s">
        <v>45</v>
      </c>
      <c r="I1403" t="s">
        <v>32</v>
      </c>
      <c r="J1403" t="s">
        <v>33</v>
      </c>
      <c r="K1403">
        <v>76000</v>
      </c>
      <c r="L1403">
        <v>89440</v>
      </c>
      <c r="M1403">
        <v>82720</v>
      </c>
    </row>
    <row r="1404" spans="1:13" x14ac:dyDescent="0.2">
      <c r="A1404" t="s">
        <v>424</v>
      </c>
      <c r="B1404" t="s">
        <v>450</v>
      </c>
      <c r="C1404" t="s">
        <v>50</v>
      </c>
      <c r="D1404" t="s">
        <v>451</v>
      </c>
      <c r="E1404" t="s">
        <v>452</v>
      </c>
      <c r="F1404" t="s">
        <v>53</v>
      </c>
      <c r="G1404" t="s">
        <v>2029</v>
      </c>
      <c r="H1404" t="s">
        <v>20</v>
      </c>
      <c r="I1404" t="s">
        <v>32</v>
      </c>
      <c r="J1404" t="s">
        <v>241</v>
      </c>
      <c r="K1404">
        <v>79040</v>
      </c>
      <c r="L1404">
        <v>81120</v>
      </c>
      <c r="M1404">
        <v>80080</v>
      </c>
    </row>
    <row r="1405" spans="1:13" x14ac:dyDescent="0.2">
      <c r="A1405" t="s">
        <v>88</v>
      </c>
      <c r="B1405" t="s">
        <v>1003</v>
      </c>
      <c r="C1405" t="s">
        <v>50</v>
      </c>
      <c r="D1405" t="s">
        <v>1004</v>
      </c>
      <c r="E1405" t="s">
        <v>1005</v>
      </c>
      <c r="F1405" t="s">
        <v>53</v>
      </c>
      <c r="G1405" t="s">
        <v>2438</v>
      </c>
      <c r="H1405" t="s">
        <v>20</v>
      </c>
      <c r="I1405" t="s">
        <v>32</v>
      </c>
      <c r="J1405" t="s">
        <v>21</v>
      </c>
      <c r="K1405">
        <v>65000</v>
      </c>
      <c r="L1405">
        <v>78000</v>
      </c>
      <c r="M1405">
        <v>71500</v>
      </c>
    </row>
    <row r="1406" spans="1:13" x14ac:dyDescent="0.2">
      <c r="A1406" t="s">
        <v>81</v>
      </c>
      <c r="B1406" t="s">
        <v>1267</v>
      </c>
      <c r="C1406" t="s">
        <v>50</v>
      </c>
      <c r="D1406" t="s">
        <v>1317</v>
      </c>
      <c r="E1406" t="s">
        <v>1318</v>
      </c>
      <c r="F1406" t="s">
        <v>53</v>
      </c>
      <c r="G1406" t="s">
        <v>2439</v>
      </c>
      <c r="H1406" t="s">
        <v>20</v>
      </c>
      <c r="I1406" t="s">
        <v>32</v>
      </c>
      <c r="J1406" t="s">
        <v>21</v>
      </c>
      <c r="K1406">
        <v>58240</v>
      </c>
      <c r="L1406">
        <v>58240</v>
      </c>
      <c r="M1406">
        <v>58240</v>
      </c>
    </row>
    <row r="1407" spans="1:13" x14ac:dyDescent="0.2">
      <c r="A1407" t="s">
        <v>22</v>
      </c>
      <c r="B1407" t="s">
        <v>23</v>
      </c>
      <c r="C1407" t="s">
        <v>23</v>
      </c>
      <c r="D1407" t="s">
        <v>1194</v>
      </c>
      <c r="E1407" t="s">
        <v>37</v>
      </c>
      <c r="F1407" t="s">
        <v>31</v>
      </c>
      <c r="G1407" t="s">
        <v>2440</v>
      </c>
      <c r="H1407" t="s">
        <v>20</v>
      </c>
      <c r="I1407" t="s">
        <v>32</v>
      </c>
      <c r="J1407" t="s">
        <v>21</v>
      </c>
      <c r="K1407">
        <v>52000</v>
      </c>
      <c r="L1407">
        <v>69000</v>
      </c>
      <c r="M1407">
        <v>60500</v>
      </c>
    </row>
    <row r="1408" spans="1:13" x14ac:dyDescent="0.2">
      <c r="A1408" t="s">
        <v>13</v>
      </c>
      <c r="B1408" t="s">
        <v>798</v>
      </c>
      <c r="C1408" t="s">
        <v>90</v>
      </c>
      <c r="D1408" t="s">
        <v>1446</v>
      </c>
      <c r="E1408" t="s">
        <v>344</v>
      </c>
      <c r="F1408" t="s">
        <v>53</v>
      </c>
      <c r="G1408" t="s">
        <v>2441</v>
      </c>
      <c r="H1408" t="s">
        <v>20</v>
      </c>
      <c r="I1408" t="s">
        <v>32</v>
      </c>
      <c r="J1408" t="s">
        <v>241</v>
      </c>
      <c r="K1408">
        <v>76960</v>
      </c>
      <c r="L1408">
        <v>76960</v>
      </c>
      <c r="M1408">
        <v>76960</v>
      </c>
    </row>
    <row r="1409" spans="1:13" x14ac:dyDescent="0.2">
      <c r="A1409" t="s">
        <v>81</v>
      </c>
      <c r="B1409" t="s">
        <v>220</v>
      </c>
      <c r="C1409" t="s">
        <v>221</v>
      </c>
      <c r="D1409" t="s">
        <v>222</v>
      </c>
      <c r="E1409" t="s">
        <v>37</v>
      </c>
      <c r="F1409" t="s">
        <v>31</v>
      </c>
      <c r="G1409" t="s">
        <v>2442</v>
      </c>
      <c r="H1409" t="s">
        <v>223</v>
      </c>
      <c r="I1409" t="s">
        <v>32</v>
      </c>
      <c r="J1409" t="s">
        <v>21</v>
      </c>
      <c r="K1409">
        <v>70000</v>
      </c>
      <c r="L1409">
        <v>94000</v>
      </c>
      <c r="M1409">
        <v>82000</v>
      </c>
    </row>
    <row r="1410" spans="1:13" x14ac:dyDescent="0.2">
      <c r="A1410" t="s">
        <v>96</v>
      </c>
      <c r="B1410" t="s">
        <v>741</v>
      </c>
      <c r="C1410" t="s">
        <v>50</v>
      </c>
      <c r="D1410" t="s">
        <v>742</v>
      </c>
      <c r="E1410" t="s">
        <v>260</v>
      </c>
      <c r="F1410" t="s">
        <v>186</v>
      </c>
      <c r="G1410" t="s">
        <v>2443</v>
      </c>
      <c r="H1410" t="s">
        <v>20</v>
      </c>
      <c r="I1410" t="s">
        <v>32</v>
      </c>
      <c r="J1410" t="s">
        <v>21</v>
      </c>
      <c r="K1410">
        <v>56000</v>
      </c>
      <c r="L1410">
        <v>66000</v>
      </c>
      <c r="M1410">
        <v>61000</v>
      </c>
    </row>
    <row r="1411" spans="1:13" x14ac:dyDescent="0.2">
      <c r="A1411" t="s">
        <v>105</v>
      </c>
      <c r="B1411" t="s">
        <v>2444</v>
      </c>
      <c r="C1411" t="s">
        <v>28</v>
      </c>
      <c r="D1411" t="s">
        <v>1338</v>
      </c>
      <c r="E1411" t="s">
        <v>99</v>
      </c>
      <c r="F1411" t="s">
        <v>100</v>
      </c>
      <c r="G1411" t="s">
        <v>2445</v>
      </c>
      <c r="H1411" t="s">
        <v>20</v>
      </c>
      <c r="I1411" t="s">
        <v>32</v>
      </c>
      <c r="J1411" t="s">
        <v>21</v>
      </c>
      <c r="K1411">
        <v>67000</v>
      </c>
      <c r="L1411">
        <v>80000</v>
      </c>
      <c r="M1411">
        <v>73500</v>
      </c>
    </row>
    <row r="1412" spans="1:13" x14ac:dyDescent="0.2">
      <c r="A1412" t="s">
        <v>48</v>
      </c>
      <c r="B1412" t="s">
        <v>562</v>
      </c>
      <c r="C1412" t="s">
        <v>50</v>
      </c>
      <c r="D1412" t="s">
        <v>563</v>
      </c>
      <c r="E1412" t="s">
        <v>564</v>
      </c>
      <c r="F1412" t="s">
        <v>53</v>
      </c>
      <c r="G1412" t="s">
        <v>2446</v>
      </c>
      <c r="H1412" t="s">
        <v>20</v>
      </c>
      <c r="I1412" t="s">
        <v>32</v>
      </c>
      <c r="J1412" t="s">
        <v>21</v>
      </c>
      <c r="K1412">
        <v>82000</v>
      </c>
      <c r="L1412">
        <v>101000</v>
      </c>
      <c r="M1412">
        <v>91500</v>
      </c>
    </row>
    <row r="1413" spans="1:13" x14ac:dyDescent="0.2">
      <c r="A1413" t="s">
        <v>55</v>
      </c>
      <c r="B1413" t="s">
        <v>85</v>
      </c>
      <c r="C1413" t="s">
        <v>50</v>
      </c>
      <c r="D1413" t="s">
        <v>86</v>
      </c>
      <c r="E1413" t="s">
        <v>37</v>
      </c>
      <c r="F1413" t="s">
        <v>31</v>
      </c>
      <c r="G1413" t="s">
        <v>2447</v>
      </c>
      <c r="H1413" t="s">
        <v>20</v>
      </c>
      <c r="I1413" t="s">
        <v>32</v>
      </c>
      <c r="J1413" t="s">
        <v>33</v>
      </c>
      <c r="K1413">
        <v>65000</v>
      </c>
      <c r="L1413">
        <v>74000</v>
      </c>
      <c r="M1413">
        <v>69500</v>
      </c>
    </row>
    <row r="1414" spans="1:13" x14ac:dyDescent="0.2">
      <c r="A1414" t="s">
        <v>55</v>
      </c>
      <c r="B1414" t="s">
        <v>2448</v>
      </c>
      <c r="C1414" t="s">
        <v>28</v>
      </c>
      <c r="D1414" t="s">
        <v>2449</v>
      </c>
      <c r="E1414" t="s">
        <v>2450</v>
      </c>
      <c r="F1414" t="s">
        <v>31</v>
      </c>
      <c r="G1414" t="s">
        <v>2451</v>
      </c>
      <c r="H1414" t="s">
        <v>45</v>
      </c>
      <c r="I1414" t="s">
        <v>32</v>
      </c>
      <c r="J1414" t="s">
        <v>21</v>
      </c>
      <c r="K1414">
        <v>68000</v>
      </c>
      <c r="L1414">
        <v>88300</v>
      </c>
      <c r="M1414">
        <v>78150</v>
      </c>
    </row>
    <row r="1415" spans="1:13" x14ac:dyDescent="0.2">
      <c r="A1415" t="s">
        <v>48</v>
      </c>
      <c r="B1415" t="s">
        <v>565</v>
      </c>
      <c r="C1415" t="s">
        <v>50</v>
      </c>
      <c r="D1415" t="s">
        <v>2452</v>
      </c>
      <c r="E1415" t="s">
        <v>123</v>
      </c>
      <c r="F1415" t="s">
        <v>31</v>
      </c>
      <c r="G1415" t="s">
        <v>2453</v>
      </c>
      <c r="H1415" t="s">
        <v>20</v>
      </c>
      <c r="I1415" t="s">
        <v>32</v>
      </c>
      <c r="J1415" t="s">
        <v>21</v>
      </c>
      <c r="K1415">
        <v>59000</v>
      </c>
      <c r="L1415">
        <v>65000</v>
      </c>
      <c r="M1415">
        <v>62000</v>
      </c>
    </row>
    <row r="1416" spans="1:13" x14ac:dyDescent="0.2">
      <c r="A1416" t="s">
        <v>81</v>
      </c>
      <c r="B1416" t="s">
        <v>777</v>
      </c>
      <c r="C1416" t="s">
        <v>50</v>
      </c>
      <c r="D1416" t="s">
        <v>778</v>
      </c>
      <c r="E1416" t="s">
        <v>779</v>
      </c>
      <c r="F1416" t="s">
        <v>31</v>
      </c>
      <c r="G1416" t="s">
        <v>2454</v>
      </c>
      <c r="H1416" t="s">
        <v>20</v>
      </c>
      <c r="I1416" t="s">
        <v>32</v>
      </c>
      <c r="J1416" t="s">
        <v>21</v>
      </c>
      <c r="K1416">
        <v>102000</v>
      </c>
      <c r="L1416">
        <v>107000</v>
      </c>
      <c r="M1416">
        <v>104500</v>
      </c>
    </row>
    <row r="1417" spans="1:13" x14ac:dyDescent="0.2">
      <c r="A1417" t="s">
        <v>81</v>
      </c>
      <c r="B1417" t="s">
        <v>2395</v>
      </c>
      <c r="C1417" t="s">
        <v>23</v>
      </c>
      <c r="D1417" t="s">
        <v>2455</v>
      </c>
      <c r="E1417" t="s">
        <v>37</v>
      </c>
      <c r="F1417" t="s">
        <v>31</v>
      </c>
      <c r="G1417" t="s">
        <v>2456</v>
      </c>
      <c r="H1417" t="s">
        <v>375</v>
      </c>
      <c r="I1417" t="s">
        <v>32</v>
      </c>
      <c r="J1417" t="s">
        <v>33</v>
      </c>
      <c r="K1417">
        <v>55000</v>
      </c>
      <c r="L1417">
        <v>57200</v>
      </c>
      <c r="M1417">
        <v>56100</v>
      </c>
    </row>
    <row r="1418" spans="1:13" x14ac:dyDescent="0.2">
      <c r="A1418" t="s">
        <v>48</v>
      </c>
      <c r="B1418" t="s">
        <v>1624</v>
      </c>
      <c r="C1418" t="s">
        <v>50</v>
      </c>
      <c r="D1418" t="s">
        <v>91</v>
      </c>
      <c r="E1418" t="s">
        <v>37</v>
      </c>
      <c r="F1418" t="s">
        <v>31</v>
      </c>
      <c r="G1418" t="s">
        <v>2457</v>
      </c>
      <c r="H1418" t="s">
        <v>20</v>
      </c>
      <c r="I1418" t="s">
        <v>32</v>
      </c>
      <c r="J1418" t="s">
        <v>93</v>
      </c>
      <c r="K1418">
        <v>68500</v>
      </c>
      <c r="L1418">
        <v>87000</v>
      </c>
      <c r="M1418">
        <v>77750</v>
      </c>
    </row>
    <row r="1419" spans="1:13" x14ac:dyDescent="0.2">
      <c r="A1419" t="s">
        <v>96</v>
      </c>
      <c r="B1419" t="s">
        <v>606</v>
      </c>
      <c r="C1419" t="s">
        <v>50</v>
      </c>
      <c r="D1419" t="s">
        <v>607</v>
      </c>
      <c r="E1419" t="s">
        <v>608</v>
      </c>
      <c r="F1419" t="s">
        <v>31</v>
      </c>
      <c r="G1419" t="s">
        <v>2458</v>
      </c>
      <c r="H1419" t="s">
        <v>20</v>
      </c>
      <c r="I1419" t="s">
        <v>32</v>
      </c>
      <c r="J1419" t="s">
        <v>21</v>
      </c>
      <c r="K1419">
        <v>60000</v>
      </c>
      <c r="L1419">
        <v>86000</v>
      </c>
      <c r="M1419">
        <v>73000</v>
      </c>
    </row>
    <row r="1420" spans="1:13" x14ac:dyDescent="0.2">
      <c r="A1420" t="s">
        <v>22</v>
      </c>
      <c r="B1420" t="s">
        <v>23</v>
      </c>
      <c r="C1420" t="s">
        <v>23</v>
      </c>
      <c r="D1420" t="s">
        <v>1212</v>
      </c>
      <c r="E1420" t="s">
        <v>30</v>
      </c>
      <c r="F1420" t="s">
        <v>31</v>
      </c>
      <c r="G1420" t="s">
        <v>2459</v>
      </c>
      <c r="H1420" t="s">
        <v>20</v>
      </c>
      <c r="I1420" t="s">
        <v>32</v>
      </c>
      <c r="J1420" t="s">
        <v>21</v>
      </c>
      <c r="K1420">
        <v>60000</v>
      </c>
      <c r="L1420">
        <v>84000</v>
      </c>
      <c r="M1420">
        <v>72000</v>
      </c>
    </row>
    <row r="1421" spans="1:13" x14ac:dyDescent="0.2">
      <c r="A1421" t="s">
        <v>81</v>
      </c>
      <c r="B1421" t="s">
        <v>217</v>
      </c>
      <c r="C1421" t="s">
        <v>23</v>
      </c>
      <c r="D1421" t="s">
        <v>218</v>
      </c>
      <c r="E1421" t="s">
        <v>219</v>
      </c>
      <c r="F1421" t="s">
        <v>31</v>
      </c>
      <c r="G1421" t="s">
        <v>2200</v>
      </c>
      <c r="H1421" t="s">
        <v>45</v>
      </c>
      <c r="I1421" t="s">
        <v>32</v>
      </c>
      <c r="J1421" t="s">
        <v>21</v>
      </c>
      <c r="K1421">
        <v>68000</v>
      </c>
      <c r="L1421">
        <v>82000</v>
      </c>
      <c r="M1421">
        <v>75000</v>
      </c>
    </row>
    <row r="1422" spans="1:13" x14ac:dyDescent="0.2">
      <c r="A1422" t="s">
        <v>81</v>
      </c>
      <c r="B1422" t="s">
        <v>587</v>
      </c>
      <c r="C1422" t="s">
        <v>50</v>
      </c>
      <c r="D1422" t="s">
        <v>588</v>
      </c>
      <c r="E1422" t="s">
        <v>37</v>
      </c>
      <c r="F1422" t="s">
        <v>31</v>
      </c>
      <c r="G1422" t="s">
        <v>2460</v>
      </c>
      <c r="H1422" t="s">
        <v>45</v>
      </c>
      <c r="I1422" t="s">
        <v>32</v>
      </c>
      <c r="J1422" t="s">
        <v>33</v>
      </c>
      <c r="K1422">
        <v>60000</v>
      </c>
      <c r="L1422">
        <v>81000</v>
      </c>
      <c r="M1422">
        <v>70500</v>
      </c>
    </row>
    <row r="1423" spans="1:13" x14ac:dyDescent="0.2">
      <c r="A1423" t="s">
        <v>55</v>
      </c>
      <c r="B1423" t="s">
        <v>579</v>
      </c>
      <c r="C1423" t="s">
        <v>50</v>
      </c>
      <c r="D1423" t="s">
        <v>580</v>
      </c>
      <c r="E1423" t="s">
        <v>560</v>
      </c>
      <c r="F1423" t="s">
        <v>31</v>
      </c>
      <c r="G1423" t="s">
        <v>2461</v>
      </c>
      <c r="H1423" t="s">
        <v>20</v>
      </c>
      <c r="I1423" t="s">
        <v>32</v>
      </c>
      <c r="J1423" t="s">
        <v>33</v>
      </c>
      <c r="K1423">
        <v>76294.399999999994</v>
      </c>
      <c r="L1423">
        <v>88420.800000000003</v>
      </c>
      <c r="M1423">
        <v>82357.600000000006</v>
      </c>
    </row>
    <row r="1424" spans="1:13" x14ac:dyDescent="0.2">
      <c r="A1424" t="s">
        <v>81</v>
      </c>
      <c r="B1424" t="s">
        <v>147</v>
      </c>
      <c r="C1424" t="s">
        <v>50</v>
      </c>
      <c r="D1424" t="s">
        <v>785</v>
      </c>
      <c r="E1424" t="s">
        <v>123</v>
      </c>
      <c r="F1424" t="s">
        <v>31</v>
      </c>
      <c r="G1424" t="s">
        <v>2462</v>
      </c>
      <c r="H1424" t="s">
        <v>20</v>
      </c>
      <c r="I1424" t="s">
        <v>32</v>
      </c>
      <c r="J1424" t="s">
        <v>46</v>
      </c>
      <c r="K1424">
        <v>60000</v>
      </c>
      <c r="L1424">
        <v>74000</v>
      </c>
      <c r="M1424">
        <v>67000</v>
      </c>
    </row>
    <row r="1425" spans="1:13" x14ac:dyDescent="0.2">
      <c r="A1425" t="s">
        <v>81</v>
      </c>
      <c r="B1425" t="s">
        <v>576</v>
      </c>
      <c r="C1425" t="s">
        <v>23</v>
      </c>
      <c r="D1425" t="s">
        <v>577</v>
      </c>
      <c r="E1425" t="s">
        <v>30</v>
      </c>
      <c r="F1425" t="s">
        <v>31</v>
      </c>
      <c r="G1425" t="s">
        <v>2463</v>
      </c>
      <c r="H1425" t="s">
        <v>20</v>
      </c>
      <c r="I1425" t="s">
        <v>32</v>
      </c>
      <c r="J1425" t="s">
        <v>21</v>
      </c>
      <c r="K1425">
        <v>66000</v>
      </c>
      <c r="L1425">
        <v>84500</v>
      </c>
      <c r="M1425">
        <v>75250</v>
      </c>
    </row>
    <row r="1426" spans="1:13" x14ac:dyDescent="0.2">
      <c r="A1426" t="s">
        <v>81</v>
      </c>
      <c r="B1426" t="s">
        <v>187</v>
      </c>
      <c r="C1426" t="s">
        <v>188</v>
      </c>
      <c r="D1426" t="s">
        <v>914</v>
      </c>
      <c r="E1426" t="s">
        <v>344</v>
      </c>
      <c r="F1426" t="s">
        <v>53</v>
      </c>
      <c r="G1426" t="s">
        <v>2464</v>
      </c>
      <c r="H1426" t="s">
        <v>20</v>
      </c>
      <c r="I1426" t="s">
        <v>32</v>
      </c>
      <c r="J1426" t="s">
        <v>21</v>
      </c>
      <c r="K1426">
        <v>60000</v>
      </c>
      <c r="L1426">
        <v>70000</v>
      </c>
      <c r="M1426">
        <v>65000</v>
      </c>
    </row>
    <row r="1427" spans="1:13" x14ac:dyDescent="0.2">
      <c r="A1427" t="s">
        <v>96</v>
      </c>
      <c r="B1427" t="s">
        <v>606</v>
      </c>
      <c r="C1427" t="s">
        <v>50</v>
      </c>
      <c r="D1427" t="s">
        <v>625</v>
      </c>
      <c r="E1427" t="s">
        <v>2465</v>
      </c>
      <c r="F1427" t="s">
        <v>100</v>
      </c>
      <c r="G1427" t="s">
        <v>2466</v>
      </c>
      <c r="H1427" t="s">
        <v>20</v>
      </c>
      <c r="I1427" t="s">
        <v>32</v>
      </c>
      <c r="J1427" t="s">
        <v>39</v>
      </c>
      <c r="K1427">
        <v>47000</v>
      </c>
      <c r="L1427">
        <v>65000</v>
      </c>
      <c r="M1427">
        <v>56000</v>
      </c>
    </row>
    <row r="1428" spans="1:13" x14ac:dyDescent="0.2">
      <c r="A1428" t="s">
        <v>48</v>
      </c>
      <c r="B1428" t="s">
        <v>2467</v>
      </c>
      <c r="C1428" t="s">
        <v>23</v>
      </c>
      <c r="D1428" t="s">
        <v>1480</v>
      </c>
      <c r="E1428" t="s">
        <v>216</v>
      </c>
      <c r="F1428" t="s">
        <v>53</v>
      </c>
      <c r="G1428" t="s">
        <v>2468</v>
      </c>
      <c r="H1428" t="s">
        <v>20</v>
      </c>
      <c r="I1428" t="s">
        <v>32</v>
      </c>
      <c r="J1428" t="s">
        <v>21</v>
      </c>
      <c r="K1428">
        <v>70000</v>
      </c>
      <c r="L1428">
        <v>90000</v>
      </c>
      <c r="M1428">
        <v>80000</v>
      </c>
    </row>
    <row r="1429" spans="1:13" x14ac:dyDescent="0.2">
      <c r="A1429" t="s">
        <v>96</v>
      </c>
      <c r="B1429" t="s">
        <v>924</v>
      </c>
      <c r="C1429" t="s">
        <v>50</v>
      </c>
      <c r="D1429" t="s">
        <v>925</v>
      </c>
      <c r="E1429" t="s">
        <v>926</v>
      </c>
      <c r="F1429" t="s">
        <v>31</v>
      </c>
      <c r="G1429" t="s">
        <v>2469</v>
      </c>
      <c r="H1429" t="s">
        <v>20</v>
      </c>
      <c r="I1429" t="s">
        <v>32</v>
      </c>
      <c r="J1429" t="s">
        <v>21</v>
      </c>
      <c r="K1429">
        <v>63000</v>
      </c>
      <c r="L1429">
        <v>80000</v>
      </c>
      <c r="M1429">
        <v>71500</v>
      </c>
    </row>
    <row r="1430" spans="1:13" x14ac:dyDescent="0.2">
      <c r="A1430" t="s">
        <v>88</v>
      </c>
      <c r="B1430" t="s">
        <v>299</v>
      </c>
      <c r="C1430" t="s">
        <v>90</v>
      </c>
      <c r="D1430" t="s">
        <v>300</v>
      </c>
      <c r="E1430" t="s">
        <v>123</v>
      </c>
      <c r="F1430" t="s">
        <v>31</v>
      </c>
      <c r="G1430" t="s">
        <v>2029</v>
      </c>
      <c r="H1430" t="s">
        <v>20</v>
      </c>
      <c r="I1430" t="s">
        <v>32</v>
      </c>
      <c r="J1430" t="s">
        <v>301</v>
      </c>
      <c r="K1430">
        <v>59072</v>
      </c>
      <c r="L1430">
        <v>59072</v>
      </c>
      <c r="M1430">
        <v>59072</v>
      </c>
    </row>
    <row r="1431" spans="1:13" x14ac:dyDescent="0.2">
      <c r="A1431" t="s">
        <v>81</v>
      </c>
      <c r="B1431" t="s">
        <v>1047</v>
      </c>
      <c r="C1431" t="s">
        <v>50</v>
      </c>
      <c r="D1431" t="s">
        <v>1048</v>
      </c>
      <c r="E1431" t="s">
        <v>37</v>
      </c>
      <c r="F1431" t="s">
        <v>31</v>
      </c>
      <c r="G1431" t="s">
        <v>2470</v>
      </c>
      <c r="H1431" t="s">
        <v>45</v>
      </c>
      <c r="I1431" t="s">
        <v>32</v>
      </c>
      <c r="J1431" t="s">
        <v>21</v>
      </c>
      <c r="K1431">
        <v>66000</v>
      </c>
      <c r="L1431">
        <v>84500</v>
      </c>
      <c r="M1431">
        <v>75250</v>
      </c>
    </row>
    <row r="1432" spans="1:13" x14ac:dyDescent="0.2">
      <c r="A1432" t="s">
        <v>88</v>
      </c>
      <c r="B1432" t="s">
        <v>1863</v>
      </c>
      <c r="C1432" t="s">
        <v>90</v>
      </c>
      <c r="D1432" t="s">
        <v>2471</v>
      </c>
      <c r="E1432" t="s">
        <v>136</v>
      </c>
      <c r="F1432" t="s">
        <v>100</v>
      </c>
      <c r="G1432" t="s">
        <v>2472</v>
      </c>
      <c r="H1432" t="s">
        <v>20</v>
      </c>
      <c r="I1432" t="s">
        <v>32</v>
      </c>
      <c r="J1432" t="s">
        <v>21</v>
      </c>
      <c r="K1432">
        <v>77000</v>
      </c>
      <c r="L1432">
        <v>96000</v>
      </c>
      <c r="M1432">
        <v>86500</v>
      </c>
    </row>
    <row r="1433" spans="1:13" x14ac:dyDescent="0.2">
      <c r="A1433" t="s">
        <v>55</v>
      </c>
      <c r="B1433" t="s">
        <v>2473</v>
      </c>
      <c r="C1433" t="s">
        <v>90</v>
      </c>
      <c r="D1433" t="s">
        <v>2474</v>
      </c>
      <c r="E1433" t="s">
        <v>204</v>
      </c>
      <c r="F1433" t="s">
        <v>31</v>
      </c>
      <c r="G1433" t="s">
        <v>2475</v>
      </c>
      <c r="H1433" t="s">
        <v>20</v>
      </c>
      <c r="I1433" t="s">
        <v>32</v>
      </c>
      <c r="J1433" t="s">
        <v>21</v>
      </c>
      <c r="K1433">
        <v>71000</v>
      </c>
      <c r="L1433">
        <v>101000</v>
      </c>
      <c r="M1433">
        <v>86000</v>
      </c>
    </row>
    <row r="1434" spans="1:13" x14ac:dyDescent="0.2">
      <c r="A1434" t="s">
        <v>55</v>
      </c>
      <c r="B1434" t="s">
        <v>56</v>
      </c>
      <c r="C1434" t="s">
        <v>50</v>
      </c>
      <c r="D1434" t="s">
        <v>57</v>
      </c>
      <c r="E1434" t="s">
        <v>58</v>
      </c>
      <c r="F1434" t="s">
        <v>31</v>
      </c>
      <c r="G1434" t="s">
        <v>2476</v>
      </c>
      <c r="H1434" t="s">
        <v>20</v>
      </c>
      <c r="I1434" t="s">
        <v>32</v>
      </c>
      <c r="J1434" t="s">
        <v>21</v>
      </c>
      <c r="K1434">
        <v>53000</v>
      </c>
      <c r="L1434">
        <v>60000</v>
      </c>
      <c r="M1434">
        <v>56500</v>
      </c>
    </row>
    <row r="1435" spans="1:13" x14ac:dyDescent="0.2">
      <c r="A1435" t="s">
        <v>55</v>
      </c>
      <c r="B1435" t="s">
        <v>56</v>
      </c>
      <c r="C1435" t="s">
        <v>50</v>
      </c>
      <c r="D1435" t="s">
        <v>57</v>
      </c>
      <c r="E1435" t="s">
        <v>58</v>
      </c>
      <c r="F1435" t="s">
        <v>186</v>
      </c>
      <c r="G1435" t="s">
        <v>2476</v>
      </c>
      <c r="H1435" t="s">
        <v>20</v>
      </c>
      <c r="I1435" t="s">
        <v>32</v>
      </c>
      <c r="J1435" t="s">
        <v>21</v>
      </c>
      <c r="K1435">
        <v>53000</v>
      </c>
      <c r="L1435">
        <v>60000</v>
      </c>
      <c r="M1435">
        <v>56500</v>
      </c>
    </row>
    <row r="1436" spans="1:13" x14ac:dyDescent="0.2">
      <c r="A1436" t="s">
        <v>55</v>
      </c>
      <c r="B1436" t="s">
        <v>56</v>
      </c>
      <c r="C1436" t="s">
        <v>50</v>
      </c>
      <c r="D1436" t="s">
        <v>57</v>
      </c>
      <c r="E1436" t="s">
        <v>58</v>
      </c>
      <c r="F1436" t="s">
        <v>146</v>
      </c>
      <c r="G1436" t="s">
        <v>2476</v>
      </c>
      <c r="H1436" t="s">
        <v>20</v>
      </c>
      <c r="I1436" t="s">
        <v>32</v>
      </c>
      <c r="J1436" t="s">
        <v>21</v>
      </c>
      <c r="K1436">
        <v>53000</v>
      </c>
      <c r="L1436">
        <v>60000</v>
      </c>
      <c r="M1436">
        <v>56500</v>
      </c>
    </row>
    <row r="1437" spans="1:13" x14ac:dyDescent="0.2">
      <c r="A1437" t="s">
        <v>424</v>
      </c>
      <c r="B1437" t="s">
        <v>949</v>
      </c>
      <c r="C1437" t="s">
        <v>50</v>
      </c>
      <c r="D1437" t="s">
        <v>950</v>
      </c>
      <c r="E1437" t="s">
        <v>951</v>
      </c>
      <c r="F1437" t="s">
        <v>100</v>
      </c>
      <c r="G1437" t="s">
        <v>2477</v>
      </c>
      <c r="H1437" t="s">
        <v>20</v>
      </c>
      <c r="I1437" t="s">
        <v>32</v>
      </c>
      <c r="J1437" t="s">
        <v>481</v>
      </c>
      <c r="K1437">
        <v>94515.199999999997</v>
      </c>
      <c r="L1437">
        <v>111196.8</v>
      </c>
      <c r="M1437">
        <v>102856</v>
      </c>
    </row>
    <row r="1438" spans="1:13" x14ac:dyDescent="0.2">
      <c r="A1438" t="s">
        <v>55</v>
      </c>
      <c r="B1438" t="s">
        <v>2478</v>
      </c>
      <c r="C1438" t="s">
        <v>50</v>
      </c>
      <c r="D1438" t="s">
        <v>2479</v>
      </c>
      <c r="E1438" t="s">
        <v>63</v>
      </c>
      <c r="F1438" t="s">
        <v>53</v>
      </c>
      <c r="G1438" t="s">
        <v>2480</v>
      </c>
      <c r="H1438" t="s">
        <v>20</v>
      </c>
      <c r="I1438" t="s">
        <v>32</v>
      </c>
      <c r="J1438" t="s">
        <v>93</v>
      </c>
      <c r="K1438">
        <v>59000</v>
      </c>
      <c r="L1438">
        <v>60000</v>
      </c>
      <c r="M1438">
        <v>59500</v>
      </c>
    </row>
    <row r="1439" spans="1:13" x14ac:dyDescent="0.2">
      <c r="A1439" t="s">
        <v>88</v>
      </c>
      <c r="B1439" t="s">
        <v>353</v>
      </c>
      <c r="C1439" t="s">
        <v>50</v>
      </c>
      <c r="D1439" t="s">
        <v>354</v>
      </c>
      <c r="E1439" t="s">
        <v>2481</v>
      </c>
      <c r="F1439" t="s">
        <v>178</v>
      </c>
      <c r="G1439" t="s">
        <v>2482</v>
      </c>
      <c r="H1439" t="s">
        <v>20</v>
      </c>
      <c r="I1439" t="s">
        <v>32</v>
      </c>
      <c r="J1439" t="s">
        <v>46</v>
      </c>
      <c r="K1439">
        <v>85816.8</v>
      </c>
      <c r="L1439">
        <v>91520</v>
      </c>
      <c r="M1439">
        <v>88668.4</v>
      </c>
    </row>
    <row r="1440" spans="1:13" x14ac:dyDescent="0.2">
      <c r="A1440" t="s">
        <v>55</v>
      </c>
      <c r="B1440" t="s">
        <v>662</v>
      </c>
      <c r="C1440" t="s">
        <v>50</v>
      </c>
      <c r="D1440" t="s">
        <v>663</v>
      </c>
      <c r="E1440" t="s">
        <v>2483</v>
      </c>
      <c r="F1440" t="s">
        <v>2484</v>
      </c>
      <c r="G1440" t="s">
        <v>2485</v>
      </c>
      <c r="H1440" t="s">
        <v>20</v>
      </c>
      <c r="I1440" t="s">
        <v>32</v>
      </c>
      <c r="J1440" t="s">
        <v>46</v>
      </c>
      <c r="K1440">
        <v>68515.199999999997</v>
      </c>
      <c r="L1440">
        <v>76440</v>
      </c>
      <c r="M1440">
        <v>72477.600000000006</v>
      </c>
    </row>
    <row r="1441" spans="1:13" x14ac:dyDescent="0.2">
      <c r="A1441" t="s">
        <v>81</v>
      </c>
      <c r="B1441" t="s">
        <v>217</v>
      </c>
      <c r="C1441" t="s">
        <v>23</v>
      </c>
      <c r="D1441" t="s">
        <v>1491</v>
      </c>
      <c r="E1441" t="s">
        <v>154</v>
      </c>
      <c r="F1441" t="s">
        <v>31</v>
      </c>
      <c r="G1441" t="s">
        <v>2486</v>
      </c>
      <c r="H1441" t="s">
        <v>45</v>
      </c>
      <c r="I1441" t="s">
        <v>32</v>
      </c>
      <c r="J1441" t="s">
        <v>33</v>
      </c>
      <c r="K1441">
        <v>62400</v>
      </c>
      <c r="L1441">
        <v>104000</v>
      </c>
      <c r="M1441">
        <v>83200</v>
      </c>
    </row>
    <row r="1442" spans="1:13" x14ac:dyDescent="0.2">
      <c r="A1442" t="s">
        <v>88</v>
      </c>
      <c r="B1442" t="s">
        <v>321</v>
      </c>
      <c r="C1442" t="s">
        <v>90</v>
      </c>
      <c r="D1442" t="s">
        <v>885</v>
      </c>
      <c r="E1442" t="s">
        <v>2487</v>
      </c>
      <c r="F1442" t="s">
        <v>146</v>
      </c>
      <c r="G1442" t="s">
        <v>2488</v>
      </c>
      <c r="H1442" t="s">
        <v>20</v>
      </c>
      <c r="I1442" t="s">
        <v>32</v>
      </c>
      <c r="J1442" t="s">
        <v>33</v>
      </c>
      <c r="K1442">
        <v>85816.8</v>
      </c>
      <c r="L1442">
        <v>91520</v>
      </c>
      <c r="M1442">
        <v>88668.4</v>
      </c>
    </row>
    <row r="1443" spans="1:13" x14ac:dyDescent="0.2">
      <c r="A1443" t="s">
        <v>88</v>
      </c>
      <c r="B1443" t="s">
        <v>537</v>
      </c>
      <c r="C1443" t="s">
        <v>90</v>
      </c>
      <c r="D1443" t="s">
        <v>1646</v>
      </c>
      <c r="E1443" t="s">
        <v>1647</v>
      </c>
      <c r="F1443" t="s">
        <v>31</v>
      </c>
      <c r="G1443" t="s">
        <v>2489</v>
      </c>
      <c r="H1443" t="s">
        <v>20</v>
      </c>
      <c r="I1443" t="s">
        <v>32</v>
      </c>
      <c r="J1443" t="s">
        <v>301</v>
      </c>
      <c r="K1443">
        <v>60000</v>
      </c>
      <c r="L1443">
        <v>98000</v>
      </c>
      <c r="M1443">
        <v>79000</v>
      </c>
    </row>
    <row r="1444" spans="1:13" x14ac:dyDescent="0.2">
      <c r="A1444" t="s">
        <v>96</v>
      </c>
      <c r="B1444" t="s">
        <v>690</v>
      </c>
      <c r="C1444" t="s">
        <v>50</v>
      </c>
      <c r="D1444" t="s">
        <v>691</v>
      </c>
      <c r="E1444" t="s">
        <v>37</v>
      </c>
      <c r="F1444" t="s">
        <v>31</v>
      </c>
      <c r="G1444" t="s">
        <v>2490</v>
      </c>
      <c r="H1444" t="s">
        <v>20</v>
      </c>
      <c r="I1444" t="s">
        <v>32</v>
      </c>
      <c r="J1444" t="s">
        <v>21</v>
      </c>
      <c r="K1444">
        <v>71000</v>
      </c>
      <c r="L1444">
        <v>125000</v>
      </c>
      <c r="M1444">
        <v>98000</v>
      </c>
    </row>
    <row r="1445" spans="1:13" x14ac:dyDescent="0.2">
      <c r="A1445" t="s">
        <v>81</v>
      </c>
      <c r="B1445" t="s">
        <v>1062</v>
      </c>
      <c r="C1445" t="s">
        <v>23</v>
      </c>
      <c r="D1445" t="s">
        <v>1063</v>
      </c>
      <c r="E1445" t="s">
        <v>323</v>
      </c>
      <c r="F1445" t="s">
        <v>53</v>
      </c>
      <c r="G1445" t="s">
        <v>2172</v>
      </c>
      <c r="H1445" t="s">
        <v>20</v>
      </c>
      <c r="I1445" t="s">
        <v>32</v>
      </c>
      <c r="J1445" t="s">
        <v>21</v>
      </c>
      <c r="K1445">
        <v>38000</v>
      </c>
      <c r="L1445">
        <v>57200</v>
      </c>
      <c r="M1445">
        <v>47600</v>
      </c>
    </row>
    <row r="1446" spans="1:13" x14ac:dyDescent="0.2">
      <c r="A1446" t="s">
        <v>81</v>
      </c>
      <c r="B1446" t="s">
        <v>1062</v>
      </c>
      <c r="C1446" t="s">
        <v>23</v>
      </c>
      <c r="D1446" t="s">
        <v>1063</v>
      </c>
      <c r="E1446" t="s">
        <v>323</v>
      </c>
      <c r="F1446" t="s">
        <v>146</v>
      </c>
      <c r="G1446" t="s">
        <v>2172</v>
      </c>
      <c r="H1446" t="s">
        <v>20</v>
      </c>
      <c r="I1446" t="s">
        <v>32</v>
      </c>
      <c r="J1446" t="s">
        <v>21</v>
      </c>
      <c r="K1446">
        <v>38000</v>
      </c>
      <c r="L1446">
        <v>57200</v>
      </c>
      <c r="M1446">
        <v>47600</v>
      </c>
    </row>
    <row r="1447" spans="1:13" x14ac:dyDescent="0.2">
      <c r="A1447" t="s">
        <v>81</v>
      </c>
      <c r="B1447" t="s">
        <v>1062</v>
      </c>
      <c r="C1447" t="s">
        <v>23</v>
      </c>
      <c r="D1447" t="s">
        <v>1063</v>
      </c>
      <c r="E1447" t="s">
        <v>323</v>
      </c>
      <c r="F1447" t="s">
        <v>178</v>
      </c>
      <c r="G1447" t="s">
        <v>2172</v>
      </c>
      <c r="H1447" t="s">
        <v>20</v>
      </c>
      <c r="I1447" t="s">
        <v>32</v>
      </c>
      <c r="J1447" t="s">
        <v>21</v>
      </c>
      <c r="K1447">
        <v>38000</v>
      </c>
      <c r="L1447">
        <v>57200</v>
      </c>
      <c r="M1447">
        <v>47600</v>
      </c>
    </row>
    <row r="1448" spans="1:13" x14ac:dyDescent="0.2">
      <c r="A1448" t="s">
        <v>13</v>
      </c>
      <c r="B1448" t="s">
        <v>2491</v>
      </c>
      <c r="C1448" t="s">
        <v>50</v>
      </c>
      <c r="D1448" t="s">
        <v>404</v>
      </c>
      <c r="E1448" t="s">
        <v>37</v>
      </c>
      <c r="F1448" t="s">
        <v>31</v>
      </c>
      <c r="G1448" t="s">
        <v>2492</v>
      </c>
      <c r="H1448" t="s">
        <v>20</v>
      </c>
      <c r="I1448" t="s">
        <v>32</v>
      </c>
      <c r="J1448" t="s">
        <v>21</v>
      </c>
      <c r="K1448">
        <v>59000</v>
      </c>
      <c r="L1448">
        <v>67000</v>
      </c>
      <c r="M1448">
        <v>63000</v>
      </c>
    </row>
    <row r="1449" spans="1:13" x14ac:dyDescent="0.2">
      <c r="A1449" t="s">
        <v>105</v>
      </c>
      <c r="B1449" t="s">
        <v>510</v>
      </c>
      <c r="C1449" t="s">
        <v>28</v>
      </c>
      <c r="D1449" t="s">
        <v>404</v>
      </c>
      <c r="E1449" t="s">
        <v>319</v>
      </c>
      <c r="F1449" t="s">
        <v>31</v>
      </c>
      <c r="G1449" t="s">
        <v>2493</v>
      </c>
      <c r="H1449" t="s">
        <v>45</v>
      </c>
      <c r="I1449" t="s">
        <v>32</v>
      </c>
      <c r="J1449" t="s">
        <v>21</v>
      </c>
      <c r="K1449">
        <v>82000</v>
      </c>
      <c r="L1449">
        <v>89000</v>
      </c>
      <c r="M1449">
        <v>85500</v>
      </c>
    </row>
    <row r="1450" spans="1:13" x14ac:dyDescent="0.2">
      <c r="A1450" t="s">
        <v>48</v>
      </c>
      <c r="B1450" t="s">
        <v>2494</v>
      </c>
      <c r="C1450" t="s">
        <v>50</v>
      </c>
      <c r="D1450" t="s">
        <v>1921</v>
      </c>
      <c r="E1450" t="s">
        <v>37</v>
      </c>
      <c r="F1450" t="s">
        <v>31</v>
      </c>
      <c r="G1450" t="s">
        <v>2495</v>
      </c>
      <c r="H1450" t="s">
        <v>45</v>
      </c>
      <c r="I1450" t="s">
        <v>32</v>
      </c>
      <c r="J1450" t="s">
        <v>21</v>
      </c>
      <c r="K1450">
        <v>59000</v>
      </c>
      <c r="L1450">
        <v>62000</v>
      </c>
      <c r="M1450">
        <v>60500</v>
      </c>
    </row>
    <row r="1451" spans="1:13" x14ac:dyDescent="0.2">
      <c r="A1451" t="s">
        <v>81</v>
      </c>
      <c r="B1451" t="s">
        <v>1267</v>
      </c>
      <c r="C1451" t="s">
        <v>50</v>
      </c>
      <c r="D1451" t="s">
        <v>1268</v>
      </c>
      <c r="E1451" t="s">
        <v>154</v>
      </c>
      <c r="F1451" t="s">
        <v>31</v>
      </c>
      <c r="G1451" t="s">
        <v>2496</v>
      </c>
      <c r="H1451" t="s">
        <v>20</v>
      </c>
      <c r="I1451" t="s">
        <v>32</v>
      </c>
      <c r="J1451" t="s">
        <v>21</v>
      </c>
      <c r="K1451">
        <v>47000</v>
      </c>
      <c r="L1451">
        <v>60000</v>
      </c>
      <c r="M1451">
        <v>53500</v>
      </c>
    </row>
    <row r="1452" spans="1:13" x14ac:dyDescent="0.2">
      <c r="A1452" t="s">
        <v>22</v>
      </c>
      <c r="B1452" t="s">
        <v>23</v>
      </c>
      <c r="C1452" t="s">
        <v>23</v>
      </c>
      <c r="D1452" t="s">
        <v>1225</v>
      </c>
      <c r="E1452" t="s">
        <v>99</v>
      </c>
      <c r="F1452" t="s">
        <v>100</v>
      </c>
      <c r="G1452" t="s">
        <v>2497</v>
      </c>
      <c r="H1452" t="s">
        <v>20</v>
      </c>
      <c r="I1452" t="s">
        <v>32</v>
      </c>
      <c r="J1452" t="s">
        <v>101</v>
      </c>
      <c r="K1452">
        <v>75000</v>
      </c>
      <c r="L1452">
        <v>95000</v>
      </c>
      <c r="M1452">
        <v>85000</v>
      </c>
    </row>
    <row r="1453" spans="1:13" x14ac:dyDescent="0.2">
      <c r="A1453" t="s">
        <v>26</v>
      </c>
      <c r="B1453" t="s">
        <v>2498</v>
      </c>
      <c r="C1453" t="s">
        <v>28</v>
      </c>
      <c r="D1453" t="s">
        <v>2499</v>
      </c>
      <c r="E1453" t="s">
        <v>37</v>
      </c>
      <c r="F1453" t="s">
        <v>31</v>
      </c>
      <c r="G1453" t="s">
        <v>2500</v>
      </c>
      <c r="H1453" t="s">
        <v>20</v>
      </c>
      <c r="I1453" t="s">
        <v>32</v>
      </c>
      <c r="J1453" t="s">
        <v>46</v>
      </c>
      <c r="K1453">
        <v>70000</v>
      </c>
      <c r="L1453">
        <v>70000</v>
      </c>
      <c r="M1453">
        <v>70000</v>
      </c>
    </row>
    <row r="1454" spans="1:13" x14ac:dyDescent="0.2">
      <c r="A1454" t="s">
        <v>55</v>
      </c>
      <c r="B1454" t="s">
        <v>584</v>
      </c>
      <c r="C1454" t="s">
        <v>50</v>
      </c>
      <c r="D1454" t="s">
        <v>585</v>
      </c>
      <c r="E1454" t="s">
        <v>154</v>
      </c>
      <c r="F1454" t="s">
        <v>31</v>
      </c>
      <c r="G1454" t="s">
        <v>2501</v>
      </c>
      <c r="H1454" t="s">
        <v>20</v>
      </c>
      <c r="I1454" t="s">
        <v>32</v>
      </c>
      <c r="J1454" t="s">
        <v>33</v>
      </c>
      <c r="K1454">
        <v>68000</v>
      </c>
      <c r="L1454">
        <v>88300</v>
      </c>
      <c r="M1454">
        <v>78150</v>
      </c>
    </row>
    <row r="1455" spans="1:13" x14ac:dyDescent="0.2">
      <c r="A1455" t="s">
        <v>424</v>
      </c>
      <c r="B1455" t="s">
        <v>803</v>
      </c>
      <c r="C1455" t="s">
        <v>50</v>
      </c>
      <c r="D1455" t="s">
        <v>804</v>
      </c>
      <c r="E1455" t="s">
        <v>556</v>
      </c>
      <c r="F1455" t="s">
        <v>31</v>
      </c>
      <c r="G1455" t="s">
        <v>2502</v>
      </c>
      <c r="H1455" t="s">
        <v>20</v>
      </c>
      <c r="I1455" t="s">
        <v>32</v>
      </c>
      <c r="J1455" t="s">
        <v>21</v>
      </c>
      <c r="K1455">
        <v>60000</v>
      </c>
      <c r="L1455">
        <v>70000</v>
      </c>
      <c r="M1455">
        <v>65000</v>
      </c>
    </row>
    <row r="1456" spans="1:13" x14ac:dyDescent="0.2">
      <c r="A1456" t="s">
        <v>105</v>
      </c>
      <c r="B1456" t="s">
        <v>548</v>
      </c>
      <c r="C1456" t="s">
        <v>28</v>
      </c>
      <c r="D1456" t="s">
        <v>549</v>
      </c>
      <c r="E1456" t="s">
        <v>30</v>
      </c>
      <c r="F1456" t="s">
        <v>31</v>
      </c>
      <c r="G1456" t="s">
        <v>2503</v>
      </c>
      <c r="H1456" t="s">
        <v>45</v>
      </c>
      <c r="I1456" t="s">
        <v>32</v>
      </c>
      <c r="J1456" t="s">
        <v>21</v>
      </c>
      <c r="K1456">
        <v>37440</v>
      </c>
      <c r="L1456">
        <v>57200</v>
      </c>
      <c r="M1456">
        <v>47320</v>
      </c>
    </row>
    <row r="1457" spans="1:13" x14ac:dyDescent="0.2">
      <c r="A1457" t="s">
        <v>105</v>
      </c>
      <c r="B1457" t="s">
        <v>1663</v>
      </c>
      <c r="C1457" t="s">
        <v>28</v>
      </c>
      <c r="D1457" t="s">
        <v>1664</v>
      </c>
      <c r="E1457" t="s">
        <v>1835</v>
      </c>
      <c r="F1457" t="s">
        <v>146</v>
      </c>
      <c r="G1457" t="s">
        <v>2504</v>
      </c>
      <c r="H1457" t="s">
        <v>20</v>
      </c>
      <c r="I1457" t="s">
        <v>32</v>
      </c>
      <c r="J1457" t="s">
        <v>21</v>
      </c>
      <c r="K1457">
        <v>55000</v>
      </c>
      <c r="L1457">
        <v>86000</v>
      </c>
      <c r="M1457">
        <v>70500</v>
      </c>
    </row>
    <row r="1458" spans="1:13" x14ac:dyDescent="0.2">
      <c r="A1458" t="s">
        <v>26</v>
      </c>
      <c r="B1458" t="s">
        <v>1310</v>
      </c>
      <c r="C1458" t="s">
        <v>28</v>
      </c>
      <c r="D1458" t="s">
        <v>1311</v>
      </c>
      <c r="E1458" t="s">
        <v>610</v>
      </c>
      <c r="F1458" t="s">
        <v>100</v>
      </c>
      <c r="G1458" t="s">
        <v>2505</v>
      </c>
      <c r="H1458" t="s">
        <v>20</v>
      </c>
      <c r="I1458" t="s">
        <v>32</v>
      </c>
      <c r="J1458" t="s">
        <v>21</v>
      </c>
      <c r="K1458">
        <v>62000</v>
      </c>
      <c r="L1458">
        <v>67000</v>
      </c>
      <c r="M1458">
        <v>64500</v>
      </c>
    </row>
    <row r="1459" spans="1:13" x14ac:dyDescent="0.2">
      <c r="A1459" t="s">
        <v>22</v>
      </c>
      <c r="B1459" t="s">
        <v>23</v>
      </c>
      <c r="C1459" t="s">
        <v>23</v>
      </c>
      <c r="D1459" t="s">
        <v>785</v>
      </c>
      <c r="E1459" t="s">
        <v>123</v>
      </c>
      <c r="F1459" t="s">
        <v>31</v>
      </c>
      <c r="G1459" t="s">
        <v>2506</v>
      </c>
      <c r="H1459" t="s">
        <v>20</v>
      </c>
      <c r="I1459" t="s">
        <v>32</v>
      </c>
      <c r="J1459" t="s">
        <v>46</v>
      </c>
      <c r="K1459">
        <v>65000</v>
      </c>
      <c r="L1459">
        <v>87000</v>
      </c>
      <c r="M1459">
        <v>76000</v>
      </c>
    </row>
    <row r="1460" spans="1:13" x14ac:dyDescent="0.2">
      <c r="A1460" t="s">
        <v>13</v>
      </c>
      <c r="B1460" t="s">
        <v>2507</v>
      </c>
      <c r="C1460" t="s">
        <v>35</v>
      </c>
      <c r="D1460" t="s">
        <v>2508</v>
      </c>
      <c r="E1460" t="s">
        <v>1989</v>
      </c>
      <c r="F1460" t="s">
        <v>31</v>
      </c>
      <c r="G1460" t="s">
        <v>2509</v>
      </c>
      <c r="H1460" t="s">
        <v>20</v>
      </c>
      <c r="I1460" t="s">
        <v>32</v>
      </c>
      <c r="J1460" t="s">
        <v>33</v>
      </c>
      <c r="K1460">
        <v>93600</v>
      </c>
      <c r="L1460">
        <v>93600</v>
      </c>
      <c r="M1460">
        <v>93600</v>
      </c>
    </row>
    <row r="1461" spans="1:13" x14ac:dyDescent="0.2">
      <c r="A1461" t="s">
        <v>55</v>
      </c>
      <c r="B1461" t="s">
        <v>77</v>
      </c>
      <c r="C1461" t="s">
        <v>50</v>
      </c>
      <c r="D1461" t="s">
        <v>78</v>
      </c>
      <c r="E1461" t="s">
        <v>37</v>
      </c>
      <c r="F1461" t="s">
        <v>31</v>
      </c>
      <c r="G1461" t="s">
        <v>2510</v>
      </c>
      <c r="H1461" t="s">
        <v>20</v>
      </c>
      <c r="I1461" t="s">
        <v>32</v>
      </c>
      <c r="J1461" t="s">
        <v>21</v>
      </c>
      <c r="K1461">
        <v>83000</v>
      </c>
      <c r="L1461">
        <v>92000</v>
      </c>
      <c r="M1461">
        <v>87500</v>
      </c>
    </row>
    <row r="1462" spans="1:13" x14ac:dyDescent="0.2">
      <c r="A1462" t="s">
        <v>81</v>
      </c>
      <c r="B1462" t="s">
        <v>2511</v>
      </c>
      <c r="C1462" t="s">
        <v>35</v>
      </c>
      <c r="D1462" t="s">
        <v>2512</v>
      </c>
      <c r="E1462" t="s">
        <v>1835</v>
      </c>
      <c r="F1462" t="s">
        <v>146</v>
      </c>
      <c r="G1462" t="s">
        <v>2513</v>
      </c>
      <c r="H1462" t="s">
        <v>45</v>
      </c>
      <c r="I1462" t="s">
        <v>32</v>
      </c>
      <c r="J1462" t="s">
        <v>21</v>
      </c>
      <c r="K1462">
        <v>90000</v>
      </c>
      <c r="L1462">
        <v>150000</v>
      </c>
      <c r="M1462">
        <v>120000</v>
      </c>
    </row>
    <row r="1463" spans="1:13" x14ac:dyDescent="0.2">
      <c r="A1463" t="s">
        <v>22</v>
      </c>
      <c r="B1463" t="s">
        <v>23</v>
      </c>
      <c r="C1463" t="s">
        <v>23</v>
      </c>
      <c r="D1463" t="s">
        <v>1297</v>
      </c>
      <c r="E1463" t="s">
        <v>233</v>
      </c>
      <c r="F1463" t="s">
        <v>234</v>
      </c>
      <c r="G1463" t="s">
        <v>2514</v>
      </c>
      <c r="H1463" t="s">
        <v>20</v>
      </c>
      <c r="I1463" t="s">
        <v>32</v>
      </c>
      <c r="J1463" t="s">
        <v>21</v>
      </c>
      <c r="K1463">
        <v>53000</v>
      </c>
      <c r="L1463">
        <v>61000</v>
      </c>
      <c r="M1463">
        <v>57000</v>
      </c>
    </row>
    <row r="1464" spans="1:13" x14ac:dyDescent="0.2">
      <c r="A1464" t="s">
        <v>48</v>
      </c>
      <c r="B1464" t="s">
        <v>1583</v>
      </c>
      <c r="C1464" t="s">
        <v>23</v>
      </c>
      <c r="D1464" t="s">
        <v>1299</v>
      </c>
      <c r="E1464" t="s">
        <v>1835</v>
      </c>
      <c r="F1464" t="s">
        <v>146</v>
      </c>
      <c r="G1464" t="s">
        <v>2515</v>
      </c>
      <c r="H1464" t="s">
        <v>20</v>
      </c>
      <c r="I1464" t="s">
        <v>32</v>
      </c>
      <c r="J1464" t="s">
        <v>21</v>
      </c>
      <c r="K1464">
        <v>75000</v>
      </c>
      <c r="L1464">
        <v>75000</v>
      </c>
      <c r="M1464">
        <v>75000</v>
      </c>
    </row>
    <row r="1465" spans="1:13" x14ac:dyDescent="0.2">
      <c r="A1465" t="s">
        <v>424</v>
      </c>
      <c r="B1465" t="s">
        <v>2516</v>
      </c>
      <c r="C1465" t="s">
        <v>61</v>
      </c>
      <c r="D1465" t="s">
        <v>2517</v>
      </c>
      <c r="E1465" t="s">
        <v>37</v>
      </c>
      <c r="F1465" t="s">
        <v>31</v>
      </c>
      <c r="G1465" t="s">
        <v>2518</v>
      </c>
      <c r="H1465" t="s">
        <v>20</v>
      </c>
      <c r="I1465" t="s">
        <v>32</v>
      </c>
      <c r="J1465" t="s">
        <v>39</v>
      </c>
      <c r="K1465">
        <v>65000</v>
      </c>
      <c r="L1465">
        <v>122000</v>
      </c>
      <c r="M1465">
        <v>93500</v>
      </c>
    </row>
    <row r="1466" spans="1:13" x14ac:dyDescent="0.2">
      <c r="A1466" t="s">
        <v>96</v>
      </c>
      <c r="B1466" t="s">
        <v>554</v>
      </c>
      <c r="C1466" t="s">
        <v>50</v>
      </c>
      <c r="D1466" t="s">
        <v>1729</v>
      </c>
      <c r="E1466" t="s">
        <v>123</v>
      </c>
      <c r="F1466" t="s">
        <v>31</v>
      </c>
      <c r="G1466" t="s">
        <v>2519</v>
      </c>
      <c r="H1466" t="s">
        <v>20</v>
      </c>
      <c r="I1466" t="s">
        <v>32</v>
      </c>
      <c r="J1466" t="s">
        <v>21</v>
      </c>
      <c r="K1466">
        <v>50000</v>
      </c>
      <c r="L1466">
        <v>76458</v>
      </c>
      <c r="M1466">
        <v>63229</v>
      </c>
    </row>
    <row r="1467" spans="1:13" x14ac:dyDescent="0.2">
      <c r="A1467" t="s">
        <v>55</v>
      </c>
      <c r="B1467" t="s">
        <v>1345</v>
      </c>
      <c r="C1467" t="s">
        <v>50</v>
      </c>
      <c r="D1467" t="s">
        <v>1346</v>
      </c>
      <c r="E1467" t="s">
        <v>37</v>
      </c>
      <c r="F1467" t="s">
        <v>31</v>
      </c>
      <c r="G1467" t="s">
        <v>2520</v>
      </c>
      <c r="H1467" t="s">
        <v>20</v>
      </c>
      <c r="I1467" t="s">
        <v>32</v>
      </c>
      <c r="J1467" t="s">
        <v>21</v>
      </c>
      <c r="K1467">
        <v>56000</v>
      </c>
      <c r="L1467">
        <v>74000</v>
      </c>
      <c r="M1467">
        <v>65000</v>
      </c>
    </row>
    <row r="1468" spans="1:13" x14ac:dyDescent="0.2">
      <c r="A1468" t="s">
        <v>55</v>
      </c>
      <c r="B1468" t="s">
        <v>2521</v>
      </c>
      <c r="C1468" t="s">
        <v>50</v>
      </c>
      <c r="D1468" t="s">
        <v>2522</v>
      </c>
      <c r="E1468" t="s">
        <v>37</v>
      </c>
      <c r="F1468" t="s">
        <v>31</v>
      </c>
      <c r="G1468" t="s">
        <v>2523</v>
      </c>
      <c r="H1468" t="s">
        <v>20</v>
      </c>
      <c r="I1468" t="s">
        <v>32</v>
      </c>
      <c r="J1468" t="s">
        <v>21</v>
      </c>
      <c r="K1468">
        <v>87000</v>
      </c>
      <c r="L1468">
        <v>120000</v>
      </c>
      <c r="M1468">
        <v>103500</v>
      </c>
    </row>
    <row r="1469" spans="1:13" x14ac:dyDescent="0.2">
      <c r="A1469" t="s">
        <v>48</v>
      </c>
      <c r="B1469" t="s">
        <v>1103</v>
      </c>
      <c r="C1469" t="s">
        <v>50</v>
      </c>
      <c r="D1469" t="s">
        <v>1104</v>
      </c>
      <c r="E1469" t="s">
        <v>123</v>
      </c>
      <c r="F1469" t="s">
        <v>31</v>
      </c>
      <c r="G1469" t="s">
        <v>2524</v>
      </c>
      <c r="H1469" t="s">
        <v>20</v>
      </c>
      <c r="I1469" t="s">
        <v>32</v>
      </c>
      <c r="J1469" t="s">
        <v>46</v>
      </c>
      <c r="K1469">
        <v>59000</v>
      </c>
      <c r="L1469">
        <v>65000</v>
      </c>
      <c r="M1469">
        <v>62000</v>
      </c>
    </row>
    <row r="1470" spans="1:13" x14ac:dyDescent="0.2">
      <c r="A1470" t="s">
        <v>96</v>
      </c>
      <c r="B1470" t="s">
        <v>750</v>
      </c>
      <c r="C1470" t="s">
        <v>50</v>
      </c>
      <c r="D1470" t="s">
        <v>2525</v>
      </c>
      <c r="E1470" t="s">
        <v>115</v>
      </c>
      <c r="F1470" t="s">
        <v>31</v>
      </c>
      <c r="G1470" t="s">
        <v>2526</v>
      </c>
      <c r="H1470" t="s">
        <v>20</v>
      </c>
      <c r="I1470" t="s">
        <v>32</v>
      </c>
      <c r="J1470" t="s">
        <v>46</v>
      </c>
      <c r="K1470">
        <v>40000</v>
      </c>
      <c r="L1470">
        <v>57200</v>
      </c>
      <c r="M1470">
        <v>48600</v>
      </c>
    </row>
    <row r="1471" spans="1:13" x14ac:dyDescent="0.2">
      <c r="A1471" t="s">
        <v>26</v>
      </c>
      <c r="B1471" t="s">
        <v>922</v>
      </c>
      <c r="C1471" t="s">
        <v>67</v>
      </c>
      <c r="D1471" t="s">
        <v>484</v>
      </c>
      <c r="E1471" t="s">
        <v>37</v>
      </c>
      <c r="F1471" t="s">
        <v>31</v>
      </c>
      <c r="G1471" t="s">
        <v>2527</v>
      </c>
      <c r="H1471" t="s">
        <v>20</v>
      </c>
      <c r="I1471" t="s">
        <v>32</v>
      </c>
      <c r="J1471" t="s">
        <v>33</v>
      </c>
      <c r="K1471">
        <v>58000</v>
      </c>
      <c r="L1471">
        <v>100000</v>
      </c>
      <c r="M1471">
        <v>79000</v>
      </c>
    </row>
    <row r="1472" spans="1:13" x14ac:dyDescent="0.2">
      <c r="A1472" t="s">
        <v>96</v>
      </c>
      <c r="B1472" t="s">
        <v>1626</v>
      </c>
      <c r="C1472" t="s">
        <v>50</v>
      </c>
      <c r="D1472" t="s">
        <v>1776</v>
      </c>
      <c r="E1472" t="s">
        <v>37</v>
      </c>
      <c r="F1472" t="s">
        <v>31</v>
      </c>
      <c r="G1472" t="s">
        <v>2374</v>
      </c>
      <c r="H1472" t="s">
        <v>20</v>
      </c>
      <c r="I1472" t="s">
        <v>32</v>
      </c>
      <c r="J1472" t="s">
        <v>21</v>
      </c>
      <c r="K1472">
        <v>70000</v>
      </c>
      <c r="L1472">
        <v>118000</v>
      </c>
      <c r="M1472">
        <v>94000</v>
      </c>
    </row>
    <row r="1473" spans="1:13" x14ac:dyDescent="0.2">
      <c r="A1473" t="s">
        <v>88</v>
      </c>
      <c r="B1473" t="s">
        <v>125</v>
      </c>
      <c r="C1473" t="s">
        <v>15</v>
      </c>
      <c r="D1473" t="s">
        <v>126</v>
      </c>
      <c r="E1473" t="s">
        <v>37</v>
      </c>
      <c r="F1473" t="s">
        <v>31</v>
      </c>
      <c r="G1473" t="s">
        <v>2528</v>
      </c>
      <c r="H1473" t="s">
        <v>20</v>
      </c>
      <c r="I1473" t="s">
        <v>32</v>
      </c>
      <c r="J1473" t="s">
        <v>93</v>
      </c>
      <c r="K1473">
        <v>75000</v>
      </c>
      <c r="L1473">
        <v>139000</v>
      </c>
      <c r="M1473">
        <v>107000</v>
      </c>
    </row>
    <row r="1474" spans="1:13" x14ac:dyDescent="0.2">
      <c r="A1474" t="s">
        <v>22</v>
      </c>
      <c r="B1474" t="s">
        <v>23</v>
      </c>
      <c r="C1474" t="s">
        <v>23</v>
      </c>
      <c r="D1474" t="s">
        <v>2529</v>
      </c>
      <c r="E1474" t="s">
        <v>136</v>
      </c>
      <c r="F1474" t="s">
        <v>100</v>
      </c>
      <c r="G1474" t="s">
        <v>2530</v>
      </c>
      <c r="H1474" t="s">
        <v>20</v>
      </c>
      <c r="I1474" t="s">
        <v>32</v>
      </c>
      <c r="J1474" t="s">
        <v>21</v>
      </c>
      <c r="K1474">
        <v>64000</v>
      </c>
      <c r="L1474">
        <v>101000</v>
      </c>
      <c r="M1474">
        <v>82500</v>
      </c>
    </row>
    <row r="1475" spans="1:13" x14ac:dyDescent="0.2">
      <c r="A1475" t="s">
        <v>22</v>
      </c>
      <c r="B1475" t="s">
        <v>23</v>
      </c>
      <c r="C1475" t="s">
        <v>23</v>
      </c>
      <c r="D1475" t="s">
        <v>2531</v>
      </c>
      <c r="E1475" t="s">
        <v>813</v>
      </c>
      <c r="F1475" t="s">
        <v>31</v>
      </c>
      <c r="G1475" t="s">
        <v>2532</v>
      </c>
      <c r="H1475" t="s">
        <v>20</v>
      </c>
      <c r="I1475" t="s">
        <v>32</v>
      </c>
      <c r="J1475" t="s">
        <v>150</v>
      </c>
      <c r="K1475">
        <v>65000</v>
      </c>
      <c r="L1475">
        <v>82000</v>
      </c>
      <c r="M1475">
        <v>73500</v>
      </c>
    </row>
    <row r="1476" spans="1:13" x14ac:dyDescent="0.2">
      <c r="A1476" t="s">
        <v>26</v>
      </c>
      <c r="B1476" t="s">
        <v>1235</v>
      </c>
      <c r="C1476" t="s">
        <v>50</v>
      </c>
      <c r="D1476" t="s">
        <v>1236</v>
      </c>
      <c r="E1476" t="s">
        <v>1237</v>
      </c>
      <c r="F1476" t="s">
        <v>31</v>
      </c>
      <c r="G1476" t="s">
        <v>2533</v>
      </c>
      <c r="H1476" t="s">
        <v>20</v>
      </c>
      <c r="I1476" t="s">
        <v>32</v>
      </c>
      <c r="J1476" t="s">
        <v>46</v>
      </c>
      <c r="K1476">
        <v>55000</v>
      </c>
      <c r="L1476">
        <v>76000</v>
      </c>
      <c r="M1476">
        <v>65500</v>
      </c>
    </row>
    <row r="1477" spans="1:13" x14ac:dyDescent="0.2">
      <c r="A1477" t="s">
        <v>81</v>
      </c>
      <c r="B1477" t="s">
        <v>879</v>
      </c>
      <c r="C1477" t="s">
        <v>50</v>
      </c>
      <c r="D1477" t="s">
        <v>880</v>
      </c>
      <c r="E1477" t="s">
        <v>37</v>
      </c>
      <c r="F1477" t="s">
        <v>31</v>
      </c>
      <c r="G1477" t="s">
        <v>2534</v>
      </c>
      <c r="H1477" t="s">
        <v>20</v>
      </c>
      <c r="I1477" t="s">
        <v>32</v>
      </c>
      <c r="J1477" t="s">
        <v>46</v>
      </c>
      <c r="K1477">
        <v>55000</v>
      </c>
      <c r="L1477">
        <v>74000</v>
      </c>
      <c r="M1477">
        <v>64500</v>
      </c>
    </row>
    <row r="1478" spans="1:13" x14ac:dyDescent="0.2">
      <c r="A1478" t="s">
        <v>55</v>
      </c>
      <c r="B1478" t="s">
        <v>546</v>
      </c>
      <c r="C1478" t="s">
        <v>50</v>
      </c>
      <c r="D1478" t="s">
        <v>547</v>
      </c>
      <c r="E1478" t="s">
        <v>30</v>
      </c>
      <c r="F1478" t="s">
        <v>31</v>
      </c>
      <c r="G1478" t="s">
        <v>2535</v>
      </c>
      <c r="H1478" t="s">
        <v>20</v>
      </c>
      <c r="I1478" t="s">
        <v>32</v>
      </c>
      <c r="J1478" t="s">
        <v>46</v>
      </c>
      <c r="K1478">
        <v>68000</v>
      </c>
      <c r="L1478">
        <v>91000</v>
      </c>
      <c r="M1478">
        <v>79500</v>
      </c>
    </row>
    <row r="1479" spans="1:13" x14ac:dyDescent="0.2">
      <c r="A1479" t="s">
        <v>22</v>
      </c>
      <c r="B1479" t="s">
        <v>23</v>
      </c>
      <c r="C1479" t="s">
        <v>23</v>
      </c>
      <c r="D1479" t="s">
        <v>2536</v>
      </c>
      <c r="E1479" t="s">
        <v>640</v>
      </c>
      <c r="F1479" t="s">
        <v>119</v>
      </c>
      <c r="G1479" t="s">
        <v>2537</v>
      </c>
      <c r="H1479" t="s">
        <v>20</v>
      </c>
      <c r="I1479" t="s">
        <v>32</v>
      </c>
      <c r="J1479" t="s">
        <v>241</v>
      </c>
      <c r="K1479">
        <v>137280</v>
      </c>
      <c r="L1479">
        <v>156000</v>
      </c>
      <c r="M1479">
        <v>146640</v>
      </c>
    </row>
    <row r="1480" spans="1:13" x14ac:dyDescent="0.2">
      <c r="A1480" t="s">
        <v>13</v>
      </c>
      <c r="B1480" t="s">
        <v>2538</v>
      </c>
      <c r="C1480" t="s">
        <v>50</v>
      </c>
      <c r="D1480" t="s">
        <v>2539</v>
      </c>
      <c r="E1480" t="s">
        <v>37</v>
      </c>
      <c r="F1480" t="s">
        <v>31</v>
      </c>
      <c r="G1480" t="s">
        <v>2540</v>
      </c>
      <c r="H1480" t="s">
        <v>45</v>
      </c>
      <c r="I1480" t="s">
        <v>32</v>
      </c>
      <c r="J1480" t="s">
        <v>21</v>
      </c>
      <c r="K1480">
        <v>50000</v>
      </c>
      <c r="L1480">
        <v>70000</v>
      </c>
      <c r="M1480">
        <v>60000</v>
      </c>
    </row>
    <row r="1481" spans="1:13" x14ac:dyDescent="0.2">
      <c r="A1481" t="s">
        <v>26</v>
      </c>
      <c r="B1481" t="s">
        <v>2541</v>
      </c>
      <c r="C1481" t="s">
        <v>28</v>
      </c>
      <c r="D1481" t="s">
        <v>1018</v>
      </c>
      <c r="E1481" t="s">
        <v>2542</v>
      </c>
      <c r="F1481" t="s">
        <v>146</v>
      </c>
      <c r="G1481" t="s">
        <v>2543</v>
      </c>
      <c r="H1481" t="s">
        <v>20</v>
      </c>
      <c r="I1481" t="s">
        <v>32</v>
      </c>
      <c r="J1481" t="s">
        <v>46</v>
      </c>
      <c r="K1481">
        <v>137280</v>
      </c>
      <c r="L1481">
        <v>180000</v>
      </c>
      <c r="M1481">
        <v>158640</v>
      </c>
    </row>
    <row r="1482" spans="1:13" x14ac:dyDescent="0.2">
      <c r="A1482" t="s">
        <v>81</v>
      </c>
      <c r="B1482" t="s">
        <v>2544</v>
      </c>
      <c r="C1482" t="s">
        <v>23</v>
      </c>
      <c r="D1482" t="s">
        <v>1066</v>
      </c>
      <c r="E1482" t="s">
        <v>63</v>
      </c>
      <c r="F1482" t="s">
        <v>53</v>
      </c>
      <c r="G1482" t="s">
        <v>2261</v>
      </c>
      <c r="H1482" t="s">
        <v>45</v>
      </c>
      <c r="I1482" t="s">
        <v>32</v>
      </c>
      <c r="J1482" t="s">
        <v>21</v>
      </c>
      <c r="K1482">
        <v>87000</v>
      </c>
      <c r="L1482">
        <v>87000</v>
      </c>
      <c r="M1482">
        <v>87000</v>
      </c>
    </row>
    <row r="1483" spans="1:13" x14ac:dyDescent="0.2">
      <c r="A1483" t="s">
        <v>96</v>
      </c>
      <c r="B1483" t="s">
        <v>606</v>
      </c>
      <c r="C1483" t="s">
        <v>50</v>
      </c>
      <c r="D1483" t="s">
        <v>1463</v>
      </c>
      <c r="E1483" t="s">
        <v>1876</v>
      </c>
      <c r="F1483" t="s">
        <v>31</v>
      </c>
      <c r="G1483" t="s">
        <v>2545</v>
      </c>
      <c r="H1483" t="s">
        <v>20</v>
      </c>
      <c r="I1483" t="s">
        <v>32</v>
      </c>
      <c r="J1483" t="s">
        <v>21</v>
      </c>
      <c r="K1483">
        <v>77000</v>
      </c>
      <c r="L1483">
        <v>101000</v>
      </c>
      <c r="M1483">
        <v>89000</v>
      </c>
    </row>
    <row r="1484" spans="1:13" x14ac:dyDescent="0.2">
      <c r="A1484" t="s">
        <v>105</v>
      </c>
      <c r="B1484" t="s">
        <v>1259</v>
      </c>
      <c r="C1484" t="s">
        <v>50</v>
      </c>
      <c r="D1484" t="s">
        <v>2546</v>
      </c>
      <c r="E1484" t="s">
        <v>1554</v>
      </c>
      <c r="F1484" t="s">
        <v>31</v>
      </c>
      <c r="G1484" t="s">
        <v>2547</v>
      </c>
      <c r="H1484" t="s">
        <v>20</v>
      </c>
      <c r="I1484" t="s">
        <v>32</v>
      </c>
      <c r="J1484" t="s">
        <v>21</v>
      </c>
      <c r="K1484">
        <v>90355.199999999997</v>
      </c>
      <c r="L1484">
        <v>90355.199999999997</v>
      </c>
      <c r="M1484">
        <v>90355.199999999997</v>
      </c>
    </row>
    <row r="1485" spans="1:13" x14ac:dyDescent="0.2">
      <c r="A1485" t="s">
        <v>48</v>
      </c>
      <c r="B1485" t="s">
        <v>988</v>
      </c>
      <c r="C1485" t="s">
        <v>23</v>
      </c>
      <c r="D1485" t="s">
        <v>1010</v>
      </c>
      <c r="E1485" t="s">
        <v>482</v>
      </c>
      <c r="F1485" t="s">
        <v>31</v>
      </c>
      <c r="G1485" t="s">
        <v>2104</v>
      </c>
      <c r="H1485" t="s">
        <v>45</v>
      </c>
      <c r="I1485" t="s">
        <v>32</v>
      </c>
      <c r="J1485" t="s">
        <v>33</v>
      </c>
      <c r="K1485">
        <v>64000</v>
      </c>
      <c r="L1485">
        <v>64000</v>
      </c>
      <c r="M1485">
        <v>64000</v>
      </c>
    </row>
    <row r="1486" spans="1:13" x14ac:dyDescent="0.2">
      <c r="A1486" t="s">
        <v>96</v>
      </c>
      <c r="B1486" t="s">
        <v>873</v>
      </c>
      <c r="C1486" t="s">
        <v>23</v>
      </c>
      <c r="D1486" t="s">
        <v>874</v>
      </c>
      <c r="E1486" t="s">
        <v>2548</v>
      </c>
      <c r="F1486" t="s">
        <v>234</v>
      </c>
      <c r="G1486" t="s">
        <v>2549</v>
      </c>
      <c r="H1486" t="s">
        <v>20</v>
      </c>
      <c r="I1486" t="s">
        <v>32</v>
      </c>
      <c r="J1486" t="s">
        <v>84</v>
      </c>
      <c r="K1486">
        <v>55000</v>
      </c>
      <c r="L1486">
        <v>69000</v>
      </c>
      <c r="M1486">
        <v>62000</v>
      </c>
    </row>
    <row r="1487" spans="1:13" x14ac:dyDescent="0.2">
      <c r="A1487" t="s">
        <v>13</v>
      </c>
      <c r="B1487" t="s">
        <v>1611</v>
      </c>
      <c r="C1487" t="s">
        <v>90</v>
      </c>
      <c r="D1487" t="s">
        <v>1612</v>
      </c>
      <c r="E1487" t="s">
        <v>283</v>
      </c>
      <c r="F1487" t="s">
        <v>146</v>
      </c>
      <c r="G1487" t="s">
        <v>2550</v>
      </c>
      <c r="H1487" t="s">
        <v>20</v>
      </c>
      <c r="I1487" t="s">
        <v>32</v>
      </c>
      <c r="J1487" t="s">
        <v>21</v>
      </c>
      <c r="K1487">
        <v>80000</v>
      </c>
      <c r="L1487">
        <v>118000</v>
      </c>
      <c r="M1487">
        <v>99000</v>
      </c>
    </row>
    <row r="1488" spans="1:13" x14ac:dyDescent="0.2">
      <c r="A1488" t="s">
        <v>81</v>
      </c>
      <c r="B1488" t="s">
        <v>2551</v>
      </c>
      <c r="C1488" t="s">
        <v>23</v>
      </c>
      <c r="D1488" t="s">
        <v>2552</v>
      </c>
      <c r="E1488" t="s">
        <v>37</v>
      </c>
      <c r="F1488" t="s">
        <v>31</v>
      </c>
      <c r="G1488" t="s">
        <v>2553</v>
      </c>
      <c r="H1488" t="s">
        <v>20</v>
      </c>
      <c r="I1488" t="s">
        <v>32</v>
      </c>
      <c r="J1488" t="s">
        <v>33</v>
      </c>
      <c r="K1488">
        <v>104000</v>
      </c>
      <c r="L1488">
        <v>114400</v>
      </c>
      <c r="M1488">
        <v>109200</v>
      </c>
    </row>
    <row r="1489" spans="1:13" x14ac:dyDescent="0.2">
      <c r="A1489" t="s">
        <v>88</v>
      </c>
      <c r="B1489" t="s">
        <v>321</v>
      </c>
      <c r="C1489" t="s">
        <v>90</v>
      </c>
      <c r="D1489" t="s">
        <v>418</v>
      </c>
      <c r="E1489" t="s">
        <v>37</v>
      </c>
      <c r="F1489" t="s">
        <v>31</v>
      </c>
      <c r="G1489" t="s">
        <v>2554</v>
      </c>
      <c r="H1489" t="s">
        <v>20</v>
      </c>
      <c r="I1489" t="s">
        <v>32</v>
      </c>
      <c r="J1489" t="s">
        <v>21</v>
      </c>
      <c r="K1489">
        <v>56000</v>
      </c>
      <c r="L1489">
        <v>85000</v>
      </c>
      <c r="M1489">
        <v>70500</v>
      </c>
    </row>
    <row r="1490" spans="1:13" x14ac:dyDescent="0.2">
      <c r="A1490" t="s">
        <v>26</v>
      </c>
      <c r="B1490" t="s">
        <v>2555</v>
      </c>
      <c r="C1490" t="s">
        <v>50</v>
      </c>
      <c r="D1490" t="s">
        <v>2556</v>
      </c>
      <c r="E1490" t="s">
        <v>123</v>
      </c>
      <c r="F1490" t="s">
        <v>31</v>
      </c>
      <c r="G1490" t="s">
        <v>2557</v>
      </c>
      <c r="H1490" t="s">
        <v>45</v>
      </c>
      <c r="I1490" t="s">
        <v>32</v>
      </c>
      <c r="J1490" t="s">
        <v>33</v>
      </c>
      <c r="K1490">
        <v>71000</v>
      </c>
      <c r="L1490">
        <v>83000</v>
      </c>
      <c r="M1490">
        <v>77000</v>
      </c>
    </row>
    <row r="1491" spans="1:13" x14ac:dyDescent="0.2">
      <c r="A1491" t="s">
        <v>81</v>
      </c>
      <c r="B1491" t="s">
        <v>1717</v>
      </c>
      <c r="C1491" t="s">
        <v>23</v>
      </c>
      <c r="D1491" t="s">
        <v>2558</v>
      </c>
      <c r="E1491" t="s">
        <v>37</v>
      </c>
      <c r="F1491" t="s">
        <v>31</v>
      </c>
      <c r="G1491" t="s">
        <v>2559</v>
      </c>
      <c r="H1491" t="s">
        <v>20</v>
      </c>
      <c r="I1491" t="s">
        <v>32</v>
      </c>
      <c r="J1491" t="s">
        <v>21</v>
      </c>
      <c r="K1491">
        <v>70000</v>
      </c>
      <c r="L1491">
        <v>100000</v>
      </c>
      <c r="M1491">
        <v>85000</v>
      </c>
    </row>
    <row r="1492" spans="1:13" x14ac:dyDescent="0.2">
      <c r="A1492" t="s">
        <v>88</v>
      </c>
      <c r="B1492" t="s">
        <v>2560</v>
      </c>
      <c r="C1492" t="s">
        <v>50</v>
      </c>
      <c r="D1492" t="s">
        <v>2561</v>
      </c>
      <c r="E1492" t="s">
        <v>1890</v>
      </c>
      <c r="F1492" t="s">
        <v>18</v>
      </c>
      <c r="G1492" t="s">
        <v>2562</v>
      </c>
      <c r="H1492" t="s">
        <v>20</v>
      </c>
      <c r="I1492" t="s">
        <v>32</v>
      </c>
      <c r="J1492" t="s">
        <v>21</v>
      </c>
      <c r="K1492">
        <v>85816.8</v>
      </c>
      <c r="L1492">
        <v>91520</v>
      </c>
      <c r="M1492">
        <v>88668.4</v>
      </c>
    </row>
    <row r="1493" spans="1:13" x14ac:dyDescent="0.2">
      <c r="A1493" t="s">
        <v>424</v>
      </c>
      <c r="B1493" t="s">
        <v>450</v>
      </c>
      <c r="C1493" t="s">
        <v>50</v>
      </c>
      <c r="D1493" t="s">
        <v>2563</v>
      </c>
      <c r="E1493" t="s">
        <v>600</v>
      </c>
      <c r="F1493" t="s">
        <v>31</v>
      </c>
      <c r="G1493" t="s">
        <v>2029</v>
      </c>
      <c r="H1493" t="s">
        <v>20</v>
      </c>
      <c r="I1493" t="s">
        <v>32</v>
      </c>
      <c r="J1493" t="s">
        <v>33</v>
      </c>
      <c r="K1493">
        <v>89440</v>
      </c>
      <c r="L1493">
        <v>89440</v>
      </c>
      <c r="M1493">
        <v>89440</v>
      </c>
    </row>
    <row r="1494" spans="1:13" x14ac:dyDescent="0.2">
      <c r="A1494" t="s">
        <v>424</v>
      </c>
      <c r="B1494" t="s">
        <v>450</v>
      </c>
      <c r="C1494" t="s">
        <v>50</v>
      </c>
      <c r="D1494" t="s">
        <v>731</v>
      </c>
      <c r="E1494" t="s">
        <v>344</v>
      </c>
      <c r="F1494" t="s">
        <v>53</v>
      </c>
      <c r="G1494" t="s">
        <v>2029</v>
      </c>
      <c r="H1494" t="s">
        <v>20</v>
      </c>
      <c r="I1494" t="s">
        <v>32</v>
      </c>
      <c r="J1494" t="s">
        <v>732</v>
      </c>
      <c r="K1494">
        <v>77334.399999999994</v>
      </c>
      <c r="L1494">
        <v>83200</v>
      </c>
      <c r="M1494">
        <v>80267.199999999997</v>
      </c>
    </row>
    <row r="1495" spans="1:13" x14ac:dyDescent="0.2">
      <c r="A1495" t="s">
        <v>88</v>
      </c>
      <c r="B1495" t="s">
        <v>1009</v>
      </c>
      <c r="C1495" t="s">
        <v>23</v>
      </c>
      <c r="D1495" t="s">
        <v>1010</v>
      </c>
      <c r="E1495" t="s">
        <v>648</v>
      </c>
      <c r="F1495" t="s">
        <v>31</v>
      </c>
      <c r="G1495" t="s">
        <v>18</v>
      </c>
      <c r="H1495" t="s">
        <v>20</v>
      </c>
      <c r="I1495" t="s">
        <v>32</v>
      </c>
      <c r="J1495" t="s">
        <v>33</v>
      </c>
      <c r="K1495">
        <v>64000</v>
      </c>
      <c r="L1495">
        <v>64000</v>
      </c>
      <c r="M1495">
        <v>64000</v>
      </c>
    </row>
    <row r="1496" spans="1:13" x14ac:dyDescent="0.2">
      <c r="A1496" t="s">
        <v>424</v>
      </c>
      <c r="B1496" t="s">
        <v>450</v>
      </c>
      <c r="C1496" t="s">
        <v>50</v>
      </c>
      <c r="D1496" t="s">
        <v>652</v>
      </c>
      <c r="E1496" t="s">
        <v>560</v>
      </c>
      <c r="F1496" t="s">
        <v>31</v>
      </c>
      <c r="G1496" t="s">
        <v>2564</v>
      </c>
      <c r="H1496" t="s">
        <v>20</v>
      </c>
      <c r="I1496" t="s">
        <v>32</v>
      </c>
      <c r="J1496" t="s">
        <v>33</v>
      </c>
      <c r="K1496">
        <v>91520</v>
      </c>
      <c r="L1496">
        <v>91520</v>
      </c>
      <c r="M1496">
        <v>91520</v>
      </c>
    </row>
    <row r="1497" spans="1:13" x14ac:dyDescent="0.2">
      <c r="A1497" t="s">
        <v>22</v>
      </c>
      <c r="B1497" t="s">
        <v>23</v>
      </c>
      <c r="C1497" t="s">
        <v>23</v>
      </c>
      <c r="D1497" t="s">
        <v>861</v>
      </c>
      <c r="E1497" t="s">
        <v>600</v>
      </c>
      <c r="F1497" t="s">
        <v>31</v>
      </c>
      <c r="G1497" t="s">
        <v>2565</v>
      </c>
      <c r="H1497" t="s">
        <v>20</v>
      </c>
      <c r="I1497" t="s">
        <v>32</v>
      </c>
      <c r="J1497" t="s">
        <v>21</v>
      </c>
      <c r="K1497">
        <v>83000</v>
      </c>
      <c r="L1497">
        <v>100000</v>
      </c>
      <c r="M1497">
        <v>91500</v>
      </c>
    </row>
    <row r="1498" spans="1:13" x14ac:dyDescent="0.2">
      <c r="A1498" t="s">
        <v>88</v>
      </c>
      <c r="B1498" t="s">
        <v>299</v>
      </c>
      <c r="C1498" t="s">
        <v>90</v>
      </c>
      <c r="D1498" t="s">
        <v>609</v>
      </c>
      <c r="E1498" t="s">
        <v>610</v>
      </c>
      <c r="F1498" t="s">
        <v>100</v>
      </c>
      <c r="G1498" t="s">
        <v>2029</v>
      </c>
      <c r="H1498" t="s">
        <v>20</v>
      </c>
      <c r="I1498" t="s">
        <v>32</v>
      </c>
      <c r="J1498" t="s">
        <v>130</v>
      </c>
      <c r="K1498" s="1" t="s">
        <v>611</v>
      </c>
      <c r="L1498" s="1" t="s">
        <v>611</v>
      </c>
      <c r="M1498" s="1" t="s">
        <v>611</v>
      </c>
    </row>
    <row r="1499" spans="1:13" x14ac:dyDescent="0.2">
      <c r="A1499" t="s">
        <v>105</v>
      </c>
      <c r="B1499" t="s">
        <v>2566</v>
      </c>
      <c r="C1499" t="s">
        <v>50</v>
      </c>
      <c r="D1499" t="s">
        <v>2567</v>
      </c>
      <c r="E1499" t="s">
        <v>123</v>
      </c>
      <c r="F1499" t="s">
        <v>31</v>
      </c>
      <c r="G1499" t="s">
        <v>2568</v>
      </c>
      <c r="H1499" t="s">
        <v>20</v>
      </c>
      <c r="I1499" t="s">
        <v>32</v>
      </c>
      <c r="J1499" t="s">
        <v>46</v>
      </c>
      <c r="K1499">
        <v>107120</v>
      </c>
      <c r="L1499">
        <v>107120</v>
      </c>
      <c r="M1499">
        <v>107120</v>
      </c>
    </row>
    <row r="1500" spans="1:13" x14ac:dyDescent="0.2">
      <c r="A1500" t="s">
        <v>96</v>
      </c>
      <c r="B1500" t="s">
        <v>429</v>
      </c>
      <c r="C1500" t="s">
        <v>50</v>
      </c>
      <c r="D1500" t="s">
        <v>126</v>
      </c>
      <c r="E1500" t="s">
        <v>37</v>
      </c>
      <c r="F1500" t="s">
        <v>31</v>
      </c>
      <c r="G1500" t="s">
        <v>2569</v>
      </c>
      <c r="H1500" t="s">
        <v>20</v>
      </c>
      <c r="I1500" t="s">
        <v>32</v>
      </c>
      <c r="J1500" t="s">
        <v>93</v>
      </c>
      <c r="K1500">
        <v>38000</v>
      </c>
      <c r="L1500">
        <v>70000</v>
      </c>
      <c r="M1500">
        <v>54000</v>
      </c>
    </row>
    <row r="1501" spans="1:13" x14ac:dyDescent="0.2">
      <c r="A1501" t="s">
        <v>13</v>
      </c>
      <c r="B1501" t="s">
        <v>798</v>
      </c>
      <c r="C1501" t="s">
        <v>90</v>
      </c>
      <c r="D1501" t="s">
        <v>1788</v>
      </c>
      <c r="E1501" t="s">
        <v>452</v>
      </c>
      <c r="F1501" t="s">
        <v>53</v>
      </c>
      <c r="G1501" t="s">
        <v>2570</v>
      </c>
      <c r="H1501" t="s">
        <v>20</v>
      </c>
      <c r="I1501" t="s">
        <v>32</v>
      </c>
      <c r="J1501" t="s">
        <v>681</v>
      </c>
      <c r="K1501">
        <v>80000</v>
      </c>
      <c r="L1501">
        <v>90000</v>
      </c>
      <c r="M1501">
        <v>85000</v>
      </c>
    </row>
    <row r="1502" spans="1:13" x14ac:dyDescent="0.2">
      <c r="A1502" t="s">
        <v>105</v>
      </c>
      <c r="B1502" t="s">
        <v>510</v>
      </c>
      <c r="C1502" t="s">
        <v>28</v>
      </c>
      <c r="D1502" t="s">
        <v>2571</v>
      </c>
      <c r="E1502" t="s">
        <v>1835</v>
      </c>
      <c r="F1502" t="s">
        <v>146</v>
      </c>
      <c r="G1502" t="s">
        <v>2572</v>
      </c>
      <c r="H1502" t="s">
        <v>45</v>
      </c>
      <c r="I1502" t="s">
        <v>32</v>
      </c>
      <c r="J1502" t="s">
        <v>33</v>
      </c>
      <c r="K1502">
        <v>137280</v>
      </c>
      <c r="L1502">
        <v>180000</v>
      </c>
      <c r="M1502">
        <v>158640</v>
      </c>
    </row>
    <row r="1503" spans="1:13" x14ac:dyDescent="0.2">
      <c r="A1503" t="s">
        <v>424</v>
      </c>
      <c r="B1503" t="s">
        <v>450</v>
      </c>
      <c r="C1503" t="s">
        <v>50</v>
      </c>
      <c r="D1503" t="s">
        <v>2573</v>
      </c>
      <c r="E1503" t="s">
        <v>482</v>
      </c>
      <c r="F1503" t="s">
        <v>31</v>
      </c>
      <c r="G1503" t="s">
        <v>2054</v>
      </c>
      <c r="H1503" t="s">
        <v>20</v>
      </c>
      <c r="I1503" t="s">
        <v>32</v>
      </c>
      <c r="J1503" t="s">
        <v>33</v>
      </c>
      <c r="K1503">
        <v>80080</v>
      </c>
      <c r="L1503">
        <v>80080</v>
      </c>
      <c r="M1503">
        <v>80080</v>
      </c>
    </row>
    <row r="1504" spans="1:13" x14ac:dyDescent="0.2">
      <c r="A1504" t="s">
        <v>424</v>
      </c>
      <c r="B1504" t="s">
        <v>450</v>
      </c>
      <c r="C1504" t="s">
        <v>50</v>
      </c>
      <c r="D1504" t="s">
        <v>2574</v>
      </c>
      <c r="E1504" t="s">
        <v>1255</v>
      </c>
      <c r="F1504" t="s">
        <v>186</v>
      </c>
      <c r="G1504" t="s">
        <v>2575</v>
      </c>
      <c r="H1504" t="s">
        <v>20</v>
      </c>
      <c r="I1504" t="s">
        <v>32</v>
      </c>
      <c r="J1504" t="s">
        <v>21</v>
      </c>
      <c r="K1504">
        <v>76960</v>
      </c>
      <c r="L1504">
        <v>76960</v>
      </c>
      <c r="M1504">
        <v>76960</v>
      </c>
    </row>
    <row r="1505" spans="1:13" x14ac:dyDescent="0.2">
      <c r="A1505" t="s">
        <v>424</v>
      </c>
      <c r="B1505" t="s">
        <v>450</v>
      </c>
      <c r="C1505" t="s">
        <v>50</v>
      </c>
      <c r="D1505" t="s">
        <v>2576</v>
      </c>
      <c r="E1505" t="s">
        <v>123</v>
      </c>
      <c r="F1505" t="s">
        <v>31</v>
      </c>
      <c r="G1505" t="s">
        <v>2029</v>
      </c>
      <c r="H1505" t="s">
        <v>20</v>
      </c>
      <c r="I1505" t="s">
        <v>32</v>
      </c>
      <c r="J1505" t="s">
        <v>33</v>
      </c>
      <c r="K1505">
        <v>89440</v>
      </c>
      <c r="L1505">
        <v>89440</v>
      </c>
      <c r="M1505">
        <v>89440</v>
      </c>
    </row>
    <row r="1506" spans="1:13" x14ac:dyDescent="0.2">
      <c r="A1506" t="s">
        <v>81</v>
      </c>
      <c r="B1506" t="s">
        <v>147</v>
      </c>
      <c r="C1506" t="s">
        <v>50</v>
      </c>
      <c r="D1506" t="s">
        <v>930</v>
      </c>
      <c r="E1506" t="s">
        <v>136</v>
      </c>
      <c r="F1506" t="s">
        <v>100</v>
      </c>
      <c r="G1506" t="s">
        <v>2577</v>
      </c>
      <c r="H1506" t="s">
        <v>20</v>
      </c>
      <c r="I1506" t="s">
        <v>32</v>
      </c>
      <c r="J1506" t="s">
        <v>481</v>
      </c>
      <c r="K1506">
        <v>69000</v>
      </c>
      <c r="L1506">
        <v>90000</v>
      </c>
      <c r="M1506">
        <v>79500</v>
      </c>
    </row>
    <row r="1507" spans="1:13" x14ac:dyDescent="0.2">
      <c r="A1507" t="s">
        <v>81</v>
      </c>
      <c r="B1507" t="s">
        <v>627</v>
      </c>
      <c r="C1507" t="s">
        <v>23</v>
      </c>
      <c r="D1507" t="s">
        <v>628</v>
      </c>
      <c r="E1507" t="s">
        <v>298</v>
      </c>
      <c r="F1507" t="s">
        <v>53</v>
      </c>
      <c r="G1507" t="s">
        <v>2007</v>
      </c>
      <c r="H1507" t="s">
        <v>45</v>
      </c>
      <c r="I1507" t="s">
        <v>32</v>
      </c>
      <c r="J1507" t="s">
        <v>46</v>
      </c>
      <c r="K1507">
        <v>66000</v>
      </c>
      <c r="L1507">
        <v>66000</v>
      </c>
      <c r="M1507">
        <v>66000</v>
      </c>
    </row>
    <row r="1508" spans="1:13" x14ac:dyDescent="0.2">
      <c r="A1508" t="s">
        <v>81</v>
      </c>
      <c r="B1508" t="s">
        <v>627</v>
      </c>
      <c r="C1508" t="s">
        <v>23</v>
      </c>
      <c r="D1508" t="s">
        <v>628</v>
      </c>
      <c r="E1508" t="s">
        <v>298</v>
      </c>
      <c r="F1508" t="s">
        <v>384</v>
      </c>
      <c r="G1508" t="s">
        <v>2007</v>
      </c>
      <c r="H1508" t="s">
        <v>45</v>
      </c>
      <c r="I1508" t="s">
        <v>32</v>
      </c>
      <c r="J1508" t="s">
        <v>46</v>
      </c>
      <c r="K1508">
        <v>66000</v>
      </c>
      <c r="L1508">
        <v>66000</v>
      </c>
      <c r="M1508">
        <v>66000</v>
      </c>
    </row>
    <row r="1509" spans="1:13" x14ac:dyDescent="0.2">
      <c r="A1509" t="s">
        <v>81</v>
      </c>
      <c r="B1509" t="s">
        <v>627</v>
      </c>
      <c r="C1509" t="s">
        <v>23</v>
      </c>
      <c r="D1509" t="s">
        <v>628</v>
      </c>
      <c r="E1509" t="s">
        <v>298</v>
      </c>
      <c r="F1509" t="s">
        <v>234</v>
      </c>
      <c r="G1509" t="s">
        <v>2007</v>
      </c>
      <c r="H1509" t="s">
        <v>45</v>
      </c>
      <c r="I1509" t="s">
        <v>32</v>
      </c>
      <c r="J1509" t="s">
        <v>46</v>
      </c>
      <c r="K1509">
        <v>66000</v>
      </c>
      <c r="L1509">
        <v>66000</v>
      </c>
      <c r="M1509">
        <v>66000</v>
      </c>
    </row>
    <row r="1510" spans="1:13" x14ac:dyDescent="0.2">
      <c r="A1510" t="s">
        <v>48</v>
      </c>
      <c r="B1510" t="s">
        <v>1065</v>
      </c>
      <c r="C1510" t="s">
        <v>23</v>
      </c>
      <c r="D1510" t="s">
        <v>1066</v>
      </c>
      <c r="E1510" t="s">
        <v>63</v>
      </c>
      <c r="F1510" t="s">
        <v>53</v>
      </c>
      <c r="G1510" t="s">
        <v>2261</v>
      </c>
      <c r="H1510" t="s">
        <v>45</v>
      </c>
      <c r="I1510" t="s">
        <v>32</v>
      </c>
      <c r="J1510" t="s">
        <v>21</v>
      </c>
      <c r="K1510">
        <v>87000</v>
      </c>
      <c r="L1510">
        <v>93000</v>
      </c>
      <c r="M1510">
        <v>90000</v>
      </c>
    </row>
    <row r="1511" spans="1:13" x14ac:dyDescent="0.2">
      <c r="A1511" t="s">
        <v>96</v>
      </c>
      <c r="B1511" t="s">
        <v>1147</v>
      </c>
      <c r="C1511" t="s">
        <v>50</v>
      </c>
      <c r="D1511" t="s">
        <v>1148</v>
      </c>
      <c r="E1511" t="s">
        <v>608</v>
      </c>
      <c r="F1511" t="s">
        <v>31</v>
      </c>
      <c r="G1511" t="s">
        <v>2578</v>
      </c>
      <c r="H1511" t="s">
        <v>20</v>
      </c>
      <c r="I1511" t="s">
        <v>32</v>
      </c>
      <c r="J1511" t="s">
        <v>21</v>
      </c>
      <c r="K1511">
        <v>46000</v>
      </c>
      <c r="L1511">
        <v>67000</v>
      </c>
      <c r="M1511">
        <v>56500</v>
      </c>
    </row>
    <row r="1512" spans="1:13" x14ac:dyDescent="0.2">
      <c r="A1512" t="s">
        <v>13</v>
      </c>
      <c r="B1512" t="s">
        <v>807</v>
      </c>
      <c r="C1512" t="s">
        <v>28</v>
      </c>
      <c r="D1512" t="s">
        <v>1690</v>
      </c>
      <c r="E1512" t="s">
        <v>123</v>
      </c>
      <c r="F1512" t="s">
        <v>31</v>
      </c>
      <c r="G1512" t="s">
        <v>2054</v>
      </c>
      <c r="H1512" t="s">
        <v>20</v>
      </c>
      <c r="I1512" t="s">
        <v>32</v>
      </c>
      <c r="J1512" t="s">
        <v>227</v>
      </c>
      <c r="K1512">
        <v>89440</v>
      </c>
      <c r="L1512">
        <v>89440</v>
      </c>
      <c r="M1512">
        <v>89440</v>
      </c>
    </row>
    <row r="1513" spans="1:13" x14ac:dyDescent="0.2">
      <c r="A1513" t="s">
        <v>13</v>
      </c>
      <c r="B1513" t="s">
        <v>2579</v>
      </c>
      <c r="C1513" t="s">
        <v>50</v>
      </c>
      <c r="D1513" t="s">
        <v>132</v>
      </c>
      <c r="E1513" t="s">
        <v>37</v>
      </c>
      <c r="F1513" t="s">
        <v>31</v>
      </c>
      <c r="G1513" t="s">
        <v>2580</v>
      </c>
      <c r="H1513" t="s">
        <v>20</v>
      </c>
      <c r="I1513" t="s">
        <v>32</v>
      </c>
      <c r="J1513" t="s">
        <v>21</v>
      </c>
      <c r="K1513">
        <v>48000</v>
      </c>
      <c r="L1513">
        <v>64000</v>
      </c>
      <c r="M1513">
        <v>56000</v>
      </c>
    </row>
    <row r="1514" spans="1:13" x14ac:dyDescent="0.2">
      <c r="A1514" t="s">
        <v>48</v>
      </c>
      <c r="B1514" t="s">
        <v>438</v>
      </c>
      <c r="C1514" t="s">
        <v>23</v>
      </c>
      <c r="D1514" t="s">
        <v>439</v>
      </c>
      <c r="E1514" t="s">
        <v>440</v>
      </c>
      <c r="F1514" t="s">
        <v>53</v>
      </c>
      <c r="G1514" t="s">
        <v>2581</v>
      </c>
      <c r="H1514" t="s">
        <v>20</v>
      </c>
      <c r="I1514" t="s">
        <v>32</v>
      </c>
      <c r="J1514" t="s">
        <v>21</v>
      </c>
      <c r="K1514">
        <v>87734.399999999994</v>
      </c>
      <c r="L1514">
        <v>87734.399999999994</v>
      </c>
      <c r="M1514">
        <v>87734.399999999994</v>
      </c>
    </row>
    <row r="1515" spans="1:13" x14ac:dyDescent="0.2">
      <c r="A1515" t="s">
        <v>13</v>
      </c>
      <c r="B1515" t="s">
        <v>2582</v>
      </c>
      <c r="C1515" t="s">
        <v>1333</v>
      </c>
      <c r="D1515" t="s">
        <v>2583</v>
      </c>
      <c r="E1515" t="s">
        <v>37</v>
      </c>
      <c r="F1515" t="s">
        <v>31</v>
      </c>
      <c r="G1515" t="s">
        <v>2584</v>
      </c>
      <c r="H1515" t="s">
        <v>45</v>
      </c>
      <c r="I1515" t="s">
        <v>32</v>
      </c>
      <c r="J1515" t="s">
        <v>21</v>
      </c>
      <c r="K1515">
        <v>62000</v>
      </c>
      <c r="L1515">
        <v>90000</v>
      </c>
      <c r="M1515">
        <v>76000</v>
      </c>
    </row>
    <row r="1516" spans="1:13" x14ac:dyDescent="0.2">
      <c r="A1516" t="s">
        <v>81</v>
      </c>
      <c r="B1516" t="s">
        <v>483</v>
      </c>
      <c r="C1516" t="s">
        <v>23</v>
      </c>
      <c r="D1516" t="s">
        <v>484</v>
      </c>
      <c r="E1516" t="s">
        <v>37</v>
      </c>
      <c r="F1516" t="s">
        <v>31</v>
      </c>
      <c r="G1516" t="s">
        <v>2585</v>
      </c>
      <c r="H1516" t="s">
        <v>20</v>
      </c>
      <c r="I1516" t="s">
        <v>32</v>
      </c>
      <c r="J1516" t="s">
        <v>33</v>
      </c>
      <c r="K1516">
        <v>60000</v>
      </c>
      <c r="L1516">
        <v>100000</v>
      </c>
      <c r="M1516">
        <v>80000</v>
      </c>
    </row>
    <row r="1517" spans="1:13" x14ac:dyDescent="0.2">
      <c r="A1517" t="s">
        <v>48</v>
      </c>
      <c r="B1517" t="s">
        <v>2586</v>
      </c>
      <c r="C1517" t="s">
        <v>370</v>
      </c>
      <c r="D1517" t="s">
        <v>791</v>
      </c>
      <c r="E1517" t="s">
        <v>63</v>
      </c>
      <c r="F1517" t="s">
        <v>53</v>
      </c>
      <c r="G1517" t="s">
        <v>2587</v>
      </c>
      <c r="H1517" t="s">
        <v>45</v>
      </c>
      <c r="I1517" t="s">
        <v>32</v>
      </c>
      <c r="J1517" t="s">
        <v>93</v>
      </c>
      <c r="K1517">
        <v>90000</v>
      </c>
      <c r="L1517">
        <v>180000</v>
      </c>
      <c r="M1517">
        <v>135000</v>
      </c>
    </row>
    <row r="1518" spans="1:13" x14ac:dyDescent="0.2">
      <c r="A1518" t="s">
        <v>105</v>
      </c>
      <c r="B1518" t="s">
        <v>2588</v>
      </c>
      <c r="C1518" t="s">
        <v>50</v>
      </c>
      <c r="D1518" t="s">
        <v>1967</v>
      </c>
      <c r="E1518" t="s">
        <v>30</v>
      </c>
      <c r="F1518" t="s">
        <v>31</v>
      </c>
      <c r="G1518" t="s">
        <v>2589</v>
      </c>
      <c r="H1518" t="s">
        <v>20</v>
      </c>
      <c r="I1518" t="s">
        <v>32</v>
      </c>
      <c r="J1518" t="s">
        <v>33</v>
      </c>
      <c r="K1518">
        <v>45000</v>
      </c>
      <c r="L1518">
        <v>81000</v>
      </c>
      <c r="M1518">
        <v>63000</v>
      </c>
    </row>
    <row r="1519" spans="1:13" x14ac:dyDescent="0.2">
      <c r="A1519" t="s">
        <v>48</v>
      </c>
      <c r="B1519" t="s">
        <v>786</v>
      </c>
      <c r="C1519" t="s">
        <v>28</v>
      </c>
      <c r="D1519" t="s">
        <v>651</v>
      </c>
      <c r="E1519" t="s">
        <v>787</v>
      </c>
      <c r="F1519" t="s">
        <v>186</v>
      </c>
      <c r="G1519" t="s">
        <v>2590</v>
      </c>
      <c r="H1519" t="s">
        <v>20</v>
      </c>
      <c r="I1519" t="s">
        <v>32</v>
      </c>
      <c r="J1519" t="s">
        <v>21</v>
      </c>
      <c r="K1519">
        <v>84000</v>
      </c>
      <c r="L1519">
        <v>90000</v>
      </c>
      <c r="M1519">
        <v>87000</v>
      </c>
    </row>
    <row r="1520" spans="1:13" x14ac:dyDescent="0.2">
      <c r="A1520" t="s">
        <v>88</v>
      </c>
      <c r="B1520" t="s">
        <v>968</v>
      </c>
      <c r="C1520" t="s">
        <v>28</v>
      </c>
      <c r="D1520" t="s">
        <v>374</v>
      </c>
      <c r="E1520" t="s">
        <v>136</v>
      </c>
      <c r="F1520" t="s">
        <v>100</v>
      </c>
      <c r="G1520" t="s">
        <v>2591</v>
      </c>
      <c r="H1520" t="s">
        <v>20</v>
      </c>
      <c r="I1520" t="s">
        <v>32</v>
      </c>
      <c r="J1520" t="s">
        <v>33</v>
      </c>
      <c r="K1520">
        <v>85633.600000000006</v>
      </c>
      <c r="L1520">
        <v>106995.2</v>
      </c>
      <c r="M1520">
        <v>96314.4</v>
      </c>
    </row>
    <row r="1521" spans="1:13" x14ac:dyDescent="0.2">
      <c r="A1521" t="s">
        <v>96</v>
      </c>
      <c r="B1521" t="s">
        <v>2592</v>
      </c>
      <c r="C1521" t="s">
        <v>50</v>
      </c>
      <c r="D1521" t="s">
        <v>1070</v>
      </c>
      <c r="E1521" t="s">
        <v>600</v>
      </c>
      <c r="F1521" t="s">
        <v>31</v>
      </c>
      <c r="G1521" t="s">
        <v>2593</v>
      </c>
      <c r="H1521" t="s">
        <v>20</v>
      </c>
      <c r="I1521" t="s">
        <v>32</v>
      </c>
      <c r="J1521" t="s">
        <v>21</v>
      </c>
      <c r="K1521">
        <v>56000</v>
      </c>
      <c r="L1521">
        <v>97000</v>
      </c>
      <c r="M1521">
        <v>76500</v>
      </c>
    </row>
    <row r="1522" spans="1:13" x14ac:dyDescent="0.2">
      <c r="A1522" t="s">
        <v>96</v>
      </c>
      <c r="B1522" t="s">
        <v>1669</v>
      </c>
      <c r="C1522" t="s">
        <v>50</v>
      </c>
      <c r="D1522" t="s">
        <v>458</v>
      </c>
      <c r="E1522" t="s">
        <v>452</v>
      </c>
      <c r="F1522" t="s">
        <v>53</v>
      </c>
      <c r="G1522" t="s">
        <v>2435</v>
      </c>
      <c r="H1522" t="s">
        <v>20</v>
      </c>
      <c r="I1522" t="s">
        <v>32</v>
      </c>
      <c r="J1522" t="s">
        <v>21</v>
      </c>
      <c r="K1522">
        <v>69000</v>
      </c>
      <c r="L1522">
        <v>86000</v>
      </c>
      <c r="M1522">
        <v>77500</v>
      </c>
    </row>
    <row r="1523" spans="1:13" x14ac:dyDescent="0.2">
      <c r="A1523" t="s">
        <v>48</v>
      </c>
      <c r="B1523" t="s">
        <v>1200</v>
      </c>
      <c r="C1523" t="s">
        <v>50</v>
      </c>
      <c r="D1523" t="s">
        <v>263</v>
      </c>
      <c r="E1523" t="s">
        <v>37</v>
      </c>
      <c r="F1523" t="s">
        <v>31</v>
      </c>
      <c r="G1523" t="s">
        <v>2594</v>
      </c>
      <c r="H1523" t="s">
        <v>20</v>
      </c>
      <c r="I1523" t="s">
        <v>32</v>
      </c>
      <c r="J1523" t="s">
        <v>93</v>
      </c>
      <c r="K1523">
        <v>62000</v>
      </c>
      <c r="L1523">
        <v>84000</v>
      </c>
      <c r="M1523">
        <v>73000</v>
      </c>
    </row>
    <row r="1524" spans="1:13" x14ac:dyDescent="0.2">
      <c r="A1524" t="s">
        <v>88</v>
      </c>
      <c r="B1524" t="s">
        <v>2595</v>
      </c>
      <c r="C1524" t="s">
        <v>90</v>
      </c>
      <c r="D1524" t="s">
        <v>2180</v>
      </c>
      <c r="E1524" t="s">
        <v>37</v>
      </c>
      <c r="F1524" t="s">
        <v>31</v>
      </c>
      <c r="G1524" t="s">
        <v>2181</v>
      </c>
      <c r="H1524" t="s">
        <v>45</v>
      </c>
      <c r="I1524" t="s">
        <v>32</v>
      </c>
      <c r="J1524" t="s">
        <v>21</v>
      </c>
      <c r="K1524">
        <v>81000</v>
      </c>
      <c r="L1524">
        <v>100000</v>
      </c>
      <c r="M1524">
        <v>90500</v>
      </c>
    </row>
    <row r="1525" spans="1:13" x14ac:dyDescent="0.2">
      <c r="A1525" t="s">
        <v>48</v>
      </c>
      <c r="B1525" t="s">
        <v>893</v>
      </c>
      <c r="C1525" t="s">
        <v>50</v>
      </c>
      <c r="D1525" t="s">
        <v>679</v>
      </c>
      <c r="E1525" t="s">
        <v>37</v>
      </c>
      <c r="F1525" t="s">
        <v>31</v>
      </c>
      <c r="G1525" t="s">
        <v>1819</v>
      </c>
      <c r="H1525" t="s">
        <v>45</v>
      </c>
      <c r="I1525" t="s">
        <v>32</v>
      </c>
      <c r="J1525" t="s">
        <v>130</v>
      </c>
      <c r="K1525">
        <v>70000</v>
      </c>
      <c r="L1525">
        <v>80000</v>
      </c>
      <c r="M1525">
        <v>75000</v>
      </c>
    </row>
    <row r="1526" spans="1:13" x14ac:dyDescent="0.2">
      <c r="A1526" t="s">
        <v>48</v>
      </c>
      <c r="B1526" t="s">
        <v>2596</v>
      </c>
      <c r="C1526" t="s">
        <v>50</v>
      </c>
      <c r="D1526" t="s">
        <v>2597</v>
      </c>
      <c r="E1526" t="s">
        <v>123</v>
      </c>
      <c r="F1526" t="s">
        <v>31</v>
      </c>
      <c r="G1526" t="s">
        <v>2598</v>
      </c>
      <c r="H1526" t="s">
        <v>20</v>
      </c>
      <c r="I1526" t="s">
        <v>32</v>
      </c>
      <c r="J1526" t="s">
        <v>21</v>
      </c>
      <c r="K1526">
        <v>109000</v>
      </c>
      <c r="L1526">
        <v>123000</v>
      </c>
      <c r="M1526">
        <v>116000</v>
      </c>
    </row>
    <row r="1527" spans="1:13" x14ac:dyDescent="0.2">
      <c r="A1527" t="s">
        <v>55</v>
      </c>
      <c r="B1527" t="s">
        <v>1301</v>
      </c>
      <c r="C1527" t="s">
        <v>23</v>
      </c>
      <c r="D1527" t="s">
        <v>1302</v>
      </c>
      <c r="E1527" t="s">
        <v>63</v>
      </c>
      <c r="F1527" t="s">
        <v>53</v>
      </c>
      <c r="G1527" t="s">
        <v>2599</v>
      </c>
      <c r="H1527" t="s">
        <v>20</v>
      </c>
      <c r="I1527" t="s">
        <v>32</v>
      </c>
      <c r="J1527" t="s">
        <v>21</v>
      </c>
      <c r="K1527">
        <v>68000</v>
      </c>
      <c r="L1527">
        <v>93000</v>
      </c>
      <c r="M1527">
        <v>80500</v>
      </c>
    </row>
    <row r="1528" spans="1:13" x14ac:dyDescent="0.2">
      <c r="A1528" t="s">
        <v>13</v>
      </c>
      <c r="B1528" t="s">
        <v>1264</v>
      </c>
      <c r="C1528" t="s">
        <v>50</v>
      </c>
      <c r="D1528" t="s">
        <v>1265</v>
      </c>
      <c r="E1528" t="s">
        <v>63</v>
      </c>
      <c r="F1528" t="s">
        <v>53</v>
      </c>
      <c r="G1528" t="s">
        <v>2600</v>
      </c>
      <c r="H1528" t="s">
        <v>20</v>
      </c>
      <c r="I1528" t="s">
        <v>32</v>
      </c>
      <c r="J1528" t="s">
        <v>33</v>
      </c>
      <c r="K1528">
        <v>85000</v>
      </c>
      <c r="L1528">
        <v>110000</v>
      </c>
      <c r="M1528">
        <v>97500</v>
      </c>
    </row>
    <row r="1529" spans="1:13" x14ac:dyDescent="0.2">
      <c r="A1529" t="s">
        <v>26</v>
      </c>
      <c r="B1529" t="s">
        <v>2601</v>
      </c>
      <c r="C1529" t="s">
        <v>67</v>
      </c>
      <c r="D1529" t="s">
        <v>1860</v>
      </c>
      <c r="E1529" t="s">
        <v>37</v>
      </c>
      <c r="F1529" t="s">
        <v>31</v>
      </c>
      <c r="G1529" t="s">
        <v>2602</v>
      </c>
      <c r="H1529" t="s">
        <v>20</v>
      </c>
      <c r="I1529" t="s">
        <v>32</v>
      </c>
      <c r="J1529" t="s">
        <v>21</v>
      </c>
      <c r="K1529">
        <v>135200</v>
      </c>
      <c r="L1529">
        <v>156000</v>
      </c>
      <c r="M1529">
        <v>145600</v>
      </c>
    </row>
    <row r="1530" spans="1:13" x14ac:dyDescent="0.2">
      <c r="A1530" t="s">
        <v>55</v>
      </c>
      <c r="B1530" t="s">
        <v>477</v>
      </c>
      <c r="C1530" t="s">
        <v>50</v>
      </c>
      <c r="D1530" t="s">
        <v>478</v>
      </c>
      <c r="E1530" t="s">
        <v>1890</v>
      </c>
      <c r="F1530" t="s">
        <v>18</v>
      </c>
      <c r="G1530" t="s">
        <v>2603</v>
      </c>
      <c r="H1530" t="s">
        <v>20</v>
      </c>
      <c r="I1530" t="s">
        <v>32</v>
      </c>
      <c r="J1530" t="s">
        <v>481</v>
      </c>
      <c r="K1530">
        <v>68000</v>
      </c>
      <c r="L1530">
        <v>88300</v>
      </c>
      <c r="M1530">
        <v>78150</v>
      </c>
    </row>
    <row r="1531" spans="1:13" x14ac:dyDescent="0.2">
      <c r="A1531" t="s">
        <v>105</v>
      </c>
      <c r="B1531" t="s">
        <v>1259</v>
      </c>
      <c r="C1531" t="s">
        <v>50</v>
      </c>
      <c r="D1531" t="s">
        <v>2604</v>
      </c>
      <c r="E1531" t="s">
        <v>123</v>
      </c>
      <c r="F1531" t="s">
        <v>31</v>
      </c>
      <c r="G1531" t="s">
        <v>2547</v>
      </c>
      <c r="H1531" t="s">
        <v>20</v>
      </c>
      <c r="I1531" t="s">
        <v>32</v>
      </c>
      <c r="J1531" t="s">
        <v>681</v>
      </c>
      <c r="K1531">
        <v>90355.199999999997</v>
      </c>
      <c r="L1531">
        <v>90355.199999999997</v>
      </c>
      <c r="M1531">
        <v>90355.199999999997</v>
      </c>
    </row>
    <row r="1532" spans="1:13" x14ac:dyDescent="0.2">
      <c r="A1532" t="s">
        <v>55</v>
      </c>
      <c r="B1532" t="s">
        <v>2605</v>
      </c>
      <c r="C1532" t="s">
        <v>50</v>
      </c>
      <c r="D1532" t="s">
        <v>2606</v>
      </c>
      <c r="E1532" t="s">
        <v>37</v>
      </c>
      <c r="F1532" t="s">
        <v>31</v>
      </c>
      <c r="G1532" t="s">
        <v>2200</v>
      </c>
      <c r="H1532" t="s">
        <v>20</v>
      </c>
      <c r="I1532" t="s">
        <v>32</v>
      </c>
      <c r="J1532" t="s">
        <v>21</v>
      </c>
      <c r="K1532">
        <v>37440</v>
      </c>
      <c r="L1532">
        <v>57200</v>
      </c>
      <c r="M1532">
        <v>47320</v>
      </c>
    </row>
    <row r="1533" spans="1:13" x14ac:dyDescent="0.2">
      <c r="A1533" t="s">
        <v>88</v>
      </c>
      <c r="B1533" t="s">
        <v>299</v>
      </c>
      <c r="C1533" t="s">
        <v>90</v>
      </c>
      <c r="D1533" t="s">
        <v>594</v>
      </c>
      <c r="E1533" t="s">
        <v>115</v>
      </c>
      <c r="F1533" t="s">
        <v>31</v>
      </c>
      <c r="G1533" t="s">
        <v>2607</v>
      </c>
      <c r="H1533" t="s">
        <v>20</v>
      </c>
      <c r="I1533" t="s">
        <v>32</v>
      </c>
      <c r="J1533" t="s">
        <v>21</v>
      </c>
      <c r="K1533">
        <v>90064</v>
      </c>
      <c r="L1533">
        <v>90064</v>
      </c>
      <c r="M1533">
        <v>90064</v>
      </c>
    </row>
    <row r="1534" spans="1:13" x14ac:dyDescent="0.2">
      <c r="A1534" t="s">
        <v>81</v>
      </c>
      <c r="B1534" t="s">
        <v>1462</v>
      </c>
      <c r="C1534" t="s">
        <v>23</v>
      </c>
      <c r="D1534" t="s">
        <v>967</v>
      </c>
      <c r="E1534" t="s">
        <v>17</v>
      </c>
      <c r="F1534" t="s">
        <v>18</v>
      </c>
      <c r="G1534" t="s">
        <v>2608</v>
      </c>
      <c r="H1534" t="s">
        <v>45</v>
      </c>
      <c r="I1534" t="s">
        <v>17</v>
      </c>
      <c r="J1534" t="s">
        <v>21</v>
      </c>
      <c r="K1534">
        <v>66000</v>
      </c>
      <c r="L1534">
        <v>84500</v>
      </c>
      <c r="M1534">
        <v>75250</v>
      </c>
    </row>
    <row r="1535" spans="1:13" x14ac:dyDescent="0.2">
      <c r="A1535" t="s">
        <v>81</v>
      </c>
      <c r="B1535" t="s">
        <v>1695</v>
      </c>
      <c r="C1535" t="s">
        <v>50</v>
      </c>
      <c r="D1535" t="s">
        <v>1696</v>
      </c>
      <c r="E1535" t="s">
        <v>319</v>
      </c>
      <c r="F1535" t="s">
        <v>31</v>
      </c>
      <c r="G1535" t="s">
        <v>2609</v>
      </c>
      <c r="H1535" t="s">
        <v>20</v>
      </c>
      <c r="I1535" t="s">
        <v>32</v>
      </c>
      <c r="J1535" t="s">
        <v>21</v>
      </c>
      <c r="K1535">
        <v>65000</v>
      </c>
      <c r="L1535">
        <v>65000</v>
      </c>
      <c r="M1535">
        <v>65000</v>
      </c>
    </row>
    <row r="1536" spans="1:13" x14ac:dyDescent="0.2">
      <c r="A1536" t="s">
        <v>48</v>
      </c>
      <c r="B1536" t="s">
        <v>719</v>
      </c>
      <c r="C1536" t="s">
        <v>23</v>
      </c>
      <c r="D1536" t="s">
        <v>720</v>
      </c>
      <c r="E1536" t="s">
        <v>37</v>
      </c>
      <c r="F1536" t="s">
        <v>31</v>
      </c>
      <c r="G1536" t="s">
        <v>2610</v>
      </c>
      <c r="H1536" t="s">
        <v>45</v>
      </c>
      <c r="I1536" t="s">
        <v>32</v>
      </c>
      <c r="J1536" t="s">
        <v>21</v>
      </c>
      <c r="K1536">
        <v>113000</v>
      </c>
      <c r="L1536">
        <v>113000</v>
      </c>
      <c r="M1536">
        <v>113000</v>
      </c>
    </row>
    <row r="1537" spans="1:13" x14ac:dyDescent="0.2">
      <c r="A1537" t="s">
        <v>55</v>
      </c>
      <c r="B1537" t="s">
        <v>2611</v>
      </c>
      <c r="C1537" t="s">
        <v>50</v>
      </c>
      <c r="D1537" t="s">
        <v>2612</v>
      </c>
      <c r="E1537" t="s">
        <v>260</v>
      </c>
      <c r="F1537" t="s">
        <v>186</v>
      </c>
      <c r="G1537" t="s">
        <v>2613</v>
      </c>
      <c r="H1537" t="s">
        <v>20</v>
      </c>
      <c r="I1537" t="s">
        <v>32</v>
      </c>
      <c r="J1537" t="s">
        <v>301</v>
      </c>
      <c r="K1537">
        <v>49000</v>
      </c>
      <c r="L1537">
        <v>64000</v>
      </c>
      <c r="M1537">
        <v>56500</v>
      </c>
    </row>
    <row r="1538" spans="1:13" x14ac:dyDescent="0.2">
      <c r="A1538" t="s">
        <v>48</v>
      </c>
      <c r="B1538" t="s">
        <v>2614</v>
      </c>
      <c r="C1538" t="s">
        <v>50</v>
      </c>
      <c r="D1538" t="s">
        <v>1239</v>
      </c>
      <c r="E1538" t="s">
        <v>600</v>
      </c>
      <c r="F1538" t="s">
        <v>31</v>
      </c>
      <c r="G1538" t="s">
        <v>2615</v>
      </c>
      <c r="H1538" t="s">
        <v>20</v>
      </c>
      <c r="I1538" t="s">
        <v>32</v>
      </c>
      <c r="J1538" t="s">
        <v>130</v>
      </c>
      <c r="K1538">
        <v>61000</v>
      </c>
      <c r="L1538">
        <v>91000</v>
      </c>
      <c r="M1538">
        <v>76000</v>
      </c>
    </row>
    <row r="1539" spans="1:13" x14ac:dyDescent="0.2">
      <c r="A1539" t="s">
        <v>424</v>
      </c>
      <c r="B1539" t="s">
        <v>929</v>
      </c>
      <c r="C1539" t="s">
        <v>50</v>
      </c>
      <c r="D1539" t="s">
        <v>930</v>
      </c>
      <c r="E1539" t="s">
        <v>136</v>
      </c>
      <c r="F1539" t="s">
        <v>100</v>
      </c>
      <c r="G1539" t="s">
        <v>2616</v>
      </c>
      <c r="H1539" t="s">
        <v>20</v>
      </c>
      <c r="I1539" t="s">
        <v>32</v>
      </c>
      <c r="J1539" t="s">
        <v>481</v>
      </c>
      <c r="K1539">
        <v>30240.560000000001</v>
      </c>
      <c r="L1539">
        <v>57200</v>
      </c>
      <c r="M1539">
        <v>43720.28</v>
      </c>
    </row>
    <row r="1540" spans="1:13" x14ac:dyDescent="0.2">
      <c r="A1540" t="s">
        <v>81</v>
      </c>
      <c r="B1540" t="s">
        <v>2617</v>
      </c>
      <c r="C1540" t="s">
        <v>50</v>
      </c>
      <c r="D1540" t="s">
        <v>1294</v>
      </c>
      <c r="E1540" t="s">
        <v>37</v>
      </c>
      <c r="F1540" t="s">
        <v>31</v>
      </c>
      <c r="G1540" t="s">
        <v>2618</v>
      </c>
      <c r="H1540" t="s">
        <v>45</v>
      </c>
      <c r="I1540" t="s">
        <v>32</v>
      </c>
      <c r="J1540" t="s">
        <v>33</v>
      </c>
      <c r="K1540">
        <v>135200</v>
      </c>
      <c r="L1540">
        <v>145600</v>
      </c>
      <c r="M1540">
        <v>140400</v>
      </c>
    </row>
    <row r="1541" spans="1:13" x14ac:dyDescent="0.2">
      <c r="A1541" t="s">
        <v>22</v>
      </c>
      <c r="B1541" t="s">
        <v>296</v>
      </c>
      <c r="C1541" t="s">
        <v>50</v>
      </c>
      <c r="D1541" t="s">
        <v>551</v>
      </c>
      <c r="E1541" t="s">
        <v>552</v>
      </c>
      <c r="F1541" t="s">
        <v>100</v>
      </c>
      <c r="G1541" t="s">
        <v>2619</v>
      </c>
      <c r="H1541" t="s">
        <v>20</v>
      </c>
      <c r="I1541" t="s">
        <v>32</v>
      </c>
      <c r="J1541" t="s">
        <v>21</v>
      </c>
      <c r="K1541">
        <v>70000</v>
      </c>
      <c r="L1541">
        <v>94000</v>
      </c>
      <c r="M1541">
        <v>82000</v>
      </c>
    </row>
    <row r="1542" spans="1:13" x14ac:dyDescent="0.2">
      <c r="A1542" t="s">
        <v>81</v>
      </c>
      <c r="B1542" t="s">
        <v>1030</v>
      </c>
      <c r="C1542" t="s">
        <v>1031</v>
      </c>
      <c r="D1542" t="s">
        <v>1729</v>
      </c>
      <c r="E1542" t="s">
        <v>1730</v>
      </c>
      <c r="F1542" t="s">
        <v>178</v>
      </c>
      <c r="G1542" t="s">
        <v>2263</v>
      </c>
      <c r="H1542" t="s">
        <v>20</v>
      </c>
      <c r="I1542" t="s">
        <v>32</v>
      </c>
      <c r="J1542" t="s">
        <v>21</v>
      </c>
      <c r="K1542">
        <v>63000</v>
      </c>
      <c r="L1542">
        <v>63000</v>
      </c>
      <c r="M1542">
        <v>63000</v>
      </c>
    </row>
    <row r="1543" spans="1:13" x14ac:dyDescent="0.2">
      <c r="A1543" t="s">
        <v>81</v>
      </c>
      <c r="B1543" t="s">
        <v>217</v>
      </c>
      <c r="C1543" t="s">
        <v>23</v>
      </c>
      <c r="D1543" t="s">
        <v>1249</v>
      </c>
      <c r="E1543" t="s">
        <v>204</v>
      </c>
      <c r="F1543" t="s">
        <v>31</v>
      </c>
      <c r="G1543" t="s">
        <v>2620</v>
      </c>
      <c r="H1543" t="s">
        <v>45</v>
      </c>
      <c r="I1543" t="s">
        <v>32</v>
      </c>
      <c r="J1543" t="s">
        <v>46</v>
      </c>
      <c r="K1543">
        <v>84000</v>
      </c>
      <c r="L1543">
        <v>104000</v>
      </c>
      <c r="M1543">
        <v>94000</v>
      </c>
    </row>
    <row r="1544" spans="1:13" x14ac:dyDescent="0.2">
      <c r="A1544" t="s">
        <v>96</v>
      </c>
      <c r="B1544" t="s">
        <v>1444</v>
      </c>
      <c r="C1544" t="s">
        <v>50</v>
      </c>
      <c r="D1544" t="s">
        <v>1445</v>
      </c>
      <c r="E1544" t="s">
        <v>260</v>
      </c>
      <c r="F1544" t="s">
        <v>186</v>
      </c>
      <c r="G1544" t="s">
        <v>2505</v>
      </c>
      <c r="H1544" t="s">
        <v>20</v>
      </c>
      <c r="I1544" t="s">
        <v>32</v>
      </c>
      <c r="J1544" t="s">
        <v>33</v>
      </c>
      <c r="K1544">
        <v>47000</v>
      </c>
      <c r="L1544">
        <v>65000</v>
      </c>
      <c r="M1544">
        <v>56000</v>
      </c>
    </row>
    <row r="1545" spans="1:13" x14ac:dyDescent="0.2">
      <c r="A1545" t="s">
        <v>22</v>
      </c>
      <c r="B1545" t="s">
        <v>191</v>
      </c>
      <c r="C1545" t="s">
        <v>50</v>
      </c>
      <c r="D1545" t="s">
        <v>253</v>
      </c>
      <c r="E1545" t="s">
        <v>37</v>
      </c>
      <c r="F1545" t="s">
        <v>31</v>
      </c>
      <c r="G1545" t="s">
        <v>2621</v>
      </c>
      <c r="H1545" t="s">
        <v>20</v>
      </c>
      <c r="I1545" t="s">
        <v>32</v>
      </c>
      <c r="J1545" t="s">
        <v>33</v>
      </c>
      <c r="K1545">
        <v>50000</v>
      </c>
      <c r="L1545">
        <v>57200</v>
      </c>
      <c r="M1545">
        <v>53600</v>
      </c>
    </row>
    <row r="1546" spans="1:13" x14ac:dyDescent="0.2">
      <c r="A1546" t="s">
        <v>96</v>
      </c>
      <c r="B1546" t="s">
        <v>2622</v>
      </c>
      <c r="C1546" t="s">
        <v>50</v>
      </c>
      <c r="D1546" t="s">
        <v>2623</v>
      </c>
      <c r="E1546" t="s">
        <v>37</v>
      </c>
      <c r="F1546" t="s">
        <v>31</v>
      </c>
      <c r="G1546" t="s">
        <v>2624</v>
      </c>
      <c r="H1546" t="s">
        <v>20</v>
      </c>
      <c r="I1546" t="s">
        <v>32</v>
      </c>
      <c r="J1546" t="s">
        <v>21</v>
      </c>
      <c r="K1546">
        <v>70000</v>
      </c>
      <c r="L1546">
        <v>124000</v>
      </c>
      <c r="M1546">
        <v>97000</v>
      </c>
    </row>
    <row r="1547" spans="1:13" x14ac:dyDescent="0.2">
      <c r="A1547" t="s">
        <v>22</v>
      </c>
      <c r="B1547" t="s">
        <v>1661</v>
      </c>
      <c r="C1547" t="s">
        <v>50</v>
      </c>
      <c r="D1547" t="s">
        <v>1662</v>
      </c>
      <c r="E1547" t="s">
        <v>37</v>
      </c>
      <c r="F1547" t="s">
        <v>31</v>
      </c>
      <c r="G1547" t="s">
        <v>2625</v>
      </c>
      <c r="H1547" t="s">
        <v>20</v>
      </c>
      <c r="I1547" t="s">
        <v>32</v>
      </c>
      <c r="J1547" t="s">
        <v>21</v>
      </c>
      <c r="K1547">
        <v>44000</v>
      </c>
      <c r="L1547">
        <v>57200</v>
      </c>
      <c r="M1547">
        <v>50600</v>
      </c>
    </row>
    <row r="1548" spans="1:13" x14ac:dyDescent="0.2">
      <c r="A1548" t="s">
        <v>81</v>
      </c>
      <c r="B1548" t="s">
        <v>1214</v>
      </c>
      <c r="C1548" t="s">
        <v>50</v>
      </c>
      <c r="D1548" t="s">
        <v>1215</v>
      </c>
      <c r="E1548" t="s">
        <v>37</v>
      </c>
      <c r="F1548" t="s">
        <v>31</v>
      </c>
      <c r="G1548" t="s">
        <v>2626</v>
      </c>
      <c r="H1548" t="s">
        <v>20</v>
      </c>
      <c r="I1548" t="s">
        <v>32</v>
      </c>
      <c r="J1548" t="s">
        <v>33</v>
      </c>
      <c r="K1548">
        <v>90646.399999999994</v>
      </c>
      <c r="L1548">
        <v>99320</v>
      </c>
      <c r="M1548">
        <v>94983.2</v>
      </c>
    </row>
    <row r="1549" spans="1:13" x14ac:dyDescent="0.2">
      <c r="A1549" t="s">
        <v>26</v>
      </c>
      <c r="B1549" t="s">
        <v>242</v>
      </c>
      <c r="C1549" t="s">
        <v>50</v>
      </c>
      <c r="D1549" t="s">
        <v>243</v>
      </c>
      <c r="E1549" t="s">
        <v>52</v>
      </c>
      <c r="F1549" t="s">
        <v>53</v>
      </c>
      <c r="G1549" t="s">
        <v>2627</v>
      </c>
      <c r="H1549" t="s">
        <v>20</v>
      </c>
      <c r="I1549" t="s">
        <v>32</v>
      </c>
      <c r="J1549" t="s">
        <v>39</v>
      </c>
      <c r="K1549">
        <v>76000</v>
      </c>
      <c r="L1549">
        <v>87000</v>
      </c>
      <c r="M1549">
        <v>81500</v>
      </c>
    </row>
    <row r="1550" spans="1:13" x14ac:dyDescent="0.2">
      <c r="A1550" t="s">
        <v>26</v>
      </c>
      <c r="B1550" t="s">
        <v>2628</v>
      </c>
      <c r="C1550" t="s">
        <v>28</v>
      </c>
      <c r="D1550" t="s">
        <v>1311</v>
      </c>
      <c r="E1550" t="s">
        <v>212</v>
      </c>
      <c r="F1550" t="s">
        <v>31</v>
      </c>
      <c r="G1550" t="s">
        <v>2110</v>
      </c>
      <c r="H1550" t="s">
        <v>20</v>
      </c>
      <c r="I1550" t="s">
        <v>32</v>
      </c>
      <c r="J1550" t="s">
        <v>21</v>
      </c>
      <c r="K1550">
        <v>60000</v>
      </c>
      <c r="L1550">
        <v>65000</v>
      </c>
      <c r="M1550">
        <v>62500</v>
      </c>
    </row>
    <row r="1551" spans="1:13" x14ac:dyDescent="0.2">
      <c r="A1551" t="s">
        <v>55</v>
      </c>
      <c r="B1551" t="s">
        <v>1197</v>
      </c>
      <c r="C1551" t="s">
        <v>50</v>
      </c>
      <c r="D1551" t="s">
        <v>854</v>
      </c>
      <c r="E1551" t="s">
        <v>487</v>
      </c>
      <c r="F1551" t="s">
        <v>31</v>
      </c>
      <c r="G1551" t="s">
        <v>2629</v>
      </c>
      <c r="H1551" t="s">
        <v>20</v>
      </c>
      <c r="I1551" t="s">
        <v>32</v>
      </c>
      <c r="J1551" t="s">
        <v>21</v>
      </c>
      <c r="K1551">
        <v>54000</v>
      </c>
      <c r="L1551">
        <v>88000</v>
      </c>
      <c r="M1551">
        <v>71000</v>
      </c>
    </row>
    <row r="1552" spans="1:13" x14ac:dyDescent="0.2">
      <c r="A1552" t="s">
        <v>55</v>
      </c>
      <c r="B1552" t="s">
        <v>1197</v>
      </c>
      <c r="C1552" t="s">
        <v>50</v>
      </c>
      <c r="D1552" t="s">
        <v>854</v>
      </c>
      <c r="E1552" t="s">
        <v>487</v>
      </c>
      <c r="F1552" t="s">
        <v>146</v>
      </c>
      <c r="G1552" t="s">
        <v>2629</v>
      </c>
      <c r="H1552" t="s">
        <v>20</v>
      </c>
      <c r="I1552" t="s">
        <v>32</v>
      </c>
      <c r="J1552" t="s">
        <v>21</v>
      </c>
      <c r="K1552">
        <v>54000</v>
      </c>
      <c r="L1552">
        <v>88000</v>
      </c>
      <c r="M1552">
        <v>71000</v>
      </c>
    </row>
    <row r="1553" spans="1:13" x14ac:dyDescent="0.2">
      <c r="A1553" t="s">
        <v>48</v>
      </c>
      <c r="B1553" t="s">
        <v>2630</v>
      </c>
      <c r="C1553" t="s">
        <v>50</v>
      </c>
      <c r="D1553" t="s">
        <v>2631</v>
      </c>
      <c r="E1553" t="s">
        <v>560</v>
      </c>
      <c r="F1553" t="s">
        <v>31</v>
      </c>
      <c r="G1553" t="s">
        <v>2632</v>
      </c>
      <c r="H1553" t="s">
        <v>20</v>
      </c>
      <c r="I1553" t="s">
        <v>32</v>
      </c>
      <c r="J1553" t="s">
        <v>21</v>
      </c>
      <c r="K1553">
        <v>58000</v>
      </c>
      <c r="L1553">
        <v>64000</v>
      </c>
      <c r="M1553">
        <v>61000</v>
      </c>
    </row>
    <row r="1554" spans="1:13" x14ac:dyDescent="0.2">
      <c r="A1554" t="s">
        <v>26</v>
      </c>
      <c r="B1554" t="s">
        <v>445</v>
      </c>
      <c r="C1554" t="s">
        <v>23</v>
      </c>
      <c r="D1554" t="s">
        <v>263</v>
      </c>
      <c r="E1554" t="s">
        <v>37</v>
      </c>
      <c r="F1554" t="s">
        <v>31</v>
      </c>
      <c r="G1554" t="s">
        <v>2633</v>
      </c>
      <c r="H1554" t="s">
        <v>20</v>
      </c>
      <c r="I1554" t="s">
        <v>32</v>
      </c>
      <c r="J1554" t="s">
        <v>93</v>
      </c>
      <c r="K1554">
        <v>75000</v>
      </c>
      <c r="L1554">
        <v>100000</v>
      </c>
      <c r="M1554">
        <v>87500</v>
      </c>
    </row>
    <row r="1555" spans="1:13" x14ac:dyDescent="0.2">
      <c r="A1555" t="s">
        <v>13</v>
      </c>
      <c r="B1555" t="s">
        <v>1403</v>
      </c>
      <c r="C1555" t="s">
        <v>35</v>
      </c>
      <c r="D1555" t="s">
        <v>1404</v>
      </c>
      <c r="E1555" t="s">
        <v>212</v>
      </c>
      <c r="F1555" t="s">
        <v>31</v>
      </c>
      <c r="G1555" t="s">
        <v>2634</v>
      </c>
      <c r="H1555" t="s">
        <v>45</v>
      </c>
      <c r="I1555" t="s">
        <v>32</v>
      </c>
      <c r="J1555" t="s">
        <v>33</v>
      </c>
      <c r="K1555">
        <v>75000</v>
      </c>
      <c r="L1555">
        <v>150000</v>
      </c>
      <c r="M1555">
        <v>112500</v>
      </c>
    </row>
    <row r="1556" spans="1:13" x14ac:dyDescent="0.2">
      <c r="A1556" t="s">
        <v>48</v>
      </c>
      <c r="B1556" t="s">
        <v>828</v>
      </c>
      <c r="C1556" t="s">
        <v>50</v>
      </c>
      <c r="D1556" t="s">
        <v>829</v>
      </c>
      <c r="E1556" t="s">
        <v>17</v>
      </c>
      <c r="F1556" t="s">
        <v>18</v>
      </c>
      <c r="G1556" t="s">
        <v>2635</v>
      </c>
      <c r="H1556" t="s">
        <v>20</v>
      </c>
      <c r="I1556" t="s">
        <v>17</v>
      </c>
      <c r="J1556" t="s">
        <v>33</v>
      </c>
      <c r="K1556">
        <v>60000</v>
      </c>
      <c r="L1556">
        <v>65000</v>
      </c>
      <c r="M1556">
        <v>62500</v>
      </c>
    </row>
    <row r="1557" spans="1:13" x14ac:dyDescent="0.2">
      <c r="A1557" t="s">
        <v>22</v>
      </c>
      <c r="B1557" t="s">
        <v>454</v>
      </c>
      <c r="C1557" t="s">
        <v>50</v>
      </c>
      <c r="D1557" t="s">
        <v>78</v>
      </c>
      <c r="E1557" t="s">
        <v>37</v>
      </c>
      <c r="F1557" t="s">
        <v>31</v>
      </c>
      <c r="G1557" t="s">
        <v>2636</v>
      </c>
      <c r="H1557" t="s">
        <v>20</v>
      </c>
      <c r="I1557" t="s">
        <v>32</v>
      </c>
      <c r="J1557" t="s">
        <v>21</v>
      </c>
      <c r="K1557">
        <v>60000</v>
      </c>
      <c r="L1557">
        <v>100000</v>
      </c>
      <c r="M1557">
        <v>80000</v>
      </c>
    </row>
    <row r="1558" spans="1:13" x14ac:dyDescent="0.2">
      <c r="A1558" t="s">
        <v>22</v>
      </c>
      <c r="B1558" t="s">
        <v>1141</v>
      </c>
      <c r="C1558" t="s">
        <v>50</v>
      </c>
      <c r="D1558" t="s">
        <v>1142</v>
      </c>
      <c r="E1558" t="s">
        <v>37</v>
      </c>
      <c r="F1558" t="s">
        <v>31</v>
      </c>
      <c r="G1558" t="s">
        <v>2637</v>
      </c>
      <c r="H1558" t="s">
        <v>20</v>
      </c>
      <c r="I1558" t="s">
        <v>32</v>
      </c>
      <c r="J1558" t="s">
        <v>21</v>
      </c>
      <c r="K1558">
        <v>60000</v>
      </c>
      <c r="L1558">
        <v>95000</v>
      </c>
      <c r="M1558">
        <v>77500</v>
      </c>
    </row>
    <row r="1559" spans="1:13" x14ac:dyDescent="0.2">
      <c r="A1559" t="s">
        <v>13</v>
      </c>
      <c r="B1559" t="s">
        <v>1488</v>
      </c>
      <c r="C1559" t="s">
        <v>826</v>
      </c>
      <c r="D1559" t="s">
        <v>135</v>
      </c>
      <c r="E1559" t="s">
        <v>136</v>
      </c>
      <c r="F1559" t="s">
        <v>100</v>
      </c>
      <c r="G1559" t="s">
        <v>2638</v>
      </c>
      <c r="H1559" t="s">
        <v>20</v>
      </c>
      <c r="I1559" t="s">
        <v>32</v>
      </c>
      <c r="J1559" t="s">
        <v>33</v>
      </c>
      <c r="K1559">
        <v>60000</v>
      </c>
      <c r="L1559">
        <v>82000</v>
      </c>
      <c r="M1559">
        <v>71000</v>
      </c>
    </row>
    <row r="1560" spans="1:13" x14ac:dyDescent="0.2">
      <c r="A1560" t="s">
        <v>22</v>
      </c>
      <c r="B1560" t="s">
        <v>23</v>
      </c>
      <c r="C1560" t="s">
        <v>23</v>
      </c>
      <c r="D1560" t="s">
        <v>2639</v>
      </c>
      <c r="E1560" t="s">
        <v>1835</v>
      </c>
      <c r="F1560" t="s">
        <v>146</v>
      </c>
      <c r="G1560" t="s">
        <v>2640</v>
      </c>
      <c r="H1560" t="s">
        <v>20</v>
      </c>
      <c r="I1560" t="s">
        <v>32</v>
      </c>
      <c r="J1560" t="s">
        <v>33</v>
      </c>
      <c r="K1560">
        <v>137280</v>
      </c>
      <c r="L1560">
        <v>137280</v>
      </c>
      <c r="M1560">
        <v>137280</v>
      </c>
    </row>
    <row r="1561" spans="1:13" x14ac:dyDescent="0.2">
      <c r="A1561" t="s">
        <v>88</v>
      </c>
      <c r="B1561" t="s">
        <v>1128</v>
      </c>
      <c r="C1561" t="s">
        <v>90</v>
      </c>
      <c r="D1561" t="s">
        <v>1129</v>
      </c>
      <c r="E1561" t="s">
        <v>75</v>
      </c>
      <c r="F1561" t="s">
        <v>31</v>
      </c>
      <c r="G1561" t="s">
        <v>2641</v>
      </c>
      <c r="H1561" t="s">
        <v>20</v>
      </c>
      <c r="I1561" t="s">
        <v>32</v>
      </c>
      <c r="J1561" t="s">
        <v>21</v>
      </c>
      <c r="K1561">
        <v>67000</v>
      </c>
      <c r="L1561">
        <v>67000</v>
      </c>
      <c r="M1561">
        <v>67000</v>
      </c>
    </row>
    <row r="1562" spans="1:13" x14ac:dyDescent="0.2">
      <c r="A1562" t="s">
        <v>22</v>
      </c>
      <c r="B1562" t="s">
        <v>23</v>
      </c>
      <c r="C1562" t="s">
        <v>23</v>
      </c>
      <c r="D1562" t="s">
        <v>2642</v>
      </c>
      <c r="E1562" t="s">
        <v>37</v>
      </c>
      <c r="F1562" t="s">
        <v>31</v>
      </c>
      <c r="G1562" t="s">
        <v>2643</v>
      </c>
      <c r="H1562" t="s">
        <v>20</v>
      </c>
      <c r="I1562" t="s">
        <v>32</v>
      </c>
      <c r="J1562" t="s">
        <v>241</v>
      </c>
      <c r="K1562">
        <v>60000</v>
      </c>
      <c r="L1562">
        <v>98000</v>
      </c>
      <c r="M1562">
        <v>79000</v>
      </c>
    </row>
    <row r="1563" spans="1:13" x14ac:dyDescent="0.2">
      <c r="A1563" t="s">
        <v>48</v>
      </c>
      <c r="B1563" t="s">
        <v>1303</v>
      </c>
      <c r="C1563" t="s">
        <v>23</v>
      </c>
      <c r="D1563" t="s">
        <v>1304</v>
      </c>
      <c r="E1563" t="s">
        <v>123</v>
      </c>
      <c r="F1563" t="s">
        <v>31</v>
      </c>
      <c r="G1563" t="s">
        <v>2644</v>
      </c>
      <c r="H1563" t="s">
        <v>20</v>
      </c>
      <c r="I1563" t="s">
        <v>32</v>
      </c>
      <c r="J1563" t="s">
        <v>21</v>
      </c>
      <c r="K1563">
        <v>89000</v>
      </c>
      <c r="L1563">
        <v>93000</v>
      </c>
      <c r="M1563">
        <v>91000</v>
      </c>
    </row>
    <row r="1564" spans="1:13" x14ac:dyDescent="0.2">
      <c r="A1564" t="s">
        <v>22</v>
      </c>
      <c r="B1564" t="s">
        <v>23</v>
      </c>
      <c r="C1564" t="s">
        <v>23</v>
      </c>
      <c r="D1564" t="s">
        <v>2081</v>
      </c>
      <c r="E1564" t="s">
        <v>30</v>
      </c>
      <c r="F1564" t="s">
        <v>31</v>
      </c>
      <c r="G1564" t="s">
        <v>2645</v>
      </c>
      <c r="H1564" t="s">
        <v>20</v>
      </c>
      <c r="I1564" t="s">
        <v>32</v>
      </c>
      <c r="J1564" t="s">
        <v>21</v>
      </c>
      <c r="K1564">
        <v>60000</v>
      </c>
      <c r="L1564">
        <v>84000</v>
      </c>
      <c r="M1564">
        <v>72000</v>
      </c>
    </row>
    <row r="1565" spans="1:13" x14ac:dyDescent="0.2">
      <c r="A1565" t="s">
        <v>48</v>
      </c>
      <c r="B1565" t="s">
        <v>565</v>
      </c>
      <c r="C1565" t="s">
        <v>50</v>
      </c>
      <c r="D1565" t="s">
        <v>2646</v>
      </c>
      <c r="E1565" t="s">
        <v>154</v>
      </c>
      <c r="F1565" t="s">
        <v>31</v>
      </c>
      <c r="G1565" t="s">
        <v>2647</v>
      </c>
      <c r="H1565" t="s">
        <v>20</v>
      </c>
      <c r="I1565" t="s">
        <v>32</v>
      </c>
      <c r="J1565" t="s">
        <v>33</v>
      </c>
      <c r="K1565">
        <v>53000</v>
      </c>
      <c r="L1565">
        <v>85000</v>
      </c>
      <c r="M1565">
        <v>69000</v>
      </c>
    </row>
    <row r="1566" spans="1:13" x14ac:dyDescent="0.2">
      <c r="A1566" t="s">
        <v>22</v>
      </c>
      <c r="B1566" t="s">
        <v>23</v>
      </c>
      <c r="C1566" t="s">
        <v>23</v>
      </c>
      <c r="D1566" t="s">
        <v>135</v>
      </c>
      <c r="E1566" t="s">
        <v>136</v>
      </c>
      <c r="F1566" t="s">
        <v>100</v>
      </c>
      <c r="G1566" t="s">
        <v>2648</v>
      </c>
      <c r="H1566" t="s">
        <v>20</v>
      </c>
      <c r="I1566" t="s">
        <v>32</v>
      </c>
      <c r="J1566" t="s">
        <v>33</v>
      </c>
      <c r="K1566">
        <v>65000</v>
      </c>
      <c r="L1566">
        <v>90000</v>
      </c>
      <c r="M1566">
        <v>77500</v>
      </c>
    </row>
    <row r="1567" spans="1:13" x14ac:dyDescent="0.2">
      <c r="A1567" t="s">
        <v>22</v>
      </c>
      <c r="B1567" t="s">
        <v>417</v>
      </c>
      <c r="C1567" t="s">
        <v>50</v>
      </c>
      <c r="D1567" t="s">
        <v>418</v>
      </c>
      <c r="E1567" t="s">
        <v>37</v>
      </c>
      <c r="F1567" t="s">
        <v>31</v>
      </c>
      <c r="G1567" t="s">
        <v>2649</v>
      </c>
      <c r="H1567" t="s">
        <v>20</v>
      </c>
      <c r="I1567" t="s">
        <v>32</v>
      </c>
      <c r="J1567" t="s">
        <v>21</v>
      </c>
      <c r="K1567">
        <v>85000</v>
      </c>
      <c r="L1567">
        <v>95000</v>
      </c>
      <c r="M1567">
        <v>90000</v>
      </c>
    </row>
    <row r="1568" spans="1:13" x14ac:dyDescent="0.2">
      <c r="A1568" t="s">
        <v>55</v>
      </c>
      <c r="B1568" t="s">
        <v>197</v>
      </c>
      <c r="C1568" t="s">
        <v>23</v>
      </c>
      <c r="D1568" t="s">
        <v>198</v>
      </c>
      <c r="E1568" t="s">
        <v>110</v>
      </c>
      <c r="F1568" t="s">
        <v>31</v>
      </c>
      <c r="G1568" t="s">
        <v>2650</v>
      </c>
      <c r="H1568" t="s">
        <v>20</v>
      </c>
      <c r="I1568" t="s">
        <v>32</v>
      </c>
      <c r="J1568" t="s">
        <v>21</v>
      </c>
      <c r="K1568">
        <v>54000</v>
      </c>
      <c r="L1568">
        <v>71000</v>
      </c>
      <c r="M1568">
        <v>62500</v>
      </c>
    </row>
    <row r="1569" spans="1:13" x14ac:dyDescent="0.2">
      <c r="A1569" t="s">
        <v>55</v>
      </c>
      <c r="B1569" t="s">
        <v>2651</v>
      </c>
      <c r="C1569" t="s">
        <v>50</v>
      </c>
      <c r="D1569" t="s">
        <v>418</v>
      </c>
      <c r="E1569" t="s">
        <v>37</v>
      </c>
      <c r="F1569" t="s">
        <v>31</v>
      </c>
      <c r="G1569" t="s">
        <v>2652</v>
      </c>
      <c r="H1569" t="s">
        <v>20</v>
      </c>
      <c r="I1569" t="s">
        <v>32</v>
      </c>
      <c r="J1569" t="s">
        <v>21</v>
      </c>
      <c r="K1569">
        <v>55000</v>
      </c>
      <c r="L1569">
        <v>85000</v>
      </c>
      <c r="M1569">
        <v>70000</v>
      </c>
    </row>
    <row r="1570" spans="1:13" x14ac:dyDescent="0.2">
      <c r="A1570" t="s">
        <v>22</v>
      </c>
      <c r="B1570" t="s">
        <v>23</v>
      </c>
      <c r="C1570" t="s">
        <v>23</v>
      </c>
      <c r="D1570" t="s">
        <v>529</v>
      </c>
      <c r="E1570" t="s">
        <v>37</v>
      </c>
      <c r="F1570" t="s">
        <v>31</v>
      </c>
      <c r="G1570" t="s">
        <v>2653</v>
      </c>
      <c r="H1570" t="s">
        <v>20</v>
      </c>
      <c r="I1570" t="s">
        <v>32</v>
      </c>
      <c r="J1570" t="s">
        <v>21</v>
      </c>
      <c r="K1570">
        <v>50000</v>
      </c>
      <c r="L1570">
        <v>57200</v>
      </c>
      <c r="M1570">
        <v>53600</v>
      </c>
    </row>
    <row r="1571" spans="1:13" x14ac:dyDescent="0.2">
      <c r="A1571" t="s">
        <v>13</v>
      </c>
      <c r="B1571" t="s">
        <v>1183</v>
      </c>
      <c r="C1571" t="s">
        <v>41</v>
      </c>
      <c r="D1571" t="s">
        <v>1184</v>
      </c>
      <c r="E1571" t="s">
        <v>298</v>
      </c>
      <c r="F1571" t="s">
        <v>53</v>
      </c>
      <c r="G1571" t="s">
        <v>2654</v>
      </c>
      <c r="H1571" t="s">
        <v>45</v>
      </c>
      <c r="I1571" t="s">
        <v>32</v>
      </c>
      <c r="J1571" t="s">
        <v>46</v>
      </c>
      <c r="K1571">
        <v>94931.199999999997</v>
      </c>
      <c r="L1571">
        <v>136448</v>
      </c>
      <c r="M1571">
        <v>115689.60000000001</v>
      </c>
    </row>
    <row r="1572" spans="1:13" x14ac:dyDescent="0.2">
      <c r="A1572" t="s">
        <v>13</v>
      </c>
      <c r="B1572" t="s">
        <v>1183</v>
      </c>
      <c r="C1572" t="s">
        <v>41</v>
      </c>
      <c r="D1572" t="s">
        <v>1184</v>
      </c>
      <c r="E1572" t="s">
        <v>298</v>
      </c>
      <c r="F1572" t="s">
        <v>384</v>
      </c>
      <c r="G1572" t="s">
        <v>2654</v>
      </c>
      <c r="H1572" t="s">
        <v>45</v>
      </c>
      <c r="I1572" t="s">
        <v>32</v>
      </c>
      <c r="J1572" t="s">
        <v>46</v>
      </c>
      <c r="K1572">
        <v>94931.199999999997</v>
      </c>
      <c r="L1572">
        <v>136448</v>
      </c>
      <c r="M1572">
        <v>115689.60000000001</v>
      </c>
    </row>
    <row r="1573" spans="1:13" x14ac:dyDescent="0.2">
      <c r="A1573" t="s">
        <v>13</v>
      </c>
      <c r="B1573" t="s">
        <v>1183</v>
      </c>
      <c r="C1573" t="s">
        <v>41</v>
      </c>
      <c r="D1573" t="s">
        <v>1184</v>
      </c>
      <c r="E1573" t="s">
        <v>298</v>
      </c>
      <c r="F1573" t="s">
        <v>234</v>
      </c>
      <c r="G1573" t="s">
        <v>2654</v>
      </c>
      <c r="H1573" t="s">
        <v>45</v>
      </c>
      <c r="I1573" t="s">
        <v>32</v>
      </c>
      <c r="J1573" t="s">
        <v>46</v>
      </c>
      <c r="K1573">
        <v>94931.199999999997</v>
      </c>
      <c r="L1573">
        <v>136448</v>
      </c>
      <c r="M1573">
        <v>115689.60000000001</v>
      </c>
    </row>
    <row r="1574" spans="1:13" x14ac:dyDescent="0.2">
      <c r="A1574" t="s">
        <v>48</v>
      </c>
      <c r="B1574" t="s">
        <v>988</v>
      </c>
      <c r="C1574" t="s">
        <v>23</v>
      </c>
      <c r="D1574" t="s">
        <v>169</v>
      </c>
      <c r="E1574" t="s">
        <v>63</v>
      </c>
      <c r="F1574" t="s">
        <v>53</v>
      </c>
      <c r="G1574" t="s">
        <v>2655</v>
      </c>
      <c r="H1574" t="s">
        <v>45</v>
      </c>
      <c r="I1574" t="s">
        <v>32</v>
      </c>
      <c r="J1574" t="s">
        <v>21</v>
      </c>
      <c r="K1574">
        <v>89000</v>
      </c>
      <c r="L1574">
        <v>123000</v>
      </c>
      <c r="M1574">
        <v>106000</v>
      </c>
    </row>
    <row r="1575" spans="1:13" x14ac:dyDescent="0.2">
      <c r="A1575" t="s">
        <v>55</v>
      </c>
      <c r="B1575" t="s">
        <v>567</v>
      </c>
      <c r="C1575" t="s">
        <v>50</v>
      </c>
      <c r="D1575" t="s">
        <v>568</v>
      </c>
      <c r="E1575" t="s">
        <v>63</v>
      </c>
      <c r="F1575" t="s">
        <v>53</v>
      </c>
      <c r="G1575" t="s">
        <v>2656</v>
      </c>
      <c r="H1575" t="s">
        <v>45</v>
      </c>
      <c r="I1575" t="s">
        <v>32</v>
      </c>
      <c r="J1575" t="s">
        <v>33</v>
      </c>
      <c r="K1575">
        <v>88000</v>
      </c>
      <c r="L1575">
        <v>137000</v>
      </c>
      <c r="M1575">
        <v>112500</v>
      </c>
    </row>
    <row r="1576" spans="1:13" x14ac:dyDescent="0.2">
      <c r="A1576" t="s">
        <v>48</v>
      </c>
      <c r="B1576" t="s">
        <v>654</v>
      </c>
      <c r="C1576" t="s">
        <v>103</v>
      </c>
      <c r="D1576" t="s">
        <v>655</v>
      </c>
      <c r="E1576" t="s">
        <v>656</v>
      </c>
      <c r="F1576" t="s">
        <v>31</v>
      </c>
      <c r="G1576" t="s">
        <v>2657</v>
      </c>
      <c r="H1576" t="s">
        <v>45</v>
      </c>
      <c r="I1576" t="s">
        <v>32</v>
      </c>
      <c r="J1576" t="s">
        <v>21</v>
      </c>
      <c r="K1576">
        <v>68500</v>
      </c>
      <c r="L1576">
        <v>87000</v>
      </c>
      <c r="M1576">
        <v>77750</v>
      </c>
    </row>
    <row r="1577" spans="1:13" x14ac:dyDescent="0.2">
      <c r="A1577" t="s">
        <v>48</v>
      </c>
      <c r="B1577" t="s">
        <v>654</v>
      </c>
      <c r="C1577" t="s">
        <v>103</v>
      </c>
      <c r="D1577" t="s">
        <v>655</v>
      </c>
      <c r="E1577" t="s">
        <v>656</v>
      </c>
      <c r="F1577" t="s">
        <v>234</v>
      </c>
      <c r="G1577" t="s">
        <v>2657</v>
      </c>
      <c r="H1577" t="s">
        <v>45</v>
      </c>
      <c r="I1577" t="s">
        <v>32</v>
      </c>
      <c r="J1577" t="s">
        <v>21</v>
      </c>
      <c r="K1577">
        <v>68500</v>
      </c>
      <c r="L1577">
        <v>87000</v>
      </c>
      <c r="M1577">
        <v>77750</v>
      </c>
    </row>
    <row r="1578" spans="1:13" x14ac:dyDescent="0.2">
      <c r="A1578" t="s">
        <v>88</v>
      </c>
      <c r="B1578" t="s">
        <v>1747</v>
      </c>
      <c r="C1578" t="s">
        <v>23</v>
      </c>
      <c r="D1578" t="s">
        <v>1748</v>
      </c>
      <c r="E1578" t="s">
        <v>344</v>
      </c>
      <c r="F1578" t="s">
        <v>53</v>
      </c>
      <c r="G1578" t="s">
        <v>2658</v>
      </c>
      <c r="H1578" t="s">
        <v>20</v>
      </c>
      <c r="I1578" t="s">
        <v>32</v>
      </c>
      <c r="J1578" t="s">
        <v>33</v>
      </c>
      <c r="K1578">
        <v>93000</v>
      </c>
      <c r="L1578">
        <v>114000</v>
      </c>
      <c r="M1578">
        <v>103500</v>
      </c>
    </row>
    <row r="1579" spans="1:13" x14ac:dyDescent="0.2">
      <c r="A1579" t="s">
        <v>424</v>
      </c>
      <c r="B1579" t="s">
        <v>450</v>
      </c>
      <c r="C1579" t="s">
        <v>50</v>
      </c>
      <c r="D1579" t="s">
        <v>2659</v>
      </c>
      <c r="E1579" t="s">
        <v>123</v>
      </c>
      <c r="F1579" t="s">
        <v>31</v>
      </c>
      <c r="G1579" t="s">
        <v>2029</v>
      </c>
      <c r="H1579" t="s">
        <v>20</v>
      </c>
      <c r="I1579" t="s">
        <v>32</v>
      </c>
      <c r="J1579" t="s">
        <v>21</v>
      </c>
      <c r="K1579">
        <v>89440</v>
      </c>
      <c r="L1579">
        <v>89440</v>
      </c>
      <c r="M1579">
        <v>89440</v>
      </c>
    </row>
    <row r="1580" spans="1:13" x14ac:dyDescent="0.2">
      <c r="A1580" t="s">
        <v>88</v>
      </c>
      <c r="B1580" t="s">
        <v>675</v>
      </c>
      <c r="C1580" t="s">
        <v>90</v>
      </c>
      <c r="D1580" t="s">
        <v>676</v>
      </c>
      <c r="E1580" t="s">
        <v>677</v>
      </c>
      <c r="F1580" t="s">
        <v>100</v>
      </c>
      <c r="G1580" t="s">
        <v>2660</v>
      </c>
      <c r="H1580" t="s">
        <v>20</v>
      </c>
      <c r="I1580" t="s">
        <v>32</v>
      </c>
      <c r="J1580" t="s">
        <v>150</v>
      </c>
      <c r="K1580">
        <v>56000</v>
      </c>
      <c r="L1580">
        <v>80000</v>
      </c>
      <c r="M1580">
        <v>68000</v>
      </c>
    </row>
    <row r="1581" spans="1:13" x14ac:dyDescent="0.2">
      <c r="A1581" t="s">
        <v>88</v>
      </c>
      <c r="B1581" t="s">
        <v>321</v>
      </c>
      <c r="C1581" t="s">
        <v>90</v>
      </c>
      <c r="D1581" t="s">
        <v>351</v>
      </c>
      <c r="E1581" t="s">
        <v>63</v>
      </c>
      <c r="F1581" t="s">
        <v>53</v>
      </c>
      <c r="G1581" t="s">
        <v>2661</v>
      </c>
      <c r="H1581" t="s">
        <v>20</v>
      </c>
      <c r="I1581" t="s">
        <v>32</v>
      </c>
      <c r="J1581" t="s">
        <v>21</v>
      </c>
      <c r="K1581">
        <v>30240.560000000001</v>
      </c>
      <c r="L1581">
        <v>57200</v>
      </c>
      <c r="M1581">
        <v>43720.28</v>
      </c>
    </row>
    <row r="1582" spans="1:13" x14ac:dyDescent="0.2">
      <c r="A1582" t="s">
        <v>88</v>
      </c>
      <c r="B1582" t="s">
        <v>537</v>
      </c>
      <c r="C1582" t="s">
        <v>90</v>
      </c>
      <c r="D1582" t="s">
        <v>346</v>
      </c>
      <c r="E1582" t="s">
        <v>216</v>
      </c>
      <c r="F1582" t="s">
        <v>53</v>
      </c>
      <c r="G1582" t="s">
        <v>2662</v>
      </c>
      <c r="H1582" t="s">
        <v>20</v>
      </c>
      <c r="I1582" t="s">
        <v>32</v>
      </c>
      <c r="J1582" t="s">
        <v>46</v>
      </c>
      <c r="K1582">
        <v>72113.600000000006</v>
      </c>
      <c r="L1582">
        <v>103646.39999999999</v>
      </c>
      <c r="M1582">
        <v>87880</v>
      </c>
    </row>
    <row r="1583" spans="1:13" x14ac:dyDescent="0.2">
      <c r="A1583" t="s">
        <v>22</v>
      </c>
      <c r="B1583" t="s">
        <v>1026</v>
      </c>
      <c r="C1583" t="s">
        <v>50</v>
      </c>
      <c r="D1583" t="s">
        <v>2663</v>
      </c>
      <c r="E1583" t="s">
        <v>316</v>
      </c>
      <c r="F1583" t="s">
        <v>31</v>
      </c>
      <c r="G1583" t="s">
        <v>2664</v>
      </c>
      <c r="H1583" t="s">
        <v>20</v>
      </c>
      <c r="I1583" t="s">
        <v>32</v>
      </c>
      <c r="J1583" t="s">
        <v>21</v>
      </c>
      <c r="K1583">
        <v>89440</v>
      </c>
      <c r="L1583">
        <v>89440</v>
      </c>
      <c r="M1583">
        <v>89440</v>
      </c>
    </row>
    <row r="1584" spans="1:13" x14ac:dyDescent="0.2">
      <c r="A1584" t="s">
        <v>81</v>
      </c>
      <c r="B1584" t="s">
        <v>963</v>
      </c>
      <c r="C1584" t="s">
        <v>23</v>
      </c>
      <c r="D1584" t="s">
        <v>964</v>
      </c>
      <c r="E1584" t="s">
        <v>136</v>
      </c>
      <c r="F1584" t="s">
        <v>100</v>
      </c>
      <c r="G1584" t="s">
        <v>2665</v>
      </c>
      <c r="H1584" t="s">
        <v>45</v>
      </c>
      <c r="I1584" t="s">
        <v>32</v>
      </c>
      <c r="J1584" t="s">
        <v>39</v>
      </c>
      <c r="K1584">
        <v>77000</v>
      </c>
      <c r="L1584">
        <v>114000</v>
      </c>
      <c r="M1584">
        <v>95500</v>
      </c>
    </row>
    <row r="1585" spans="1:13" x14ac:dyDescent="0.2">
      <c r="A1585" t="s">
        <v>48</v>
      </c>
      <c r="B1585" t="s">
        <v>2666</v>
      </c>
      <c r="C1585" t="s">
        <v>90</v>
      </c>
      <c r="D1585" t="s">
        <v>2368</v>
      </c>
      <c r="E1585" t="s">
        <v>123</v>
      </c>
      <c r="F1585" t="s">
        <v>31</v>
      </c>
      <c r="G1585" t="s">
        <v>2667</v>
      </c>
      <c r="H1585" t="s">
        <v>20</v>
      </c>
      <c r="I1585" t="s">
        <v>32</v>
      </c>
      <c r="J1585" t="s">
        <v>33</v>
      </c>
      <c r="K1585" s="1" t="s">
        <v>2668</v>
      </c>
      <c r="L1585">
        <v>114545.60000000001</v>
      </c>
      <c r="M1585">
        <v>92924</v>
      </c>
    </row>
    <row r="1586" spans="1:13" x14ac:dyDescent="0.2">
      <c r="A1586" t="s">
        <v>424</v>
      </c>
      <c r="B1586" t="s">
        <v>450</v>
      </c>
      <c r="C1586" t="s">
        <v>50</v>
      </c>
      <c r="D1586" t="s">
        <v>2669</v>
      </c>
      <c r="E1586" t="s">
        <v>63</v>
      </c>
      <c r="F1586" t="s">
        <v>53</v>
      </c>
      <c r="G1586" t="s">
        <v>2029</v>
      </c>
      <c r="H1586" t="s">
        <v>20</v>
      </c>
      <c r="I1586" t="s">
        <v>32</v>
      </c>
      <c r="J1586" t="s">
        <v>33</v>
      </c>
      <c r="K1586">
        <v>76960</v>
      </c>
      <c r="L1586">
        <v>76960</v>
      </c>
      <c r="M1586">
        <v>76960</v>
      </c>
    </row>
    <row r="1587" spans="1:13" x14ac:dyDescent="0.2">
      <c r="A1587" t="s">
        <v>48</v>
      </c>
      <c r="B1587" t="s">
        <v>459</v>
      </c>
      <c r="C1587" t="s">
        <v>50</v>
      </c>
      <c r="D1587" t="s">
        <v>460</v>
      </c>
      <c r="E1587" t="s">
        <v>1835</v>
      </c>
      <c r="F1587" t="s">
        <v>146</v>
      </c>
      <c r="G1587" t="s">
        <v>2670</v>
      </c>
      <c r="H1587" t="s">
        <v>20</v>
      </c>
      <c r="I1587" t="s">
        <v>32</v>
      </c>
      <c r="J1587" t="s">
        <v>21</v>
      </c>
      <c r="K1587">
        <v>68500</v>
      </c>
      <c r="L1587">
        <v>87000</v>
      </c>
      <c r="M1587">
        <v>77750</v>
      </c>
    </row>
    <row r="1588" spans="1:13" x14ac:dyDescent="0.2">
      <c r="A1588" t="s">
        <v>22</v>
      </c>
      <c r="B1588" t="s">
        <v>191</v>
      </c>
      <c r="C1588" t="s">
        <v>50</v>
      </c>
      <c r="D1588" t="s">
        <v>736</v>
      </c>
      <c r="E1588" t="s">
        <v>136</v>
      </c>
      <c r="F1588" t="s">
        <v>100</v>
      </c>
      <c r="G1588" t="s">
        <v>2671</v>
      </c>
      <c r="H1588" t="s">
        <v>20</v>
      </c>
      <c r="I1588" t="s">
        <v>32</v>
      </c>
      <c r="J1588" t="s">
        <v>241</v>
      </c>
      <c r="K1588">
        <v>50000</v>
      </c>
      <c r="L1588">
        <v>60000</v>
      </c>
      <c r="M1588">
        <v>55000</v>
      </c>
    </row>
    <row r="1589" spans="1:13" x14ac:dyDescent="0.2">
      <c r="A1589" t="s">
        <v>13</v>
      </c>
      <c r="B1589" t="s">
        <v>798</v>
      </c>
      <c r="C1589" t="s">
        <v>90</v>
      </c>
      <c r="D1589" t="s">
        <v>2672</v>
      </c>
      <c r="E1589" t="s">
        <v>99</v>
      </c>
      <c r="F1589" t="s">
        <v>100</v>
      </c>
      <c r="G1589" t="s">
        <v>2673</v>
      </c>
      <c r="H1589" t="s">
        <v>20</v>
      </c>
      <c r="I1589" t="s">
        <v>32</v>
      </c>
      <c r="J1589" t="s">
        <v>21</v>
      </c>
      <c r="K1589">
        <v>87360</v>
      </c>
      <c r="L1589">
        <v>87360</v>
      </c>
      <c r="M1589">
        <v>87360</v>
      </c>
    </row>
    <row r="1590" spans="1:13" x14ac:dyDescent="0.2">
      <c r="A1590" t="s">
        <v>26</v>
      </c>
      <c r="B1590" t="s">
        <v>2674</v>
      </c>
      <c r="C1590" t="s">
        <v>23</v>
      </c>
      <c r="D1590" t="s">
        <v>2675</v>
      </c>
      <c r="E1590" t="s">
        <v>37</v>
      </c>
      <c r="F1590" t="s">
        <v>31</v>
      </c>
      <c r="G1590" t="s">
        <v>2676</v>
      </c>
      <c r="H1590" t="s">
        <v>20</v>
      </c>
      <c r="I1590" t="s">
        <v>32</v>
      </c>
      <c r="J1590" t="s">
        <v>33</v>
      </c>
      <c r="K1590">
        <v>104000</v>
      </c>
      <c r="L1590">
        <v>104000</v>
      </c>
      <c r="M1590">
        <v>104000</v>
      </c>
    </row>
    <row r="1591" spans="1:13" x14ac:dyDescent="0.2">
      <c r="A1591" t="s">
        <v>26</v>
      </c>
      <c r="B1591" t="s">
        <v>709</v>
      </c>
      <c r="C1591" t="s">
        <v>50</v>
      </c>
      <c r="D1591" t="s">
        <v>710</v>
      </c>
      <c r="E1591" t="s">
        <v>283</v>
      </c>
      <c r="F1591" t="s">
        <v>146</v>
      </c>
      <c r="G1591" t="s">
        <v>2677</v>
      </c>
      <c r="H1591" t="s">
        <v>20</v>
      </c>
      <c r="I1591" t="s">
        <v>32</v>
      </c>
      <c r="J1591" t="s">
        <v>21</v>
      </c>
      <c r="K1591">
        <v>65000</v>
      </c>
      <c r="L1591">
        <v>72000</v>
      </c>
      <c r="M1591">
        <v>68500</v>
      </c>
    </row>
    <row r="1592" spans="1:13" x14ac:dyDescent="0.2">
      <c r="A1592" t="s">
        <v>26</v>
      </c>
      <c r="B1592" t="s">
        <v>1412</v>
      </c>
      <c r="C1592" t="s">
        <v>35</v>
      </c>
      <c r="D1592" t="s">
        <v>1413</v>
      </c>
      <c r="E1592" t="s">
        <v>1890</v>
      </c>
      <c r="F1592" t="s">
        <v>18</v>
      </c>
      <c r="G1592" t="s">
        <v>2678</v>
      </c>
      <c r="H1592" t="s">
        <v>20</v>
      </c>
      <c r="I1592" t="s">
        <v>32</v>
      </c>
      <c r="J1592" t="s">
        <v>21</v>
      </c>
      <c r="K1592">
        <v>100000</v>
      </c>
      <c r="L1592">
        <v>110000</v>
      </c>
      <c r="M1592">
        <v>105000</v>
      </c>
    </row>
    <row r="1593" spans="1:13" x14ac:dyDescent="0.2">
      <c r="A1593" t="s">
        <v>22</v>
      </c>
      <c r="B1593" t="s">
        <v>23</v>
      </c>
      <c r="C1593" t="s">
        <v>23</v>
      </c>
      <c r="D1593" t="s">
        <v>2679</v>
      </c>
      <c r="E1593" t="s">
        <v>37</v>
      </c>
      <c r="F1593" t="s">
        <v>31</v>
      </c>
      <c r="G1593" t="s">
        <v>2680</v>
      </c>
      <c r="H1593" t="s">
        <v>20</v>
      </c>
      <c r="I1593" t="s">
        <v>32</v>
      </c>
      <c r="J1593" t="s">
        <v>241</v>
      </c>
      <c r="K1593">
        <v>57000</v>
      </c>
      <c r="L1593">
        <v>75000</v>
      </c>
      <c r="M1593">
        <v>66000</v>
      </c>
    </row>
    <row r="1594" spans="1:13" x14ac:dyDescent="0.2">
      <c r="A1594" t="s">
        <v>13</v>
      </c>
      <c r="B1594" t="s">
        <v>108</v>
      </c>
      <c r="C1594" t="s">
        <v>103</v>
      </c>
      <c r="D1594" t="s">
        <v>109</v>
      </c>
      <c r="E1594" t="s">
        <v>110</v>
      </c>
      <c r="F1594" t="s">
        <v>31</v>
      </c>
      <c r="G1594" t="s">
        <v>2681</v>
      </c>
      <c r="H1594" t="s">
        <v>45</v>
      </c>
      <c r="I1594" t="s">
        <v>32</v>
      </c>
      <c r="J1594" t="s">
        <v>33</v>
      </c>
      <c r="K1594">
        <v>64000</v>
      </c>
      <c r="L1594">
        <v>90000</v>
      </c>
      <c r="M1594">
        <v>77000</v>
      </c>
    </row>
    <row r="1595" spans="1:13" x14ac:dyDescent="0.2">
      <c r="A1595" t="s">
        <v>424</v>
      </c>
      <c r="B1595" t="s">
        <v>450</v>
      </c>
      <c r="C1595" t="s">
        <v>50</v>
      </c>
      <c r="D1595" t="s">
        <v>883</v>
      </c>
      <c r="E1595" t="s">
        <v>99</v>
      </c>
      <c r="F1595" t="s">
        <v>100</v>
      </c>
      <c r="G1595" t="s">
        <v>2029</v>
      </c>
      <c r="H1595" t="s">
        <v>20</v>
      </c>
      <c r="I1595" t="s">
        <v>32</v>
      </c>
      <c r="J1595" t="s">
        <v>33</v>
      </c>
      <c r="K1595">
        <v>89440</v>
      </c>
      <c r="L1595">
        <v>89440</v>
      </c>
      <c r="M1595">
        <v>89440</v>
      </c>
    </row>
    <row r="1596" spans="1:13" x14ac:dyDescent="0.2">
      <c r="A1596" t="s">
        <v>424</v>
      </c>
      <c r="B1596" t="s">
        <v>450</v>
      </c>
      <c r="C1596" t="s">
        <v>50</v>
      </c>
      <c r="D1596" t="s">
        <v>884</v>
      </c>
      <c r="E1596" t="s">
        <v>99</v>
      </c>
      <c r="F1596" t="s">
        <v>100</v>
      </c>
      <c r="G1596" t="s">
        <v>2029</v>
      </c>
      <c r="H1596" t="s">
        <v>20</v>
      </c>
      <c r="I1596" t="s">
        <v>32</v>
      </c>
      <c r="J1596" t="s">
        <v>241</v>
      </c>
      <c r="K1596">
        <v>89440</v>
      </c>
      <c r="L1596">
        <v>89440</v>
      </c>
      <c r="M1596">
        <v>89440</v>
      </c>
    </row>
    <row r="1597" spans="1:13" x14ac:dyDescent="0.2">
      <c r="A1597" t="s">
        <v>424</v>
      </c>
      <c r="B1597" t="s">
        <v>425</v>
      </c>
      <c r="C1597" t="s">
        <v>61</v>
      </c>
      <c r="D1597" t="s">
        <v>426</v>
      </c>
      <c r="E1597" t="s">
        <v>63</v>
      </c>
      <c r="F1597" t="s">
        <v>53</v>
      </c>
      <c r="G1597" t="s">
        <v>2682</v>
      </c>
      <c r="H1597" t="s">
        <v>20</v>
      </c>
      <c r="I1597" t="s">
        <v>32</v>
      </c>
      <c r="J1597" t="s">
        <v>33</v>
      </c>
      <c r="K1597">
        <v>30240.560000000001</v>
      </c>
      <c r="L1597">
        <v>57200</v>
      </c>
      <c r="M1597">
        <v>43720.28</v>
      </c>
    </row>
    <row r="1598" spans="1:13" x14ac:dyDescent="0.2">
      <c r="A1598" t="s">
        <v>13</v>
      </c>
      <c r="B1598" t="s">
        <v>838</v>
      </c>
      <c r="C1598" t="s">
        <v>50</v>
      </c>
      <c r="D1598" t="s">
        <v>839</v>
      </c>
      <c r="E1598" t="s">
        <v>840</v>
      </c>
      <c r="F1598" t="s">
        <v>31</v>
      </c>
      <c r="G1598" t="s">
        <v>2683</v>
      </c>
      <c r="H1598" t="s">
        <v>20</v>
      </c>
      <c r="I1598" t="s">
        <v>32</v>
      </c>
      <c r="J1598" t="s">
        <v>39</v>
      </c>
      <c r="K1598">
        <v>100880</v>
      </c>
      <c r="L1598">
        <v>100880</v>
      </c>
      <c r="M1598">
        <v>100880</v>
      </c>
    </row>
    <row r="1599" spans="1:13" x14ac:dyDescent="0.2">
      <c r="A1599" t="s">
        <v>81</v>
      </c>
      <c r="B1599" t="s">
        <v>217</v>
      </c>
      <c r="C1599" t="s">
        <v>23</v>
      </c>
      <c r="D1599" t="s">
        <v>280</v>
      </c>
      <c r="E1599" t="s">
        <v>154</v>
      </c>
      <c r="F1599" t="s">
        <v>31</v>
      </c>
      <c r="G1599" t="s">
        <v>2684</v>
      </c>
      <c r="H1599" t="s">
        <v>45</v>
      </c>
      <c r="I1599" t="s">
        <v>32</v>
      </c>
      <c r="J1599" t="s">
        <v>150</v>
      </c>
      <c r="K1599">
        <v>53000</v>
      </c>
      <c r="L1599">
        <v>82000</v>
      </c>
      <c r="M1599">
        <v>67500</v>
      </c>
    </row>
    <row r="1600" spans="1:13" x14ac:dyDescent="0.2">
      <c r="A1600" t="s">
        <v>96</v>
      </c>
      <c r="B1600" t="s">
        <v>1224</v>
      </c>
      <c r="C1600" t="s">
        <v>370</v>
      </c>
      <c r="D1600" t="s">
        <v>791</v>
      </c>
      <c r="E1600" t="s">
        <v>63</v>
      </c>
      <c r="F1600" t="s">
        <v>53</v>
      </c>
      <c r="G1600" t="s">
        <v>2104</v>
      </c>
      <c r="H1600" t="s">
        <v>20</v>
      </c>
      <c r="I1600" t="s">
        <v>32</v>
      </c>
      <c r="J1600" t="s">
        <v>93</v>
      </c>
      <c r="K1600">
        <v>90000</v>
      </c>
      <c r="L1600">
        <v>180000</v>
      </c>
      <c r="M1600">
        <v>135000</v>
      </c>
    </row>
    <row r="1601" spans="1:13" x14ac:dyDescent="0.2">
      <c r="A1601" t="s">
        <v>81</v>
      </c>
      <c r="B1601" t="s">
        <v>2685</v>
      </c>
      <c r="C1601" t="s">
        <v>23</v>
      </c>
      <c r="D1601" t="s">
        <v>2686</v>
      </c>
      <c r="E1601" t="s">
        <v>37</v>
      </c>
      <c r="F1601" t="s">
        <v>31</v>
      </c>
      <c r="G1601" t="s">
        <v>2687</v>
      </c>
      <c r="H1601" t="s">
        <v>223</v>
      </c>
      <c r="I1601" t="s">
        <v>32</v>
      </c>
      <c r="J1601" t="s">
        <v>21</v>
      </c>
      <c r="K1601">
        <v>72000</v>
      </c>
      <c r="L1601">
        <v>91000</v>
      </c>
      <c r="M1601">
        <v>81500</v>
      </c>
    </row>
    <row r="1602" spans="1:13" x14ac:dyDescent="0.2">
      <c r="A1602" t="s">
        <v>48</v>
      </c>
      <c r="B1602" t="s">
        <v>574</v>
      </c>
      <c r="C1602" t="s">
        <v>50</v>
      </c>
      <c r="D1602" t="s">
        <v>575</v>
      </c>
      <c r="E1602" t="s">
        <v>99</v>
      </c>
      <c r="F1602" t="s">
        <v>100</v>
      </c>
      <c r="G1602" t="s">
        <v>2688</v>
      </c>
      <c r="H1602" t="s">
        <v>20</v>
      </c>
      <c r="I1602" t="s">
        <v>32</v>
      </c>
      <c r="J1602" t="s">
        <v>21</v>
      </c>
      <c r="K1602">
        <v>80000</v>
      </c>
      <c r="L1602">
        <v>95000</v>
      </c>
      <c r="M1602">
        <v>87500</v>
      </c>
    </row>
    <row r="1603" spans="1:13" x14ac:dyDescent="0.2">
      <c r="A1603" t="s">
        <v>55</v>
      </c>
      <c r="B1603" t="s">
        <v>666</v>
      </c>
      <c r="C1603" t="s">
        <v>50</v>
      </c>
      <c r="D1603" t="s">
        <v>667</v>
      </c>
      <c r="E1603" t="s">
        <v>63</v>
      </c>
      <c r="F1603" t="s">
        <v>53</v>
      </c>
      <c r="G1603" t="s">
        <v>2689</v>
      </c>
      <c r="H1603" t="s">
        <v>20</v>
      </c>
      <c r="I1603" t="s">
        <v>32</v>
      </c>
      <c r="J1603" t="s">
        <v>93</v>
      </c>
      <c r="K1603">
        <v>75000</v>
      </c>
      <c r="L1603">
        <v>90000</v>
      </c>
      <c r="M1603">
        <v>82500</v>
      </c>
    </row>
    <row r="1604" spans="1:13" x14ac:dyDescent="0.2">
      <c r="A1604" t="s">
        <v>26</v>
      </c>
      <c r="B1604" t="s">
        <v>2167</v>
      </c>
      <c r="C1604" t="s">
        <v>15</v>
      </c>
      <c r="D1604" t="s">
        <v>942</v>
      </c>
      <c r="E1604" t="s">
        <v>1835</v>
      </c>
      <c r="F1604" t="s">
        <v>146</v>
      </c>
      <c r="G1604" t="s">
        <v>2690</v>
      </c>
      <c r="H1604" t="s">
        <v>20</v>
      </c>
      <c r="I1604" t="s">
        <v>32</v>
      </c>
      <c r="J1604" t="s">
        <v>21</v>
      </c>
      <c r="K1604">
        <v>64123.59</v>
      </c>
      <c r="L1604">
        <v>86600</v>
      </c>
      <c r="M1604">
        <v>75361.794999999998</v>
      </c>
    </row>
    <row r="1605" spans="1:13" x14ac:dyDescent="0.2">
      <c r="A1605" t="s">
        <v>48</v>
      </c>
      <c r="B1605" t="s">
        <v>988</v>
      </c>
      <c r="C1605" t="s">
        <v>23</v>
      </c>
      <c r="D1605" t="s">
        <v>989</v>
      </c>
      <c r="E1605" t="s">
        <v>30</v>
      </c>
      <c r="F1605" t="s">
        <v>31</v>
      </c>
      <c r="G1605" t="s">
        <v>2691</v>
      </c>
      <c r="H1605" t="s">
        <v>45</v>
      </c>
      <c r="I1605" t="s">
        <v>32</v>
      </c>
      <c r="J1605" t="s">
        <v>241</v>
      </c>
      <c r="K1605">
        <v>137280</v>
      </c>
      <c r="L1605">
        <v>180000</v>
      </c>
      <c r="M1605">
        <v>158640</v>
      </c>
    </row>
    <row r="1606" spans="1:13" x14ac:dyDescent="0.2">
      <c r="A1606" t="s">
        <v>26</v>
      </c>
      <c r="B1606" t="s">
        <v>2692</v>
      </c>
      <c r="C1606" t="s">
        <v>50</v>
      </c>
      <c r="D1606" t="s">
        <v>286</v>
      </c>
      <c r="E1606" t="s">
        <v>37</v>
      </c>
      <c r="F1606" t="s">
        <v>31</v>
      </c>
      <c r="G1606" t="s">
        <v>2693</v>
      </c>
      <c r="H1606" t="s">
        <v>20</v>
      </c>
      <c r="I1606" t="s">
        <v>32</v>
      </c>
      <c r="J1606" t="s">
        <v>21</v>
      </c>
      <c r="K1606">
        <v>64123.59</v>
      </c>
      <c r="L1606">
        <v>86600</v>
      </c>
      <c r="M1606">
        <v>75361.794999999998</v>
      </c>
    </row>
    <row r="1607" spans="1:13" x14ac:dyDescent="0.2">
      <c r="A1607" t="s">
        <v>96</v>
      </c>
      <c r="B1607" t="s">
        <v>1201</v>
      </c>
      <c r="C1607" t="s">
        <v>50</v>
      </c>
      <c r="D1607" t="s">
        <v>1202</v>
      </c>
      <c r="E1607" t="s">
        <v>37</v>
      </c>
      <c r="F1607" t="s">
        <v>31</v>
      </c>
      <c r="G1607" t="s">
        <v>2694</v>
      </c>
      <c r="H1607" t="s">
        <v>20</v>
      </c>
      <c r="I1607" t="s">
        <v>32</v>
      </c>
      <c r="J1607" t="s">
        <v>46</v>
      </c>
      <c r="K1607">
        <v>75000</v>
      </c>
      <c r="L1607">
        <v>92000</v>
      </c>
      <c r="M1607">
        <v>83500</v>
      </c>
    </row>
    <row r="1608" spans="1:13" x14ac:dyDescent="0.2">
      <c r="A1608" t="s">
        <v>26</v>
      </c>
      <c r="B1608" t="s">
        <v>623</v>
      </c>
      <c r="C1608" t="s">
        <v>50</v>
      </c>
      <c r="D1608" t="s">
        <v>243</v>
      </c>
      <c r="E1608" t="s">
        <v>298</v>
      </c>
      <c r="F1608" t="s">
        <v>53</v>
      </c>
      <c r="G1608" t="s">
        <v>2695</v>
      </c>
      <c r="H1608" t="s">
        <v>20</v>
      </c>
      <c r="I1608" t="s">
        <v>32</v>
      </c>
      <c r="J1608" t="s">
        <v>39</v>
      </c>
      <c r="K1608">
        <v>76000</v>
      </c>
      <c r="L1608">
        <v>87000</v>
      </c>
      <c r="M1608">
        <v>81500</v>
      </c>
    </row>
    <row r="1609" spans="1:13" x14ac:dyDescent="0.2">
      <c r="A1609" t="s">
        <v>26</v>
      </c>
      <c r="B1609" t="s">
        <v>623</v>
      </c>
      <c r="C1609" t="s">
        <v>50</v>
      </c>
      <c r="D1609" t="s">
        <v>243</v>
      </c>
      <c r="E1609" t="s">
        <v>298</v>
      </c>
      <c r="F1609" t="s">
        <v>384</v>
      </c>
      <c r="G1609" t="s">
        <v>2695</v>
      </c>
      <c r="H1609" t="s">
        <v>20</v>
      </c>
      <c r="I1609" t="s">
        <v>32</v>
      </c>
      <c r="J1609" t="s">
        <v>39</v>
      </c>
      <c r="K1609">
        <v>76000</v>
      </c>
      <c r="L1609">
        <v>87000</v>
      </c>
      <c r="M1609">
        <v>81500</v>
      </c>
    </row>
    <row r="1610" spans="1:13" x14ac:dyDescent="0.2">
      <c r="A1610" t="s">
        <v>26</v>
      </c>
      <c r="B1610" t="s">
        <v>623</v>
      </c>
      <c r="C1610" t="s">
        <v>50</v>
      </c>
      <c r="D1610" t="s">
        <v>243</v>
      </c>
      <c r="E1610" t="s">
        <v>298</v>
      </c>
      <c r="F1610" t="s">
        <v>234</v>
      </c>
      <c r="G1610" t="s">
        <v>2695</v>
      </c>
      <c r="H1610" t="s">
        <v>20</v>
      </c>
      <c r="I1610" t="s">
        <v>32</v>
      </c>
      <c r="J1610" t="s">
        <v>39</v>
      </c>
      <c r="K1610">
        <v>76000</v>
      </c>
      <c r="L1610">
        <v>87000</v>
      </c>
      <c r="M1610">
        <v>81500</v>
      </c>
    </row>
    <row r="1611" spans="1:13" x14ac:dyDescent="0.2">
      <c r="A1611" t="s">
        <v>22</v>
      </c>
      <c r="B1611" t="s">
        <v>2696</v>
      </c>
      <c r="C1611" t="s">
        <v>50</v>
      </c>
      <c r="D1611" t="s">
        <v>2697</v>
      </c>
      <c r="E1611" t="s">
        <v>99</v>
      </c>
      <c r="F1611" t="s">
        <v>100</v>
      </c>
      <c r="G1611" t="s">
        <v>2698</v>
      </c>
      <c r="H1611" t="s">
        <v>20</v>
      </c>
      <c r="I1611" t="s">
        <v>32</v>
      </c>
      <c r="J1611" t="s">
        <v>101</v>
      </c>
      <c r="K1611">
        <v>60000</v>
      </c>
      <c r="L1611">
        <v>82000</v>
      </c>
      <c r="M1611">
        <v>71000</v>
      </c>
    </row>
    <row r="1612" spans="1:13" x14ac:dyDescent="0.2">
      <c r="A1612" t="s">
        <v>48</v>
      </c>
      <c r="B1612" t="s">
        <v>2699</v>
      </c>
      <c r="C1612" t="s">
        <v>23</v>
      </c>
      <c r="D1612" t="s">
        <v>2700</v>
      </c>
      <c r="E1612" t="s">
        <v>233</v>
      </c>
      <c r="F1612" t="s">
        <v>234</v>
      </c>
      <c r="G1612" t="s">
        <v>2701</v>
      </c>
      <c r="H1612" t="s">
        <v>20</v>
      </c>
      <c r="I1612" t="s">
        <v>17</v>
      </c>
      <c r="J1612" t="s">
        <v>33</v>
      </c>
      <c r="K1612">
        <v>60000</v>
      </c>
      <c r="L1612">
        <v>80000</v>
      </c>
      <c r="M1612">
        <v>70000</v>
      </c>
    </row>
    <row r="1613" spans="1:13" x14ac:dyDescent="0.2">
      <c r="A1613" t="s">
        <v>13</v>
      </c>
      <c r="B1613" t="s">
        <v>2702</v>
      </c>
      <c r="C1613" t="s">
        <v>50</v>
      </c>
      <c r="D1613" t="s">
        <v>2703</v>
      </c>
      <c r="E1613" t="s">
        <v>37</v>
      </c>
      <c r="F1613" t="s">
        <v>31</v>
      </c>
      <c r="G1613" t="s">
        <v>2704</v>
      </c>
      <c r="H1613" t="s">
        <v>20</v>
      </c>
      <c r="I1613" t="s">
        <v>32</v>
      </c>
      <c r="J1613" t="s">
        <v>46</v>
      </c>
      <c r="K1613">
        <v>71000</v>
      </c>
      <c r="L1613">
        <v>80000</v>
      </c>
      <c r="M1613">
        <v>75500</v>
      </c>
    </row>
    <row r="1614" spans="1:13" x14ac:dyDescent="0.2">
      <c r="A1614" t="s">
        <v>48</v>
      </c>
      <c r="B1614" t="s">
        <v>1325</v>
      </c>
      <c r="C1614" t="s">
        <v>50</v>
      </c>
      <c r="D1614" t="s">
        <v>1326</v>
      </c>
      <c r="E1614" t="s">
        <v>1327</v>
      </c>
      <c r="F1614" t="s">
        <v>53</v>
      </c>
      <c r="G1614" t="s">
        <v>2705</v>
      </c>
      <c r="H1614" t="s">
        <v>20</v>
      </c>
      <c r="I1614" t="s">
        <v>32</v>
      </c>
      <c r="J1614" t="s">
        <v>33</v>
      </c>
      <c r="K1614">
        <v>94494.399999999994</v>
      </c>
      <c r="L1614">
        <v>111633.60000000001</v>
      </c>
      <c r="M1614">
        <v>103064</v>
      </c>
    </row>
    <row r="1615" spans="1:13" x14ac:dyDescent="0.2">
      <c r="A1615" t="s">
        <v>48</v>
      </c>
      <c r="B1615" t="s">
        <v>2706</v>
      </c>
      <c r="C1615" t="s">
        <v>23</v>
      </c>
      <c r="D1615" t="s">
        <v>404</v>
      </c>
      <c r="E1615" t="s">
        <v>37</v>
      </c>
      <c r="F1615" t="s">
        <v>31</v>
      </c>
      <c r="G1615" t="s">
        <v>2707</v>
      </c>
      <c r="H1615" t="s">
        <v>20</v>
      </c>
      <c r="I1615" t="s">
        <v>32</v>
      </c>
      <c r="J1615" t="s">
        <v>21</v>
      </c>
      <c r="K1615">
        <v>55000</v>
      </c>
      <c r="L1615">
        <v>71000</v>
      </c>
      <c r="M1615">
        <v>63000</v>
      </c>
    </row>
    <row r="1616" spans="1:13" x14ac:dyDescent="0.2">
      <c r="A1616" t="s">
        <v>88</v>
      </c>
      <c r="B1616" t="s">
        <v>645</v>
      </c>
      <c r="C1616" t="s">
        <v>28</v>
      </c>
      <c r="D1616" t="s">
        <v>2708</v>
      </c>
      <c r="E1616" t="s">
        <v>216</v>
      </c>
      <c r="F1616" t="s">
        <v>53</v>
      </c>
      <c r="G1616" t="s">
        <v>2029</v>
      </c>
      <c r="H1616" t="s">
        <v>20</v>
      </c>
      <c r="I1616" t="s">
        <v>32</v>
      </c>
      <c r="J1616" t="s">
        <v>241</v>
      </c>
      <c r="K1616">
        <v>83200</v>
      </c>
      <c r="L1616">
        <v>83200</v>
      </c>
      <c r="M1616">
        <v>83200</v>
      </c>
    </row>
    <row r="1617" spans="1:13" x14ac:dyDescent="0.2">
      <c r="A1617" t="s">
        <v>105</v>
      </c>
      <c r="B1617" t="s">
        <v>796</v>
      </c>
      <c r="C1617" t="s">
        <v>28</v>
      </c>
      <c r="D1617" t="s">
        <v>693</v>
      </c>
      <c r="E1617" t="s">
        <v>1835</v>
      </c>
      <c r="F1617" t="s">
        <v>146</v>
      </c>
      <c r="G1617" t="s">
        <v>2709</v>
      </c>
      <c r="H1617" t="s">
        <v>45</v>
      </c>
      <c r="I1617" t="s">
        <v>32</v>
      </c>
      <c r="J1617" t="s">
        <v>21</v>
      </c>
      <c r="K1617">
        <v>60000</v>
      </c>
      <c r="L1617">
        <v>70000</v>
      </c>
      <c r="M1617">
        <v>65000</v>
      </c>
    </row>
    <row r="1618" spans="1:13" x14ac:dyDescent="0.2">
      <c r="A1618" t="s">
        <v>81</v>
      </c>
      <c r="B1618" t="s">
        <v>627</v>
      </c>
      <c r="C1618" t="s">
        <v>23</v>
      </c>
      <c r="D1618" t="s">
        <v>628</v>
      </c>
      <c r="E1618" t="s">
        <v>63</v>
      </c>
      <c r="F1618" t="s">
        <v>53</v>
      </c>
      <c r="G1618" t="s">
        <v>2007</v>
      </c>
      <c r="H1618" t="s">
        <v>45</v>
      </c>
      <c r="I1618" t="s">
        <v>32</v>
      </c>
      <c r="J1618" t="s">
        <v>46</v>
      </c>
      <c r="K1618">
        <v>70000</v>
      </c>
      <c r="L1618">
        <v>70000</v>
      </c>
      <c r="M1618">
        <v>70000</v>
      </c>
    </row>
    <row r="1619" spans="1:13" x14ac:dyDescent="0.2">
      <c r="A1619" t="s">
        <v>48</v>
      </c>
      <c r="B1619" t="s">
        <v>2710</v>
      </c>
      <c r="C1619" t="s">
        <v>23</v>
      </c>
      <c r="D1619" t="s">
        <v>2711</v>
      </c>
      <c r="E1619" t="s">
        <v>2712</v>
      </c>
      <c r="F1619" t="s">
        <v>100</v>
      </c>
      <c r="G1619" t="s">
        <v>2713</v>
      </c>
      <c r="H1619" t="s">
        <v>20</v>
      </c>
      <c r="I1619" t="s">
        <v>32</v>
      </c>
      <c r="J1619" t="s">
        <v>21</v>
      </c>
      <c r="K1619">
        <v>57000</v>
      </c>
      <c r="L1619">
        <v>63000</v>
      </c>
      <c r="M1619">
        <v>60000</v>
      </c>
    </row>
    <row r="1620" spans="1:13" x14ac:dyDescent="0.2">
      <c r="A1620" t="s">
        <v>26</v>
      </c>
      <c r="B1620" t="s">
        <v>2714</v>
      </c>
      <c r="C1620" t="s">
        <v>28</v>
      </c>
      <c r="D1620" t="s">
        <v>1018</v>
      </c>
      <c r="E1620" t="s">
        <v>2542</v>
      </c>
      <c r="F1620" t="s">
        <v>146</v>
      </c>
      <c r="G1620" t="s">
        <v>2543</v>
      </c>
      <c r="H1620" t="s">
        <v>20</v>
      </c>
      <c r="I1620" t="s">
        <v>32</v>
      </c>
      <c r="J1620" t="s">
        <v>46</v>
      </c>
      <c r="K1620">
        <v>137280</v>
      </c>
      <c r="L1620">
        <v>180000</v>
      </c>
      <c r="M1620">
        <v>158640</v>
      </c>
    </row>
    <row r="1621" spans="1:13" x14ac:dyDescent="0.2">
      <c r="A1621" t="s">
        <v>13</v>
      </c>
      <c r="B1621" t="s">
        <v>798</v>
      </c>
      <c r="C1621" t="s">
        <v>90</v>
      </c>
      <c r="D1621" t="s">
        <v>1494</v>
      </c>
      <c r="E1621" t="s">
        <v>216</v>
      </c>
      <c r="F1621" t="s">
        <v>53</v>
      </c>
      <c r="G1621" t="s">
        <v>2715</v>
      </c>
      <c r="H1621" t="s">
        <v>20</v>
      </c>
      <c r="I1621" t="s">
        <v>32</v>
      </c>
      <c r="J1621" t="s">
        <v>21</v>
      </c>
      <c r="K1621">
        <v>79040</v>
      </c>
      <c r="L1621">
        <v>79040</v>
      </c>
      <c r="M1621">
        <v>79040</v>
      </c>
    </row>
    <row r="1622" spans="1:13" x14ac:dyDescent="0.2">
      <c r="A1622" t="s">
        <v>55</v>
      </c>
      <c r="B1622" t="s">
        <v>1186</v>
      </c>
      <c r="C1622" t="s">
        <v>1187</v>
      </c>
      <c r="D1622" t="s">
        <v>1188</v>
      </c>
      <c r="E1622" t="s">
        <v>2716</v>
      </c>
      <c r="F1622" t="s">
        <v>53</v>
      </c>
      <c r="G1622" t="s">
        <v>2717</v>
      </c>
      <c r="H1622" t="s">
        <v>45</v>
      </c>
      <c r="I1622" t="s">
        <v>32</v>
      </c>
      <c r="J1622" t="s">
        <v>33</v>
      </c>
      <c r="K1622">
        <v>68000</v>
      </c>
      <c r="L1622">
        <v>88300</v>
      </c>
      <c r="M1622">
        <v>78150</v>
      </c>
    </row>
    <row r="1623" spans="1:13" x14ac:dyDescent="0.2">
      <c r="A1623" t="s">
        <v>88</v>
      </c>
      <c r="B1623" t="s">
        <v>1247</v>
      </c>
      <c r="C1623" t="s">
        <v>90</v>
      </c>
      <c r="D1623" t="s">
        <v>1248</v>
      </c>
      <c r="E1623" t="s">
        <v>260</v>
      </c>
      <c r="F1623" t="s">
        <v>186</v>
      </c>
      <c r="G1623" t="s">
        <v>2718</v>
      </c>
      <c r="H1623" t="s">
        <v>20</v>
      </c>
      <c r="I1623" t="s">
        <v>32</v>
      </c>
      <c r="J1623" t="s">
        <v>21</v>
      </c>
      <c r="K1623">
        <v>68000</v>
      </c>
      <c r="L1623">
        <v>79000</v>
      </c>
      <c r="M1623">
        <v>73500</v>
      </c>
    </row>
    <row r="1624" spans="1:13" x14ac:dyDescent="0.2">
      <c r="A1624" t="s">
        <v>424</v>
      </c>
      <c r="B1624" t="s">
        <v>450</v>
      </c>
      <c r="C1624" t="s">
        <v>50</v>
      </c>
      <c r="D1624" t="s">
        <v>863</v>
      </c>
      <c r="E1624" t="s">
        <v>864</v>
      </c>
      <c r="F1624" t="s">
        <v>100</v>
      </c>
      <c r="G1624" t="s">
        <v>2719</v>
      </c>
      <c r="H1624" t="s">
        <v>20</v>
      </c>
      <c r="I1624" t="s">
        <v>32</v>
      </c>
      <c r="J1624" t="s">
        <v>33</v>
      </c>
      <c r="K1624">
        <v>87360</v>
      </c>
      <c r="L1624">
        <v>87360</v>
      </c>
      <c r="M1624">
        <v>87360</v>
      </c>
    </row>
    <row r="1625" spans="1:13" x14ac:dyDescent="0.2">
      <c r="A1625" t="s">
        <v>55</v>
      </c>
      <c r="B1625" t="s">
        <v>1451</v>
      </c>
      <c r="C1625" t="s">
        <v>50</v>
      </c>
      <c r="D1625" t="s">
        <v>794</v>
      </c>
      <c r="E1625" t="s">
        <v>600</v>
      </c>
      <c r="F1625" t="s">
        <v>31</v>
      </c>
      <c r="G1625" t="s">
        <v>2720</v>
      </c>
      <c r="H1625" t="s">
        <v>20</v>
      </c>
      <c r="I1625" t="s">
        <v>32</v>
      </c>
      <c r="J1625" t="s">
        <v>21</v>
      </c>
      <c r="K1625">
        <v>50000</v>
      </c>
      <c r="L1625">
        <v>57200</v>
      </c>
      <c r="M1625">
        <v>53600</v>
      </c>
    </row>
    <row r="1626" spans="1:13" x14ac:dyDescent="0.2">
      <c r="A1626" t="s">
        <v>55</v>
      </c>
      <c r="B1626" t="s">
        <v>2721</v>
      </c>
      <c r="C1626" t="s">
        <v>221</v>
      </c>
      <c r="D1626" t="s">
        <v>2722</v>
      </c>
      <c r="E1626" t="s">
        <v>204</v>
      </c>
      <c r="F1626" t="s">
        <v>31</v>
      </c>
      <c r="G1626" t="s">
        <v>2723</v>
      </c>
      <c r="H1626" t="s">
        <v>223</v>
      </c>
      <c r="I1626" t="s">
        <v>32</v>
      </c>
      <c r="J1626" t="s">
        <v>21</v>
      </c>
      <c r="K1626">
        <v>51000</v>
      </c>
      <c r="L1626">
        <v>57200</v>
      </c>
      <c r="M1626">
        <v>54100</v>
      </c>
    </row>
    <row r="1627" spans="1:13" x14ac:dyDescent="0.2">
      <c r="A1627" t="s">
        <v>48</v>
      </c>
      <c r="B1627" t="s">
        <v>756</v>
      </c>
      <c r="C1627" t="s">
        <v>50</v>
      </c>
      <c r="D1627" t="s">
        <v>203</v>
      </c>
      <c r="E1627" t="s">
        <v>37</v>
      </c>
      <c r="F1627" t="s">
        <v>31</v>
      </c>
      <c r="G1627" t="s">
        <v>2724</v>
      </c>
      <c r="H1627" t="s">
        <v>20</v>
      </c>
      <c r="I1627" t="s">
        <v>32</v>
      </c>
      <c r="J1627" t="s">
        <v>33</v>
      </c>
      <c r="K1627">
        <v>52000</v>
      </c>
      <c r="L1627">
        <v>59000</v>
      </c>
      <c r="M1627">
        <v>55500</v>
      </c>
    </row>
    <row r="1628" spans="1:13" x14ac:dyDescent="0.2">
      <c r="A1628" t="s">
        <v>88</v>
      </c>
      <c r="B1628" t="s">
        <v>1273</v>
      </c>
      <c r="C1628" t="s">
        <v>90</v>
      </c>
      <c r="D1628" t="s">
        <v>2558</v>
      </c>
      <c r="E1628" t="s">
        <v>37</v>
      </c>
      <c r="F1628" t="s">
        <v>31</v>
      </c>
      <c r="G1628" t="s">
        <v>2725</v>
      </c>
      <c r="H1628" t="s">
        <v>20</v>
      </c>
      <c r="I1628" t="s">
        <v>32</v>
      </c>
      <c r="J1628" t="s">
        <v>21</v>
      </c>
      <c r="K1628">
        <v>70000</v>
      </c>
      <c r="L1628">
        <v>100000</v>
      </c>
      <c r="M1628">
        <v>85000</v>
      </c>
    </row>
    <row r="1629" spans="1:13" x14ac:dyDescent="0.2">
      <c r="A1629" t="s">
        <v>81</v>
      </c>
      <c r="B1629" t="s">
        <v>217</v>
      </c>
      <c r="C1629" t="s">
        <v>23</v>
      </c>
      <c r="D1629" t="s">
        <v>639</v>
      </c>
      <c r="E1629" t="s">
        <v>2726</v>
      </c>
      <c r="F1629" t="s">
        <v>119</v>
      </c>
      <c r="G1629" t="s">
        <v>2727</v>
      </c>
      <c r="H1629" t="s">
        <v>45</v>
      </c>
      <c r="I1629" t="s">
        <v>32</v>
      </c>
      <c r="J1629" t="s">
        <v>46</v>
      </c>
      <c r="K1629">
        <v>88171.199999999997</v>
      </c>
      <c r="L1629">
        <v>107286.39999999999</v>
      </c>
      <c r="M1629" s="1" t="s">
        <v>902</v>
      </c>
    </row>
    <row r="1630" spans="1:13" x14ac:dyDescent="0.2">
      <c r="A1630" t="s">
        <v>48</v>
      </c>
      <c r="B1630" t="s">
        <v>565</v>
      </c>
      <c r="C1630" t="s">
        <v>50</v>
      </c>
      <c r="D1630" t="s">
        <v>2646</v>
      </c>
      <c r="E1630" t="s">
        <v>154</v>
      </c>
      <c r="F1630" t="s">
        <v>31</v>
      </c>
      <c r="G1630" t="s">
        <v>2728</v>
      </c>
      <c r="H1630" t="s">
        <v>20</v>
      </c>
      <c r="I1630" t="s">
        <v>32</v>
      </c>
      <c r="J1630" t="s">
        <v>33</v>
      </c>
      <c r="K1630">
        <v>61000</v>
      </c>
      <c r="L1630">
        <v>61000</v>
      </c>
      <c r="M1630">
        <v>61000</v>
      </c>
    </row>
    <row r="1631" spans="1:13" x14ac:dyDescent="0.2">
      <c r="A1631" t="s">
        <v>424</v>
      </c>
      <c r="B1631" t="s">
        <v>450</v>
      </c>
      <c r="C1631" t="s">
        <v>50</v>
      </c>
      <c r="D1631" t="s">
        <v>2729</v>
      </c>
      <c r="E1631" t="s">
        <v>316</v>
      </c>
      <c r="F1631" t="s">
        <v>31</v>
      </c>
      <c r="G1631" t="s">
        <v>2029</v>
      </c>
      <c r="H1631" t="s">
        <v>20</v>
      </c>
      <c r="I1631" t="s">
        <v>32</v>
      </c>
      <c r="J1631" t="s">
        <v>21</v>
      </c>
      <c r="K1631">
        <v>89440</v>
      </c>
      <c r="L1631">
        <v>89440</v>
      </c>
      <c r="M1631">
        <v>89440</v>
      </c>
    </row>
    <row r="1632" spans="1:13" x14ac:dyDescent="0.2">
      <c r="A1632" t="s">
        <v>105</v>
      </c>
      <c r="B1632" t="s">
        <v>1220</v>
      </c>
      <c r="C1632" t="s">
        <v>50</v>
      </c>
      <c r="D1632" t="s">
        <v>1194</v>
      </c>
      <c r="E1632" t="s">
        <v>37</v>
      </c>
      <c r="F1632" t="s">
        <v>31</v>
      </c>
      <c r="G1632" t="s">
        <v>2730</v>
      </c>
      <c r="H1632" t="s">
        <v>20</v>
      </c>
      <c r="I1632" t="s">
        <v>32</v>
      </c>
      <c r="J1632" t="s">
        <v>21</v>
      </c>
      <c r="K1632">
        <v>80000</v>
      </c>
      <c r="L1632">
        <v>105000</v>
      </c>
      <c r="M1632">
        <v>92500</v>
      </c>
    </row>
    <row r="1633" spans="1:13" x14ac:dyDescent="0.2">
      <c r="A1633" t="s">
        <v>13</v>
      </c>
      <c r="B1633" t="s">
        <v>2731</v>
      </c>
      <c r="C1633" t="s">
        <v>28</v>
      </c>
      <c r="D1633" t="s">
        <v>1574</v>
      </c>
      <c r="E1633" t="s">
        <v>63</v>
      </c>
      <c r="F1633" t="s">
        <v>53</v>
      </c>
      <c r="G1633" t="s">
        <v>2732</v>
      </c>
      <c r="H1633" t="s">
        <v>20</v>
      </c>
      <c r="I1633" t="s">
        <v>32</v>
      </c>
      <c r="J1633" t="s">
        <v>21</v>
      </c>
      <c r="K1633">
        <v>72000</v>
      </c>
      <c r="L1633">
        <v>104000</v>
      </c>
      <c r="M1633">
        <v>88000</v>
      </c>
    </row>
    <row r="1634" spans="1:13" x14ac:dyDescent="0.2">
      <c r="A1634" t="s">
        <v>81</v>
      </c>
      <c r="B1634" t="s">
        <v>138</v>
      </c>
      <c r="C1634" t="s">
        <v>90</v>
      </c>
      <c r="D1634" t="s">
        <v>209</v>
      </c>
      <c r="E1634" t="s">
        <v>37</v>
      </c>
      <c r="F1634" t="s">
        <v>31</v>
      </c>
      <c r="G1634" t="s">
        <v>2733</v>
      </c>
      <c r="H1634" t="s">
        <v>45</v>
      </c>
      <c r="I1634" t="s">
        <v>32</v>
      </c>
      <c r="J1634" t="s">
        <v>21</v>
      </c>
      <c r="K1634">
        <v>44000</v>
      </c>
      <c r="L1634">
        <v>58000</v>
      </c>
      <c r="M1634">
        <v>51000</v>
      </c>
    </row>
    <row r="1635" spans="1:13" x14ac:dyDescent="0.2">
      <c r="A1635" t="s">
        <v>26</v>
      </c>
      <c r="B1635" t="s">
        <v>612</v>
      </c>
      <c r="C1635" t="s">
        <v>50</v>
      </c>
      <c r="D1635" t="s">
        <v>613</v>
      </c>
      <c r="E1635" t="s">
        <v>316</v>
      </c>
      <c r="F1635" t="s">
        <v>31</v>
      </c>
      <c r="G1635" t="s">
        <v>2734</v>
      </c>
      <c r="H1635" t="s">
        <v>20</v>
      </c>
      <c r="I1635" t="s">
        <v>32</v>
      </c>
      <c r="J1635" t="s">
        <v>21</v>
      </c>
      <c r="K1635">
        <v>64123.59</v>
      </c>
      <c r="L1635">
        <v>86600</v>
      </c>
      <c r="M1635">
        <v>75361.794999999998</v>
      </c>
    </row>
    <row r="1636" spans="1:13" x14ac:dyDescent="0.2">
      <c r="A1636" t="s">
        <v>22</v>
      </c>
      <c r="B1636" t="s">
        <v>23</v>
      </c>
      <c r="C1636" t="s">
        <v>23</v>
      </c>
      <c r="D1636" t="s">
        <v>1657</v>
      </c>
      <c r="E1636" t="s">
        <v>30</v>
      </c>
      <c r="F1636" t="s">
        <v>31</v>
      </c>
      <c r="G1636" t="s">
        <v>2735</v>
      </c>
      <c r="H1636" t="s">
        <v>20</v>
      </c>
      <c r="I1636" t="s">
        <v>32</v>
      </c>
      <c r="J1636" t="s">
        <v>33</v>
      </c>
      <c r="K1636">
        <v>65000</v>
      </c>
      <c r="L1636">
        <v>87000</v>
      </c>
      <c r="M1636">
        <v>76000</v>
      </c>
    </row>
    <row r="1637" spans="1:13" x14ac:dyDescent="0.2">
      <c r="A1637" t="s">
        <v>81</v>
      </c>
      <c r="B1637" t="s">
        <v>1083</v>
      </c>
      <c r="C1637" t="s">
        <v>23</v>
      </c>
      <c r="D1637" t="s">
        <v>1084</v>
      </c>
      <c r="E1637" t="s">
        <v>319</v>
      </c>
      <c r="F1637" t="s">
        <v>31</v>
      </c>
      <c r="G1637" t="s">
        <v>2155</v>
      </c>
      <c r="H1637" t="s">
        <v>45</v>
      </c>
      <c r="I1637" t="s">
        <v>32</v>
      </c>
      <c r="J1637" t="s">
        <v>101</v>
      </c>
      <c r="K1637">
        <v>57000</v>
      </c>
      <c r="L1637">
        <v>87000</v>
      </c>
      <c r="M1637">
        <v>72000</v>
      </c>
    </row>
    <row r="1638" spans="1:13" x14ac:dyDescent="0.2">
      <c r="A1638" t="s">
        <v>424</v>
      </c>
      <c r="B1638" t="s">
        <v>916</v>
      </c>
      <c r="C1638" t="s">
        <v>50</v>
      </c>
      <c r="D1638" t="s">
        <v>2736</v>
      </c>
      <c r="E1638" t="s">
        <v>2737</v>
      </c>
      <c r="F1638" t="s">
        <v>31</v>
      </c>
      <c r="G1638" t="s">
        <v>2029</v>
      </c>
      <c r="H1638" t="s">
        <v>20</v>
      </c>
      <c r="I1638" t="s">
        <v>32</v>
      </c>
      <c r="J1638" t="s">
        <v>21</v>
      </c>
      <c r="K1638">
        <v>91520</v>
      </c>
      <c r="L1638">
        <v>91520</v>
      </c>
      <c r="M1638">
        <v>91520</v>
      </c>
    </row>
    <row r="1639" spans="1:13" x14ac:dyDescent="0.2">
      <c r="A1639" t="s">
        <v>48</v>
      </c>
      <c r="B1639" t="s">
        <v>2738</v>
      </c>
      <c r="C1639" t="s">
        <v>67</v>
      </c>
      <c r="D1639" t="s">
        <v>2739</v>
      </c>
      <c r="E1639" t="s">
        <v>344</v>
      </c>
      <c r="F1639" t="s">
        <v>53</v>
      </c>
      <c r="G1639" t="s">
        <v>2740</v>
      </c>
      <c r="H1639" t="s">
        <v>20</v>
      </c>
      <c r="I1639" t="s">
        <v>32</v>
      </c>
      <c r="J1639" t="s">
        <v>33</v>
      </c>
      <c r="K1639">
        <v>30240.560000000001</v>
      </c>
      <c r="L1639">
        <v>57200</v>
      </c>
      <c r="M1639">
        <v>43720.28</v>
      </c>
    </row>
    <row r="1640" spans="1:13" x14ac:dyDescent="0.2">
      <c r="A1640" t="s">
        <v>81</v>
      </c>
      <c r="B1640" t="s">
        <v>217</v>
      </c>
      <c r="C1640" t="s">
        <v>23</v>
      </c>
      <c r="D1640" t="s">
        <v>346</v>
      </c>
      <c r="E1640" t="s">
        <v>216</v>
      </c>
      <c r="F1640" t="s">
        <v>53</v>
      </c>
      <c r="G1640" t="s">
        <v>2741</v>
      </c>
      <c r="H1640" t="s">
        <v>45</v>
      </c>
      <c r="I1640" t="s">
        <v>32</v>
      </c>
      <c r="J1640" t="s">
        <v>46</v>
      </c>
      <c r="K1640" s="1" t="s">
        <v>348</v>
      </c>
      <c r="L1640">
        <v>113984</v>
      </c>
      <c r="M1640" s="1" t="s">
        <v>349</v>
      </c>
    </row>
    <row r="1641" spans="1:13" x14ac:dyDescent="0.2">
      <c r="A1641" t="s">
        <v>48</v>
      </c>
      <c r="B1641" t="s">
        <v>2742</v>
      </c>
      <c r="C1641" t="s">
        <v>50</v>
      </c>
      <c r="D1641" t="s">
        <v>2743</v>
      </c>
      <c r="E1641" t="s">
        <v>1835</v>
      </c>
      <c r="F1641" t="s">
        <v>146</v>
      </c>
      <c r="G1641" t="s">
        <v>2744</v>
      </c>
      <c r="H1641" t="s">
        <v>20</v>
      </c>
      <c r="I1641" t="s">
        <v>32</v>
      </c>
      <c r="J1641" t="s">
        <v>39</v>
      </c>
      <c r="K1641">
        <v>54000</v>
      </c>
      <c r="L1641">
        <v>58000</v>
      </c>
      <c r="M1641">
        <v>56000</v>
      </c>
    </row>
    <row r="1642" spans="1:13" x14ac:dyDescent="0.2">
      <c r="A1642" t="s">
        <v>48</v>
      </c>
      <c r="B1642" t="s">
        <v>2745</v>
      </c>
      <c r="C1642" t="s">
        <v>23</v>
      </c>
      <c r="D1642" t="s">
        <v>2746</v>
      </c>
      <c r="E1642" t="s">
        <v>17</v>
      </c>
      <c r="F1642" t="s">
        <v>18</v>
      </c>
      <c r="G1642" t="s">
        <v>2747</v>
      </c>
      <c r="H1642" t="s">
        <v>20</v>
      </c>
      <c r="I1642" t="s">
        <v>17</v>
      </c>
      <c r="J1642" t="s">
        <v>21</v>
      </c>
      <c r="K1642">
        <v>68500</v>
      </c>
      <c r="L1642">
        <v>87000</v>
      </c>
      <c r="M1642">
        <v>77750</v>
      </c>
    </row>
    <row r="1643" spans="1:13" x14ac:dyDescent="0.2">
      <c r="A1643" t="s">
        <v>81</v>
      </c>
      <c r="B1643" t="s">
        <v>147</v>
      </c>
      <c r="C1643" t="s">
        <v>50</v>
      </c>
      <c r="D1643" t="s">
        <v>2748</v>
      </c>
      <c r="E1643" t="s">
        <v>2716</v>
      </c>
      <c r="F1643" t="s">
        <v>53</v>
      </c>
      <c r="G1643" t="s">
        <v>2749</v>
      </c>
      <c r="H1643" t="s">
        <v>20</v>
      </c>
      <c r="I1643" t="s">
        <v>32</v>
      </c>
      <c r="J1643" t="s">
        <v>21</v>
      </c>
      <c r="K1643">
        <v>60000</v>
      </c>
      <c r="L1643">
        <v>79000</v>
      </c>
      <c r="M1643">
        <v>69500</v>
      </c>
    </row>
    <row r="1644" spans="1:13" x14ac:dyDescent="0.2">
      <c r="A1644" t="s">
        <v>88</v>
      </c>
      <c r="B1644" t="s">
        <v>2750</v>
      </c>
      <c r="C1644" t="s">
        <v>90</v>
      </c>
      <c r="D1644" t="s">
        <v>997</v>
      </c>
      <c r="E1644" t="s">
        <v>37</v>
      </c>
      <c r="F1644" t="s">
        <v>31</v>
      </c>
      <c r="G1644" t="s">
        <v>2751</v>
      </c>
      <c r="H1644" t="s">
        <v>20</v>
      </c>
      <c r="I1644" t="s">
        <v>32</v>
      </c>
      <c r="J1644" t="s">
        <v>93</v>
      </c>
      <c r="K1644">
        <v>85000</v>
      </c>
      <c r="L1644">
        <v>101000</v>
      </c>
      <c r="M1644">
        <v>93000</v>
      </c>
    </row>
    <row r="1645" spans="1:13" x14ac:dyDescent="0.2">
      <c r="A1645" t="s">
        <v>81</v>
      </c>
      <c r="B1645" t="s">
        <v>1033</v>
      </c>
      <c r="C1645" t="s">
        <v>50</v>
      </c>
      <c r="D1645" t="s">
        <v>1034</v>
      </c>
      <c r="E1645" t="s">
        <v>110</v>
      </c>
      <c r="F1645" t="s">
        <v>31</v>
      </c>
      <c r="G1645" t="s">
        <v>2752</v>
      </c>
      <c r="H1645" t="s">
        <v>20</v>
      </c>
      <c r="I1645" t="s">
        <v>32</v>
      </c>
      <c r="J1645" t="s">
        <v>39</v>
      </c>
      <c r="K1645">
        <v>41620.800000000003</v>
      </c>
      <c r="L1645">
        <v>57200</v>
      </c>
      <c r="M1645">
        <v>49410.400000000001</v>
      </c>
    </row>
    <row r="1646" spans="1:13" x14ac:dyDescent="0.2">
      <c r="A1646" t="s">
        <v>55</v>
      </c>
      <c r="B1646" t="s">
        <v>2753</v>
      </c>
      <c r="C1646" t="s">
        <v>50</v>
      </c>
      <c r="D1646" t="s">
        <v>2010</v>
      </c>
      <c r="E1646" t="s">
        <v>37</v>
      </c>
      <c r="F1646" t="s">
        <v>31</v>
      </c>
      <c r="G1646" t="s">
        <v>2754</v>
      </c>
      <c r="H1646" t="s">
        <v>20</v>
      </c>
      <c r="I1646" t="s">
        <v>32</v>
      </c>
      <c r="J1646" t="s">
        <v>33</v>
      </c>
      <c r="K1646">
        <v>63000</v>
      </c>
      <c r="L1646">
        <v>84000</v>
      </c>
      <c r="M1646">
        <v>73500</v>
      </c>
    </row>
    <row r="1647" spans="1:13" x14ac:dyDescent="0.2">
      <c r="A1647" t="s">
        <v>96</v>
      </c>
      <c r="B1647" t="s">
        <v>606</v>
      </c>
      <c r="C1647" t="s">
        <v>50</v>
      </c>
      <c r="D1647" t="s">
        <v>852</v>
      </c>
      <c r="E1647" t="s">
        <v>99</v>
      </c>
      <c r="F1647" t="s">
        <v>100</v>
      </c>
      <c r="G1647" t="s">
        <v>2755</v>
      </c>
      <c r="H1647" t="s">
        <v>20</v>
      </c>
      <c r="I1647" t="s">
        <v>32</v>
      </c>
      <c r="J1647" t="s">
        <v>21</v>
      </c>
      <c r="K1647">
        <v>53000</v>
      </c>
      <c r="L1647">
        <v>70000</v>
      </c>
      <c r="M1647">
        <v>61500</v>
      </c>
    </row>
    <row r="1648" spans="1:13" x14ac:dyDescent="0.2">
      <c r="A1648" t="s">
        <v>96</v>
      </c>
      <c r="B1648" t="s">
        <v>2756</v>
      </c>
      <c r="C1648" t="s">
        <v>23</v>
      </c>
      <c r="D1648" t="s">
        <v>2757</v>
      </c>
      <c r="E1648" t="s">
        <v>2758</v>
      </c>
      <c r="F1648" t="s">
        <v>31</v>
      </c>
      <c r="G1648" t="s">
        <v>2759</v>
      </c>
      <c r="H1648" t="s">
        <v>20</v>
      </c>
      <c r="I1648" t="s">
        <v>32</v>
      </c>
      <c r="J1648" t="s">
        <v>130</v>
      </c>
      <c r="K1648">
        <v>60000</v>
      </c>
      <c r="L1648">
        <v>100000</v>
      </c>
      <c r="M1648">
        <v>80000</v>
      </c>
    </row>
    <row r="1649" spans="1:13" x14ac:dyDescent="0.2">
      <c r="A1649" t="s">
        <v>55</v>
      </c>
      <c r="B1649" t="s">
        <v>1786</v>
      </c>
      <c r="C1649" t="s">
        <v>50</v>
      </c>
      <c r="D1649" t="s">
        <v>1304</v>
      </c>
      <c r="E1649" t="s">
        <v>123</v>
      </c>
      <c r="F1649" t="s">
        <v>31</v>
      </c>
      <c r="G1649" t="s">
        <v>2760</v>
      </c>
      <c r="H1649" t="s">
        <v>20</v>
      </c>
      <c r="I1649" t="s">
        <v>32</v>
      </c>
      <c r="J1649" t="s">
        <v>21</v>
      </c>
      <c r="K1649">
        <v>70000</v>
      </c>
      <c r="L1649">
        <v>80000</v>
      </c>
      <c r="M1649">
        <v>75000</v>
      </c>
    </row>
    <row r="1650" spans="1:13" x14ac:dyDescent="0.2">
      <c r="A1650" t="s">
        <v>424</v>
      </c>
      <c r="B1650" t="s">
        <v>450</v>
      </c>
      <c r="C1650" t="s">
        <v>50</v>
      </c>
      <c r="D1650" t="s">
        <v>806</v>
      </c>
      <c r="E1650" t="s">
        <v>640</v>
      </c>
      <c r="F1650" t="s">
        <v>119</v>
      </c>
      <c r="G1650" t="s">
        <v>2029</v>
      </c>
      <c r="H1650" t="s">
        <v>20</v>
      </c>
      <c r="I1650" t="s">
        <v>32</v>
      </c>
      <c r="J1650" t="s">
        <v>33</v>
      </c>
      <c r="K1650">
        <v>85280</v>
      </c>
      <c r="L1650">
        <v>85280</v>
      </c>
      <c r="M1650">
        <v>85280</v>
      </c>
    </row>
    <row r="1651" spans="1:13" x14ac:dyDescent="0.2">
      <c r="A1651" t="s">
        <v>26</v>
      </c>
      <c r="B1651" t="s">
        <v>1412</v>
      </c>
      <c r="C1651" t="s">
        <v>35</v>
      </c>
      <c r="D1651" t="s">
        <v>1470</v>
      </c>
      <c r="E1651" t="s">
        <v>37</v>
      </c>
      <c r="F1651" t="s">
        <v>31</v>
      </c>
      <c r="G1651" t="s">
        <v>2678</v>
      </c>
      <c r="H1651" t="s">
        <v>20</v>
      </c>
      <c r="I1651" t="s">
        <v>32</v>
      </c>
      <c r="J1651" t="s">
        <v>21</v>
      </c>
      <c r="K1651">
        <v>58000</v>
      </c>
      <c r="L1651">
        <v>113000</v>
      </c>
      <c r="M1651">
        <v>85500</v>
      </c>
    </row>
    <row r="1652" spans="1:13" x14ac:dyDescent="0.2">
      <c r="A1652" t="s">
        <v>48</v>
      </c>
      <c r="B1652" t="s">
        <v>2761</v>
      </c>
      <c r="C1652" t="s">
        <v>23</v>
      </c>
      <c r="D1652" t="s">
        <v>583</v>
      </c>
      <c r="E1652" t="s">
        <v>37</v>
      </c>
      <c r="F1652" t="s">
        <v>31</v>
      </c>
      <c r="G1652" t="s">
        <v>2762</v>
      </c>
      <c r="H1652" t="s">
        <v>45</v>
      </c>
      <c r="I1652" t="s">
        <v>32</v>
      </c>
      <c r="J1652" t="s">
        <v>21</v>
      </c>
      <c r="K1652">
        <v>69000</v>
      </c>
      <c r="L1652">
        <v>95000</v>
      </c>
      <c r="M1652">
        <v>82000</v>
      </c>
    </row>
    <row r="1653" spans="1:13" x14ac:dyDescent="0.2">
      <c r="A1653" t="s">
        <v>48</v>
      </c>
      <c r="B1653" t="s">
        <v>1524</v>
      </c>
      <c r="C1653" t="s">
        <v>28</v>
      </c>
      <c r="D1653" t="s">
        <v>1525</v>
      </c>
      <c r="E1653" t="s">
        <v>99</v>
      </c>
      <c r="F1653" t="s">
        <v>100</v>
      </c>
      <c r="G1653" t="s">
        <v>2763</v>
      </c>
      <c r="H1653" t="s">
        <v>20</v>
      </c>
      <c r="I1653" t="s">
        <v>443</v>
      </c>
      <c r="J1653" t="s">
        <v>33</v>
      </c>
      <c r="K1653">
        <v>56000</v>
      </c>
      <c r="L1653">
        <v>78000</v>
      </c>
      <c r="M1653">
        <v>67000</v>
      </c>
    </row>
    <row r="1654" spans="1:13" x14ac:dyDescent="0.2">
      <c r="A1654" t="s">
        <v>424</v>
      </c>
      <c r="B1654" t="s">
        <v>450</v>
      </c>
      <c r="C1654" t="s">
        <v>50</v>
      </c>
      <c r="D1654" t="s">
        <v>2764</v>
      </c>
      <c r="E1654" t="s">
        <v>323</v>
      </c>
      <c r="F1654" t="s">
        <v>53</v>
      </c>
      <c r="G1654" t="s">
        <v>2029</v>
      </c>
      <c r="H1654" t="s">
        <v>20</v>
      </c>
      <c r="I1654" t="s">
        <v>32</v>
      </c>
      <c r="J1654" t="s">
        <v>21</v>
      </c>
      <c r="K1654">
        <v>76960</v>
      </c>
      <c r="L1654">
        <v>76960</v>
      </c>
      <c r="M1654">
        <v>76960</v>
      </c>
    </row>
    <row r="1655" spans="1:13" x14ac:dyDescent="0.2">
      <c r="A1655" t="s">
        <v>424</v>
      </c>
      <c r="B1655" t="s">
        <v>450</v>
      </c>
      <c r="C1655" t="s">
        <v>50</v>
      </c>
      <c r="D1655" t="s">
        <v>2764</v>
      </c>
      <c r="E1655" t="s">
        <v>323</v>
      </c>
      <c r="F1655" t="s">
        <v>146</v>
      </c>
      <c r="G1655" t="s">
        <v>2029</v>
      </c>
      <c r="H1655" t="s">
        <v>20</v>
      </c>
      <c r="I1655" t="s">
        <v>32</v>
      </c>
      <c r="J1655" t="s">
        <v>21</v>
      </c>
      <c r="K1655">
        <v>76960</v>
      </c>
      <c r="L1655">
        <v>76960</v>
      </c>
      <c r="M1655">
        <v>76960</v>
      </c>
    </row>
    <row r="1656" spans="1:13" x14ac:dyDescent="0.2">
      <c r="A1656" t="s">
        <v>424</v>
      </c>
      <c r="B1656" t="s">
        <v>450</v>
      </c>
      <c r="C1656" t="s">
        <v>50</v>
      </c>
      <c r="D1656" t="s">
        <v>2764</v>
      </c>
      <c r="E1656" t="s">
        <v>323</v>
      </c>
      <c r="F1656" t="s">
        <v>178</v>
      </c>
      <c r="G1656" t="s">
        <v>2029</v>
      </c>
      <c r="H1656" t="s">
        <v>20</v>
      </c>
      <c r="I1656" t="s">
        <v>32</v>
      </c>
      <c r="J1656" t="s">
        <v>21</v>
      </c>
      <c r="K1656">
        <v>76960</v>
      </c>
      <c r="L1656">
        <v>76960</v>
      </c>
      <c r="M1656">
        <v>76960</v>
      </c>
    </row>
    <row r="1657" spans="1:13" x14ac:dyDescent="0.2">
      <c r="A1657" t="s">
        <v>81</v>
      </c>
      <c r="B1657" t="s">
        <v>678</v>
      </c>
      <c r="C1657" t="s">
        <v>15</v>
      </c>
      <c r="D1657" t="s">
        <v>679</v>
      </c>
      <c r="E1657" t="s">
        <v>37</v>
      </c>
      <c r="F1657" t="s">
        <v>31</v>
      </c>
      <c r="G1657" t="s">
        <v>18</v>
      </c>
      <c r="H1657" t="s">
        <v>45</v>
      </c>
      <c r="I1657" t="s">
        <v>32</v>
      </c>
      <c r="J1657" t="s">
        <v>130</v>
      </c>
      <c r="K1657">
        <v>96000</v>
      </c>
      <c r="L1657">
        <v>101000</v>
      </c>
      <c r="M1657">
        <v>98500</v>
      </c>
    </row>
    <row r="1658" spans="1:13" x14ac:dyDescent="0.2">
      <c r="A1658" t="s">
        <v>424</v>
      </c>
      <c r="B1658" t="s">
        <v>450</v>
      </c>
      <c r="C1658" t="s">
        <v>50</v>
      </c>
      <c r="D1658" t="s">
        <v>846</v>
      </c>
      <c r="E1658" t="s">
        <v>216</v>
      </c>
      <c r="F1658" t="s">
        <v>53</v>
      </c>
      <c r="G1658" t="s">
        <v>2029</v>
      </c>
      <c r="H1658" t="s">
        <v>20</v>
      </c>
      <c r="I1658" t="s">
        <v>32</v>
      </c>
      <c r="J1658" t="s">
        <v>33</v>
      </c>
      <c r="K1658">
        <v>85280</v>
      </c>
      <c r="L1658">
        <v>85280</v>
      </c>
      <c r="M1658">
        <v>85280</v>
      </c>
    </row>
    <row r="1659" spans="1:13" x14ac:dyDescent="0.2">
      <c r="A1659" t="s">
        <v>424</v>
      </c>
      <c r="B1659" t="s">
        <v>450</v>
      </c>
      <c r="C1659" t="s">
        <v>50</v>
      </c>
      <c r="D1659" t="s">
        <v>2765</v>
      </c>
      <c r="E1659" t="s">
        <v>204</v>
      </c>
      <c r="F1659" t="s">
        <v>31</v>
      </c>
      <c r="G1659" t="s">
        <v>2029</v>
      </c>
      <c r="H1659" t="s">
        <v>20</v>
      </c>
      <c r="I1659" t="s">
        <v>32</v>
      </c>
      <c r="J1659" t="s">
        <v>33</v>
      </c>
      <c r="K1659">
        <v>88524.800000000003</v>
      </c>
      <c r="L1659">
        <v>88524.800000000003</v>
      </c>
      <c r="M1659">
        <v>88524.800000000003</v>
      </c>
    </row>
    <row r="1660" spans="1:13" x14ac:dyDescent="0.2">
      <c r="A1660" t="s">
        <v>424</v>
      </c>
      <c r="B1660" t="s">
        <v>450</v>
      </c>
      <c r="C1660" t="s">
        <v>50</v>
      </c>
      <c r="D1660" t="s">
        <v>2766</v>
      </c>
      <c r="E1660" t="s">
        <v>1793</v>
      </c>
      <c r="F1660" t="s">
        <v>53</v>
      </c>
      <c r="G1660" t="s">
        <v>2029</v>
      </c>
      <c r="H1660" t="s">
        <v>20</v>
      </c>
      <c r="I1660" t="s">
        <v>32</v>
      </c>
      <c r="J1660" t="s">
        <v>732</v>
      </c>
      <c r="K1660">
        <v>76960</v>
      </c>
      <c r="L1660">
        <v>76960</v>
      </c>
      <c r="M1660">
        <v>76960</v>
      </c>
    </row>
    <row r="1661" spans="1:13" x14ac:dyDescent="0.2">
      <c r="A1661" t="s">
        <v>424</v>
      </c>
      <c r="B1661" t="s">
        <v>450</v>
      </c>
      <c r="C1661" t="s">
        <v>50</v>
      </c>
      <c r="D1661" t="s">
        <v>2767</v>
      </c>
      <c r="E1661" t="s">
        <v>99</v>
      </c>
      <c r="F1661" t="s">
        <v>100</v>
      </c>
      <c r="G1661" t="s">
        <v>2029</v>
      </c>
      <c r="H1661" t="s">
        <v>20</v>
      </c>
      <c r="I1661" t="s">
        <v>32</v>
      </c>
      <c r="J1661" t="s">
        <v>21</v>
      </c>
      <c r="K1661">
        <v>87360</v>
      </c>
      <c r="L1661">
        <v>87360</v>
      </c>
      <c r="M1661">
        <v>87360</v>
      </c>
    </row>
    <row r="1662" spans="1:13" x14ac:dyDescent="0.2">
      <c r="A1662" t="s">
        <v>96</v>
      </c>
      <c r="B1662" t="s">
        <v>1040</v>
      </c>
      <c r="C1662" t="s">
        <v>50</v>
      </c>
      <c r="D1662" t="s">
        <v>1041</v>
      </c>
      <c r="E1662" t="s">
        <v>204</v>
      </c>
      <c r="F1662" t="s">
        <v>31</v>
      </c>
      <c r="G1662" t="s">
        <v>2768</v>
      </c>
      <c r="H1662" t="s">
        <v>20</v>
      </c>
      <c r="I1662" t="s">
        <v>32</v>
      </c>
      <c r="J1662" t="s">
        <v>33</v>
      </c>
      <c r="K1662">
        <v>86000</v>
      </c>
      <c r="L1662">
        <v>97000</v>
      </c>
      <c r="M1662">
        <v>91500</v>
      </c>
    </row>
    <row r="1663" spans="1:13" x14ac:dyDescent="0.2">
      <c r="A1663" t="s">
        <v>13</v>
      </c>
      <c r="B1663" t="s">
        <v>800</v>
      </c>
      <c r="C1663" t="s">
        <v>50</v>
      </c>
      <c r="D1663" t="s">
        <v>91</v>
      </c>
      <c r="E1663" t="s">
        <v>260</v>
      </c>
      <c r="F1663" t="s">
        <v>186</v>
      </c>
      <c r="G1663" t="s">
        <v>2769</v>
      </c>
      <c r="H1663" t="s">
        <v>20</v>
      </c>
      <c r="I1663" t="s">
        <v>32</v>
      </c>
      <c r="J1663" t="s">
        <v>93</v>
      </c>
      <c r="K1663">
        <v>48000</v>
      </c>
      <c r="L1663">
        <v>77000</v>
      </c>
      <c r="M1663">
        <v>62500</v>
      </c>
    </row>
    <row r="1664" spans="1:13" x14ac:dyDescent="0.2">
      <c r="A1664" t="s">
        <v>55</v>
      </c>
      <c r="B1664" t="s">
        <v>2770</v>
      </c>
      <c r="C1664" t="s">
        <v>28</v>
      </c>
      <c r="D1664" t="s">
        <v>189</v>
      </c>
      <c r="E1664" t="s">
        <v>1835</v>
      </c>
      <c r="F1664" t="s">
        <v>146</v>
      </c>
      <c r="G1664" t="s">
        <v>2771</v>
      </c>
      <c r="H1664" t="s">
        <v>45</v>
      </c>
      <c r="I1664" t="s">
        <v>32</v>
      </c>
      <c r="J1664" t="s">
        <v>21</v>
      </c>
      <c r="K1664">
        <v>85000</v>
      </c>
      <c r="L1664">
        <v>140000</v>
      </c>
      <c r="M1664">
        <v>112500</v>
      </c>
    </row>
    <row r="1665" spans="1:13" x14ac:dyDescent="0.2">
      <c r="A1665" t="s">
        <v>48</v>
      </c>
      <c r="B1665" t="s">
        <v>682</v>
      </c>
      <c r="C1665" t="s">
        <v>50</v>
      </c>
      <c r="D1665" t="s">
        <v>683</v>
      </c>
      <c r="E1665" t="s">
        <v>684</v>
      </c>
      <c r="F1665" t="s">
        <v>100</v>
      </c>
      <c r="G1665" t="s">
        <v>2772</v>
      </c>
      <c r="H1665" t="s">
        <v>20</v>
      </c>
      <c r="I1665" t="s">
        <v>32</v>
      </c>
      <c r="J1665" t="s">
        <v>93</v>
      </c>
      <c r="K1665">
        <v>76000</v>
      </c>
      <c r="L1665">
        <v>101000</v>
      </c>
      <c r="M1665">
        <v>88500</v>
      </c>
    </row>
    <row r="1666" spans="1:13" x14ac:dyDescent="0.2">
      <c r="A1666" t="s">
        <v>424</v>
      </c>
      <c r="B1666" t="s">
        <v>450</v>
      </c>
      <c r="C1666" t="s">
        <v>50</v>
      </c>
      <c r="D1666" t="s">
        <v>2773</v>
      </c>
      <c r="E1666" t="s">
        <v>123</v>
      </c>
      <c r="F1666" t="s">
        <v>31</v>
      </c>
      <c r="G1666" t="s">
        <v>2029</v>
      </c>
      <c r="H1666" t="s">
        <v>20</v>
      </c>
      <c r="I1666" t="s">
        <v>32</v>
      </c>
      <c r="J1666" t="s">
        <v>150</v>
      </c>
      <c r="K1666">
        <v>89440</v>
      </c>
      <c r="L1666">
        <v>89440</v>
      </c>
      <c r="M1666">
        <v>89440</v>
      </c>
    </row>
    <row r="1667" spans="1:13" x14ac:dyDescent="0.2">
      <c r="A1667" t="s">
        <v>88</v>
      </c>
      <c r="B1667" t="s">
        <v>598</v>
      </c>
      <c r="C1667" t="s">
        <v>90</v>
      </c>
      <c r="D1667" t="s">
        <v>599</v>
      </c>
      <c r="E1667" t="s">
        <v>600</v>
      </c>
      <c r="F1667" t="s">
        <v>31</v>
      </c>
      <c r="G1667" t="s">
        <v>2774</v>
      </c>
      <c r="H1667" t="s">
        <v>20</v>
      </c>
      <c r="I1667" t="s">
        <v>32</v>
      </c>
      <c r="J1667" t="s">
        <v>33</v>
      </c>
      <c r="K1667">
        <v>91520</v>
      </c>
      <c r="L1667">
        <v>91520</v>
      </c>
      <c r="M1667">
        <v>91520</v>
      </c>
    </row>
    <row r="1668" spans="1:13" x14ac:dyDescent="0.2">
      <c r="A1668" t="s">
        <v>13</v>
      </c>
      <c r="B1668" t="s">
        <v>798</v>
      </c>
      <c r="C1668" t="s">
        <v>90</v>
      </c>
      <c r="D1668" t="s">
        <v>2775</v>
      </c>
      <c r="E1668" t="s">
        <v>123</v>
      </c>
      <c r="F1668" t="s">
        <v>31</v>
      </c>
      <c r="G1668" t="s">
        <v>2054</v>
      </c>
      <c r="H1668" t="s">
        <v>20</v>
      </c>
      <c r="I1668" t="s">
        <v>32</v>
      </c>
      <c r="J1668" t="s">
        <v>21</v>
      </c>
      <c r="K1668">
        <v>89440</v>
      </c>
      <c r="L1668">
        <v>89440</v>
      </c>
      <c r="M1668">
        <v>89440</v>
      </c>
    </row>
    <row r="1669" spans="1:13" x14ac:dyDescent="0.2">
      <c r="A1669" t="s">
        <v>48</v>
      </c>
      <c r="B1669" t="s">
        <v>1357</v>
      </c>
      <c r="C1669" t="s">
        <v>23</v>
      </c>
      <c r="D1669" t="s">
        <v>484</v>
      </c>
      <c r="E1669" t="s">
        <v>37</v>
      </c>
      <c r="F1669" t="s">
        <v>31</v>
      </c>
      <c r="G1669" t="s">
        <v>2776</v>
      </c>
      <c r="H1669" t="s">
        <v>223</v>
      </c>
      <c r="I1669" t="s">
        <v>32</v>
      </c>
      <c r="J1669" t="s">
        <v>33</v>
      </c>
      <c r="K1669">
        <v>60000</v>
      </c>
      <c r="L1669">
        <v>100000</v>
      </c>
      <c r="M1669">
        <v>80000</v>
      </c>
    </row>
    <row r="1670" spans="1:13" x14ac:dyDescent="0.2">
      <c r="A1670" t="s">
        <v>13</v>
      </c>
      <c r="B1670" t="s">
        <v>1278</v>
      </c>
      <c r="C1670" t="s">
        <v>23</v>
      </c>
      <c r="D1670" t="s">
        <v>1279</v>
      </c>
      <c r="E1670" t="s">
        <v>2716</v>
      </c>
      <c r="F1670" t="s">
        <v>53</v>
      </c>
      <c r="G1670" t="s">
        <v>2777</v>
      </c>
      <c r="H1670" t="s">
        <v>20</v>
      </c>
      <c r="I1670" t="s">
        <v>32</v>
      </c>
      <c r="J1670" t="s">
        <v>1281</v>
      </c>
      <c r="K1670">
        <v>70000</v>
      </c>
      <c r="L1670">
        <v>87000</v>
      </c>
      <c r="M1670">
        <v>78500</v>
      </c>
    </row>
    <row r="1671" spans="1:13" x14ac:dyDescent="0.2">
      <c r="A1671" t="s">
        <v>48</v>
      </c>
      <c r="B1671" t="s">
        <v>2778</v>
      </c>
      <c r="C1671" t="s">
        <v>50</v>
      </c>
      <c r="D1671" t="s">
        <v>2779</v>
      </c>
      <c r="E1671" t="s">
        <v>123</v>
      </c>
      <c r="F1671" t="s">
        <v>31</v>
      </c>
      <c r="G1671" t="s">
        <v>2780</v>
      </c>
      <c r="H1671" t="s">
        <v>20</v>
      </c>
      <c r="I1671" t="s">
        <v>32</v>
      </c>
      <c r="J1671" t="s">
        <v>21</v>
      </c>
      <c r="K1671">
        <v>80000</v>
      </c>
      <c r="L1671">
        <v>80000</v>
      </c>
      <c r="M1671">
        <v>80000</v>
      </c>
    </row>
    <row r="1672" spans="1:13" x14ac:dyDescent="0.2">
      <c r="A1672" t="s">
        <v>96</v>
      </c>
      <c r="B1672" t="s">
        <v>376</v>
      </c>
      <c r="C1672" t="s">
        <v>50</v>
      </c>
      <c r="D1672" t="s">
        <v>377</v>
      </c>
      <c r="E1672" t="s">
        <v>1125</v>
      </c>
      <c r="F1672" t="s">
        <v>53</v>
      </c>
      <c r="G1672" t="s">
        <v>2310</v>
      </c>
      <c r="H1672" t="s">
        <v>20</v>
      </c>
      <c r="I1672" t="s">
        <v>32</v>
      </c>
      <c r="J1672" t="s">
        <v>39</v>
      </c>
      <c r="K1672">
        <v>45000</v>
      </c>
      <c r="L1672">
        <v>94000</v>
      </c>
      <c r="M1672">
        <v>69500</v>
      </c>
    </row>
    <row r="1673" spans="1:13" x14ac:dyDescent="0.2">
      <c r="A1673" t="s">
        <v>55</v>
      </c>
      <c r="B1673" t="s">
        <v>1011</v>
      </c>
      <c r="C1673" t="s">
        <v>50</v>
      </c>
      <c r="D1673" t="s">
        <v>748</v>
      </c>
      <c r="E1673" t="s">
        <v>99</v>
      </c>
      <c r="F1673" t="s">
        <v>100</v>
      </c>
      <c r="G1673" t="s">
        <v>2781</v>
      </c>
      <c r="H1673" t="s">
        <v>20</v>
      </c>
      <c r="I1673" t="s">
        <v>32</v>
      </c>
      <c r="J1673" t="s">
        <v>33</v>
      </c>
      <c r="K1673" s="1" t="s">
        <v>1012</v>
      </c>
      <c r="L1673">
        <v>114774.39999999999</v>
      </c>
      <c r="M1673">
        <v>100318.39999999999</v>
      </c>
    </row>
    <row r="1674" spans="1:13" x14ac:dyDescent="0.2">
      <c r="A1674" t="s">
        <v>48</v>
      </c>
      <c r="B1674" t="s">
        <v>2782</v>
      </c>
      <c r="C1674" t="s">
        <v>28</v>
      </c>
      <c r="D1674" t="s">
        <v>693</v>
      </c>
      <c r="E1674" t="s">
        <v>1835</v>
      </c>
      <c r="F1674" t="s">
        <v>146</v>
      </c>
      <c r="G1674" t="s">
        <v>2783</v>
      </c>
      <c r="H1674" t="s">
        <v>223</v>
      </c>
      <c r="I1674" t="s">
        <v>32</v>
      </c>
      <c r="J1674" t="s">
        <v>21</v>
      </c>
      <c r="K1674">
        <v>60000</v>
      </c>
      <c r="L1674">
        <v>70000</v>
      </c>
      <c r="M1674">
        <v>65000</v>
      </c>
    </row>
    <row r="1675" spans="1:13" x14ac:dyDescent="0.2">
      <c r="A1675" t="s">
        <v>55</v>
      </c>
      <c r="B1675" t="s">
        <v>498</v>
      </c>
      <c r="C1675" t="s">
        <v>50</v>
      </c>
      <c r="D1675" t="s">
        <v>499</v>
      </c>
      <c r="E1675" t="s">
        <v>136</v>
      </c>
      <c r="F1675" t="s">
        <v>100</v>
      </c>
      <c r="G1675" t="s">
        <v>2784</v>
      </c>
      <c r="H1675" t="s">
        <v>20</v>
      </c>
      <c r="I1675" t="s">
        <v>32</v>
      </c>
      <c r="J1675" t="s">
        <v>227</v>
      </c>
      <c r="K1675">
        <v>43000</v>
      </c>
      <c r="L1675">
        <v>57200</v>
      </c>
      <c r="M1675">
        <v>50100</v>
      </c>
    </row>
    <row r="1676" spans="1:13" x14ac:dyDescent="0.2">
      <c r="A1676" t="s">
        <v>22</v>
      </c>
      <c r="B1676" t="s">
        <v>1406</v>
      </c>
      <c r="C1676" t="s">
        <v>50</v>
      </c>
      <c r="D1676" t="s">
        <v>1407</v>
      </c>
      <c r="E1676" t="s">
        <v>810</v>
      </c>
      <c r="F1676" t="s">
        <v>31</v>
      </c>
      <c r="G1676" t="s">
        <v>2785</v>
      </c>
      <c r="H1676" t="s">
        <v>20</v>
      </c>
      <c r="I1676" t="s">
        <v>32</v>
      </c>
      <c r="J1676" t="s">
        <v>21</v>
      </c>
      <c r="K1676">
        <v>41600</v>
      </c>
      <c r="L1676">
        <v>57200</v>
      </c>
      <c r="M1676">
        <v>49400</v>
      </c>
    </row>
    <row r="1677" spans="1:13" x14ac:dyDescent="0.2">
      <c r="A1677" t="s">
        <v>81</v>
      </c>
      <c r="B1677" t="s">
        <v>733</v>
      </c>
      <c r="C1677" t="s">
        <v>591</v>
      </c>
      <c r="D1677" t="s">
        <v>734</v>
      </c>
      <c r="E1677" t="s">
        <v>17</v>
      </c>
      <c r="F1677" t="s">
        <v>18</v>
      </c>
      <c r="G1677" t="s">
        <v>2786</v>
      </c>
      <c r="H1677" t="s">
        <v>45</v>
      </c>
      <c r="I1677" t="s">
        <v>17</v>
      </c>
      <c r="J1677" t="s">
        <v>21</v>
      </c>
      <c r="K1677">
        <v>66000</v>
      </c>
      <c r="L1677">
        <v>84500</v>
      </c>
      <c r="M1677">
        <v>75250</v>
      </c>
    </row>
    <row r="1678" spans="1:13" x14ac:dyDescent="0.2">
      <c r="A1678" t="s">
        <v>48</v>
      </c>
      <c r="B1678" t="s">
        <v>2787</v>
      </c>
      <c r="C1678" t="s">
        <v>50</v>
      </c>
      <c r="D1678" t="s">
        <v>659</v>
      </c>
      <c r="E1678" t="s">
        <v>37</v>
      </c>
      <c r="F1678" t="s">
        <v>31</v>
      </c>
      <c r="G1678" t="s">
        <v>2788</v>
      </c>
      <c r="H1678" t="s">
        <v>223</v>
      </c>
      <c r="I1678" t="s">
        <v>32</v>
      </c>
      <c r="J1678" t="s">
        <v>661</v>
      </c>
      <c r="K1678">
        <v>42000</v>
      </c>
      <c r="L1678">
        <v>68000</v>
      </c>
      <c r="M1678">
        <v>55000</v>
      </c>
    </row>
    <row r="1679" spans="1:13" x14ac:dyDescent="0.2">
      <c r="A1679" t="s">
        <v>13</v>
      </c>
      <c r="B1679" t="s">
        <v>134</v>
      </c>
      <c r="C1679" t="s">
        <v>90</v>
      </c>
      <c r="D1679" t="s">
        <v>135</v>
      </c>
      <c r="E1679" t="s">
        <v>136</v>
      </c>
      <c r="F1679" t="s">
        <v>100</v>
      </c>
      <c r="G1679" t="s">
        <v>2789</v>
      </c>
      <c r="H1679" t="s">
        <v>20</v>
      </c>
      <c r="I1679" t="s">
        <v>32</v>
      </c>
      <c r="J1679" t="s">
        <v>33</v>
      </c>
      <c r="K1679">
        <v>55000</v>
      </c>
      <c r="L1679">
        <v>74000</v>
      </c>
      <c r="M1679">
        <v>64500</v>
      </c>
    </row>
    <row r="1680" spans="1:13" x14ac:dyDescent="0.2">
      <c r="A1680" t="s">
        <v>88</v>
      </c>
      <c r="B1680" t="s">
        <v>321</v>
      </c>
      <c r="C1680" t="s">
        <v>90</v>
      </c>
      <c r="D1680" t="s">
        <v>2790</v>
      </c>
      <c r="E1680" t="s">
        <v>323</v>
      </c>
      <c r="F1680" t="s">
        <v>53</v>
      </c>
      <c r="G1680" t="s">
        <v>2172</v>
      </c>
      <c r="H1680" t="s">
        <v>20</v>
      </c>
      <c r="I1680" t="s">
        <v>32</v>
      </c>
      <c r="J1680" t="s">
        <v>21</v>
      </c>
      <c r="K1680">
        <v>69000</v>
      </c>
      <c r="L1680">
        <v>95000</v>
      </c>
      <c r="M1680">
        <v>82000</v>
      </c>
    </row>
    <row r="1681" spans="1:13" x14ac:dyDescent="0.2">
      <c r="A1681" t="s">
        <v>88</v>
      </c>
      <c r="B1681" t="s">
        <v>321</v>
      </c>
      <c r="C1681" t="s">
        <v>90</v>
      </c>
      <c r="D1681" t="s">
        <v>2790</v>
      </c>
      <c r="E1681" t="s">
        <v>323</v>
      </c>
      <c r="F1681" t="s">
        <v>146</v>
      </c>
      <c r="G1681" t="s">
        <v>2172</v>
      </c>
      <c r="H1681" t="s">
        <v>20</v>
      </c>
      <c r="I1681" t="s">
        <v>32</v>
      </c>
      <c r="J1681" t="s">
        <v>21</v>
      </c>
      <c r="K1681">
        <v>69000</v>
      </c>
      <c r="L1681">
        <v>95000</v>
      </c>
      <c r="M1681">
        <v>82000</v>
      </c>
    </row>
    <row r="1682" spans="1:13" x14ac:dyDescent="0.2">
      <c r="A1682" t="s">
        <v>88</v>
      </c>
      <c r="B1682" t="s">
        <v>321</v>
      </c>
      <c r="C1682" t="s">
        <v>90</v>
      </c>
      <c r="D1682" t="s">
        <v>2790</v>
      </c>
      <c r="E1682" t="s">
        <v>323</v>
      </c>
      <c r="F1682" t="s">
        <v>178</v>
      </c>
      <c r="G1682" t="s">
        <v>2172</v>
      </c>
      <c r="H1682" t="s">
        <v>20</v>
      </c>
      <c r="I1682" t="s">
        <v>32</v>
      </c>
      <c r="J1682" t="s">
        <v>21</v>
      </c>
      <c r="K1682">
        <v>69000</v>
      </c>
      <c r="L1682">
        <v>95000</v>
      </c>
      <c r="M1682">
        <v>82000</v>
      </c>
    </row>
    <row r="1683" spans="1:13" x14ac:dyDescent="0.2">
      <c r="A1683" t="s">
        <v>48</v>
      </c>
      <c r="B1683" t="s">
        <v>2791</v>
      </c>
      <c r="C1683" t="s">
        <v>50</v>
      </c>
      <c r="D1683" t="s">
        <v>2792</v>
      </c>
      <c r="E1683" t="s">
        <v>63</v>
      </c>
      <c r="F1683" t="s">
        <v>53</v>
      </c>
      <c r="G1683" t="s">
        <v>2793</v>
      </c>
      <c r="H1683" t="s">
        <v>20</v>
      </c>
      <c r="I1683" t="s">
        <v>32</v>
      </c>
      <c r="J1683" t="s">
        <v>21</v>
      </c>
      <c r="K1683">
        <v>68000</v>
      </c>
      <c r="L1683">
        <v>88000</v>
      </c>
      <c r="M1683">
        <v>78000</v>
      </c>
    </row>
    <row r="1684" spans="1:13" x14ac:dyDescent="0.2">
      <c r="A1684" t="s">
        <v>81</v>
      </c>
      <c r="B1684" t="s">
        <v>187</v>
      </c>
      <c r="C1684" t="s">
        <v>188</v>
      </c>
      <c r="D1684" t="s">
        <v>462</v>
      </c>
      <c r="E1684" t="s">
        <v>63</v>
      </c>
      <c r="F1684" t="s">
        <v>53</v>
      </c>
      <c r="G1684" t="s">
        <v>2794</v>
      </c>
      <c r="H1684" t="s">
        <v>20</v>
      </c>
      <c r="I1684" t="s">
        <v>32</v>
      </c>
      <c r="J1684" t="s">
        <v>21</v>
      </c>
      <c r="K1684">
        <v>62000</v>
      </c>
      <c r="L1684">
        <v>91000</v>
      </c>
      <c r="M1684">
        <v>76500</v>
      </c>
    </row>
    <row r="1685" spans="1:13" x14ac:dyDescent="0.2">
      <c r="A1685" t="s">
        <v>48</v>
      </c>
      <c r="B1685" t="s">
        <v>1275</v>
      </c>
      <c r="C1685" t="s">
        <v>90</v>
      </c>
      <c r="D1685" t="s">
        <v>1276</v>
      </c>
      <c r="E1685" t="s">
        <v>316</v>
      </c>
      <c r="F1685" t="s">
        <v>31</v>
      </c>
      <c r="G1685" t="s">
        <v>2795</v>
      </c>
      <c r="H1685" t="s">
        <v>20</v>
      </c>
      <c r="I1685" t="s">
        <v>32</v>
      </c>
      <c r="J1685" t="s">
        <v>46</v>
      </c>
      <c r="K1685">
        <v>55000</v>
      </c>
      <c r="L1685">
        <v>65000</v>
      </c>
      <c r="M1685">
        <v>60000</v>
      </c>
    </row>
    <row r="1686" spans="1:13" x14ac:dyDescent="0.2">
      <c r="A1686" t="s">
        <v>26</v>
      </c>
      <c r="B1686" t="s">
        <v>2796</v>
      </c>
      <c r="C1686" t="s">
        <v>50</v>
      </c>
      <c r="D1686" t="s">
        <v>2797</v>
      </c>
      <c r="E1686" t="s">
        <v>115</v>
      </c>
      <c r="F1686" t="s">
        <v>31</v>
      </c>
      <c r="G1686" t="s">
        <v>2798</v>
      </c>
      <c r="H1686" t="s">
        <v>20</v>
      </c>
      <c r="I1686" t="s">
        <v>32</v>
      </c>
      <c r="J1686" t="s">
        <v>21</v>
      </c>
      <c r="K1686">
        <v>63000</v>
      </c>
      <c r="L1686">
        <v>80000</v>
      </c>
      <c r="M1686">
        <v>71500</v>
      </c>
    </row>
    <row r="1687" spans="1:13" x14ac:dyDescent="0.2">
      <c r="A1687" t="s">
        <v>26</v>
      </c>
      <c r="B1687" t="s">
        <v>868</v>
      </c>
      <c r="C1687" t="s">
        <v>50</v>
      </c>
      <c r="D1687" t="s">
        <v>664</v>
      </c>
      <c r="E1687" t="s">
        <v>123</v>
      </c>
      <c r="F1687" t="s">
        <v>31</v>
      </c>
      <c r="G1687" t="s">
        <v>2799</v>
      </c>
      <c r="H1687" t="s">
        <v>20</v>
      </c>
      <c r="I1687" t="s">
        <v>32</v>
      </c>
      <c r="J1687" t="s">
        <v>21</v>
      </c>
      <c r="K1687">
        <v>93600</v>
      </c>
      <c r="L1687">
        <v>93600</v>
      </c>
      <c r="M1687">
        <v>93600</v>
      </c>
    </row>
    <row r="1688" spans="1:13" x14ac:dyDescent="0.2">
      <c r="A1688" t="s">
        <v>48</v>
      </c>
      <c r="B1688" t="s">
        <v>1441</v>
      </c>
      <c r="C1688" t="s">
        <v>41</v>
      </c>
      <c r="D1688" t="s">
        <v>1442</v>
      </c>
      <c r="E1688" t="s">
        <v>17</v>
      </c>
      <c r="F1688" t="s">
        <v>18</v>
      </c>
      <c r="G1688" t="s">
        <v>2800</v>
      </c>
      <c r="H1688" t="s">
        <v>45</v>
      </c>
      <c r="I1688" t="s">
        <v>17</v>
      </c>
      <c r="J1688" t="s">
        <v>21</v>
      </c>
      <c r="K1688">
        <v>66560</v>
      </c>
      <c r="L1688">
        <v>72800</v>
      </c>
      <c r="M1688">
        <v>69680</v>
      </c>
    </row>
    <row r="1689" spans="1:13" x14ac:dyDescent="0.2">
      <c r="A1689" t="s">
        <v>424</v>
      </c>
      <c r="B1689" t="s">
        <v>450</v>
      </c>
      <c r="C1689" t="s">
        <v>50</v>
      </c>
      <c r="D1689" t="s">
        <v>2801</v>
      </c>
      <c r="E1689" t="s">
        <v>779</v>
      </c>
      <c r="F1689" t="s">
        <v>31</v>
      </c>
      <c r="G1689" t="s">
        <v>2802</v>
      </c>
      <c r="H1689" t="s">
        <v>20</v>
      </c>
      <c r="I1689" t="s">
        <v>32</v>
      </c>
      <c r="J1689" t="s">
        <v>21</v>
      </c>
      <c r="K1689">
        <v>88920</v>
      </c>
      <c r="L1689">
        <v>95160</v>
      </c>
      <c r="M1689">
        <v>92040</v>
      </c>
    </row>
    <row r="1690" spans="1:13" x14ac:dyDescent="0.2">
      <c r="A1690" t="s">
        <v>26</v>
      </c>
      <c r="B1690" t="s">
        <v>919</v>
      </c>
      <c r="C1690" t="s">
        <v>67</v>
      </c>
      <c r="D1690" t="s">
        <v>920</v>
      </c>
      <c r="E1690" t="s">
        <v>233</v>
      </c>
      <c r="F1690" t="s">
        <v>234</v>
      </c>
      <c r="G1690" t="s">
        <v>2803</v>
      </c>
      <c r="H1690" t="s">
        <v>20</v>
      </c>
      <c r="I1690" t="s">
        <v>32</v>
      </c>
      <c r="J1690" t="s">
        <v>21</v>
      </c>
      <c r="K1690">
        <v>85000</v>
      </c>
      <c r="L1690">
        <v>110000</v>
      </c>
      <c r="M1690">
        <v>97500</v>
      </c>
    </row>
    <row r="1691" spans="1:13" x14ac:dyDescent="0.2">
      <c r="A1691" t="s">
        <v>88</v>
      </c>
      <c r="B1691" t="s">
        <v>737</v>
      </c>
      <c r="C1691" t="s">
        <v>23</v>
      </c>
      <c r="D1691" t="s">
        <v>738</v>
      </c>
      <c r="E1691" t="s">
        <v>739</v>
      </c>
      <c r="F1691" t="s">
        <v>53</v>
      </c>
      <c r="G1691" t="s">
        <v>2804</v>
      </c>
      <c r="H1691" t="s">
        <v>20</v>
      </c>
      <c r="I1691" t="s">
        <v>32</v>
      </c>
      <c r="J1691" t="s">
        <v>21</v>
      </c>
      <c r="K1691">
        <v>30240.560000000001</v>
      </c>
      <c r="L1691">
        <v>57200</v>
      </c>
      <c r="M1691">
        <v>43720.28</v>
      </c>
    </row>
    <row r="1692" spans="1:13" x14ac:dyDescent="0.2">
      <c r="A1692" t="s">
        <v>22</v>
      </c>
      <c r="B1692" t="s">
        <v>191</v>
      </c>
      <c r="C1692" t="s">
        <v>50</v>
      </c>
      <c r="D1692" t="s">
        <v>2805</v>
      </c>
      <c r="E1692" t="s">
        <v>344</v>
      </c>
      <c r="F1692" t="s">
        <v>53</v>
      </c>
      <c r="G1692" t="s">
        <v>2806</v>
      </c>
      <c r="H1692" t="s">
        <v>20</v>
      </c>
      <c r="I1692" t="s">
        <v>32</v>
      </c>
      <c r="J1692" t="s">
        <v>21</v>
      </c>
      <c r="K1692">
        <v>40000</v>
      </c>
      <c r="L1692">
        <v>57200</v>
      </c>
      <c r="M1692">
        <v>48600</v>
      </c>
    </row>
    <row r="1693" spans="1:13" x14ac:dyDescent="0.2">
      <c r="A1693" t="s">
        <v>96</v>
      </c>
      <c r="B1693" t="s">
        <v>554</v>
      </c>
      <c r="C1693" t="s">
        <v>50</v>
      </c>
      <c r="D1693" t="s">
        <v>2807</v>
      </c>
      <c r="E1693" t="s">
        <v>1255</v>
      </c>
      <c r="F1693" t="s">
        <v>186</v>
      </c>
      <c r="G1693" t="s">
        <v>2808</v>
      </c>
      <c r="H1693" t="s">
        <v>20</v>
      </c>
      <c r="I1693" t="s">
        <v>32</v>
      </c>
      <c r="J1693" t="s">
        <v>21</v>
      </c>
      <c r="K1693">
        <v>35000</v>
      </c>
      <c r="L1693">
        <v>57200</v>
      </c>
      <c r="M1693">
        <v>46100</v>
      </c>
    </row>
    <row r="1694" spans="1:13" x14ac:dyDescent="0.2">
      <c r="A1694" t="s">
        <v>88</v>
      </c>
      <c r="B1694" t="s">
        <v>2809</v>
      </c>
      <c r="C1694" t="s">
        <v>23</v>
      </c>
      <c r="D1694" t="s">
        <v>2810</v>
      </c>
      <c r="E1694" t="s">
        <v>1835</v>
      </c>
      <c r="F1694" t="s">
        <v>146</v>
      </c>
      <c r="G1694" t="s">
        <v>2811</v>
      </c>
      <c r="H1694" t="s">
        <v>20</v>
      </c>
      <c r="I1694" t="s">
        <v>32</v>
      </c>
      <c r="J1694" t="s">
        <v>33</v>
      </c>
      <c r="K1694">
        <v>100000</v>
      </c>
      <c r="L1694">
        <v>100000</v>
      </c>
      <c r="M1694">
        <v>100000</v>
      </c>
    </row>
    <row r="1695" spans="1:13" x14ac:dyDescent="0.2">
      <c r="A1695" t="s">
        <v>22</v>
      </c>
      <c r="B1695" t="s">
        <v>1026</v>
      </c>
      <c r="C1695" t="s">
        <v>50</v>
      </c>
      <c r="D1695" t="s">
        <v>1492</v>
      </c>
      <c r="E1695" t="s">
        <v>1493</v>
      </c>
      <c r="F1695" t="s">
        <v>31</v>
      </c>
      <c r="G1695" t="s">
        <v>2029</v>
      </c>
      <c r="H1695" t="s">
        <v>20</v>
      </c>
      <c r="I1695" t="s">
        <v>32</v>
      </c>
      <c r="J1695" t="s">
        <v>21</v>
      </c>
      <c r="K1695">
        <v>89440</v>
      </c>
      <c r="L1695">
        <v>91520</v>
      </c>
      <c r="M1695">
        <v>90480</v>
      </c>
    </row>
    <row r="1696" spans="1:13" x14ac:dyDescent="0.2">
      <c r="A1696" t="s">
        <v>424</v>
      </c>
      <c r="B1696" t="s">
        <v>450</v>
      </c>
      <c r="C1696" t="s">
        <v>50</v>
      </c>
      <c r="D1696" t="s">
        <v>724</v>
      </c>
      <c r="E1696" t="s">
        <v>63</v>
      </c>
      <c r="F1696" t="s">
        <v>53</v>
      </c>
      <c r="G1696" t="s">
        <v>2812</v>
      </c>
      <c r="H1696" t="s">
        <v>20</v>
      </c>
      <c r="I1696" t="s">
        <v>32</v>
      </c>
      <c r="J1696" t="s">
        <v>21</v>
      </c>
      <c r="K1696">
        <v>85280</v>
      </c>
      <c r="L1696">
        <v>85280</v>
      </c>
      <c r="M1696">
        <v>85280</v>
      </c>
    </row>
    <row r="1697" spans="1:13" x14ac:dyDescent="0.2">
      <c r="A1697" t="s">
        <v>48</v>
      </c>
      <c r="B1697" t="s">
        <v>974</v>
      </c>
      <c r="C1697" t="s">
        <v>50</v>
      </c>
      <c r="D1697" t="s">
        <v>930</v>
      </c>
      <c r="E1697" t="s">
        <v>136</v>
      </c>
      <c r="F1697" t="s">
        <v>100</v>
      </c>
      <c r="G1697" t="s">
        <v>2813</v>
      </c>
      <c r="H1697" t="s">
        <v>20</v>
      </c>
      <c r="I1697" t="s">
        <v>32</v>
      </c>
      <c r="J1697" t="s">
        <v>481</v>
      </c>
      <c r="K1697">
        <v>61000</v>
      </c>
      <c r="L1697">
        <v>80000</v>
      </c>
      <c r="M1697">
        <v>70500</v>
      </c>
    </row>
    <row r="1698" spans="1:13" x14ac:dyDescent="0.2">
      <c r="A1698" t="s">
        <v>88</v>
      </c>
      <c r="B1698" t="s">
        <v>299</v>
      </c>
      <c r="C1698" t="s">
        <v>90</v>
      </c>
      <c r="D1698" t="s">
        <v>976</v>
      </c>
      <c r="E1698" t="s">
        <v>482</v>
      </c>
      <c r="F1698" t="s">
        <v>31</v>
      </c>
      <c r="G1698" t="s">
        <v>2814</v>
      </c>
      <c r="H1698" t="s">
        <v>20</v>
      </c>
      <c r="I1698" t="s">
        <v>32</v>
      </c>
      <c r="J1698" t="s">
        <v>33</v>
      </c>
      <c r="K1698">
        <v>95680</v>
      </c>
      <c r="L1698">
        <v>95680</v>
      </c>
      <c r="M1698">
        <v>95680</v>
      </c>
    </row>
    <row r="1699" spans="1:13" x14ac:dyDescent="0.2">
      <c r="A1699" t="s">
        <v>88</v>
      </c>
      <c r="B1699" t="s">
        <v>299</v>
      </c>
      <c r="C1699" t="s">
        <v>90</v>
      </c>
      <c r="D1699" t="s">
        <v>1568</v>
      </c>
      <c r="E1699" t="s">
        <v>123</v>
      </c>
      <c r="F1699" t="s">
        <v>31</v>
      </c>
      <c r="G1699" t="s">
        <v>2815</v>
      </c>
      <c r="H1699" t="s">
        <v>20</v>
      </c>
      <c r="I1699" t="s">
        <v>32</v>
      </c>
      <c r="J1699" t="s">
        <v>33</v>
      </c>
      <c r="K1699">
        <v>91520</v>
      </c>
      <c r="L1699">
        <v>91520</v>
      </c>
      <c r="M1699">
        <v>91520</v>
      </c>
    </row>
    <row r="1700" spans="1:13" x14ac:dyDescent="0.2">
      <c r="A1700" t="s">
        <v>55</v>
      </c>
      <c r="B1700" t="s">
        <v>961</v>
      </c>
      <c r="C1700" t="s">
        <v>23</v>
      </c>
      <c r="D1700" t="s">
        <v>962</v>
      </c>
      <c r="E1700" t="s">
        <v>110</v>
      </c>
      <c r="F1700" t="s">
        <v>31</v>
      </c>
      <c r="G1700" t="s">
        <v>2329</v>
      </c>
      <c r="H1700" t="s">
        <v>20</v>
      </c>
      <c r="I1700" t="s">
        <v>32</v>
      </c>
      <c r="J1700" t="s">
        <v>21</v>
      </c>
      <c r="K1700">
        <v>64000</v>
      </c>
      <c r="L1700">
        <v>97000</v>
      </c>
      <c r="M1700">
        <v>80500</v>
      </c>
    </row>
    <row r="1701" spans="1:13" x14ac:dyDescent="0.2">
      <c r="A1701" t="s">
        <v>88</v>
      </c>
      <c r="B1701" t="s">
        <v>598</v>
      </c>
      <c r="C1701" t="s">
        <v>90</v>
      </c>
      <c r="D1701" t="s">
        <v>1376</v>
      </c>
      <c r="E1701" t="s">
        <v>204</v>
      </c>
      <c r="F1701" t="s">
        <v>31</v>
      </c>
      <c r="G1701" t="s">
        <v>2029</v>
      </c>
      <c r="H1701" t="s">
        <v>20</v>
      </c>
      <c r="I1701" t="s">
        <v>32</v>
      </c>
      <c r="J1701" t="s">
        <v>241</v>
      </c>
      <c r="K1701">
        <v>59280</v>
      </c>
      <c r="L1701">
        <v>59280</v>
      </c>
      <c r="M1701">
        <v>59280</v>
      </c>
    </row>
    <row r="1702" spans="1:13" x14ac:dyDescent="0.2">
      <c r="A1702" t="s">
        <v>48</v>
      </c>
      <c r="B1702" t="s">
        <v>2816</v>
      </c>
      <c r="C1702" t="s">
        <v>50</v>
      </c>
      <c r="D1702" t="s">
        <v>2817</v>
      </c>
      <c r="E1702" t="s">
        <v>319</v>
      </c>
      <c r="F1702" t="s">
        <v>31</v>
      </c>
      <c r="G1702" t="s">
        <v>2818</v>
      </c>
      <c r="H1702" t="s">
        <v>45</v>
      </c>
      <c r="I1702" t="s">
        <v>32</v>
      </c>
      <c r="J1702" t="s">
        <v>21</v>
      </c>
      <c r="K1702">
        <v>50000</v>
      </c>
      <c r="L1702">
        <v>91000</v>
      </c>
      <c r="M1702">
        <v>70500</v>
      </c>
    </row>
    <row r="1703" spans="1:13" x14ac:dyDescent="0.2">
      <c r="A1703" t="s">
        <v>26</v>
      </c>
      <c r="B1703" t="s">
        <v>2819</v>
      </c>
      <c r="C1703" t="s">
        <v>28</v>
      </c>
      <c r="D1703" t="s">
        <v>1612</v>
      </c>
      <c r="E1703" t="s">
        <v>283</v>
      </c>
      <c r="F1703" t="s">
        <v>146</v>
      </c>
      <c r="G1703" t="s">
        <v>2820</v>
      </c>
      <c r="H1703" t="s">
        <v>20</v>
      </c>
      <c r="I1703" t="s">
        <v>32</v>
      </c>
      <c r="J1703" t="s">
        <v>21</v>
      </c>
      <c r="K1703">
        <v>66000</v>
      </c>
      <c r="L1703">
        <v>66000</v>
      </c>
      <c r="M1703">
        <v>66000</v>
      </c>
    </row>
    <row r="1704" spans="1:13" x14ac:dyDescent="0.2">
      <c r="A1704" t="s">
        <v>81</v>
      </c>
      <c r="B1704" t="s">
        <v>2821</v>
      </c>
      <c r="C1704" t="s">
        <v>50</v>
      </c>
      <c r="D1704" t="s">
        <v>762</v>
      </c>
      <c r="E1704" t="s">
        <v>63</v>
      </c>
      <c r="F1704" t="s">
        <v>53</v>
      </c>
      <c r="G1704" t="s">
        <v>2822</v>
      </c>
      <c r="H1704" t="s">
        <v>45</v>
      </c>
      <c r="I1704" t="s">
        <v>32</v>
      </c>
      <c r="J1704" t="s">
        <v>33</v>
      </c>
      <c r="K1704">
        <v>81000</v>
      </c>
      <c r="L1704">
        <v>122000</v>
      </c>
      <c r="M1704">
        <v>101500</v>
      </c>
    </row>
    <row r="1705" spans="1:13" x14ac:dyDescent="0.2">
      <c r="A1705" t="s">
        <v>424</v>
      </c>
      <c r="B1705" t="s">
        <v>450</v>
      </c>
      <c r="C1705" t="s">
        <v>50</v>
      </c>
      <c r="D1705" t="s">
        <v>827</v>
      </c>
      <c r="E1705" t="s">
        <v>99</v>
      </c>
      <c r="F1705" t="s">
        <v>100</v>
      </c>
      <c r="G1705" t="s">
        <v>2029</v>
      </c>
      <c r="H1705" t="s">
        <v>20</v>
      </c>
      <c r="I1705" t="s">
        <v>32</v>
      </c>
      <c r="J1705" t="s">
        <v>21</v>
      </c>
      <c r="K1705">
        <v>89440</v>
      </c>
      <c r="L1705">
        <v>89440</v>
      </c>
      <c r="M1705">
        <v>89440</v>
      </c>
    </row>
    <row r="1706" spans="1:13" x14ac:dyDescent="0.2">
      <c r="A1706" t="s">
        <v>88</v>
      </c>
      <c r="B1706" t="s">
        <v>299</v>
      </c>
      <c r="C1706" t="s">
        <v>90</v>
      </c>
      <c r="D1706" t="s">
        <v>1385</v>
      </c>
      <c r="E1706" t="s">
        <v>123</v>
      </c>
      <c r="F1706" t="s">
        <v>31</v>
      </c>
      <c r="G1706" t="s">
        <v>2029</v>
      </c>
      <c r="H1706" t="s">
        <v>20</v>
      </c>
      <c r="I1706" t="s">
        <v>32</v>
      </c>
      <c r="J1706" t="s">
        <v>481</v>
      </c>
      <c r="K1706">
        <v>91520</v>
      </c>
      <c r="L1706">
        <v>91520</v>
      </c>
      <c r="M1706">
        <v>91520</v>
      </c>
    </row>
    <row r="1707" spans="1:13" x14ac:dyDescent="0.2">
      <c r="A1707" t="s">
        <v>22</v>
      </c>
      <c r="B1707" t="s">
        <v>23</v>
      </c>
      <c r="C1707" t="s">
        <v>23</v>
      </c>
      <c r="D1707" t="s">
        <v>24</v>
      </c>
      <c r="E1707" t="s">
        <v>2823</v>
      </c>
      <c r="F1707" t="s">
        <v>31</v>
      </c>
      <c r="G1707" t="s">
        <v>2824</v>
      </c>
      <c r="H1707" t="s">
        <v>20</v>
      </c>
      <c r="I1707" t="s">
        <v>32</v>
      </c>
      <c r="J1707" t="s">
        <v>21</v>
      </c>
      <c r="K1707">
        <v>66000</v>
      </c>
      <c r="L1707">
        <v>108000</v>
      </c>
      <c r="M1707">
        <v>87000</v>
      </c>
    </row>
    <row r="1708" spans="1:13" x14ac:dyDescent="0.2">
      <c r="A1708" t="s">
        <v>88</v>
      </c>
      <c r="B1708" t="s">
        <v>299</v>
      </c>
      <c r="C1708" t="s">
        <v>90</v>
      </c>
      <c r="D1708" t="s">
        <v>1386</v>
      </c>
      <c r="E1708" t="s">
        <v>37</v>
      </c>
      <c r="F1708" t="s">
        <v>31</v>
      </c>
      <c r="G1708" t="s">
        <v>2029</v>
      </c>
      <c r="H1708" t="s">
        <v>20</v>
      </c>
      <c r="I1708" t="s">
        <v>32</v>
      </c>
      <c r="J1708" t="s">
        <v>320</v>
      </c>
      <c r="K1708">
        <v>90001.600000000006</v>
      </c>
      <c r="L1708">
        <v>93600</v>
      </c>
      <c r="M1708">
        <v>91800.8</v>
      </c>
    </row>
    <row r="1709" spans="1:13" x14ac:dyDescent="0.2">
      <c r="A1709" t="s">
        <v>105</v>
      </c>
      <c r="B1709" t="s">
        <v>2566</v>
      </c>
      <c r="C1709" t="s">
        <v>50</v>
      </c>
      <c r="D1709" t="s">
        <v>2825</v>
      </c>
      <c r="E1709" t="s">
        <v>323</v>
      </c>
      <c r="F1709" t="s">
        <v>53</v>
      </c>
      <c r="G1709" t="s">
        <v>2029</v>
      </c>
      <c r="H1709" t="s">
        <v>20</v>
      </c>
      <c r="I1709" t="s">
        <v>32</v>
      </c>
      <c r="J1709" t="s">
        <v>325</v>
      </c>
      <c r="K1709">
        <v>91520</v>
      </c>
      <c r="L1709">
        <v>91520</v>
      </c>
      <c r="M1709">
        <v>91520</v>
      </c>
    </row>
    <row r="1710" spans="1:13" x14ac:dyDescent="0.2">
      <c r="A1710" t="s">
        <v>105</v>
      </c>
      <c r="B1710" t="s">
        <v>2566</v>
      </c>
      <c r="C1710" t="s">
        <v>50</v>
      </c>
      <c r="D1710" t="s">
        <v>2825</v>
      </c>
      <c r="E1710" t="s">
        <v>323</v>
      </c>
      <c r="F1710" t="s">
        <v>146</v>
      </c>
      <c r="G1710" t="s">
        <v>2029</v>
      </c>
      <c r="H1710" t="s">
        <v>20</v>
      </c>
      <c r="I1710" t="s">
        <v>32</v>
      </c>
      <c r="J1710" t="s">
        <v>325</v>
      </c>
      <c r="K1710">
        <v>91520</v>
      </c>
      <c r="L1710">
        <v>91520</v>
      </c>
      <c r="M1710">
        <v>91520</v>
      </c>
    </row>
    <row r="1711" spans="1:13" x14ac:dyDescent="0.2">
      <c r="A1711" t="s">
        <v>105</v>
      </c>
      <c r="B1711" t="s">
        <v>2566</v>
      </c>
      <c r="C1711" t="s">
        <v>50</v>
      </c>
      <c r="D1711" t="s">
        <v>2825</v>
      </c>
      <c r="E1711" t="s">
        <v>323</v>
      </c>
      <c r="F1711" t="s">
        <v>178</v>
      </c>
      <c r="G1711" t="s">
        <v>2029</v>
      </c>
      <c r="H1711" t="s">
        <v>20</v>
      </c>
      <c r="I1711" t="s">
        <v>32</v>
      </c>
      <c r="J1711" t="s">
        <v>325</v>
      </c>
      <c r="K1711">
        <v>91520</v>
      </c>
      <c r="L1711">
        <v>91520</v>
      </c>
      <c r="M1711">
        <v>91520</v>
      </c>
    </row>
    <row r="1712" spans="1:13" x14ac:dyDescent="0.2">
      <c r="A1712" t="s">
        <v>88</v>
      </c>
      <c r="B1712" t="s">
        <v>1378</v>
      </c>
      <c r="C1712" t="s">
        <v>90</v>
      </c>
      <c r="D1712" t="s">
        <v>1379</v>
      </c>
      <c r="E1712" t="s">
        <v>608</v>
      </c>
      <c r="F1712" t="s">
        <v>31</v>
      </c>
      <c r="G1712" t="s">
        <v>2826</v>
      </c>
      <c r="H1712" t="s">
        <v>20</v>
      </c>
      <c r="I1712" t="s">
        <v>32</v>
      </c>
      <c r="J1712" t="s">
        <v>21</v>
      </c>
      <c r="K1712">
        <v>86320</v>
      </c>
      <c r="L1712">
        <v>86320</v>
      </c>
      <c r="M1712">
        <v>86320</v>
      </c>
    </row>
    <row r="1713" spans="1:13" x14ac:dyDescent="0.2">
      <c r="A1713" t="s">
        <v>13</v>
      </c>
      <c r="B1713" t="s">
        <v>2827</v>
      </c>
      <c r="C1713" t="s">
        <v>67</v>
      </c>
      <c r="D1713" t="s">
        <v>2216</v>
      </c>
      <c r="E1713" t="s">
        <v>99</v>
      </c>
      <c r="F1713" t="s">
        <v>100</v>
      </c>
      <c r="G1713" t="s">
        <v>2828</v>
      </c>
      <c r="H1713" t="s">
        <v>20</v>
      </c>
      <c r="I1713" t="s">
        <v>32</v>
      </c>
      <c r="J1713" t="s">
        <v>241</v>
      </c>
      <c r="K1713">
        <v>49000</v>
      </c>
      <c r="L1713">
        <v>95000</v>
      </c>
      <c r="M1713">
        <v>72000</v>
      </c>
    </row>
    <row r="1714" spans="1:13" x14ac:dyDescent="0.2">
      <c r="A1714" t="s">
        <v>48</v>
      </c>
      <c r="B1714" t="s">
        <v>453</v>
      </c>
      <c r="C1714" t="s">
        <v>50</v>
      </c>
      <c r="D1714" t="s">
        <v>203</v>
      </c>
      <c r="E1714" t="s">
        <v>204</v>
      </c>
      <c r="F1714" t="s">
        <v>31</v>
      </c>
      <c r="G1714" t="s">
        <v>2829</v>
      </c>
      <c r="H1714" t="s">
        <v>20</v>
      </c>
      <c r="I1714" t="s">
        <v>32</v>
      </c>
      <c r="J1714" t="s">
        <v>33</v>
      </c>
      <c r="K1714">
        <v>60000</v>
      </c>
      <c r="L1714">
        <v>75000</v>
      </c>
      <c r="M1714">
        <v>67500</v>
      </c>
    </row>
    <row r="1715" spans="1:13" x14ac:dyDescent="0.2">
      <c r="A1715" t="s">
        <v>55</v>
      </c>
      <c r="B1715" t="s">
        <v>2830</v>
      </c>
      <c r="C1715" t="s">
        <v>90</v>
      </c>
      <c r="D1715" t="s">
        <v>418</v>
      </c>
      <c r="E1715" t="s">
        <v>37</v>
      </c>
      <c r="F1715" t="s">
        <v>31</v>
      </c>
      <c r="G1715" t="s">
        <v>2831</v>
      </c>
      <c r="H1715" t="s">
        <v>20</v>
      </c>
      <c r="I1715" t="s">
        <v>32</v>
      </c>
      <c r="J1715" t="s">
        <v>21</v>
      </c>
      <c r="K1715">
        <v>55000</v>
      </c>
      <c r="L1715">
        <v>85000</v>
      </c>
      <c r="M1715">
        <v>70000</v>
      </c>
    </row>
    <row r="1716" spans="1:13" x14ac:dyDescent="0.2">
      <c r="A1716" t="s">
        <v>88</v>
      </c>
      <c r="B1716" t="s">
        <v>972</v>
      </c>
      <c r="C1716" t="s">
        <v>23</v>
      </c>
      <c r="D1716" t="s">
        <v>1523</v>
      </c>
      <c r="E1716" t="s">
        <v>316</v>
      </c>
      <c r="F1716" t="s">
        <v>31</v>
      </c>
      <c r="G1716" t="s">
        <v>2029</v>
      </c>
      <c r="H1716" t="s">
        <v>20</v>
      </c>
      <c r="I1716" t="s">
        <v>32</v>
      </c>
      <c r="J1716" t="s">
        <v>21</v>
      </c>
      <c r="K1716">
        <v>90064</v>
      </c>
      <c r="L1716">
        <v>90064</v>
      </c>
      <c r="M1716">
        <v>90064</v>
      </c>
    </row>
    <row r="1717" spans="1:13" x14ac:dyDescent="0.2">
      <c r="A1717" t="s">
        <v>48</v>
      </c>
      <c r="B1717" t="s">
        <v>2832</v>
      </c>
      <c r="C1717" t="s">
        <v>50</v>
      </c>
      <c r="D1717" t="s">
        <v>2833</v>
      </c>
      <c r="E1717" t="s">
        <v>440</v>
      </c>
      <c r="F1717" t="s">
        <v>53</v>
      </c>
      <c r="G1717" t="s">
        <v>2834</v>
      </c>
      <c r="H1717" t="s">
        <v>20</v>
      </c>
      <c r="I1717" t="s">
        <v>32</v>
      </c>
      <c r="J1717" t="s">
        <v>130</v>
      </c>
      <c r="K1717">
        <v>80000</v>
      </c>
      <c r="L1717">
        <v>88000</v>
      </c>
      <c r="M1717">
        <v>84000</v>
      </c>
    </row>
    <row r="1718" spans="1:13" x14ac:dyDescent="0.2">
      <c r="A1718" t="s">
        <v>88</v>
      </c>
      <c r="B1718" t="s">
        <v>2835</v>
      </c>
      <c r="C1718" t="s">
        <v>23</v>
      </c>
      <c r="D1718" t="s">
        <v>2597</v>
      </c>
      <c r="E1718" t="s">
        <v>123</v>
      </c>
      <c r="F1718" t="s">
        <v>31</v>
      </c>
      <c r="G1718" t="s">
        <v>2836</v>
      </c>
      <c r="H1718" t="s">
        <v>20</v>
      </c>
      <c r="I1718" t="s">
        <v>32</v>
      </c>
      <c r="J1718" t="s">
        <v>21</v>
      </c>
      <c r="K1718">
        <v>85816.8</v>
      </c>
      <c r="L1718">
        <v>91520</v>
      </c>
      <c r="M1718">
        <v>88668.4</v>
      </c>
    </row>
    <row r="1719" spans="1:13" x14ac:dyDescent="0.2">
      <c r="A1719" t="s">
        <v>96</v>
      </c>
      <c r="B1719" t="s">
        <v>2837</v>
      </c>
      <c r="C1719" t="s">
        <v>50</v>
      </c>
      <c r="D1719" t="s">
        <v>2838</v>
      </c>
      <c r="E1719" t="s">
        <v>154</v>
      </c>
      <c r="F1719" t="s">
        <v>31</v>
      </c>
      <c r="G1719" t="s">
        <v>2839</v>
      </c>
      <c r="H1719" t="s">
        <v>20</v>
      </c>
      <c r="I1719" t="s">
        <v>32</v>
      </c>
      <c r="J1719" t="s">
        <v>241</v>
      </c>
      <c r="K1719">
        <v>65000</v>
      </c>
      <c r="L1719">
        <v>80000</v>
      </c>
      <c r="M1719">
        <v>72500</v>
      </c>
    </row>
    <row r="1720" spans="1:13" x14ac:dyDescent="0.2">
      <c r="A1720" t="s">
        <v>96</v>
      </c>
      <c r="B1720" t="s">
        <v>606</v>
      </c>
      <c r="C1720" t="s">
        <v>50</v>
      </c>
      <c r="D1720" t="s">
        <v>2840</v>
      </c>
      <c r="E1720" t="s">
        <v>1890</v>
      </c>
      <c r="F1720" t="s">
        <v>18</v>
      </c>
      <c r="G1720" t="s">
        <v>2841</v>
      </c>
      <c r="H1720" t="s">
        <v>20</v>
      </c>
      <c r="I1720" t="s">
        <v>32</v>
      </c>
      <c r="J1720" t="s">
        <v>21</v>
      </c>
      <c r="K1720">
        <v>50000</v>
      </c>
      <c r="L1720">
        <v>76458</v>
      </c>
      <c r="M1720">
        <v>63229</v>
      </c>
    </row>
    <row r="1721" spans="1:13" x14ac:dyDescent="0.2">
      <c r="A1721" t="s">
        <v>88</v>
      </c>
      <c r="B1721" t="s">
        <v>1565</v>
      </c>
      <c r="C1721" t="s">
        <v>23</v>
      </c>
      <c r="D1721" t="s">
        <v>1566</v>
      </c>
      <c r="E1721" t="s">
        <v>154</v>
      </c>
      <c r="F1721" t="s">
        <v>31</v>
      </c>
      <c r="G1721" t="s">
        <v>2842</v>
      </c>
      <c r="H1721" t="s">
        <v>20</v>
      </c>
      <c r="I1721" t="s">
        <v>32</v>
      </c>
      <c r="J1721" t="s">
        <v>33</v>
      </c>
      <c r="K1721">
        <v>86000</v>
      </c>
      <c r="L1721">
        <v>88000</v>
      </c>
      <c r="M1721">
        <v>87000</v>
      </c>
    </row>
    <row r="1722" spans="1:13" x14ac:dyDescent="0.2">
      <c r="A1722" t="s">
        <v>88</v>
      </c>
      <c r="B1722" t="s">
        <v>236</v>
      </c>
      <c r="C1722" t="s">
        <v>90</v>
      </c>
      <c r="D1722" t="s">
        <v>237</v>
      </c>
      <c r="E1722" t="s">
        <v>37</v>
      </c>
      <c r="F1722" t="s">
        <v>31</v>
      </c>
      <c r="G1722" t="s">
        <v>2843</v>
      </c>
      <c r="H1722" t="s">
        <v>20</v>
      </c>
      <c r="I1722" t="s">
        <v>32</v>
      </c>
      <c r="J1722" t="s">
        <v>33</v>
      </c>
      <c r="K1722">
        <v>105000</v>
      </c>
      <c r="L1722">
        <v>105000</v>
      </c>
      <c r="M1722">
        <v>105000</v>
      </c>
    </row>
    <row r="1723" spans="1:13" x14ac:dyDescent="0.2">
      <c r="A1723" t="s">
        <v>22</v>
      </c>
      <c r="B1723" t="s">
        <v>2844</v>
      </c>
      <c r="C1723" t="s">
        <v>50</v>
      </c>
      <c r="D1723" t="s">
        <v>930</v>
      </c>
      <c r="E1723" t="s">
        <v>136</v>
      </c>
      <c r="F1723" t="s">
        <v>100</v>
      </c>
      <c r="G1723" t="s">
        <v>2845</v>
      </c>
      <c r="H1723" t="s">
        <v>20</v>
      </c>
      <c r="I1723" t="s">
        <v>32</v>
      </c>
      <c r="J1723" t="s">
        <v>481</v>
      </c>
      <c r="K1723">
        <v>69000</v>
      </c>
      <c r="L1723">
        <v>90000</v>
      </c>
      <c r="M1723">
        <v>79500</v>
      </c>
    </row>
    <row r="1724" spans="1:13" x14ac:dyDescent="0.2">
      <c r="A1724" t="s">
        <v>424</v>
      </c>
      <c r="B1724" t="s">
        <v>450</v>
      </c>
      <c r="C1724" t="s">
        <v>50</v>
      </c>
      <c r="D1724" t="s">
        <v>2846</v>
      </c>
      <c r="E1724" t="s">
        <v>204</v>
      </c>
      <c r="F1724" t="s">
        <v>31</v>
      </c>
      <c r="G1724" t="s">
        <v>2029</v>
      </c>
      <c r="H1724" t="s">
        <v>20</v>
      </c>
      <c r="I1724" t="s">
        <v>32</v>
      </c>
      <c r="J1724" t="s">
        <v>33</v>
      </c>
      <c r="K1724">
        <v>89440</v>
      </c>
      <c r="L1724">
        <v>89440</v>
      </c>
      <c r="M1724">
        <v>89440</v>
      </c>
    </row>
    <row r="1725" spans="1:13" x14ac:dyDescent="0.2">
      <c r="A1725" t="s">
        <v>88</v>
      </c>
      <c r="B1725" t="s">
        <v>972</v>
      </c>
      <c r="C1725" t="s">
        <v>23</v>
      </c>
      <c r="D1725" t="s">
        <v>973</v>
      </c>
      <c r="E1725" t="s">
        <v>123</v>
      </c>
      <c r="F1725" t="s">
        <v>31</v>
      </c>
      <c r="G1725" t="s">
        <v>2029</v>
      </c>
      <c r="H1725" t="s">
        <v>20</v>
      </c>
      <c r="I1725" t="s">
        <v>32</v>
      </c>
      <c r="J1725" t="s">
        <v>21</v>
      </c>
      <c r="K1725">
        <v>91520</v>
      </c>
      <c r="L1725">
        <v>91520</v>
      </c>
      <c r="M1725">
        <v>91520</v>
      </c>
    </row>
    <row r="1726" spans="1:13" x14ac:dyDescent="0.2">
      <c r="A1726" t="s">
        <v>105</v>
      </c>
      <c r="B1726" t="s">
        <v>715</v>
      </c>
      <c r="C1726" t="s">
        <v>28</v>
      </c>
      <c r="D1726" t="s">
        <v>91</v>
      </c>
      <c r="E1726" t="s">
        <v>185</v>
      </c>
      <c r="F1726" t="s">
        <v>146</v>
      </c>
      <c r="G1726" t="s">
        <v>2847</v>
      </c>
      <c r="H1726" t="s">
        <v>45</v>
      </c>
      <c r="I1726" t="s">
        <v>32</v>
      </c>
      <c r="J1726" t="s">
        <v>93</v>
      </c>
      <c r="K1726">
        <v>48000</v>
      </c>
      <c r="L1726">
        <v>77000</v>
      </c>
      <c r="M1726">
        <v>62500</v>
      </c>
    </row>
    <row r="1727" spans="1:13" x14ac:dyDescent="0.2">
      <c r="A1727" t="s">
        <v>22</v>
      </c>
      <c r="B1727" t="s">
        <v>294</v>
      </c>
      <c r="C1727" t="s">
        <v>50</v>
      </c>
      <c r="D1727" t="s">
        <v>295</v>
      </c>
      <c r="E1727" t="s">
        <v>204</v>
      </c>
      <c r="F1727" t="s">
        <v>31</v>
      </c>
      <c r="G1727" t="s">
        <v>2054</v>
      </c>
      <c r="H1727" t="s">
        <v>20</v>
      </c>
      <c r="I1727" t="s">
        <v>32</v>
      </c>
      <c r="J1727" t="s">
        <v>21</v>
      </c>
      <c r="K1727">
        <v>79040</v>
      </c>
      <c r="L1727">
        <v>79040</v>
      </c>
      <c r="M1727">
        <v>79040</v>
      </c>
    </row>
    <row r="1728" spans="1:13" x14ac:dyDescent="0.2">
      <c r="A1728" t="s">
        <v>13</v>
      </c>
      <c r="B1728" t="s">
        <v>717</v>
      </c>
      <c r="C1728" t="s">
        <v>50</v>
      </c>
      <c r="D1728" t="s">
        <v>718</v>
      </c>
      <c r="E1728" t="s">
        <v>37</v>
      </c>
      <c r="F1728" t="s">
        <v>31</v>
      </c>
      <c r="G1728" t="s">
        <v>2848</v>
      </c>
      <c r="H1728" t="s">
        <v>20</v>
      </c>
      <c r="I1728" t="s">
        <v>32</v>
      </c>
      <c r="J1728" t="s">
        <v>21</v>
      </c>
      <c r="K1728">
        <v>48000</v>
      </c>
      <c r="L1728">
        <v>68000</v>
      </c>
      <c r="M1728">
        <v>58000</v>
      </c>
    </row>
    <row r="1729" spans="1:13" x14ac:dyDescent="0.2">
      <c r="A1729" t="s">
        <v>424</v>
      </c>
      <c r="B1729" t="s">
        <v>2849</v>
      </c>
      <c r="C1729" t="s">
        <v>50</v>
      </c>
      <c r="D1729" t="s">
        <v>2850</v>
      </c>
      <c r="E1729" t="s">
        <v>204</v>
      </c>
      <c r="F1729" t="s">
        <v>31</v>
      </c>
      <c r="G1729" t="s">
        <v>2029</v>
      </c>
      <c r="H1729" t="s">
        <v>20</v>
      </c>
      <c r="I1729" t="s">
        <v>32</v>
      </c>
      <c r="J1729" t="s">
        <v>21</v>
      </c>
      <c r="K1729">
        <v>89440</v>
      </c>
      <c r="L1729">
        <v>89440</v>
      </c>
      <c r="M1729">
        <v>89440</v>
      </c>
    </row>
    <row r="1730" spans="1:13" x14ac:dyDescent="0.2">
      <c r="A1730" t="s">
        <v>424</v>
      </c>
      <c r="B1730" t="s">
        <v>450</v>
      </c>
      <c r="C1730" t="s">
        <v>50</v>
      </c>
      <c r="D1730" t="s">
        <v>2851</v>
      </c>
      <c r="E1730" t="s">
        <v>136</v>
      </c>
      <c r="F1730" t="s">
        <v>100</v>
      </c>
      <c r="G1730" t="s">
        <v>2029</v>
      </c>
      <c r="H1730" t="s">
        <v>20</v>
      </c>
      <c r="I1730" t="s">
        <v>32</v>
      </c>
      <c r="J1730" t="s">
        <v>241</v>
      </c>
      <c r="K1730">
        <v>91104</v>
      </c>
      <c r="L1730">
        <v>91104</v>
      </c>
      <c r="M1730">
        <v>91104</v>
      </c>
    </row>
    <row r="1731" spans="1:13" x14ac:dyDescent="0.2">
      <c r="A1731" t="s">
        <v>424</v>
      </c>
      <c r="B1731" t="s">
        <v>916</v>
      </c>
      <c r="C1731" t="s">
        <v>50</v>
      </c>
      <c r="D1731" t="s">
        <v>2852</v>
      </c>
      <c r="E1731" t="s">
        <v>136</v>
      </c>
      <c r="F1731" t="s">
        <v>100</v>
      </c>
      <c r="G1731" t="s">
        <v>2853</v>
      </c>
      <c r="H1731" t="s">
        <v>20</v>
      </c>
      <c r="I1731" t="s">
        <v>32</v>
      </c>
      <c r="J1731" t="s">
        <v>150</v>
      </c>
      <c r="K1731">
        <v>90272</v>
      </c>
      <c r="L1731">
        <v>90272</v>
      </c>
      <c r="M1731">
        <v>90272</v>
      </c>
    </row>
    <row r="1732" spans="1:13" x14ac:dyDescent="0.2">
      <c r="A1732" t="s">
        <v>88</v>
      </c>
      <c r="B1732" t="s">
        <v>257</v>
      </c>
      <c r="C1732" t="s">
        <v>258</v>
      </c>
      <c r="D1732" t="s">
        <v>259</v>
      </c>
      <c r="E1732" t="s">
        <v>260</v>
      </c>
      <c r="F1732" t="s">
        <v>186</v>
      </c>
      <c r="G1732" t="s">
        <v>2854</v>
      </c>
      <c r="H1732" t="s">
        <v>20</v>
      </c>
      <c r="I1732" t="s">
        <v>32</v>
      </c>
      <c r="J1732" t="s">
        <v>21</v>
      </c>
      <c r="K1732">
        <v>69000</v>
      </c>
      <c r="L1732">
        <v>84000</v>
      </c>
      <c r="M1732">
        <v>76500</v>
      </c>
    </row>
    <row r="1733" spans="1:13" x14ac:dyDescent="0.2">
      <c r="A1733" t="s">
        <v>424</v>
      </c>
      <c r="B1733" t="s">
        <v>450</v>
      </c>
      <c r="C1733" t="s">
        <v>50</v>
      </c>
      <c r="D1733" t="s">
        <v>2855</v>
      </c>
      <c r="E1733" t="s">
        <v>2856</v>
      </c>
      <c r="F1733" t="s">
        <v>53</v>
      </c>
      <c r="G1733" t="s">
        <v>2857</v>
      </c>
      <c r="H1733" t="s">
        <v>20</v>
      </c>
      <c r="I1733" t="s">
        <v>32</v>
      </c>
      <c r="J1733" t="s">
        <v>227</v>
      </c>
      <c r="K1733">
        <v>82160</v>
      </c>
      <c r="L1733">
        <v>82160</v>
      </c>
      <c r="M1733">
        <v>82160</v>
      </c>
    </row>
    <row r="1734" spans="1:13" x14ac:dyDescent="0.2">
      <c r="A1734" t="s">
        <v>26</v>
      </c>
      <c r="B1734" t="s">
        <v>2858</v>
      </c>
      <c r="C1734" t="s">
        <v>23</v>
      </c>
      <c r="D1734" t="s">
        <v>2859</v>
      </c>
      <c r="E1734" t="s">
        <v>123</v>
      </c>
      <c r="F1734" t="s">
        <v>31</v>
      </c>
      <c r="G1734" t="s">
        <v>2860</v>
      </c>
      <c r="H1734" t="s">
        <v>20</v>
      </c>
      <c r="I1734" t="s">
        <v>32</v>
      </c>
      <c r="J1734" t="s">
        <v>21</v>
      </c>
      <c r="K1734">
        <v>61000</v>
      </c>
      <c r="L1734">
        <v>68000</v>
      </c>
      <c r="M1734">
        <v>64500</v>
      </c>
    </row>
    <row r="1735" spans="1:13" x14ac:dyDescent="0.2">
      <c r="A1735" t="s">
        <v>88</v>
      </c>
      <c r="B1735" t="s">
        <v>621</v>
      </c>
      <c r="C1735" t="s">
        <v>90</v>
      </c>
      <c r="D1735" t="s">
        <v>622</v>
      </c>
      <c r="E1735" t="s">
        <v>154</v>
      </c>
      <c r="F1735" t="s">
        <v>31</v>
      </c>
      <c r="G1735" t="s">
        <v>2861</v>
      </c>
      <c r="H1735" t="s">
        <v>20</v>
      </c>
      <c r="I1735" t="s">
        <v>32</v>
      </c>
      <c r="J1735" t="s">
        <v>33</v>
      </c>
      <c r="K1735">
        <v>59000</v>
      </c>
      <c r="L1735">
        <v>85000</v>
      </c>
      <c r="M1735">
        <v>72000</v>
      </c>
    </row>
    <row r="1736" spans="1:13" x14ac:dyDescent="0.2">
      <c r="A1736" t="s">
        <v>96</v>
      </c>
      <c r="B1736" t="s">
        <v>2862</v>
      </c>
      <c r="C1736" t="s">
        <v>50</v>
      </c>
      <c r="D1736" t="s">
        <v>2863</v>
      </c>
      <c r="E1736" t="s">
        <v>123</v>
      </c>
      <c r="F1736" t="s">
        <v>31</v>
      </c>
      <c r="G1736" t="s">
        <v>2864</v>
      </c>
      <c r="H1736" t="s">
        <v>20</v>
      </c>
      <c r="I1736" t="s">
        <v>32</v>
      </c>
      <c r="J1736" t="s">
        <v>101</v>
      </c>
      <c r="K1736">
        <v>50000</v>
      </c>
      <c r="L1736">
        <v>76458</v>
      </c>
      <c r="M1736">
        <v>63229</v>
      </c>
    </row>
    <row r="1737" spans="1:13" x14ac:dyDescent="0.2">
      <c r="A1737" t="s">
        <v>55</v>
      </c>
      <c r="B1737" t="s">
        <v>1738</v>
      </c>
      <c r="C1737" t="s">
        <v>50</v>
      </c>
      <c r="D1737" t="s">
        <v>997</v>
      </c>
      <c r="E1737" t="s">
        <v>37</v>
      </c>
      <c r="F1737" t="s">
        <v>31</v>
      </c>
      <c r="G1737" t="s">
        <v>2865</v>
      </c>
      <c r="H1737" t="s">
        <v>45</v>
      </c>
      <c r="I1737" t="s">
        <v>32</v>
      </c>
      <c r="J1737" t="s">
        <v>93</v>
      </c>
      <c r="K1737">
        <v>86000</v>
      </c>
      <c r="L1737">
        <v>105000</v>
      </c>
      <c r="M1737">
        <v>95500</v>
      </c>
    </row>
    <row r="1738" spans="1:13" x14ac:dyDescent="0.2">
      <c r="A1738" t="s">
        <v>55</v>
      </c>
      <c r="B1738" t="s">
        <v>1205</v>
      </c>
      <c r="C1738" t="s">
        <v>15</v>
      </c>
      <c r="D1738" t="s">
        <v>1206</v>
      </c>
      <c r="E1738" t="s">
        <v>37</v>
      </c>
      <c r="F1738" t="s">
        <v>31</v>
      </c>
      <c r="G1738" t="s">
        <v>2866</v>
      </c>
      <c r="H1738" t="s">
        <v>20</v>
      </c>
      <c r="I1738" t="s">
        <v>32</v>
      </c>
      <c r="J1738" t="s">
        <v>33</v>
      </c>
      <c r="K1738">
        <v>43000</v>
      </c>
      <c r="L1738">
        <v>93000</v>
      </c>
      <c r="M1738">
        <v>68000</v>
      </c>
    </row>
    <row r="1739" spans="1:13" x14ac:dyDescent="0.2">
      <c r="A1739" t="s">
        <v>55</v>
      </c>
      <c r="B1739" t="s">
        <v>474</v>
      </c>
      <c r="C1739" t="s">
        <v>50</v>
      </c>
      <c r="D1739" t="s">
        <v>475</v>
      </c>
      <c r="E1739" t="s">
        <v>487</v>
      </c>
      <c r="F1739" t="s">
        <v>31</v>
      </c>
      <c r="G1739" t="s">
        <v>2867</v>
      </c>
      <c r="H1739" t="s">
        <v>20</v>
      </c>
      <c r="I1739" t="s">
        <v>32</v>
      </c>
      <c r="J1739" t="s">
        <v>21</v>
      </c>
      <c r="K1739">
        <v>44000</v>
      </c>
      <c r="L1739">
        <v>57200</v>
      </c>
      <c r="M1739">
        <v>50600</v>
      </c>
    </row>
    <row r="1740" spans="1:13" x14ac:dyDescent="0.2">
      <c r="A1740" t="s">
        <v>55</v>
      </c>
      <c r="B1740" t="s">
        <v>474</v>
      </c>
      <c r="C1740" t="s">
        <v>50</v>
      </c>
      <c r="D1740" t="s">
        <v>475</v>
      </c>
      <c r="E1740" t="s">
        <v>487</v>
      </c>
      <c r="F1740" t="s">
        <v>146</v>
      </c>
      <c r="G1740" t="s">
        <v>2867</v>
      </c>
      <c r="H1740" t="s">
        <v>20</v>
      </c>
      <c r="I1740" t="s">
        <v>32</v>
      </c>
      <c r="J1740" t="s">
        <v>21</v>
      </c>
      <c r="K1740">
        <v>44000</v>
      </c>
      <c r="L1740">
        <v>57200</v>
      </c>
      <c r="M1740">
        <v>50600</v>
      </c>
    </row>
    <row r="1741" spans="1:13" x14ac:dyDescent="0.2">
      <c r="A1741" t="s">
        <v>88</v>
      </c>
      <c r="B1741" t="s">
        <v>299</v>
      </c>
      <c r="C1741" t="s">
        <v>90</v>
      </c>
      <c r="D1741" t="s">
        <v>310</v>
      </c>
      <c r="E1741" t="s">
        <v>99</v>
      </c>
      <c r="F1741" t="s">
        <v>100</v>
      </c>
      <c r="G1741" t="s">
        <v>2868</v>
      </c>
      <c r="H1741" t="s">
        <v>20</v>
      </c>
      <c r="I1741" t="s">
        <v>32</v>
      </c>
      <c r="J1741" t="s">
        <v>33</v>
      </c>
      <c r="K1741">
        <v>98176</v>
      </c>
      <c r="L1741">
        <v>98176</v>
      </c>
      <c r="M1741">
        <v>98176</v>
      </c>
    </row>
    <row r="1742" spans="1:13" x14ac:dyDescent="0.2">
      <c r="A1742" t="s">
        <v>424</v>
      </c>
      <c r="B1742" t="s">
        <v>450</v>
      </c>
      <c r="C1742" t="s">
        <v>50</v>
      </c>
      <c r="D1742" t="s">
        <v>2869</v>
      </c>
      <c r="E1742" t="s">
        <v>2870</v>
      </c>
      <c r="F1742" t="s">
        <v>100</v>
      </c>
      <c r="G1742" t="s">
        <v>2029</v>
      </c>
      <c r="H1742" t="s">
        <v>20</v>
      </c>
      <c r="I1742" t="s">
        <v>32</v>
      </c>
      <c r="J1742" t="s">
        <v>33</v>
      </c>
      <c r="K1742">
        <v>87360</v>
      </c>
      <c r="L1742">
        <v>87360</v>
      </c>
      <c r="M1742">
        <v>87360</v>
      </c>
    </row>
    <row r="1743" spans="1:13" x14ac:dyDescent="0.2">
      <c r="A1743" t="s">
        <v>26</v>
      </c>
      <c r="B1743" t="s">
        <v>1503</v>
      </c>
      <c r="C1743" t="s">
        <v>50</v>
      </c>
      <c r="D1743" t="s">
        <v>308</v>
      </c>
      <c r="E1743" t="s">
        <v>123</v>
      </c>
      <c r="F1743" t="s">
        <v>31</v>
      </c>
      <c r="G1743" t="s">
        <v>2871</v>
      </c>
      <c r="H1743" t="s">
        <v>20</v>
      </c>
      <c r="I1743" t="s">
        <v>443</v>
      </c>
      <c r="J1743" t="s">
        <v>21</v>
      </c>
      <c r="K1743">
        <v>66000</v>
      </c>
      <c r="L1743">
        <v>87000</v>
      </c>
      <c r="M1743">
        <v>76500</v>
      </c>
    </row>
    <row r="1744" spans="1:13" x14ac:dyDescent="0.2">
      <c r="A1744" t="s">
        <v>55</v>
      </c>
      <c r="B1744" t="s">
        <v>1367</v>
      </c>
      <c r="C1744" t="s">
        <v>90</v>
      </c>
      <c r="D1744" t="s">
        <v>91</v>
      </c>
      <c r="E1744" t="s">
        <v>37</v>
      </c>
      <c r="F1744" t="s">
        <v>31</v>
      </c>
      <c r="G1744" t="s">
        <v>2872</v>
      </c>
      <c r="H1744" t="s">
        <v>45</v>
      </c>
      <c r="I1744" t="s">
        <v>32</v>
      </c>
      <c r="J1744" t="s">
        <v>93</v>
      </c>
      <c r="K1744">
        <v>68000</v>
      </c>
      <c r="L1744">
        <v>88300</v>
      </c>
      <c r="M1744">
        <v>78150</v>
      </c>
    </row>
    <row r="1745" spans="1:13" x14ac:dyDescent="0.2">
      <c r="A1745" t="s">
        <v>81</v>
      </c>
      <c r="B1745" t="s">
        <v>138</v>
      </c>
      <c r="C1745" t="s">
        <v>90</v>
      </c>
      <c r="D1745" t="s">
        <v>139</v>
      </c>
      <c r="E1745" t="s">
        <v>1876</v>
      </c>
      <c r="F1745" t="s">
        <v>31</v>
      </c>
      <c r="G1745" t="s">
        <v>2733</v>
      </c>
      <c r="H1745" t="s">
        <v>45</v>
      </c>
      <c r="I1745" t="s">
        <v>32</v>
      </c>
      <c r="J1745" t="s">
        <v>93</v>
      </c>
      <c r="K1745">
        <v>76000</v>
      </c>
      <c r="L1745">
        <v>107000</v>
      </c>
      <c r="M1745">
        <v>91500</v>
      </c>
    </row>
    <row r="1746" spans="1:13" x14ac:dyDescent="0.2">
      <c r="A1746" t="s">
        <v>88</v>
      </c>
      <c r="B1746" t="s">
        <v>2873</v>
      </c>
      <c r="C1746" t="s">
        <v>90</v>
      </c>
      <c r="D1746" t="s">
        <v>583</v>
      </c>
      <c r="E1746" t="s">
        <v>37</v>
      </c>
      <c r="F1746" t="s">
        <v>31</v>
      </c>
      <c r="G1746" t="s">
        <v>2874</v>
      </c>
      <c r="H1746" t="s">
        <v>20</v>
      </c>
      <c r="I1746" t="s">
        <v>32</v>
      </c>
      <c r="J1746" t="s">
        <v>21</v>
      </c>
      <c r="K1746">
        <v>69000</v>
      </c>
      <c r="L1746">
        <v>95000</v>
      </c>
      <c r="M1746">
        <v>82000</v>
      </c>
    </row>
    <row r="1747" spans="1:13" x14ac:dyDescent="0.2">
      <c r="A1747" t="s">
        <v>88</v>
      </c>
      <c r="B1747" t="s">
        <v>299</v>
      </c>
      <c r="C1747" t="s">
        <v>90</v>
      </c>
      <c r="D1747" t="s">
        <v>2875</v>
      </c>
      <c r="E1747" t="s">
        <v>204</v>
      </c>
      <c r="F1747" t="s">
        <v>31</v>
      </c>
      <c r="G1747" t="s">
        <v>2029</v>
      </c>
      <c r="H1747" t="s">
        <v>20</v>
      </c>
      <c r="I1747" t="s">
        <v>32</v>
      </c>
      <c r="J1747" t="s">
        <v>21</v>
      </c>
      <c r="K1747">
        <v>95680</v>
      </c>
      <c r="L1747">
        <v>99840</v>
      </c>
      <c r="M1747">
        <v>97760</v>
      </c>
    </row>
    <row r="1748" spans="1:13" x14ac:dyDescent="0.2">
      <c r="A1748" t="s">
        <v>81</v>
      </c>
      <c r="B1748" t="s">
        <v>2876</v>
      </c>
      <c r="C1748" t="s">
        <v>23</v>
      </c>
      <c r="D1748" t="s">
        <v>2877</v>
      </c>
      <c r="E1748" t="s">
        <v>17</v>
      </c>
      <c r="F1748" t="s">
        <v>18</v>
      </c>
      <c r="G1748" t="s">
        <v>2878</v>
      </c>
      <c r="H1748" t="s">
        <v>45</v>
      </c>
      <c r="I1748" t="s">
        <v>17</v>
      </c>
      <c r="J1748" t="s">
        <v>21</v>
      </c>
      <c r="K1748">
        <v>66000</v>
      </c>
      <c r="L1748">
        <v>84500</v>
      </c>
      <c r="M1748">
        <v>75250</v>
      </c>
    </row>
    <row r="1749" spans="1:13" x14ac:dyDescent="0.2">
      <c r="A1749" t="s">
        <v>48</v>
      </c>
      <c r="B1749" t="s">
        <v>1700</v>
      </c>
      <c r="C1749" t="s">
        <v>23</v>
      </c>
      <c r="D1749" t="s">
        <v>1334</v>
      </c>
      <c r="E1749" t="s">
        <v>37</v>
      </c>
      <c r="F1749" t="s">
        <v>31</v>
      </c>
      <c r="G1749" t="s">
        <v>2879</v>
      </c>
      <c r="H1749" t="s">
        <v>20</v>
      </c>
      <c r="I1749" t="s">
        <v>32</v>
      </c>
      <c r="J1749" t="s">
        <v>21</v>
      </c>
      <c r="K1749">
        <v>71000</v>
      </c>
      <c r="L1749">
        <v>82000</v>
      </c>
      <c r="M1749">
        <v>76500</v>
      </c>
    </row>
    <row r="1750" spans="1:13" x14ac:dyDescent="0.2">
      <c r="A1750" t="s">
        <v>48</v>
      </c>
      <c r="B1750" t="s">
        <v>952</v>
      </c>
      <c r="C1750" t="s">
        <v>50</v>
      </c>
      <c r="D1750" t="s">
        <v>275</v>
      </c>
      <c r="E1750" t="s">
        <v>276</v>
      </c>
      <c r="F1750" t="s">
        <v>146</v>
      </c>
      <c r="G1750" t="s">
        <v>2880</v>
      </c>
      <c r="H1750" t="s">
        <v>20</v>
      </c>
      <c r="I1750" t="s">
        <v>32</v>
      </c>
      <c r="J1750" t="s">
        <v>21</v>
      </c>
      <c r="K1750">
        <v>68500</v>
      </c>
      <c r="L1750">
        <v>87000</v>
      </c>
      <c r="M1750">
        <v>77750</v>
      </c>
    </row>
    <row r="1751" spans="1:13" x14ac:dyDescent="0.2">
      <c r="A1751" t="s">
        <v>22</v>
      </c>
      <c r="B1751" t="s">
        <v>23</v>
      </c>
      <c r="C1751" t="s">
        <v>23</v>
      </c>
      <c r="D1751" t="s">
        <v>861</v>
      </c>
      <c r="E1751" t="s">
        <v>99</v>
      </c>
      <c r="F1751" t="s">
        <v>100</v>
      </c>
      <c r="G1751" t="s">
        <v>2565</v>
      </c>
      <c r="H1751" t="s">
        <v>20</v>
      </c>
      <c r="I1751" t="s">
        <v>32</v>
      </c>
      <c r="J1751" t="s">
        <v>21</v>
      </c>
      <c r="K1751">
        <v>86000</v>
      </c>
      <c r="L1751">
        <v>104000</v>
      </c>
      <c r="M1751">
        <v>95000</v>
      </c>
    </row>
    <row r="1752" spans="1:13" x14ac:dyDescent="0.2">
      <c r="A1752" t="s">
        <v>22</v>
      </c>
      <c r="B1752" t="s">
        <v>294</v>
      </c>
      <c r="C1752" t="s">
        <v>50</v>
      </c>
      <c r="D1752" t="s">
        <v>2881</v>
      </c>
      <c r="E1752" t="s">
        <v>37</v>
      </c>
      <c r="F1752" t="s">
        <v>31</v>
      </c>
      <c r="G1752" t="s">
        <v>2029</v>
      </c>
      <c r="H1752" t="s">
        <v>20</v>
      </c>
      <c r="I1752" t="s">
        <v>32</v>
      </c>
      <c r="J1752" t="s">
        <v>46</v>
      </c>
      <c r="K1752">
        <v>67000</v>
      </c>
      <c r="L1752">
        <v>87000</v>
      </c>
      <c r="M1752">
        <v>77000</v>
      </c>
    </row>
    <row r="1753" spans="1:13" x14ac:dyDescent="0.2">
      <c r="A1753" t="s">
        <v>81</v>
      </c>
      <c r="B1753" t="s">
        <v>2882</v>
      </c>
      <c r="C1753" t="s">
        <v>50</v>
      </c>
      <c r="D1753" t="s">
        <v>2883</v>
      </c>
      <c r="E1753" t="s">
        <v>123</v>
      </c>
      <c r="F1753" t="s">
        <v>31</v>
      </c>
      <c r="G1753" t="s">
        <v>2884</v>
      </c>
      <c r="H1753" t="s">
        <v>45</v>
      </c>
      <c r="I1753" t="s">
        <v>32</v>
      </c>
      <c r="J1753" t="s">
        <v>21</v>
      </c>
      <c r="K1753">
        <v>61000</v>
      </c>
      <c r="L1753">
        <v>77000</v>
      </c>
      <c r="M1753">
        <v>69000</v>
      </c>
    </row>
    <row r="1754" spans="1:13" x14ac:dyDescent="0.2">
      <c r="A1754" t="s">
        <v>22</v>
      </c>
      <c r="B1754" t="s">
        <v>23</v>
      </c>
      <c r="C1754" t="s">
        <v>23</v>
      </c>
      <c r="D1754" t="s">
        <v>305</v>
      </c>
      <c r="E1754" t="s">
        <v>99</v>
      </c>
      <c r="F1754" t="s">
        <v>100</v>
      </c>
      <c r="G1754" t="s">
        <v>2404</v>
      </c>
      <c r="H1754" t="s">
        <v>20</v>
      </c>
      <c r="I1754" t="s">
        <v>32</v>
      </c>
      <c r="J1754" t="s">
        <v>21</v>
      </c>
      <c r="K1754">
        <v>95000</v>
      </c>
      <c r="L1754">
        <v>125000</v>
      </c>
      <c r="M1754">
        <v>110000</v>
      </c>
    </row>
    <row r="1755" spans="1:13" x14ac:dyDescent="0.2">
      <c r="A1755" t="s">
        <v>48</v>
      </c>
      <c r="B1755" t="s">
        <v>1233</v>
      </c>
      <c r="C1755" t="s">
        <v>50</v>
      </c>
      <c r="D1755" t="s">
        <v>895</v>
      </c>
      <c r="E1755" t="s">
        <v>63</v>
      </c>
      <c r="F1755" t="s">
        <v>53</v>
      </c>
      <c r="G1755" t="s">
        <v>2885</v>
      </c>
      <c r="H1755" t="s">
        <v>20</v>
      </c>
      <c r="I1755" t="s">
        <v>32</v>
      </c>
      <c r="J1755" t="s">
        <v>46</v>
      </c>
      <c r="K1755" s="1" t="s">
        <v>1234</v>
      </c>
      <c r="L1755">
        <v>114025.60000000001</v>
      </c>
      <c r="M1755">
        <v>96668</v>
      </c>
    </row>
    <row r="1756" spans="1:13" x14ac:dyDescent="0.2">
      <c r="A1756" t="s">
        <v>424</v>
      </c>
      <c r="B1756" t="s">
        <v>450</v>
      </c>
      <c r="C1756" t="s">
        <v>50</v>
      </c>
      <c r="D1756" t="s">
        <v>2886</v>
      </c>
      <c r="E1756" t="s">
        <v>1554</v>
      </c>
      <c r="F1756" t="s">
        <v>31</v>
      </c>
      <c r="G1756" t="s">
        <v>2029</v>
      </c>
      <c r="H1756" t="s">
        <v>20</v>
      </c>
      <c r="I1756" t="s">
        <v>32</v>
      </c>
      <c r="J1756" t="s">
        <v>33</v>
      </c>
      <c r="K1756">
        <v>90480</v>
      </c>
      <c r="L1756">
        <v>90480</v>
      </c>
      <c r="M1756">
        <v>90480</v>
      </c>
    </row>
    <row r="1757" spans="1:13" x14ac:dyDescent="0.2">
      <c r="A1757" t="s">
        <v>96</v>
      </c>
      <c r="B1757" t="s">
        <v>1578</v>
      </c>
      <c r="C1757" t="s">
        <v>50</v>
      </c>
      <c r="D1757" t="s">
        <v>2887</v>
      </c>
      <c r="E1757" t="s">
        <v>316</v>
      </c>
      <c r="F1757" t="s">
        <v>31</v>
      </c>
      <c r="G1757" t="s">
        <v>2888</v>
      </c>
      <c r="H1757" t="s">
        <v>20</v>
      </c>
      <c r="I1757" t="s">
        <v>32</v>
      </c>
      <c r="J1757" t="s">
        <v>21</v>
      </c>
      <c r="K1757">
        <v>87464</v>
      </c>
      <c r="L1757">
        <v>87464</v>
      </c>
      <c r="M1757">
        <v>87464</v>
      </c>
    </row>
    <row r="1758" spans="1:13" x14ac:dyDescent="0.2">
      <c r="A1758" t="s">
        <v>88</v>
      </c>
      <c r="B1758" t="s">
        <v>972</v>
      </c>
      <c r="C1758" t="s">
        <v>23</v>
      </c>
      <c r="D1758" t="s">
        <v>1523</v>
      </c>
      <c r="E1758" t="s">
        <v>316</v>
      </c>
      <c r="F1758" t="s">
        <v>31</v>
      </c>
      <c r="G1758" t="s">
        <v>2029</v>
      </c>
      <c r="H1758" t="s">
        <v>20</v>
      </c>
      <c r="I1758" t="s">
        <v>32</v>
      </c>
      <c r="J1758" t="s">
        <v>21</v>
      </c>
      <c r="K1758">
        <v>90480</v>
      </c>
      <c r="L1758">
        <v>90480</v>
      </c>
      <c r="M1758">
        <v>90480</v>
      </c>
    </row>
    <row r="1759" spans="1:13" x14ac:dyDescent="0.2">
      <c r="A1759" t="s">
        <v>424</v>
      </c>
      <c r="B1759" t="s">
        <v>450</v>
      </c>
      <c r="C1759" t="s">
        <v>50</v>
      </c>
      <c r="D1759" t="s">
        <v>2889</v>
      </c>
      <c r="E1759" t="s">
        <v>2890</v>
      </c>
      <c r="F1759" t="s">
        <v>31</v>
      </c>
      <c r="G1759" t="s">
        <v>2029</v>
      </c>
      <c r="H1759" t="s">
        <v>20</v>
      </c>
      <c r="I1759" t="s">
        <v>32</v>
      </c>
      <c r="J1759" t="s">
        <v>21</v>
      </c>
      <c r="K1759" s="1" t="s">
        <v>2891</v>
      </c>
      <c r="L1759">
        <v>83200</v>
      </c>
      <c r="M1759" s="1" t="s">
        <v>2892</v>
      </c>
    </row>
    <row r="1760" spans="1:13" x14ac:dyDescent="0.2">
      <c r="A1760" t="s">
        <v>26</v>
      </c>
      <c r="B1760" t="s">
        <v>1037</v>
      </c>
      <c r="C1760" t="s">
        <v>50</v>
      </c>
      <c r="D1760" t="s">
        <v>1038</v>
      </c>
      <c r="E1760" t="s">
        <v>99</v>
      </c>
      <c r="F1760" t="s">
        <v>100</v>
      </c>
      <c r="G1760" t="s">
        <v>2893</v>
      </c>
      <c r="H1760" t="s">
        <v>20</v>
      </c>
      <c r="I1760" t="s">
        <v>32</v>
      </c>
      <c r="J1760" t="s">
        <v>101</v>
      </c>
      <c r="K1760">
        <v>72000</v>
      </c>
      <c r="L1760">
        <v>98000</v>
      </c>
      <c r="M1760">
        <v>85000</v>
      </c>
    </row>
    <row r="1761" spans="1:13" x14ac:dyDescent="0.2">
      <c r="A1761" t="s">
        <v>81</v>
      </c>
      <c r="B1761" t="s">
        <v>147</v>
      </c>
      <c r="C1761" t="s">
        <v>50</v>
      </c>
      <c r="D1761" t="s">
        <v>148</v>
      </c>
      <c r="E1761" t="s">
        <v>63</v>
      </c>
      <c r="F1761" t="s">
        <v>53</v>
      </c>
      <c r="G1761" t="s">
        <v>2894</v>
      </c>
      <c r="H1761" t="s">
        <v>20</v>
      </c>
      <c r="I1761" t="s">
        <v>32</v>
      </c>
      <c r="J1761" t="s">
        <v>150</v>
      </c>
      <c r="K1761">
        <v>104000</v>
      </c>
      <c r="L1761">
        <v>110000</v>
      </c>
      <c r="M1761">
        <v>107000</v>
      </c>
    </row>
    <row r="1762" spans="1:13" x14ac:dyDescent="0.2">
      <c r="A1762" t="s">
        <v>48</v>
      </c>
      <c r="B1762" t="s">
        <v>1688</v>
      </c>
      <c r="C1762" t="s">
        <v>28</v>
      </c>
      <c r="D1762" t="s">
        <v>993</v>
      </c>
      <c r="E1762" t="s">
        <v>37</v>
      </c>
      <c r="F1762" t="s">
        <v>31</v>
      </c>
      <c r="G1762" t="s">
        <v>2895</v>
      </c>
      <c r="H1762" t="s">
        <v>45</v>
      </c>
      <c r="I1762" t="s">
        <v>32</v>
      </c>
      <c r="J1762" t="s">
        <v>732</v>
      </c>
      <c r="K1762">
        <v>60000</v>
      </c>
      <c r="L1762">
        <v>82000</v>
      </c>
      <c r="M1762">
        <v>71000</v>
      </c>
    </row>
    <row r="1763" spans="1:13" x14ac:dyDescent="0.2">
      <c r="A1763" t="s">
        <v>96</v>
      </c>
      <c r="B1763" t="s">
        <v>1312</v>
      </c>
      <c r="C1763" t="s">
        <v>50</v>
      </c>
      <c r="D1763" t="s">
        <v>1483</v>
      </c>
      <c r="E1763" t="s">
        <v>37</v>
      </c>
      <c r="F1763" t="s">
        <v>31</v>
      </c>
      <c r="G1763" t="s">
        <v>2896</v>
      </c>
      <c r="H1763" t="s">
        <v>20</v>
      </c>
      <c r="I1763" t="s">
        <v>32</v>
      </c>
      <c r="J1763" t="s">
        <v>33</v>
      </c>
      <c r="K1763">
        <v>68000</v>
      </c>
      <c r="L1763">
        <v>77000</v>
      </c>
      <c r="M1763">
        <v>72500</v>
      </c>
    </row>
    <row r="1764" spans="1:13" x14ac:dyDescent="0.2">
      <c r="A1764" t="s">
        <v>424</v>
      </c>
      <c r="B1764" t="s">
        <v>2849</v>
      </c>
      <c r="C1764" t="s">
        <v>50</v>
      </c>
      <c r="D1764" t="s">
        <v>2897</v>
      </c>
      <c r="E1764" t="s">
        <v>810</v>
      </c>
      <c r="F1764" t="s">
        <v>31</v>
      </c>
      <c r="G1764" t="s">
        <v>2898</v>
      </c>
      <c r="H1764" t="s">
        <v>20</v>
      </c>
      <c r="I1764" t="s">
        <v>32</v>
      </c>
      <c r="J1764" t="s">
        <v>21</v>
      </c>
      <c r="K1764">
        <v>89440</v>
      </c>
      <c r="L1764">
        <v>89440</v>
      </c>
      <c r="M1764">
        <v>89440</v>
      </c>
    </row>
    <row r="1765" spans="1:13" x14ac:dyDescent="0.2">
      <c r="A1765" t="s">
        <v>48</v>
      </c>
      <c r="B1765" t="s">
        <v>569</v>
      </c>
      <c r="C1765" t="s">
        <v>50</v>
      </c>
      <c r="D1765" t="s">
        <v>139</v>
      </c>
      <c r="E1765" t="s">
        <v>1876</v>
      </c>
      <c r="F1765" t="s">
        <v>31</v>
      </c>
      <c r="G1765" t="s">
        <v>2899</v>
      </c>
      <c r="H1765" t="s">
        <v>20</v>
      </c>
      <c r="I1765" t="s">
        <v>32</v>
      </c>
      <c r="J1765" t="s">
        <v>93</v>
      </c>
      <c r="K1765">
        <v>65000</v>
      </c>
      <c r="L1765">
        <v>76000</v>
      </c>
      <c r="M1765">
        <v>70500</v>
      </c>
    </row>
    <row r="1766" spans="1:13" x14ac:dyDescent="0.2">
      <c r="A1766" t="s">
        <v>48</v>
      </c>
      <c r="B1766" t="s">
        <v>952</v>
      </c>
      <c r="C1766" t="s">
        <v>50</v>
      </c>
      <c r="D1766" t="s">
        <v>529</v>
      </c>
      <c r="E1766" t="s">
        <v>37</v>
      </c>
      <c r="F1766" t="s">
        <v>31</v>
      </c>
      <c r="G1766" t="s">
        <v>2900</v>
      </c>
      <c r="H1766" t="s">
        <v>20</v>
      </c>
      <c r="I1766" t="s">
        <v>32</v>
      </c>
      <c r="J1766" t="s">
        <v>21</v>
      </c>
      <c r="K1766">
        <v>51000</v>
      </c>
      <c r="L1766">
        <v>57200</v>
      </c>
      <c r="M1766">
        <v>54100</v>
      </c>
    </row>
    <row r="1767" spans="1:13" x14ac:dyDescent="0.2">
      <c r="A1767" t="s">
        <v>96</v>
      </c>
      <c r="B1767" t="s">
        <v>606</v>
      </c>
      <c r="C1767" t="s">
        <v>50</v>
      </c>
      <c r="D1767" t="s">
        <v>2901</v>
      </c>
      <c r="E1767" t="s">
        <v>279</v>
      </c>
      <c r="F1767" t="s">
        <v>31</v>
      </c>
      <c r="G1767" t="s">
        <v>2902</v>
      </c>
      <c r="H1767" t="s">
        <v>20</v>
      </c>
      <c r="I1767" t="s">
        <v>32</v>
      </c>
      <c r="J1767" t="s">
        <v>21</v>
      </c>
      <c r="K1767">
        <v>48000</v>
      </c>
      <c r="L1767">
        <v>83000</v>
      </c>
      <c r="M1767">
        <v>65500</v>
      </c>
    </row>
    <row r="1768" spans="1:13" x14ac:dyDescent="0.2">
      <c r="A1768" t="s">
        <v>88</v>
      </c>
      <c r="B1768" t="s">
        <v>972</v>
      </c>
      <c r="C1768" t="s">
        <v>23</v>
      </c>
      <c r="D1768" t="s">
        <v>2903</v>
      </c>
      <c r="E1768" t="s">
        <v>37</v>
      </c>
      <c r="F1768" t="s">
        <v>31</v>
      </c>
      <c r="G1768" t="s">
        <v>2029</v>
      </c>
      <c r="H1768" t="s">
        <v>20</v>
      </c>
      <c r="I1768" t="s">
        <v>32</v>
      </c>
      <c r="J1768" t="s">
        <v>33</v>
      </c>
      <c r="K1768">
        <v>91520</v>
      </c>
      <c r="L1768">
        <v>91520</v>
      </c>
      <c r="M1768">
        <v>91520</v>
      </c>
    </row>
    <row r="1769" spans="1:13" x14ac:dyDescent="0.2">
      <c r="A1769" t="s">
        <v>81</v>
      </c>
      <c r="B1769" t="s">
        <v>217</v>
      </c>
      <c r="C1769" t="s">
        <v>23</v>
      </c>
      <c r="D1769" t="s">
        <v>1809</v>
      </c>
      <c r="E1769" t="s">
        <v>2904</v>
      </c>
      <c r="F1769" t="s">
        <v>100</v>
      </c>
      <c r="G1769" t="s">
        <v>2905</v>
      </c>
      <c r="H1769" t="s">
        <v>45</v>
      </c>
      <c r="I1769" t="s">
        <v>32</v>
      </c>
      <c r="J1769" t="s">
        <v>21</v>
      </c>
      <c r="K1769">
        <v>66000</v>
      </c>
      <c r="L1769">
        <v>84500</v>
      </c>
      <c r="M1769">
        <v>75250</v>
      </c>
    </row>
    <row r="1770" spans="1:13" x14ac:dyDescent="0.2">
      <c r="A1770" t="s">
        <v>26</v>
      </c>
      <c r="B1770" t="s">
        <v>2906</v>
      </c>
      <c r="C1770" t="s">
        <v>188</v>
      </c>
      <c r="D1770" t="s">
        <v>470</v>
      </c>
      <c r="E1770" t="s">
        <v>63</v>
      </c>
      <c r="F1770" t="s">
        <v>53</v>
      </c>
      <c r="G1770" t="s">
        <v>2794</v>
      </c>
      <c r="H1770" t="s">
        <v>20</v>
      </c>
      <c r="I1770" t="s">
        <v>32</v>
      </c>
      <c r="J1770" t="s">
        <v>33</v>
      </c>
      <c r="K1770">
        <v>72000</v>
      </c>
      <c r="L1770">
        <v>100000</v>
      </c>
      <c r="M1770">
        <v>86000</v>
      </c>
    </row>
    <row r="1771" spans="1:13" x14ac:dyDescent="0.2">
      <c r="A1771" t="s">
        <v>48</v>
      </c>
      <c r="B1771" t="s">
        <v>2907</v>
      </c>
      <c r="C1771" t="s">
        <v>50</v>
      </c>
      <c r="D1771" t="s">
        <v>2908</v>
      </c>
      <c r="E1771" t="s">
        <v>123</v>
      </c>
      <c r="F1771" t="s">
        <v>31</v>
      </c>
      <c r="G1771" t="s">
        <v>2909</v>
      </c>
      <c r="H1771" t="s">
        <v>375</v>
      </c>
      <c r="I1771" t="s">
        <v>32</v>
      </c>
      <c r="J1771" t="s">
        <v>21</v>
      </c>
      <c r="K1771">
        <v>71000</v>
      </c>
      <c r="L1771">
        <v>119000</v>
      </c>
      <c r="M1771">
        <v>95000</v>
      </c>
    </row>
    <row r="1772" spans="1:13" x14ac:dyDescent="0.2">
      <c r="A1772" t="s">
        <v>424</v>
      </c>
      <c r="B1772" t="s">
        <v>2849</v>
      </c>
      <c r="C1772" t="s">
        <v>50</v>
      </c>
      <c r="D1772" t="s">
        <v>2910</v>
      </c>
      <c r="E1772" t="s">
        <v>316</v>
      </c>
      <c r="F1772" t="s">
        <v>31</v>
      </c>
      <c r="G1772" t="s">
        <v>2911</v>
      </c>
      <c r="H1772" t="s">
        <v>20</v>
      </c>
      <c r="I1772" t="s">
        <v>32</v>
      </c>
      <c r="J1772" t="s">
        <v>732</v>
      </c>
      <c r="K1772">
        <v>89440</v>
      </c>
      <c r="L1772">
        <v>89440</v>
      </c>
      <c r="M1772">
        <v>89440</v>
      </c>
    </row>
    <row r="1773" spans="1:13" x14ac:dyDescent="0.2">
      <c r="A1773" t="s">
        <v>81</v>
      </c>
      <c r="B1773" t="s">
        <v>686</v>
      </c>
      <c r="C1773" t="s">
        <v>50</v>
      </c>
      <c r="D1773" t="s">
        <v>1202</v>
      </c>
      <c r="E1773" t="s">
        <v>37</v>
      </c>
      <c r="F1773" t="s">
        <v>31</v>
      </c>
      <c r="G1773" t="s">
        <v>2912</v>
      </c>
      <c r="H1773" t="s">
        <v>45</v>
      </c>
      <c r="I1773" t="s">
        <v>32</v>
      </c>
      <c r="J1773" t="s">
        <v>46</v>
      </c>
      <c r="K1773">
        <v>137280</v>
      </c>
      <c r="L1773">
        <v>150000</v>
      </c>
      <c r="M1773">
        <v>143640</v>
      </c>
    </row>
    <row r="1774" spans="1:13" x14ac:dyDescent="0.2">
      <c r="A1774" t="s">
        <v>26</v>
      </c>
      <c r="B1774" t="s">
        <v>1459</v>
      </c>
      <c r="C1774" t="s">
        <v>50</v>
      </c>
      <c r="D1774" t="s">
        <v>1194</v>
      </c>
      <c r="E1774" t="s">
        <v>37</v>
      </c>
      <c r="F1774" t="s">
        <v>31</v>
      </c>
      <c r="G1774" t="s">
        <v>2913</v>
      </c>
      <c r="H1774" t="s">
        <v>20</v>
      </c>
      <c r="I1774" t="s">
        <v>32</v>
      </c>
      <c r="J1774" t="s">
        <v>21</v>
      </c>
      <c r="K1774">
        <v>58000</v>
      </c>
      <c r="L1774">
        <v>65000</v>
      </c>
      <c r="M1774">
        <v>61500</v>
      </c>
    </row>
    <row r="1775" spans="1:13" x14ac:dyDescent="0.2">
      <c r="A1775" t="s">
        <v>424</v>
      </c>
      <c r="B1775" t="s">
        <v>2849</v>
      </c>
      <c r="C1775" t="s">
        <v>50</v>
      </c>
      <c r="D1775" t="s">
        <v>1712</v>
      </c>
      <c r="E1775" t="s">
        <v>99</v>
      </c>
      <c r="F1775" t="s">
        <v>100</v>
      </c>
      <c r="G1775" t="s">
        <v>2029</v>
      </c>
      <c r="H1775" t="s">
        <v>20</v>
      </c>
      <c r="I1775" t="s">
        <v>32</v>
      </c>
      <c r="J1775" t="s">
        <v>21</v>
      </c>
      <c r="K1775">
        <v>87360</v>
      </c>
      <c r="L1775">
        <v>87360</v>
      </c>
      <c r="M1775">
        <v>87360</v>
      </c>
    </row>
    <row r="1776" spans="1:13" x14ac:dyDescent="0.2">
      <c r="A1776" t="s">
        <v>26</v>
      </c>
      <c r="B1776" t="s">
        <v>2914</v>
      </c>
      <c r="C1776" t="s">
        <v>61</v>
      </c>
      <c r="D1776" t="s">
        <v>2915</v>
      </c>
      <c r="E1776" t="s">
        <v>276</v>
      </c>
      <c r="F1776" t="s">
        <v>146</v>
      </c>
      <c r="G1776" t="s">
        <v>2916</v>
      </c>
      <c r="H1776" t="s">
        <v>20</v>
      </c>
      <c r="I1776" t="s">
        <v>32</v>
      </c>
      <c r="J1776" t="s">
        <v>21</v>
      </c>
      <c r="K1776">
        <v>84000</v>
      </c>
      <c r="L1776">
        <v>123000</v>
      </c>
      <c r="M1776">
        <v>103500</v>
      </c>
    </row>
    <row r="1777" spans="1:13" x14ac:dyDescent="0.2">
      <c r="A1777" t="s">
        <v>81</v>
      </c>
      <c r="B1777" t="s">
        <v>1314</v>
      </c>
      <c r="C1777" t="s">
        <v>1031</v>
      </c>
      <c r="D1777" t="s">
        <v>1315</v>
      </c>
      <c r="E1777" t="s">
        <v>1890</v>
      </c>
      <c r="F1777" t="s">
        <v>18</v>
      </c>
      <c r="G1777" t="s">
        <v>2917</v>
      </c>
      <c r="H1777" t="s">
        <v>45</v>
      </c>
      <c r="I1777" t="s">
        <v>32</v>
      </c>
      <c r="J1777" t="s">
        <v>21</v>
      </c>
      <c r="K1777">
        <v>66000</v>
      </c>
      <c r="L1777">
        <v>84500</v>
      </c>
      <c r="M1777">
        <v>75250</v>
      </c>
    </row>
    <row r="1778" spans="1:13" x14ac:dyDescent="0.2">
      <c r="A1778" t="s">
        <v>55</v>
      </c>
      <c r="B1778" t="s">
        <v>1363</v>
      </c>
      <c r="C1778" t="s">
        <v>50</v>
      </c>
      <c r="D1778" t="s">
        <v>2918</v>
      </c>
      <c r="E1778" t="s">
        <v>123</v>
      </c>
      <c r="F1778" t="s">
        <v>31</v>
      </c>
      <c r="G1778" t="s">
        <v>2919</v>
      </c>
      <c r="H1778" t="s">
        <v>45</v>
      </c>
      <c r="I1778" t="s">
        <v>32</v>
      </c>
      <c r="J1778" t="s">
        <v>21</v>
      </c>
      <c r="K1778">
        <v>70000</v>
      </c>
      <c r="L1778">
        <v>104000</v>
      </c>
      <c r="M1778">
        <v>87000</v>
      </c>
    </row>
    <row r="1779" spans="1:13" x14ac:dyDescent="0.2">
      <c r="A1779" t="s">
        <v>48</v>
      </c>
      <c r="B1779" t="s">
        <v>2920</v>
      </c>
      <c r="C1779" t="s">
        <v>50</v>
      </c>
      <c r="D1779" t="s">
        <v>247</v>
      </c>
      <c r="E1779" t="s">
        <v>248</v>
      </c>
      <c r="F1779" t="s">
        <v>146</v>
      </c>
      <c r="G1779" t="s">
        <v>2921</v>
      </c>
      <c r="H1779" t="s">
        <v>20</v>
      </c>
      <c r="I1779" t="s">
        <v>32</v>
      </c>
      <c r="J1779" t="s">
        <v>21</v>
      </c>
      <c r="K1779">
        <v>68500</v>
      </c>
      <c r="L1779">
        <v>87000</v>
      </c>
      <c r="M1779">
        <v>77750</v>
      </c>
    </row>
    <row r="1780" spans="1:13" x14ac:dyDescent="0.2">
      <c r="A1780" t="s">
        <v>55</v>
      </c>
      <c r="B1780" t="s">
        <v>1725</v>
      </c>
      <c r="C1780" t="s">
        <v>50</v>
      </c>
      <c r="D1780" t="s">
        <v>1726</v>
      </c>
      <c r="E1780" t="s">
        <v>1835</v>
      </c>
      <c r="F1780" t="s">
        <v>146</v>
      </c>
      <c r="G1780" t="s">
        <v>2922</v>
      </c>
      <c r="H1780" t="s">
        <v>20</v>
      </c>
      <c r="I1780" t="s">
        <v>32</v>
      </c>
      <c r="J1780" t="s">
        <v>21</v>
      </c>
      <c r="K1780">
        <v>54000</v>
      </c>
      <c r="L1780">
        <v>67000</v>
      </c>
      <c r="M1780">
        <v>60500</v>
      </c>
    </row>
    <row r="1781" spans="1:13" x14ac:dyDescent="0.2">
      <c r="A1781" t="s">
        <v>81</v>
      </c>
      <c r="B1781" t="s">
        <v>2923</v>
      </c>
      <c r="C1781" t="s">
        <v>23</v>
      </c>
      <c r="D1781" t="s">
        <v>583</v>
      </c>
      <c r="E1781" t="s">
        <v>99</v>
      </c>
      <c r="F1781" t="s">
        <v>100</v>
      </c>
      <c r="G1781" t="s">
        <v>2924</v>
      </c>
      <c r="H1781" t="s">
        <v>45</v>
      </c>
      <c r="I1781" t="s">
        <v>32</v>
      </c>
      <c r="J1781" t="s">
        <v>21</v>
      </c>
      <c r="K1781">
        <v>73000</v>
      </c>
      <c r="L1781">
        <v>85000</v>
      </c>
      <c r="M1781">
        <v>79000</v>
      </c>
    </row>
    <row r="1782" spans="1:13" x14ac:dyDescent="0.2">
      <c r="A1782" t="s">
        <v>96</v>
      </c>
      <c r="B1782" t="s">
        <v>1306</v>
      </c>
      <c r="C1782" t="s">
        <v>50</v>
      </c>
      <c r="D1782" t="s">
        <v>1307</v>
      </c>
      <c r="E1782" t="s">
        <v>1125</v>
      </c>
      <c r="F1782" t="s">
        <v>53</v>
      </c>
      <c r="G1782" t="s">
        <v>2925</v>
      </c>
      <c r="H1782" t="s">
        <v>20</v>
      </c>
      <c r="I1782" t="s">
        <v>32</v>
      </c>
      <c r="J1782" t="s">
        <v>21</v>
      </c>
      <c r="K1782">
        <v>60000</v>
      </c>
      <c r="L1782">
        <v>70000</v>
      </c>
      <c r="M1782">
        <v>65000</v>
      </c>
    </row>
    <row r="1783" spans="1:13" x14ac:dyDescent="0.2">
      <c r="A1783" t="s">
        <v>88</v>
      </c>
      <c r="B1783" t="s">
        <v>321</v>
      </c>
      <c r="C1783" t="s">
        <v>90</v>
      </c>
      <c r="D1783" t="s">
        <v>322</v>
      </c>
      <c r="E1783" t="s">
        <v>323</v>
      </c>
      <c r="F1783" t="s">
        <v>53</v>
      </c>
      <c r="G1783" t="s">
        <v>2926</v>
      </c>
      <c r="H1783" t="s">
        <v>20</v>
      </c>
      <c r="I1783" t="s">
        <v>32</v>
      </c>
      <c r="J1783" t="s">
        <v>325</v>
      </c>
      <c r="K1783">
        <v>70000</v>
      </c>
      <c r="L1783">
        <v>85000</v>
      </c>
      <c r="M1783">
        <v>77500</v>
      </c>
    </row>
    <row r="1784" spans="1:13" x14ac:dyDescent="0.2">
      <c r="A1784" t="s">
        <v>88</v>
      </c>
      <c r="B1784" t="s">
        <v>321</v>
      </c>
      <c r="C1784" t="s">
        <v>90</v>
      </c>
      <c r="D1784" t="s">
        <v>322</v>
      </c>
      <c r="E1784" t="s">
        <v>323</v>
      </c>
      <c r="F1784" t="s">
        <v>146</v>
      </c>
      <c r="G1784" t="s">
        <v>2926</v>
      </c>
      <c r="H1784" t="s">
        <v>20</v>
      </c>
      <c r="I1784" t="s">
        <v>32</v>
      </c>
      <c r="J1784" t="s">
        <v>325</v>
      </c>
      <c r="K1784">
        <v>70000</v>
      </c>
      <c r="L1784">
        <v>85000</v>
      </c>
      <c r="M1784">
        <v>77500</v>
      </c>
    </row>
    <row r="1785" spans="1:13" x14ac:dyDescent="0.2">
      <c r="A1785" t="s">
        <v>88</v>
      </c>
      <c r="B1785" t="s">
        <v>321</v>
      </c>
      <c r="C1785" t="s">
        <v>90</v>
      </c>
      <c r="D1785" t="s">
        <v>322</v>
      </c>
      <c r="E1785" t="s">
        <v>323</v>
      </c>
      <c r="F1785" t="s">
        <v>178</v>
      </c>
      <c r="G1785" t="s">
        <v>2926</v>
      </c>
      <c r="H1785" t="s">
        <v>20</v>
      </c>
      <c r="I1785" t="s">
        <v>32</v>
      </c>
      <c r="J1785" t="s">
        <v>325</v>
      </c>
      <c r="K1785">
        <v>70000</v>
      </c>
      <c r="L1785">
        <v>85000</v>
      </c>
      <c r="M1785">
        <v>77500</v>
      </c>
    </row>
    <row r="1786" spans="1:13" x14ac:dyDescent="0.2">
      <c r="A1786" t="s">
        <v>48</v>
      </c>
      <c r="B1786" t="s">
        <v>2927</v>
      </c>
      <c r="C1786" t="s">
        <v>50</v>
      </c>
      <c r="D1786" t="s">
        <v>2928</v>
      </c>
      <c r="E1786" t="s">
        <v>2904</v>
      </c>
      <c r="F1786" t="s">
        <v>100</v>
      </c>
      <c r="G1786" t="s">
        <v>2929</v>
      </c>
      <c r="H1786" t="s">
        <v>20</v>
      </c>
      <c r="I1786" t="s">
        <v>17</v>
      </c>
      <c r="J1786" t="s">
        <v>21</v>
      </c>
      <c r="K1786">
        <v>68500</v>
      </c>
      <c r="L1786">
        <v>87000</v>
      </c>
      <c r="M1786">
        <v>77750</v>
      </c>
    </row>
    <row r="1787" spans="1:13" x14ac:dyDescent="0.2">
      <c r="A1787" t="s">
        <v>88</v>
      </c>
      <c r="B1787" t="s">
        <v>299</v>
      </c>
      <c r="C1787" t="s">
        <v>90</v>
      </c>
      <c r="D1787" t="s">
        <v>2930</v>
      </c>
      <c r="E1787" t="s">
        <v>123</v>
      </c>
      <c r="F1787" t="s">
        <v>31</v>
      </c>
      <c r="G1787" t="s">
        <v>2029</v>
      </c>
      <c r="H1787" t="s">
        <v>20</v>
      </c>
      <c r="I1787" t="s">
        <v>32</v>
      </c>
      <c r="J1787" t="s">
        <v>33</v>
      </c>
      <c r="K1787">
        <v>95680</v>
      </c>
      <c r="L1787">
        <v>99840</v>
      </c>
      <c r="M1787">
        <v>97760</v>
      </c>
    </row>
    <row r="1788" spans="1:13" x14ac:dyDescent="0.2">
      <c r="A1788" t="s">
        <v>22</v>
      </c>
      <c r="B1788" t="s">
        <v>454</v>
      </c>
      <c r="C1788" t="s">
        <v>50</v>
      </c>
      <c r="D1788" t="s">
        <v>78</v>
      </c>
      <c r="E1788" t="s">
        <v>37</v>
      </c>
      <c r="F1788" t="s">
        <v>31</v>
      </c>
      <c r="G1788" t="s">
        <v>2636</v>
      </c>
      <c r="H1788" t="s">
        <v>20</v>
      </c>
      <c r="I1788" t="s">
        <v>32</v>
      </c>
      <c r="J1788" t="s">
        <v>21</v>
      </c>
      <c r="K1788">
        <v>60000</v>
      </c>
      <c r="L1788">
        <v>100000</v>
      </c>
      <c r="M1788">
        <v>80000</v>
      </c>
    </row>
    <row r="1789" spans="1:13" x14ac:dyDescent="0.2">
      <c r="A1789" t="s">
        <v>48</v>
      </c>
      <c r="B1789" t="s">
        <v>2931</v>
      </c>
      <c r="C1789" t="s">
        <v>23</v>
      </c>
      <c r="D1789" t="s">
        <v>404</v>
      </c>
      <c r="E1789" t="s">
        <v>123</v>
      </c>
      <c r="F1789" t="s">
        <v>31</v>
      </c>
      <c r="G1789" t="s">
        <v>1819</v>
      </c>
      <c r="H1789" t="s">
        <v>20</v>
      </c>
      <c r="I1789" t="s">
        <v>32</v>
      </c>
      <c r="J1789" t="s">
        <v>21</v>
      </c>
      <c r="K1789">
        <v>55000</v>
      </c>
      <c r="L1789">
        <v>70000</v>
      </c>
      <c r="M1789">
        <v>62500</v>
      </c>
    </row>
    <row r="1790" spans="1:13" x14ac:dyDescent="0.2">
      <c r="A1790" t="s">
        <v>13</v>
      </c>
      <c r="B1790" t="s">
        <v>94</v>
      </c>
      <c r="C1790" t="s">
        <v>50</v>
      </c>
      <c r="D1790" t="s">
        <v>95</v>
      </c>
      <c r="E1790" t="s">
        <v>37</v>
      </c>
      <c r="F1790" t="s">
        <v>31</v>
      </c>
      <c r="G1790" t="s">
        <v>2932</v>
      </c>
      <c r="H1790" t="s">
        <v>20</v>
      </c>
      <c r="I1790" t="s">
        <v>32</v>
      </c>
      <c r="J1790" t="s">
        <v>46</v>
      </c>
      <c r="K1790">
        <v>57158.400000000001</v>
      </c>
      <c r="L1790">
        <v>76232</v>
      </c>
      <c r="M1790">
        <v>66695.199999999997</v>
      </c>
    </row>
    <row r="1791" spans="1:13" x14ac:dyDescent="0.2">
      <c r="A1791" t="s">
        <v>13</v>
      </c>
      <c r="B1791" t="s">
        <v>2933</v>
      </c>
      <c r="C1791" t="s">
        <v>67</v>
      </c>
      <c r="D1791" t="s">
        <v>859</v>
      </c>
      <c r="E1791" t="s">
        <v>276</v>
      </c>
      <c r="F1791" t="s">
        <v>146</v>
      </c>
      <c r="G1791" t="s">
        <v>2934</v>
      </c>
      <c r="H1791" t="s">
        <v>45</v>
      </c>
      <c r="I1791" t="s">
        <v>32</v>
      </c>
      <c r="J1791" t="s">
        <v>21</v>
      </c>
      <c r="K1791">
        <v>62000</v>
      </c>
      <c r="L1791">
        <v>62000</v>
      </c>
      <c r="M1791">
        <v>62000</v>
      </c>
    </row>
    <row r="1792" spans="1:13" x14ac:dyDescent="0.2">
      <c r="A1792" t="s">
        <v>22</v>
      </c>
      <c r="B1792" t="s">
        <v>23</v>
      </c>
      <c r="C1792" t="s">
        <v>23</v>
      </c>
      <c r="D1792" t="s">
        <v>820</v>
      </c>
      <c r="E1792" t="s">
        <v>2542</v>
      </c>
      <c r="F1792" t="s">
        <v>146</v>
      </c>
      <c r="G1792" t="s">
        <v>2935</v>
      </c>
      <c r="H1792" t="s">
        <v>20</v>
      </c>
      <c r="I1792" t="s">
        <v>32</v>
      </c>
      <c r="J1792" t="s">
        <v>21</v>
      </c>
      <c r="K1792">
        <v>65000</v>
      </c>
      <c r="L1792">
        <v>87000</v>
      </c>
      <c r="M1792">
        <v>76000</v>
      </c>
    </row>
    <row r="1793" spans="1:13" x14ac:dyDescent="0.2">
      <c r="A1793" t="s">
        <v>22</v>
      </c>
      <c r="B1793" t="s">
        <v>2936</v>
      </c>
      <c r="C1793" t="s">
        <v>23</v>
      </c>
      <c r="D1793" t="s">
        <v>2937</v>
      </c>
      <c r="E1793" t="s">
        <v>30</v>
      </c>
      <c r="F1793" t="s">
        <v>31</v>
      </c>
      <c r="G1793" t="s">
        <v>2938</v>
      </c>
      <c r="H1793" t="s">
        <v>20</v>
      </c>
      <c r="I1793" t="s">
        <v>32</v>
      </c>
      <c r="J1793" t="s">
        <v>21</v>
      </c>
      <c r="K1793">
        <v>67000</v>
      </c>
      <c r="L1793">
        <v>102000</v>
      </c>
      <c r="M1793">
        <v>84500</v>
      </c>
    </row>
    <row r="1794" spans="1:13" x14ac:dyDescent="0.2">
      <c r="A1794" t="s">
        <v>55</v>
      </c>
      <c r="B1794" t="s">
        <v>1199</v>
      </c>
      <c r="C1794" t="s">
        <v>15</v>
      </c>
      <c r="D1794" t="s">
        <v>910</v>
      </c>
      <c r="E1794" t="s">
        <v>600</v>
      </c>
      <c r="F1794" t="s">
        <v>31</v>
      </c>
      <c r="G1794" t="s">
        <v>2939</v>
      </c>
      <c r="H1794" t="s">
        <v>20</v>
      </c>
      <c r="I1794" t="s">
        <v>32</v>
      </c>
      <c r="J1794" t="s">
        <v>21</v>
      </c>
      <c r="K1794">
        <v>94000</v>
      </c>
      <c r="L1794">
        <v>110000</v>
      </c>
      <c r="M1794">
        <v>102000</v>
      </c>
    </row>
    <row r="1795" spans="1:13" x14ac:dyDescent="0.2">
      <c r="A1795" t="s">
        <v>81</v>
      </c>
      <c r="B1795" t="s">
        <v>187</v>
      </c>
      <c r="C1795" t="s">
        <v>188</v>
      </c>
      <c r="D1795" t="s">
        <v>2940</v>
      </c>
      <c r="E1795" t="s">
        <v>63</v>
      </c>
      <c r="F1795" t="s">
        <v>53</v>
      </c>
      <c r="G1795" t="s">
        <v>2941</v>
      </c>
      <c r="H1795" t="s">
        <v>20</v>
      </c>
      <c r="I1795" t="s">
        <v>32</v>
      </c>
      <c r="J1795" t="s">
        <v>21</v>
      </c>
      <c r="K1795">
        <v>86000</v>
      </c>
      <c r="L1795">
        <v>94000</v>
      </c>
      <c r="M1795">
        <v>90000</v>
      </c>
    </row>
    <row r="1796" spans="1:13" x14ac:dyDescent="0.2">
      <c r="A1796" t="s">
        <v>48</v>
      </c>
      <c r="B1796" t="s">
        <v>756</v>
      </c>
      <c r="C1796" t="s">
        <v>50</v>
      </c>
      <c r="D1796" t="s">
        <v>203</v>
      </c>
      <c r="E1796" t="s">
        <v>204</v>
      </c>
      <c r="F1796" t="s">
        <v>31</v>
      </c>
      <c r="G1796" t="s">
        <v>2942</v>
      </c>
      <c r="H1796" t="s">
        <v>20</v>
      </c>
      <c r="I1796" t="s">
        <v>32</v>
      </c>
      <c r="J1796" t="s">
        <v>33</v>
      </c>
      <c r="K1796">
        <v>52000</v>
      </c>
      <c r="L1796">
        <v>59000</v>
      </c>
      <c r="M1796">
        <v>55500</v>
      </c>
    </row>
    <row r="1797" spans="1:13" x14ac:dyDescent="0.2">
      <c r="A1797" t="s">
        <v>55</v>
      </c>
      <c r="B1797" t="s">
        <v>1926</v>
      </c>
      <c r="C1797" t="s">
        <v>50</v>
      </c>
      <c r="D1797" t="s">
        <v>2943</v>
      </c>
      <c r="E1797" t="s">
        <v>1865</v>
      </c>
      <c r="F1797" t="s">
        <v>100</v>
      </c>
      <c r="G1797" t="s">
        <v>2944</v>
      </c>
      <c r="H1797" t="s">
        <v>20</v>
      </c>
      <c r="I1797" t="s">
        <v>32</v>
      </c>
      <c r="J1797" t="s">
        <v>101</v>
      </c>
      <c r="K1797">
        <v>72000</v>
      </c>
      <c r="L1797">
        <v>153000</v>
      </c>
      <c r="M1797">
        <v>112500</v>
      </c>
    </row>
  </sheetData>
  <pageMargins left="0.75" right="0.75" top="1" bottom="1" header="0.5" footer="0.5"/>
</worksheet>
</file>

<file path=xl/worksheets/sheet2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15394E-5167-AE4D-B12E-A5A93156CF65}">
  <dimension ref="A1:O15"/>
  <sheetViews>
    <sheetView workbookViewId="0">
      <selection activeCell="H33" sqref="H33"/>
    </sheetView>
  </sheetViews>
  <sheetFormatPr baseColWidth="10" defaultRowHeight="16" x14ac:dyDescent="0.2"/>
  <sheetData>
    <row r="1" spans="1:15" x14ac:dyDescent="0.2">
      <c r="A1" s="9" t="s">
        <v>10</v>
      </c>
      <c r="B1" s="9"/>
      <c r="H1" s="9" t="s">
        <v>11</v>
      </c>
      <c r="I1" s="9"/>
      <c r="N1" s="9" t="s">
        <v>12</v>
      </c>
      <c r="O1" s="9"/>
    </row>
    <row r="3" spans="1:15" x14ac:dyDescent="0.2">
      <c r="A3" t="s">
        <v>2958</v>
      </c>
      <c r="B3">
        <v>68664.196687082527</v>
      </c>
      <c r="H3" t="s">
        <v>2958</v>
      </c>
      <c r="I3">
        <v>88205.254972160328</v>
      </c>
      <c r="N3" t="s">
        <v>2958</v>
      </c>
      <c r="O3">
        <v>78434.7258296215</v>
      </c>
    </row>
    <row r="4" spans="1:15" x14ac:dyDescent="0.2">
      <c r="A4" t="s">
        <v>2959</v>
      </c>
      <c r="B4">
        <v>443.43797648653043</v>
      </c>
      <c r="H4" t="s">
        <v>2959</v>
      </c>
      <c r="I4">
        <v>472.83509243010542</v>
      </c>
      <c r="N4" t="s">
        <v>2959</v>
      </c>
      <c r="O4">
        <v>425.37308703309014</v>
      </c>
    </row>
    <row r="5" spans="1:15" x14ac:dyDescent="0.2">
      <c r="A5" t="s">
        <v>2960</v>
      </c>
      <c r="B5">
        <v>68000</v>
      </c>
      <c r="H5" t="s">
        <v>2960</v>
      </c>
      <c r="I5">
        <v>87000</v>
      </c>
      <c r="N5" t="s">
        <v>2960</v>
      </c>
      <c r="O5">
        <v>77750</v>
      </c>
    </row>
    <row r="6" spans="1:15" x14ac:dyDescent="0.2">
      <c r="A6" t="s">
        <v>2961</v>
      </c>
      <c r="B6">
        <v>68500</v>
      </c>
      <c r="H6" t="s">
        <v>2961</v>
      </c>
      <c r="I6">
        <v>87000</v>
      </c>
      <c r="N6" t="s">
        <v>2961</v>
      </c>
      <c r="O6">
        <v>77750</v>
      </c>
    </row>
    <row r="7" spans="1:15" x14ac:dyDescent="0.2">
      <c r="A7" t="s">
        <v>2962</v>
      </c>
      <c r="B7">
        <v>18792.564519694533</v>
      </c>
      <c r="H7" t="s">
        <v>2962</v>
      </c>
      <c r="I7">
        <v>20038.391957479071</v>
      </c>
      <c r="N7" t="s">
        <v>2962</v>
      </c>
      <c r="O7">
        <v>18026.988230345672</v>
      </c>
    </row>
    <row r="8" spans="1:15" x14ac:dyDescent="0.2">
      <c r="A8" t="s">
        <v>2963</v>
      </c>
      <c r="B8">
        <v>353160481.22688186</v>
      </c>
      <c r="H8" t="s">
        <v>2963</v>
      </c>
      <c r="I8">
        <v>401537152.24156183</v>
      </c>
      <c r="N8" t="s">
        <v>2963</v>
      </c>
      <c r="O8">
        <v>324972304.65702146</v>
      </c>
    </row>
    <row r="9" spans="1:15" x14ac:dyDescent="0.2">
      <c r="A9" t="s">
        <v>2964</v>
      </c>
      <c r="B9">
        <v>1.362805452681771</v>
      </c>
      <c r="H9" t="s">
        <v>2964</v>
      </c>
      <c r="I9">
        <v>4.7376427879463945</v>
      </c>
      <c r="N9" t="s">
        <v>2964</v>
      </c>
      <c r="O9">
        <v>2.8844898553337313</v>
      </c>
    </row>
    <row r="10" spans="1:15" x14ac:dyDescent="0.2">
      <c r="A10" t="s">
        <v>2965</v>
      </c>
      <c r="B10">
        <v>0.35518142381948875</v>
      </c>
      <c r="H10" t="s">
        <v>2965</v>
      </c>
      <c r="I10">
        <v>1.4788268298665901</v>
      </c>
      <c r="N10" t="s">
        <v>2965</v>
      </c>
      <c r="O10">
        <v>0.81977023182106246</v>
      </c>
    </row>
    <row r="11" spans="1:15" x14ac:dyDescent="0.2">
      <c r="A11" t="s">
        <v>2951</v>
      </c>
      <c r="B11">
        <v>107039.44</v>
      </c>
      <c r="H11" t="s">
        <v>2951</v>
      </c>
      <c r="I11">
        <v>122800</v>
      </c>
      <c r="N11" t="s">
        <v>2951</v>
      </c>
      <c r="O11">
        <v>114919.72</v>
      </c>
    </row>
    <row r="12" spans="1:15" x14ac:dyDescent="0.2">
      <c r="A12" t="s">
        <v>2966</v>
      </c>
      <c r="B12">
        <v>30240.560000000001</v>
      </c>
      <c r="H12" t="s">
        <v>2966</v>
      </c>
      <c r="I12">
        <v>57200</v>
      </c>
      <c r="N12" t="s">
        <v>2966</v>
      </c>
      <c r="O12">
        <v>43720.28</v>
      </c>
    </row>
    <row r="13" spans="1:15" x14ac:dyDescent="0.2">
      <c r="A13" t="s">
        <v>2967</v>
      </c>
      <c r="B13">
        <v>137280</v>
      </c>
      <c r="H13" t="s">
        <v>2967</v>
      </c>
      <c r="I13">
        <v>180000</v>
      </c>
      <c r="N13" t="s">
        <v>2967</v>
      </c>
      <c r="O13">
        <v>158640</v>
      </c>
    </row>
    <row r="14" spans="1:15" x14ac:dyDescent="0.2">
      <c r="A14" t="s">
        <v>2968</v>
      </c>
      <c r="B14">
        <v>123320897.25000021</v>
      </c>
      <c r="H14" t="s">
        <v>2968</v>
      </c>
      <c r="I14">
        <v>158416637.92999995</v>
      </c>
      <c r="N14" t="s">
        <v>2968</v>
      </c>
      <c r="O14">
        <v>140868767.59000021</v>
      </c>
    </row>
    <row r="15" spans="1:15" ht="17" thickBot="1" x14ac:dyDescent="0.25">
      <c r="A15" s="8" t="s">
        <v>2969</v>
      </c>
      <c r="B15" s="8">
        <v>1796</v>
      </c>
      <c r="H15" s="8" t="s">
        <v>2969</v>
      </c>
      <c r="I15" s="8">
        <v>1796</v>
      </c>
      <c r="N15" s="8" t="s">
        <v>2969</v>
      </c>
      <c r="O15" s="8">
        <v>1796</v>
      </c>
    </row>
  </sheetData>
  <pageMargins left="0.7" right="0.7" top="0.75" bottom="0.75" header="0.3" footer="0.3"/>
</worksheet>
</file>

<file path=xl/worksheets/sheet3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E2A35F-7EBD-134B-AA79-2419D8E1E1F2}">
  <dimension ref="A3:B15"/>
  <sheetViews>
    <sheetView workbookViewId="0">
      <selection activeCell="S37" sqref="S37"/>
    </sheetView>
  </sheetViews>
  <sheetFormatPr baseColWidth="10" defaultRowHeight="16" x14ac:dyDescent="0.2"/>
  <cols>
    <col min="1" max="1" width="31.1640625" bestFit="1" customWidth="1"/>
    <col min="2" max="2" width="15" bestFit="1" customWidth="1"/>
  </cols>
  <sheetData>
    <row r="3" spans="1:2" x14ac:dyDescent="0.2">
      <c r="A3" s="10" t="s">
        <v>2970</v>
      </c>
      <c r="B3" t="s">
        <v>2973</v>
      </c>
    </row>
    <row r="4" spans="1:2" x14ac:dyDescent="0.2">
      <c r="A4" s="11" t="s">
        <v>22</v>
      </c>
      <c r="B4">
        <v>159</v>
      </c>
    </row>
    <row r="5" spans="1:2" x14ac:dyDescent="0.2">
      <c r="A5" s="11" t="s">
        <v>26</v>
      </c>
      <c r="B5">
        <v>160</v>
      </c>
    </row>
    <row r="6" spans="1:2" x14ac:dyDescent="0.2">
      <c r="A6" s="11" t="s">
        <v>88</v>
      </c>
      <c r="B6">
        <v>187</v>
      </c>
    </row>
    <row r="7" spans="1:2" x14ac:dyDescent="0.2">
      <c r="A7" s="11" t="s">
        <v>424</v>
      </c>
      <c r="B7">
        <v>67</v>
      </c>
    </row>
    <row r="8" spans="1:2" x14ac:dyDescent="0.2">
      <c r="A8" s="11" t="s">
        <v>96</v>
      </c>
      <c r="B8">
        <v>163</v>
      </c>
    </row>
    <row r="9" spans="1:2" x14ac:dyDescent="0.2">
      <c r="A9" s="11" t="s">
        <v>81</v>
      </c>
      <c r="B9">
        <v>214</v>
      </c>
    </row>
    <row r="10" spans="1:2" x14ac:dyDescent="0.2">
      <c r="A10" s="11" t="s">
        <v>55</v>
      </c>
      <c r="B10">
        <v>229</v>
      </c>
    </row>
    <row r="11" spans="1:2" x14ac:dyDescent="0.2">
      <c r="A11" s="11" t="s">
        <v>105</v>
      </c>
      <c r="B11">
        <v>170</v>
      </c>
    </row>
    <row r="12" spans="1:2" x14ac:dyDescent="0.2">
      <c r="A12" s="11" t="s">
        <v>48</v>
      </c>
      <c r="B12">
        <v>262</v>
      </c>
    </row>
    <row r="13" spans="1:2" x14ac:dyDescent="0.2">
      <c r="A13" s="11" t="s">
        <v>13</v>
      </c>
      <c r="B13">
        <v>185</v>
      </c>
    </row>
    <row r="14" spans="1:2" x14ac:dyDescent="0.2">
      <c r="A14" s="11" t="s">
        <v>2971</v>
      </c>
    </row>
    <row r="15" spans="1:2" x14ac:dyDescent="0.2">
      <c r="A15" s="11" t="s">
        <v>2972</v>
      </c>
      <c r="B15">
        <v>1796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6C5869-2CE1-7241-B743-FC53910917CC}">
  <dimension ref="A3:B31"/>
  <sheetViews>
    <sheetView workbookViewId="0">
      <selection activeCell="G20" sqref="G20"/>
    </sheetView>
  </sheetViews>
  <sheetFormatPr baseColWidth="10" defaultRowHeight="16" x14ac:dyDescent="0.2"/>
  <cols>
    <col min="1" max="1" width="17.6640625" bestFit="1" customWidth="1"/>
    <col min="2" max="2" width="15.33203125" bestFit="1" customWidth="1"/>
  </cols>
  <sheetData>
    <row r="3" spans="1:2" x14ac:dyDescent="0.2">
      <c r="A3" s="10" t="s">
        <v>2970</v>
      </c>
      <c r="B3" t="s">
        <v>2974</v>
      </c>
    </row>
    <row r="4" spans="1:2" x14ac:dyDescent="0.2">
      <c r="A4" s="11" t="s">
        <v>50</v>
      </c>
      <c r="B4">
        <v>780</v>
      </c>
    </row>
    <row r="5" spans="1:2" x14ac:dyDescent="0.2">
      <c r="A5" s="11" t="s">
        <v>188</v>
      </c>
      <c r="B5">
        <v>34</v>
      </c>
    </row>
    <row r="6" spans="1:2" x14ac:dyDescent="0.2">
      <c r="A6" s="11" t="s">
        <v>23</v>
      </c>
      <c r="B6">
        <v>327</v>
      </c>
    </row>
    <row r="7" spans="1:2" x14ac:dyDescent="0.2">
      <c r="A7" s="11" t="s">
        <v>826</v>
      </c>
      <c r="B7">
        <v>3</v>
      </c>
    </row>
    <row r="8" spans="1:2" x14ac:dyDescent="0.2">
      <c r="A8" s="11" t="s">
        <v>28</v>
      </c>
      <c r="B8">
        <v>229</v>
      </c>
    </row>
    <row r="9" spans="1:2" x14ac:dyDescent="0.2">
      <c r="A9" s="11" t="s">
        <v>1008</v>
      </c>
      <c r="B9">
        <v>3</v>
      </c>
    </row>
    <row r="10" spans="1:2" x14ac:dyDescent="0.2">
      <c r="A10" s="11" t="s">
        <v>221</v>
      </c>
      <c r="B10">
        <v>6</v>
      </c>
    </row>
    <row r="11" spans="1:2" x14ac:dyDescent="0.2">
      <c r="A11" s="11" t="s">
        <v>591</v>
      </c>
      <c r="B11">
        <v>16</v>
      </c>
    </row>
    <row r="12" spans="1:2" x14ac:dyDescent="0.2">
      <c r="A12" s="11" t="s">
        <v>35</v>
      </c>
      <c r="B12">
        <v>41</v>
      </c>
    </row>
    <row r="13" spans="1:2" x14ac:dyDescent="0.2">
      <c r="A13" s="11" t="s">
        <v>258</v>
      </c>
      <c r="B13">
        <v>5</v>
      </c>
    </row>
    <row r="14" spans="1:2" x14ac:dyDescent="0.2">
      <c r="A14" s="11" t="s">
        <v>1420</v>
      </c>
      <c r="B14">
        <v>2</v>
      </c>
    </row>
    <row r="15" spans="1:2" x14ac:dyDescent="0.2">
      <c r="A15" s="11" t="s">
        <v>41</v>
      </c>
      <c r="B15">
        <v>22</v>
      </c>
    </row>
    <row r="16" spans="1:2" x14ac:dyDescent="0.2">
      <c r="A16" s="11" t="s">
        <v>67</v>
      </c>
      <c r="B16">
        <v>28</v>
      </c>
    </row>
    <row r="17" spans="1:2" x14ac:dyDescent="0.2">
      <c r="A17" s="11" t="s">
        <v>928</v>
      </c>
      <c r="B17">
        <v>3</v>
      </c>
    </row>
    <row r="18" spans="1:2" x14ac:dyDescent="0.2">
      <c r="A18" s="11" t="s">
        <v>1093</v>
      </c>
      <c r="B18">
        <v>1</v>
      </c>
    </row>
    <row r="19" spans="1:2" x14ac:dyDescent="0.2">
      <c r="A19" s="11" t="s">
        <v>1187</v>
      </c>
      <c r="B19">
        <v>6</v>
      </c>
    </row>
    <row r="20" spans="1:2" x14ac:dyDescent="0.2">
      <c r="A20" s="11" t="s">
        <v>357</v>
      </c>
      <c r="B20">
        <v>14</v>
      </c>
    </row>
    <row r="21" spans="1:2" x14ac:dyDescent="0.2">
      <c r="A21" s="11" t="s">
        <v>103</v>
      </c>
      <c r="B21">
        <v>24</v>
      </c>
    </row>
    <row r="22" spans="1:2" x14ac:dyDescent="0.2">
      <c r="A22" s="11" t="s">
        <v>1031</v>
      </c>
      <c r="B22">
        <v>11</v>
      </c>
    </row>
    <row r="23" spans="1:2" x14ac:dyDescent="0.2">
      <c r="A23" s="11" t="s">
        <v>266</v>
      </c>
      <c r="B23">
        <v>8</v>
      </c>
    </row>
    <row r="24" spans="1:2" x14ac:dyDescent="0.2">
      <c r="A24" s="11" t="s">
        <v>1108</v>
      </c>
      <c r="B24">
        <v>3</v>
      </c>
    </row>
    <row r="25" spans="1:2" x14ac:dyDescent="0.2">
      <c r="A25" s="11" t="s">
        <v>61</v>
      </c>
      <c r="B25">
        <v>9</v>
      </c>
    </row>
    <row r="26" spans="1:2" x14ac:dyDescent="0.2">
      <c r="A26" s="11" t="s">
        <v>370</v>
      </c>
      <c r="B26">
        <v>7</v>
      </c>
    </row>
    <row r="27" spans="1:2" x14ac:dyDescent="0.2">
      <c r="A27" s="11" t="s">
        <v>15</v>
      </c>
      <c r="B27">
        <v>28</v>
      </c>
    </row>
    <row r="28" spans="1:2" x14ac:dyDescent="0.2">
      <c r="A28" s="11" t="s">
        <v>1333</v>
      </c>
      <c r="B28">
        <v>3</v>
      </c>
    </row>
    <row r="29" spans="1:2" x14ac:dyDescent="0.2">
      <c r="A29" s="11" t="s">
        <v>90</v>
      </c>
      <c r="B29">
        <v>182</v>
      </c>
    </row>
    <row r="30" spans="1:2" x14ac:dyDescent="0.2">
      <c r="A30" s="11" t="s">
        <v>1091</v>
      </c>
      <c r="B30">
        <v>1</v>
      </c>
    </row>
    <row r="31" spans="1:2" x14ac:dyDescent="0.2">
      <c r="A31" s="11" t="s">
        <v>2972</v>
      </c>
      <c r="B31">
        <v>1796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D6C0AC-0DA9-C542-8413-E883EDF869CE}">
  <dimension ref="A3:B26"/>
  <sheetViews>
    <sheetView workbookViewId="0">
      <selection activeCell="B36" sqref="B36"/>
    </sheetView>
  </sheetViews>
  <sheetFormatPr baseColWidth="10" defaultRowHeight="16" x14ac:dyDescent="0.2"/>
  <cols>
    <col min="1" max="1" width="18.1640625" bestFit="1" customWidth="1"/>
    <col min="2" max="2" width="19.33203125" bestFit="1" customWidth="1"/>
  </cols>
  <sheetData>
    <row r="3" spans="1:2" x14ac:dyDescent="0.2">
      <c r="A3" s="10" t="s">
        <v>2970</v>
      </c>
      <c r="B3" t="s">
        <v>2975</v>
      </c>
    </row>
    <row r="4" spans="1:2" x14ac:dyDescent="0.2">
      <c r="A4" s="11" t="s">
        <v>320</v>
      </c>
      <c r="B4">
        <v>7</v>
      </c>
    </row>
    <row r="5" spans="1:2" x14ac:dyDescent="0.2">
      <c r="A5" s="11" t="s">
        <v>814</v>
      </c>
      <c r="B5">
        <v>2</v>
      </c>
    </row>
    <row r="6" spans="1:2" x14ac:dyDescent="0.2">
      <c r="A6" s="11" t="s">
        <v>130</v>
      </c>
      <c r="B6">
        <v>26</v>
      </c>
    </row>
    <row r="7" spans="1:2" x14ac:dyDescent="0.2">
      <c r="A7" s="11" t="s">
        <v>227</v>
      </c>
      <c r="B7">
        <v>15</v>
      </c>
    </row>
    <row r="8" spans="1:2" x14ac:dyDescent="0.2">
      <c r="A8" s="11" t="s">
        <v>241</v>
      </c>
      <c r="B8">
        <v>50</v>
      </c>
    </row>
    <row r="9" spans="1:2" x14ac:dyDescent="0.2">
      <c r="A9" s="11" t="s">
        <v>150</v>
      </c>
      <c r="B9">
        <v>18</v>
      </c>
    </row>
    <row r="10" spans="1:2" x14ac:dyDescent="0.2">
      <c r="A10" s="11" t="s">
        <v>101</v>
      </c>
      <c r="B10">
        <v>23</v>
      </c>
    </row>
    <row r="11" spans="1:2" x14ac:dyDescent="0.2">
      <c r="A11" s="11" t="s">
        <v>93</v>
      </c>
      <c r="B11">
        <v>102</v>
      </c>
    </row>
    <row r="12" spans="1:2" x14ac:dyDescent="0.2">
      <c r="A12" s="11" t="s">
        <v>481</v>
      </c>
      <c r="B12">
        <v>15</v>
      </c>
    </row>
    <row r="13" spans="1:2" x14ac:dyDescent="0.2">
      <c r="A13" s="11" t="s">
        <v>46</v>
      </c>
      <c r="B13">
        <v>121</v>
      </c>
    </row>
    <row r="14" spans="1:2" x14ac:dyDescent="0.2">
      <c r="A14" s="11" t="s">
        <v>84</v>
      </c>
      <c r="B14">
        <v>6</v>
      </c>
    </row>
    <row r="15" spans="1:2" x14ac:dyDescent="0.2">
      <c r="A15" s="11" t="s">
        <v>661</v>
      </c>
      <c r="B15">
        <v>7</v>
      </c>
    </row>
    <row r="16" spans="1:2" x14ac:dyDescent="0.2">
      <c r="A16" s="11" t="s">
        <v>681</v>
      </c>
      <c r="B16">
        <v>8</v>
      </c>
    </row>
    <row r="17" spans="1:2" x14ac:dyDescent="0.2">
      <c r="A17" s="11" t="s">
        <v>325</v>
      </c>
      <c r="B17">
        <v>10</v>
      </c>
    </row>
    <row r="18" spans="1:2" x14ac:dyDescent="0.2">
      <c r="A18" s="11" t="s">
        <v>21</v>
      </c>
      <c r="B18">
        <v>948</v>
      </c>
    </row>
    <row r="19" spans="1:2" x14ac:dyDescent="0.2">
      <c r="A19" s="11" t="s">
        <v>269</v>
      </c>
      <c r="B19">
        <v>10</v>
      </c>
    </row>
    <row r="20" spans="1:2" x14ac:dyDescent="0.2">
      <c r="A20" s="11" t="s">
        <v>811</v>
      </c>
      <c r="B20">
        <v>3</v>
      </c>
    </row>
    <row r="21" spans="1:2" x14ac:dyDescent="0.2">
      <c r="A21" s="11" t="s">
        <v>39</v>
      </c>
      <c r="B21">
        <v>59</v>
      </c>
    </row>
    <row r="22" spans="1:2" x14ac:dyDescent="0.2">
      <c r="A22" s="11" t="s">
        <v>33</v>
      </c>
      <c r="B22">
        <v>342</v>
      </c>
    </row>
    <row r="23" spans="1:2" x14ac:dyDescent="0.2">
      <c r="A23" s="11" t="s">
        <v>732</v>
      </c>
      <c r="B23">
        <v>8</v>
      </c>
    </row>
    <row r="24" spans="1:2" x14ac:dyDescent="0.2">
      <c r="A24" s="11" t="s">
        <v>301</v>
      </c>
      <c r="B24">
        <v>12</v>
      </c>
    </row>
    <row r="25" spans="1:2" x14ac:dyDescent="0.2">
      <c r="A25" s="11" t="s">
        <v>1281</v>
      </c>
      <c r="B25">
        <v>4</v>
      </c>
    </row>
    <row r="26" spans="1:2" x14ac:dyDescent="0.2">
      <c r="A26" s="11" t="s">
        <v>2972</v>
      </c>
      <c r="B26">
        <v>1796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E4DBF5-FE24-9942-A06A-DE4B58194729}">
  <dimension ref="A3:B173"/>
  <sheetViews>
    <sheetView topLeftCell="A164" workbookViewId="0">
      <selection activeCell="A3" sqref="A3:B173"/>
    </sheetView>
  </sheetViews>
  <sheetFormatPr baseColWidth="10" defaultRowHeight="16" x14ac:dyDescent="0.2"/>
  <cols>
    <col min="1" max="1" width="29.1640625" bestFit="1" customWidth="1"/>
    <col min="2" max="2" width="11.83203125" bestFit="1" customWidth="1"/>
  </cols>
  <sheetData>
    <row r="3" spans="1:2" x14ac:dyDescent="0.2">
      <c r="A3" s="10" t="s">
        <v>2970</v>
      </c>
      <c r="B3" t="s">
        <v>2976</v>
      </c>
    </row>
    <row r="4" spans="1:2" x14ac:dyDescent="0.2">
      <c r="A4" s="11" t="s">
        <v>1683</v>
      </c>
      <c r="B4">
        <v>2</v>
      </c>
    </row>
    <row r="5" spans="1:2" x14ac:dyDescent="0.2">
      <c r="A5" s="11" t="s">
        <v>52</v>
      </c>
      <c r="B5">
        <v>8</v>
      </c>
    </row>
    <row r="6" spans="1:2" x14ac:dyDescent="0.2">
      <c r="A6" s="11" t="s">
        <v>1167</v>
      </c>
      <c r="B6">
        <v>1</v>
      </c>
    </row>
    <row r="7" spans="1:2" x14ac:dyDescent="0.2">
      <c r="A7" s="11" t="s">
        <v>2904</v>
      </c>
      <c r="B7">
        <v>2</v>
      </c>
    </row>
    <row r="8" spans="1:2" x14ac:dyDescent="0.2">
      <c r="A8" s="11" t="s">
        <v>1296</v>
      </c>
      <c r="B8">
        <v>1</v>
      </c>
    </row>
    <row r="9" spans="1:2" x14ac:dyDescent="0.2">
      <c r="A9" s="11" t="s">
        <v>1493</v>
      </c>
      <c r="B9">
        <v>2</v>
      </c>
    </row>
    <row r="10" spans="1:2" x14ac:dyDescent="0.2">
      <c r="A10" s="11" t="s">
        <v>779</v>
      </c>
      <c r="B10">
        <v>3</v>
      </c>
    </row>
    <row r="11" spans="1:2" x14ac:dyDescent="0.2">
      <c r="A11" s="11" t="s">
        <v>1531</v>
      </c>
      <c r="B11">
        <v>5</v>
      </c>
    </row>
    <row r="12" spans="1:2" x14ac:dyDescent="0.2">
      <c r="A12" s="11" t="s">
        <v>128</v>
      </c>
      <c r="B12">
        <v>5</v>
      </c>
    </row>
    <row r="13" spans="1:2" x14ac:dyDescent="0.2">
      <c r="A13" s="11" t="s">
        <v>110</v>
      </c>
      <c r="B13">
        <v>8</v>
      </c>
    </row>
    <row r="14" spans="1:2" x14ac:dyDescent="0.2">
      <c r="A14" s="11" t="s">
        <v>2423</v>
      </c>
      <c r="B14">
        <v>1</v>
      </c>
    </row>
    <row r="15" spans="1:2" x14ac:dyDescent="0.2">
      <c r="A15" s="11" t="s">
        <v>864</v>
      </c>
      <c r="B15">
        <v>3</v>
      </c>
    </row>
    <row r="16" spans="1:2" x14ac:dyDescent="0.2">
      <c r="A16" s="11" t="s">
        <v>185</v>
      </c>
      <c r="B16">
        <v>5</v>
      </c>
    </row>
    <row r="17" spans="1:2" x14ac:dyDescent="0.2">
      <c r="A17" s="11" t="s">
        <v>368</v>
      </c>
      <c r="B17">
        <v>2</v>
      </c>
    </row>
    <row r="18" spans="1:2" x14ac:dyDescent="0.2">
      <c r="A18" s="11" t="s">
        <v>279</v>
      </c>
      <c r="B18">
        <v>5</v>
      </c>
    </row>
    <row r="19" spans="1:2" x14ac:dyDescent="0.2">
      <c r="A19" s="11" t="s">
        <v>1764</v>
      </c>
      <c r="B19">
        <v>1</v>
      </c>
    </row>
    <row r="20" spans="1:2" x14ac:dyDescent="0.2">
      <c r="A20" s="11" t="s">
        <v>2737</v>
      </c>
      <c r="B20">
        <v>1</v>
      </c>
    </row>
    <row r="21" spans="1:2" x14ac:dyDescent="0.2">
      <c r="A21" s="11" t="s">
        <v>604</v>
      </c>
      <c r="B21">
        <v>2</v>
      </c>
    </row>
    <row r="22" spans="1:2" x14ac:dyDescent="0.2">
      <c r="A22" s="11" t="s">
        <v>204</v>
      </c>
      <c r="B22">
        <v>38</v>
      </c>
    </row>
    <row r="23" spans="1:2" x14ac:dyDescent="0.2">
      <c r="A23" s="11" t="s">
        <v>2716</v>
      </c>
      <c r="B23">
        <v>3</v>
      </c>
    </row>
    <row r="24" spans="1:2" x14ac:dyDescent="0.2">
      <c r="A24" s="11" t="s">
        <v>75</v>
      </c>
      <c r="B24">
        <v>10</v>
      </c>
    </row>
    <row r="25" spans="1:2" x14ac:dyDescent="0.2">
      <c r="A25" s="11" t="s">
        <v>344</v>
      </c>
      <c r="B25">
        <v>19</v>
      </c>
    </row>
    <row r="26" spans="1:2" x14ac:dyDescent="0.2">
      <c r="A26" s="11" t="s">
        <v>99</v>
      </c>
      <c r="B26">
        <v>100</v>
      </c>
    </row>
    <row r="27" spans="1:2" x14ac:dyDescent="0.2">
      <c r="A27" s="11" t="s">
        <v>1941</v>
      </c>
      <c r="B27">
        <v>3</v>
      </c>
    </row>
    <row r="28" spans="1:2" x14ac:dyDescent="0.2">
      <c r="A28" s="11" t="s">
        <v>1890</v>
      </c>
      <c r="B28">
        <v>14</v>
      </c>
    </row>
    <row r="29" spans="1:2" x14ac:dyDescent="0.2">
      <c r="A29" s="11" t="s">
        <v>2823</v>
      </c>
      <c r="B29">
        <v>1</v>
      </c>
    </row>
    <row r="30" spans="1:2" x14ac:dyDescent="0.2">
      <c r="A30" s="11" t="s">
        <v>951</v>
      </c>
      <c r="B30">
        <v>2</v>
      </c>
    </row>
    <row r="31" spans="1:2" x14ac:dyDescent="0.2">
      <c r="A31" s="11" t="s">
        <v>560</v>
      </c>
      <c r="B31">
        <v>11</v>
      </c>
    </row>
    <row r="32" spans="1:2" x14ac:dyDescent="0.2">
      <c r="A32" s="11" t="s">
        <v>1914</v>
      </c>
      <c r="B32">
        <v>1</v>
      </c>
    </row>
    <row r="33" spans="1:2" x14ac:dyDescent="0.2">
      <c r="A33" s="11" t="s">
        <v>1255</v>
      </c>
      <c r="B33">
        <v>3</v>
      </c>
    </row>
    <row r="34" spans="1:2" x14ac:dyDescent="0.2">
      <c r="A34" s="11" t="s">
        <v>1504</v>
      </c>
      <c r="B34">
        <v>3</v>
      </c>
    </row>
    <row r="35" spans="1:2" x14ac:dyDescent="0.2">
      <c r="A35" s="11" t="s">
        <v>268</v>
      </c>
      <c r="B35">
        <v>1</v>
      </c>
    </row>
    <row r="36" spans="1:2" x14ac:dyDescent="0.2">
      <c r="A36" s="11" t="s">
        <v>276</v>
      </c>
      <c r="B36">
        <v>9</v>
      </c>
    </row>
    <row r="37" spans="1:2" x14ac:dyDescent="0.2">
      <c r="A37" s="11" t="s">
        <v>1647</v>
      </c>
      <c r="B37">
        <v>2</v>
      </c>
    </row>
    <row r="38" spans="1:2" x14ac:dyDescent="0.2">
      <c r="A38" s="11" t="s">
        <v>136</v>
      </c>
      <c r="B38">
        <v>59</v>
      </c>
    </row>
    <row r="39" spans="1:2" x14ac:dyDescent="0.2">
      <c r="A39" s="11" t="s">
        <v>1710</v>
      </c>
      <c r="B39">
        <v>3</v>
      </c>
    </row>
    <row r="40" spans="1:2" x14ac:dyDescent="0.2">
      <c r="A40" s="11" t="s">
        <v>608</v>
      </c>
      <c r="B40">
        <v>15</v>
      </c>
    </row>
    <row r="41" spans="1:2" x14ac:dyDescent="0.2">
      <c r="A41" s="11" t="s">
        <v>1865</v>
      </c>
      <c r="B41">
        <v>2</v>
      </c>
    </row>
    <row r="42" spans="1:2" x14ac:dyDescent="0.2">
      <c r="A42" s="11" t="s">
        <v>177</v>
      </c>
      <c r="B42">
        <v>2</v>
      </c>
    </row>
    <row r="43" spans="1:2" x14ac:dyDescent="0.2">
      <c r="A43" s="11" t="s">
        <v>1817</v>
      </c>
      <c r="B43">
        <v>1</v>
      </c>
    </row>
    <row r="44" spans="1:2" x14ac:dyDescent="0.2">
      <c r="A44" s="11" t="s">
        <v>140</v>
      </c>
      <c r="B44">
        <v>5</v>
      </c>
    </row>
    <row r="45" spans="1:2" x14ac:dyDescent="0.2">
      <c r="A45" s="11" t="s">
        <v>813</v>
      </c>
      <c r="B45">
        <v>8</v>
      </c>
    </row>
    <row r="46" spans="1:2" x14ac:dyDescent="0.2">
      <c r="A46" s="11" t="s">
        <v>1582</v>
      </c>
      <c r="B46">
        <v>1</v>
      </c>
    </row>
    <row r="47" spans="1:2" x14ac:dyDescent="0.2">
      <c r="A47" s="11" t="s">
        <v>2196</v>
      </c>
      <c r="B47">
        <v>1</v>
      </c>
    </row>
    <row r="48" spans="1:2" x14ac:dyDescent="0.2">
      <c r="A48" s="11" t="s">
        <v>260</v>
      </c>
      <c r="B48">
        <v>19</v>
      </c>
    </row>
    <row r="49" spans="1:2" x14ac:dyDescent="0.2">
      <c r="A49" s="11" t="s">
        <v>482</v>
      </c>
      <c r="B49">
        <v>14</v>
      </c>
    </row>
    <row r="50" spans="1:2" x14ac:dyDescent="0.2">
      <c r="A50" s="11" t="s">
        <v>705</v>
      </c>
      <c r="B50">
        <v>1</v>
      </c>
    </row>
    <row r="51" spans="1:2" x14ac:dyDescent="0.2">
      <c r="A51" s="11" t="s">
        <v>1005</v>
      </c>
      <c r="B51">
        <v>3</v>
      </c>
    </row>
    <row r="52" spans="1:2" x14ac:dyDescent="0.2">
      <c r="A52" s="11" t="s">
        <v>1125</v>
      </c>
      <c r="B52">
        <v>7</v>
      </c>
    </row>
    <row r="53" spans="1:2" x14ac:dyDescent="0.2">
      <c r="A53" s="11" t="s">
        <v>769</v>
      </c>
      <c r="B53">
        <v>3</v>
      </c>
    </row>
    <row r="54" spans="1:2" x14ac:dyDescent="0.2">
      <c r="A54" s="11" t="s">
        <v>1074</v>
      </c>
      <c r="B54">
        <v>2</v>
      </c>
    </row>
    <row r="55" spans="1:2" x14ac:dyDescent="0.2">
      <c r="A55" s="11" t="s">
        <v>908</v>
      </c>
      <c r="B55">
        <v>3</v>
      </c>
    </row>
    <row r="56" spans="1:2" x14ac:dyDescent="0.2">
      <c r="A56" s="11" t="s">
        <v>684</v>
      </c>
      <c r="B56">
        <v>2</v>
      </c>
    </row>
    <row r="57" spans="1:2" x14ac:dyDescent="0.2">
      <c r="A57" s="11" t="s">
        <v>656</v>
      </c>
      <c r="B57">
        <v>3</v>
      </c>
    </row>
    <row r="58" spans="1:2" x14ac:dyDescent="0.2">
      <c r="A58" s="11" t="s">
        <v>1793</v>
      </c>
      <c r="B58">
        <v>8</v>
      </c>
    </row>
    <row r="59" spans="1:2" x14ac:dyDescent="0.2">
      <c r="A59" s="11" t="s">
        <v>248</v>
      </c>
      <c r="B59">
        <v>4</v>
      </c>
    </row>
    <row r="60" spans="1:2" x14ac:dyDescent="0.2">
      <c r="A60" s="11" t="s">
        <v>926</v>
      </c>
      <c r="B60">
        <v>3</v>
      </c>
    </row>
    <row r="61" spans="1:2" x14ac:dyDescent="0.2">
      <c r="A61" s="11" t="s">
        <v>610</v>
      </c>
      <c r="B61">
        <v>4</v>
      </c>
    </row>
    <row r="62" spans="1:2" x14ac:dyDescent="0.2">
      <c r="A62" s="11" t="s">
        <v>2712</v>
      </c>
      <c r="B62">
        <v>1</v>
      </c>
    </row>
    <row r="63" spans="1:2" x14ac:dyDescent="0.2">
      <c r="A63" s="11" t="s">
        <v>154</v>
      </c>
      <c r="B63">
        <v>21</v>
      </c>
    </row>
    <row r="64" spans="1:2" x14ac:dyDescent="0.2">
      <c r="A64" s="11" t="s">
        <v>1139</v>
      </c>
      <c r="B64">
        <v>4</v>
      </c>
    </row>
    <row r="65" spans="1:2" x14ac:dyDescent="0.2">
      <c r="A65" s="11" t="s">
        <v>1327</v>
      </c>
      <c r="B65">
        <v>2</v>
      </c>
    </row>
    <row r="66" spans="1:2" x14ac:dyDescent="0.2">
      <c r="A66" s="11" t="s">
        <v>600</v>
      </c>
      <c r="B66">
        <v>48</v>
      </c>
    </row>
    <row r="67" spans="1:2" x14ac:dyDescent="0.2">
      <c r="A67" s="11" t="s">
        <v>352</v>
      </c>
      <c r="B67">
        <v>4</v>
      </c>
    </row>
    <row r="68" spans="1:2" x14ac:dyDescent="0.2">
      <c r="A68" s="11" t="s">
        <v>1876</v>
      </c>
      <c r="B68">
        <v>7</v>
      </c>
    </row>
    <row r="69" spans="1:2" x14ac:dyDescent="0.2">
      <c r="A69" s="11" t="s">
        <v>840</v>
      </c>
      <c r="B69">
        <v>3</v>
      </c>
    </row>
    <row r="70" spans="1:2" x14ac:dyDescent="0.2">
      <c r="A70" s="11" t="s">
        <v>123</v>
      </c>
      <c r="B70">
        <v>116</v>
      </c>
    </row>
    <row r="71" spans="1:2" x14ac:dyDescent="0.2">
      <c r="A71" s="11" t="s">
        <v>1730</v>
      </c>
      <c r="B71">
        <v>4</v>
      </c>
    </row>
    <row r="72" spans="1:2" x14ac:dyDescent="0.2">
      <c r="A72" s="11" t="s">
        <v>1291</v>
      </c>
      <c r="B72">
        <v>2</v>
      </c>
    </row>
    <row r="73" spans="1:2" x14ac:dyDescent="0.2">
      <c r="A73" s="11" t="s">
        <v>1835</v>
      </c>
      <c r="B73">
        <v>104</v>
      </c>
    </row>
    <row r="74" spans="1:2" x14ac:dyDescent="0.2">
      <c r="A74" s="11" t="s">
        <v>1601</v>
      </c>
      <c r="B74">
        <v>1</v>
      </c>
    </row>
    <row r="75" spans="1:2" x14ac:dyDescent="0.2">
      <c r="A75" s="11" t="s">
        <v>2481</v>
      </c>
      <c r="B75">
        <v>1</v>
      </c>
    </row>
    <row r="76" spans="1:2" x14ac:dyDescent="0.2">
      <c r="A76" s="11" t="s">
        <v>1552</v>
      </c>
      <c r="B76">
        <v>1</v>
      </c>
    </row>
    <row r="77" spans="1:2" x14ac:dyDescent="0.2">
      <c r="A77" s="11" t="s">
        <v>2483</v>
      </c>
      <c r="B77">
        <v>1</v>
      </c>
    </row>
    <row r="78" spans="1:2" x14ac:dyDescent="0.2">
      <c r="A78" s="11" t="s">
        <v>1237</v>
      </c>
      <c r="B78">
        <v>2</v>
      </c>
    </row>
    <row r="79" spans="1:2" x14ac:dyDescent="0.2">
      <c r="A79" s="11" t="s">
        <v>43</v>
      </c>
      <c r="B79">
        <v>1</v>
      </c>
    </row>
    <row r="80" spans="1:2" x14ac:dyDescent="0.2">
      <c r="A80" s="11" t="s">
        <v>1969</v>
      </c>
      <c r="B80">
        <v>1</v>
      </c>
    </row>
    <row r="81" spans="1:2" x14ac:dyDescent="0.2">
      <c r="A81" s="11" t="s">
        <v>452</v>
      </c>
      <c r="B81">
        <v>13</v>
      </c>
    </row>
    <row r="82" spans="1:2" x14ac:dyDescent="0.2">
      <c r="A82" s="11" t="s">
        <v>316</v>
      </c>
      <c r="B82">
        <v>26</v>
      </c>
    </row>
    <row r="83" spans="1:2" x14ac:dyDescent="0.2">
      <c r="A83" s="11" t="s">
        <v>319</v>
      </c>
      <c r="B83">
        <v>13</v>
      </c>
    </row>
    <row r="84" spans="1:2" x14ac:dyDescent="0.2">
      <c r="A84" s="11" t="s">
        <v>552</v>
      </c>
      <c r="B84">
        <v>2</v>
      </c>
    </row>
    <row r="85" spans="1:2" x14ac:dyDescent="0.2">
      <c r="A85" s="11" t="s">
        <v>1989</v>
      </c>
      <c r="B85">
        <v>3</v>
      </c>
    </row>
    <row r="86" spans="1:2" x14ac:dyDescent="0.2">
      <c r="A86" s="11" t="s">
        <v>30</v>
      </c>
      <c r="B86">
        <v>45</v>
      </c>
    </row>
    <row r="87" spans="1:2" x14ac:dyDescent="0.2">
      <c r="A87" s="11" t="s">
        <v>1272</v>
      </c>
      <c r="B87">
        <v>2</v>
      </c>
    </row>
    <row r="88" spans="1:2" x14ac:dyDescent="0.2">
      <c r="A88" s="11" t="s">
        <v>739</v>
      </c>
      <c r="B88">
        <v>3</v>
      </c>
    </row>
    <row r="89" spans="1:2" x14ac:dyDescent="0.2">
      <c r="A89" s="11" t="s">
        <v>1134</v>
      </c>
      <c r="B89">
        <v>1</v>
      </c>
    </row>
    <row r="90" spans="1:2" x14ac:dyDescent="0.2">
      <c r="A90" s="11" t="s">
        <v>2890</v>
      </c>
      <c r="B90">
        <v>1</v>
      </c>
    </row>
    <row r="91" spans="1:2" x14ac:dyDescent="0.2">
      <c r="A91" s="11" t="s">
        <v>1318</v>
      </c>
      <c r="B91">
        <v>3</v>
      </c>
    </row>
    <row r="92" spans="1:2" x14ac:dyDescent="0.2">
      <c r="A92" s="11" t="s">
        <v>1934</v>
      </c>
      <c r="B92">
        <v>1</v>
      </c>
    </row>
    <row r="93" spans="1:2" x14ac:dyDescent="0.2">
      <c r="A93" s="11" t="s">
        <v>875</v>
      </c>
      <c r="B93">
        <v>2</v>
      </c>
    </row>
    <row r="94" spans="1:2" x14ac:dyDescent="0.2">
      <c r="A94" s="11" t="s">
        <v>1564</v>
      </c>
      <c r="B94">
        <v>2</v>
      </c>
    </row>
    <row r="95" spans="1:2" x14ac:dyDescent="0.2">
      <c r="A95" s="11" t="s">
        <v>2542</v>
      </c>
      <c r="B95">
        <v>3</v>
      </c>
    </row>
    <row r="96" spans="1:2" x14ac:dyDescent="0.2">
      <c r="A96" s="11" t="s">
        <v>821</v>
      </c>
      <c r="B96">
        <v>3</v>
      </c>
    </row>
    <row r="97" spans="1:2" x14ac:dyDescent="0.2">
      <c r="A97" s="11" t="s">
        <v>219</v>
      </c>
      <c r="B97">
        <v>2</v>
      </c>
    </row>
    <row r="98" spans="1:2" x14ac:dyDescent="0.2">
      <c r="A98" s="11" t="s">
        <v>640</v>
      </c>
      <c r="B98">
        <v>7</v>
      </c>
    </row>
    <row r="99" spans="1:2" x14ac:dyDescent="0.2">
      <c r="A99" s="11" t="s">
        <v>17</v>
      </c>
      <c r="B99">
        <v>101</v>
      </c>
    </row>
    <row r="100" spans="1:2" x14ac:dyDescent="0.2">
      <c r="A100" s="11" t="s">
        <v>959</v>
      </c>
      <c r="B100">
        <v>1</v>
      </c>
    </row>
    <row r="101" spans="1:2" x14ac:dyDescent="0.2">
      <c r="A101" s="11" t="s">
        <v>151</v>
      </c>
      <c r="B101">
        <v>1</v>
      </c>
    </row>
    <row r="102" spans="1:2" x14ac:dyDescent="0.2">
      <c r="A102" s="11" t="s">
        <v>389</v>
      </c>
      <c r="B102">
        <v>1</v>
      </c>
    </row>
    <row r="103" spans="1:2" x14ac:dyDescent="0.2">
      <c r="A103" s="11" t="s">
        <v>437</v>
      </c>
      <c r="B103">
        <v>1</v>
      </c>
    </row>
    <row r="104" spans="1:2" x14ac:dyDescent="0.2">
      <c r="A104" s="11" t="s">
        <v>156</v>
      </c>
      <c r="B104">
        <v>1</v>
      </c>
    </row>
    <row r="105" spans="1:2" x14ac:dyDescent="0.2">
      <c r="A105" s="11" t="s">
        <v>444</v>
      </c>
      <c r="B105">
        <v>1</v>
      </c>
    </row>
    <row r="106" spans="1:2" x14ac:dyDescent="0.2">
      <c r="A106" s="11" t="s">
        <v>1516</v>
      </c>
      <c r="B106">
        <v>1</v>
      </c>
    </row>
    <row r="107" spans="1:2" x14ac:dyDescent="0.2">
      <c r="A107" s="11" t="s">
        <v>406</v>
      </c>
      <c r="B107">
        <v>1</v>
      </c>
    </row>
    <row r="108" spans="1:2" x14ac:dyDescent="0.2">
      <c r="A108" s="11" t="s">
        <v>407</v>
      </c>
      <c r="B108">
        <v>1</v>
      </c>
    </row>
    <row r="109" spans="1:2" x14ac:dyDescent="0.2">
      <c r="A109" s="11" t="s">
        <v>1567</v>
      </c>
      <c r="B109">
        <v>1</v>
      </c>
    </row>
    <row r="110" spans="1:2" x14ac:dyDescent="0.2">
      <c r="A110" s="11" t="s">
        <v>636</v>
      </c>
      <c r="B110">
        <v>1</v>
      </c>
    </row>
    <row r="111" spans="1:2" x14ac:dyDescent="0.2">
      <c r="A111" s="11" t="s">
        <v>385</v>
      </c>
      <c r="B111">
        <v>1</v>
      </c>
    </row>
    <row r="112" spans="1:2" x14ac:dyDescent="0.2">
      <c r="A112" s="11" t="s">
        <v>411</v>
      </c>
      <c r="B112">
        <v>1</v>
      </c>
    </row>
    <row r="113" spans="1:2" x14ac:dyDescent="0.2">
      <c r="A113" s="11" t="s">
        <v>378</v>
      </c>
      <c r="B113">
        <v>1</v>
      </c>
    </row>
    <row r="114" spans="1:2" x14ac:dyDescent="0.2">
      <c r="A114" s="11" t="s">
        <v>383</v>
      </c>
      <c r="B114">
        <v>1</v>
      </c>
    </row>
    <row r="115" spans="1:2" x14ac:dyDescent="0.2">
      <c r="A115" s="11" t="s">
        <v>1623</v>
      </c>
      <c r="B115">
        <v>1</v>
      </c>
    </row>
    <row r="116" spans="1:2" x14ac:dyDescent="0.2">
      <c r="A116" s="11" t="s">
        <v>396</v>
      </c>
      <c r="B116">
        <v>3</v>
      </c>
    </row>
    <row r="117" spans="1:2" x14ac:dyDescent="0.2">
      <c r="A117" s="11" t="s">
        <v>428</v>
      </c>
      <c r="B117">
        <v>1</v>
      </c>
    </row>
    <row r="118" spans="1:2" x14ac:dyDescent="0.2">
      <c r="A118" s="11" t="s">
        <v>419</v>
      </c>
      <c r="B118">
        <v>1</v>
      </c>
    </row>
    <row r="119" spans="1:2" x14ac:dyDescent="0.2">
      <c r="A119" s="11" t="s">
        <v>886</v>
      </c>
      <c r="B119">
        <v>1</v>
      </c>
    </row>
    <row r="120" spans="1:2" x14ac:dyDescent="0.2">
      <c r="A120" s="11" t="s">
        <v>479</v>
      </c>
      <c r="B120">
        <v>1</v>
      </c>
    </row>
    <row r="121" spans="1:2" x14ac:dyDescent="0.2">
      <c r="A121" s="11" t="s">
        <v>433</v>
      </c>
      <c r="B121">
        <v>1</v>
      </c>
    </row>
    <row r="122" spans="1:2" x14ac:dyDescent="0.2">
      <c r="A122" s="11" t="s">
        <v>196</v>
      </c>
      <c r="B122">
        <v>8</v>
      </c>
    </row>
    <row r="123" spans="1:2" x14ac:dyDescent="0.2">
      <c r="A123" s="11" t="s">
        <v>423</v>
      </c>
      <c r="B123">
        <v>1</v>
      </c>
    </row>
    <row r="124" spans="1:2" x14ac:dyDescent="0.2">
      <c r="A124" s="11" t="s">
        <v>416</v>
      </c>
      <c r="B124">
        <v>1</v>
      </c>
    </row>
    <row r="125" spans="1:2" x14ac:dyDescent="0.2">
      <c r="A125" s="11" t="s">
        <v>393</v>
      </c>
      <c r="B125">
        <v>1</v>
      </c>
    </row>
    <row r="126" spans="1:2" x14ac:dyDescent="0.2">
      <c r="A126" s="11" t="s">
        <v>323</v>
      </c>
      <c r="B126">
        <v>30</v>
      </c>
    </row>
    <row r="127" spans="1:2" x14ac:dyDescent="0.2">
      <c r="A127" s="11" t="s">
        <v>115</v>
      </c>
      <c r="B127">
        <v>6</v>
      </c>
    </row>
    <row r="128" spans="1:2" x14ac:dyDescent="0.2">
      <c r="A128" s="11" t="s">
        <v>2465</v>
      </c>
      <c r="B128">
        <v>1</v>
      </c>
    </row>
    <row r="129" spans="1:2" x14ac:dyDescent="0.2">
      <c r="A129" s="11" t="s">
        <v>626</v>
      </c>
      <c r="B129">
        <v>1</v>
      </c>
    </row>
    <row r="130" spans="1:2" x14ac:dyDescent="0.2">
      <c r="A130" s="11" t="s">
        <v>2354</v>
      </c>
      <c r="B130">
        <v>1</v>
      </c>
    </row>
    <row r="131" spans="1:2" x14ac:dyDescent="0.2">
      <c r="A131" s="11" t="s">
        <v>1112</v>
      </c>
      <c r="B131">
        <v>1</v>
      </c>
    </row>
    <row r="132" spans="1:2" x14ac:dyDescent="0.2">
      <c r="A132" s="11" t="s">
        <v>1540</v>
      </c>
      <c r="B132">
        <v>2</v>
      </c>
    </row>
    <row r="133" spans="1:2" x14ac:dyDescent="0.2">
      <c r="A133" s="11" t="s">
        <v>1161</v>
      </c>
      <c r="B133">
        <v>1</v>
      </c>
    </row>
    <row r="134" spans="1:2" x14ac:dyDescent="0.2">
      <c r="A134" s="11" t="s">
        <v>166</v>
      </c>
      <c r="B134">
        <v>4</v>
      </c>
    </row>
    <row r="135" spans="1:2" x14ac:dyDescent="0.2">
      <c r="A135" s="11" t="s">
        <v>2726</v>
      </c>
      <c r="B135">
        <v>1</v>
      </c>
    </row>
    <row r="136" spans="1:2" x14ac:dyDescent="0.2">
      <c r="A136" s="11" t="s">
        <v>533</v>
      </c>
      <c r="B136">
        <v>4</v>
      </c>
    </row>
    <row r="137" spans="1:2" x14ac:dyDescent="0.2">
      <c r="A137" s="11" t="s">
        <v>810</v>
      </c>
      <c r="B137">
        <v>8</v>
      </c>
    </row>
    <row r="138" spans="1:2" x14ac:dyDescent="0.2">
      <c r="A138" s="11" t="s">
        <v>2487</v>
      </c>
      <c r="B138">
        <v>1</v>
      </c>
    </row>
    <row r="139" spans="1:2" x14ac:dyDescent="0.2">
      <c r="A139" s="11" t="s">
        <v>283</v>
      </c>
      <c r="B139">
        <v>8</v>
      </c>
    </row>
    <row r="140" spans="1:2" x14ac:dyDescent="0.2">
      <c r="A140" s="11" t="s">
        <v>2870</v>
      </c>
      <c r="B140">
        <v>1</v>
      </c>
    </row>
    <row r="141" spans="1:2" x14ac:dyDescent="0.2">
      <c r="A141" s="11" t="s">
        <v>564</v>
      </c>
      <c r="B141">
        <v>2</v>
      </c>
    </row>
    <row r="142" spans="1:2" x14ac:dyDescent="0.2">
      <c r="A142" s="11" t="s">
        <v>971</v>
      </c>
      <c r="B142">
        <v>2</v>
      </c>
    </row>
    <row r="143" spans="1:2" x14ac:dyDescent="0.2">
      <c r="A143" s="11" t="s">
        <v>440</v>
      </c>
      <c r="B143">
        <v>5</v>
      </c>
    </row>
    <row r="144" spans="1:2" x14ac:dyDescent="0.2">
      <c r="A144" s="11" t="s">
        <v>982</v>
      </c>
      <c r="B144">
        <v>1</v>
      </c>
    </row>
    <row r="145" spans="1:2" x14ac:dyDescent="0.2">
      <c r="A145" s="11" t="s">
        <v>648</v>
      </c>
      <c r="B145">
        <v>4</v>
      </c>
    </row>
    <row r="146" spans="1:2" x14ac:dyDescent="0.2">
      <c r="A146" s="11" t="s">
        <v>677</v>
      </c>
      <c r="B146">
        <v>2</v>
      </c>
    </row>
    <row r="147" spans="1:2" x14ac:dyDescent="0.2">
      <c r="A147" s="11" t="s">
        <v>670</v>
      </c>
      <c r="B147">
        <v>2</v>
      </c>
    </row>
    <row r="148" spans="1:2" x14ac:dyDescent="0.2">
      <c r="A148" s="11" t="s">
        <v>787</v>
      </c>
      <c r="B148">
        <v>2</v>
      </c>
    </row>
    <row r="149" spans="1:2" x14ac:dyDescent="0.2">
      <c r="A149" s="11" t="s">
        <v>216</v>
      </c>
      <c r="B149">
        <v>21</v>
      </c>
    </row>
    <row r="150" spans="1:2" x14ac:dyDescent="0.2">
      <c r="A150" s="11" t="s">
        <v>1804</v>
      </c>
      <c r="B150">
        <v>5</v>
      </c>
    </row>
    <row r="151" spans="1:2" x14ac:dyDescent="0.2">
      <c r="A151" s="11" t="s">
        <v>2856</v>
      </c>
      <c r="B151">
        <v>1</v>
      </c>
    </row>
    <row r="152" spans="1:2" x14ac:dyDescent="0.2">
      <c r="A152" s="11" t="s">
        <v>556</v>
      </c>
      <c r="B152">
        <v>8</v>
      </c>
    </row>
    <row r="153" spans="1:2" x14ac:dyDescent="0.2">
      <c r="A153" s="11" t="s">
        <v>905</v>
      </c>
      <c r="B153">
        <v>1</v>
      </c>
    </row>
    <row r="154" spans="1:2" x14ac:dyDescent="0.2">
      <c r="A154" s="11" t="s">
        <v>37</v>
      </c>
      <c r="B154">
        <v>426</v>
      </c>
    </row>
    <row r="155" spans="1:2" x14ac:dyDescent="0.2">
      <c r="A155" s="11" t="s">
        <v>2758</v>
      </c>
      <c r="B155">
        <v>1</v>
      </c>
    </row>
    <row r="156" spans="1:2" x14ac:dyDescent="0.2">
      <c r="A156" s="11" t="s">
        <v>1613</v>
      </c>
      <c r="B156">
        <v>1</v>
      </c>
    </row>
    <row r="157" spans="1:2" x14ac:dyDescent="0.2">
      <c r="A157" s="11" t="s">
        <v>63</v>
      </c>
      <c r="B157">
        <v>97</v>
      </c>
    </row>
    <row r="158" spans="1:2" x14ac:dyDescent="0.2">
      <c r="A158" s="11" t="s">
        <v>212</v>
      </c>
      <c r="B158">
        <v>9</v>
      </c>
    </row>
    <row r="159" spans="1:2" x14ac:dyDescent="0.2">
      <c r="A159" s="11" t="s">
        <v>272</v>
      </c>
      <c r="B159">
        <v>1</v>
      </c>
    </row>
    <row r="160" spans="1:2" x14ac:dyDescent="0.2">
      <c r="A160" s="11" t="s">
        <v>298</v>
      </c>
      <c r="B160">
        <v>22</v>
      </c>
    </row>
    <row r="161" spans="1:2" x14ac:dyDescent="0.2">
      <c r="A161" s="11" t="s">
        <v>525</v>
      </c>
      <c r="B161">
        <v>2</v>
      </c>
    </row>
    <row r="162" spans="1:2" x14ac:dyDescent="0.2">
      <c r="A162" s="11" t="s">
        <v>487</v>
      </c>
      <c r="B162">
        <v>17</v>
      </c>
    </row>
    <row r="163" spans="1:2" x14ac:dyDescent="0.2">
      <c r="A163" s="11" t="s">
        <v>1014</v>
      </c>
      <c r="B163">
        <v>1</v>
      </c>
    </row>
    <row r="164" spans="1:2" x14ac:dyDescent="0.2">
      <c r="A164" s="11" t="s">
        <v>118</v>
      </c>
      <c r="B164">
        <v>3</v>
      </c>
    </row>
    <row r="165" spans="1:2" x14ac:dyDescent="0.2">
      <c r="A165" s="11" t="s">
        <v>2450</v>
      </c>
      <c r="B165">
        <v>1</v>
      </c>
    </row>
    <row r="166" spans="1:2" x14ac:dyDescent="0.2">
      <c r="A166" s="11" t="s">
        <v>1481</v>
      </c>
      <c r="B166">
        <v>2</v>
      </c>
    </row>
    <row r="167" spans="1:2" x14ac:dyDescent="0.2">
      <c r="A167" s="11" t="s">
        <v>539</v>
      </c>
      <c r="B167">
        <v>2</v>
      </c>
    </row>
    <row r="168" spans="1:2" x14ac:dyDescent="0.2">
      <c r="A168" s="11" t="s">
        <v>58</v>
      </c>
      <c r="B168">
        <v>9</v>
      </c>
    </row>
    <row r="169" spans="1:2" x14ac:dyDescent="0.2">
      <c r="A169" s="11" t="s">
        <v>233</v>
      </c>
      <c r="B169">
        <v>29</v>
      </c>
    </row>
    <row r="170" spans="1:2" x14ac:dyDescent="0.2">
      <c r="A170" s="11" t="s">
        <v>1554</v>
      </c>
      <c r="B170">
        <v>3</v>
      </c>
    </row>
    <row r="171" spans="1:2" x14ac:dyDescent="0.2">
      <c r="A171" s="11" t="s">
        <v>571</v>
      </c>
      <c r="B171">
        <v>1</v>
      </c>
    </row>
    <row r="172" spans="1:2" x14ac:dyDescent="0.2">
      <c r="A172" s="11" t="s">
        <v>674</v>
      </c>
      <c r="B172">
        <v>1</v>
      </c>
    </row>
    <row r="173" spans="1:2" x14ac:dyDescent="0.2">
      <c r="A173" s="11" t="s">
        <v>2972</v>
      </c>
      <c r="B173">
        <v>1796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91C0E3-08D1-3B42-A219-85B9EF6D8071}">
  <dimension ref="A3:B148"/>
  <sheetViews>
    <sheetView topLeftCell="A127" workbookViewId="0">
      <selection activeCell="E103" sqref="E103"/>
    </sheetView>
  </sheetViews>
  <sheetFormatPr baseColWidth="10" defaultRowHeight="16" x14ac:dyDescent="0.2"/>
  <cols>
    <col min="1" max="1" width="29.1640625" bestFit="1" customWidth="1"/>
    <col min="2" max="2" width="23.5" bestFit="1" customWidth="1"/>
  </cols>
  <sheetData>
    <row r="3" spans="1:2" x14ac:dyDescent="0.2">
      <c r="A3" s="10" t="s">
        <v>2970</v>
      </c>
      <c r="B3" t="s">
        <v>2980</v>
      </c>
    </row>
    <row r="4" spans="1:2" x14ac:dyDescent="0.2">
      <c r="A4" s="11">
        <v>0</v>
      </c>
      <c r="B4">
        <v>2</v>
      </c>
    </row>
    <row r="5" spans="1:2" x14ac:dyDescent="0.2">
      <c r="A5" s="11" t="s">
        <v>1683</v>
      </c>
      <c r="B5">
        <v>2</v>
      </c>
    </row>
    <row r="6" spans="1:2" x14ac:dyDescent="0.2">
      <c r="A6" s="11" t="s">
        <v>52</v>
      </c>
      <c r="B6">
        <v>8</v>
      </c>
    </row>
    <row r="7" spans="1:2" x14ac:dyDescent="0.2">
      <c r="A7" s="11" t="s">
        <v>1167</v>
      </c>
      <c r="B7">
        <v>1</v>
      </c>
    </row>
    <row r="8" spans="1:2" x14ac:dyDescent="0.2">
      <c r="A8" s="11" t="s">
        <v>2904</v>
      </c>
      <c r="B8">
        <v>2</v>
      </c>
    </row>
    <row r="9" spans="1:2" x14ac:dyDescent="0.2">
      <c r="A9" s="11" t="s">
        <v>1296</v>
      </c>
      <c r="B9">
        <v>1</v>
      </c>
    </row>
    <row r="10" spans="1:2" x14ac:dyDescent="0.2">
      <c r="A10" s="11" t="s">
        <v>1493</v>
      </c>
      <c r="B10">
        <v>2</v>
      </c>
    </row>
    <row r="11" spans="1:2" x14ac:dyDescent="0.2">
      <c r="A11" s="11" t="s">
        <v>779</v>
      </c>
      <c r="B11">
        <v>3</v>
      </c>
    </row>
    <row r="12" spans="1:2" x14ac:dyDescent="0.2">
      <c r="A12" s="11" t="s">
        <v>1531</v>
      </c>
      <c r="B12">
        <v>5</v>
      </c>
    </row>
    <row r="13" spans="1:2" x14ac:dyDescent="0.2">
      <c r="A13" s="11" t="s">
        <v>128</v>
      </c>
      <c r="B13">
        <v>5</v>
      </c>
    </row>
    <row r="14" spans="1:2" x14ac:dyDescent="0.2">
      <c r="A14" s="11" t="s">
        <v>110</v>
      </c>
      <c r="B14">
        <v>8</v>
      </c>
    </row>
    <row r="15" spans="1:2" x14ac:dyDescent="0.2">
      <c r="A15" s="11" t="s">
        <v>2423</v>
      </c>
      <c r="B15">
        <v>1</v>
      </c>
    </row>
    <row r="16" spans="1:2" x14ac:dyDescent="0.2">
      <c r="A16" s="11" t="s">
        <v>864</v>
      </c>
      <c r="B16">
        <v>3</v>
      </c>
    </row>
    <row r="17" spans="1:2" x14ac:dyDescent="0.2">
      <c r="A17" s="11" t="s">
        <v>185</v>
      </c>
      <c r="B17">
        <v>5</v>
      </c>
    </row>
    <row r="18" spans="1:2" x14ac:dyDescent="0.2">
      <c r="A18" s="11" t="s">
        <v>368</v>
      </c>
      <c r="B18">
        <v>2</v>
      </c>
    </row>
    <row r="19" spans="1:2" x14ac:dyDescent="0.2">
      <c r="A19" s="11" t="s">
        <v>279</v>
      </c>
      <c r="B19">
        <v>5</v>
      </c>
    </row>
    <row r="20" spans="1:2" x14ac:dyDescent="0.2">
      <c r="A20" s="11" t="s">
        <v>1764</v>
      </c>
      <c r="B20">
        <v>1</v>
      </c>
    </row>
    <row r="21" spans="1:2" x14ac:dyDescent="0.2">
      <c r="A21" s="11" t="s">
        <v>2737</v>
      </c>
      <c r="B21">
        <v>1</v>
      </c>
    </row>
    <row r="22" spans="1:2" x14ac:dyDescent="0.2">
      <c r="A22" s="11" t="s">
        <v>604</v>
      </c>
      <c r="B22">
        <v>2</v>
      </c>
    </row>
    <row r="23" spans="1:2" x14ac:dyDescent="0.2">
      <c r="A23" s="11" t="s">
        <v>204</v>
      </c>
      <c r="B23">
        <v>38</v>
      </c>
    </row>
    <row r="24" spans="1:2" x14ac:dyDescent="0.2">
      <c r="A24" s="11" t="s">
        <v>2716</v>
      </c>
      <c r="B24">
        <v>3</v>
      </c>
    </row>
    <row r="25" spans="1:2" x14ac:dyDescent="0.2">
      <c r="A25" s="11" t="s">
        <v>75</v>
      </c>
      <c r="B25">
        <v>10</v>
      </c>
    </row>
    <row r="26" spans="1:2" x14ac:dyDescent="0.2">
      <c r="A26" s="11" t="s">
        <v>344</v>
      </c>
      <c r="B26">
        <v>19</v>
      </c>
    </row>
    <row r="27" spans="1:2" x14ac:dyDescent="0.2">
      <c r="A27" s="11" t="s">
        <v>99</v>
      </c>
      <c r="B27">
        <v>100</v>
      </c>
    </row>
    <row r="28" spans="1:2" x14ac:dyDescent="0.2">
      <c r="A28" s="11" t="s">
        <v>1941</v>
      </c>
      <c r="B28">
        <v>3</v>
      </c>
    </row>
    <row r="29" spans="1:2" x14ac:dyDescent="0.2">
      <c r="A29" s="11" t="s">
        <v>1890</v>
      </c>
      <c r="B29">
        <v>14</v>
      </c>
    </row>
    <row r="30" spans="1:2" x14ac:dyDescent="0.2">
      <c r="A30" s="11" t="s">
        <v>2823</v>
      </c>
      <c r="B30">
        <v>1</v>
      </c>
    </row>
    <row r="31" spans="1:2" x14ac:dyDescent="0.2">
      <c r="A31" s="11" t="s">
        <v>951</v>
      </c>
      <c r="B31">
        <v>2</v>
      </c>
    </row>
    <row r="32" spans="1:2" x14ac:dyDescent="0.2">
      <c r="A32" s="11" t="s">
        <v>560</v>
      </c>
      <c r="B32">
        <v>11</v>
      </c>
    </row>
    <row r="33" spans="1:2" x14ac:dyDescent="0.2">
      <c r="A33" s="11" t="s">
        <v>1914</v>
      </c>
      <c r="B33">
        <v>1</v>
      </c>
    </row>
    <row r="34" spans="1:2" x14ac:dyDescent="0.2">
      <c r="A34" s="11" t="s">
        <v>1255</v>
      </c>
      <c r="B34">
        <v>3</v>
      </c>
    </row>
    <row r="35" spans="1:2" x14ac:dyDescent="0.2">
      <c r="A35" s="11" t="s">
        <v>1504</v>
      </c>
      <c r="B35">
        <v>3</v>
      </c>
    </row>
    <row r="36" spans="1:2" x14ac:dyDescent="0.2">
      <c r="A36" s="11" t="s">
        <v>268</v>
      </c>
      <c r="B36">
        <v>1</v>
      </c>
    </row>
    <row r="37" spans="1:2" x14ac:dyDescent="0.2">
      <c r="A37" s="11" t="s">
        <v>276</v>
      </c>
      <c r="B37">
        <v>9</v>
      </c>
    </row>
    <row r="38" spans="1:2" x14ac:dyDescent="0.2">
      <c r="A38" s="11" t="s">
        <v>1647</v>
      </c>
      <c r="B38">
        <v>2</v>
      </c>
    </row>
    <row r="39" spans="1:2" x14ac:dyDescent="0.2">
      <c r="A39" s="11" t="s">
        <v>136</v>
      </c>
      <c r="B39">
        <v>59</v>
      </c>
    </row>
    <row r="40" spans="1:2" x14ac:dyDescent="0.2">
      <c r="A40" s="11" t="s">
        <v>1710</v>
      </c>
      <c r="B40">
        <v>3</v>
      </c>
    </row>
    <row r="41" spans="1:2" x14ac:dyDescent="0.2">
      <c r="A41" s="11" t="s">
        <v>608</v>
      </c>
      <c r="B41">
        <v>15</v>
      </c>
    </row>
    <row r="42" spans="1:2" x14ac:dyDescent="0.2">
      <c r="A42" s="11" t="s">
        <v>1865</v>
      </c>
      <c r="B42">
        <v>2</v>
      </c>
    </row>
    <row r="43" spans="1:2" x14ac:dyDescent="0.2">
      <c r="A43" s="11" t="s">
        <v>177</v>
      </c>
      <c r="B43">
        <v>2</v>
      </c>
    </row>
    <row r="44" spans="1:2" x14ac:dyDescent="0.2">
      <c r="A44" s="11" t="s">
        <v>1817</v>
      </c>
      <c r="B44">
        <v>1</v>
      </c>
    </row>
    <row r="45" spans="1:2" x14ac:dyDescent="0.2">
      <c r="A45" s="11" t="s">
        <v>140</v>
      </c>
      <c r="B45">
        <v>5</v>
      </c>
    </row>
    <row r="46" spans="1:2" x14ac:dyDescent="0.2">
      <c r="A46" s="11" t="s">
        <v>813</v>
      </c>
      <c r="B46">
        <v>8</v>
      </c>
    </row>
    <row r="47" spans="1:2" x14ac:dyDescent="0.2">
      <c r="A47" s="11" t="s">
        <v>1582</v>
      </c>
      <c r="B47">
        <v>1</v>
      </c>
    </row>
    <row r="48" spans="1:2" x14ac:dyDescent="0.2">
      <c r="A48" s="11" t="s">
        <v>2196</v>
      </c>
      <c r="B48">
        <v>1</v>
      </c>
    </row>
    <row r="49" spans="1:2" x14ac:dyDescent="0.2">
      <c r="A49" s="11" t="s">
        <v>260</v>
      </c>
      <c r="B49">
        <v>19</v>
      </c>
    </row>
    <row r="50" spans="1:2" x14ac:dyDescent="0.2">
      <c r="A50" s="11" t="s">
        <v>482</v>
      </c>
      <c r="B50">
        <v>14</v>
      </c>
    </row>
    <row r="51" spans="1:2" x14ac:dyDescent="0.2">
      <c r="A51" s="11" t="s">
        <v>705</v>
      </c>
      <c r="B51">
        <v>1</v>
      </c>
    </row>
    <row r="52" spans="1:2" x14ac:dyDescent="0.2">
      <c r="A52" s="11" t="s">
        <v>1005</v>
      </c>
      <c r="B52">
        <v>3</v>
      </c>
    </row>
    <row r="53" spans="1:2" x14ac:dyDescent="0.2">
      <c r="A53" s="11" t="s">
        <v>1125</v>
      </c>
      <c r="B53">
        <v>7</v>
      </c>
    </row>
    <row r="54" spans="1:2" x14ac:dyDescent="0.2">
      <c r="A54" s="11" t="s">
        <v>769</v>
      </c>
      <c r="B54">
        <v>3</v>
      </c>
    </row>
    <row r="55" spans="1:2" x14ac:dyDescent="0.2">
      <c r="A55" s="11" t="s">
        <v>1074</v>
      </c>
      <c r="B55">
        <v>2</v>
      </c>
    </row>
    <row r="56" spans="1:2" x14ac:dyDescent="0.2">
      <c r="A56" s="11" t="s">
        <v>908</v>
      </c>
      <c r="B56">
        <v>3</v>
      </c>
    </row>
    <row r="57" spans="1:2" x14ac:dyDescent="0.2">
      <c r="A57" s="11" t="s">
        <v>684</v>
      </c>
      <c r="B57">
        <v>2</v>
      </c>
    </row>
    <row r="58" spans="1:2" x14ac:dyDescent="0.2">
      <c r="A58" s="11" t="s">
        <v>656</v>
      </c>
      <c r="B58">
        <v>3</v>
      </c>
    </row>
    <row r="59" spans="1:2" x14ac:dyDescent="0.2">
      <c r="A59" s="11" t="s">
        <v>1793</v>
      </c>
      <c r="B59">
        <v>8</v>
      </c>
    </row>
    <row r="60" spans="1:2" x14ac:dyDescent="0.2">
      <c r="A60" s="11" t="s">
        <v>248</v>
      </c>
      <c r="B60">
        <v>4</v>
      </c>
    </row>
    <row r="61" spans="1:2" x14ac:dyDescent="0.2">
      <c r="A61" s="11" t="s">
        <v>926</v>
      </c>
      <c r="B61">
        <v>3</v>
      </c>
    </row>
    <row r="62" spans="1:2" x14ac:dyDescent="0.2">
      <c r="A62" s="11" t="s">
        <v>610</v>
      </c>
      <c r="B62">
        <v>4</v>
      </c>
    </row>
    <row r="63" spans="1:2" x14ac:dyDescent="0.2">
      <c r="A63" s="11" t="s">
        <v>2712</v>
      </c>
      <c r="B63">
        <v>1</v>
      </c>
    </row>
    <row r="64" spans="1:2" x14ac:dyDescent="0.2">
      <c r="A64" s="11" t="s">
        <v>154</v>
      </c>
      <c r="B64">
        <v>21</v>
      </c>
    </row>
    <row r="65" spans="1:2" x14ac:dyDescent="0.2">
      <c r="A65" s="11" t="s">
        <v>1139</v>
      </c>
      <c r="B65">
        <v>4</v>
      </c>
    </row>
    <row r="66" spans="1:2" x14ac:dyDescent="0.2">
      <c r="A66" s="11" t="s">
        <v>1327</v>
      </c>
      <c r="B66">
        <v>2</v>
      </c>
    </row>
    <row r="67" spans="1:2" x14ac:dyDescent="0.2">
      <c r="A67" s="11" t="s">
        <v>600</v>
      </c>
      <c r="B67">
        <v>48</v>
      </c>
    </row>
    <row r="68" spans="1:2" x14ac:dyDescent="0.2">
      <c r="A68" s="11" t="s">
        <v>352</v>
      </c>
      <c r="B68">
        <v>4</v>
      </c>
    </row>
    <row r="69" spans="1:2" x14ac:dyDescent="0.2">
      <c r="A69" s="11" t="s">
        <v>1876</v>
      </c>
      <c r="B69">
        <v>7</v>
      </c>
    </row>
    <row r="70" spans="1:2" x14ac:dyDescent="0.2">
      <c r="A70" s="11" t="s">
        <v>840</v>
      </c>
      <c r="B70">
        <v>3</v>
      </c>
    </row>
    <row r="71" spans="1:2" x14ac:dyDescent="0.2">
      <c r="A71" s="11" t="s">
        <v>123</v>
      </c>
      <c r="B71">
        <v>116</v>
      </c>
    </row>
    <row r="72" spans="1:2" x14ac:dyDescent="0.2">
      <c r="A72" s="11" t="s">
        <v>1730</v>
      </c>
      <c r="B72">
        <v>4</v>
      </c>
    </row>
    <row r="73" spans="1:2" x14ac:dyDescent="0.2">
      <c r="A73" s="11" t="s">
        <v>1291</v>
      </c>
      <c r="B73">
        <v>2</v>
      </c>
    </row>
    <row r="74" spans="1:2" x14ac:dyDescent="0.2">
      <c r="A74" s="11" t="s">
        <v>1835</v>
      </c>
      <c r="B74">
        <v>104</v>
      </c>
    </row>
    <row r="75" spans="1:2" x14ac:dyDescent="0.2">
      <c r="A75" s="11" t="s">
        <v>1601</v>
      </c>
      <c r="B75">
        <v>1</v>
      </c>
    </row>
    <row r="76" spans="1:2" x14ac:dyDescent="0.2">
      <c r="A76" s="11" t="s">
        <v>2481</v>
      </c>
      <c r="B76">
        <v>1</v>
      </c>
    </row>
    <row r="77" spans="1:2" x14ac:dyDescent="0.2">
      <c r="A77" s="11" t="s">
        <v>1552</v>
      </c>
      <c r="B77">
        <v>1</v>
      </c>
    </row>
    <row r="78" spans="1:2" x14ac:dyDescent="0.2">
      <c r="A78" s="11" t="s">
        <v>2483</v>
      </c>
      <c r="B78">
        <v>1</v>
      </c>
    </row>
    <row r="79" spans="1:2" x14ac:dyDescent="0.2">
      <c r="A79" s="11" t="s">
        <v>1237</v>
      </c>
      <c r="B79">
        <v>2</v>
      </c>
    </row>
    <row r="80" spans="1:2" x14ac:dyDescent="0.2">
      <c r="A80" s="11" t="s">
        <v>43</v>
      </c>
      <c r="B80">
        <v>1</v>
      </c>
    </row>
    <row r="81" spans="1:2" x14ac:dyDescent="0.2">
      <c r="A81" s="11" t="s">
        <v>1969</v>
      </c>
      <c r="B81">
        <v>1</v>
      </c>
    </row>
    <row r="82" spans="1:2" x14ac:dyDescent="0.2">
      <c r="A82" s="11" t="s">
        <v>452</v>
      </c>
      <c r="B82">
        <v>13</v>
      </c>
    </row>
    <row r="83" spans="1:2" x14ac:dyDescent="0.2">
      <c r="A83" s="11" t="s">
        <v>316</v>
      </c>
      <c r="B83">
        <v>26</v>
      </c>
    </row>
    <row r="84" spans="1:2" x14ac:dyDescent="0.2">
      <c r="A84" s="11" t="s">
        <v>319</v>
      </c>
      <c r="B84">
        <v>13</v>
      </c>
    </row>
    <row r="85" spans="1:2" x14ac:dyDescent="0.2">
      <c r="A85" s="11" t="s">
        <v>552</v>
      </c>
      <c r="B85">
        <v>2</v>
      </c>
    </row>
    <row r="86" spans="1:2" x14ac:dyDescent="0.2">
      <c r="A86" s="11" t="s">
        <v>1989</v>
      </c>
      <c r="B86">
        <v>3</v>
      </c>
    </row>
    <row r="87" spans="1:2" x14ac:dyDescent="0.2">
      <c r="A87" s="11" t="s">
        <v>30</v>
      </c>
      <c r="B87">
        <v>45</v>
      </c>
    </row>
    <row r="88" spans="1:2" x14ac:dyDescent="0.2">
      <c r="A88" s="11" t="s">
        <v>1272</v>
      </c>
      <c r="B88">
        <v>2</v>
      </c>
    </row>
    <row r="89" spans="1:2" x14ac:dyDescent="0.2">
      <c r="A89" s="11" t="s">
        <v>739</v>
      </c>
      <c r="B89">
        <v>3</v>
      </c>
    </row>
    <row r="90" spans="1:2" x14ac:dyDescent="0.2">
      <c r="A90" s="11" t="s">
        <v>1134</v>
      </c>
      <c r="B90">
        <v>1</v>
      </c>
    </row>
    <row r="91" spans="1:2" x14ac:dyDescent="0.2">
      <c r="A91" s="11" t="s">
        <v>2890</v>
      </c>
      <c r="B91">
        <v>1</v>
      </c>
    </row>
    <row r="92" spans="1:2" x14ac:dyDescent="0.2">
      <c r="A92" s="11" t="s">
        <v>1318</v>
      </c>
      <c r="B92">
        <v>3</v>
      </c>
    </row>
    <row r="93" spans="1:2" x14ac:dyDescent="0.2">
      <c r="A93" s="11" t="s">
        <v>1934</v>
      </c>
      <c r="B93">
        <v>1</v>
      </c>
    </row>
    <row r="94" spans="1:2" x14ac:dyDescent="0.2">
      <c r="A94" s="11" t="s">
        <v>875</v>
      </c>
      <c r="B94">
        <v>2</v>
      </c>
    </row>
    <row r="95" spans="1:2" x14ac:dyDescent="0.2">
      <c r="A95" s="11" t="s">
        <v>1564</v>
      </c>
      <c r="B95">
        <v>2</v>
      </c>
    </row>
    <row r="96" spans="1:2" x14ac:dyDescent="0.2">
      <c r="A96" s="11" t="s">
        <v>2542</v>
      </c>
      <c r="B96">
        <v>3</v>
      </c>
    </row>
    <row r="97" spans="1:2" x14ac:dyDescent="0.2">
      <c r="A97" s="11" t="s">
        <v>821</v>
      </c>
      <c r="B97">
        <v>3</v>
      </c>
    </row>
    <row r="98" spans="1:2" x14ac:dyDescent="0.2">
      <c r="A98" s="11" t="s">
        <v>219</v>
      </c>
      <c r="B98">
        <v>2</v>
      </c>
    </row>
    <row r="99" spans="1:2" x14ac:dyDescent="0.2">
      <c r="A99" s="11" t="s">
        <v>640</v>
      </c>
      <c r="B99">
        <v>7</v>
      </c>
    </row>
    <row r="100" spans="1:2" x14ac:dyDescent="0.2">
      <c r="A100" s="11" t="s">
        <v>17</v>
      </c>
      <c r="B100">
        <v>136</v>
      </c>
    </row>
    <row r="101" spans="1:2" x14ac:dyDescent="0.2">
      <c r="A101" s="11" t="s">
        <v>323</v>
      </c>
      <c r="B101">
        <v>30</v>
      </c>
    </row>
    <row r="102" spans="1:2" x14ac:dyDescent="0.2">
      <c r="A102" s="11" t="s">
        <v>115</v>
      </c>
      <c r="B102">
        <v>6</v>
      </c>
    </row>
    <row r="103" spans="1:2" x14ac:dyDescent="0.2">
      <c r="A103" s="11" t="s">
        <v>2465</v>
      </c>
      <c r="B103">
        <v>1</v>
      </c>
    </row>
    <row r="104" spans="1:2" x14ac:dyDescent="0.2">
      <c r="A104" s="11" t="s">
        <v>626</v>
      </c>
      <c r="B104">
        <v>1</v>
      </c>
    </row>
    <row r="105" spans="1:2" x14ac:dyDescent="0.2">
      <c r="A105" s="11" t="s">
        <v>2354</v>
      </c>
      <c r="B105">
        <v>1</v>
      </c>
    </row>
    <row r="106" spans="1:2" x14ac:dyDescent="0.2">
      <c r="A106" s="11" t="s">
        <v>1112</v>
      </c>
      <c r="B106">
        <v>1</v>
      </c>
    </row>
    <row r="107" spans="1:2" x14ac:dyDescent="0.2">
      <c r="A107" s="11" t="s">
        <v>1540</v>
      </c>
      <c r="B107">
        <v>2</v>
      </c>
    </row>
    <row r="108" spans="1:2" x14ac:dyDescent="0.2">
      <c r="A108" s="11" t="s">
        <v>1161</v>
      </c>
      <c r="B108">
        <v>1</v>
      </c>
    </row>
    <row r="109" spans="1:2" x14ac:dyDescent="0.2">
      <c r="A109" s="11" t="s">
        <v>166</v>
      </c>
      <c r="B109">
        <v>4</v>
      </c>
    </row>
    <row r="110" spans="1:2" x14ac:dyDescent="0.2">
      <c r="A110" s="11" t="s">
        <v>2726</v>
      </c>
      <c r="B110">
        <v>1</v>
      </c>
    </row>
    <row r="111" spans="1:2" x14ac:dyDescent="0.2">
      <c r="A111" s="11" t="s">
        <v>533</v>
      </c>
      <c r="B111">
        <v>4</v>
      </c>
    </row>
    <row r="112" spans="1:2" x14ac:dyDescent="0.2">
      <c r="A112" s="11" t="s">
        <v>810</v>
      </c>
      <c r="B112">
        <v>8</v>
      </c>
    </row>
    <row r="113" spans="1:2" x14ac:dyDescent="0.2">
      <c r="A113" s="11" t="s">
        <v>2487</v>
      </c>
      <c r="B113">
        <v>1</v>
      </c>
    </row>
    <row r="114" spans="1:2" x14ac:dyDescent="0.2">
      <c r="A114" s="11" t="s">
        <v>283</v>
      </c>
      <c r="B114">
        <v>8</v>
      </c>
    </row>
    <row r="115" spans="1:2" x14ac:dyDescent="0.2">
      <c r="A115" s="11" t="s">
        <v>2870</v>
      </c>
      <c r="B115">
        <v>1</v>
      </c>
    </row>
    <row r="116" spans="1:2" x14ac:dyDescent="0.2">
      <c r="A116" s="11" t="s">
        <v>564</v>
      </c>
      <c r="B116">
        <v>2</v>
      </c>
    </row>
    <row r="117" spans="1:2" x14ac:dyDescent="0.2">
      <c r="A117" s="11" t="s">
        <v>971</v>
      </c>
      <c r="B117">
        <v>2</v>
      </c>
    </row>
    <row r="118" spans="1:2" x14ac:dyDescent="0.2">
      <c r="A118" s="11" t="s">
        <v>440</v>
      </c>
      <c r="B118">
        <v>5</v>
      </c>
    </row>
    <row r="119" spans="1:2" x14ac:dyDescent="0.2">
      <c r="A119" s="11" t="s">
        <v>982</v>
      </c>
      <c r="B119">
        <v>1</v>
      </c>
    </row>
    <row r="120" spans="1:2" x14ac:dyDescent="0.2">
      <c r="A120" s="11" t="s">
        <v>648</v>
      </c>
      <c r="B120">
        <v>4</v>
      </c>
    </row>
    <row r="121" spans="1:2" x14ac:dyDescent="0.2">
      <c r="A121" s="11" t="s">
        <v>677</v>
      </c>
      <c r="B121">
        <v>2</v>
      </c>
    </row>
    <row r="122" spans="1:2" x14ac:dyDescent="0.2">
      <c r="A122" s="11" t="s">
        <v>670</v>
      </c>
      <c r="B122">
        <v>2</v>
      </c>
    </row>
    <row r="123" spans="1:2" x14ac:dyDescent="0.2">
      <c r="A123" s="11" t="s">
        <v>787</v>
      </c>
      <c r="B123">
        <v>2</v>
      </c>
    </row>
    <row r="124" spans="1:2" x14ac:dyDescent="0.2">
      <c r="A124" s="11" t="s">
        <v>216</v>
      </c>
      <c r="B124">
        <v>21</v>
      </c>
    </row>
    <row r="125" spans="1:2" x14ac:dyDescent="0.2">
      <c r="A125" s="11" t="s">
        <v>1804</v>
      </c>
      <c r="B125">
        <v>5</v>
      </c>
    </row>
    <row r="126" spans="1:2" x14ac:dyDescent="0.2">
      <c r="A126" s="11" t="s">
        <v>2856</v>
      </c>
      <c r="B126">
        <v>1</v>
      </c>
    </row>
    <row r="127" spans="1:2" x14ac:dyDescent="0.2">
      <c r="A127" s="11" t="s">
        <v>556</v>
      </c>
      <c r="B127">
        <v>8</v>
      </c>
    </row>
    <row r="128" spans="1:2" x14ac:dyDescent="0.2">
      <c r="A128" s="11" t="s">
        <v>905</v>
      </c>
      <c r="B128">
        <v>1</v>
      </c>
    </row>
    <row r="129" spans="1:2" x14ac:dyDescent="0.2">
      <c r="A129" s="11" t="s">
        <v>37</v>
      </c>
      <c r="B129">
        <v>426</v>
      </c>
    </row>
    <row r="130" spans="1:2" x14ac:dyDescent="0.2">
      <c r="A130" s="11" t="s">
        <v>2758</v>
      </c>
      <c r="B130">
        <v>1</v>
      </c>
    </row>
    <row r="131" spans="1:2" x14ac:dyDescent="0.2">
      <c r="A131" s="11" t="s">
        <v>1613</v>
      </c>
      <c r="B131">
        <v>1</v>
      </c>
    </row>
    <row r="132" spans="1:2" x14ac:dyDescent="0.2">
      <c r="A132" s="11" t="s">
        <v>63</v>
      </c>
      <c r="B132">
        <v>97</v>
      </c>
    </row>
    <row r="133" spans="1:2" x14ac:dyDescent="0.2">
      <c r="A133" s="11" t="s">
        <v>212</v>
      </c>
      <c r="B133">
        <v>9</v>
      </c>
    </row>
    <row r="134" spans="1:2" x14ac:dyDescent="0.2">
      <c r="A134" s="11" t="s">
        <v>272</v>
      </c>
      <c r="B134">
        <v>1</v>
      </c>
    </row>
    <row r="135" spans="1:2" x14ac:dyDescent="0.2">
      <c r="A135" s="11" t="s">
        <v>298</v>
      </c>
      <c r="B135">
        <v>22</v>
      </c>
    </row>
    <row r="136" spans="1:2" x14ac:dyDescent="0.2">
      <c r="A136" s="11" t="s">
        <v>525</v>
      </c>
      <c r="B136">
        <v>2</v>
      </c>
    </row>
    <row r="137" spans="1:2" x14ac:dyDescent="0.2">
      <c r="A137" s="11" t="s">
        <v>487</v>
      </c>
      <c r="B137">
        <v>17</v>
      </c>
    </row>
    <row r="138" spans="1:2" x14ac:dyDescent="0.2">
      <c r="A138" s="11" t="s">
        <v>1014</v>
      </c>
      <c r="B138">
        <v>1</v>
      </c>
    </row>
    <row r="139" spans="1:2" x14ac:dyDescent="0.2">
      <c r="A139" s="11" t="s">
        <v>118</v>
      </c>
      <c r="B139">
        <v>3</v>
      </c>
    </row>
    <row r="140" spans="1:2" x14ac:dyDescent="0.2">
      <c r="A140" s="11" t="s">
        <v>2450</v>
      </c>
      <c r="B140">
        <v>1</v>
      </c>
    </row>
    <row r="141" spans="1:2" x14ac:dyDescent="0.2">
      <c r="A141" s="11" t="s">
        <v>1481</v>
      </c>
      <c r="B141">
        <v>2</v>
      </c>
    </row>
    <row r="142" spans="1:2" x14ac:dyDescent="0.2">
      <c r="A142" s="11" t="s">
        <v>539</v>
      </c>
      <c r="B142">
        <v>2</v>
      </c>
    </row>
    <row r="143" spans="1:2" x14ac:dyDescent="0.2">
      <c r="A143" s="11" t="s">
        <v>58</v>
      </c>
      <c r="B143">
        <v>9</v>
      </c>
    </row>
    <row r="144" spans="1:2" x14ac:dyDescent="0.2">
      <c r="A144" s="11" t="s">
        <v>233</v>
      </c>
      <c r="B144">
        <v>29</v>
      </c>
    </row>
    <row r="145" spans="1:2" x14ac:dyDescent="0.2">
      <c r="A145" s="11" t="s">
        <v>1554</v>
      </c>
      <c r="B145">
        <v>3</v>
      </c>
    </row>
    <row r="146" spans="1:2" x14ac:dyDescent="0.2">
      <c r="A146" s="11" t="s">
        <v>571</v>
      </c>
      <c r="B146">
        <v>1</v>
      </c>
    </row>
    <row r="147" spans="1:2" x14ac:dyDescent="0.2">
      <c r="A147" s="11" t="s">
        <v>674</v>
      </c>
      <c r="B147">
        <v>1</v>
      </c>
    </row>
    <row r="148" spans="1:2" x14ac:dyDescent="0.2">
      <c r="A148" s="11" t="s">
        <v>2972</v>
      </c>
      <c r="B148">
        <v>1798</v>
      </c>
    </row>
  </sheetData>
  <pageMargins left="0.7" right="0.7" top="0.75" bottom="0.75" header="0.3" footer="0.3"/>
</worksheet>
</file>

<file path=xl/worksheets/sheet8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4110F5-5F3B-5A42-A409-2B8C1D0A3078}">
  <dimension ref="A3:B154"/>
  <sheetViews>
    <sheetView topLeftCell="A3" workbookViewId="0">
      <selection activeCell="K38" sqref="K38"/>
    </sheetView>
  </sheetViews>
  <sheetFormatPr baseColWidth="10" defaultRowHeight="16" x14ac:dyDescent="0.2"/>
  <cols>
    <col min="1" max="1" width="29.1640625" bestFit="1" customWidth="1"/>
    <col min="2" max="2" width="28" bestFit="1" customWidth="1"/>
  </cols>
  <sheetData>
    <row r="3" spans="1:2" x14ac:dyDescent="0.2">
      <c r="A3" s="10" t="s">
        <v>2970</v>
      </c>
      <c r="B3" t="s">
        <v>2987</v>
      </c>
    </row>
    <row r="4" spans="1:2" x14ac:dyDescent="0.2">
      <c r="A4" s="11">
        <v>0</v>
      </c>
      <c r="B4">
        <v>2</v>
      </c>
    </row>
    <row r="5" spans="1:2" x14ac:dyDescent="0.2">
      <c r="A5" s="11" t="s">
        <v>1683</v>
      </c>
      <c r="B5">
        <v>2</v>
      </c>
    </row>
    <row r="6" spans="1:2" x14ac:dyDescent="0.2">
      <c r="A6" s="11" t="s">
        <v>52</v>
      </c>
      <c r="B6">
        <v>8</v>
      </c>
    </row>
    <row r="7" spans="1:2" x14ac:dyDescent="0.2">
      <c r="A7" s="11" t="s">
        <v>1167</v>
      </c>
      <c r="B7">
        <v>1</v>
      </c>
    </row>
    <row r="8" spans="1:2" x14ac:dyDescent="0.2">
      <c r="A8" s="11" t="s">
        <v>2904</v>
      </c>
      <c r="B8">
        <v>2</v>
      </c>
    </row>
    <row r="9" spans="1:2" x14ac:dyDescent="0.2">
      <c r="A9" s="11" t="s">
        <v>1296</v>
      </c>
      <c r="B9">
        <v>1</v>
      </c>
    </row>
    <row r="10" spans="1:2" x14ac:dyDescent="0.2">
      <c r="A10" s="11" t="s">
        <v>1493</v>
      </c>
      <c r="B10">
        <v>2</v>
      </c>
    </row>
    <row r="11" spans="1:2" x14ac:dyDescent="0.2">
      <c r="A11" s="11" t="s">
        <v>2981</v>
      </c>
      <c r="B11">
        <v>1</v>
      </c>
    </row>
    <row r="12" spans="1:2" x14ac:dyDescent="0.2">
      <c r="A12" s="11" t="s">
        <v>779</v>
      </c>
      <c r="B12">
        <v>3</v>
      </c>
    </row>
    <row r="13" spans="1:2" x14ac:dyDescent="0.2">
      <c r="A13" s="11" t="s">
        <v>1531</v>
      </c>
      <c r="B13">
        <v>5</v>
      </c>
    </row>
    <row r="14" spans="1:2" x14ac:dyDescent="0.2">
      <c r="A14" s="11" t="s">
        <v>128</v>
      </c>
      <c r="B14">
        <v>5</v>
      </c>
    </row>
    <row r="15" spans="1:2" x14ac:dyDescent="0.2">
      <c r="A15" s="11" t="s">
        <v>110</v>
      </c>
      <c r="B15">
        <v>8</v>
      </c>
    </row>
    <row r="16" spans="1:2" x14ac:dyDescent="0.2">
      <c r="A16" s="11" t="s">
        <v>2423</v>
      </c>
      <c r="B16">
        <v>2</v>
      </c>
    </row>
    <row r="17" spans="1:2" x14ac:dyDescent="0.2">
      <c r="A17" s="11" t="s">
        <v>864</v>
      </c>
      <c r="B17">
        <v>3</v>
      </c>
    </row>
    <row r="18" spans="1:2" x14ac:dyDescent="0.2">
      <c r="A18" s="11" t="s">
        <v>185</v>
      </c>
      <c r="B18">
        <v>5</v>
      </c>
    </row>
    <row r="19" spans="1:2" x14ac:dyDescent="0.2">
      <c r="A19" s="11" t="s">
        <v>368</v>
      </c>
      <c r="B19">
        <v>2</v>
      </c>
    </row>
    <row r="20" spans="1:2" x14ac:dyDescent="0.2">
      <c r="A20" s="11" t="s">
        <v>279</v>
      </c>
      <c r="B20">
        <v>5</v>
      </c>
    </row>
    <row r="21" spans="1:2" x14ac:dyDescent="0.2">
      <c r="A21" s="11" t="s">
        <v>1764</v>
      </c>
      <c r="B21">
        <v>2</v>
      </c>
    </row>
    <row r="22" spans="1:2" x14ac:dyDescent="0.2">
      <c r="A22" s="11" t="s">
        <v>2737</v>
      </c>
      <c r="B22">
        <v>1</v>
      </c>
    </row>
    <row r="23" spans="1:2" x14ac:dyDescent="0.2">
      <c r="A23" s="11" t="s">
        <v>604</v>
      </c>
      <c r="B23">
        <v>2</v>
      </c>
    </row>
    <row r="24" spans="1:2" x14ac:dyDescent="0.2">
      <c r="A24" s="11" t="s">
        <v>204</v>
      </c>
      <c r="B24">
        <v>38</v>
      </c>
    </row>
    <row r="25" spans="1:2" x14ac:dyDescent="0.2">
      <c r="A25" s="11" t="s">
        <v>2716</v>
      </c>
      <c r="B25">
        <v>3</v>
      </c>
    </row>
    <row r="26" spans="1:2" x14ac:dyDescent="0.2">
      <c r="A26" s="11" t="s">
        <v>75</v>
      </c>
      <c r="B26">
        <v>10</v>
      </c>
    </row>
    <row r="27" spans="1:2" x14ac:dyDescent="0.2">
      <c r="A27" s="11" t="s">
        <v>344</v>
      </c>
      <c r="B27">
        <v>19</v>
      </c>
    </row>
    <row r="28" spans="1:2" x14ac:dyDescent="0.2">
      <c r="A28" s="11" t="s">
        <v>99</v>
      </c>
      <c r="B28">
        <v>101</v>
      </c>
    </row>
    <row r="29" spans="1:2" x14ac:dyDescent="0.2">
      <c r="A29" s="11" t="s">
        <v>1941</v>
      </c>
      <c r="B29">
        <v>3</v>
      </c>
    </row>
    <row r="30" spans="1:2" x14ac:dyDescent="0.2">
      <c r="A30" s="11" t="s">
        <v>1890</v>
      </c>
      <c r="B30">
        <v>14</v>
      </c>
    </row>
    <row r="31" spans="1:2" x14ac:dyDescent="0.2">
      <c r="A31" s="11" t="s">
        <v>2823</v>
      </c>
      <c r="B31">
        <v>1</v>
      </c>
    </row>
    <row r="32" spans="1:2" x14ac:dyDescent="0.2">
      <c r="A32" s="11" t="s">
        <v>2982</v>
      </c>
      <c r="B32">
        <v>1</v>
      </c>
    </row>
    <row r="33" spans="1:2" x14ac:dyDescent="0.2">
      <c r="A33" s="11" t="s">
        <v>951</v>
      </c>
      <c r="B33">
        <v>2</v>
      </c>
    </row>
    <row r="34" spans="1:2" x14ac:dyDescent="0.2">
      <c r="A34" s="11" t="s">
        <v>560</v>
      </c>
      <c r="B34">
        <v>11</v>
      </c>
    </row>
    <row r="35" spans="1:2" x14ac:dyDescent="0.2">
      <c r="A35" s="11" t="s">
        <v>1914</v>
      </c>
      <c r="B35">
        <v>1</v>
      </c>
    </row>
    <row r="36" spans="1:2" x14ac:dyDescent="0.2">
      <c r="A36" s="11" t="s">
        <v>1255</v>
      </c>
      <c r="B36">
        <v>3</v>
      </c>
    </row>
    <row r="37" spans="1:2" x14ac:dyDescent="0.2">
      <c r="A37" s="11" t="s">
        <v>1504</v>
      </c>
      <c r="B37">
        <v>3</v>
      </c>
    </row>
    <row r="38" spans="1:2" x14ac:dyDescent="0.2">
      <c r="A38" s="11" t="s">
        <v>268</v>
      </c>
      <c r="B38">
        <v>1</v>
      </c>
    </row>
    <row r="39" spans="1:2" x14ac:dyDescent="0.2">
      <c r="A39" s="11" t="s">
        <v>276</v>
      </c>
      <c r="B39">
        <v>9</v>
      </c>
    </row>
    <row r="40" spans="1:2" x14ac:dyDescent="0.2">
      <c r="A40" s="11" t="s">
        <v>1647</v>
      </c>
      <c r="B40">
        <v>2</v>
      </c>
    </row>
    <row r="41" spans="1:2" x14ac:dyDescent="0.2">
      <c r="A41" s="11" t="s">
        <v>136</v>
      </c>
      <c r="B41">
        <v>60</v>
      </c>
    </row>
    <row r="42" spans="1:2" x14ac:dyDescent="0.2">
      <c r="A42" s="11" t="s">
        <v>1710</v>
      </c>
      <c r="B42">
        <v>3</v>
      </c>
    </row>
    <row r="43" spans="1:2" x14ac:dyDescent="0.2">
      <c r="A43" s="11" t="s">
        <v>608</v>
      </c>
      <c r="B43">
        <v>15</v>
      </c>
    </row>
    <row r="44" spans="1:2" x14ac:dyDescent="0.2">
      <c r="A44" s="11" t="s">
        <v>1865</v>
      </c>
      <c r="B44">
        <v>2</v>
      </c>
    </row>
    <row r="45" spans="1:2" x14ac:dyDescent="0.2">
      <c r="A45" s="11" t="s">
        <v>177</v>
      </c>
      <c r="B45">
        <v>2</v>
      </c>
    </row>
    <row r="46" spans="1:2" x14ac:dyDescent="0.2">
      <c r="A46" s="11" t="s">
        <v>1817</v>
      </c>
      <c r="B46">
        <v>1</v>
      </c>
    </row>
    <row r="47" spans="1:2" x14ac:dyDescent="0.2">
      <c r="A47" s="11" t="s">
        <v>140</v>
      </c>
      <c r="B47">
        <v>5</v>
      </c>
    </row>
    <row r="48" spans="1:2" x14ac:dyDescent="0.2">
      <c r="A48" s="11" t="s">
        <v>813</v>
      </c>
      <c r="B48">
        <v>8</v>
      </c>
    </row>
    <row r="49" spans="1:2" x14ac:dyDescent="0.2">
      <c r="A49" s="11" t="s">
        <v>1582</v>
      </c>
      <c r="B49">
        <v>1</v>
      </c>
    </row>
    <row r="50" spans="1:2" x14ac:dyDescent="0.2">
      <c r="A50" s="11" t="s">
        <v>2196</v>
      </c>
      <c r="B50">
        <v>1</v>
      </c>
    </row>
    <row r="51" spans="1:2" x14ac:dyDescent="0.2">
      <c r="A51" s="11" t="s">
        <v>260</v>
      </c>
      <c r="B51">
        <v>20</v>
      </c>
    </row>
    <row r="52" spans="1:2" x14ac:dyDescent="0.2">
      <c r="A52" s="11" t="s">
        <v>482</v>
      </c>
      <c r="B52">
        <v>14</v>
      </c>
    </row>
    <row r="53" spans="1:2" x14ac:dyDescent="0.2">
      <c r="A53" s="11" t="s">
        <v>705</v>
      </c>
      <c r="B53">
        <v>1</v>
      </c>
    </row>
    <row r="54" spans="1:2" x14ac:dyDescent="0.2">
      <c r="A54" s="11" t="s">
        <v>1005</v>
      </c>
      <c r="B54">
        <v>3</v>
      </c>
    </row>
    <row r="55" spans="1:2" x14ac:dyDescent="0.2">
      <c r="A55" s="11" t="s">
        <v>1125</v>
      </c>
      <c r="B55">
        <v>8</v>
      </c>
    </row>
    <row r="56" spans="1:2" x14ac:dyDescent="0.2">
      <c r="A56" s="11" t="s">
        <v>769</v>
      </c>
      <c r="B56">
        <v>3</v>
      </c>
    </row>
    <row r="57" spans="1:2" x14ac:dyDescent="0.2">
      <c r="A57" s="11" t="s">
        <v>1074</v>
      </c>
      <c r="B57">
        <v>2</v>
      </c>
    </row>
    <row r="58" spans="1:2" x14ac:dyDescent="0.2">
      <c r="A58" s="11" t="s">
        <v>908</v>
      </c>
      <c r="B58">
        <v>3</v>
      </c>
    </row>
    <row r="59" spans="1:2" x14ac:dyDescent="0.2">
      <c r="A59" s="11" t="s">
        <v>684</v>
      </c>
      <c r="B59">
        <v>2</v>
      </c>
    </row>
    <row r="60" spans="1:2" x14ac:dyDescent="0.2">
      <c r="A60" s="11" t="s">
        <v>656</v>
      </c>
      <c r="B60">
        <v>3</v>
      </c>
    </row>
    <row r="61" spans="1:2" x14ac:dyDescent="0.2">
      <c r="A61" s="11" t="s">
        <v>2983</v>
      </c>
      <c r="B61">
        <v>1</v>
      </c>
    </row>
    <row r="62" spans="1:2" x14ac:dyDescent="0.2">
      <c r="A62" s="11" t="s">
        <v>1793</v>
      </c>
      <c r="B62">
        <v>8</v>
      </c>
    </row>
    <row r="63" spans="1:2" x14ac:dyDescent="0.2">
      <c r="A63" s="11" t="s">
        <v>248</v>
      </c>
      <c r="B63">
        <v>4</v>
      </c>
    </row>
    <row r="64" spans="1:2" x14ac:dyDescent="0.2">
      <c r="A64" s="11" t="s">
        <v>926</v>
      </c>
      <c r="B64">
        <v>3</v>
      </c>
    </row>
    <row r="65" spans="1:2" x14ac:dyDescent="0.2">
      <c r="A65" s="11" t="s">
        <v>610</v>
      </c>
      <c r="B65">
        <v>4</v>
      </c>
    </row>
    <row r="66" spans="1:2" x14ac:dyDescent="0.2">
      <c r="A66" s="11" t="s">
        <v>2712</v>
      </c>
      <c r="B66">
        <v>1</v>
      </c>
    </row>
    <row r="67" spans="1:2" x14ac:dyDescent="0.2">
      <c r="A67" s="11" t="s">
        <v>154</v>
      </c>
      <c r="B67">
        <v>22</v>
      </c>
    </row>
    <row r="68" spans="1:2" x14ac:dyDescent="0.2">
      <c r="A68" s="11" t="s">
        <v>1139</v>
      </c>
      <c r="B68">
        <v>4</v>
      </c>
    </row>
    <row r="69" spans="1:2" x14ac:dyDescent="0.2">
      <c r="A69" s="11" t="s">
        <v>1327</v>
      </c>
      <c r="B69">
        <v>2</v>
      </c>
    </row>
    <row r="70" spans="1:2" x14ac:dyDescent="0.2">
      <c r="A70" s="11" t="s">
        <v>600</v>
      </c>
      <c r="B70">
        <v>49</v>
      </c>
    </row>
    <row r="71" spans="1:2" x14ac:dyDescent="0.2">
      <c r="A71" s="11" t="s">
        <v>352</v>
      </c>
      <c r="B71">
        <v>4</v>
      </c>
    </row>
    <row r="72" spans="1:2" x14ac:dyDescent="0.2">
      <c r="A72" s="11" t="s">
        <v>1876</v>
      </c>
      <c r="B72">
        <v>7</v>
      </c>
    </row>
    <row r="73" spans="1:2" x14ac:dyDescent="0.2">
      <c r="A73" s="11" t="s">
        <v>840</v>
      </c>
      <c r="B73">
        <v>4</v>
      </c>
    </row>
    <row r="74" spans="1:2" x14ac:dyDescent="0.2">
      <c r="A74" s="11" t="s">
        <v>123</v>
      </c>
      <c r="B74">
        <v>117</v>
      </c>
    </row>
    <row r="75" spans="1:2" x14ac:dyDescent="0.2">
      <c r="A75" s="11" t="s">
        <v>1730</v>
      </c>
      <c r="B75">
        <v>5</v>
      </c>
    </row>
    <row r="76" spans="1:2" x14ac:dyDescent="0.2">
      <c r="A76" s="11" t="s">
        <v>1291</v>
      </c>
      <c r="B76">
        <v>2</v>
      </c>
    </row>
    <row r="77" spans="1:2" x14ac:dyDescent="0.2">
      <c r="A77" s="11" t="s">
        <v>1835</v>
      </c>
      <c r="B77">
        <v>104</v>
      </c>
    </row>
    <row r="78" spans="1:2" x14ac:dyDescent="0.2">
      <c r="A78" s="11" t="s">
        <v>2984</v>
      </c>
      <c r="B78">
        <v>1</v>
      </c>
    </row>
    <row r="79" spans="1:2" x14ac:dyDescent="0.2">
      <c r="A79" s="11" t="s">
        <v>1601</v>
      </c>
      <c r="B79">
        <v>1</v>
      </c>
    </row>
    <row r="80" spans="1:2" x14ac:dyDescent="0.2">
      <c r="A80" s="11" t="s">
        <v>2481</v>
      </c>
      <c r="B80">
        <v>1</v>
      </c>
    </row>
    <row r="81" spans="1:2" x14ac:dyDescent="0.2">
      <c r="A81" s="11" t="s">
        <v>1552</v>
      </c>
      <c r="B81">
        <v>1</v>
      </c>
    </row>
    <row r="82" spans="1:2" x14ac:dyDescent="0.2">
      <c r="A82" s="11" t="s">
        <v>2483</v>
      </c>
      <c r="B82">
        <v>1</v>
      </c>
    </row>
    <row r="83" spans="1:2" x14ac:dyDescent="0.2">
      <c r="A83" s="11" t="s">
        <v>1237</v>
      </c>
      <c r="B83">
        <v>2</v>
      </c>
    </row>
    <row r="84" spans="1:2" x14ac:dyDescent="0.2">
      <c r="A84" s="11" t="s">
        <v>43</v>
      </c>
      <c r="B84">
        <v>1</v>
      </c>
    </row>
    <row r="85" spans="1:2" x14ac:dyDescent="0.2">
      <c r="A85" s="11" t="s">
        <v>1969</v>
      </c>
      <c r="B85">
        <v>2</v>
      </c>
    </row>
    <row r="86" spans="1:2" x14ac:dyDescent="0.2">
      <c r="A86" s="11" t="s">
        <v>452</v>
      </c>
      <c r="B86">
        <v>13</v>
      </c>
    </row>
    <row r="87" spans="1:2" x14ac:dyDescent="0.2">
      <c r="A87" s="11" t="s">
        <v>316</v>
      </c>
      <c r="B87">
        <v>26</v>
      </c>
    </row>
    <row r="88" spans="1:2" x14ac:dyDescent="0.2">
      <c r="A88" s="11" t="s">
        <v>319</v>
      </c>
      <c r="B88">
        <v>13</v>
      </c>
    </row>
    <row r="89" spans="1:2" x14ac:dyDescent="0.2">
      <c r="A89" s="11" t="s">
        <v>552</v>
      </c>
      <c r="B89">
        <v>2</v>
      </c>
    </row>
    <row r="90" spans="1:2" x14ac:dyDescent="0.2">
      <c r="A90" s="11" t="s">
        <v>1989</v>
      </c>
      <c r="B90">
        <v>3</v>
      </c>
    </row>
    <row r="91" spans="1:2" x14ac:dyDescent="0.2">
      <c r="A91" s="11" t="s">
        <v>30</v>
      </c>
      <c r="B91">
        <v>48</v>
      </c>
    </row>
    <row r="92" spans="1:2" x14ac:dyDescent="0.2">
      <c r="A92" s="11" t="s">
        <v>1272</v>
      </c>
      <c r="B92">
        <v>2</v>
      </c>
    </row>
    <row r="93" spans="1:2" x14ac:dyDescent="0.2">
      <c r="A93" s="11" t="s">
        <v>739</v>
      </c>
      <c r="B93">
        <v>3</v>
      </c>
    </row>
    <row r="94" spans="1:2" x14ac:dyDescent="0.2">
      <c r="A94" s="11" t="s">
        <v>1134</v>
      </c>
      <c r="B94">
        <v>1</v>
      </c>
    </row>
    <row r="95" spans="1:2" x14ac:dyDescent="0.2">
      <c r="A95" s="11" t="s">
        <v>2890</v>
      </c>
      <c r="B95">
        <v>1</v>
      </c>
    </row>
    <row r="96" spans="1:2" x14ac:dyDescent="0.2">
      <c r="A96" s="11" t="s">
        <v>1318</v>
      </c>
      <c r="B96">
        <v>4</v>
      </c>
    </row>
    <row r="97" spans="1:2" x14ac:dyDescent="0.2">
      <c r="A97" s="11" t="s">
        <v>1934</v>
      </c>
      <c r="B97">
        <v>1</v>
      </c>
    </row>
    <row r="98" spans="1:2" x14ac:dyDescent="0.2">
      <c r="A98" s="11" t="s">
        <v>875</v>
      </c>
      <c r="B98">
        <v>2</v>
      </c>
    </row>
    <row r="99" spans="1:2" x14ac:dyDescent="0.2">
      <c r="A99" s="11" t="s">
        <v>1564</v>
      </c>
      <c r="B99">
        <v>2</v>
      </c>
    </row>
    <row r="100" spans="1:2" x14ac:dyDescent="0.2">
      <c r="A100" s="11" t="s">
        <v>2542</v>
      </c>
      <c r="B100">
        <v>3</v>
      </c>
    </row>
    <row r="101" spans="1:2" x14ac:dyDescent="0.2">
      <c r="A101" s="11" t="s">
        <v>821</v>
      </c>
      <c r="B101">
        <v>3</v>
      </c>
    </row>
    <row r="102" spans="1:2" x14ac:dyDescent="0.2">
      <c r="A102" s="11" t="s">
        <v>219</v>
      </c>
      <c r="B102">
        <v>2</v>
      </c>
    </row>
    <row r="103" spans="1:2" x14ac:dyDescent="0.2">
      <c r="A103" s="11" t="s">
        <v>640</v>
      </c>
      <c r="B103">
        <v>8</v>
      </c>
    </row>
    <row r="104" spans="1:2" x14ac:dyDescent="0.2">
      <c r="A104" s="11" t="s">
        <v>17</v>
      </c>
      <c r="B104">
        <v>101</v>
      </c>
    </row>
    <row r="105" spans="1:2" x14ac:dyDescent="0.2">
      <c r="A105" s="11" t="s">
        <v>323</v>
      </c>
      <c r="B105">
        <v>30</v>
      </c>
    </row>
    <row r="106" spans="1:2" x14ac:dyDescent="0.2">
      <c r="A106" s="11" t="s">
        <v>115</v>
      </c>
      <c r="B106">
        <v>6</v>
      </c>
    </row>
    <row r="107" spans="1:2" x14ac:dyDescent="0.2">
      <c r="A107" s="11" t="s">
        <v>2465</v>
      </c>
      <c r="B107">
        <v>1</v>
      </c>
    </row>
    <row r="108" spans="1:2" x14ac:dyDescent="0.2">
      <c r="A108" s="11" t="s">
        <v>626</v>
      </c>
      <c r="B108">
        <v>1</v>
      </c>
    </row>
    <row r="109" spans="1:2" x14ac:dyDescent="0.2">
      <c r="A109" s="11" t="s">
        <v>2354</v>
      </c>
      <c r="B109">
        <v>1</v>
      </c>
    </row>
    <row r="110" spans="1:2" x14ac:dyDescent="0.2">
      <c r="A110" s="11" t="s">
        <v>1112</v>
      </c>
      <c r="B110">
        <v>1</v>
      </c>
    </row>
    <row r="111" spans="1:2" x14ac:dyDescent="0.2">
      <c r="A111" s="11" t="s">
        <v>1540</v>
      </c>
      <c r="B111">
        <v>2</v>
      </c>
    </row>
    <row r="112" spans="1:2" x14ac:dyDescent="0.2">
      <c r="A112" s="11" t="s">
        <v>1161</v>
      </c>
      <c r="B112">
        <v>1</v>
      </c>
    </row>
    <row r="113" spans="1:2" x14ac:dyDescent="0.2">
      <c r="A113" s="11" t="s">
        <v>166</v>
      </c>
      <c r="B113">
        <v>4</v>
      </c>
    </row>
    <row r="114" spans="1:2" x14ac:dyDescent="0.2">
      <c r="A114" s="11" t="s">
        <v>2726</v>
      </c>
      <c r="B114">
        <v>1</v>
      </c>
    </row>
    <row r="115" spans="1:2" x14ac:dyDescent="0.2">
      <c r="A115" s="11" t="s">
        <v>533</v>
      </c>
      <c r="B115">
        <v>4</v>
      </c>
    </row>
    <row r="116" spans="1:2" x14ac:dyDescent="0.2">
      <c r="A116" s="11" t="s">
        <v>810</v>
      </c>
      <c r="B116">
        <v>8</v>
      </c>
    </row>
    <row r="117" spans="1:2" x14ac:dyDescent="0.2">
      <c r="A117" s="11" t="s">
        <v>2487</v>
      </c>
      <c r="B117">
        <v>2</v>
      </c>
    </row>
    <row r="118" spans="1:2" x14ac:dyDescent="0.2">
      <c r="A118" s="11" t="s">
        <v>283</v>
      </c>
      <c r="B118">
        <v>8</v>
      </c>
    </row>
    <row r="119" spans="1:2" x14ac:dyDescent="0.2">
      <c r="A119" s="11" t="s">
        <v>2870</v>
      </c>
      <c r="B119">
        <v>1</v>
      </c>
    </row>
    <row r="120" spans="1:2" x14ac:dyDescent="0.2">
      <c r="A120" s="11" t="s">
        <v>2985</v>
      </c>
      <c r="B120">
        <v>1</v>
      </c>
    </row>
    <row r="121" spans="1:2" x14ac:dyDescent="0.2">
      <c r="A121" s="11" t="s">
        <v>564</v>
      </c>
      <c r="B121">
        <v>2</v>
      </c>
    </row>
    <row r="122" spans="1:2" x14ac:dyDescent="0.2">
      <c r="A122" s="11" t="s">
        <v>971</v>
      </c>
      <c r="B122">
        <v>2</v>
      </c>
    </row>
    <row r="123" spans="1:2" x14ac:dyDescent="0.2">
      <c r="A123" s="11" t="s">
        <v>440</v>
      </c>
      <c r="B123">
        <v>5</v>
      </c>
    </row>
    <row r="124" spans="1:2" x14ac:dyDescent="0.2">
      <c r="A124" s="11" t="s">
        <v>982</v>
      </c>
      <c r="B124">
        <v>1</v>
      </c>
    </row>
    <row r="125" spans="1:2" x14ac:dyDescent="0.2">
      <c r="A125" s="11" t="s">
        <v>648</v>
      </c>
      <c r="B125">
        <v>4</v>
      </c>
    </row>
    <row r="126" spans="1:2" x14ac:dyDescent="0.2">
      <c r="A126" s="11" t="s">
        <v>677</v>
      </c>
      <c r="B126">
        <v>2</v>
      </c>
    </row>
    <row r="127" spans="1:2" x14ac:dyDescent="0.2">
      <c r="A127" s="11" t="s">
        <v>670</v>
      </c>
      <c r="B127">
        <v>2</v>
      </c>
    </row>
    <row r="128" spans="1:2" x14ac:dyDescent="0.2">
      <c r="A128" s="11" t="s">
        <v>787</v>
      </c>
      <c r="B128">
        <v>2</v>
      </c>
    </row>
    <row r="129" spans="1:2" x14ac:dyDescent="0.2">
      <c r="A129" s="11" t="s">
        <v>216</v>
      </c>
      <c r="B129">
        <v>21</v>
      </c>
    </row>
    <row r="130" spans="1:2" x14ac:dyDescent="0.2">
      <c r="A130" s="11" t="s">
        <v>1804</v>
      </c>
      <c r="B130">
        <v>5</v>
      </c>
    </row>
    <row r="131" spans="1:2" x14ac:dyDescent="0.2">
      <c r="A131" s="11" t="s">
        <v>2856</v>
      </c>
      <c r="B131">
        <v>1</v>
      </c>
    </row>
    <row r="132" spans="1:2" x14ac:dyDescent="0.2">
      <c r="A132" s="11" t="s">
        <v>556</v>
      </c>
      <c r="B132">
        <v>8</v>
      </c>
    </row>
    <row r="133" spans="1:2" x14ac:dyDescent="0.2">
      <c r="A133" s="11" t="s">
        <v>905</v>
      </c>
      <c r="B133">
        <v>2</v>
      </c>
    </row>
    <row r="134" spans="1:2" x14ac:dyDescent="0.2">
      <c r="A134" s="11" t="s">
        <v>37</v>
      </c>
      <c r="B134">
        <v>434</v>
      </c>
    </row>
    <row r="135" spans="1:2" x14ac:dyDescent="0.2">
      <c r="A135" s="11" t="s">
        <v>2758</v>
      </c>
      <c r="B135">
        <v>1</v>
      </c>
    </row>
    <row r="136" spans="1:2" x14ac:dyDescent="0.2">
      <c r="A136" s="11" t="s">
        <v>1613</v>
      </c>
      <c r="B136">
        <v>1</v>
      </c>
    </row>
    <row r="137" spans="1:2" x14ac:dyDescent="0.2">
      <c r="A137" s="11" t="s">
        <v>63</v>
      </c>
      <c r="B137">
        <v>97</v>
      </c>
    </row>
    <row r="138" spans="1:2" x14ac:dyDescent="0.2">
      <c r="A138" s="11" t="s">
        <v>212</v>
      </c>
      <c r="B138">
        <v>9</v>
      </c>
    </row>
    <row r="139" spans="1:2" x14ac:dyDescent="0.2">
      <c r="A139" s="11" t="s">
        <v>272</v>
      </c>
      <c r="B139">
        <v>1</v>
      </c>
    </row>
    <row r="140" spans="1:2" x14ac:dyDescent="0.2">
      <c r="A140" s="11" t="s">
        <v>298</v>
      </c>
      <c r="B140">
        <v>23</v>
      </c>
    </row>
    <row r="141" spans="1:2" x14ac:dyDescent="0.2">
      <c r="A141" s="11" t="s">
        <v>525</v>
      </c>
      <c r="B141">
        <v>2</v>
      </c>
    </row>
    <row r="142" spans="1:2" x14ac:dyDescent="0.2">
      <c r="A142" s="11" t="s">
        <v>487</v>
      </c>
      <c r="B142">
        <v>17</v>
      </c>
    </row>
    <row r="143" spans="1:2" x14ac:dyDescent="0.2">
      <c r="A143" s="11" t="s">
        <v>1014</v>
      </c>
      <c r="B143">
        <v>1</v>
      </c>
    </row>
    <row r="144" spans="1:2" x14ac:dyDescent="0.2">
      <c r="A144" s="11" t="s">
        <v>118</v>
      </c>
      <c r="B144">
        <v>3</v>
      </c>
    </row>
    <row r="145" spans="1:2" x14ac:dyDescent="0.2">
      <c r="A145" s="11" t="s">
        <v>2450</v>
      </c>
      <c r="B145">
        <v>1</v>
      </c>
    </row>
    <row r="146" spans="1:2" x14ac:dyDescent="0.2">
      <c r="A146" s="11" t="s">
        <v>1481</v>
      </c>
      <c r="B146">
        <v>2</v>
      </c>
    </row>
    <row r="147" spans="1:2" x14ac:dyDescent="0.2">
      <c r="A147" s="11" t="s">
        <v>539</v>
      </c>
      <c r="B147">
        <v>2</v>
      </c>
    </row>
    <row r="148" spans="1:2" x14ac:dyDescent="0.2">
      <c r="A148" s="11" t="s">
        <v>58</v>
      </c>
      <c r="B148">
        <v>9</v>
      </c>
    </row>
    <row r="149" spans="1:2" x14ac:dyDescent="0.2">
      <c r="A149" s="11" t="s">
        <v>233</v>
      </c>
      <c r="B149">
        <v>30</v>
      </c>
    </row>
    <row r="150" spans="1:2" x14ac:dyDescent="0.2">
      <c r="A150" s="11" t="s">
        <v>1554</v>
      </c>
      <c r="B150">
        <v>3</v>
      </c>
    </row>
    <row r="151" spans="1:2" x14ac:dyDescent="0.2">
      <c r="A151" s="11" t="s">
        <v>2986</v>
      </c>
      <c r="B151">
        <v>1</v>
      </c>
    </row>
    <row r="152" spans="1:2" x14ac:dyDescent="0.2">
      <c r="A152" s="11" t="s">
        <v>571</v>
      </c>
      <c r="B152">
        <v>1</v>
      </c>
    </row>
    <row r="153" spans="1:2" x14ac:dyDescent="0.2">
      <c r="A153" s="11" t="s">
        <v>674</v>
      </c>
      <c r="B153">
        <v>1</v>
      </c>
    </row>
    <row r="154" spans="1:2" x14ac:dyDescent="0.2">
      <c r="A154" s="11" t="s">
        <v>2972</v>
      </c>
      <c r="B154">
        <v>1798</v>
      </c>
    </row>
  </sheetData>
  <pageMargins left="0.7" right="0.7" top="0.75" bottom="0.75" header="0.3" footer="0.3"/>
</worksheet>
</file>

<file path=xl/worksheets/sheet9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D1A42B-D4AD-694E-AF4E-12303E482CF6}">
  <dimension ref="A3:B18"/>
  <sheetViews>
    <sheetView topLeftCell="A2" workbookViewId="0">
      <selection activeCell="B25" sqref="B25"/>
    </sheetView>
  </sheetViews>
  <sheetFormatPr baseColWidth="10" defaultRowHeight="16" x14ac:dyDescent="0.2"/>
  <cols>
    <col min="1" max="1" width="13" bestFit="1" customWidth="1"/>
    <col min="2" max="2" width="15.6640625" bestFit="1" customWidth="1"/>
  </cols>
  <sheetData>
    <row r="3" spans="1:2" x14ac:dyDescent="0.2">
      <c r="A3" s="10" t="s">
        <v>2970</v>
      </c>
      <c r="B3" t="s">
        <v>2988</v>
      </c>
    </row>
    <row r="4" spans="1:2" x14ac:dyDescent="0.2">
      <c r="A4" s="11" t="s">
        <v>100</v>
      </c>
      <c r="B4">
        <v>192</v>
      </c>
    </row>
    <row r="5" spans="1:2" x14ac:dyDescent="0.2">
      <c r="A5" s="11" t="s">
        <v>53</v>
      </c>
      <c r="B5">
        <v>243</v>
      </c>
    </row>
    <row r="6" spans="1:2" x14ac:dyDescent="0.2">
      <c r="A6" s="11" t="s">
        <v>234</v>
      </c>
      <c r="B6">
        <v>37</v>
      </c>
    </row>
    <row r="7" spans="1:2" x14ac:dyDescent="0.2">
      <c r="A7" s="11" t="s">
        <v>178</v>
      </c>
      <c r="B7">
        <v>21</v>
      </c>
    </row>
    <row r="8" spans="1:2" x14ac:dyDescent="0.2">
      <c r="A8" s="11" t="s">
        <v>2484</v>
      </c>
      <c r="B8">
        <v>1</v>
      </c>
    </row>
    <row r="9" spans="1:2" x14ac:dyDescent="0.2">
      <c r="A9" s="11" t="s">
        <v>384</v>
      </c>
      <c r="B9">
        <v>5</v>
      </c>
    </row>
    <row r="10" spans="1:2" x14ac:dyDescent="0.2">
      <c r="A10" s="11" t="s">
        <v>186</v>
      </c>
      <c r="B10">
        <v>34</v>
      </c>
    </row>
    <row r="11" spans="1:2" x14ac:dyDescent="0.2">
      <c r="A11" s="11" t="s">
        <v>572</v>
      </c>
      <c r="B11">
        <v>1</v>
      </c>
    </row>
    <row r="12" spans="1:2" x14ac:dyDescent="0.2">
      <c r="A12" s="11" t="s">
        <v>31</v>
      </c>
      <c r="B12">
        <v>949</v>
      </c>
    </row>
    <row r="13" spans="1:2" x14ac:dyDescent="0.2">
      <c r="A13" s="11" t="s">
        <v>157</v>
      </c>
      <c r="B13">
        <v>1</v>
      </c>
    </row>
    <row r="14" spans="1:2" x14ac:dyDescent="0.2">
      <c r="A14" s="11" t="s">
        <v>146</v>
      </c>
      <c r="B14">
        <v>176</v>
      </c>
    </row>
    <row r="15" spans="1:2" x14ac:dyDescent="0.2">
      <c r="A15" s="11" t="s">
        <v>119</v>
      </c>
      <c r="B15">
        <v>16</v>
      </c>
    </row>
    <row r="16" spans="1:2" x14ac:dyDescent="0.2">
      <c r="A16" s="11" t="s">
        <v>18</v>
      </c>
      <c r="B16">
        <v>118</v>
      </c>
    </row>
    <row r="17" spans="1:2" x14ac:dyDescent="0.2">
      <c r="A17" s="11" t="s">
        <v>540</v>
      </c>
      <c r="B17">
        <v>2</v>
      </c>
    </row>
    <row r="18" spans="1:2" x14ac:dyDescent="0.2">
      <c r="A18" s="11" t="s">
        <v>2972</v>
      </c>
      <c r="B18">
        <v>1796</v>
      </c>
    </row>
  </sheetData>
  <pageMargins left="0.7" right="0.7" top="0.75" bottom="0.75" header="0.3" footer="0.3"/>
  <drawing r:id="rId2"/>
</worksheet>
</file>

<file path=xl/worksheets/sheet10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09F5A9-0796-A24E-B841-430FE644B75B}">
  <dimension ref="A1:U1799"/>
  <sheetViews>
    <sheetView zoomScale="83" zoomScaleNormal="83" workbookViewId="0">
      <selection activeCell="G3" sqref="G3"/>
    </sheetView>
  </sheetViews>
  <sheetFormatPr baseColWidth="10" defaultColWidth="29" defaultRowHeight="16" x14ac:dyDescent="0.2"/>
  <cols>
    <col min="13" max="15" width="29" style="6"/>
  </cols>
  <sheetData>
    <row r="1" spans="1:21" x14ac:dyDescent="0.2">
      <c r="A1" t="s">
        <v>0</v>
      </c>
      <c r="B1" s="2" t="s">
        <v>1</v>
      </c>
      <c r="C1" t="s">
        <v>2</v>
      </c>
      <c r="D1" t="s">
        <v>3</v>
      </c>
      <c r="E1" t="s">
        <v>4</v>
      </c>
      <c r="F1" t="s">
        <v>2978</v>
      </c>
      <c r="G1" t="s">
        <v>2977</v>
      </c>
      <c r="H1" t="s">
        <v>5</v>
      </c>
      <c r="I1" t="s">
        <v>6</v>
      </c>
      <c r="J1" t="s">
        <v>7</v>
      </c>
      <c r="K1" t="s">
        <v>8</v>
      </c>
      <c r="L1" t="s">
        <v>9</v>
      </c>
      <c r="M1" s="6" t="s">
        <v>10</v>
      </c>
      <c r="N1" s="6" t="s">
        <v>11</v>
      </c>
      <c r="O1" s="6" t="s">
        <v>12</v>
      </c>
    </row>
    <row r="2" spans="1:21" x14ac:dyDescent="0.2">
      <c r="A2" t="s">
        <v>13</v>
      </c>
      <c r="B2" t="s">
        <v>14</v>
      </c>
      <c r="C2" t="s">
        <v>15</v>
      </c>
      <c r="D2" t="s">
        <v>16</v>
      </c>
      <c r="E2" t="s">
        <v>17</v>
      </c>
      <c r="F2" t="str">
        <f>IF(LEFT(E2,9)="Remote in","Remote",E2)</f>
        <v>Remote</v>
      </c>
      <c r="G2" t="str">
        <f>IF(LEFT(E2,9)="Remote in",MID(E2,11,LEN(E2)-10),E2)</f>
        <v>Remote</v>
      </c>
      <c r="H2" t="s">
        <v>18</v>
      </c>
      <c r="I2" t="s">
        <v>19</v>
      </c>
      <c r="J2" t="s">
        <v>20</v>
      </c>
      <c r="K2" t="s">
        <v>17</v>
      </c>
      <c r="L2" t="s">
        <v>21</v>
      </c>
      <c r="M2" s="6">
        <v>76000</v>
      </c>
      <c r="N2" s="6">
        <v>89440</v>
      </c>
      <c r="O2" s="6">
        <v>82720</v>
      </c>
      <c r="R2" t="s">
        <v>2945</v>
      </c>
      <c r="S2" t="s">
        <v>2946</v>
      </c>
      <c r="T2" t="s">
        <v>2947</v>
      </c>
      <c r="U2" t="s">
        <v>2948</v>
      </c>
    </row>
    <row r="3" spans="1:21" x14ac:dyDescent="0.2">
      <c r="A3" t="s">
        <v>22</v>
      </c>
      <c r="B3" t="s">
        <v>23</v>
      </c>
      <c r="C3" t="s">
        <v>23</v>
      </c>
      <c r="D3" t="s">
        <v>24</v>
      </c>
      <c r="E3" t="s">
        <v>17</v>
      </c>
      <c r="F3" t="str">
        <f t="shared" ref="F3:F65" si="0">IF(LEFT(E3,9)="Remote in","Remote",E3)</f>
        <v>Remote</v>
      </c>
      <c r="G3" t="str">
        <f t="shared" ref="G3:G65" si="1">IF(LEFT(E3,9)="Remote in",MID(E3,11,LEN(E3)-10),E3)</f>
        <v>Remote</v>
      </c>
      <c r="H3" t="s">
        <v>18</v>
      </c>
      <c r="I3" t="s">
        <v>25</v>
      </c>
      <c r="J3" t="s">
        <v>20</v>
      </c>
      <c r="K3" t="s">
        <v>17</v>
      </c>
      <c r="L3" t="s">
        <v>21</v>
      </c>
      <c r="M3" s="6">
        <v>65000</v>
      </c>
      <c r="N3" s="6">
        <v>87000</v>
      </c>
      <c r="O3" s="6">
        <v>76000</v>
      </c>
      <c r="R3" t="s">
        <v>2949</v>
      </c>
      <c r="S3">
        <f>MIN(Table1[Min_Salary])</f>
        <v>30240.560000000001</v>
      </c>
    </row>
    <row r="4" spans="1:21" x14ac:dyDescent="0.2">
      <c r="A4" t="s">
        <v>26</v>
      </c>
      <c r="B4" t="s">
        <v>27</v>
      </c>
      <c r="C4" t="s">
        <v>28</v>
      </c>
      <c r="D4" t="s">
        <v>29</v>
      </c>
      <c r="E4" t="s">
        <v>30</v>
      </c>
      <c r="F4" t="str">
        <f t="shared" si="0"/>
        <v>Ottawa</v>
      </c>
      <c r="G4" t="str">
        <f t="shared" si="1"/>
        <v>Ottawa</v>
      </c>
      <c r="H4" t="s">
        <v>31</v>
      </c>
      <c r="I4" t="s">
        <v>18</v>
      </c>
      <c r="J4" t="s">
        <v>20</v>
      </c>
      <c r="K4" t="s">
        <v>32</v>
      </c>
      <c r="L4" t="s">
        <v>33</v>
      </c>
      <c r="M4" s="6">
        <v>64123.59</v>
      </c>
      <c r="N4" s="6">
        <v>86600</v>
      </c>
      <c r="O4" s="6">
        <v>75361.794999999998</v>
      </c>
      <c r="R4" t="s">
        <v>2950</v>
      </c>
      <c r="S4">
        <f>MAX(Table1[Min_Salary])</f>
        <v>137280</v>
      </c>
    </row>
    <row r="5" spans="1:21" x14ac:dyDescent="0.2">
      <c r="A5" t="s">
        <v>13</v>
      </c>
      <c r="B5" t="s">
        <v>34</v>
      </c>
      <c r="C5" t="s">
        <v>35</v>
      </c>
      <c r="D5" t="s">
        <v>36</v>
      </c>
      <c r="E5" t="s">
        <v>37</v>
      </c>
      <c r="F5" t="str">
        <f t="shared" si="0"/>
        <v>Toronto</v>
      </c>
      <c r="G5" t="str">
        <f t="shared" si="1"/>
        <v>Toronto</v>
      </c>
      <c r="H5" t="s">
        <v>31</v>
      </c>
      <c r="I5" t="s">
        <v>38</v>
      </c>
      <c r="J5" t="s">
        <v>20</v>
      </c>
      <c r="K5" t="s">
        <v>32</v>
      </c>
      <c r="L5" t="s">
        <v>39</v>
      </c>
      <c r="M5" s="6">
        <v>87875</v>
      </c>
      <c r="N5" s="6">
        <v>105000</v>
      </c>
      <c r="O5" s="6">
        <v>96437.5</v>
      </c>
      <c r="R5" t="s">
        <v>2951</v>
      </c>
      <c r="S5">
        <f>S4-S3</f>
        <v>107039.44</v>
      </c>
    </row>
    <row r="6" spans="1:21" x14ac:dyDescent="0.2">
      <c r="A6" t="s">
        <v>13</v>
      </c>
      <c r="B6" t="s">
        <v>40</v>
      </c>
      <c r="C6" t="s">
        <v>41</v>
      </c>
      <c r="D6" t="s">
        <v>42</v>
      </c>
      <c r="E6" t="s">
        <v>43</v>
      </c>
      <c r="F6" t="str">
        <f t="shared" si="0"/>
        <v>Niagara</v>
      </c>
      <c r="G6" t="str">
        <f t="shared" si="1"/>
        <v>Niagara</v>
      </c>
      <c r="H6" t="s">
        <v>31</v>
      </c>
      <c r="I6" t="s">
        <v>44</v>
      </c>
      <c r="J6" t="s">
        <v>45</v>
      </c>
      <c r="K6" t="s">
        <v>32</v>
      </c>
      <c r="L6" t="s">
        <v>46</v>
      </c>
      <c r="M6" s="6">
        <v>115211.2</v>
      </c>
      <c r="N6" s="7">
        <v>130332.799999999</v>
      </c>
      <c r="O6" s="6">
        <v>122772</v>
      </c>
      <c r="R6" t="s">
        <v>2952</v>
      </c>
      <c r="S6">
        <f>_xlfn.QUARTILE.INC(Table1[Min_Salary],1)</f>
        <v>60000</v>
      </c>
    </row>
    <row r="7" spans="1:21" x14ac:dyDescent="0.2">
      <c r="A7" t="s">
        <v>48</v>
      </c>
      <c r="B7" t="s">
        <v>49</v>
      </c>
      <c r="C7" t="s">
        <v>50</v>
      </c>
      <c r="D7" t="s">
        <v>51</v>
      </c>
      <c r="E7" t="s">
        <v>52</v>
      </c>
      <c r="F7" t="str">
        <f t="shared" si="0"/>
        <v>Abbotsford</v>
      </c>
      <c r="G7" t="str">
        <f t="shared" si="1"/>
        <v>Abbotsford</v>
      </c>
      <c r="H7" t="s">
        <v>53</v>
      </c>
      <c r="I7" t="s">
        <v>54</v>
      </c>
      <c r="J7" t="s">
        <v>20</v>
      </c>
      <c r="K7" t="s">
        <v>32</v>
      </c>
      <c r="L7" t="s">
        <v>21</v>
      </c>
      <c r="M7" s="6">
        <v>68500</v>
      </c>
      <c r="N7" s="6">
        <v>87000</v>
      </c>
      <c r="O7" s="6">
        <v>77750</v>
      </c>
      <c r="R7" t="s">
        <v>2953</v>
      </c>
      <c r="S7">
        <f>_xlfn.QUARTILE.INC(Table1[Min_Salary],3)</f>
        <v>79839.634999999995</v>
      </c>
    </row>
    <row r="8" spans="1:21" x14ac:dyDescent="0.2">
      <c r="A8" t="s">
        <v>55</v>
      </c>
      <c r="B8" t="s">
        <v>56</v>
      </c>
      <c r="C8" t="s">
        <v>50</v>
      </c>
      <c r="D8" t="s">
        <v>57</v>
      </c>
      <c r="E8" t="s">
        <v>58</v>
      </c>
      <c r="F8" t="str">
        <f t="shared" si="0"/>
        <v>Windsor</v>
      </c>
      <c r="G8" t="str">
        <f t="shared" si="1"/>
        <v>Windsor</v>
      </c>
      <c r="H8" t="s">
        <v>31</v>
      </c>
      <c r="I8" t="s">
        <v>59</v>
      </c>
      <c r="J8" t="s">
        <v>20</v>
      </c>
      <c r="K8" t="s">
        <v>32</v>
      </c>
      <c r="L8" t="s">
        <v>21</v>
      </c>
      <c r="M8" s="6">
        <v>68000</v>
      </c>
      <c r="N8" s="6">
        <v>88300</v>
      </c>
      <c r="O8" s="6">
        <v>78150</v>
      </c>
      <c r="R8" t="s">
        <v>2954</v>
      </c>
      <c r="S8">
        <f>S7-S6</f>
        <v>19839.634999999995</v>
      </c>
    </row>
    <row r="9" spans="1:21" x14ac:dyDescent="0.2">
      <c r="A9" t="s">
        <v>13</v>
      </c>
      <c r="B9" t="s">
        <v>60</v>
      </c>
      <c r="C9" t="s">
        <v>61</v>
      </c>
      <c r="D9" t="s">
        <v>62</v>
      </c>
      <c r="E9" t="s">
        <v>63</v>
      </c>
      <c r="F9" t="str">
        <f t="shared" si="0"/>
        <v>Vancouver</v>
      </c>
      <c r="G9" t="str">
        <f t="shared" si="1"/>
        <v>Vancouver</v>
      </c>
      <c r="H9" t="s">
        <v>53</v>
      </c>
      <c r="I9" t="s">
        <v>64</v>
      </c>
      <c r="J9" t="s">
        <v>20</v>
      </c>
      <c r="K9" t="s">
        <v>32</v>
      </c>
      <c r="L9" t="s">
        <v>33</v>
      </c>
      <c r="M9" s="6">
        <v>91145.600000000006</v>
      </c>
      <c r="N9" s="7">
        <v>107702.39999999999</v>
      </c>
      <c r="O9" s="6">
        <v>99424</v>
      </c>
      <c r="R9" t="s">
        <v>2955</v>
      </c>
      <c r="S9">
        <f>S6-(1.5*S8)</f>
        <v>30240.547500000008</v>
      </c>
    </row>
    <row r="10" spans="1:21" x14ac:dyDescent="0.2">
      <c r="A10" t="s">
        <v>55</v>
      </c>
      <c r="B10" t="s">
        <v>66</v>
      </c>
      <c r="C10" t="s">
        <v>67</v>
      </c>
      <c r="D10" t="s">
        <v>68</v>
      </c>
      <c r="E10" t="s">
        <v>37</v>
      </c>
      <c r="F10" t="str">
        <f t="shared" si="0"/>
        <v>Toronto</v>
      </c>
      <c r="G10" t="str">
        <f t="shared" si="1"/>
        <v>Toronto</v>
      </c>
      <c r="H10" t="s">
        <v>31</v>
      </c>
      <c r="I10" t="s">
        <v>69</v>
      </c>
      <c r="J10" t="s">
        <v>45</v>
      </c>
      <c r="K10" t="s">
        <v>32</v>
      </c>
      <c r="L10" t="s">
        <v>46</v>
      </c>
      <c r="M10" s="6">
        <v>68000</v>
      </c>
      <c r="N10" s="6">
        <v>88300</v>
      </c>
      <c r="O10" s="6">
        <v>78150</v>
      </c>
      <c r="R10" t="s">
        <v>2956</v>
      </c>
      <c r="S10">
        <f>S7+(1.5*S8)</f>
        <v>109599.08749999999</v>
      </c>
    </row>
    <row r="11" spans="1:21" x14ac:dyDescent="0.2">
      <c r="A11" t="s">
        <v>48</v>
      </c>
      <c r="B11" t="s">
        <v>70</v>
      </c>
      <c r="C11" t="s">
        <v>23</v>
      </c>
      <c r="D11" t="s">
        <v>71</v>
      </c>
      <c r="E11" t="s">
        <v>37</v>
      </c>
      <c r="F11" t="str">
        <f t="shared" si="0"/>
        <v>Toronto</v>
      </c>
      <c r="G11" t="str">
        <f t="shared" si="1"/>
        <v>Toronto</v>
      </c>
      <c r="H11" t="s">
        <v>31</v>
      </c>
      <c r="I11" t="s">
        <v>72</v>
      </c>
      <c r="J11" t="s">
        <v>45</v>
      </c>
      <c r="K11" t="s">
        <v>32</v>
      </c>
      <c r="L11" t="s">
        <v>33</v>
      </c>
      <c r="M11" s="6">
        <v>68500</v>
      </c>
      <c r="N11" s="6">
        <v>87000</v>
      </c>
      <c r="O11" s="6">
        <v>77750</v>
      </c>
      <c r="R11" t="s">
        <v>2957</v>
      </c>
      <c r="S11">
        <f>COUNTIF(Table1[Min_Salary],"&lt;" &amp;S9) +COUNTIF(Table1[Min_Salary],"&gt;" &amp;S10)</f>
        <v>31</v>
      </c>
    </row>
    <row r="12" spans="1:21" x14ac:dyDescent="0.2">
      <c r="A12" t="s">
        <v>48</v>
      </c>
      <c r="B12" t="s">
        <v>70</v>
      </c>
      <c r="C12" t="s">
        <v>23</v>
      </c>
      <c r="D12" t="s">
        <v>71</v>
      </c>
      <c r="E12" t="s">
        <v>37</v>
      </c>
      <c r="F12" t="str">
        <f t="shared" si="0"/>
        <v>Toronto</v>
      </c>
      <c r="G12" t="str">
        <f t="shared" si="1"/>
        <v>Toronto</v>
      </c>
      <c r="H12" t="s">
        <v>31</v>
      </c>
      <c r="I12" t="s">
        <v>72</v>
      </c>
      <c r="J12" t="s">
        <v>45</v>
      </c>
      <c r="K12" t="s">
        <v>32</v>
      </c>
      <c r="L12" t="s">
        <v>33</v>
      </c>
      <c r="M12" s="6">
        <v>68500</v>
      </c>
      <c r="N12" s="6">
        <v>87000</v>
      </c>
      <c r="O12" s="6">
        <v>77750</v>
      </c>
    </row>
    <row r="13" spans="1:21" x14ac:dyDescent="0.2">
      <c r="A13" t="s">
        <v>48</v>
      </c>
      <c r="B13" t="s">
        <v>70</v>
      </c>
      <c r="C13" t="s">
        <v>23</v>
      </c>
      <c r="D13" t="s">
        <v>71</v>
      </c>
      <c r="E13" t="s">
        <v>37</v>
      </c>
      <c r="F13" t="str">
        <f t="shared" si="0"/>
        <v>Toronto</v>
      </c>
      <c r="G13" t="str">
        <f t="shared" si="1"/>
        <v>Toronto</v>
      </c>
      <c r="H13" t="s">
        <v>31</v>
      </c>
      <c r="I13" t="s">
        <v>72</v>
      </c>
      <c r="J13" t="s">
        <v>45</v>
      </c>
      <c r="K13" t="s">
        <v>32</v>
      </c>
      <c r="L13" t="s">
        <v>33</v>
      </c>
      <c r="M13" s="6">
        <v>68500</v>
      </c>
      <c r="N13" s="6">
        <v>87000</v>
      </c>
      <c r="O13" s="6">
        <v>77750</v>
      </c>
    </row>
    <row r="14" spans="1:21" x14ac:dyDescent="0.2">
      <c r="A14" t="s">
        <v>48</v>
      </c>
      <c r="B14" t="s">
        <v>73</v>
      </c>
      <c r="C14" t="s">
        <v>23</v>
      </c>
      <c r="D14" t="s">
        <v>74</v>
      </c>
      <c r="E14" t="s">
        <v>75</v>
      </c>
      <c r="F14" t="str">
        <f t="shared" si="0"/>
        <v>Burlington</v>
      </c>
      <c r="G14" t="str">
        <f t="shared" si="1"/>
        <v>Burlington</v>
      </c>
      <c r="H14" t="s">
        <v>31</v>
      </c>
      <c r="I14" t="s">
        <v>76</v>
      </c>
      <c r="J14" t="s">
        <v>20</v>
      </c>
      <c r="K14" t="s">
        <v>32</v>
      </c>
      <c r="L14" t="s">
        <v>21</v>
      </c>
      <c r="M14" s="6">
        <v>75898</v>
      </c>
      <c r="N14" s="6">
        <v>113847</v>
      </c>
      <c r="O14" s="6">
        <v>94872.5</v>
      </c>
    </row>
    <row r="15" spans="1:21" x14ac:dyDescent="0.2">
      <c r="A15" t="s">
        <v>55</v>
      </c>
      <c r="B15" t="s">
        <v>77</v>
      </c>
      <c r="C15" t="s">
        <v>50</v>
      </c>
      <c r="D15" t="s">
        <v>78</v>
      </c>
      <c r="E15" t="s">
        <v>37</v>
      </c>
      <c r="F15" t="str">
        <f t="shared" si="0"/>
        <v>Toronto</v>
      </c>
      <c r="G15" t="str">
        <f t="shared" si="1"/>
        <v>Toronto</v>
      </c>
      <c r="H15" t="s">
        <v>31</v>
      </c>
      <c r="I15" t="s">
        <v>79</v>
      </c>
      <c r="J15" t="s">
        <v>20</v>
      </c>
      <c r="K15" t="s">
        <v>32</v>
      </c>
      <c r="L15" t="s">
        <v>21</v>
      </c>
      <c r="M15" s="6">
        <v>68000</v>
      </c>
      <c r="N15" s="6">
        <v>88300</v>
      </c>
      <c r="O15" s="6">
        <v>78150</v>
      </c>
    </row>
    <row r="16" spans="1:21" x14ac:dyDescent="0.2">
      <c r="A16" t="s">
        <v>13</v>
      </c>
      <c r="B16" t="s">
        <v>60</v>
      </c>
      <c r="C16" t="s">
        <v>61</v>
      </c>
      <c r="D16" t="s">
        <v>62</v>
      </c>
      <c r="E16" t="s">
        <v>63</v>
      </c>
      <c r="F16" t="str">
        <f t="shared" si="0"/>
        <v>Vancouver</v>
      </c>
      <c r="G16" t="str">
        <f t="shared" si="1"/>
        <v>Vancouver</v>
      </c>
      <c r="H16" t="s">
        <v>53</v>
      </c>
      <c r="I16" t="s">
        <v>64</v>
      </c>
      <c r="J16" t="s">
        <v>20</v>
      </c>
      <c r="K16" t="s">
        <v>32</v>
      </c>
      <c r="L16" t="s">
        <v>33</v>
      </c>
      <c r="M16" s="7">
        <v>99049.599999999904</v>
      </c>
      <c r="N16" s="6">
        <v>117041.60000000001</v>
      </c>
      <c r="O16" s="6">
        <v>108045.6</v>
      </c>
    </row>
    <row r="17" spans="1:15" x14ac:dyDescent="0.2">
      <c r="A17" t="s">
        <v>81</v>
      </c>
      <c r="B17" t="s">
        <v>82</v>
      </c>
      <c r="C17" t="s">
        <v>50</v>
      </c>
      <c r="D17" t="s">
        <v>83</v>
      </c>
      <c r="E17" t="s">
        <v>63</v>
      </c>
      <c r="F17" t="str">
        <f t="shared" si="0"/>
        <v>Vancouver</v>
      </c>
      <c r="G17" t="str">
        <f t="shared" si="1"/>
        <v>Vancouver</v>
      </c>
      <c r="H17" t="s">
        <v>53</v>
      </c>
      <c r="I17" t="s">
        <v>18</v>
      </c>
      <c r="J17" t="s">
        <v>45</v>
      </c>
      <c r="K17" t="s">
        <v>32</v>
      </c>
      <c r="L17" t="s">
        <v>84</v>
      </c>
      <c r="M17" s="6">
        <v>89606</v>
      </c>
      <c r="N17" s="6">
        <v>128809</v>
      </c>
      <c r="O17" s="6">
        <v>109207.5</v>
      </c>
    </row>
    <row r="18" spans="1:15" x14ac:dyDescent="0.2">
      <c r="A18" t="s">
        <v>55</v>
      </c>
      <c r="B18" t="s">
        <v>85</v>
      </c>
      <c r="C18" t="s">
        <v>50</v>
      </c>
      <c r="D18" t="s">
        <v>86</v>
      </c>
      <c r="E18" t="s">
        <v>37</v>
      </c>
      <c r="F18" t="str">
        <f t="shared" si="0"/>
        <v>Toronto</v>
      </c>
      <c r="G18" t="str">
        <f t="shared" si="1"/>
        <v>Toronto</v>
      </c>
      <c r="H18" t="s">
        <v>31</v>
      </c>
      <c r="I18" t="s">
        <v>87</v>
      </c>
      <c r="J18" t="s">
        <v>20</v>
      </c>
      <c r="K18" t="s">
        <v>32</v>
      </c>
      <c r="L18" t="s">
        <v>33</v>
      </c>
      <c r="M18" s="6">
        <v>68000</v>
      </c>
      <c r="N18" s="6">
        <v>88300</v>
      </c>
      <c r="O18" s="6">
        <v>78150</v>
      </c>
    </row>
    <row r="19" spans="1:15" x14ac:dyDescent="0.2">
      <c r="A19" t="s">
        <v>88</v>
      </c>
      <c r="B19" t="s">
        <v>89</v>
      </c>
      <c r="C19" t="s">
        <v>90</v>
      </c>
      <c r="D19" t="s">
        <v>91</v>
      </c>
      <c r="E19" t="s">
        <v>37</v>
      </c>
      <c r="F19" t="str">
        <f t="shared" si="0"/>
        <v>Toronto</v>
      </c>
      <c r="G19" t="str">
        <f t="shared" si="1"/>
        <v>Toronto</v>
      </c>
      <c r="H19" t="s">
        <v>31</v>
      </c>
      <c r="I19" t="s">
        <v>92</v>
      </c>
      <c r="J19" t="s">
        <v>45</v>
      </c>
      <c r="K19" t="s">
        <v>32</v>
      </c>
      <c r="L19" t="s">
        <v>93</v>
      </c>
      <c r="M19" s="6">
        <v>85816.8</v>
      </c>
      <c r="N19" s="6">
        <v>91520</v>
      </c>
      <c r="O19" s="6">
        <v>88668.4</v>
      </c>
    </row>
    <row r="20" spans="1:15" x14ac:dyDescent="0.2">
      <c r="A20" t="s">
        <v>13</v>
      </c>
      <c r="B20" t="s">
        <v>94</v>
      </c>
      <c r="C20" t="s">
        <v>50</v>
      </c>
      <c r="D20" t="s">
        <v>95</v>
      </c>
      <c r="E20" t="s">
        <v>37</v>
      </c>
      <c r="F20" t="str">
        <f t="shared" si="0"/>
        <v>Toronto</v>
      </c>
      <c r="G20" t="str">
        <f t="shared" si="1"/>
        <v>Toronto</v>
      </c>
      <c r="H20" t="s">
        <v>31</v>
      </c>
      <c r="I20" t="s">
        <v>87</v>
      </c>
      <c r="J20" t="s">
        <v>20</v>
      </c>
      <c r="K20" t="s">
        <v>32</v>
      </c>
      <c r="L20" t="s">
        <v>46</v>
      </c>
      <c r="M20" s="6">
        <v>57158.400000000001</v>
      </c>
      <c r="N20" s="6">
        <v>76232</v>
      </c>
      <c r="O20" s="6">
        <v>66695.199999999997</v>
      </c>
    </row>
    <row r="21" spans="1:15" x14ac:dyDescent="0.2">
      <c r="A21" t="s">
        <v>96</v>
      </c>
      <c r="B21" t="s">
        <v>97</v>
      </c>
      <c r="C21" t="s">
        <v>50</v>
      </c>
      <c r="D21" t="s">
        <v>98</v>
      </c>
      <c r="E21" t="s">
        <v>99</v>
      </c>
      <c r="F21" t="str">
        <f t="shared" si="0"/>
        <v>Calgary</v>
      </c>
      <c r="G21" t="str">
        <f t="shared" si="1"/>
        <v>Calgary</v>
      </c>
      <c r="H21" t="s">
        <v>100</v>
      </c>
      <c r="I21" t="s">
        <v>54</v>
      </c>
      <c r="J21" t="s">
        <v>20</v>
      </c>
      <c r="K21" t="s">
        <v>32</v>
      </c>
      <c r="L21" t="s">
        <v>101</v>
      </c>
      <c r="M21" s="6">
        <v>50000</v>
      </c>
      <c r="N21" s="6">
        <v>76458</v>
      </c>
      <c r="O21" s="6">
        <v>63229</v>
      </c>
    </row>
    <row r="22" spans="1:15" x14ac:dyDescent="0.2">
      <c r="A22" t="s">
        <v>81</v>
      </c>
      <c r="B22" t="s">
        <v>102</v>
      </c>
      <c r="C22" t="s">
        <v>103</v>
      </c>
      <c r="D22" t="s">
        <v>91</v>
      </c>
      <c r="E22" t="s">
        <v>63</v>
      </c>
      <c r="F22" t="str">
        <f t="shared" si="0"/>
        <v>Vancouver</v>
      </c>
      <c r="G22" t="str">
        <f t="shared" si="1"/>
        <v>Vancouver</v>
      </c>
      <c r="H22" t="s">
        <v>53</v>
      </c>
      <c r="I22" t="s">
        <v>104</v>
      </c>
      <c r="J22" t="s">
        <v>45</v>
      </c>
      <c r="K22" t="s">
        <v>32</v>
      </c>
      <c r="L22" t="s">
        <v>93</v>
      </c>
      <c r="M22" s="6">
        <v>66000</v>
      </c>
      <c r="N22" s="6">
        <v>84500</v>
      </c>
      <c r="O22" s="6">
        <v>75250</v>
      </c>
    </row>
    <row r="23" spans="1:15" x14ac:dyDescent="0.2">
      <c r="A23" t="s">
        <v>105</v>
      </c>
      <c r="B23" t="s">
        <v>28</v>
      </c>
      <c r="C23" t="s">
        <v>28</v>
      </c>
      <c r="D23" t="s">
        <v>106</v>
      </c>
      <c r="E23" t="s">
        <v>37</v>
      </c>
      <c r="F23" t="str">
        <f t="shared" si="0"/>
        <v>Toronto</v>
      </c>
      <c r="G23" t="str">
        <f t="shared" si="1"/>
        <v>Toronto</v>
      </c>
      <c r="H23" t="s">
        <v>31</v>
      </c>
      <c r="I23" t="s">
        <v>107</v>
      </c>
      <c r="J23" t="s">
        <v>20</v>
      </c>
      <c r="K23" t="s">
        <v>32</v>
      </c>
      <c r="L23" t="s">
        <v>33</v>
      </c>
      <c r="M23" s="6">
        <v>83192</v>
      </c>
      <c r="N23" s="6">
        <v>104013</v>
      </c>
      <c r="O23" s="6">
        <v>93602.5</v>
      </c>
    </row>
    <row r="24" spans="1:15" x14ac:dyDescent="0.2">
      <c r="A24" t="s">
        <v>13</v>
      </c>
      <c r="B24" t="s">
        <v>108</v>
      </c>
      <c r="C24" t="s">
        <v>103</v>
      </c>
      <c r="D24" t="s">
        <v>109</v>
      </c>
      <c r="E24" t="s">
        <v>110</v>
      </c>
      <c r="F24" t="str">
        <f t="shared" si="0"/>
        <v>Barrie</v>
      </c>
      <c r="G24" t="str">
        <f t="shared" si="1"/>
        <v>Barrie</v>
      </c>
      <c r="H24" t="s">
        <v>31</v>
      </c>
      <c r="I24" t="s">
        <v>111</v>
      </c>
      <c r="J24" t="s">
        <v>45</v>
      </c>
      <c r="K24" t="s">
        <v>32</v>
      </c>
      <c r="L24" t="s">
        <v>33</v>
      </c>
      <c r="M24" s="6">
        <v>95106.71</v>
      </c>
      <c r="N24" s="6">
        <v>127429.57</v>
      </c>
      <c r="O24" s="7">
        <v>111268.14</v>
      </c>
    </row>
    <row r="25" spans="1:15" x14ac:dyDescent="0.2">
      <c r="A25" t="s">
        <v>88</v>
      </c>
      <c r="B25" t="s">
        <v>113</v>
      </c>
      <c r="C25" t="s">
        <v>28</v>
      </c>
      <c r="D25" t="s">
        <v>114</v>
      </c>
      <c r="E25" t="s">
        <v>115</v>
      </c>
      <c r="F25" t="str">
        <f t="shared" si="0"/>
        <v>Richmond Hill</v>
      </c>
      <c r="G25" t="str">
        <f t="shared" si="1"/>
        <v>Richmond Hill</v>
      </c>
      <c r="H25" t="s">
        <v>31</v>
      </c>
      <c r="I25" t="s">
        <v>18</v>
      </c>
      <c r="J25" t="s">
        <v>20</v>
      </c>
      <c r="K25" t="s">
        <v>32</v>
      </c>
      <c r="L25" t="s">
        <v>21</v>
      </c>
      <c r="M25" s="6">
        <v>90480</v>
      </c>
      <c r="N25" s="6">
        <v>90480</v>
      </c>
      <c r="O25" s="6">
        <v>90480</v>
      </c>
    </row>
    <row r="26" spans="1:15" x14ac:dyDescent="0.2">
      <c r="A26" t="s">
        <v>96</v>
      </c>
      <c r="B26" t="s">
        <v>116</v>
      </c>
      <c r="C26" t="s">
        <v>50</v>
      </c>
      <c r="D26" t="s">
        <v>117</v>
      </c>
      <c r="E26" t="s">
        <v>118</v>
      </c>
      <c r="F26" t="str">
        <f t="shared" si="0"/>
        <v>Weyburn</v>
      </c>
      <c r="G26" t="str">
        <f t="shared" si="1"/>
        <v>Weyburn</v>
      </c>
      <c r="H26" t="s">
        <v>119</v>
      </c>
      <c r="I26" t="s">
        <v>120</v>
      </c>
      <c r="J26" t="s">
        <v>20</v>
      </c>
      <c r="K26" t="s">
        <v>32</v>
      </c>
      <c r="L26" t="s">
        <v>33</v>
      </c>
      <c r="M26" s="6">
        <v>61181</v>
      </c>
      <c r="N26" s="6">
        <v>76458</v>
      </c>
      <c r="O26" s="6">
        <v>68819.5</v>
      </c>
    </row>
    <row r="27" spans="1:15" x14ac:dyDescent="0.2">
      <c r="A27" t="s">
        <v>96</v>
      </c>
      <c r="B27" t="s">
        <v>121</v>
      </c>
      <c r="C27" t="s">
        <v>50</v>
      </c>
      <c r="D27" t="s">
        <v>122</v>
      </c>
      <c r="E27" t="s">
        <v>123</v>
      </c>
      <c r="F27" t="str">
        <f t="shared" si="0"/>
        <v>Mississauga</v>
      </c>
      <c r="G27" t="str">
        <f t="shared" si="1"/>
        <v>Mississauga</v>
      </c>
      <c r="H27" t="s">
        <v>31</v>
      </c>
      <c r="I27" t="s">
        <v>124</v>
      </c>
      <c r="J27" t="s">
        <v>20</v>
      </c>
      <c r="K27" t="s">
        <v>32</v>
      </c>
      <c r="L27" t="s">
        <v>46</v>
      </c>
      <c r="M27" s="6">
        <v>50000</v>
      </c>
      <c r="N27" s="6">
        <v>76458</v>
      </c>
      <c r="O27" s="6">
        <v>63229</v>
      </c>
    </row>
    <row r="28" spans="1:15" x14ac:dyDescent="0.2">
      <c r="A28" t="s">
        <v>88</v>
      </c>
      <c r="B28" t="s">
        <v>125</v>
      </c>
      <c r="C28" t="s">
        <v>15</v>
      </c>
      <c r="D28" t="s">
        <v>126</v>
      </c>
      <c r="E28" t="s">
        <v>37</v>
      </c>
      <c r="F28" t="str">
        <f t="shared" si="0"/>
        <v>Toronto</v>
      </c>
      <c r="G28" t="str">
        <f t="shared" si="1"/>
        <v>Toronto</v>
      </c>
      <c r="H28" t="s">
        <v>31</v>
      </c>
      <c r="I28" t="s">
        <v>18</v>
      </c>
      <c r="J28" t="s">
        <v>20</v>
      </c>
      <c r="K28" t="s">
        <v>32</v>
      </c>
      <c r="L28" t="s">
        <v>93</v>
      </c>
      <c r="M28" s="6">
        <v>74800</v>
      </c>
      <c r="N28" s="6">
        <v>138600</v>
      </c>
      <c r="O28" s="6">
        <v>106700</v>
      </c>
    </row>
    <row r="29" spans="1:15" x14ac:dyDescent="0.2">
      <c r="A29" t="s">
        <v>22</v>
      </c>
      <c r="B29" t="s">
        <v>23</v>
      </c>
      <c r="C29" t="s">
        <v>23</v>
      </c>
      <c r="D29" t="s">
        <v>127</v>
      </c>
      <c r="E29" t="s">
        <v>128</v>
      </c>
      <c r="F29" t="str">
        <f t="shared" si="0"/>
        <v>Banff</v>
      </c>
      <c r="G29" t="str">
        <f t="shared" si="1"/>
        <v>Banff</v>
      </c>
      <c r="H29" t="s">
        <v>100</v>
      </c>
      <c r="I29" t="s">
        <v>129</v>
      </c>
      <c r="J29" t="s">
        <v>20</v>
      </c>
      <c r="K29" t="s">
        <v>32</v>
      </c>
      <c r="L29" t="s">
        <v>130</v>
      </c>
      <c r="M29" s="6">
        <v>65000</v>
      </c>
      <c r="N29" s="6">
        <v>87000</v>
      </c>
      <c r="O29" s="6">
        <v>76000</v>
      </c>
    </row>
    <row r="30" spans="1:15" x14ac:dyDescent="0.2">
      <c r="A30" t="s">
        <v>55</v>
      </c>
      <c r="B30" t="s">
        <v>131</v>
      </c>
      <c r="C30" t="s">
        <v>50</v>
      </c>
      <c r="D30" t="s">
        <v>132</v>
      </c>
      <c r="E30" t="s">
        <v>37</v>
      </c>
      <c r="F30" t="str">
        <f t="shared" si="0"/>
        <v>Toronto</v>
      </c>
      <c r="G30" t="str">
        <f t="shared" si="1"/>
        <v>Toronto</v>
      </c>
      <c r="H30" t="s">
        <v>31</v>
      </c>
      <c r="I30" t="s">
        <v>87</v>
      </c>
      <c r="J30" t="s">
        <v>20</v>
      </c>
      <c r="K30" t="s">
        <v>32</v>
      </c>
      <c r="L30" t="s">
        <v>21</v>
      </c>
      <c r="M30" s="6">
        <v>68000</v>
      </c>
      <c r="N30" s="6">
        <v>88300</v>
      </c>
      <c r="O30" s="6">
        <v>78150</v>
      </c>
    </row>
    <row r="31" spans="1:15" x14ac:dyDescent="0.2">
      <c r="A31" t="s">
        <v>22</v>
      </c>
      <c r="B31" t="s">
        <v>23</v>
      </c>
      <c r="C31" t="s">
        <v>23</v>
      </c>
      <c r="D31" t="s">
        <v>127</v>
      </c>
      <c r="E31" t="s">
        <v>128</v>
      </c>
      <c r="F31" t="str">
        <f t="shared" si="0"/>
        <v>Banff</v>
      </c>
      <c r="G31" t="str">
        <f t="shared" si="1"/>
        <v>Banff</v>
      </c>
      <c r="H31" t="s">
        <v>100</v>
      </c>
      <c r="I31" t="s">
        <v>129</v>
      </c>
      <c r="J31" t="s">
        <v>20</v>
      </c>
      <c r="K31" t="s">
        <v>32</v>
      </c>
      <c r="L31" t="s">
        <v>130</v>
      </c>
      <c r="M31" s="6">
        <v>65000</v>
      </c>
      <c r="N31" s="6">
        <v>87000</v>
      </c>
      <c r="O31" s="6">
        <v>76000</v>
      </c>
    </row>
    <row r="32" spans="1:15" x14ac:dyDescent="0.2">
      <c r="A32" t="s">
        <v>13</v>
      </c>
      <c r="B32" t="s">
        <v>133</v>
      </c>
      <c r="C32" t="s">
        <v>50</v>
      </c>
      <c r="D32" t="s">
        <v>132</v>
      </c>
      <c r="E32" t="s">
        <v>37</v>
      </c>
      <c r="F32" t="str">
        <f t="shared" si="0"/>
        <v>Toronto</v>
      </c>
      <c r="G32" t="str">
        <f t="shared" si="1"/>
        <v>Toronto</v>
      </c>
      <c r="H32" t="s">
        <v>31</v>
      </c>
      <c r="I32" t="s">
        <v>87</v>
      </c>
      <c r="J32" t="s">
        <v>20</v>
      </c>
      <c r="K32" t="s">
        <v>32</v>
      </c>
      <c r="L32" t="s">
        <v>21</v>
      </c>
      <c r="M32" s="6">
        <v>76000</v>
      </c>
      <c r="N32" s="6">
        <v>89440</v>
      </c>
      <c r="O32" s="6">
        <v>82720</v>
      </c>
    </row>
    <row r="33" spans="1:15" x14ac:dyDescent="0.2">
      <c r="A33" t="s">
        <v>13</v>
      </c>
      <c r="B33" t="s">
        <v>134</v>
      </c>
      <c r="C33" t="s">
        <v>90</v>
      </c>
      <c r="D33" t="s">
        <v>135</v>
      </c>
      <c r="E33" t="s">
        <v>136</v>
      </c>
      <c r="F33" t="str">
        <f t="shared" si="0"/>
        <v>Edmonton</v>
      </c>
      <c r="G33" t="str">
        <f t="shared" si="1"/>
        <v>Edmonton</v>
      </c>
      <c r="H33" t="s">
        <v>100</v>
      </c>
      <c r="I33" t="s">
        <v>137</v>
      </c>
      <c r="J33" t="s">
        <v>20</v>
      </c>
      <c r="K33" t="s">
        <v>32</v>
      </c>
      <c r="L33" t="s">
        <v>33</v>
      </c>
      <c r="M33" s="6">
        <v>54764.33</v>
      </c>
      <c r="N33" s="6">
        <v>73940.149999999994</v>
      </c>
      <c r="O33" s="6">
        <v>64352.24</v>
      </c>
    </row>
    <row r="34" spans="1:15" x14ac:dyDescent="0.2">
      <c r="A34" t="s">
        <v>22</v>
      </c>
      <c r="B34" t="s">
        <v>23</v>
      </c>
      <c r="C34" t="s">
        <v>23</v>
      </c>
      <c r="D34" t="s">
        <v>127</v>
      </c>
      <c r="E34" t="s">
        <v>128</v>
      </c>
      <c r="F34" t="str">
        <f t="shared" si="0"/>
        <v>Banff</v>
      </c>
      <c r="G34" t="str">
        <f t="shared" si="1"/>
        <v>Banff</v>
      </c>
      <c r="H34" t="s">
        <v>100</v>
      </c>
      <c r="I34" t="s">
        <v>129</v>
      </c>
      <c r="J34" t="s">
        <v>20</v>
      </c>
      <c r="K34" t="s">
        <v>32</v>
      </c>
      <c r="L34" t="s">
        <v>130</v>
      </c>
      <c r="M34" s="6">
        <v>65000</v>
      </c>
      <c r="N34" s="6">
        <v>87000</v>
      </c>
      <c r="O34" s="6">
        <v>76000</v>
      </c>
    </row>
    <row r="35" spans="1:15" x14ac:dyDescent="0.2">
      <c r="A35" t="s">
        <v>81</v>
      </c>
      <c r="B35" t="s">
        <v>138</v>
      </c>
      <c r="C35" t="s">
        <v>90</v>
      </c>
      <c r="D35" t="s">
        <v>139</v>
      </c>
      <c r="E35" t="s">
        <v>140</v>
      </c>
      <c r="F35" t="str">
        <f t="shared" si="0"/>
        <v>Greater Toronto Area</v>
      </c>
      <c r="G35" t="str">
        <f t="shared" si="1"/>
        <v>Greater Toronto Area</v>
      </c>
      <c r="H35" t="s">
        <v>31</v>
      </c>
      <c r="I35" t="s">
        <v>129</v>
      </c>
      <c r="J35" t="s">
        <v>45</v>
      </c>
      <c r="K35" t="s">
        <v>32</v>
      </c>
      <c r="L35" t="s">
        <v>93</v>
      </c>
      <c r="M35" s="6">
        <v>30240.560000000001</v>
      </c>
      <c r="N35" s="6">
        <v>57200</v>
      </c>
      <c r="O35" s="6">
        <v>43720.28</v>
      </c>
    </row>
    <row r="36" spans="1:15" x14ac:dyDescent="0.2">
      <c r="A36" t="s">
        <v>22</v>
      </c>
      <c r="B36" t="s">
        <v>23</v>
      </c>
      <c r="C36" t="s">
        <v>23</v>
      </c>
      <c r="D36" t="s">
        <v>127</v>
      </c>
      <c r="E36" t="s">
        <v>128</v>
      </c>
      <c r="F36" t="str">
        <f t="shared" si="0"/>
        <v>Banff</v>
      </c>
      <c r="G36" t="str">
        <f t="shared" si="1"/>
        <v>Banff</v>
      </c>
      <c r="H36" t="s">
        <v>100</v>
      </c>
      <c r="I36" t="s">
        <v>129</v>
      </c>
      <c r="J36" t="s">
        <v>20</v>
      </c>
      <c r="K36" t="s">
        <v>32</v>
      </c>
      <c r="L36" t="s">
        <v>130</v>
      </c>
      <c r="M36" s="6">
        <v>65000</v>
      </c>
      <c r="N36" s="6">
        <v>87000</v>
      </c>
      <c r="O36" s="6">
        <v>76000</v>
      </c>
    </row>
    <row r="37" spans="1:15" x14ac:dyDescent="0.2">
      <c r="A37" t="s">
        <v>96</v>
      </c>
      <c r="B37" t="s">
        <v>97</v>
      </c>
      <c r="C37" t="s">
        <v>50</v>
      </c>
      <c r="D37" t="s">
        <v>141</v>
      </c>
      <c r="E37" t="s">
        <v>17</v>
      </c>
      <c r="F37" t="str">
        <f t="shared" si="0"/>
        <v>Remote</v>
      </c>
      <c r="G37" t="str">
        <f t="shared" si="1"/>
        <v>Remote</v>
      </c>
      <c r="H37" t="s">
        <v>18</v>
      </c>
      <c r="I37" t="s">
        <v>142</v>
      </c>
      <c r="J37" t="s">
        <v>20</v>
      </c>
      <c r="K37" t="s">
        <v>17</v>
      </c>
      <c r="L37" t="s">
        <v>33</v>
      </c>
      <c r="M37" s="6">
        <v>45000</v>
      </c>
      <c r="N37" s="6">
        <v>57200</v>
      </c>
      <c r="O37" s="6">
        <v>51100</v>
      </c>
    </row>
    <row r="38" spans="1:15" x14ac:dyDescent="0.2">
      <c r="A38" t="s">
        <v>96</v>
      </c>
      <c r="B38" t="s">
        <v>97</v>
      </c>
      <c r="C38" t="s">
        <v>50</v>
      </c>
      <c r="D38" t="s">
        <v>141</v>
      </c>
      <c r="E38" t="s">
        <v>17</v>
      </c>
      <c r="F38" t="str">
        <f t="shared" si="0"/>
        <v>Remote</v>
      </c>
      <c r="G38" t="str">
        <f t="shared" si="1"/>
        <v>Remote</v>
      </c>
      <c r="H38" t="s">
        <v>18</v>
      </c>
      <c r="I38" t="s">
        <v>142</v>
      </c>
      <c r="J38" t="s">
        <v>20</v>
      </c>
      <c r="K38" t="s">
        <v>17</v>
      </c>
      <c r="L38" t="s">
        <v>33</v>
      </c>
      <c r="M38" s="6">
        <v>45000</v>
      </c>
      <c r="N38" s="6">
        <v>57200</v>
      </c>
      <c r="O38" s="6">
        <v>51100</v>
      </c>
    </row>
    <row r="39" spans="1:15" x14ac:dyDescent="0.2">
      <c r="A39" t="s">
        <v>55</v>
      </c>
      <c r="B39" t="s">
        <v>143</v>
      </c>
      <c r="C39" t="s">
        <v>50</v>
      </c>
      <c r="D39" t="s">
        <v>144</v>
      </c>
      <c r="E39" t="s">
        <v>1835</v>
      </c>
      <c r="F39" t="str">
        <f t="shared" si="0"/>
        <v>Montreal</v>
      </c>
      <c r="G39" t="str">
        <f t="shared" si="1"/>
        <v>Montreal</v>
      </c>
      <c r="H39" t="s">
        <v>146</v>
      </c>
      <c r="I39" t="s">
        <v>54</v>
      </c>
      <c r="J39" t="s">
        <v>20</v>
      </c>
      <c r="K39" t="s">
        <v>32</v>
      </c>
      <c r="L39" t="s">
        <v>21</v>
      </c>
      <c r="M39" s="6">
        <v>68000</v>
      </c>
      <c r="N39" s="6">
        <v>88300</v>
      </c>
      <c r="O39" s="6">
        <v>78150</v>
      </c>
    </row>
    <row r="40" spans="1:15" x14ac:dyDescent="0.2">
      <c r="A40" t="s">
        <v>81</v>
      </c>
      <c r="B40" t="s">
        <v>147</v>
      </c>
      <c r="C40" t="s">
        <v>50</v>
      </c>
      <c r="D40" t="s">
        <v>148</v>
      </c>
      <c r="E40" t="s">
        <v>63</v>
      </c>
      <c r="F40" t="str">
        <f t="shared" si="0"/>
        <v>Vancouver</v>
      </c>
      <c r="G40" t="str">
        <f t="shared" si="1"/>
        <v>Vancouver</v>
      </c>
      <c r="H40" t="s">
        <v>53</v>
      </c>
      <c r="I40" t="s">
        <v>149</v>
      </c>
      <c r="J40" t="s">
        <v>20</v>
      </c>
      <c r="K40" t="s">
        <v>32</v>
      </c>
      <c r="L40" t="s">
        <v>150</v>
      </c>
      <c r="M40" s="6">
        <v>104423</v>
      </c>
      <c r="N40" s="6">
        <v>109644</v>
      </c>
      <c r="O40" s="6">
        <v>107033.5</v>
      </c>
    </row>
    <row r="41" spans="1:15" x14ac:dyDescent="0.2">
      <c r="A41" t="s">
        <v>96</v>
      </c>
      <c r="B41" t="s">
        <v>97</v>
      </c>
      <c r="C41" t="s">
        <v>50</v>
      </c>
      <c r="D41" t="s">
        <v>141</v>
      </c>
      <c r="E41" t="s">
        <v>17</v>
      </c>
      <c r="F41" t="str">
        <f t="shared" si="0"/>
        <v>Remote</v>
      </c>
      <c r="G41" t="str">
        <f t="shared" si="1"/>
        <v>Remote</v>
      </c>
      <c r="H41" t="s">
        <v>18</v>
      </c>
      <c r="I41" t="s">
        <v>142</v>
      </c>
      <c r="J41" t="s">
        <v>20</v>
      </c>
      <c r="K41" t="s">
        <v>17</v>
      </c>
      <c r="L41" t="s">
        <v>33</v>
      </c>
      <c r="M41" s="6">
        <v>45000</v>
      </c>
      <c r="N41" s="6">
        <v>57200</v>
      </c>
      <c r="O41" s="6">
        <v>51100</v>
      </c>
    </row>
    <row r="42" spans="1:15" x14ac:dyDescent="0.2">
      <c r="A42" t="s">
        <v>96</v>
      </c>
      <c r="B42" t="s">
        <v>97</v>
      </c>
      <c r="C42" t="s">
        <v>50</v>
      </c>
      <c r="D42" t="s">
        <v>141</v>
      </c>
      <c r="E42" t="s">
        <v>151</v>
      </c>
      <c r="F42" t="str">
        <f t="shared" si="0"/>
        <v>Remote</v>
      </c>
      <c r="G42" t="str">
        <f t="shared" si="1"/>
        <v>Beauceville</v>
      </c>
      <c r="H42" t="s">
        <v>146</v>
      </c>
      <c r="I42" t="s">
        <v>142</v>
      </c>
      <c r="J42" t="s">
        <v>20</v>
      </c>
      <c r="K42" t="s">
        <v>17</v>
      </c>
      <c r="L42" t="s">
        <v>33</v>
      </c>
      <c r="M42" s="6">
        <v>45000</v>
      </c>
      <c r="N42" s="6">
        <v>57200</v>
      </c>
      <c r="O42" s="6">
        <v>51100</v>
      </c>
    </row>
    <row r="43" spans="1:15" x14ac:dyDescent="0.2">
      <c r="A43" t="s">
        <v>55</v>
      </c>
      <c r="B43" t="s">
        <v>152</v>
      </c>
      <c r="C43" t="s">
        <v>50</v>
      </c>
      <c r="D43" t="s">
        <v>153</v>
      </c>
      <c r="E43" t="s">
        <v>154</v>
      </c>
      <c r="F43" t="str">
        <f t="shared" si="0"/>
        <v>London</v>
      </c>
      <c r="G43" t="str">
        <f t="shared" si="1"/>
        <v>London</v>
      </c>
      <c r="H43" t="s">
        <v>31</v>
      </c>
      <c r="I43" t="s">
        <v>155</v>
      </c>
      <c r="J43" t="s">
        <v>45</v>
      </c>
      <c r="K43" t="s">
        <v>32</v>
      </c>
      <c r="L43" t="s">
        <v>21</v>
      </c>
      <c r="M43" s="6">
        <v>54500</v>
      </c>
      <c r="N43" s="6">
        <v>81800</v>
      </c>
      <c r="O43" s="6">
        <v>68150</v>
      </c>
    </row>
    <row r="44" spans="1:15" x14ac:dyDescent="0.2">
      <c r="A44" t="s">
        <v>96</v>
      </c>
      <c r="B44" t="s">
        <v>97</v>
      </c>
      <c r="C44" t="s">
        <v>50</v>
      </c>
      <c r="D44" t="s">
        <v>141</v>
      </c>
      <c r="E44" t="s">
        <v>156</v>
      </c>
      <c r="F44" t="str">
        <f t="shared" si="0"/>
        <v>Remote</v>
      </c>
      <c r="G44" t="str">
        <f t="shared" si="1"/>
        <v>Charlottetown</v>
      </c>
      <c r="H44" t="s">
        <v>157</v>
      </c>
      <c r="I44" t="s">
        <v>142</v>
      </c>
      <c r="J44" t="s">
        <v>20</v>
      </c>
      <c r="K44" t="s">
        <v>17</v>
      </c>
      <c r="L44" t="s">
        <v>33</v>
      </c>
      <c r="M44" s="6">
        <v>45000</v>
      </c>
      <c r="N44" s="6">
        <v>57200</v>
      </c>
      <c r="O44" s="6">
        <v>51100</v>
      </c>
    </row>
    <row r="45" spans="1:15" x14ac:dyDescent="0.2">
      <c r="A45" t="s">
        <v>96</v>
      </c>
      <c r="B45" t="s">
        <v>97</v>
      </c>
      <c r="C45" t="s">
        <v>50</v>
      </c>
      <c r="D45" t="s">
        <v>141</v>
      </c>
      <c r="E45" t="s">
        <v>17</v>
      </c>
      <c r="F45" t="str">
        <f t="shared" si="0"/>
        <v>Remote</v>
      </c>
      <c r="G45" t="str">
        <f t="shared" si="1"/>
        <v>Remote</v>
      </c>
      <c r="H45" t="s">
        <v>18</v>
      </c>
      <c r="I45" t="s">
        <v>142</v>
      </c>
      <c r="J45" t="s">
        <v>20</v>
      </c>
      <c r="K45" t="s">
        <v>17</v>
      </c>
      <c r="L45" t="s">
        <v>33</v>
      </c>
      <c r="M45" s="6">
        <v>45000</v>
      </c>
      <c r="N45" s="6">
        <v>57200</v>
      </c>
      <c r="O45" s="6">
        <v>51100</v>
      </c>
    </row>
    <row r="46" spans="1:15" x14ac:dyDescent="0.2">
      <c r="A46" t="s">
        <v>96</v>
      </c>
      <c r="B46" t="s">
        <v>158</v>
      </c>
      <c r="C46" t="s">
        <v>50</v>
      </c>
      <c r="D46" t="s">
        <v>159</v>
      </c>
      <c r="E46" t="s">
        <v>17</v>
      </c>
      <c r="F46" t="str">
        <f t="shared" si="0"/>
        <v>Remote</v>
      </c>
      <c r="G46" t="str">
        <f t="shared" si="1"/>
        <v>Remote</v>
      </c>
      <c r="H46" t="s">
        <v>18</v>
      </c>
      <c r="I46" t="s">
        <v>160</v>
      </c>
      <c r="J46" t="s">
        <v>20</v>
      </c>
      <c r="K46" t="s">
        <v>17</v>
      </c>
      <c r="L46" t="s">
        <v>21</v>
      </c>
      <c r="M46" s="6">
        <v>50000</v>
      </c>
      <c r="N46" s="6">
        <v>76458</v>
      </c>
      <c r="O46" s="6">
        <v>63229</v>
      </c>
    </row>
    <row r="47" spans="1:15" x14ac:dyDescent="0.2">
      <c r="A47" t="s">
        <v>13</v>
      </c>
      <c r="B47" t="s">
        <v>161</v>
      </c>
      <c r="C47" t="s">
        <v>90</v>
      </c>
      <c r="D47" t="s">
        <v>162</v>
      </c>
      <c r="E47" t="s">
        <v>123</v>
      </c>
      <c r="F47" t="str">
        <f t="shared" si="0"/>
        <v>Mississauga</v>
      </c>
      <c r="G47" t="str">
        <f t="shared" si="1"/>
        <v>Mississauga</v>
      </c>
      <c r="H47" t="s">
        <v>31</v>
      </c>
      <c r="I47" t="s">
        <v>163</v>
      </c>
      <c r="J47" t="s">
        <v>20</v>
      </c>
      <c r="K47" t="s">
        <v>32</v>
      </c>
      <c r="L47" t="s">
        <v>21</v>
      </c>
      <c r="M47" s="6">
        <v>76000</v>
      </c>
      <c r="N47" s="6">
        <v>89440</v>
      </c>
      <c r="O47" s="6">
        <v>82720</v>
      </c>
    </row>
    <row r="48" spans="1:15" x14ac:dyDescent="0.2">
      <c r="A48" t="s">
        <v>26</v>
      </c>
      <c r="B48" t="s">
        <v>164</v>
      </c>
      <c r="C48" t="s">
        <v>28</v>
      </c>
      <c r="D48" t="s">
        <v>165</v>
      </c>
      <c r="E48" t="s">
        <v>166</v>
      </c>
      <c r="F48" t="str">
        <f t="shared" si="0"/>
        <v>Saint-Laurent</v>
      </c>
      <c r="G48" t="str">
        <f t="shared" si="1"/>
        <v>Saint-Laurent</v>
      </c>
      <c r="H48" t="s">
        <v>146</v>
      </c>
      <c r="I48" t="s">
        <v>167</v>
      </c>
      <c r="J48" t="s">
        <v>20</v>
      </c>
      <c r="K48" t="s">
        <v>32</v>
      </c>
      <c r="L48" t="s">
        <v>21</v>
      </c>
      <c r="M48" s="6">
        <v>30240.560000000001</v>
      </c>
      <c r="N48" s="6">
        <v>57200</v>
      </c>
      <c r="O48" s="6">
        <v>43720.28</v>
      </c>
    </row>
    <row r="49" spans="1:15" x14ac:dyDescent="0.2">
      <c r="A49" t="s">
        <v>13</v>
      </c>
      <c r="B49" t="s">
        <v>168</v>
      </c>
      <c r="C49" t="s">
        <v>28</v>
      </c>
      <c r="D49" t="s">
        <v>169</v>
      </c>
      <c r="E49" t="s">
        <v>63</v>
      </c>
      <c r="F49" t="str">
        <f t="shared" si="0"/>
        <v>Vancouver</v>
      </c>
      <c r="G49" t="str">
        <f t="shared" si="1"/>
        <v>Vancouver</v>
      </c>
      <c r="H49" t="s">
        <v>53</v>
      </c>
      <c r="I49" t="s">
        <v>170</v>
      </c>
      <c r="J49" t="s">
        <v>45</v>
      </c>
      <c r="K49" t="s">
        <v>32</v>
      </c>
      <c r="L49" t="s">
        <v>21</v>
      </c>
      <c r="M49" s="6">
        <v>107600</v>
      </c>
      <c r="N49" s="6">
        <v>147100</v>
      </c>
      <c r="O49" s="6">
        <v>127350</v>
      </c>
    </row>
    <row r="50" spans="1:15" x14ac:dyDescent="0.2">
      <c r="A50" t="s">
        <v>13</v>
      </c>
      <c r="B50" t="s">
        <v>171</v>
      </c>
      <c r="C50" t="s">
        <v>50</v>
      </c>
      <c r="D50" t="s">
        <v>68</v>
      </c>
      <c r="E50" t="s">
        <v>37</v>
      </c>
      <c r="F50" t="str">
        <f t="shared" si="0"/>
        <v>Toronto</v>
      </c>
      <c r="G50" t="str">
        <f t="shared" si="1"/>
        <v>Toronto</v>
      </c>
      <c r="H50" t="s">
        <v>31</v>
      </c>
      <c r="I50" t="s">
        <v>54</v>
      </c>
      <c r="J50" t="s">
        <v>20</v>
      </c>
      <c r="K50" t="s">
        <v>32</v>
      </c>
      <c r="L50" t="s">
        <v>46</v>
      </c>
      <c r="M50" s="6">
        <v>76000</v>
      </c>
      <c r="N50" s="6">
        <v>89440</v>
      </c>
      <c r="O50" s="6">
        <v>82720</v>
      </c>
    </row>
    <row r="51" spans="1:15" x14ac:dyDescent="0.2">
      <c r="A51" t="s">
        <v>105</v>
      </c>
      <c r="B51" t="s">
        <v>172</v>
      </c>
      <c r="C51" t="s">
        <v>28</v>
      </c>
      <c r="D51" t="s">
        <v>173</v>
      </c>
      <c r="E51" t="s">
        <v>99</v>
      </c>
      <c r="F51" t="str">
        <f t="shared" si="0"/>
        <v>Calgary</v>
      </c>
      <c r="G51" t="str">
        <f t="shared" si="1"/>
        <v>Calgary</v>
      </c>
      <c r="H51" t="s">
        <v>100</v>
      </c>
      <c r="I51" t="s">
        <v>174</v>
      </c>
      <c r="J51" t="s">
        <v>20</v>
      </c>
      <c r="K51" t="s">
        <v>32</v>
      </c>
      <c r="L51" t="s">
        <v>21</v>
      </c>
      <c r="M51" s="6">
        <v>69000</v>
      </c>
      <c r="N51" s="6">
        <v>86000</v>
      </c>
      <c r="O51" s="6">
        <v>77500</v>
      </c>
    </row>
    <row r="52" spans="1:15" x14ac:dyDescent="0.2">
      <c r="A52" t="s">
        <v>105</v>
      </c>
      <c r="B52" t="s">
        <v>175</v>
      </c>
      <c r="C52" t="s">
        <v>28</v>
      </c>
      <c r="D52" t="s">
        <v>176</v>
      </c>
      <c r="E52" t="s">
        <v>177</v>
      </c>
      <c r="F52" t="str">
        <f t="shared" si="0"/>
        <v>Fredericton</v>
      </c>
      <c r="G52" t="str">
        <f t="shared" si="1"/>
        <v>Fredericton</v>
      </c>
      <c r="H52" t="s">
        <v>178</v>
      </c>
      <c r="I52" t="s">
        <v>179</v>
      </c>
      <c r="J52" t="s">
        <v>20</v>
      </c>
      <c r="K52" t="s">
        <v>32</v>
      </c>
      <c r="L52" t="s">
        <v>21</v>
      </c>
      <c r="M52" s="6">
        <v>69000</v>
      </c>
      <c r="N52" s="6">
        <v>86000</v>
      </c>
      <c r="O52" s="6">
        <v>77500</v>
      </c>
    </row>
    <row r="53" spans="1:15" x14ac:dyDescent="0.2">
      <c r="A53" t="s">
        <v>88</v>
      </c>
      <c r="B53" t="s">
        <v>180</v>
      </c>
      <c r="C53" t="s">
        <v>23</v>
      </c>
      <c r="D53" t="s">
        <v>181</v>
      </c>
      <c r="E53" t="s">
        <v>17</v>
      </c>
      <c r="F53" t="str">
        <f t="shared" si="0"/>
        <v>Remote</v>
      </c>
      <c r="G53" t="str">
        <f t="shared" si="1"/>
        <v>Remote</v>
      </c>
      <c r="H53" t="s">
        <v>18</v>
      </c>
      <c r="I53" t="s">
        <v>182</v>
      </c>
      <c r="J53" t="s">
        <v>20</v>
      </c>
      <c r="K53" t="s">
        <v>17</v>
      </c>
      <c r="L53" t="s">
        <v>21</v>
      </c>
      <c r="M53" s="6">
        <v>85816.8</v>
      </c>
      <c r="N53" s="6">
        <v>91520</v>
      </c>
      <c r="O53" s="6">
        <v>88668.4</v>
      </c>
    </row>
    <row r="54" spans="1:15" x14ac:dyDescent="0.2">
      <c r="A54" t="s">
        <v>105</v>
      </c>
      <c r="B54" t="s">
        <v>183</v>
      </c>
      <c r="C54" t="s">
        <v>50</v>
      </c>
      <c r="D54" t="s">
        <v>184</v>
      </c>
      <c r="E54" t="s">
        <v>185</v>
      </c>
      <c r="F54" t="str">
        <f t="shared" si="0"/>
        <v>Bedford</v>
      </c>
      <c r="G54" t="str">
        <f t="shared" si="1"/>
        <v>Bedford</v>
      </c>
      <c r="H54" t="s">
        <v>186</v>
      </c>
      <c r="I54" t="s">
        <v>18</v>
      </c>
      <c r="J54" t="s">
        <v>20</v>
      </c>
      <c r="K54" t="s">
        <v>32</v>
      </c>
      <c r="L54" t="s">
        <v>21</v>
      </c>
      <c r="M54" s="6">
        <v>69000</v>
      </c>
      <c r="N54" s="6">
        <v>86000</v>
      </c>
      <c r="O54" s="6">
        <v>77500</v>
      </c>
    </row>
    <row r="55" spans="1:15" x14ac:dyDescent="0.2">
      <c r="A55" t="s">
        <v>81</v>
      </c>
      <c r="B55" t="s">
        <v>187</v>
      </c>
      <c r="C55" t="s">
        <v>188</v>
      </c>
      <c r="D55" t="s">
        <v>189</v>
      </c>
      <c r="E55" t="s">
        <v>37</v>
      </c>
      <c r="F55" t="str">
        <f t="shared" si="0"/>
        <v>Toronto</v>
      </c>
      <c r="G55" t="str">
        <f t="shared" si="1"/>
        <v>Toronto</v>
      </c>
      <c r="H55" t="s">
        <v>31</v>
      </c>
      <c r="I55" t="s">
        <v>190</v>
      </c>
      <c r="J55" t="s">
        <v>20</v>
      </c>
      <c r="K55" t="s">
        <v>32</v>
      </c>
      <c r="L55" t="s">
        <v>21</v>
      </c>
      <c r="M55" s="6">
        <v>66000</v>
      </c>
      <c r="N55" s="6">
        <v>84500</v>
      </c>
      <c r="O55" s="6">
        <v>75250</v>
      </c>
    </row>
    <row r="56" spans="1:15" x14ac:dyDescent="0.2">
      <c r="A56" t="s">
        <v>22</v>
      </c>
      <c r="B56" t="s">
        <v>191</v>
      </c>
      <c r="C56" t="s">
        <v>50</v>
      </c>
      <c r="D56" t="s">
        <v>192</v>
      </c>
      <c r="E56" t="s">
        <v>37</v>
      </c>
      <c r="F56" t="str">
        <f t="shared" si="0"/>
        <v>Toronto</v>
      </c>
      <c r="G56" t="str">
        <f t="shared" si="1"/>
        <v>Toronto</v>
      </c>
      <c r="H56" t="s">
        <v>31</v>
      </c>
      <c r="I56" t="s">
        <v>193</v>
      </c>
      <c r="J56" t="s">
        <v>20</v>
      </c>
      <c r="K56" t="s">
        <v>32</v>
      </c>
      <c r="L56" t="s">
        <v>84</v>
      </c>
      <c r="M56" s="6">
        <v>65000</v>
      </c>
      <c r="N56" s="6">
        <v>87000</v>
      </c>
      <c r="O56" s="6">
        <v>76000</v>
      </c>
    </row>
    <row r="57" spans="1:15" x14ac:dyDescent="0.2">
      <c r="A57" t="s">
        <v>13</v>
      </c>
      <c r="B57" t="s">
        <v>194</v>
      </c>
      <c r="C57" t="s">
        <v>50</v>
      </c>
      <c r="D57" t="s">
        <v>195</v>
      </c>
      <c r="E57" t="s">
        <v>196</v>
      </c>
      <c r="F57" t="str">
        <f t="shared" si="0"/>
        <v>Remote</v>
      </c>
      <c r="G57" t="str">
        <f t="shared" si="1"/>
        <v>Toronto</v>
      </c>
      <c r="H57" t="s">
        <v>31</v>
      </c>
      <c r="I57" t="s">
        <v>18</v>
      </c>
      <c r="J57" t="s">
        <v>20</v>
      </c>
      <c r="K57" t="s">
        <v>17</v>
      </c>
      <c r="L57" t="s">
        <v>21</v>
      </c>
      <c r="M57" s="6">
        <v>41600</v>
      </c>
      <c r="N57" s="6">
        <v>57200</v>
      </c>
      <c r="O57" s="6">
        <v>49400</v>
      </c>
    </row>
    <row r="58" spans="1:15" x14ac:dyDescent="0.2">
      <c r="A58" t="s">
        <v>55</v>
      </c>
      <c r="B58" t="s">
        <v>197</v>
      </c>
      <c r="C58" t="s">
        <v>23</v>
      </c>
      <c r="D58" t="s">
        <v>198</v>
      </c>
      <c r="E58" t="s">
        <v>110</v>
      </c>
      <c r="F58" t="str">
        <f t="shared" si="0"/>
        <v>Barrie</v>
      </c>
      <c r="G58" t="str">
        <f t="shared" si="1"/>
        <v>Barrie</v>
      </c>
      <c r="H58" t="s">
        <v>31</v>
      </c>
      <c r="I58" t="s">
        <v>54</v>
      </c>
      <c r="J58" t="s">
        <v>20</v>
      </c>
      <c r="K58" t="s">
        <v>32</v>
      </c>
      <c r="L58" t="s">
        <v>21</v>
      </c>
      <c r="M58" s="6">
        <v>68000</v>
      </c>
      <c r="N58" s="6">
        <v>88300</v>
      </c>
      <c r="O58" s="6">
        <v>78150</v>
      </c>
    </row>
    <row r="59" spans="1:15" x14ac:dyDescent="0.2">
      <c r="A59" t="s">
        <v>81</v>
      </c>
      <c r="B59" t="s">
        <v>199</v>
      </c>
      <c r="C59" t="s">
        <v>188</v>
      </c>
      <c r="D59" t="s">
        <v>200</v>
      </c>
      <c r="E59" t="s">
        <v>37</v>
      </c>
      <c r="F59" t="str">
        <f t="shared" si="0"/>
        <v>Toronto</v>
      </c>
      <c r="G59" t="str">
        <f t="shared" si="1"/>
        <v>Toronto</v>
      </c>
      <c r="H59" t="s">
        <v>31</v>
      </c>
      <c r="I59" t="s">
        <v>201</v>
      </c>
      <c r="J59" t="s">
        <v>20</v>
      </c>
      <c r="K59" t="s">
        <v>32</v>
      </c>
      <c r="L59" t="s">
        <v>21</v>
      </c>
      <c r="M59" s="6">
        <v>66000</v>
      </c>
      <c r="N59" s="6">
        <v>84500</v>
      </c>
      <c r="O59" s="6">
        <v>75250</v>
      </c>
    </row>
    <row r="60" spans="1:15" x14ac:dyDescent="0.2">
      <c r="A60" t="s">
        <v>81</v>
      </c>
      <c r="B60" t="s">
        <v>202</v>
      </c>
      <c r="C60" t="s">
        <v>35</v>
      </c>
      <c r="D60" t="s">
        <v>203</v>
      </c>
      <c r="E60" t="s">
        <v>204</v>
      </c>
      <c r="F60" t="str">
        <f t="shared" si="0"/>
        <v>Brampton</v>
      </c>
      <c r="G60" t="str">
        <f t="shared" si="1"/>
        <v>Brampton</v>
      </c>
      <c r="H60" t="s">
        <v>31</v>
      </c>
      <c r="I60" t="s">
        <v>205</v>
      </c>
      <c r="J60" t="s">
        <v>45</v>
      </c>
      <c r="K60" t="s">
        <v>32</v>
      </c>
      <c r="L60" t="s">
        <v>33</v>
      </c>
      <c r="M60" s="6">
        <v>66000</v>
      </c>
      <c r="N60" s="6">
        <v>84500</v>
      </c>
      <c r="O60" s="6">
        <v>75250</v>
      </c>
    </row>
    <row r="61" spans="1:15" x14ac:dyDescent="0.2">
      <c r="A61" t="s">
        <v>55</v>
      </c>
      <c r="B61" t="s">
        <v>206</v>
      </c>
      <c r="C61" t="s">
        <v>50</v>
      </c>
      <c r="D61" t="s">
        <v>207</v>
      </c>
      <c r="E61" t="s">
        <v>17</v>
      </c>
      <c r="F61" t="str">
        <f t="shared" si="0"/>
        <v>Remote</v>
      </c>
      <c r="G61" t="str">
        <f t="shared" si="1"/>
        <v>Remote</v>
      </c>
      <c r="H61" t="s">
        <v>18</v>
      </c>
      <c r="I61" t="s">
        <v>208</v>
      </c>
      <c r="J61" t="s">
        <v>45</v>
      </c>
      <c r="K61" t="s">
        <v>17</v>
      </c>
      <c r="L61" t="s">
        <v>21</v>
      </c>
      <c r="M61" s="6">
        <v>83500</v>
      </c>
      <c r="N61" s="6">
        <v>149300</v>
      </c>
      <c r="O61" s="6">
        <v>116400</v>
      </c>
    </row>
    <row r="62" spans="1:15" x14ac:dyDescent="0.2">
      <c r="A62" t="s">
        <v>81</v>
      </c>
      <c r="B62" t="s">
        <v>138</v>
      </c>
      <c r="C62" t="s">
        <v>90</v>
      </c>
      <c r="D62" t="s">
        <v>209</v>
      </c>
      <c r="E62" t="s">
        <v>37</v>
      </c>
      <c r="F62" t="str">
        <f t="shared" si="0"/>
        <v>Toronto</v>
      </c>
      <c r="G62" t="str">
        <f t="shared" si="1"/>
        <v>Toronto</v>
      </c>
      <c r="H62" t="s">
        <v>31</v>
      </c>
      <c r="I62" t="s">
        <v>129</v>
      </c>
      <c r="J62" t="s">
        <v>45</v>
      </c>
      <c r="K62" t="s">
        <v>32</v>
      </c>
      <c r="L62" t="s">
        <v>21</v>
      </c>
      <c r="M62" s="6">
        <v>30240.560000000001</v>
      </c>
      <c r="N62" s="6">
        <v>57200</v>
      </c>
      <c r="O62" s="6">
        <v>43720.28</v>
      </c>
    </row>
    <row r="63" spans="1:15" x14ac:dyDescent="0.2">
      <c r="A63" t="s">
        <v>105</v>
      </c>
      <c r="B63" t="s">
        <v>210</v>
      </c>
      <c r="C63" t="s">
        <v>28</v>
      </c>
      <c r="D63" t="s">
        <v>211</v>
      </c>
      <c r="E63" t="s">
        <v>212</v>
      </c>
      <c r="F63" t="str">
        <f t="shared" si="0"/>
        <v>Vaughan</v>
      </c>
      <c r="G63" t="str">
        <f t="shared" si="1"/>
        <v>Vaughan</v>
      </c>
      <c r="H63" t="s">
        <v>31</v>
      </c>
      <c r="I63" t="s">
        <v>213</v>
      </c>
      <c r="J63" t="s">
        <v>20</v>
      </c>
      <c r="K63" t="s">
        <v>32</v>
      </c>
      <c r="L63" t="s">
        <v>21</v>
      </c>
      <c r="M63" s="6">
        <v>69000</v>
      </c>
      <c r="N63" s="6">
        <v>86000</v>
      </c>
      <c r="O63" s="6">
        <v>77500</v>
      </c>
    </row>
    <row r="64" spans="1:15" x14ac:dyDescent="0.2">
      <c r="A64" t="s">
        <v>55</v>
      </c>
      <c r="B64" t="s">
        <v>214</v>
      </c>
      <c r="C64" t="s">
        <v>41</v>
      </c>
      <c r="D64" t="s">
        <v>215</v>
      </c>
      <c r="E64" t="s">
        <v>216</v>
      </c>
      <c r="F64" t="str">
        <f t="shared" si="0"/>
        <v>Surrey</v>
      </c>
      <c r="G64" t="str">
        <f t="shared" si="1"/>
        <v>Surrey</v>
      </c>
      <c r="H64" t="s">
        <v>53</v>
      </c>
      <c r="I64" t="s">
        <v>18</v>
      </c>
      <c r="J64" t="s">
        <v>45</v>
      </c>
      <c r="K64" t="s">
        <v>32</v>
      </c>
      <c r="L64" t="s">
        <v>21</v>
      </c>
      <c r="M64" s="6">
        <v>95680</v>
      </c>
      <c r="N64" s="6">
        <v>95680</v>
      </c>
      <c r="O64" s="6">
        <v>95680</v>
      </c>
    </row>
    <row r="65" spans="1:15" x14ac:dyDescent="0.2">
      <c r="A65" t="s">
        <v>81</v>
      </c>
      <c r="B65" t="s">
        <v>217</v>
      </c>
      <c r="C65" t="s">
        <v>23</v>
      </c>
      <c r="D65" t="s">
        <v>218</v>
      </c>
      <c r="E65" t="s">
        <v>219</v>
      </c>
      <c r="F65" t="str">
        <f t="shared" si="0"/>
        <v>Red Lake</v>
      </c>
      <c r="G65" t="str">
        <f t="shared" si="1"/>
        <v>Red Lake</v>
      </c>
      <c r="H65" t="s">
        <v>31</v>
      </c>
      <c r="I65" t="s">
        <v>18</v>
      </c>
      <c r="J65" t="s">
        <v>45</v>
      </c>
      <c r="K65" t="s">
        <v>32</v>
      </c>
      <c r="L65" t="s">
        <v>21</v>
      </c>
      <c r="M65" s="6">
        <v>66000</v>
      </c>
      <c r="N65" s="6">
        <v>84500</v>
      </c>
      <c r="O65" s="6">
        <v>75250</v>
      </c>
    </row>
    <row r="66" spans="1:15" x14ac:dyDescent="0.2">
      <c r="A66" t="s">
        <v>81</v>
      </c>
      <c r="B66" t="s">
        <v>220</v>
      </c>
      <c r="C66" t="s">
        <v>221</v>
      </c>
      <c r="D66" t="s">
        <v>222</v>
      </c>
      <c r="E66" t="s">
        <v>37</v>
      </c>
      <c r="F66" t="str">
        <f t="shared" ref="F66:F129" si="2">IF(LEFT(E66,9)="Remote in","Remote",E66)</f>
        <v>Toronto</v>
      </c>
      <c r="G66" t="str">
        <f t="shared" ref="G66:G129" si="3">IF(LEFT(E66,9)="Remote in",MID(E66,11,LEN(E66)-10),E66)</f>
        <v>Toronto</v>
      </c>
      <c r="H66" t="s">
        <v>31</v>
      </c>
      <c r="I66" t="s">
        <v>87</v>
      </c>
      <c r="J66" t="s">
        <v>223</v>
      </c>
      <c r="K66" t="s">
        <v>32</v>
      </c>
      <c r="L66" t="s">
        <v>21</v>
      </c>
      <c r="M66" s="6">
        <v>30240.560000000001</v>
      </c>
      <c r="N66" s="6">
        <v>57200</v>
      </c>
      <c r="O66" s="6">
        <v>43720.28</v>
      </c>
    </row>
    <row r="67" spans="1:15" x14ac:dyDescent="0.2">
      <c r="A67" t="s">
        <v>55</v>
      </c>
      <c r="B67" t="s">
        <v>224</v>
      </c>
      <c r="C67" t="s">
        <v>50</v>
      </c>
      <c r="D67" t="s">
        <v>225</v>
      </c>
      <c r="E67" t="s">
        <v>123</v>
      </c>
      <c r="F67" t="str">
        <f t="shared" si="2"/>
        <v>Mississauga</v>
      </c>
      <c r="G67" t="str">
        <f t="shared" si="3"/>
        <v>Mississauga</v>
      </c>
      <c r="H67" t="s">
        <v>31</v>
      </c>
      <c r="I67" t="s">
        <v>226</v>
      </c>
      <c r="J67" t="s">
        <v>20</v>
      </c>
      <c r="K67" t="s">
        <v>32</v>
      </c>
      <c r="L67" t="s">
        <v>227</v>
      </c>
      <c r="M67" s="6">
        <v>68000</v>
      </c>
      <c r="N67" s="6">
        <v>88300</v>
      </c>
      <c r="O67" s="6">
        <v>78150</v>
      </c>
    </row>
    <row r="68" spans="1:15" x14ac:dyDescent="0.2">
      <c r="A68" t="s">
        <v>55</v>
      </c>
      <c r="B68" t="s">
        <v>228</v>
      </c>
      <c r="C68" t="s">
        <v>50</v>
      </c>
      <c r="D68" t="s">
        <v>229</v>
      </c>
      <c r="E68" t="s">
        <v>30</v>
      </c>
      <c r="F68" t="str">
        <f t="shared" si="2"/>
        <v>Ottawa</v>
      </c>
      <c r="G68" t="str">
        <f t="shared" si="3"/>
        <v>Ottawa</v>
      </c>
      <c r="H68" t="s">
        <v>31</v>
      </c>
      <c r="I68" t="s">
        <v>54</v>
      </c>
      <c r="J68" t="s">
        <v>20</v>
      </c>
      <c r="K68" t="s">
        <v>32</v>
      </c>
      <c r="L68" t="s">
        <v>21</v>
      </c>
      <c r="M68" s="6">
        <v>68000</v>
      </c>
      <c r="N68" s="6">
        <v>88300</v>
      </c>
      <c r="O68" s="6">
        <v>78150</v>
      </c>
    </row>
    <row r="69" spans="1:15" x14ac:dyDescent="0.2">
      <c r="A69" t="s">
        <v>96</v>
      </c>
      <c r="B69" t="s">
        <v>230</v>
      </c>
      <c r="C69" t="s">
        <v>50</v>
      </c>
      <c r="D69" t="s">
        <v>117</v>
      </c>
      <c r="E69" t="s">
        <v>118</v>
      </c>
      <c r="F69" t="str">
        <f t="shared" si="2"/>
        <v>Weyburn</v>
      </c>
      <c r="G69" t="str">
        <f t="shared" si="3"/>
        <v>Weyburn</v>
      </c>
      <c r="H69" t="s">
        <v>119</v>
      </c>
      <c r="I69" t="s">
        <v>120</v>
      </c>
      <c r="J69" t="s">
        <v>20</v>
      </c>
      <c r="K69" t="s">
        <v>32</v>
      </c>
      <c r="L69" t="s">
        <v>33</v>
      </c>
      <c r="M69" s="6">
        <v>61181</v>
      </c>
      <c r="N69" s="6">
        <v>76458</v>
      </c>
      <c r="O69" s="6">
        <v>68819.5</v>
      </c>
    </row>
    <row r="70" spans="1:15" x14ac:dyDescent="0.2">
      <c r="A70" t="s">
        <v>48</v>
      </c>
      <c r="B70" t="s">
        <v>231</v>
      </c>
      <c r="C70" t="s">
        <v>50</v>
      </c>
      <c r="D70" t="s">
        <v>232</v>
      </c>
      <c r="E70" t="s">
        <v>233</v>
      </c>
      <c r="F70" t="str">
        <f t="shared" si="2"/>
        <v>Winnipeg</v>
      </c>
      <c r="G70" t="str">
        <f t="shared" si="3"/>
        <v>Winnipeg</v>
      </c>
      <c r="H70" t="s">
        <v>234</v>
      </c>
      <c r="I70" t="s">
        <v>235</v>
      </c>
      <c r="J70" t="s">
        <v>20</v>
      </c>
      <c r="K70" t="s">
        <v>32</v>
      </c>
      <c r="L70" t="s">
        <v>33</v>
      </c>
      <c r="M70" s="6">
        <v>68500</v>
      </c>
      <c r="N70" s="6">
        <v>87000</v>
      </c>
      <c r="O70" s="6">
        <v>77750</v>
      </c>
    </row>
    <row r="71" spans="1:15" x14ac:dyDescent="0.2">
      <c r="A71" t="s">
        <v>88</v>
      </c>
      <c r="B71" t="s">
        <v>236</v>
      </c>
      <c r="C71" t="s">
        <v>90</v>
      </c>
      <c r="D71" t="s">
        <v>237</v>
      </c>
      <c r="E71" t="s">
        <v>37</v>
      </c>
      <c r="F71" t="str">
        <f t="shared" si="2"/>
        <v>Toronto</v>
      </c>
      <c r="G71" t="str">
        <f t="shared" si="3"/>
        <v>Toronto</v>
      </c>
      <c r="H71" t="s">
        <v>31</v>
      </c>
      <c r="I71" t="s">
        <v>18</v>
      </c>
      <c r="J71" t="s">
        <v>20</v>
      </c>
      <c r="K71" t="s">
        <v>32</v>
      </c>
      <c r="L71" t="s">
        <v>33</v>
      </c>
      <c r="M71" s="6">
        <v>105000</v>
      </c>
      <c r="N71" s="6">
        <v>105000</v>
      </c>
      <c r="O71" s="6">
        <v>105000</v>
      </c>
    </row>
    <row r="72" spans="1:15" x14ac:dyDescent="0.2">
      <c r="A72" t="s">
        <v>48</v>
      </c>
      <c r="B72" t="s">
        <v>238</v>
      </c>
      <c r="C72" t="s">
        <v>15</v>
      </c>
      <c r="D72" t="s">
        <v>239</v>
      </c>
      <c r="E72" t="s">
        <v>37</v>
      </c>
      <c r="F72" t="str">
        <f t="shared" si="2"/>
        <v>Toronto</v>
      </c>
      <c r="G72" t="str">
        <f t="shared" si="3"/>
        <v>Toronto</v>
      </c>
      <c r="H72" t="s">
        <v>31</v>
      </c>
      <c r="I72" t="s">
        <v>240</v>
      </c>
      <c r="J72" t="s">
        <v>20</v>
      </c>
      <c r="K72" t="s">
        <v>32</v>
      </c>
      <c r="L72" t="s">
        <v>241</v>
      </c>
      <c r="M72" s="6">
        <v>104000</v>
      </c>
      <c r="N72" s="6">
        <v>120640</v>
      </c>
      <c r="O72" s="6">
        <v>112320</v>
      </c>
    </row>
    <row r="73" spans="1:15" x14ac:dyDescent="0.2">
      <c r="A73" t="s">
        <v>26</v>
      </c>
      <c r="B73" t="s">
        <v>242</v>
      </c>
      <c r="C73" t="s">
        <v>50</v>
      </c>
      <c r="D73" t="s">
        <v>243</v>
      </c>
      <c r="E73" t="s">
        <v>52</v>
      </c>
      <c r="F73" t="str">
        <f t="shared" si="2"/>
        <v>Abbotsford</v>
      </c>
      <c r="G73" t="str">
        <f t="shared" si="3"/>
        <v>Abbotsford</v>
      </c>
      <c r="H73" t="s">
        <v>53</v>
      </c>
      <c r="I73" t="s">
        <v>244</v>
      </c>
      <c r="J73" t="s">
        <v>20</v>
      </c>
      <c r="K73" t="s">
        <v>32</v>
      </c>
      <c r="L73" t="s">
        <v>39</v>
      </c>
      <c r="M73" s="6">
        <v>76071.179999999993</v>
      </c>
      <c r="N73" s="6">
        <v>86658.48</v>
      </c>
      <c r="O73" s="7">
        <v>81364.8299999999</v>
      </c>
    </row>
    <row r="74" spans="1:15" x14ac:dyDescent="0.2">
      <c r="A74" t="s">
        <v>48</v>
      </c>
      <c r="B74" t="s">
        <v>246</v>
      </c>
      <c r="C74" t="s">
        <v>50</v>
      </c>
      <c r="D74" t="s">
        <v>247</v>
      </c>
      <c r="E74" t="s">
        <v>248</v>
      </c>
      <c r="F74" t="str">
        <f t="shared" si="2"/>
        <v>Laval</v>
      </c>
      <c r="G74" t="str">
        <f t="shared" si="3"/>
        <v>Laval</v>
      </c>
      <c r="H74" t="s">
        <v>146</v>
      </c>
      <c r="I74" t="s">
        <v>18</v>
      </c>
      <c r="J74" t="s">
        <v>20</v>
      </c>
      <c r="K74" t="s">
        <v>32</v>
      </c>
      <c r="L74" t="s">
        <v>21</v>
      </c>
      <c r="M74" s="6">
        <v>68500</v>
      </c>
      <c r="N74" s="6">
        <v>87000</v>
      </c>
      <c r="O74" s="6">
        <v>77750</v>
      </c>
    </row>
    <row r="75" spans="1:15" x14ac:dyDescent="0.2">
      <c r="A75" t="s">
        <v>55</v>
      </c>
      <c r="B75" t="s">
        <v>214</v>
      </c>
      <c r="C75" t="s">
        <v>41</v>
      </c>
      <c r="D75" t="s">
        <v>249</v>
      </c>
      <c r="E75" t="s">
        <v>216</v>
      </c>
      <c r="F75" t="str">
        <f t="shared" si="2"/>
        <v>Surrey</v>
      </c>
      <c r="G75" t="str">
        <f t="shared" si="3"/>
        <v>Surrey</v>
      </c>
      <c r="H75" t="s">
        <v>53</v>
      </c>
      <c r="I75" t="s">
        <v>250</v>
      </c>
      <c r="J75" t="s">
        <v>45</v>
      </c>
      <c r="K75" t="s">
        <v>32</v>
      </c>
      <c r="L75" t="s">
        <v>33</v>
      </c>
      <c r="M75" s="6">
        <v>95680</v>
      </c>
      <c r="N75" s="6">
        <v>95680</v>
      </c>
      <c r="O75" s="6">
        <v>95680</v>
      </c>
    </row>
    <row r="76" spans="1:15" x14ac:dyDescent="0.2">
      <c r="A76" t="s">
        <v>48</v>
      </c>
      <c r="B76" t="s">
        <v>246</v>
      </c>
      <c r="C76" t="s">
        <v>50</v>
      </c>
      <c r="D76" t="s">
        <v>247</v>
      </c>
      <c r="E76" t="s">
        <v>248</v>
      </c>
      <c r="F76" t="str">
        <f t="shared" si="2"/>
        <v>Laval</v>
      </c>
      <c r="G76" t="str">
        <f t="shared" si="3"/>
        <v>Laval</v>
      </c>
      <c r="H76" t="s">
        <v>146</v>
      </c>
      <c r="I76" t="s">
        <v>18</v>
      </c>
      <c r="J76" t="s">
        <v>20</v>
      </c>
      <c r="K76" t="s">
        <v>32</v>
      </c>
      <c r="L76" t="s">
        <v>21</v>
      </c>
      <c r="M76" s="6">
        <v>68500</v>
      </c>
      <c r="N76" s="6">
        <v>87000</v>
      </c>
      <c r="O76" s="6">
        <v>77750</v>
      </c>
    </row>
    <row r="77" spans="1:15" x14ac:dyDescent="0.2">
      <c r="A77" t="s">
        <v>26</v>
      </c>
      <c r="B77" t="s">
        <v>251</v>
      </c>
      <c r="C77" t="s">
        <v>23</v>
      </c>
      <c r="D77" t="s">
        <v>252</v>
      </c>
      <c r="E77" t="s">
        <v>123</v>
      </c>
      <c r="F77" t="str">
        <f t="shared" si="2"/>
        <v>Mississauga</v>
      </c>
      <c r="G77" t="str">
        <f t="shared" si="3"/>
        <v>Mississauga</v>
      </c>
      <c r="H77" t="s">
        <v>31</v>
      </c>
      <c r="I77" t="s">
        <v>155</v>
      </c>
      <c r="J77" t="s">
        <v>20</v>
      </c>
      <c r="K77" t="s">
        <v>32</v>
      </c>
      <c r="L77" t="s">
        <v>21</v>
      </c>
      <c r="M77" s="6">
        <v>64123.59</v>
      </c>
      <c r="N77" s="6">
        <v>86600</v>
      </c>
      <c r="O77" s="6">
        <v>75361.794999999998</v>
      </c>
    </row>
    <row r="78" spans="1:15" x14ac:dyDescent="0.2">
      <c r="A78" t="s">
        <v>22</v>
      </c>
      <c r="B78" t="s">
        <v>191</v>
      </c>
      <c r="C78" t="s">
        <v>50</v>
      </c>
      <c r="D78" t="s">
        <v>253</v>
      </c>
      <c r="E78" t="s">
        <v>37</v>
      </c>
      <c r="F78" t="str">
        <f t="shared" si="2"/>
        <v>Toronto</v>
      </c>
      <c r="G78" t="str">
        <f t="shared" si="3"/>
        <v>Toronto</v>
      </c>
      <c r="H78" t="s">
        <v>31</v>
      </c>
      <c r="I78" t="s">
        <v>254</v>
      </c>
      <c r="J78" t="s">
        <v>20</v>
      </c>
      <c r="K78" t="s">
        <v>32</v>
      </c>
      <c r="L78" t="s">
        <v>33</v>
      </c>
      <c r="M78" s="6">
        <v>30240.560000000001</v>
      </c>
      <c r="N78" s="6">
        <v>75223</v>
      </c>
      <c r="O78" s="6">
        <v>52731.78</v>
      </c>
    </row>
    <row r="79" spans="1:15" x14ac:dyDescent="0.2">
      <c r="A79" t="s">
        <v>96</v>
      </c>
      <c r="B79" t="s">
        <v>255</v>
      </c>
      <c r="C79" t="s">
        <v>50</v>
      </c>
      <c r="D79" t="s">
        <v>256</v>
      </c>
      <c r="E79" t="s">
        <v>1835</v>
      </c>
      <c r="F79" t="str">
        <f t="shared" si="2"/>
        <v>Montreal</v>
      </c>
      <c r="G79" t="str">
        <f t="shared" si="3"/>
        <v>Montreal</v>
      </c>
      <c r="H79" t="s">
        <v>146</v>
      </c>
      <c r="I79" t="s">
        <v>54</v>
      </c>
      <c r="J79" t="s">
        <v>20</v>
      </c>
      <c r="K79" t="s">
        <v>32</v>
      </c>
      <c r="L79" t="s">
        <v>21</v>
      </c>
      <c r="M79" s="6">
        <v>100000</v>
      </c>
      <c r="N79" s="6">
        <v>100000</v>
      </c>
      <c r="O79" s="6">
        <v>100000</v>
      </c>
    </row>
    <row r="80" spans="1:15" x14ac:dyDescent="0.2">
      <c r="A80" t="s">
        <v>88</v>
      </c>
      <c r="B80" t="s">
        <v>257</v>
      </c>
      <c r="C80" t="s">
        <v>258</v>
      </c>
      <c r="D80" t="s">
        <v>259</v>
      </c>
      <c r="E80" t="s">
        <v>260</v>
      </c>
      <c r="F80" t="str">
        <f t="shared" si="2"/>
        <v>Halifax</v>
      </c>
      <c r="G80" t="str">
        <f t="shared" si="3"/>
        <v>Halifax</v>
      </c>
      <c r="H80" t="s">
        <v>186</v>
      </c>
      <c r="I80" t="s">
        <v>261</v>
      </c>
      <c r="J80" t="s">
        <v>20</v>
      </c>
      <c r="K80" t="s">
        <v>32</v>
      </c>
      <c r="L80" t="s">
        <v>21</v>
      </c>
      <c r="M80" s="6">
        <v>69000.100000000006</v>
      </c>
      <c r="N80" s="6">
        <v>84021.08</v>
      </c>
      <c r="O80" s="6">
        <v>76510.59</v>
      </c>
    </row>
    <row r="81" spans="1:15" x14ac:dyDescent="0.2">
      <c r="A81" t="s">
        <v>88</v>
      </c>
      <c r="B81" t="s">
        <v>262</v>
      </c>
      <c r="C81" t="s">
        <v>90</v>
      </c>
      <c r="D81" t="s">
        <v>263</v>
      </c>
      <c r="E81" t="s">
        <v>37</v>
      </c>
      <c r="F81" t="str">
        <f t="shared" si="2"/>
        <v>Toronto</v>
      </c>
      <c r="G81" t="str">
        <f t="shared" si="3"/>
        <v>Toronto</v>
      </c>
      <c r="H81" t="s">
        <v>31</v>
      </c>
      <c r="I81" t="s">
        <v>264</v>
      </c>
      <c r="J81" t="s">
        <v>20</v>
      </c>
      <c r="K81" t="s">
        <v>32</v>
      </c>
      <c r="L81" t="s">
        <v>93</v>
      </c>
      <c r="M81" s="6">
        <v>85816.8</v>
      </c>
      <c r="N81" s="6">
        <v>91520</v>
      </c>
      <c r="O81" s="6">
        <v>88668.4</v>
      </c>
    </row>
    <row r="82" spans="1:15" x14ac:dyDescent="0.2">
      <c r="A82" t="s">
        <v>22</v>
      </c>
      <c r="B82" t="s">
        <v>265</v>
      </c>
      <c r="C82" t="s">
        <v>266</v>
      </c>
      <c r="D82" t="s">
        <v>267</v>
      </c>
      <c r="E82" t="s">
        <v>268</v>
      </c>
      <c r="F82" t="str">
        <f t="shared" si="2"/>
        <v>Dieppe</v>
      </c>
      <c r="G82" t="str">
        <f t="shared" si="3"/>
        <v>Dieppe</v>
      </c>
      <c r="H82" t="s">
        <v>178</v>
      </c>
      <c r="I82" t="s">
        <v>54</v>
      </c>
      <c r="J82" t="s">
        <v>45</v>
      </c>
      <c r="K82" t="s">
        <v>32</v>
      </c>
      <c r="L82" t="s">
        <v>269</v>
      </c>
      <c r="M82" s="6">
        <v>65000</v>
      </c>
      <c r="N82" s="6">
        <v>87000</v>
      </c>
      <c r="O82" s="6">
        <v>76000</v>
      </c>
    </row>
    <row r="83" spans="1:15" x14ac:dyDescent="0.2">
      <c r="A83" t="s">
        <v>55</v>
      </c>
      <c r="B83" t="s">
        <v>270</v>
      </c>
      <c r="C83" t="s">
        <v>41</v>
      </c>
      <c r="D83" t="s">
        <v>271</v>
      </c>
      <c r="E83" t="s">
        <v>272</v>
      </c>
      <c r="F83" t="str">
        <f t="shared" si="2"/>
        <v>Vernon</v>
      </c>
      <c r="G83" t="str">
        <f t="shared" si="3"/>
        <v>Vernon</v>
      </c>
      <c r="H83" t="s">
        <v>53</v>
      </c>
      <c r="I83" t="s">
        <v>273</v>
      </c>
      <c r="J83" t="s">
        <v>45</v>
      </c>
      <c r="K83" t="s">
        <v>32</v>
      </c>
      <c r="L83" t="s">
        <v>21</v>
      </c>
      <c r="M83" s="6">
        <v>79500</v>
      </c>
      <c r="N83" s="6">
        <v>106000</v>
      </c>
      <c r="O83" s="6">
        <v>92750</v>
      </c>
    </row>
    <row r="84" spans="1:15" x14ac:dyDescent="0.2">
      <c r="A84" t="s">
        <v>48</v>
      </c>
      <c r="B84" t="s">
        <v>274</v>
      </c>
      <c r="C84" t="s">
        <v>50</v>
      </c>
      <c r="D84" t="s">
        <v>275</v>
      </c>
      <c r="E84" t="s">
        <v>276</v>
      </c>
      <c r="F84" t="str">
        <f t="shared" si="2"/>
        <v>Dorval</v>
      </c>
      <c r="G84" t="str">
        <f t="shared" si="3"/>
        <v>Dorval</v>
      </c>
      <c r="H84" t="s">
        <v>146</v>
      </c>
      <c r="I84" t="s">
        <v>18</v>
      </c>
      <c r="J84" t="s">
        <v>45</v>
      </c>
      <c r="K84" t="s">
        <v>32</v>
      </c>
      <c r="L84" t="s">
        <v>21</v>
      </c>
      <c r="M84" s="6">
        <v>68500</v>
      </c>
      <c r="N84" s="6">
        <v>87000</v>
      </c>
      <c r="O84" s="6">
        <v>77750</v>
      </c>
    </row>
    <row r="85" spans="1:15" x14ac:dyDescent="0.2">
      <c r="A85" t="s">
        <v>81</v>
      </c>
      <c r="B85" t="s">
        <v>277</v>
      </c>
      <c r="C85" t="s">
        <v>23</v>
      </c>
      <c r="D85" t="s">
        <v>278</v>
      </c>
      <c r="E85" t="s">
        <v>279</v>
      </c>
      <c r="F85" t="str">
        <f t="shared" si="2"/>
        <v>Bolton</v>
      </c>
      <c r="G85" t="str">
        <f t="shared" si="3"/>
        <v>Bolton</v>
      </c>
      <c r="H85" t="s">
        <v>31</v>
      </c>
      <c r="I85" t="s">
        <v>54</v>
      </c>
      <c r="J85" t="s">
        <v>45</v>
      </c>
      <c r="K85" t="s">
        <v>32</v>
      </c>
      <c r="L85" t="s">
        <v>21</v>
      </c>
      <c r="M85" s="6">
        <v>90000</v>
      </c>
      <c r="N85" s="6">
        <v>110000</v>
      </c>
      <c r="O85" s="6">
        <v>100000</v>
      </c>
    </row>
    <row r="86" spans="1:15" x14ac:dyDescent="0.2">
      <c r="A86" t="s">
        <v>81</v>
      </c>
      <c r="B86" t="s">
        <v>217</v>
      </c>
      <c r="C86" t="s">
        <v>23</v>
      </c>
      <c r="D86" t="s">
        <v>280</v>
      </c>
      <c r="E86" t="s">
        <v>154</v>
      </c>
      <c r="F86" t="str">
        <f t="shared" si="2"/>
        <v>London</v>
      </c>
      <c r="G86" t="str">
        <f t="shared" si="3"/>
        <v>London</v>
      </c>
      <c r="H86" t="s">
        <v>31</v>
      </c>
      <c r="I86" t="s">
        <v>129</v>
      </c>
      <c r="J86" t="s">
        <v>45</v>
      </c>
      <c r="K86" t="s">
        <v>32</v>
      </c>
      <c r="L86" t="s">
        <v>150</v>
      </c>
      <c r="M86" s="6">
        <v>82800</v>
      </c>
      <c r="N86" s="6">
        <v>103500</v>
      </c>
      <c r="O86" s="6">
        <v>93150</v>
      </c>
    </row>
    <row r="87" spans="1:15" x14ac:dyDescent="0.2">
      <c r="A87" t="s">
        <v>55</v>
      </c>
      <c r="B87" t="s">
        <v>281</v>
      </c>
      <c r="C87" t="s">
        <v>23</v>
      </c>
      <c r="D87" t="s">
        <v>282</v>
      </c>
      <c r="E87" t="s">
        <v>283</v>
      </c>
      <c r="F87" t="str">
        <f t="shared" si="2"/>
        <v>Sherbrooke</v>
      </c>
      <c r="G87" t="str">
        <f t="shared" si="3"/>
        <v>Sherbrooke</v>
      </c>
      <c r="H87" t="s">
        <v>146</v>
      </c>
      <c r="I87" t="s">
        <v>284</v>
      </c>
      <c r="J87" t="s">
        <v>20</v>
      </c>
      <c r="K87" t="s">
        <v>32</v>
      </c>
      <c r="L87" t="s">
        <v>21</v>
      </c>
      <c r="M87" s="6">
        <v>68000</v>
      </c>
      <c r="N87" s="6">
        <v>88300</v>
      </c>
      <c r="O87" s="6">
        <v>78150</v>
      </c>
    </row>
    <row r="88" spans="1:15" x14ac:dyDescent="0.2">
      <c r="A88" t="s">
        <v>22</v>
      </c>
      <c r="B88" t="s">
        <v>285</v>
      </c>
      <c r="C88" t="s">
        <v>50</v>
      </c>
      <c r="D88" t="s">
        <v>286</v>
      </c>
      <c r="E88" t="s">
        <v>37</v>
      </c>
      <c r="F88" t="str">
        <f t="shared" si="2"/>
        <v>Toronto</v>
      </c>
      <c r="G88" t="str">
        <f t="shared" si="3"/>
        <v>Toronto</v>
      </c>
      <c r="H88" t="s">
        <v>31</v>
      </c>
      <c r="I88" t="s">
        <v>287</v>
      </c>
      <c r="J88" t="s">
        <v>20</v>
      </c>
      <c r="K88" t="s">
        <v>32</v>
      </c>
      <c r="L88" t="s">
        <v>21</v>
      </c>
      <c r="M88" s="6">
        <v>65000</v>
      </c>
      <c r="N88" s="6">
        <v>87000</v>
      </c>
      <c r="O88" s="6">
        <v>76000</v>
      </c>
    </row>
    <row r="89" spans="1:15" x14ac:dyDescent="0.2">
      <c r="A89" t="s">
        <v>48</v>
      </c>
      <c r="B89" t="s">
        <v>288</v>
      </c>
      <c r="C89" t="s">
        <v>50</v>
      </c>
      <c r="D89" t="s">
        <v>289</v>
      </c>
      <c r="E89" t="s">
        <v>136</v>
      </c>
      <c r="F89" t="str">
        <f t="shared" si="2"/>
        <v>Edmonton</v>
      </c>
      <c r="G89" t="str">
        <f t="shared" si="3"/>
        <v>Edmonton</v>
      </c>
      <c r="H89" t="s">
        <v>100</v>
      </c>
      <c r="I89" t="s">
        <v>155</v>
      </c>
      <c r="J89" t="s">
        <v>20</v>
      </c>
      <c r="K89" t="s">
        <v>32</v>
      </c>
      <c r="L89" t="s">
        <v>21</v>
      </c>
      <c r="M89" s="6">
        <v>107931.2</v>
      </c>
      <c r="N89" s="6">
        <v>128814.39999999999</v>
      </c>
      <c r="O89" s="7">
        <v>118372.799999999</v>
      </c>
    </row>
    <row r="90" spans="1:15" x14ac:dyDescent="0.2">
      <c r="A90" t="s">
        <v>22</v>
      </c>
      <c r="B90" t="s">
        <v>291</v>
      </c>
      <c r="C90" t="s">
        <v>50</v>
      </c>
      <c r="D90" t="s">
        <v>292</v>
      </c>
      <c r="E90" t="s">
        <v>37</v>
      </c>
      <c r="F90" t="str">
        <f t="shared" si="2"/>
        <v>Toronto</v>
      </c>
      <c r="G90" t="str">
        <f t="shared" si="3"/>
        <v>Toronto</v>
      </c>
      <c r="H90" t="s">
        <v>31</v>
      </c>
      <c r="I90" t="s">
        <v>293</v>
      </c>
      <c r="J90" t="s">
        <v>20</v>
      </c>
      <c r="K90" t="s">
        <v>32</v>
      </c>
      <c r="L90" t="s">
        <v>21</v>
      </c>
      <c r="M90" s="6">
        <v>65000</v>
      </c>
      <c r="N90" s="6">
        <v>87000</v>
      </c>
      <c r="O90" s="6">
        <v>76000</v>
      </c>
    </row>
    <row r="91" spans="1:15" x14ac:dyDescent="0.2">
      <c r="A91" t="s">
        <v>22</v>
      </c>
      <c r="B91" t="s">
        <v>294</v>
      </c>
      <c r="C91" t="s">
        <v>50</v>
      </c>
      <c r="D91" t="s">
        <v>295</v>
      </c>
      <c r="E91" t="s">
        <v>204</v>
      </c>
      <c r="F91" t="str">
        <f t="shared" si="2"/>
        <v>Brampton</v>
      </c>
      <c r="G91" t="str">
        <f t="shared" si="3"/>
        <v>Brampton</v>
      </c>
      <c r="H91" t="s">
        <v>31</v>
      </c>
      <c r="I91" t="s">
        <v>87</v>
      </c>
      <c r="J91" t="s">
        <v>20</v>
      </c>
      <c r="K91" t="s">
        <v>32</v>
      </c>
      <c r="L91" t="s">
        <v>21</v>
      </c>
      <c r="M91" s="6">
        <v>79040</v>
      </c>
      <c r="N91" s="6">
        <v>79040</v>
      </c>
      <c r="O91" s="6">
        <v>79040</v>
      </c>
    </row>
    <row r="92" spans="1:15" x14ac:dyDescent="0.2">
      <c r="A92" t="s">
        <v>22</v>
      </c>
      <c r="B92" t="s">
        <v>296</v>
      </c>
      <c r="C92" t="s">
        <v>50</v>
      </c>
      <c r="D92" t="s">
        <v>297</v>
      </c>
      <c r="E92" t="s">
        <v>298</v>
      </c>
      <c r="F92" t="str">
        <f t="shared" si="2"/>
        <v>Victoria</v>
      </c>
      <c r="G92" t="str">
        <f t="shared" si="3"/>
        <v>Victoria</v>
      </c>
      <c r="H92" t="s">
        <v>53</v>
      </c>
      <c r="I92" t="s">
        <v>54</v>
      </c>
      <c r="J92" t="s">
        <v>20</v>
      </c>
      <c r="K92" t="s">
        <v>32</v>
      </c>
      <c r="L92" t="s">
        <v>227</v>
      </c>
      <c r="M92" s="6">
        <v>68000</v>
      </c>
      <c r="N92" s="6">
        <v>85000</v>
      </c>
      <c r="O92" s="6">
        <v>76500</v>
      </c>
    </row>
    <row r="93" spans="1:15" x14ac:dyDescent="0.2">
      <c r="A93" t="s">
        <v>88</v>
      </c>
      <c r="B93" t="s">
        <v>299</v>
      </c>
      <c r="C93" t="s">
        <v>90</v>
      </c>
      <c r="D93" t="s">
        <v>300</v>
      </c>
      <c r="E93" t="s">
        <v>123</v>
      </c>
      <c r="F93" t="str">
        <f t="shared" si="2"/>
        <v>Mississauga</v>
      </c>
      <c r="G93" t="str">
        <f t="shared" si="3"/>
        <v>Mississauga</v>
      </c>
      <c r="H93" t="s">
        <v>31</v>
      </c>
      <c r="I93" t="s">
        <v>18</v>
      </c>
      <c r="J93" t="s">
        <v>20</v>
      </c>
      <c r="K93" t="s">
        <v>32</v>
      </c>
      <c r="L93" t="s">
        <v>301</v>
      </c>
      <c r="M93" s="6">
        <v>59072</v>
      </c>
      <c r="N93" s="6">
        <v>59072</v>
      </c>
      <c r="O93" s="6">
        <v>59072</v>
      </c>
    </row>
    <row r="94" spans="1:15" x14ac:dyDescent="0.2">
      <c r="A94" t="s">
        <v>96</v>
      </c>
      <c r="B94" t="s">
        <v>302</v>
      </c>
      <c r="C94" t="s">
        <v>50</v>
      </c>
      <c r="D94" t="s">
        <v>303</v>
      </c>
      <c r="E94" t="s">
        <v>63</v>
      </c>
      <c r="F94" t="str">
        <f t="shared" si="2"/>
        <v>Vancouver</v>
      </c>
      <c r="G94" t="str">
        <f t="shared" si="3"/>
        <v>Vancouver</v>
      </c>
      <c r="H94" t="s">
        <v>53</v>
      </c>
      <c r="I94" t="s">
        <v>304</v>
      </c>
      <c r="J94" t="s">
        <v>20</v>
      </c>
      <c r="K94" t="s">
        <v>32</v>
      </c>
      <c r="L94" t="s">
        <v>21</v>
      </c>
      <c r="M94" s="6">
        <v>50000</v>
      </c>
      <c r="N94" s="6">
        <v>76458</v>
      </c>
      <c r="O94" s="6">
        <v>63229</v>
      </c>
    </row>
    <row r="95" spans="1:15" x14ac:dyDescent="0.2">
      <c r="A95" t="s">
        <v>22</v>
      </c>
      <c r="B95" t="s">
        <v>23</v>
      </c>
      <c r="C95" t="s">
        <v>23</v>
      </c>
      <c r="D95" t="s">
        <v>305</v>
      </c>
      <c r="E95" t="s">
        <v>99</v>
      </c>
      <c r="F95" t="str">
        <f t="shared" si="2"/>
        <v>Calgary</v>
      </c>
      <c r="G95" t="str">
        <f t="shared" si="3"/>
        <v>Calgary</v>
      </c>
      <c r="H95" t="s">
        <v>100</v>
      </c>
      <c r="I95" t="s">
        <v>306</v>
      </c>
      <c r="J95" t="s">
        <v>20</v>
      </c>
      <c r="K95" t="s">
        <v>32</v>
      </c>
      <c r="L95" t="s">
        <v>21</v>
      </c>
      <c r="M95" s="6">
        <v>65000</v>
      </c>
      <c r="N95" s="6">
        <v>87000</v>
      </c>
      <c r="O95" s="6">
        <v>76000</v>
      </c>
    </row>
    <row r="96" spans="1:15" x14ac:dyDescent="0.2">
      <c r="A96" t="s">
        <v>81</v>
      </c>
      <c r="B96" t="s">
        <v>307</v>
      </c>
      <c r="C96" t="s">
        <v>50</v>
      </c>
      <c r="D96" t="s">
        <v>308</v>
      </c>
      <c r="E96" t="s">
        <v>63</v>
      </c>
      <c r="F96" t="str">
        <f t="shared" si="2"/>
        <v>Vancouver</v>
      </c>
      <c r="G96" t="str">
        <f t="shared" si="3"/>
        <v>Vancouver</v>
      </c>
      <c r="H96" t="s">
        <v>53</v>
      </c>
      <c r="I96" t="s">
        <v>309</v>
      </c>
      <c r="J96" t="s">
        <v>20</v>
      </c>
      <c r="K96" t="s">
        <v>32</v>
      </c>
      <c r="L96" t="s">
        <v>21</v>
      </c>
      <c r="M96" s="6">
        <v>105800</v>
      </c>
      <c r="N96" s="6">
        <v>138800</v>
      </c>
      <c r="O96" s="6">
        <v>122300</v>
      </c>
    </row>
    <row r="97" spans="1:15" x14ac:dyDescent="0.2">
      <c r="A97" t="s">
        <v>88</v>
      </c>
      <c r="B97" t="s">
        <v>299</v>
      </c>
      <c r="C97" t="s">
        <v>90</v>
      </c>
      <c r="D97" t="s">
        <v>310</v>
      </c>
      <c r="E97" t="s">
        <v>99</v>
      </c>
      <c r="F97" t="str">
        <f t="shared" si="2"/>
        <v>Calgary</v>
      </c>
      <c r="G97" t="str">
        <f t="shared" si="3"/>
        <v>Calgary</v>
      </c>
      <c r="H97" t="s">
        <v>100</v>
      </c>
      <c r="I97" t="s">
        <v>311</v>
      </c>
      <c r="J97" t="s">
        <v>20</v>
      </c>
      <c r="K97" t="s">
        <v>32</v>
      </c>
      <c r="L97" t="s">
        <v>33</v>
      </c>
      <c r="M97" s="6">
        <v>98176</v>
      </c>
      <c r="N97" s="6">
        <v>98176</v>
      </c>
      <c r="O97" s="6">
        <v>98176</v>
      </c>
    </row>
    <row r="98" spans="1:15" x14ac:dyDescent="0.2">
      <c r="A98" t="s">
        <v>48</v>
      </c>
      <c r="B98" t="s">
        <v>312</v>
      </c>
      <c r="C98" t="s">
        <v>266</v>
      </c>
      <c r="D98" t="s">
        <v>313</v>
      </c>
      <c r="E98" t="s">
        <v>136</v>
      </c>
      <c r="F98" t="str">
        <f t="shared" si="2"/>
        <v>Edmonton</v>
      </c>
      <c r="G98" t="str">
        <f t="shared" si="3"/>
        <v>Edmonton</v>
      </c>
      <c r="H98" t="s">
        <v>100</v>
      </c>
      <c r="I98" t="s">
        <v>18</v>
      </c>
      <c r="J98" t="s">
        <v>45</v>
      </c>
      <c r="K98" t="s">
        <v>32</v>
      </c>
      <c r="L98" t="s">
        <v>21</v>
      </c>
      <c r="M98" s="6">
        <v>68500</v>
      </c>
      <c r="N98" s="6">
        <v>87000</v>
      </c>
      <c r="O98" s="6">
        <v>77750</v>
      </c>
    </row>
    <row r="99" spans="1:15" x14ac:dyDescent="0.2">
      <c r="A99" t="s">
        <v>55</v>
      </c>
      <c r="B99" t="s">
        <v>314</v>
      </c>
      <c r="C99" t="s">
        <v>50</v>
      </c>
      <c r="D99" t="s">
        <v>315</v>
      </c>
      <c r="E99" t="s">
        <v>316</v>
      </c>
      <c r="F99" t="str">
        <f t="shared" si="2"/>
        <v>North York</v>
      </c>
      <c r="G99" t="str">
        <f t="shared" si="3"/>
        <v>North York</v>
      </c>
      <c r="H99" t="s">
        <v>31</v>
      </c>
      <c r="I99" t="s">
        <v>54</v>
      </c>
      <c r="J99" t="s">
        <v>20</v>
      </c>
      <c r="K99" t="s">
        <v>32</v>
      </c>
      <c r="L99" t="s">
        <v>46</v>
      </c>
      <c r="M99" s="6">
        <v>50000</v>
      </c>
      <c r="N99" s="6">
        <v>70000</v>
      </c>
      <c r="O99" s="6">
        <v>60000</v>
      </c>
    </row>
    <row r="100" spans="1:15" x14ac:dyDescent="0.2">
      <c r="A100" t="s">
        <v>48</v>
      </c>
      <c r="B100" t="s">
        <v>317</v>
      </c>
      <c r="C100" t="s">
        <v>50</v>
      </c>
      <c r="D100" t="s">
        <v>318</v>
      </c>
      <c r="E100" t="s">
        <v>319</v>
      </c>
      <c r="F100" t="str">
        <f t="shared" si="2"/>
        <v>Oakville</v>
      </c>
      <c r="G100" t="str">
        <f t="shared" si="3"/>
        <v>Oakville</v>
      </c>
      <c r="H100" t="s">
        <v>31</v>
      </c>
      <c r="I100" t="s">
        <v>54</v>
      </c>
      <c r="J100" t="s">
        <v>45</v>
      </c>
      <c r="K100" t="s">
        <v>32</v>
      </c>
      <c r="L100" t="s">
        <v>320</v>
      </c>
      <c r="M100" s="6">
        <v>68500</v>
      </c>
      <c r="N100" s="6">
        <v>87000</v>
      </c>
      <c r="O100" s="6">
        <v>77750</v>
      </c>
    </row>
    <row r="101" spans="1:15" x14ac:dyDescent="0.2">
      <c r="A101" t="s">
        <v>88</v>
      </c>
      <c r="B101" t="s">
        <v>321</v>
      </c>
      <c r="C101" t="s">
        <v>90</v>
      </c>
      <c r="D101" t="s">
        <v>322</v>
      </c>
      <c r="E101" t="s">
        <v>323</v>
      </c>
      <c r="F101" t="str">
        <f t="shared" si="2"/>
        <v>Richmond</v>
      </c>
      <c r="G101" t="str">
        <f t="shared" si="3"/>
        <v>Richmond</v>
      </c>
      <c r="H101" t="s">
        <v>53</v>
      </c>
      <c r="I101" t="s">
        <v>324</v>
      </c>
      <c r="J101" t="s">
        <v>20</v>
      </c>
      <c r="K101" t="s">
        <v>32</v>
      </c>
      <c r="L101" t="s">
        <v>325</v>
      </c>
      <c r="M101" s="6">
        <v>70000</v>
      </c>
      <c r="N101" s="6">
        <v>85000</v>
      </c>
      <c r="O101" s="6">
        <v>77500</v>
      </c>
    </row>
    <row r="102" spans="1:15" x14ac:dyDescent="0.2">
      <c r="A102" t="s">
        <v>55</v>
      </c>
      <c r="B102" t="s">
        <v>326</v>
      </c>
      <c r="C102" t="s">
        <v>266</v>
      </c>
      <c r="D102" t="s">
        <v>327</v>
      </c>
      <c r="E102" t="s">
        <v>37</v>
      </c>
      <c r="F102" t="str">
        <f t="shared" si="2"/>
        <v>Toronto</v>
      </c>
      <c r="G102" t="str">
        <f t="shared" si="3"/>
        <v>Toronto</v>
      </c>
      <c r="H102" t="s">
        <v>31</v>
      </c>
      <c r="I102" t="s">
        <v>328</v>
      </c>
      <c r="J102" t="s">
        <v>45</v>
      </c>
      <c r="K102" t="s">
        <v>32</v>
      </c>
      <c r="L102" t="s">
        <v>93</v>
      </c>
      <c r="M102" s="6">
        <v>68000</v>
      </c>
      <c r="N102" s="6">
        <v>88300</v>
      </c>
      <c r="O102" s="6">
        <v>78150</v>
      </c>
    </row>
    <row r="103" spans="1:15" x14ac:dyDescent="0.2">
      <c r="A103" t="s">
        <v>55</v>
      </c>
      <c r="B103" t="s">
        <v>329</v>
      </c>
      <c r="C103" t="s">
        <v>266</v>
      </c>
      <c r="D103" t="s">
        <v>327</v>
      </c>
      <c r="E103" t="s">
        <v>37</v>
      </c>
      <c r="F103" t="str">
        <f t="shared" si="2"/>
        <v>Toronto</v>
      </c>
      <c r="G103" t="str">
        <f t="shared" si="3"/>
        <v>Toronto</v>
      </c>
      <c r="H103" t="s">
        <v>31</v>
      </c>
      <c r="I103" t="s">
        <v>18</v>
      </c>
      <c r="J103" t="s">
        <v>45</v>
      </c>
      <c r="K103" t="s">
        <v>32</v>
      </c>
      <c r="L103" t="s">
        <v>93</v>
      </c>
      <c r="M103" s="6">
        <v>68000</v>
      </c>
      <c r="N103" s="6">
        <v>88300</v>
      </c>
      <c r="O103" s="6">
        <v>78150</v>
      </c>
    </row>
    <row r="104" spans="1:15" x14ac:dyDescent="0.2">
      <c r="A104" t="s">
        <v>48</v>
      </c>
      <c r="B104" t="s">
        <v>330</v>
      </c>
      <c r="C104" t="s">
        <v>103</v>
      </c>
      <c r="D104" t="s">
        <v>331</v>
      </c>
      <c r="E104" t="s">
        <v>17</v>
      </c>
      <c r="F104" t="str">
        <f t="shared" si="2"/>
        <v>Remote</v>
      </c>
      <c r="G104" t="str">
        <f t="shared" si="3"/>
        <v>Remote</v>
      </c>
      <c r="H104" t="s">
        <v>18</v>
      </c>
      <c r="I104" t="s">
        <v>332</v>
      </c>
      <c r="J104" t="s">
        <v>45</v>
      </c>
      <c r="K104" t="s">
        <v>17</v>
      </c>
      <c r="L104" t="s">
        <v>21</v>
      </c>
      <c r="M104" s="6">
        <v>68500</v>
      </c>
      <c r="N104" s="6">
        <v>87000</v>
      </c>
      <c r="O104" s="6">
        <v>77750</v>
      </c>
    </row>
    <row r="105" spans="1:15" x14ac:dyDescent="0.2">
      <c r="A105" t="s">
        <v>96</v>
      </c>
      <c r="B105" t="s">
        <v>333</v>
      </c>
      <c r="C105" t="s">
        <v>50</v>
      </c>
      <c r="D105" t="s">
        <v>334</v>
      </c>
      <c r="E105" t="s">
        <v>323</v>
      </c>
      <c r="F105" t="str">
        <f t="shared" si="2"/>
        <v>Richmond</v>
      </c>
      <c r="G105" t="str">
        <f t="shared" si="3"/>
        <v>Richmond</v>
      </c>
      <c r="H105" t="s">
        <v>53</v>
      </c>
      <c r="I105" t="s">
        <v>54</v>
      </c>
      <c r="J105" t="s">
        <v>20</v>
      </c>
      <c r="K105" t="s">
        <v>32</v>
      </c>
      <c r="L105" t="s">
        <v>33</v>
      </c>
      <c r="M105" s="6">
        <v>83345.600000000006</v>
      </c>
      <c r="N105" s="6">
        <v>98404.800000000003</v>
      </c>
      <c r="O105" s="7">
        <v>90875.199999999997</v>
      </c>
    </row>
    <row r="106" spans="1:15" x14ac:dyDescent="0.2">
      <c r="A106" t="s">
        <v>48</v>
      </c>
      <c r="B106" t="s">
        <v>336</v>
      </c>
      <c r="C106" t="s">
        <v>50</v>
      </c>
      <c r="D106" t="s">
        <v>337</v>
      </c>
      <c r="E106" t="s">
        <v>99</v>
      </c>
      <c r="F106" t="str">
        <f t="shared" si="2"/>
        <v>Calgary</v>
      </c>
      <c r="G106" t="str">
        <f t="shared" si="3"/>
        <v>Calgary</v>
      </c>
      <c r="H106" t="s">
        <v>100</v>
      </c>
      <c r="I106" t="s">
        <v>54</v>
      </c>
      <c r="J106" t="s">
        <v>20</v>
      </c>
      <c r="K106" t="s">
        <v>32</v>
      </c>
      <c r="L106" t="s">
        <v>33</v>
      </c>
      <c r="M106" s="6">
        <v>65000</v>
      </c>
      <c r="N106" s="6">
        <v>85000</v>
      </c>
      <c r="O106" s="6">
        <v>75000</v>
      </c>
    </row>
    <row r="107" spans="1:15" x14ac:dyDescent="0.2">
      <c r="A107" t="s">
        <v>13</v>
      </c>
      <c r="B107" t="s">
        <v>338</v>
      </c>
      <c r="C107" t="s">
        <v>50</v>
      </c>
      <c r="D107" t="s">
        <v>339</v>
      </c>
      <c r="E107" t="s">
        <v>17</v>
      </c>
      <c r="F107" t="str">
        <f t="shared" si="2"/>
        <v>Remote</v>
      </c>
      <c r="G107" t="str">
        <f t="shared" si="3"/>
        <v>Remote</v>
      </c>
      <c r="H107" t="s">
        <v>18</v>
      </c>
      <c r="I107" t="s">
        <v>340</v>
      </c>
      <c r="J107" t="s">
        <v>20</v>
      </c>
      <c r="K107" t="s">
        <v>17</v>
      </c>
      <c r="L107" t="s">
        <v>21</v>
      </c>
      <c r="M107" s="6">
        <v>87000</v>
      </c>
      <c r="N107" s="6">
        <v>87000</v>
      </c>
      <c r="O107" s="6">
        <v>87000</v>
      </c>
    </row>
    <row r="108" spans="1:15" x14ac:dyDescent="0.2">
      <c r="A108" t="s">
        <v>55</v>
      </c>
      <c r="B108" t="s">
        <v>341</v>
      </c>
      <c r="C108" t="s">
        <v>28</v>
      </c>
      <c r="D108" t="s">
        <v>62</v>
      </c>
      <c r="E108" t="s">
        <v>63</v>
      </c>
      <c r="F108" t="str">
        <f t="shared" si="2"/>
        <v>Vancouver</v>
      </c>
      <c r="G108" t="str">
        <f t="shared" si="3"/>
        <v>Vancouver</v>
      </c>
      <c r="H108" t="s">
        <v>53</v>
      </c>
      <c r="I108" t="s">
        <v>342</v>
      </c>
      <c r="J108" t="s">
        <v>20</v>
      </c>
      <c r="K108" t="s">
        <v>32</v>
      </c>
      <c r="L108" t="s">
        <v>33</v>
      </c>
      <c r="M108" s="6">
        <v>87443.199999999997</v>
      </c>
      <c r="N108" s="6">
        <v>103272</v>
      </c>
      <c r="O108" s="6">
        <v>95357.6</v>
      </c>
    </row>
    <row r="109" spans="1:15" x14ac:dyDescent="0.2">
      <c r="A109" t="s">
        <v>26</v>
      </c>
      <c r="B109" t="s">
        <v>343</v>
      </c>
      <c r="C109" t="s">
        <v>28</v>
      </c>
      <c r="D109" t="s">
        <v>243</v>
      </c>
      <c r="E109" t="s">
        <v>344</v>
      </c>
      <c r="F109" t="str">
        <f t="shared" si="2"/>
        <v>Burnaby</v>
      </c>
      <c r="G109" t="str">
        <f t="shared" si="3"/>
        <v>Burnaby</v>
      </c>
      <c r="H109" t="s">
        <v>53</v>
      </c>
      <c r="I109" t="s">
        <v>345</v>
      </c>
      <c r="J109" t="s">
        <v>20</v>
      </c>
      <c r="K109" t="s">
        <v>32</v>
      </c>
      <c r="L109" t="s">
        <v>39</v>
      </c>
      <c r="M109" s="6">
        <v>69760.7</v>
      </c>
      <c r="N109" s="6">
        <v>79322.69</v>
      </c>
      <c r="O109" s="6">
        <v>74541.695000000007</v>
      </c>
    </row>
    <row r="110" spans="1:15" x14ac:dyDescent="0.2">
      <c r="A110" t="s">
        <v>105</v>
      </c>
      <c r="B110" t="s">
        <v>28</v>
      </c>
      <c r="C110" t="s">
        <v>28</v>
      </c>
      <c r="D110" t="s">
        <v>346</v>
      </c>
      <c r="E110" t="s">
        <v>216</v>
      </c>
      <c r="F110" t="str">
        <f t="shared" si="2"/>
        <v>Surrey</v>
      </c>
      <c r="G110" t="str">
        <f t="shared" si="3"/>
        <v>Surrey</v>
      </c>
      <c r="H110" t="s">
        <v>53</v>
      </c>
      <c r="I110" t="s">
        <v>347</v>
      </c>
      <c r="J110" t="s">
        <v>20</v>
      </c>
      <c r="K110" t="s">
        <v>32</v>
      </c>
      <c r="L110" t="s">
        <v>46</v>
      </c>
      <c r="M110" s="7">
        <v>79289.599999999904</v>
      </c>
      <c r="N110" s="6">
        <v>113984</v>
      </c>
      <c r="O110" s="7">
        <v>96636.799999999901</v>
      </c>
    </row>
    <row r="111" spans="1:15" x14ac:dyDescent="0.2">
      <c r="A111" t="s">
        <v>105</v>
      </c>
      <c r="B111" t="s">
        <v>350</v>
      </c>
      <c r="C111" t="s">
        <v>50</v>
      </c>
      <c r="D111" t="s">
        <v>351</v>
      </c>
      <c r="E111" t="s">
        <v>352</v>
      </c>
      <c r="F111" t="str">
        <f t="shared" si="2"/>
        <v>Metro Vancouver Regional District</v>
      </c>
      <c r="G111" t="str">
        <f t="shared" si="3"/>
        <v>Metro Vancouver Regional District</v>
      </c>
      <c r="H111" t="s">
        <v>53</v>
      </c>
      <c r="I111" t="s">
        <v>311</v>
      </c>
      <c r="J111" t="s">
        <v>20</v>
      </c>
      <c r="K111" t="s">
        <v>32</v>
      </c>
      <c r="L111" t="s">
        <v>21</v>
      </c>
      <c r="M111" s="6">
        <v>30240.560000000001</v>
      </c>
      <c r="N111" s="6">
        <v>57200</v>
      </c>
      <c r="O111" s="6">
        <v>43720.28</v>
      </c>
    </row>
    <row r="112" spans="1:15" x14ac:dyDescent="0.2">
      <c r="A112" t="s">
        <v>88</v>
      </c>
      <c r="B112" t="s">
        <v>353</v>
      </c>
      <c r="C112" t="s">
        <v>50</v>
      </c>
      <c r="D112" t="s">
        <v>354</v>
      </c>
      <c r="E112" t="s">
        <v>17</v>
      </c>
      <c r="F112" t="str">
        <f t="shared" si="2"/>
        <v>Remote</v>
      </c>
      <c r="G112" t="str">
        <f t="shared" si="3"/>
        <v>Remote</v>
      </c>
      <c r="H112" t="s">
        <v>18</v>
      </c>
      <c r="I112" t="s">
        <v>355</v>
      </c>
      <c r="J112" t="s">
        <v>20</v>
      </c>
      <c r="K112" t="s">
        <v>17</v>
      </c>
      <c r="L112" t="s">
        <v>46</v>
      </c>
      <c r="M112" s="6">
        <v>85816.8</v>
      </c>
      <c r="N112" s="6">
        <v>91520</v>
      </c>
      <c r="O112" s="6">
        <v>88668.4</v>
      </c>
    </row>
    <row r="113" spans="1:15" x14ac:dyDescent="0.2">
      <c r="A113" t="s">
        <v>13</v>
      </c>
      <c r="B113" t="s">
        <v>356</v>
      </c>
      <c r="C113" t="s">
        <v>357</v>
      </c>
      <c r="D113" t="s">
        <v>358</v>
      </c>
      <c r="E113" t="s">
        <v>136</v>
      </c>
      <c r="F113" t="str">
        <f t="shared" si="2"/>
        <v>Edmonton</v>
      </c>
      <c r="G113" t="str">
        <f t="shared" si="3"/>
        <v>Edmonton</v>
      </c>
      <c r="H113" t="s">
        <v>100</v>
      </c>
      <c r="I113" t="s">
        <v>359</v>
      </c>
      <c r="J113" t="s">
        <v>20</v>
      </c>
      <c r="K113" t="s">
        <v>32</v>
      </c>
      <c r="L113" t="s">
        <v>33</v>
      </c>
      <c r="M113" s="6">
        <v>137280</v>
      </c>
      <c r="N113" s="6">
        <v>180000</v>
      </c>
      <c r="O113" s="6">
        <v>158640</v>
      </c>
    </row>
    <row r="114" spans="1:15" x14ac:dyDescent="0.2">
      <c r="A114" t="s">
        <v>55</v>
      </c>
      <c r="B114" t="s">
        <v>360</v>
      </c>
      <c r="C114" t="s">
        <v>67</v>
      </c>
      <c r="D114" t="s">
        <v>361</v>
      </c>
      <c r="E114" t="s">
        <v>1835</v>
      </c>
      <c r="F114" t="str">
        <f t="shared" si="2"/>
        <v>Montreal</v>
      </c>
      <c r="G114" t="str">
        <f t="shared" si="3"/>
        <v>Montreal</v>
      </c>
      <c r="H114" t="s">
        <v>146</v>
      </c>
      <c r="I114" t="s">
        <v>362</v>
      </c>
      <c r="J114" t="s">
        <v>20</v>
      </c>
      <c r="K114" t="s">
        <v>32</v>
      </c>
      <c r="L114" t="s">
        <v>21</v>
      </c>
      <c r="M114" s="6">
        <v>68000</v>
      </c>
      <c r="N114" s="6">
        <v>88300</v>
      </c>
      <c r="O114" s="6">
        <v>78150</v>
      </c>
    </row>
    <row r="115" spans="1:15" x14ac:dyDescent="0.2">
      <c r="A115" t="s">
        <v>48</v>
      </c>
      <c r="B115" t="s">
        <v>363</v>
      </c>
      <c r="C115" t="s">
        <v>50</v>
      </c>
      <c r="D115" t="s">
        <v>364</v>
      </c>
      <c r="E115" t="s">
        <v>37</v>
      </c>
      <c r="F115" t="str">
        <f t="shared" si="2"/>
        <v>Toronto</v>
      </c>
      <c r="G115" t="str">
        <f t="shared" si="3"/>
        <v>Toronto</v>
      </c>
      <c r="H115" t="s">
        <v>31</v>
      </c>
      <c r="I115" t="s">
        <v>365</v>
      </c>
      <c r="J115" t="s">
        <v>223</v>
      </c>
      <c r="K115" t="s">
        <v>32</v>
      </c>
      <c r="L115" t="s">
        <v>33</v>
      </c>
      <c r="M115" s="6">
        <v>30240.560000000001</v>
      </c>
      <c r="N115" s="6">
        <v>57200</v>
      </c>
      <c r="O115" s="6">
        <v>43720.28</v>
      </c>
    </row>
    <row r="116" spans="1:15" x14ac:dyDescent="0.2">
      <c r="A116" t="s">
        <v>105</v>
      </c>
      <c r="B116" t="s">
        <v>366</v>
      </c>
      <c r="C116" t="s">
        <v>28</v>
      </c>
      <c r="D116" t="s">
        <v>367</v>
      </c>
      <c r="E116" t="s">
        <v>368</v>
      </c>
      <c r="F116" t="str">
        <f t="shared" si="2"/>
        <v>Berwick</v>
      </c>
      <c r="G116" t="str">
        <f t="shared" si="3"/>
        <v>Berwick</v>
      </c>
      <c r="H116" t="s">
        <v>186</v>
      </c>
      <c r="I116" t="s">
        <v>54</v>
      </c>
      <c r="J116" t="s">
        <v>20</v>
      </c>
      <c r="K116" t="s">
        <v>32</v>
      </c>
      <c r="L116" t="s">
        <v>150</v>
      </c>
      <c r="M116" s="6">
        <v>46531</v>
      </c>
      <c r="N116" s="6">
        <v>58164</v>
      </c>
      <c r="O116" s="6">
        <v>52347.5</v>
      </c>
    </row>
    <row r="117" spans="1:15" x14ac:dyDescent="0.2">
      <c r="A117" t="s">
        <v>105</v>
      </c>
      <c r="B117" t="s">
        <v>369</v>
      </c>
      <c r="C117" t="s">
        <v>370</v>
      </c>
      <c r="D117" t="s">
        <v>371</v>
      </c>
      <c r="E117" t="s">
        <v>99</v>
      </c>
      <c r="F117" t="str">
        <f t="shared" si="2"/>
        <v>Calgary</v>
      </c>
      <c r="G117" t="str">
        <f t="shared" si="3"/>
        <v>Calgary</v>
      </c>
      <c r="H117" t="s">
        <v>100</v>
      </c>
      <c r="I117" t="s">
        <v>372</v>
      </c>
      <c r="J117" t="s">
        <v>20</v>
      </c>
      <c r="K117" t="s">
        <v>32</v>
      </c>
      <c r="L117" t="s">
        <v>21</v>
      </c>
      <c r="M117" s="6">
        <v>69000</v>
      </c>
      <c r="N117" s="6">
        <v>86000</v>
      </c>
      <c r="O117" s="6">
        <v>77500</v>
      </c>
    </row>
    <row r="118" spans="1:15" x14ac:dyDescent="0.2">
      <c r="A118" t="s">
        <v>13</v>
      </c>
      <c r="B118" t="s">
        <v>373</v>
      </c>
      <c r="C118" t="s">
        <v>28</v>
      </c>
      <c r="D118" t="s">
        <v>374</v>
      </c>
      <c r="E118" t="s">
        <v>136</v>
      </c>
      <c r="F118" t="str">
        <f t="shared" si="2"/>
        <v>Edmonton</v>
      </c>
      <c r="G118" t="str">
        <f t="shared" si="3"/>
        <v>Edmonton</v>
      </c>
      <c r="H118" t="s">
        <v>100</v>
      </c>
      <c r="I118" t="s">
        <v>155</v>
      </c>
      <c r="J118" t="s">
        <v>375</v>
      </c>
      <c r="K118" t="s">
        <v>32</v>
      </c>
      <c r="L118" t="s">
        <v>33</v>
      </c>
      <c r="M118" s="6">
        <v>81239.899999999994</v>
      </c>
      <c r="N118" s="6">
        <v>101495.59</v>
      </c>
      <c r="O118" s="6">
        <v>91367.744999999995</v>
      </c>
    </row>
    <row r="119" spans="1:15" x14ac:dyDescent="0.2">
      <c r="A119" t="s">
        <v>96</v>
      </c>
      <c r="B119" t="s">
        <v>376</v>
      </c>
      <c r="C119" t="s">
        <v>50</v>
      </c>
      <c r="D119" t="s">
        <v>377</v>
      </c>
      <c r="E119" t="s">
        <v>378</v>
      </c>
      <c r="F119" t="str">
        <f t="shared" si="2"/>
        <v>Remote</v>
      </c>
      <c r="G119" t="str">
        <f t="shared" si="3"/>
        <v>Moncton</v>
      </c>
      <c r="H119" t="s">
        <v>178</v>
      </c>
      <c r="I119" t="s">
        <v>379</v>
      </c>
      <c r="J119" t="s">
        <v>20</v>
      </c>
      <c r="K119" t="s">
        <v>17</v>
      </c>
      <c r="L119" t="s">
        <v>39</v>
      </c>
      <c r="M119" s="6">
        <v>45016</v>
      </c>
      <c r="N119" s="6">
        <v>93603</v>
      </c>
      <c r="O119" s="6">
        <v>69309.5</v>
      </c>
    </row>
    <row r="120" spans="1:15" x14ac:dyDescent="0.2">
      <c r="A120" t="s">
        <v>26</v>
      </c>
      <c r="B120" t="s">
        <v>380</v>
      </c>
      <c r="C120" t="s">
        <v>50</v>
      </c>
      <c r="D120" t="s">
        <v>381</v>
      </c>
      <c r="E120" t="s">
        <v>17</v>
      </c>
      <c r="F120" t="str">
        <f t="shared" si="2"/>
        <v>Remote</v>
      </c>
      <c r="G120" t="str">
        <f t="shared" si="3"/>
        <v>Remote</v>
      </c>
      <c r="H120" t="s">
        <v>18</v>
      </c>
      <c r="I120" t="s">
        <v>382</v>
      </c>
      <c r="J120" t="s">
        <v>375</v>
      </c>
      <c r="K120" t="s">
        <v>17</v>
      </c>
      <c r="L120" t="s">
        <v>21</v>
      </c>
      <c r="M120" s="6">
        <v>64123.59</v>
      </c>
      <c r="N120" s="6">
        <v>86600</v>
      </c>
      <c r="O120" s="6">
        <v>75361.794999999998</v>
      </c>
    </row>
    <row r="121" spans="1:15" x14ac:dyDescent="0.2">
      <c r="A121" t="s">
        <v>96</v>
      </c>
      <c r="B121" t="s">
        <v>376</v>
      </c>
      <c r="C121" t="s">
        <v>50</v>
      </c>
      <c r="D121" t="s">
        <v>377</v>
      </c>
      <c r="E121" t="s">
        <v>383</v>
      </c>
      <c r="F121" t="str">
        <f t="shared" si="2"/>
        <v>Remote</v>
      </c>
      <c r="G121" t="str">
        <f t="shared" si="3"/>
        <v>Mount Pearl</v>
      </c>
      <c r="H121" t="s">
        <v>384</v>
      </c>
      <c r="I121" t="s">
        <v>379</v>
      </c>
      <c r="J121" t="s">
        <v>20</v>
      </c>
      <c r="K121" t="s">
        <v>17</v>
      </c>
      <c r="L121" t="s">
        <v>39</v>
      </c>
      <c r="M121" s="6">
        <v>45016</v>
      </c>
      <c r="N121" s="6">
        <v>93603</v>
      </c>
      <c r="O121" s="6">
        <v>69309.5</v>
      </c>
    </row>
    <row r="122" spans="1:15" x14ac:dyDescent="0.2">
      <c r="A122" t="s">
        <v>96</v>
      </c>
      <c r="B122" t="s">
        <v>376</v>
      </c>
      <c r="C122" t="s">
        <v>50</v>
      </c>
      <c r="D122" t="s">
        <v>377</v>
      </c>
      <c r="E122" t="s">
        <v>385</v>
      </c>
      <c r="F122" t="str">
        <f t="shared" si="2"/>
        <v>Remote</v>
      </c>
      <c r="G122" t="str">
        <f t="shared" si="3"/>
        <v>Milton</v>
      </c>
      <c r="H122" t="s">
        <v>31</v>
      </c>
      <c r="I122" t="s">
        <v>379</v>
      </c>
      <c r="J122" t="s">
        <v>20</v>
      </c>
      <c r="K122" t="s">
        <v>17</v>
      </c>
      <c r="L122" t="s">
        <v>39</v>
      </c>
      <c r="M122" s="6">
        <v>45016</v>
      </c>
      <c r="N122" s="6">
        <v>93603</v>
      </c>
      <c r="O122" s="6">
        <v>69309.5</v>
      </c>
    </row>
    <row r="123" spans="1:15" x14ac:dyDescent="0.2">
      <c r="A123" t="s">
        <v>13</v>
      </c>
      <c r="B123" t="s">
        <v>386</v>
      </c>
      <c r="C123" t="s">
        <v>50</v>
      </c>
      <c r="D123" t="s">
        <v>387</v>
      </c>
      <c r="E123" t="s">
        <v>30</v>
      </c>
      <c r="F123" t="str">
        <f t="shared" si="2"/>
        <v>Ottawa</v>
      </c>
      <c r="G123" t="str">
        <f t="shared" si="3"/>
        <v>Ottawa</v>
      </c>
      <c r="H123" t="s">
        <v>31</v>
      </c>
      <c r="I123" t="s">
        <v>388</v>
      </c>
      <c r="J123" t="s">
        <v>45</v>
      </c>
      <c r="K123" t="s">
        <v>32</v>
      </c>
      <c r="L123" t="s">
        <v>33</v>
      </c>
      <c r="M123" s="6">
        <v>76000</v>
      </c>
      <c r="N123" s="6">
        <v>89440</v>
      </c>
      <c r="O123" s="6">
        <v>82720</v>
      </c>
    </row>
    <row r="124" spans="1:15" x14ac:dyDescent="0.2">
      <c r="A124" t="s">
        <v>96</v>
      </c>
      <c r="B124" t="s">
        <v>376</v>
      </c>
      <c r="C124" t="s">
        <v>50</v>
      </c>
      <c r="D124" t="s">
        <v>377</v>
      </c>
      <c r="E124" t="s">
        <v>389</v>
      </c>
      <c r="F124" t="str">
        <f t="shared" si="2"/>
        <v>Remote</v>
      </c>
      <c r="G124" t="str">
        <f t="shared" si="3"/>
        <v>Boucherville</v>
      </c>
      <c r="H124" t="s">
        <v>146</v>
      </c>
      <c r="I124" t="s">
        <v>379</v>
      </c>
      <c r="J124" t="s">
        <v>20</v>
      </c>
      <c r="K124" t="s">
        <v>17</v>
      </c>
      <c r="L124" t="s">
        <v>39</v>
      </c>
      <c r="M124" s="6">
        <v>45016</v>
      </c>
      <c r="N124" s="6">
        <v>93603</v>
      </c>
      <c r="O124" s="6">
        <v>69309.5</v>
      </c>
    </row>
    <row r="125" spans="1:15" x14ac:dyDescent="0.2">
      <c r="A125" t="s">
        <v>105</v>
      </c>
      <c r="B125" t="s">
        <v>390</v>
      </c>
      <c r="C125" t="s">
        <v>28</v>
      </c>
      <c r="D125" t="s">
        <v>391</v>
      </c>
      <c r="E125" t="s">
        <v>37</v>
      </c>
      <c r="F125" t="str">
        <f t="shared" si="2"/>
        <v>Toronto</v>
      </c>
      <c r="G125" t="str">
        <f t="shared" si="3"/>
        <v>Toronto</v>
      </c>
      <c r="H125" t="s">
        <v>31</v>
      </c>
      <c r="I125" t="s">
        <v>392</v>
      </c>
      <c r="J125" t="s">
        <v>20</v>
      </c>
      <c r="K125" t="s">
        <v>32</v>
      </c>
      <c r="L125" t="s">
        <v>21</v>
      </c>
      <c r="M125" s="6">
        <v>69000</v>
      </c>
      <c r="N125" s="6">
        <v>86000</v>
      </c>
      <c r="O125" s="6">
        <v>77500</v>
      </c>
    </row>
    <row r="126" spans="1:15" x14ac:dyDescent="0.2">
      <c r="A126" t="s">
        <v>96</v>
      </c>
      <c r="B126" t="s">
        <v>376</v>
      </c>
      <c r="C126" t="s">
        <v>50</v>
      </c>
      <c r="D126" t="s">
        <v>377</v>
      </c>
      <c r="E126" t="s">
        <v>393</v>
      </c>
      <c r="F126" t="str">
        <f t="shared" si="2"/>
        <v>Remote</v>
      </c>
      <c r="G126" t="str">
        <f t="shared" si="3"/>
        <v>Woodstock</v>
      </c>
      <c r="H126" t="s">
        <v>31</v>
      </c>
      <c r="I126" t="s">
        <v>379</v>
      </c>
      <c r="J126" t="s">
        <v>20</v>
      </c>
      <c r="K126" t="s">
        <v>17</v>
      </c>
      <c r="L126" t="s">
        <v>39</v>
      </c>
      <c r="M126" s="6">
        <v>45016</v>
      </c>
      <c r="N126" s="6">
        <v>93603</v>
      </c>
      <c r="O126" s="6">
        <v>69309.5</v>
      </c>
    </row>
    <row r="127" spans="1:15" x14ac:dyDescent="0.2">
      <c r="A127" t="s">
        <v>88</v>
      </c>
      <c r="B127" t="s">
        <v>394</v>
      </c>
      <c r="C127" t="s">
        <v>90</v>
      </c>
      <c r="D127" t="s">
        <v>126</v>
      </c>
      <c r="E127" t="s">
        <v>37</v>
      </c>
      <c r="F127" t="str">
        <f t="shared" si="2"/>
        <v>Toronto</v>
      </c>
      <c r="G127" t="str">
        <f t="shared" si="3"/>
        <v>Toronto</v>
      </c>
      <c r="H127" t="s">
        <v>31</v>
      </c>
      <c r="I127" t="s">
        <v>395</v>
      </c>
      <c r="J127" t="s">
        <v>20</v>
      </c>
      <c r="K127" t="s">
        <v>32</v>
      </c>
      <c r="L127" t="s">
        <v>93</v>
      </c>
      <c r="M127" s="6">
        <v>74800</v>
      </c>
      <c r="N127" s="6">
        <v>138600</v>
      </c>
      <c r="O127" s="6">
        <v>106700</v>
      </c>
    </row>
    <row r="128" spans="1:15" x14ac:dyDescent="0.2">
      <c r="A128" t="s">
        <v>96</v>
      </c>
      <c r="B128" t="s">
        <v>376</v>
      </c>
      <c r="C128" t="s">
        <v>50</v>
      </c>
      <c r="D128" t="s">
        <v>377</v>
      </c>
      <c r="E128" t="s">
        <v>396</v>
      </c>
      <c r="F128" t="str">
        <f t="shared" si="2"/>
        <v>Remote</v>
      </c>
      <c r="G128" t="str">
        <f t="shared" si="3"/>
        <v>Ottawa</v>
      </c>
      <c r="H128" t="s">
        <v>31</v>
      </c>
      <c r="I128" t="s">
        <v>379</v>
      </c>
      <c r="J128" t="s">
        <v>20</v>
      </c>
      <c r="K128" t="s">
        <v>17</v>
      </c>
      <c r="L128" t="s">
        <v>39</v>
      </c>
      <c r="M128" s="6">
        <v>45016</v>
      </c>
      <c r="N128" s="6">
        <v>93603</v>
      </c>
      <c r="O128" s="6">
        <v>69309.5</v>
      </c>
    </row>
    <row r="129" spans="1:15" x14ac:dyDescent="0.2">
      <c r="A129" t="s">
        <v>81</v>
      </c>
      <c r="B129" t="s">
        <v>397</v>
      </c>
      <c r="C129" t="s">
        <v>23</v>
      </c>
      <c r="D129" t="s">
        <v>398</v>
      </c>
      <c r="E129" t="s">
        <v>37</v>
      </c>
      <c r="F129" t="str">
        <f t="shared" si="2"/>
        <v>Toronto</v>
      </c>
      <c r="G129" t="str">
        <f t="shared" si="3"/>
        <v>Toronto</v>
      </c>
      <c r="H129" t="s">
        <v>31</v>
      </c>
      <c r="I129" t="s">
        <v>399</v>
      </c>
      <c r="J129" t="s">
        <v>45</v>
      </c>
      <c r="K129" t="s">
        <v>32</v>
      </c>
      <c r="L129" t="s">
        <v>46</v>
      </c>
      <c r="M129" s="6">
        <v>30240.560000000001</v>
      </c>
      <c r="N129" s="6">
        <v>57200</v>
      </c>
      <c r="O129" s="6">
        <v>43720.28</v>
      </c>
    </row>
    <row r="130" spans="1:15" x14ac:dyDescent="0.2">
      <c r="A130" t="s">
        <v>13</v>
      </c>
      <c r="B130" t="s">
        <v>400</v>
      </c>
      <c r="C130" t="s">
        <v>28</v>
      </c>
      <c r="D130" t="s">
        <v>401</v>
      </c>
      <c r="E130" t="s">
        <v>212</v>
      </c>
      <c r="F130" t="str">
        <f t="shared" ref="F130:F193" si="4">IF(LEFT(E130,9)="Remote in","Remote",E130)</f>
        <v>Vaughan</v>
      </c>
      <c r="G130" t="str">
        <f t="shared" ref="G130:G193" si="5">IF(LEFT(E130,9)="Remote in",MID(E130,11,LEN(E130)-10),E130)</f>
        <v>Vaughan</v>
      </c>
      <c r="H130" t="s">
        <v>31</v>
      </c>
      <c r="I130" t="s">
        <v>402</v>
      </c>
      <c r="J130" t="s">
        <v>20</v>
      </c>
      <c r="K130" t="s">
        <v>32</v>
      </c>
      <c r="L130" t="s">
        <v>21</v>
      </c>
      <c r="M130" s="6">
        <v>30240.560000000001</v>
      </c>
      <c r="N130" s="6">
        <v>57200</v>
      </c>
      <c r="O130" s="6">
        <v>43720.28</v>
      </c>
    </row>
    <row r="131" spans="1:15" x14ac:dyDescent="0.2">
      <c r="A131" t="s">
        <v>48</v>
      </c>
      <c r="B131" t="s">
        <v>403</v>
      </c>
      <c r="C131" t="s">
        <v>23</v>
      </c>
      <c r="D131" t="s">
        <v>404</v>
      </c>
      <c r="E131" t="s">
        <v>123</v>
      </c>
      <c r="F131" t="str">
        <f t="shared" si="4"/>
        <v>Mississauga</v>
      </c>
      <c r="G131" t="str">
        <f t="shared" si="5"/>
        <v>Mississauga</v>
      </c>
      <c r="H131" t="s">
        <v>31</v>
      </c>
      <c r="I131" t="s">
        <v>405</v>
      </c>
      <c r="J131" t="s">
        <v>20</v>
      </c>
      <c r="K131" t="s">
        <v>32</v>
      </c>
      <c r="L131" t="s">
        <v>21</v>
      </c>
      <c r="M131" s="6">
        <v>30240.560000000001</v>
      </c>
      <c r="N131" s="6">
        <v>57200</v>
      </c>
      <c r="O131" s="6">
        <v>43720.28</v>
      </c>
    </row>
    <row r="132" spans="1:15" x14ac:dyDescent="0.2">
      <c r="A132" t="s">
        <v>96</v>
      </c>
      <c r="B132" t="s">
        <v>376</v>
      </c>
      <c r="C132" t="s">
        <v>50</v>
      </c>
      <c r="D132" t="s">
        <v>377</v>
      </c>
      <c r="E132" t="s">
        <v>406</v>
      </c>
      <c r="F132" t="str">
        <f t="shared" si="4"/>
        <v>Remote</v>
      </c>
      <c r="G132" t="str">
        <f t="shared" si="5"/>
        <v>Kelowna</v>
      </c>
      <c r="H132" t="s">
        <v>53</v>
      </c>
      <c r="I132" t="s">
        <v>379</v>
      </c>
      <c r="J132" t="s">
        <v>20</v>
      </c>
      <c r="K132" t="s">
        <v>17</v>
      </c>
      <c r="L132" t="s">
        <v>39</v>
      </c>
      <c r="M132" s="6">
        <v>45016</v>
      </c>
      <c r="N132" s="6">
        <v>93603</v>
      </c>
      <c r="O132" s="6">
        <v>69309.5</v>
      </c>
    </row>
    <row r="133" spans="1:15" x14ac:dyDescent="0.2">
      <c r="A133" t="s">
        <v>96</v>
      </c>
      <c r="B133" t="s">
        <v>376</v>
      </c>
      <c r="C133" t="s">
        <v>50</v>
      </c>
      <c r="D133" t="s">
        <v>377</v>
      </c>
      <c r="E133" t="s">
        <v>407</v>
      </c>
      <c r="F133" t="str">
        <f t="shared" si="4"/>
        <v>Remote</v>
      </c>
      <c r="G133" t="str">
        <f t="shared" si="5"/>
        <v>Lakeside</v>
      </c>
      <c r="H133" t="s">
        <v>186</v>
      </c>
      <c r="I133" t="s">
        <v>379</v>
      </c>
      <c r="J133" t="s">
        <v>20</v>
      </c>
      <c r="K133" t="s">
        <v>17</v>
      </c>
      <c r="L133" t="s">
        <v>39</v>
      </c>
      <c r="M133" s="6">
        <v>45016</v>
      </c>
      <c r="N133" s="6">
        <v>93603</v>
      </c>
      <c r="O133" s="6">
        <v>69309.5</v>
      </c>
    </row>
    <row r="134" spans="1:15" x14ac:dyDescent="0.2">
      <c r="A134" t="s">
        <v>22</v>
      </c>
      <c r="B134" t="s">
        <v>23</v>
      </c>
      <c r="C134" t="s">
        <v>23</v>
      </c>
      <c r="D134" t="s">
        <v>408</v>
      </c>
      <c r="E134" t="s">
        <v>99</v>
      </c>
      <c r="F134" t="str">
        <f t="shared" si="4"/>
        <v>Calgary</v>
      </c>
      <c r="G134" t="str">
        <f t="shared" si="5"/>
        <v>Calgary</v>
      </c>
      <c r="H134" t="s">
        <v>100</v>
      </c>
      <c r="I134" t="s">
        <v>306</v>
      </c>
      <c r="J134" t="s">
        <v>20</v>
      </c>
      <c r="K134" t="s">
        <v>32</v>
      </c>
      <c r="L134" t="s">
        <v>101</v>
      </c>
      <c r="M134" s="6">
        <v>65000</v>
      </c>
      <c r="N134" s="6">
        <v>87000</v>
      </c>
      <c r="O134" s="6">
        <v>76000</v>
      </c>
    </row>
    <row r="135" spans="1:15" x14ac:dyDescent="0.2">
      <c r="A135" t="s">
        <v>48</v>
      </c>
      <c r="B135" t="s">
        <v>409</v>
      </c>
      <c r="C135" t="s">
        <v>28</v>
      </c>
      <c r="D135" t="s">
        <v>391</v>
      </c>
      <c r="E135" t="s">
        <v>37</v>
      </c>
      <c r="F135" t="str">
        <f t="shared" si="4"/>
        <v>Toronto</v>
      </c>
      <c r="G135" t="str">
        <f t="shared" si="5"/>
        <v>Toronto</v>
      </c>
      <c r="H135" t="s">
        <v>31</v>
      </c>
      <c r="I135" t="s">
        <v>410</v>
      </c>
      <c r="J135" t="s">
        <v>20</v>
      </c>
      <c r="K135" t="s">
        <v>32</v>
      </c>
      <c r="L135" t="s">
        <v>21</v>
      </c>
      <c r="M135" s="6">
        <v>68500</v>
      </c>
      <c r="N135" s="6">
        <v>87000</v>
      </c>
      <c r="O135" s="6">
        <v>77750</v>
      </c>
    </row>
    <row r="136" spans="1:15" x14ac:dyDescent="0.2">
      <c r="A136" t="s">
        <v>96</v>
      </c>
      <c r="B136" t="s">
        <v>376</v>
      </c>
      <c r="C136" t="s">
        <v>50</v>
      </c>
      <c r="D136" t="s">
        <v>377</v>
      </c>
      <c r="E136" t="s">
        <v>411</v>
      </c>
      <c r="F136" t="str">
        <f t="shared" si="4"/>
        <v>Remote</v>
      </c>
      <c r="G136" t="str">
        <f t="shared" si="5"/>
        <v>Mississauga</v>
      </c>
      <c r="H136" t="s">
        <v>31</v>
      </c>
      <c r="I136" t="s">
        <v>379</v>
      </c>
      <c r="J136" t="s">
        <v>20</v>
      </c>
      <c r="K136" t="s">
        <v>17</v>
      </c>
      <c r="L136" t="s">
        <v>39</v>
      </c>
      <c r="M136" s="6">
        <v>45016</v>
      </c>
      <c r="N136" s="6">
        <v>93603</v>
      </c>
      <c r="O136" s="6">
        <v>69309.5</v>
      </c>
    </row>
    <row r="137" spans="1:15" x14ac:dyDescent="0.2">
      <c r="A137" t="s">
        <v>48</v>
      </c>
      <c r="B137" t="s">
        <v>412</v>
      </c>
      <c r="C137" t="s">
        <v>50</v>
      </c>
      <c r="D137" t="s">
        <v>404</v>
      </c>
      <c r="E137" t="s">
        <v>37</v>
      </c>
      <c r="F137" t="str">
        <f t="shared" si="4"/>
        <v>Toronto</v>
      </c>
      <c r="G137" t="str">
        <f t="shared" si="5"/>
        <v>Toronto</v>
      </c>
      <c r="H137" t="s">
        <v>31</v>
      </c>
      <c r="I137" t="s">
        <v>413</v>
      </c>
      <c r="J137" t="s">
        <v>20</v>
      </c>
      <c r="K137" t="s">
        <v>32</v>
      </c>
      <c r="L137" t="s">
        <v>21</v>
      </c>
      <c r="M137" s="6">
        <v>30240.560000000001</v>
      </c>
      <c r="N137" s="6">
        <v>57200</v>
      </c>
      <c r="O137" s="6">
        <v>43720.28</v>
      </c>
    </row>
    <row r="138" spans="1:15" x14ac:dyDescent="0.2">
      <c r="A138" t="s">
        <v>48</v>
      </c>
      <c r="B138" t="s">
        <v>414</v>
      </c>
      <c r="C138" t="s">
        <v>23</v>
      </c>
      <c r="D138" t="s">
        <v>404</v>
      </c>
      <c r="E138" t="s">
        <v>123</v>
      </c>
      <c r="F138" t="str">
        <f t="shared" si="4"/>
        <v>Mississauga</v>
      </c>
      <c r="G138" t="str">
        <f t="shared" si="5"/>
        <v>Mississauga</v>
      </c>
      <c r="H138" t="s">
        <v>31</v>
      </c>
      <c r="I138" t="s">
        <v>415</v>
      </c>
      <c r="J138" t="s">
        <v>20</v>
      </c>
      <c r="K138" t="s">
        <v>32</v>
      </c>
      <c r="L138" t="s">
        <v>21</v>
      </c>
      <c r="M138" s="6">
        <v>30240.560000000001</v>
      </c>
      <c r="N138" s="6">
        <v>57200</v>
      </c>
      <c r="O138" s="6">
        <v>43720.28</v>
      </c>
    </row>
    <row r="139" spans="1:15" x14ac:dyDescent="0.2">
      <c r="A139" t="s">
        <v>96</v>
      </c>
      <c r="B139" t="s">
        <v>376</v>
      </c>
      <c r="C139" t="s">
        <v>50</v>
      </c>
      <c r="D139" t="s">
        <v>377</v>
      </c>
      <c r="E139" t="s">
        <v>416</v>
      </c>
      <c r="F139" t="str">
        <f t="shared" si="4"/>
        <v>Remote</v>
      </c>
      <c r="G139" t="str">
        <f t="shared" si="5"/>
        <v>Winnipeg</v>
      </c>
      <c r="H139" t="s">
        <v>234</v>
      </c>
      <c r="I139" t="s">
        <v>379</v>
      </c>
      <c r="J139" t="s">
        <v>20</v>
      </c>
      <c r="K139" t="s">
        <v>17</v>
      </c>
      <c r="L139" t="s">
        <v>39</v>
      </c>
      <c r="M139" s="6">
        <v>45016</v>
      </c>
      <c r="N139" s="6">
        <v>93603</v>
      </c>
      <c r="O139" s="6">
        <v>69309.5</v>
      </c>
    </row>
    <row r="140" spans="1:15" x14ac:dyDescent="0.2">
      <c r="A140" t="s">
        <v>22</v>
      </c>
      <c r="B140" t="s">
        <v>417</v>
      </c>
      <c r="C140" t="s">
        <v>50</v>
      </c>
      <c r="D140" t="s">
        <v>418</v>
      </c>
      <c r="E140" t="s">
        <v>37</v>
      </c>
      <c r="F140" t="str">
        <f t="shared" si="4"/>
        <v>Toronto</v>
      </c>
      <c r="G140" t="str">
        <f t="shared" si="5"/>
        <v>Toronto</v>
      </c>
      <c r="H140" t="s">
        <v>31</v>
      </c>
      <c r="I140" t="s">
        <v>54</v>
      </c>
      <c r="J140" t="s">
        <v>20</v>
      </c>
      <c r="K140" t="s">
        <v>32</v>
      </c>
      <c r="L140" t="s">
        <v>21</v>
      </c>
      <c r="M140" s="6">
        <v>65000</v>
      </c>
      <c r="N140" s="6">
        <v>87000</v>
      </c>
      <c r="O140" s="6">
        <v>76000</v>
      </c>
    </row>
    <row r="141" spans="1:15" x14ac:dyDescent="0.2">
      <c r="A141" t="s">
        <v>96</v>
      </c>
      <c r="B141" t="s">
        <v>376</v>
      </c>
      <c r="C141" t="s">
        <v>50</v>
      </c>
      <c r="D141" t="s">
        <v>377</v>
      </c>
      <c r="E141" t="s">
        <v>419</v>
      </c>
      <c r="F141" t="str">
        <f t="shared" si="4"/>
        <v>Remote</v>
      </c>
      <c r="G141" t="str">
        <f t="shared" si="5"/>
        <v>Regina</v>
      </c>
      <c r="H141" t="s">
        <v>119</v>
      </c>
      <c r="I141" t="s">
        <v>379</v>
      </c>
      <c r="J141" t="s">
        <v>20</v>
      </c>
      <c r="K141" t="s">
        <v>17</v>
      </c>
      <c r="L141" t="s">
        <v>39</v>
      </c>
      <c r="M141" s="6">
        <v>45016</v>
      </c>
      <c r="N141" s="6">
        <v>93603</v>
      </c>
      <c r="O141" s="6">
        <v>69309.5</v>
      </c>
    </row>
    <row r="142" spans="1:15" x14ac:dyDescent="0.2">
      <c r="A142" t="s">
        <v>55</v>
      </c>
      <c r="B142" t="s">
        <v>420</v>
      </c>
      <c r="C142" t="s">
        <v>221</v>
      </c>
      <c r="D142" t="s">
        <v>421</v>
      </c>
      <c r="E142" t="s">
        <v>63</v>
      </c>
      <c r="F142" t="str">
        <f t="shared" si="4"/>
        <v>Vancouver</v>
      </c>
      <c r="G142" t="str">
        <f t="shared" si="5"/>
        <v>Vancouver</v>
      </c>
      <c r="H142" t="s">
        <v>53</v>
      </c>
      <c r="I142" t="s">
        <v>422</v>
      </c>
      <c r="J142" t="s">
        <v>223</v>
      </c>
      <c r="K142" t="s">
        <v>32</v>
      </c>
      <c r="L142" t="s">
        <v>21</v>
      </c>
      <c r="M142" s="6">
        <v>63800</v>
      </c>
      <c r="N142" s="6">
        <v>76125</v>
      </c>
      <c r="O142" s="6">
        <v>69962.5</v>
      </c>
    </row>
    <row r="143" spans="1:15" x14ac:dyDescent="0.2">
      <c r="A143" t="s">
        <v>96</v>
      </c>
      <c r="B143" t="s">
        <v>376</v>
      </c>
      <c r="C143" t="s">
        <v>50</v>
      </c>
      <c r="D143" t="s">
        <v>377</v>
      </c>
      <c r="E143" t="s">
        <v>423</v>
      </c>
      <c r="F143" t="str">
        <f t="shared" si="4"/>
        <v>Remote</v>
      </c>
      <c r="G143" t="str">
        <f t="shared" si="5"/>
        <v>Victoria</v>
      </c>
      <c r="H143" t="s">
        <v>53</v>
      </c>
      <c r="I143" t="s">
        <v>379</v>
      </c>
      <c r="J143" t="s">
        <v>20</v>
      </c>
      <c r="K143" t="s">
        <v>17</v>
      </c>
      <c r="L143" t="s">
        <v>39</v>
      </c>
      <c r="M143" s="6">
        <v>45016</v>
      </c>
      <c r="N143" s="6">
        <v>93603</v>
      </c>
      <c r="O143" s="6">
        <v>69309.5</v>
      </c>
    </row>
    <row r="144" spans="1:15" x14ac:dyDescent="0.2">
      <c r="A144" t="s">
        <v>424</v>
      </c>
      <c r="B144" t="s">
        <v>425</v>
      </c>
      <c r="C144" t="s">
        <v>61</v>
      </c>
      <c r="D144" t="s">
        <v>426</v>
      </c>
      <c r="E144" t="s">
        <v>63</v>
      </c>
      <c r="F144" t="str">
        <f t="shared" si="4"/>
        <v>Vancouver</v>
      </c>
      <c r="G144" t="str">
        <f t="shared" si="5"/>
        <v>Vancouver</v>
      </c>
      <c r="H144" t="s">
        <v>53</v>
      </c>
      <c r="I144" t="s">
        <v>427</v>
      </c>
      <c r="J144" t="s">
        <v>20</v>
      </c>
      <c r="K144" t="s">
        <v>32</v>
      </c>
      <c r="L144" t="s">
        <v>33</v>
      </c>
      <c r="M144" s="6">
        <v>30240.560000000001</v>
      </c>
      <c r="N144" s="6">
        <v>57200</v>
      </c>
      <c r="O144" s="6">
        <v>43720.28</v>
      </c>
    </row>
    <row r="145" spans="1:15" x14ac:dyDescent="0.2">
      <c r="A145" t="s">
        <v>96</v>
      </c>
      <c r="B145" t="s">
        <v>376</v>
      </c>
      <c r="C145" t="s">
        <v>50</v>
      </c>
      <c r="D145" t="s">
        <v>377</v>
      </c>
      <c r="E145" t="s">
        <v>428</v>
      </c>
      <c r="F145" t="str">
        <f t="shared" si="4"/>
        <v>Remote</v>
      </c>
      <c r="G145" t="str">
        <f t="shared" si="5"/>
        <v>Port Coquitlam</v>
      </c>
      <c r="H145" t="s">
        <v>53</v>
      </c>
      <c r="I145" t="s">
        <v>379</v>
      </c>
      <c r="J145" t="s">
        <v>20</v>
      </c>
      <c r="K145" t="s">
        <v>17</v>
      </c>
      <c r="L145" t="s">
        <v>39</v>
      </c>
      <c r="M145" s="6">
        <v>45016</v>
      </c>
      <c r="N145" s="6">
        <v>93603</v>
      </c>
      <c r="O145" s="6">
        <v>69309.5</v>
      </c>
    </row>
    <row r="146" spans="1:15" x14ac:dyDescent="0.2">
      <c r="A146" t="s">
        <v>96</v>
      </c>
      <c r="B146" t="s">
        <v>376</v>
      </c>
      <c r="C146" t="s">
        <v>50</v>
      </c>
      <c r="D146" t="s">
        <v>377</v>
      </c>
      <c r="E146" t="s">
        <v>196</v>
      </c>
      <c r="F146" t="str">
        <f t="shared" si="4"/>
        <v>Remote</v>
      </c>
      <c r="G146" t="str">
        <f t="shared" si="5"/>
        <v>Toronto</v>
      </c>
      <c r="H146" t="s">
        <v>31</v>
      </c>
      <c r="I146" t="s">
        <v>379</v>
      </c>
      <c r="J146" t="s">
        <v>20</v>
      </c>
      <c r="K146" t="s">
        <v>17</v>
      </c>
      <c r="L146" t="s">
        <v>39</v>
      </c>
      <c r="M146" s="6">
        <v>45016</v>
      </c>
      <c r="N146" s="6">
        <v>93603</v>
      </c>
      <c r="O146" s="6">
        <v>69309.5</v>
      </c>
    </row>
    <row r="147" spans="1:15" x14ac:dyDescent="0.2">
      <c r="A147" t="s">
        <v>96</v>
      </c>
      <c r="B147" t="s">
        <v>429</v>
      </c>
      <c r="C147" t="s">
        <v>50</v>
      </c>
      <c r="D147" t="s">
        <v>126</v>
      </c>
      <c r="E147" t="s">
        <v>37</v>
      </c>
      <c r="F147" t="str">
        <f t="shared" si="4"/>
        <v>Toronto</v>
      </c>
      <c r="G147" t="str">
        <f t="shared" si="5"/>
        <v>Toronto</v>
      </c>
      <c r="H147" t="s">
        <v>31</v>
      </c>
      <c r="I147" t="s">
        <v>18</v>
      </c>
      <c r="J147" t="s">
        <v>20</v>
      </c>
      <c r="K147" t="s">
        <v>32</v>
      </c>
      <c r="L147" t="s">
        <v>93</v>
      </c>
      <c r="M147" s="6">
        <v>37500</v>
      </c>
      <c r="N147" s="6">
        <v>69500</v>
      </c>
      <c r="O147" s="6">
        <v>53500</v>
      </c>
    </row>
    <row r="148" spans="1:15" x14ac:dyDescent="0.2">
      <c r="A148" t="s">
        <v>55</v>
      </c>
      <c r="B148" t="s">
        <v>430</v>
      </c>
      <c r="C148" t="s">
        <v>67</v>
      </c>
      <c r="D148" t="s">
        <v>431</v>
      </c>
      <c r="E148" t="s">
        <v>1835</v>
      </c>
      <c r="F148" t="str">
        <f t="shared" si="4"/>
        <v>Montreal</v>
      </c>
      <c r="G148" t="str">
        <f t="shared" si="5"/>
        <v>Montreal</v>
      </c>
      <c r="H148" t="s">
        <v>146</v>
      </c>
      <c r="I148" t="s">
        <v>432</v>
      </c>
      <c r="J148" t="s">
        <v>20</v>
      </c>
      <c r="K148" t="s">
        <v>32</v>
      </c>
      <c r="L148" t="s">
        <v>241</v>
      </c>
      <c r="M148" s="6">
        <v>104000</v>
      </c>
      <c r="N148" s="6">
        <v>104000</v>
      </c>
      <c r="O148" s="6">
        <v>104000</v>
      </c>
    </row>
    <row r="149" spans="1:15" x14ac:dyDescent="0.2">
      <c r="A149" t="s">
        <v>96</v>
      </c>
      <c r="B149" t="s">
        <v>376</v>
      </c>
      <c r="C149" t="s">
        <v>50</v>
      </c>
      <c r="D149" t="s">
        <v>377</v>
      </c>
      <c r="E149" t="s">
        <v>433</v>
      </c>
      <c r="F149" t="str">
        <f t="shared" si="4"/>
        <v>Remote</v>
      </c>
      <c r="G149" t="str">
        <f t="shared" si="5"/>
        <v>Thunder Bay</v>
      </c>
      <c r="H149" t="s">
        <v>31</v>
      </c>
      <c r="I149" t="s">
        <v>379</v>
      </c>
      <c r="J149" t="s">
        <v>20</v>
      </c>
      <c r="K149" t="s">
        <v>17</v>
      </c>
      <c r="L149" t="s">
        <v>39</v>
      </c>
      <c r="M149" s="6">
        <v>45016</v>
      </c>
      <c r="N149" s="6">
        <v>93603</v>
      </c>
      <c r="O149" s="6">
        <v>69309.5</v>
      </c>
    </row>
    <row r="150" spans="1:15" x14ac:dyDescent="0.2">
      <c r="A150" t="s">
        <v>81</v>
      </c>
      <c r="B150" t="s">
        <v>434</v>
      </c>
      <c r="C150" t="s">
        <v>50</v>
      </c>
      <c r="D150" t="s">
        <v>435</v>
      </c>
      <c r="E150" t="s">
        <v>196</v>
      </c>
      <c r="F150" t="str">
        <f t="shared" si="4"/>
        <v>Remote</v>
      </c>
      <c r="G150" t="str">
        <f t="shared" si="5"/>
        <v>Toronto</v>
      </c>
      <c r="H150" t="s">
        <v>31</v>
      </c>
      <c r="I150" t="s">
        <v>18</v>
      </c>
      <c r="J150" t="s">
        <v>45</v>
      </c>
      <c r="K150" t="s">
        <v>17</v>
      </c>
      <c r="L150" t="s">
        <v>33</v>
      </c>
      <c r="M150" s="6">
        <v>66000</v>
      </c>
      <c r="N150" s="6">
        <v>84500</v>
      </c>
      <c r="O150" s="6">
        <v>75250</v>
      </c>
    </row>
    <row r="151" spans="1:15" x14ac:dyDescent="0.2">
      <c r="A151" t="s">
        <v>55</v>
      </c>
      <c r="B151" t="s">
        <v>436</v>
      </c>
      <c r="C151" t="s">
        <v>50</v>
      </c>
      <c r="D151" t="s">
        <v>207</v>
      </c>
      <c r="E151" t="s">
        <v>17</v>
      </c>
      <c r="F151" t="str">
        <f t="shared" si="4"/>
        <v>Remote</v>
      </c>
      <c r="G151" t="str">
        <f t="shared" si="5"/>
        <v>Remote</v>
      </c>
      <c r="H151" t="s">
        <v>18</v>
      </c>
      <c r="I151" t="s">
        <v>87</v>
      </c>
      <c r="J151" t="s">
        <v>45</v>
      </c>
      <c r="K151" t="s">
        <v>17</v>
      </c>
      <c r="L151" t="s">
        <v>21</v>
      </c>
      <c r="M151" s="6">
        <v>83500</v>
      </c>
      <c r="N151" s="6">
        <v>149300</v>
      </c>
      <c r="O151" s="6">
        <v>116400</v>
      </c>
    </row>
    <row r="152" spans="1:15" x14ac:dyDescent="0.2">
      <c r="A152" t="s">
        <v>96</v>
      </c>
      <c r="B152" t="s">
        <v>376</v>
      </c>
      <c r="C152" t="s">
        <v>50</v>
      </c>
      <c r="D152" t="s">
        <v>377</v>
      </c>
      <c r="E152" t="s">
        <v>437</v>
      </c>
      <c r="F152" t="str">
        <f t="shared" si="4"/>
        <v>Remote</v>
      </c>
      <c r="G152" t="str">
        <f t="shared" si="5"/>
        <v>Calgary</v>
      </c>
      <c r="H152" t="s">
        <v>100</v>
      </c>
      <c r="I152" t="s">
        <v>379</v>
      </c>
      <c r="J152" t="s">
        <v>20</v>
      </c>
      <c r="K152" t="s">
        <v>17</v>
      </c>
      <c r="L152" t="s">
        <v>39</v>
      </c>
      <c r="M152" s="6">
        <v>45016</v>
      </c>
      <c r="N152" s="6">
        <v>93603</v>
      </c>
      <c r="O152" s="6">
        <v>69309.5</v>
      </c>
    </row>
    <row r="153" spans="1:15" x14ac:dyDescent="0.2">
      <c r="A153" t="s">
        <v>48</v>
      </c>
      <c r="B153" t="s">
        <v>438</v>
      </c>
      <c r="C153" t="s">
        <v>23</v>
      </c>
      <c r="D153" t="s">
        <v>439</v>
      </c>
      <c r="E153" t="s">
        <v>440</v>
      </c>
      <c r="F153" t="str">
        <f t="shared" si="4"/>
        <v>Squamish</v>
      </c>
      <c r="G153" t="str">
        <f t="shared" si="5"/>
        <v>Squamish</v>
      </c>
      <c r="H153" t="s">
        <v>53</v>
      </c>
      <c r="I153" t="s">
        <v>332</v>
      </c>
      <c r="J153" t="s">
        <v>20</v>
      </c>
      <c r="K153" t="s">
        <v>32</v>
      </c>
      <c r="L153" t="s">
        <v>21</v>
      </c>
      <c r="M153" s="6">
        <v>87734.399999999994</v>
      </c>
      <c r="N153" s="6">
        <v>87734.399999999994</v>
      </c>
      <c r="O153" s="6">
        <v>87734.399999999994</v>
      </c>
    </row>
    <row r="154" spans="1:15" x14ac:dyDescent="0.2">
      <c r="A154" t="s">
        <v>88</v>
      </c>
      <c r="B154" t="s">
        <v>441</v>
      </c>
      <c r="C154" t="s">
        <v>90</v>
      </c>
      <c r="D154" t="s">
        <v>263</v>
      </c>
      <c r="E154" t="s">
        <v>37</v>
      </c>
      <c r="F154" t="str">
        <f t="shared" si="4"/>
        <v>Toronto</v>
      </c>
      <c r="G154" t="str">
        <f t="shared" si="5"/>
        <v>Toronto</v>
      </c>
      <c r="H154" t="s">
        <v>31</v>
      </c>
      <c r="I154" t="s">
        <v>442</v>
      </c>
      <c r="J154" t="s">
        <v>20</v>
      </c>
      <c r="K154" t="s">
        <v>443</v>
      </c>
      <c r="L154" t="s">
        <v>93</v>
      </c>
      <c r="M154" s="6">
        <v>85816.8</v>
      </c>
      <c r="N154" s="6">
        <v>91520</v>
      </c>
      <c r="O154" s="6">
        <v>88668.4</v>
      </c>
    </row>
    <row r="155" spans="1:15" x14ac:dyDescent="0.2">
      <c r="A155" t="s">
        <v>96</v>
      </c>
      <c r="B155" t="s">
        <v>376</v>
      </c>
      <c r="C155" t="s">
        <v>50</v>
      </c>
      <c r="D155" t="s">
        <v>377</v>
      </c>
      <c r="E155" t="s">
        <v>444</v>
      </c>
      <c r="F155" t="str">
        <f t="shared" si="4"/>
        <v>Remote</v>
      </c>
      <c r="G155" t="str">
        <f t="shared" si="5"/>
        <v>Edmonton</v>
      </c>
      <c r="H155" t="s">
        <v>100</v>
      </c>
      <c r="I155" t="s">
        <v>379</v>
      </c>
      <c r="J155" t="s">
        <v>20</v>
      </c>
      <c r="K155" t="s">
        <v>17</v>
      </c>
      <c r="L155" t="s">
        <v>39</v>
      </c>
      <c r="M155" s="6">
        <v>45016</v>
      </c>
      <c r="N155" s="6">
        <v>93603</v>
      </c>
      <c r="O155" s="6">
        <v>69309.5</v>
      </c>
    </row>
    <row r="156" spans="1:15" x14ac:dyDescent="0.2">
      <c r="A156" t="s">
        <v>26</v>
      </c>
      <c r="B156" t="s">
        <v>445</v>
      </c>
      <c r="C156" t="s">
        <v>23</v>
      </c>
      <c r="D156" t="s">
        <v>263</v>
      </c>
      <c r="E156" t="s">
        <v>37</v>
      </c>
      <c r="F156" t="str">
        <f t="shared" si="4"/>
        <v>Toronto</v>
      </c>
      <c r="G156" t="str">
        <f t="shared" si="5"/>
        <v>Toronto</v>
      </c>
      <c r="H156" t="s">
        <v>31</v>
      </c>
      <c r="I156" t="s">
        <v>87</v>
      </c>
      <c r="J156" t="s">
        <v>20</v>
      </c>
      <c r="K156" t="s">
        <v>32</v>
      </c>
      <c r="L156" t="s">
        <v>93</v>
      </c>
      <c r="M156" s="6">
        <v>64123.59</v>
      </c>
      <c r="N156" s="6">
        <v>86600</v>
      </c>
      <c r="O156" s="6">
        <v>75361.794999999998</v>
      </c>
    </row>
    <row r="157" spans="1:15" x14ac:dyDescent="0.2">
      <c r="A157" t="s">
        <v>55</v>
      </c>
      <c r="B157" t="s">
        <v>446</v>
      </c>
      <c r="C157" t="s">
        <v>50</v>
      </c>
      <c r="D157" t="s">
        <v>447</v>
      </c>
      <c r="E157" t="s">
        <v>123</v>
      </c>
      <c r="F157" t="str">
        <f t="shared" si="4"/>
        <v>Mississauga</v>
      </c>
      <c r="G157" t="str">
        <f t="shared" si="5"/>
        <v>Mississauga</v>
      </c>
      <c r="H157" t="s">
        <v>31</v>
      </c>
      <c r="I157" t="s">
        <v>54</v>
      </c>
      <c r="J157" t="s">
        <v>20</v>
      </c>
      <c r="K157" t="s">
        <v>32</v>
      </c>
      <c r="L157" t="s">
        <v>21</v>
      </c>
      <c r="M157" s="6">
        <v>68000</v>
      </c>
      <c r="N157" s="6">
        <v>88300</v>
      </c>
      <c r="O157" s="6">
        <v>78150</v>
      </c>
    </row>
    <row r="158" spans="1:15" x14ac:dyDescent="0.2">
      <c r="A158" t="s">
        <v>48</v>
      </c>
      <c r="B158" t="s">
        <v>448</v>
      </c>
      <c r="C158" t="s">
        <v>23</v>
      </c>
      <c r="D158" t="s">
        <v>449</v>
      </c>
      <c r="E158" t="s">
        <v>37</v>
      </c>
      <c r="F158" t="str">
        <f t="shared" si="4"/>
        <v>Toronto</v>
      </c>
      <c r="G158" t="str">
        <f t="shared" si="5"/>
        <v>Toronto</v>
      </c>
      <c r="H158" t="s">
        <v>31</v>
      </c>
      <c r="I158" t="s">
        <v>18</v>
      </c>
      <c r="J158" t="s">
        <v>20</v>
      </c>
      <c r="K158" t="s">
        <v>443</v>
      </c>
      <c r="L158" t="s">
        <v>33</v>
      </c>
      <c r="M158" s="6">
        <v>68500</v>
      </c>
      <c r="N158" s="6">
        <v>87000</v>
      </c>
      <c r="O158" s="6">
        <v>77750</v>
      </c>
    </row>
    <row r="159" spans="1:15" x14ac:dyDescent="0.2">
      <c r="A159" t="s">
        <v>424</v>
      </c>
      <c r="B159" t="s">
        <v>450</v>
      </c>
      <c r="C159" t="s">
        <v>50</v>
      </c>
      <c r="D159" t="s">
        <v>451</v>
      </c>
      <c r="E159" t="s">
        <v>452</v>
      </c>
      <c r="F159" t="str">
        <f t="shared" si="4"/>
        <v>North Vancouver</v>
      </c>
      <c r="G159" t="str">
        <f t="shared" si="5"/>
        <v>North Vancouver</v>
      </c>
      <c r="H159" t="s">
        <v>53</v>
      </c>
      <c r="I159" t="s">
        <v>87</v>
      </c>
      <c r="J159" t="s">
        <v>20</v>
      </c>
      <c r="K159" t="s">
        <v>32</v>
      </c>
      <c r="L159" t="s">
        <v>241</v>
      </c>
      <c r="M159" s="6">
        <v>79040</v>
      </c>
      <c r="N159" s="6">
        <v>81120</v>
      </c>
      <c r="O159" s="6">
        <v>80080</v>
      </c>
    </row>
    <row r="160" spans="1:15" x14ac:dyDescent="0.2">
      <c r="A160" t="s">
        <v>48</v>
      </c>
      <c r="B160" t="s">
        <v>453</v>
      </c>
      <c r="C160" t="s">
        <v>50</v>
      </c>
      <c r="D160" t="s">
        <v>203</v>
      </c>
      <c r="E160" t="s">
        <v>204</v>
      </c>
      <c r="F160" t="str">
        <f t="shared" si="4"/>
        <v>Brampton</v>
      </c>
      <c r="G160" t="str">
        <f t="shared" si="5"/>
        <v>Brampton</v>
      </c>
      <c r="H160" t="s">
        <v>31</v>
      </c>
      <c r="I160" t="s">
        <v>18</v>
      </c>
      <c r="J160" t="s">
        <v>20</v>
      </c>
      <c r="K160" t="s">
        <v>32</v>
      </c>
      <c r="L160" t="s">
        <v>33</v>
      </c>
      <c r="M160" s="6">
        <v>68500</v>
      </c>
      <c r="N160" s="6">
        <v>87000</v>
      </c>
      <c r="O160" s="6">
        <v>77750</v>
      </c>
    </row>
    <row r="161" spans="1:15" x14ac:dyDescent="0.2">
      <c r="A161" t="s">
        <v>22</v>
      </c>
      <c r="B161" t="s">
        <v>454</v>
      </c>
      <c r="C161" t="s">
        <v>50</v>
      </c>
      <c r="D161" t="s">
        <v>78</v>
      </c>
      <c r="E161" t="s">
        <v>37</v>
      </c>
      <c r="F161" t="str">
        <f t="shared" si="4"/>
        <v>Toronto</v>
      </c>
      <c r="G161" t="str">
        <f t="shared" si="5"/>
        <v>Toronto</v>
      </c>
      <c r="H161" t="s">
        <v>31</v>
      </c>
      <c r="I161" t="s">
        <v>455</v>
      </c>
      <c r="J161" t="s">
        <v>20</v>
      </c>
      <c r="K161" t="s">
        <v>32</v>
      </c>
      <c r="L161" t="s">
        <v>21</v>
      </c>
      <c r="M161" s="6">
        <v>65000</v>
      </c>
      <c r="N161" s="6">
        <v>87000</v>
      </c>
      <c r="O161" s="6">
        <v>76000</v>
      </c>
    </row>
    <row r="162" spans="1:15" x14ac:dyDescent="0.2">
      <c r="A162" t="s">
        <v>48</v>
      </c>
      <c r="B162" t="s">
        <v>456</v>
      </c>
      <c r="C162" t="s">
        <v>90</v>
      </c>
      <c r="D162" t="s">
        <v>91</v>
      </c>
      <c r="E162" t="s">
        <v>37</v>
      </c>
      <c r="F162" t="str">
        <f t="shared" si="4"/>
        <v>Toronto</v>
      </c>
      <c r="G162" t="str">
        <f t="shared" si="5"/>
        <v>Toronto</v>
      </c>
      <c r="H162" t="s">
        <v>31</v>
      </c>
      <c r="I162" t="s">
        <v>18</v>
      </c>
      <c r="J162" t="s">
        <v>20</v>
      </c>
      <c r="K162" t="s">
        <v>32</v>
      </c>
      <c r="L162" t="s">
        <v>93</v>
      </c>
      <c r="M162" s="6">
        <v>68500</v>
      </c>
      <c r="N162" s="6">
        <v>87000</v>
      </c>
      <c r="O162" s="6">
        <v>77750</v>
      </c>
    </row>
    <row r="163" spans="1:15" x14ac:dyDescent="0.2">
      <c r="A163" t="s">
        <v>81</v>
      </c>
      <c r="B163" t="s">
        <v>457</v>
      </c>
      <c r="C163" t="s">
        <v>50</v>
      </c>
      <c r="D163" t="s">
        <v>458</v>
      </c>
      <c r="E163" t="s">
        <v>452</v>
      </c>
      <c r="F163" t="str">
        <f t="shared" si="4"/>
        <v>North Vancouver</v>
      </c>
      <c r="G163" t="str">
        <f t="shared" si="5"/>
        <v>North Vancouver</v>
      </c>
      <c r="H163" t="s">
        <v>53</v>
      </c>
      <c r="I163" t="s">
        <v>54</v>
      </c>
      <c r="J163" t="s">
        <v>45</v>
      </c>
      <c r="K163" t="s">
        <v>32</v>
      </c>
      <c r="L163" t="s">
        <v>21</v>
      </c>
      <c r="M163" s="6">
        <v>80000</v>
      </c>
      <c r="N163" s="6">
        <v>100000</v>
      </c>
      <c r="O163" s="6">
        <v>90000</v>
      </c>
    </row>
    <row r="164" spans="1:15" x14ac:dyDescent="0.2">
      <c r="A164" t="s">
        <v>48</v>
      </c>
      <c r="B164" t="s">
        <v>459</v>
      </c>
      <c r="C164" t="s">
        <v>50</v>
      </c>
      <c r="D164" t="s">
        <v>460</v>
      </c>
      <c r="E164" t="s">
        <v>1835</v>
      </c>
      <c r="F164" t="str">
        <f t="shared" si="4"/>
        <v>Montreal</v>
      </c>
      <c r="G164" t="str">
        <f t="shared" si="5"/>
        <v>Montreal</v>
      </c>
      <c r="H164" t="s">
        <v>146</v>
      </c>
      <c r="I164" t="s">
        <v>461</v>
      </c>
      <c r="J164" t="s">
        <v>20</v>
      </c>
      <c r="K164" t="s">
        <v>32</v>
      </c>
      <c r="L164" t="s">
        <v>21</v>
      </c>
      <c r="M164" s="6">
        <v>68500</v>
      </c>
      <c r="N164" s="6">
        <v>87000</v>
      </c>
      <c r="O164" s="6">
        <v>77750</v>
      </c>
    </row>
    <row r="165" spans="1:15" x14ac:dyDescent="0.2">
      <c r="A165" t="s">
        <v>81</v>
      </c>
      <c r="B165" t="s">
        <v>217</v>
      </c>
      <c r="C165" t="s">
        <v>23</v>
      </c>
      <c r="D165" t="s">
        <v>462</v>
      </c>
      <c r="E165" t="s">
        <v>63</v>
      </c>
      <c r="F165" t="str">
        <f t="shared" si="4"/>
        <v>Vancouver</v>
      </c>
      <c r="G165" t="str">
        <f t="shared" si="5"/>
        <v>Vancouver</v>
      </c>
      <c r="H165" t="s">
        <v>53</v>
      </c>
      <c r="I165" t="s">
        <v>463</v>
      </c>
      <c r="J165" t="s">
        <v>45</v>
      </c>
      <c r="K165" t="s">
        <v>32</v>
      </c>
      <c r="L165" t="s">
        <v>21</v>
      </c>
      <c r="M165" s="6">
        <v>66000</v>
      </c>
      <c r="N165" s="6">
        <v>84500</v>
      </c>
      <c r="O165" s="6">
        <v>75250</v>
      </c>
    </row>
    <row r="166" spans="1:15" x14ac:dyDescent="0.2">
      <c r="A166" t="s">
        <v>81</v>
      </c>
      <c r="B166" t="s">
        <v>457</v>
      </c>
      <c r="C166" t="s">
        <v>50</v>
      </c>
      <c r="D166" t="s">
        <v>458</v>
      </c>
      <c r="E166" t="s">
        <v>452</v>
      </c>
      <c r="F166" t="str">
        <f t="shared" si="4"/>
        <v>North Vancouver</v>
      </c>
      <c r="G166" t="str">
        <f t="shared" si="5"/>
        <v>North Vancouver</v>
      </c>
      <c r="H166" t="s">
        <v>53</v>
      </c>
      <c r="I166" t="s">
        <v>54</v>
      </c>
      <c r="J166" t="s">
        <v>45</v>
      </c>
      <c r="K166" t="s">
        <v>32</v>
      </c>
      <c r="L166" t="s">
        <v>21</v>
      </c>
      <c r="M166" s="6">
        <v>80000</v>
      </c>
      <c r="N166" s="6">
        <v>100000</v>
      </c>
      <c r="O166" s="6">
        <v>90000</v>
      </c>
    </row>
    <row r="167" spans="1:15" x14ac:dyDescent="0.2">
      <c r="A167" t="s">
        <v>48</v>
      </c>
      <c r="B167" t="s">
        <v>459</v>
      </c>
      <c r="C167" t="s">
        <v>50</v>
      </c>
      <c r="D167" t="s">
        <v>460</v>
      </c>
      <c r="E167" t="s">
        <v>1835</v>
      </c>
      <c r="F167" t="str">
        <f t="shared" si="4"/>
        <v>Montreal</v>
      </c>
      <c r="G167" t="str">
        <f t="shared" si="5"/>
        <v>Montreal</v>
      </c>
      <c r="H167" t="s">
        <v>146</v>
      </c>
      <c r="I167" t="s">
        <v>461</v>
      </c>
      <c r="J167" t="s">
        <v>20</v>
      </c>
      <c r="K167" t="s">
        <v>32</v>
      </c>
      <c r="L167" t="s">
        <v>21</v>
      </c>
      <c r="M167" s="6">
        <v>68500</v>
      </c>
      <c r="N167" s="6">
        <v>87000</v>
      </c>
      <c r="O167" s="6">
        <v>77750</v>
      </c>
    </row>
    <row r="168" spans="1:15" x14ac:dyDescent="0.2">
      <c r="A168" t="s">
        <v>55</v>
      </c>
      <c r="B168" t="s">
        <v>464</v>
      </c>
      <c r="C168" t="s">
        <v>50</v>
      </c>
      <c r="D168" t="s">
        <v>387</v>
      </c>
      <c r="E168" t="s">
        <v>37</v>
      </c>
      <c r="F168" t="str">
        <f t="shared" si="4"/>
        <v>Toronto</v>
      </c>
      <c r="G168" t="str">
        <f t="shared" si="5"/>
        <v>Toronto</v>
      </c>
      <c r="H168" t="s">
        <v>31</v>
      </c>
      <c r="I168" t="s">
        <v>465</v>
      </c>
      <c r="J168" t="s">
        <v>45</v>
      </c>
      <c r="K168" t="s">
        <v>32</v>
      </c>
      <c r="L168" t="s">
        <v>33</v>
      </c>
      <c r="M168" s="6">
        <v>68000</v>
      </c>
      <c r="N168" s="6">
        <v>88300</v>
      </c>
      <c r="O168" s="6">
        <v>78150</v>
      </c>
    </row>
    <row r="169" spans="1:15" x14ac:dyDescent="0.2">
      <c r="A169" t="s">
        <v>55</v>
      </c>
      <c r="B169" t="s">
        <v>466</v>
      </c>
      <c r="C169" t="s">
        <v>23</v>
      </c>
      <c r="D169" t="s">
        <v>263</v>
      </c>
      <c r="E169" t="s">
        <v>37</v>
      </c>
      <c r="F169" t="str">
        <f t="shared" si="4"/>
        <v>Toronto</v>
      </c>
      <c r="G169" t="str">
        <f t="shared" si="5"/>
        <v>Toronto</v>
      </c>
      <c r="H169" t="s">
        <v>31</v>
      </c>
      <c r="I169" t="s">
        <v>264</v>
      </c>
      <c r="J169" t="s">
        <v>20</v>
      </c>
      <c r="K169" t="s">
        <v>32</v>
      </c>
      <c r="L169" t="s">
        <v>93</v>
      </c>
      <c r="M169" s="6">
        <v>68000</v>
      </c>
      <c r="N169" s="6">
        <v>88300</v>
      </c>
      <c r="O169" s="6">
        <v>78150</v>
      </c>
    </row>
    <row r="170" spans="1:15" x14ac:dyDescent="0.2">
      <c r="A170" t="s">
        <v>81</v>
      </c>
      <c r="B170" t="s">
        <v>467</v>
      </c>
      <c r="C170" t="s">
        <v>23</v>
      </c>
      <c r="D170" t="s">
        <v>91</v>
      </c>
      <c r="E170" t="s">
        <v>63</v>
      </c>
      <c r="F170" t="str">
        <f t="shared" si="4"/>
        <v>Vancouver</v>
      </c>
      <c r="G170" t="str">
        <f t="shared" si="5"/>
        <v>Vancouver</v>
      </c>
      <c r="H170" t="s">
        <v>53</v>
      </c>
      <c r="I170" t="s">
        <v>468</v>
      </c>
      <c r="J170" t="s">
        <v>45</v>
      </c>
      <c r="K170" t="s">
        <v>32</v>
      </c>
      <c r="L170" t="s">
        <v>93</v>
      </c>
      <c r="M170" s="6">
        <v>66000</v>
      </c>
      <c r="N170" s="6">
        <v>84500</v>
      </c>
      <c r="O170" s="6">
        <v>75250</v>
      </c>
    </row>
    <row r="171" spans="1:15" x14ac:dyDescent="0.2">
      <c r="A171" t="s">
        <v>48</v>
      </c>
      <c r="B171" t="s">
        <v>469</v>
      </c>
      <c r="C171" t="s">
        <v>23</v>
      </c>
      <c r="D171" t="s">
        <v>470</v>
      </c>
      <c r="E171" t="s">
        <v>63</v>
      </c>
      <c r="F171" t="str">
        <f t="shared" si="4"/>
        <v>Vancouver</v>
      </c>
      <c r="G171" t="str">
        <f t="shared" si="5"/>
        <v>Vancouver</v>
      </c>
      <c r="H171" t="s">
        <v>53</v>
      </c>
      <c r="I171" t="s">
        <v>463</v>
      </c>
      <c r="J171" t="s">
        <v>45</v>
      </c>
      <c r="K171" t="s">
        <v>32</v>
      </c>
      <c r="L171" t="s">
        <v>33</v>
      </c>
      <c r="M171" s="6">
        <v>68500</v>
      </c>
      <c r="N171" s="6">
        <v>87000</v>
      </c>
      <c r="O171" s="6">
        <v>77750</v>
      </c>
    </row>
    <row r="172" spans="1:15" x14ac:dyDescent="0.2">
      <c r="A172" t="s">
        <v>55</v>
      </c>
      <c r="B172" t="s">
        <v>471</v>
      </c>
      <c r="C172" t="s">
        <v>50</v>
      </c>
      <c r="D172" t="s">
        <v>472</v>
      </c>
      <c r="E172" t="s">
        <v>99</v>
      </c>
      <c r="F172" t="str">
        <f t="shared" si="4"/>
        <v>Calgary</v>
      </c>
      <c r="G172" t="str">
        <f t="shared" si="5"/>
        <v>Calgary</v>
      </c>
      <c r="H172" t="s">
        <v>100</v>
      </c>
      <c r="I172" t="s">
        <v>473</v>
      </c>
      <c r="J172" t="s">
        <v>20</v>
      </c>
      <c r="K172" t="s">
        <v>32</v>
      </c>
      <c r="L172" t="s">
        <v>269</v>
      </c>
      <c r="M172" s="6">
        <v>68000</v>
      </c>
      <c r="N172" s="6">
        <v>88300</v>
      </c>
      <c r="O172" s="6">
        <v>78150</v>
      </c>
    </row>
    <row r="173" spans="1:15" x14ac:dyDescent="0.2">
      <c r="A173" t="s">
        <v>55</v>
      </c>
      <c r="B173" t="s">
        <v>474</v>
      </c>
      <c r="C173" t="s">
        <v>50</v>
      </c>
      <c r="D173" t="s">
        <v>475</v>
      </c>
      <c r="E173" t="s">
        <v>37</v>
      </c>
      <c r="F173" t="str">
        <f t="shared" si="4"/>
        <v>Toronto</v>
      </c>
      <c r="G173" t="str">
        <f t="shared" si="5"/>
        <v>Toronto</v>
      </c>
      <c r="H173" t="s">
        <v>31</v>
      </c>
      <c r="I173" t="s">
        <v>476</v>
      </c>
      <c r="J173" t="s">
        <v>20</v>
      </c>
      <c r="K173" t="s">
        <v>32</v>
      </c>
      <c r="L173" t="s">
        <v>21</v>
      </c>
      <c r="M173" s="6">
        <v>54000</v>
      </c>
      <c r="N173" s="6">
        <v>75000</v>
      </c>
      <c r="O173" s="6">
        <v>64500</v>
      </c>
    </row>
    <row r="174" spans="1:15" x14ac:dyDescent="0.2">
      <c r="A174" t="s">
        <v>55</v>
      </c>
      <c r="B174" t="s">
        <v>477</v>
      </c>
      <c r="C174" t="s">
        <v>50</v>
      </c>
      <c r="D174" t="s">
        <v>478</v>
      </c>
      <c r="E174" t="s">
        <v>479</v>
      </c>
      <c r="F174" t="str">
        <f t="shared" si="4"/>
        <v>Remote</v>
      </c>
      <c r="G174" t="str">
        <f t="shared" si="5"/>
        <v>South Dundas</v>
      </c>
      <c r="H174" t="s">
        <v>31</v>
      </c>
      <c r="I174" t="s">
        <v>480</v>
      </c>
      <c r="J174" t="s">
        <v>20</v>
      </c>
      <c r="K174" t="s">
        <v>17</v>
      </c>
      <c r="L174" t="s">
        <v>481</v>
      </c>
      <c r="M174" s="6">
        <v>68000</v>
      </c>
      <c r="N174" s="6">
        <v>88300</v>
      </c>
      <c r="O174" s="6">
        <v>78150</v>
      </c>
    </row>
    <row r="175" spans="1:15" x14ac:dyDescent="0.2">
      <c r="A175" t="s">
        <v>55</v>
      </c>
      <c r="B175" t="s">
        <v>474</v>
      </c>
      <c r="C175" t="s">
        <v>50</v>
      </c>
      <c r="D175" t="s">
        <v>475</v>
      </c>
      <c r="E175" t="s">
        <v>482</v>
      </c>
      <c r="F175" t="str">
        <f t="shared" si="4"/>
        <v>Hamilton</v>
      </c>
      <c r="G175" t="str">
        <f t="shared" si="5"/>
        <v>Hamilton</v>
      </c>
      <c r="H175" t="s">
        <v>31</v>
      </c>
      <c r="I175" t="s">
        <v>476</v>
      </c>
      <c r="J175" t="s">
        <v>20</v>
      </c>
      <c r="K175" t="s">
        <v>32</v>
      </c>
      <c r="L175" t="s">
        <v>21</v>
      </c>
      <c r="M175" s="6">
        <v>54000</v>
      </c>
      <c r="N175" s="6">
        <v>75000</v>
      </c>
      <c r="O175" s="6">
        <v>64500</v>
      </c>
    </row>
    <row r="176" spans="1:15" x14ac:dyDescent="0.2">
      <c r="A176" t="s">
        <v>81</v>
      </c>
      <c r="B176" t="s">
        <v>483</v>
      </c>
      <c r="C176" t="s">
        <v>23</v>
      </c>
      <c r="D176" t="s">
        <v>484</v>
      </c>
      <c r="E176" t="s">
        <v>37</v>
      </c>
      <c r="F176" t="str">
        <f t="shared" si="4"/>
        <v>Toronto</v>
      </c>
      <c r="G176" t="str">
        <f t="shared" si="5"/>
        <v>Toronto</v>
      </c>
      <c r="H176" t="s">
        <v>31</v>
      </c>
      <c r="I176" t="s">
        <v>72</v>
      </c>
      <c r="J176" t="s">
        <v>20</v>
      </c>
      <c r="K176" t="s">
        <v>32</v>
      </c>
      <c r="L176" t="s">
        <v>33</v>
      </c>
      <c r="M176" s="6">
        <v>66000</v>
      </c>
      <c r="N176" s="6">
        <v>84500</v>
      </c>
      <c r="O176" s="6">
        <v>75250</v>
      </c>
    </row>
    <row r="177" spans="1:15" x14ac:dyDescent="0.2">
      <c r="A177" t="s">
        <v>55</v>
      </c>
      <c r="B177" t="s">
        <v>474</v>
      </c>
      <c r="C177" t="s">
        <v>50</v>
      </c>
      <c r="D177" t="s">
        <v>475</v>
      </c>
      <c r="E177" t="s">
        <v>30</v>
      </c>
      <c r="F177" t="str">
        <f t="shared" si="4"/>
        <v>Ottawa</v>
      </c>
      <c r="G177" t="str">
        <f t="shared" si="5"/>
        <v>Ottawa</v>
      </c>
      <c r="H177" t="s">
        <v>31</v>
      </c>
      <c r="I177" t="s">
        <v>476</v>
      </c>
      <c r="J177" t="s">
        <v>20</v>
      </c>
      <c r="K177" t="s">
        <v>32</v>
      </c>
      <c r="L177" t="s">
        <v>21</v>
      </c>
      <c r="M177" s="6">
        <v>54000</v>
      </c>
      <c r="N177" s="6">
        <v>75000</v>
      </c>
      <c r="O177" s="6">
        <v>64500</v>
      </c>
    </row>
    <row r="178" spans="1:15" x14ac:dyDescent="0.2">
      <c r="A178" t="s">
        <v>55</v>
      </c>
      <c r="B178" t="s">
        <v>485</v>
      </c>
      <c r="C178" t="s">
        <v>35</v>
      </c>
      <c r="D178" t="s">
        <v>91</v>
      </c>
      <c r="E178" t="s">
        <v>37</v>
      </c>
      <c r="F178" t="str">
        <f t="shared" si="4"/>
        <v>Toronto</v>
      </c>
      <c r="G178" t="str">
        <f t="shared" si="5"/>
        <v>Toronto</v>
      </c>
      <c r="H178" t="s">
        <v>31</v>
      </c>
      <c r="I178" t="s">
        <v>486</v>
      </c>
      <c r="J178" t="s">
        <v>45</v>
      </c>
      <c r="K178" t="s">
        <v>32</v>
      </c>
      <c r="L178" t="s">
        <v>93</v>
      </c>
      <c r="M178" s="6">
        <v>68000</v>
      </c>
      <c r="N178" s="6">
        <v>88300</v>
      </c>
      <c r="O178" s="6">
        <v>78150</v>
      </c>
    </row>
    <row r="179" spans="1:15" x14ac:dyDescent="0.2">
      <c r="A179" t="s">
        <v>55</v>
      </c>
      <c r="B179" t="s">
        <v>474</v>
      </c>
      <c r="C179" t="s">
        <v>50</v>
      </c>
      <c r="D179" t="s">
        <v>475</v>
      </c>
      <c r="E179" t="s">
        <v>487</v>
      </c>
      <c r="F179" t="str">
        <f t="shared" si="4"/>
        <v>Waterloo</v>
      </c>
      <c r="G179" t="str">
        <f t="shared" si="5"/>
        <v>Waterloo</v>
      </c>
      <c r="H179" t="s">
        <v>31</v>
      </c>
      <c r="I179" t="s">
        <v>476</v>
      </c>
      <c r="J179" t="s">
        <v>20</v>
      </c>
      <c r="K179" t="s">
        <v>32</v>
      </c>
      <c r="L179" t="s">
        <v>21</v>
      </c>
      <c r="M179" s="6">
        <v>54000</v>
      </c>
      <c r="N179" s="6">
        <v>75000</v>
      </c>
      <c r="O179" s="6">
        <v>64500</v>
      </c>
    </row>
    <row r="180" spans="1:15" x14ac:dyDescent="0.2">
      <c r="A180" t="s">
        <v>55</v>
      </c>
      <c r="B180" t="s">
        <v>474</v>
      </c>
      <c r="C180" t="s">
        <v>50</v>
      </c>
      <c r="D180" t="s">
        <v>475</v>
      </c>
      <c r="E180" t="s">
        <v>99</v>
      </c>
      <c r="F180" t="str">
        <f t="shared" si="4"/>
        <v>Calgary</v>
      </c>
      <c r="G180" t="str">
        <f t="shared" si="5"/>
        <v>Calgary</v>
      </c>
      <c r="H180" t="s">
        <v>100</v>
      </c>
      <c r="I180" t="s">
        <v>476</v>
      </c>
      <c r="J180" t="s">
        <v>20</v>
      </c>
      <c r="K180" t="s">
        <v>32</v>
      </c>
      <c r="L180" t="s">
        <v>21</v>
      </c>
      <c r="M180" s="6">
        <v>54000</v>
      </c>
      <c r="N180" s="6">
        <v>75000</v>
      </c>
      <c r="O180" s="6">
        <v>64500</v>
      </c>
    </row>
    <row r="181" spans="1:15" x14ac:dyDescent="0.2">
      <c r="A181" t="s">
        <v>81</v>
      </c>
      <c r="B181" t="s">
        <v>488</v>
      </c>
      <c r="C181" t="s">
        <v>50</v>
      </c>
      <c r="D181" t="s">
        <v>489</v>
      </c>
      <c r="E181" t="s">
        <v>37</v>
      </c>
      <c r="F181" t="str">
        <f t="shared" si="4"/>
        <v>Toronto</v>
      </c>
      <c r="G181" t="str">
        <f t="shared" si="5"/>
        <v>Toronto</v>
      </c>
      <c r="H181" t="s">
        <v>31</v>
      </c>
      <c r="I181" t="s">
        <v>311</v>
      </c>
      <c r="J181" t="s">
        <v>45</v>
      </c>
      <c r="K181" t="s">
        <v>32</v>
      </c>
      <c r="L181" t="s">
        <v>93</v>
      </c>
      <c r="M181" s="6">
        <v>66000</v>
      </c>
      <c r="N181" s="6">
        <v>84500</v>
      </c>
      <c r="O181" s="6">
        <v>75250</v>
      </c>
    </row>
    <row r="182" spans="1:15" x14ac:dyDescent="0.2">
      <c r="A182" t="s">
        <v>55</v>
      </c>
      <c r="B182" t="s">
        <v>490</v>
      </c>
      <c r="C182" t="s">
        <v>23</v>
      </c>
      <c r="D182" t="s">
        <v>491</v>
      </c>
      <c r="E182" t="s">
        <v>1835</v>
      </c>
      <c r="F182" t="str">
        <f t="shared" si="4"/>
        <v>Montreal</v>
      </c>
      <c r="G182" t="str">
        <f t="shared" si="5"/>
        <v>Montreal</v>
      </c>
      <c r="H182" t="s">
        <v>146</v>
      </c>
      <c r="I182" t="s">
        <v>18</v>
      </c>
      <c r="J182" t="s">
        <v>45</v>
      </c>
      <c r="K182" t="s">
        <v>32</v>
      </c>
      <c r="L182" t="s">
        <v>21</v>
      </c>
      <c r="M182" s="6">
        <v>68000</v>
      </c>
      <c r="N182" s="6">
        <v>88300</v>
      </c>
      <c r="O182" s="6">
        <v>78150</v>
      </c>
    </row>
    <row r="183" spans="1:15" x14ac:dyDescent="0.2">
      <c r="A183" t="s">
        <v>55</v>
      </c>
      <c r="B183" t="s">
        <v>474</v>
      </c>
      <c r="C183" t="s">
        <v>50</v>
      </c>
      <c r="D183" t="s">
        <v>475</v>
      </c>
      <c r="E183" t="s">
        <v>63</v>
      </c>
      <c r="F183" t="str">
        <f t="shared" si="4"/>
        <v>Vancouver</v>
      </c>
      <c r="G183" t="str">
        <f t="shared" si="5"/>
        <v>Vancouver</v>
      </c>
      <c r="H183" t="s">
        <v>53</v>
      </c>
      <c r="I183" t="s">
        <v>476</v>
      </c>
      <c r="J183" t="s">
        <v>20</v>
      </c>
      <c r="K183" t="s">
        <v>32</v>
      </c>
      <c r="L183" t="s">
        <v>21</v>
      </c>
      <c r="M183" s="6">
        <v>54000</v>
      </c>
      <c r="N183" s="6">
        <v>75000</v>
      </c>
      <c r="O183" s="6">
        <v>64500</v>
      </c>
    </row>
    <row r="184" spans="1:15" x14ac:dyDescent="0.2">
      <c r="A184" t="s">
        <v>48</v>
      </c>
      <c r="B184" t="s">
        <v>336</v>
      </c>
      <c r="C184" t="s">
        <v>50</v>
      </c>
      <c r="D184" t="s">
        <v>492</v>
      </c>
      <c r="E184" t="s">
        <v>99</v>
      </c>
      <c r="F184" t="str">
        <f t="shared" si="4"/>
        <v>Calgary</v>
      </c>
      <c r="G184" t="str">
        <f t="shared" si="5"/>
        <v>Calgary</v>
      </c>
      <c r="H184" t="s">
        <v>100</v>
      </c>
      <c r="I184" t="s">
        <v>54</v>
      </c>
      <c r="J184" t="s">
        <v>20</v>
      </c>
      <c r="K184" t="s">
        <v>32</v>
      </c>
      <c r="L184" t="s">
        <v>33</v>
      </c>
      <c r="M184" s="6">
        <v>65000</v>
      </c>
      <c r="N184" s="6">
        <v>85000</v>
      </c>
      <c r="O184" s="6">
        <v>75000</v>
      </c>
    </row>
    <row r="185" spans="1:15" x14ac:dyDescent="0.2">
      <c r="A185" t="s">
        <v>96</v>
      </c>
      <c r="B185" t="s">
        <v>493</v>
      </c>
      <c r="C185" t="s">
        <v>50</v>
      </c>
      <c r="D185" t="s">
        <v>494</v>
      </c>
      <c r="E185" t="s">
        <v>37</v>
      </c>
      <c r="F185" t="str">
        <f t="shared" si="4"/>
        <v>Toronto</v>
      </c>
      <c r="G185" t="str">
        <f t="shared" si="5"/>
        <v>Toronto</v>
      </c>
      <c r="H185" t="s">
        <v>31</v>
      </c>
      <c r="I185" t="s">
        <v>495</v>
      </c>
      <c r="J185" t="s">
        <v>45</v>
      </c>
      <c r="K185" t="s">
        <v>32</v>
      </c>
      <c r="L185" t="s">
        <v>33</v>
      </c>
      <c r="M185" s="6">
        <v>50000</v>
      </c>
      <c r="N185" s="6">
        <v>76458</v>
      </c>
      <c r="O185" s="6">
        <v>63229</v>
      </c>
    </row>
    <row r="186" spans="1:15" x14ac:dyDescent="0.2">
      <c r="A186" t="s">
        <v>55</v>
      </c>
      <c r="B186" t="s">
        <v>496</v>
      </c>
      <c r="C186" t="s">
        <v>23</v>
      </c>
      <c r="D186" t="s">
        <v>497</v>
      </c>
      <c r="E186" t="s">
        <v>123</v>
      </c>
      <c r="F186" t="str">
        <f t="shared" si="4"/>
        <v>Mississauga</v>
      </c>
      <c r="G186" t="str">
        <f t="shared" si="5"/>
        <v>Mississauga</v>
      </c>
      <c r="H186" t="s">
        <v>31</v>
      </c>
      <c r="I186" t="s">
        <v>193</v>
      </c>
      <c r="J186" t="s">
        <v>45</v>
      </c>
      <c r="K186" t="s">
        <v>32</v>
      </c>
      <c r="L186" t="s">
        <v>21</v>
      </c>
      <c r="M186" s="6">
        <v>68000</v>
      </c>
      <c r="N186" s="6">
        <v>88300</v>
      </c>
      <c r="O186" s="6">
        <v>78150</v>
      </c>
    </row>
    <row r="187" spans="1:15" x14ac:dyDescent="0.2">
      <c r="A187" t="s">
        <v>55</v>
      </c>
      <c r="B187" t="s">
        <v>498</v>
      </c>
      <c r="C187" t="s">
        <v>50</v>
      </c>
      <c r="D187" t="s">
        <v>499</v>
      </c>
      <c r="E187" t="s">
        <v>136</v>
      </c>
      <c r="F187" t="str">
        <f t="shared" si="4"/>
        <v>Edmonton</v>
      </c>
      <c r="G187" t="str">
        <f t="shared" si="5"/>
        <v>Edmonton</v>
      </c>
      <c r="H187" t="s">
        <v>100</v>
      </c>
      <c r="I187" t="s">
        <v>500</v>
      </c>
      <c r="J187" t="s">
        <v>20</v>
      </c>
      <c r="K187" t="s">
        <v>32</v>
      </c>
      <c r="L187" t="s">
        <v>227</v>
      </c>
      <c r="M187" s="6">
        <v>68000</v>
      </c>
      <c r="N187" s="6">
        <v>88300</v>
      </c>
      <c r="O187" s="6">
        <v>78150</v>
      </c>
    </row>
    <row r="188" spans="1:15" x14ac:dyDescent="0.2">
      <c r="A188" t="s">
        <v>55</v>
      </c>
      <c r="B188" t="s">
        <v>501</v>
      </c>
      <c r="C188" t="s">
        <v>23</v>
      </c>
      <c r="D188" t="s">
        <v>263</v>
      </c>
      <c r="E188" t="s">
        <v>37</v>
      </c>
      <c r="F188" t="str">
        <f t="shared" si="4"/>
        <v>Toronto</v>
      </c>
      <c r="G188" t="str">
        <f t="shared" si="5"/>
        <v>Toronto</v>
      </c>
      <c r="H188" t="s">
        <v>31</v>
      </c>
      <c r="I188" t="s">
        <v>264</v>
      </c>
      <c r="J188" t="s">
        <v>20</v>
      </c>
      <c r="K188" t="s">
        <v>32</v>
      </c>
      <c r="L188" t="s">
        <v>93</v>
      </c>
      <c r="M188" s="6">
        <v>68000</v>
      </c>
      <c r="N188" s="6">
        <v>88300</v>
      </c>
      <c r="O188" s="6">
        <v>78150</v>
      </c>
    </row>
    <row r="189" spans="1:15" x14ac:dyDescent="0.2">
      <c r="A189" t="s">
        <v>48</v>
      </c>
      <c r="B189" t="s">
        <v>502</v>
      </c>
      <c r="C189" t="s">
        <v>90</v>
      </c>
      <c r="D189" t="s">
        <v>203</v>
      </c>
      <c r="E189" t="s">
        <v>204</v>
      </c>
      <c r="F189" t="str">
        <f t="shared" si="4"/>
        <v>Brampton</v>
      </c>
      <c r="G189" t="str">
        <f t="shared" si="5"/>
        <v>Brampton</v>
      </c>
      <c r="H189" t="s">
        <v>31</v>
      </c>
      <c r="I189" t="s">
        <v>155</v>
      </c>
      <c r="J189" t="s">
        <v>45</v>
      </c>
      <c r="K189" t="s">
        <v>32</v>
      </c>
      <c r="L189" t="s">
        <v>33</v>
      </c>
      <c r="M189" s="6">
        <v>68500</v>
      </c>
      <c r="N189" s="6">
        <v>87000</v>
      </c>
      <c r="O189" s="6">
        <v>77750</v>
      </c>
    </row>
    <row r="190" spans="1:15" x14ac:dyDescent="0.2">
      <c r="A190" t="s">
        <v>13</v>
      </c>
      <c r="B190" t="s">
        <v>503</v>
      </c>
      <c r="C190" t="s">
        <v>41</v>
      </c>
      <c r="D190" t="s">
        <v>504</v>
      </c>
      <c r="E190" t="s">
        <v>17</v>
      </c>
      <c r="F190" t="str">
        <f t="shared" si="4"/>
        <v>Remote</v>
      </c>
      <c r="G190" t="str">
        <f t="shared" si="5"/>
        <v>Remote</v>
      </c>
      <c r="H190" t="s">
        <v>18</v>
      </c>
      <c r="I190" t="s">
        <v>505</v>
      </c>
      <c r="J190" t="s">
        <v>45</v>
      </c>
      <c r="K190" t="s">
        <v>17</v>
      </c>
      <c r="L190" t="s">
        <v>325</v>
      </c>
      <c r="M190" s="6">
        <v>70000</v>
      </c>
      <c r="N190" s="6">
        <v>90000</v>
      </c>
      <c r="O190" s="6">
        <v>80000</v>
      </c>
    </row>
    <row r="191" spans="1:15" x14ac:dyDescent="0.2">
      <c r="A191" t="s">
        <v>105</v>
      </c>
      <c r="B191" t="s">
        <v>506</v>
      </c>
      <c r="C191" t="s">
        <v>188</v>
      </c>
      <c r="D191" t="s">
        <v>200</v>
      </c>
      <c r="E191" t="s">
        <v>37</v>
      </c>
      <c r="F191" t="str">
        <f t="shared" si="4"/>
        <v>Toronto</v>
      </c>
      <c r="G191" t="str">
        <f t="shared" si="5"/>
        <v>Toronto</v>
      </c>
      <c r="H191" t="s">
        <v>31</v>
      </c>
      <c r="I191" t="s">
        <v>507</v>
      </c>
      <c r="J191" t="s">
        <v>20</v>
      </c>
      <c r="K191" t="s">
        <v>32</v>
      </c>
      <c r="L191" t="s">
        <v>21</v>
      </c>
      <c r="M191" s="6">
        <v>69000</v>
      </c>
      <c r="N191" s="6">
        <v>86000</v>
      </c>
      <c r="O191" s="6">
        <v>77500</v>
      </c>
    </row>
    <row r="192" spans="1:15" x14ac:dyDescent="0.2">
      <c r="A192" t="s">
        <v>22</v>
      </c>
      <c r="B192" t="s">
        <v>23</v>
      </c>
      <c r="C192" t="s">
        <v>23</v>
      </c>
      <c r="D192" t="s">
        <v>508</v>
      </c>
      <c r="E192" t="s">
        <v>17</v>
      </c>
      <c r="F192" t="str">
        <f t="shared" si="4"/>
        <v>Remote</v>
      </c>
      <c r="G192" t="str">
        <f t="shared" si="5"/>
        <v>Remote</v>
      </c>
      <c r="H192" t="s">
        <v>18</v>
      </c>
      <c r="I192" t="s">
        <v>509</v>
      </c>
      <c r="J192" t="s">
        <v>20</v>
      </c>
      <c r="K192" t="s">
        <v>17</v>
      </c>
      <c r="L192" t="s">
        <v>21</v>
      </c>
      <c r="M192" s="6">
        <v>80000</v>
      </c>
      <c r="N192" s="6">
        <v>90000</v>
      </c>
      <c r="O192" s="6">
        <v>85000</v>
      </c>
    </row>
    <row r="193" spans="1:15" x14ac:dyDescent="0.2">
      <c r="A193" t="s">
        <v>105</v>
      </c>
      <c r="B193" t="s">
        <v>510</v>
      </c>
      <c r="C193" t="s">
        <v>28</v>
      </c>
      <c r="D193" t="s">
        <v>511</v>
      </c>
      <c r="E193" t="s">
        <v>37</v>
      </c>
      <c r="F193" t="str">
        <f t="shared" si="4"/>
        <v>Toronto</v>
      </c>
      <c r="G193" t="str">
        <f t="shared" si="5"/>
        <v>Toronto</v>
      </c>
      <c r="H193" t="s">
        <v>31</v>
      </c>
      <c r="I193" t="s">
        <v>512</v>
      </c>
      <c r="J193" t="s">
        <v>45</v>
      </c>
      <c r="K193" t="s">
        <v>32</v>
      </c>
      <c r="L193" t="s">
        <v>21</v>
      </c>
      <c r="M193" s="6">
        <v>69000</v>
      </c>
      <c r="N193" s="6">
        <v>86000</v>
      </c>
      <c r="O193" s="6">
        <v>77500</v>
      </c>
    </row>
    <row r="194" spans="1:15" x14ac:dyDescent="0.2">
      <c r="A194" t="s">
        <v>48</v>
      </c>
      <c r="B194" t="s">
        <v>513</v>
      </c>
      <c r="C194" t="s">
        <v>67</v>
      </c>
      <c r="D194" t="s">
        <v>514</v>
      </c>
      <c r="E194" t="s">
        <v>99</v>
      </c>
      <c r="F194" t="str">
        <f t="shared" ref="F194:F257" si="6">IF(LEFT(E194,9)="Remote in","Remote",E194)</f>
        <v>Calgary</v>
      </c>
      <c r="G194" t="str">
        <f t="shared" ref="G194:G257" si="7">IF(LEFT(E194,9)="Remote in",MID(E194,11,LEN(E194)-10),E194)</f>
        <v>Calgary</v>
      </c>
      <c r="H194" t="s">
        <v>100</v>
      </c>
      <c r="I194" t="s">
        <v>515</v>
      </c>
      <c r="J194" t="s">
        <v>20</v>
      </c>
      <c r="K194" t="s">
        <v>32</v>
      </c>
      <c r="L194" t="s">
        <v>21</v>
      </c>
      <c r="M194" s="6">
        <v>65000</v>
      </c>
      <c r="N194" s="6">
        <v>120000</v>
      </c>
      <c r="O194" s="6">
        <v>92500</v>
      </c>
    </row>
    <row r="195" spans="1:15" x14ac:dyDescent="0.2">
      <c r="A195" t="s">
        <v>55</v>
      </c>
      <c r="B195" t="s">
        <v>516</v>
      </c>
      <c r="C195" t="s">
        <v>188</v>
      </c>
      <c r="D195" t="s">
        <v>253</v>
      </c>
      <c r="E195" t="s">
        <v>37</v>
      </c>
      <c r="F195" t="str">
        <f t="shared" si="6"/>
        <v>Toronto</v>
      </c>
      <c r="G195" t="str">
        <f t="shared" si="7"/>
        <v>Toronto</v>
      </c>
      <c r="H195" t="s">
        <v>31</v>
      </c>
      <c r="I195" t="s">
        <v>517</v>
      </c>
      <c r="J195" t="s">
        <v>20</v>
      </c>
      <c r="K195" t="s">
        <v>32</v>
      </c>
      <c r="L195" t="s">
        <v>33</v>
      </c>
      <c r="M195" s="6">
        <v>30240.560000000001</v>
      </c>
      <c r="N195" s="6">
        <v>84813</v>
      </c>
      <c r="O195" s="6">
        <v>57526.78</v>
      </c>
    </row>
    <row r="196" spans="1:15" x14ac:dyDescent="0.2">
      <c r="A196" t="s">
        <v>48</v>
      </c>
      <c r="B196" t="s">
        <v>513</v>
      </c>
      <c r="C196" t="s">
        <v>67</v>
      </c>
      <c r="D196" t="s">
        <v>514</v>
      </c>
      <c r="E196" t="s">
        <v>99</v>
      </c>
      <c r="F196" t="str">
        <f t="shared" si="6"/>
        <v>Calgary</v>
      </c>
      <c r="G196" t="str">
        <f t="shared" si="7"/>
        <v>Calgary</v>
      </c>
      <c r="H196" t="s">
        <v>100</v>
      </c>
      <c r="I196" t="s">
        <v>515</v>
      </c>
      <c r="J196" t="s">
        <v>20</v>
      </c>
      <c r="K196" t="s">
        <v>32</v>
      </c>
      <c r="L196" t="s">
        <v>21</v>
      </c>
      <c r="M196" s="6">
        <v>65000</v>
      </c>
      <c r="N196" s="6">
        <v>120000</v>
      </c>
      <c r="O196" s="6">
        <v>92500</v>
      </c>
    </row>
    <row r="197" spans="1:15" x14ac:dyDescent="0.2">
      <c r="A197" t="s">
        <v>48</v>
      </c>
      <c r="B197" t="s">
        <v>518</v>
      </c>
      <c r="C197" t="s">
        <v>28</v>
      </c>
      <c r="D197" t="s">
        <v>519</v>
      </c>
      <c r="E197" t="s">
        <v>30</v>
      </c>
      <c r="F197" t="str">
        <f t="shared" si="6"/>
        <v>Ottawa</v>
      </c>
      <c r="G197" t="str">
        <f t="shared" si="7"/>
        <v>Ottawa</v>
      </c>
      <c r="H197" t="s">
        <v>31</v>
      </c>
      <c r="I197" t="s">
        <v>520</v>
      </c>
      <c r="J197" t="s">
        <v>20</v>
      </c>
      <c r="K197" t="s">
        <v>32</v>
      </c>
      <c r="L197" t="s">
        <v>21</v>
      </c>
      <c r="M197" s="6">
        <v>72883.199999999997</v>
      </c>
      <c r="N197" s="6">
        <v>89440</v>
      </c>
      <c r="O197" s="6">
        <v>81161.600000000006</v>
      </c>
    </row>
    <row r="198" spans="1:15" x14ac:dyDescent="0.2">
      <c r="A198" t="s">
        <v>55</v>
      </c>
      <c r="B198" t="s">
        <v>521</v>
      </c>
      <c r="C198" t="s">
        <v>50</v>
      </c>
      <c r="D198" t="s">
        <v>522</v>
      </c>
      <c r="E198" t="s">
        <v>37</v>
      </c>
      <c r="F198" t="str">
        <f t="shared" si="6"/>
        <v>Toronto</v>
      </c>
      <c r="G198" t="str">
        <f t="shared" si="7"/>
        <v>Toronto</v>
      </c>
      <c r="H198" t="s">
        <v>31</v>
      </c>
      <c r="I198" t="s">
        <v>18</v>
      </c>
      <c r="J198" t="s">
        <v>20</v>
      </c>
      <c r="K198" t="s">
        <v>32</v>
      </c>
      <c r="L198" t="s">
        <v>21</v>
      </c>
      <c r="M198" s="6">
        <v>68000</v>
      </c>
      <c r="N198" s="6">
        <v>88300</v>
      </c>
      <c r="O198" s="6">
        <v>78150</v>
      </c>
    </row>
    <row r="199" spans="1:15" x14ac:dyDescent="0.2">
      <c r="A199" t="s">
        <v>55</v>
      </c>
      <c r="B199" t="s">
        <v>523</v>
      </c>
      <c r="C199" t="s">
        <v>23</v>
      </c>
      <c r="D199" t="s">
        <v>524</v>
      </c>
      <c r="E199" t="s">
        <v>525</v>
      </c>
      <c r="F199" t="str">
        <f t="shared" si="6"/>
        <v>Waterdown</v>
      </c>
      <c r="G199" t="str">
        <f t="shared" si="7"/>
        <v>Waterdown</v>
      </c>
      <c r="H199" t="s">
        <v>31</v>
      </c>
      <c r="I199" t="s">
        <v>526</v>
      </c>
      <c r="J199" t="s">
        <v>20</v>
      </c>
      <c r="K199" t="s">
        <v>32</v>
      </c>
      <c r="L199" t="s">
        <v>33</v>
      </c>
      <c r="M199" s="6">
        <v>68000</v>
      </c>
      <c r="N199" s="6">
        <v>88300</v>
      </c>
      <c r="O199" s="6">
        <v>78150</v>
      </c>
    </row>
    <row r="200" spans="1:15" x14ac:dyDescent="0.2">
      <c r="A200" t="s">
        <v>105</v>
      </c>
      <c r="B200" t="s">
        <v>527</v>
      </c>
      <c r="C200" t="s">
        <v>50</v>
      </c>
      <c r="D200" t="s">
        <v>528</v>
      </c>
      <c r="E200" t="s">
        <v>233</v>
      </c>
      <c r="F200" t="str">
        <f t="shared" si="6"/>
        <v>Winnipeg</v>
      </c>
      <c r="G200" t="str">
        <f t="shared" si="7"/>
        <v>Winnipeg</v>
      </c>
      <c r="H200" t="s">
        <v>234</v>
      </c>
      <c r="I200" t="s">
        <v>18</v>
      </c>
      <c r="J200" t="s">
        <v>20</v>
      </c>
      <c r="K200" t="s">
        <v>32</v>
      </c>
      <c r="L200" t="s">
        <v>46</v>
      </c>
      <c r="M200" s="6">
        <v>30240.560000000001</v>
      </c>
      <c r="N200" s="6">
        <v>57200</v>
      </c>
      <c r="O200" s="6">
        <v>43720.28</v>
      </c>
    </row>
    <row r="201" spans="1:15" x14ac:dyDescent="0.2">
      <c r="A201" t="s">
        <v>22</v>
      </c>
      <c r="B201" t="s">
        <v>23</v>
      </c>
      <c r="C201" t="s">
        <v>23</v>
      </c>
      <c r="D201" t="s">
        <v>529</v>
      </c>
      <c r="E201" t="s">
        <v>37</v>
      </c>
      <c r="F201" t="str">
        <f t="shared" si="6"/>
        <v>Toronto</v>
      </c>
      <c r="G201" t="str">
        <f t="shared" si="7"/>
        <v>Toronto</v>
      </c>
      <c r="H201" t="s">
        <v>31</v>
      </c>
      <c r="I201" t="s">
        <v>530</v>
      </c>
      <c r="J201" t="s">
        <v>20</v>
      </c>
      <c r="K201" t="s">
        <v>32</v>
      </c>
      <c r="L201" t="s">
        <v>21</v>
      </c>
      <c r="M201" s="6">
        <v>65000</v>
      </c>
      <c r="N201" s="6">
        <v>87000</v>
      </c>
      <c r="O201" s="6">
        <v>76000</v>
      </c>
    </row>
    <row r="202" spans="1:15" x14ac:dyDescent="0.2">
      <c r="A202" t="s">
        <v>48</v>
      </c>
      <c r="B202" t="s">
        <v>531</v>
      </c>
      <c r="C202" t="s">
        <v>23</v>
      </c>
      <c r="D202" t="s">
        <v>532</v>
      </c>
      <c r="E202" t="s">
        <v>533</v>
      </c>
      <c r="F202" t="str">
        <f t="shared" si="6"/>
        <v>Saskatoon</v>
      </c>
      <c r="G202" t="str">
        <f t="shared" si="7"/>
        <v>Saskatoon</v>
      </c>
      <c r="H202" t="s">
        <v>119</v>
      </c>
      <c r="I202" t="s">
        <v>463</v>
      </c>
      <c r="J202" t="s">
        <v>45</v>
      </c>
      <c r="K202" t="s">
        <v>32</v>
      </c>
      <c r="L202" t="s">
        <v>21</v>
      </c>
      <c r="M202" s="6">
        <v>68500</v>
      </c>
      <c r="N202" s="6">
        <v>87000</v>
      </c>
      <c r="O202" s="6">
        <v>77750</v>
      </c>
    </row>
    <row r="203" spans="1:15" x14ac:dyDescent="0.2">
      <c r="A203" t="s">
        <v>13</v>
      </c>
      <c r="B203" t="s">
        <v>534</v>
      </c>
      <c r="C203" t="s">
        <v>50</v>
      </c>
      <c r="D203" t="s">
        <v>535</v>
      </c>
      <c r="E203" t="s">
        <v>99</v>
      </c>
      <c r="F203" t="str">
        <f t="shared" si="6"/>
        <v>Calgary</v>
      </c>
      <c r="G203" t="str">
        <f t="shared" si="7"/>
        <v>Calgary</v>
      </c>
      <c r="H203" t="s">
        <v>100</v>
      </c>
      <c r="I203" t="s">
        <v>18</v>
      </c>
      <c r="J203" t="s">
        <v>20</v>
      </c>
      <c r="K203" t="s">
        <v>32</v>
      </c>
      <c r="L203" t="s">
        <v>101</v>
      </c>
      <c r="M203" s="6">
        <v>76000</v>
      </c>
      <c r="N203" s="6">
        <v>89440</v>
      </c>
      <c r="O203" s="6">
        <v>82720</v>
      </c>
    </row>
    <row r="204" spans="1:15" x14ac:dyDescent="0.2">
      <c r="A204" t="s">
        <v>22</v>
      </c>
      <c r="B204" t="s">
        <v>23</v>
      </c>
      <c r="C204" t="s">
        <v>23</v>
      </c>
      <c r="D204" t="s">
        <v>263</v>
      </c>
      <c r="E204" t="s">
        <v>37</v>
      </c>
      <c r="F204" t="str">
        <f t="shared" si="6"/>
        <v>Toronto</v>
      </c>
      <c r="G204" t="str">
        <f t="shared" si="7"/>
        <v>Toronto</v>
      </c>
      <c r="H204" t="s">
        <v>31</v>
      </c>
      <c r="I204" t="s">
        <v>536</v>
      </c>
      <c r="J204" t="s">
        <v>20</v>
      </c>
      <c r="K204" t="s">
        <v>32</v>
      </c>
      <c r="L204" t="s">
        <v>93</v>
      </c>
      <c r="M204" s="6">
        <v>65000</v>
      </c>
      <c r="N204" s="6">
        <v>87000</v>
      </c>
      <c r="O204" s="6">
        <v>76000</v>
      </c>
    </row>
    <row r="205" spans="1:15" x14ac:dyDescent="0.2">
      <c r="A205" t="s">
        <v>88</v>
      </c>
      <c r="B205" t="s">
        <v>537</v>
      </c>
      <c r="C205" t="s">
        <v>90</v>
      </c>
      <c r="D205" t="s">
        <v>538</v>
      </c>
      <c r="E205" t="s">
        <v>539</v>
      </c>
      <c r="F205" t="str">
        <f t="shared" si="6"/>
        <v>Whitehorse</v>
      </c>
      <c r="G205" t="str">
        <f t="shared" si="7"/>
        <v>Whitehorse</v>
      </c>
      <c r="H205" t="s">
        <v>540</v>
      </c>
      <c r="I205" t="s">
        <v>541</v>
      </c>
      <c r="J205" t="s">
        <v>20</v>
      </c>
      <c r="K205" t="s">
        <v>32</v>
      </c>
      <c r="L205" t="s">
        <v>21</v>
      </c>
      <c r="M205" s="6">
        <v>85816.8</v>
      </c>
      <c r="N205" s="6">
        <v>91520</v>
      </c>
      <c r="O205" s="6">
        <v>88668.4</v>
      </c>
    </row>
    <row r="206" spans="1:15" x14ac:dyDescent="0.2">
      <c r="A206" t="s">
        <v>22</v>
      </c>
      <c r="B206" t="s">
        <v>542</v>
      </c>
      <c r="C206" t="s">
        <v>23</v>
      </c>
      <c r="D206" t="s">
        <v>449</v>
      </c>
      <c r="E206" t="s">
        <v>37</v>
      </c>
      <c r="F206" t="str">
        <f t="shared" si="6"/>
        <v>Toronto</v>
      </c>
      <c r="G206" t="str">
        <f t="shared" si="7"/>
        <v>Toronto</v>
      </c>
      <c r="H206" t="s">
        <v>31</v>
      </c>
      <c r="I206" t="s">
        <v>18</v>
      </c>
      <c r="J206" t="s">
        <v>20</v>
      </c>
      <c r="K206" t="s">
        <v>32</v>
      </c>
      <c r="L206" t="s">
        <v>33</v>
      </c>
      <c r="M206" s="6">
        <v>65000</v>
      </c>
      <c r="N206" s="6">
        <v>87000</v>
      </c>
      <c r="O206" s="6">
        <v>76000</v>
      </c>
    </row>
    <row r="207" spans="1:15" x14ac:dyDescent="0.2">
      <c r="A207" t="s">
        <v>22</v>
      </c>
      <c r="B207" t="s">
        <v>543</v>
      </c>
      <c r="C207" t="s">
        <v>50</v>
      </c>
      <c r="D207" t="s">
        <v>544</v>
      </c>
      <c r="E207" t="s">
        <v>37</v>
      </c>
      <c r="F207" t="str">
        <f t="shared" si="6"/>
        <v>Toronto</v>
      </c>
      <c r="G207" t="str">
        <f t="shared" si="7"/>
        <v>Toronto</v>
      </c>
      <c r="H207" t="s">
        <v>31</v>
      </c>
      <c r="I207" t="s">
        <v>545</v>
      </c>
      <c r="J207" t="s">
        <v>20</v>
      </c>
      <c r="K207" t="s">
        <v>32</v>
      </c>
      <c r="L207" t="s">
        <v>93</v>
      </c>
      <c r="M207" s="6">
        <v>65000</v>
      </c>
      <c r="N207" s="6">
        <v>87000</v>
      </c>
      <c r="O207" s="6">
        <v>76000</v>
      </c>
    </row>
    <row r="208" spans="1:15" x14ac:dyDescent="0.2">
      <c r="A208" t="s">
        <v>55</v>
      </c>
      <c r="B208" t="s">
        <v>546</v>
      </c>
      <c r="C208" t="s">
        <v>50</v>
      </c>
      <c r="D208" t="s">
        <v>547</v>
      </c>
      <c r="E208" t="s">
        <v>396</v>
      </c>
      <c r="F208" t="str">
        <f t="shared" si="6"/>
        <v>Remote</v>
      </c>
      <c r="G208" t="str">
        <f t="shared" si="7"/>
        <v>Ottawa</v>
      </c>
      <c r="H208" t="s">
        <v>31</v>
      </c>
      <c r="I208" t="s">
        <v>54</v>
      </c>
      <c r="J208" t="s">
        <v>20</v>
      </c>
      <c r="K208" t="s">
        <v>17</v>
      </c>
      <c r="L208" t="s">
        <v>46</v>
      </c>
      <c r="M208" s="6">
        <v>68000</v>
      </c>
      <c r="N208" s="6">
        <v>91000</v>
      </c>
      <c r="O208" s="6">
        <v>79500</v>
      </c>
    </row>
    <row r="209" spans="1:15" x14ac:dyDescent="0.2">
      <c r="A209" t="s">
        <v>105</v>
      </c>
      <c r="B209" t="s">
        <v>548</v>
      </c>
      <c r="C209" t="s">
        <v>28</v>
      </c>
      <c r="D209" t="s">
        <v>549</v>
      </c>
      <c r="E209" t="s">
        <v>30</v>
      </c>
      <c r="F209" t="str">
        <f t="shared" si="6"/>
        <v>Ottawa</v>
      </c>
      <c r="G209" t="str">
        <f t="shared" si="7"/>
        <v>Ottawa</v>
      </c>
      <c r="H209" t="s">
        <v>31</v>
      </c>
      <c r="I209" t="s">
        <v>550</v>
      </c>
      <c r="J209" t="s">
        <v>45</v>
      </c>
      <c r="K209" t="s">
        <v>32</v>
      </c>
      <c r="L209" t="s">
        <v>21</v>
      </c>
      <c r="M209" s="6">
        <v>37440</v>
      </c>
      <c r="N209" s="6">
        <v>180000</v>
      </c>
      <c r="O209" s="6">
        <v>108720</v>
      </c>
    </row>
    <row r="210" spans="1:15" x14ac:dyDescent="0.2">
      <c r="A210" t="s">
        <v>22</v>
      </c>
      <c r="B210" t="s">
        <v>296</v>
      </c>
      <c r="C210" t="s">
        <v>50</v>
      </c>
      <c r="D210" t="s">
        <v>551</v>
      </c>
      <c r="E210" t="s">
        <v>552</v>
      </c>
      <c r="F210" t="str">
        <f t="shared" si="6"/>
        <v>Okotoks</v>
      </c>
      <c r="G210" t="str">
        <f t="shared" si="7"/>
        <v>Okotoks</v>
      </c>
      <c r="H210" t="s">
        <v>100</v>
      </c>
      <c r="I210" t="s">
        <v>553</v>
      </c>
      <c r="J210" t="s">
        <v>20</v>
      </c>
      <c r="K210" t="s">
        <v>32</v>
      </c>
      <c r="L210" t="s">
        <v>21</v>
      </c>
      <c r="M210" s="6">
        <v>65000</v>
      </c>
      <c r="N210" s="6">
        <v>87000</v>
      </c>
      <c r="O210" s="6">
        <v>76000</v>
      </c>
    </row>
    <row r="211" spans="1:15" x14ac:dyDescent="0.2">
      <c r="A211" t="s">
        <v>96</v>
      </c>
      <c r="B211" t="s">
        <v>554</v>
      </c>
      <c r="C211" t="s">
        <v>50</v>
      </c>
      <c r="D211" t="s">
        <v>555</v>
      </c>
      <c r="E211" t="s">
        <v>556</v>
      </c>
      <c r="F211" t="str">
        <f t="shared" si="6"/>
        <v>Thornhill</v>
      </c>
      <c r="G211" t="str">
        <f t="shared" si="7"/>
        <v>Thornhill</v>
      </c>
      <c r="H211" t="s">
        <v>31</v>
      </c>
      <c r="I211" t="s">
        <v>129</v>
      </c>
      <c r="J211" t="s">
        <v>20</v>
      </c>
      <c r="K211" t="s">
        <v>32</v>
      </c>
      <c r="L211" t="s">
        <v>21</v>
      </c>
      <c r="M211" s="6">
        <v>30240.560000000001</v>
      </c>
      <c r="N211" s="6">
        <v>57200</v>
      </c>
      <c r="O211" s="6">
        <v>43720.28</v>
      </c>
    </row>
    <row r="212" spans="1:15" x14ac:dyDescent="0.2">
      <c r="A212" t="s">
        <v>88</v>
      </c>
      <c r="B212" t="s">
        <v>557</v>
      </c>
      <c r="C212" t="s">
        <v>35</v>
      </c>
      <c r="D212" t="s">
        <v>558</v>
      </c>
      <c r="E212" t="s">
        <v>37</v>
      </c>
      <c r="F212" t="str">
        <f t="shared" si="6"/>
        <v>Toronto</v>
      </c>
      <c r="G212" t="str">
        <f t="shared" si="7"/>
        <v>Toronto</v>
      </c>
      <c r="H212" t="s">
        <v>31</v>
      </c>
      <c r="I212" t="s">
        <v>129</v>
      </c>
      <c r="J212" t="s">
        <v>20</v>
      </c>
      <c r="K212" t="s">
        <v>32</v>
      </c>
      <c r="L212" t="s">
        <v>33</v>
      </c>
      <c r="M212" s="6">
        <v>120000</v>
      </c>
      <c r="N212" s="6">
        <v>130000</v>
      </c>
      <c r="O212" s="6">
        <v>125000</v>
      </c>
    </row>
    <row r="213" spans="1:15" x14ac:dyDescent="0.2">
      <c r="A213" t="s">
        <v>424</v>
      </c>
      <c r="B213" t="s">
        <v>450</v>
      </c>
      <c r="C213" t="s">
        <v>50</v>
      </c>
      <c r="D213" t="s">
        <v>559</v>
      </c>
      <c r="E213" t="s">
        <v>560</v>
      </c>
      <c r="F213" t="str">
        <f t="shared" si="6"/>
        <v>Concord</v>
      </c>
      <c r="G213" t="str">
        <f t="shared" si="7"/>
        <v>Concord</v>
      </c>
      <c r="H213" t="s">
        <v>31</v>
      </c>
      <c r="I213" t="s">
        <v>87</v>
      </c>
      <c r="J213" t="s">
        <v>20</v>
      </c>
      <c r="K213" t="s">
        <v>32</v>
      </c>
      <c r="L213" t="s">
        <v>21</v>
      </c>
      <c r="M213" s="6">
        <v>88524.800000000003</v>
      </c>
      <c r="N213" s="6">
        <v>88524.800000000003</v>
      </c>
      <c r="O213" s="6">
        <v>88524.800000000003</v>
      </c>
    </row>
    <row r="214" spans="1:15" x14ac:dyDescent="0.2">
      <c r="A214" t="s">
        <v>88</v>
      </c>
      <c r="B214" t="s">
        <v>557</v>
      </c>
      <c r="C214" t="s">
        <v>35</v>
      </c>
      <c r="D214" t="s">
        <v>561</v>
      </c>
      <c r="E214" t="s">
        <v>37</v>
      </c>
      <c r="F214" t="str">
        <f t="shared" si="6"/>
        <v>Toronto</v>
      </c>
      <c r="G214" t="str">
        <f t="shared" si="7"/>
        <v>Toronto</v>
      </c>
      <c r="H214" t="s">
        <v>31</v>
      </c>
      <c r="I214" t="s">
        <v>129</v>
      </c>
      <c r="J214" t="s">
        <v>20</v>
      </c>
      <c r="K214" t="s">
        <v>32</v>
      </c>
      <c r="L214" t="s">
        <v>241</v>
      </c>
      <c r="M214" s="6">
        <v>95000</v>
      </c>
      <c r="N214" s="6">
        <v>105000</v>
      </c>
      <c r="O214" s="6">
        <v>100000</v>
      </c>
    </row>
    <row r="215" spans="1:15" x14ac:dyDescent="0.2">
      <c r="A215" t="s">
        <v>48</v>
      </c>
      <c r="B215" t="s">
        <v>562</v>
      </c>
      <c r="C215" t="s">
        <v>50</v>
      </c>
      <c r="D215" t="s">
        <v>563</v>
      </c>
      <c r="E215" t="s">
        <v>564</v>
      </c>
      <c r="F215" t="str">
        <f t="shared" si="6"/>
        <v>Sparwood</v>
      </c>
      <c r="G215" t="str">
        <f t="shared" si="7"/>
        <v>Sparwood</v>
      </c>
      <c r="H215" t="s">
        <v>53</v>
      </c>
      <c r="I215" t="s">
        <v>111</v>
      </c>
      <c r="J215" t="s">
        <v>20</v>
      </c>
      <c r="K215" t="s">
        <v>32</v>
      </c>
      <c r="L215" t="s">
        <v>21</v>
      </c>
      <c r="M215" s="6">
        <v>82000</v>
      </c>
      <c r="N215" s="6">
        <v>101000</v>
      </c>
      <c r="O215" s="6">
        <v>91500</v>
      </c>
    </row>
    <row r="216" spans="1:15" x14ac:dyDescent="0.2">
      <c r="A216" t="s">
        <v>48</v>
      </c>
      <c r="B216" t="s">
        <v>565</v>
      </c>
      <c r="C216" t="s">
        <v>50</v>
      </c>
      <c r="D216" t="s">
        <v>566</v>
      </c>
      <c r="E216" t="s">
        <v>212</v>
      </c>
      <c r="F216" t="str">
        <f t="shared" si="6"/>
        <v>Vaughan</v>
      </c>
      <c r="G216" t="str">
        <f t="shared" si="7"/>
        <v>Vaughan</v>
      </c>
      <c r="H216" t="s">
        <v>31</v>
      </c>
      <c r="I216" t="s">
        <v>480</v>
      </c>
      <c r="J216" t="s">
        <v>20</v>
      </c>
      <c r="K216" t="s">
        <v>32</v>
      </c>
      <c r="L216" t="s">
        <v>46</v>
      </c>
      <c r="M216" s="6">
        <v>68500</v>
      </c>
      <c r="N216" s="6">
        <v>87000</v>
      </c>
      <c r="O216" s="6">
        <v>77750</v>
      </c>
    </row>
    <row r="217" spans="1:15" x14ac:dyDescent="0.2">
      <c r="A217" t="s">
        <v>55</v>
      </c>
      <c r="B217" t="s">
        <v>567</v>
      </c>
      <c r="C217" t="s">
        <v>50</v>
      </c>
      <c r="D217" t="s">
        <v>568</v>
      </c>
      <c r="E217" t="s">
        <v>63</v>
      </c>
      <c r="F217" t="str">
        <f t="shared" si="6"/>
        <v>Vancouver</v>
      </c>
      <c r="G217" t="str">
        <f t="shared" si="7"/>
        <v>Vancouver</v>
      </c>
      <c r="H217" t="s">
        <v>53</v>
      </c>
      <c r="I217" t="s">
        <v>311</v>
      </c>
      <c r="J217" t="s">
        <v>45</v>
      </c>
      <c r="K217" t="s">
        <v>32</v>
      </c>
      <c r="L217" t="s">
        <v>33</v>
      </c>
      <c r="M217" s="6">
        <v>87872</v>
      </c>
      <c r="N217" s="6">
        <v>136815</v>
      </c>
      <c r="O217" s="6">
        <v>112343.5</v>
      </c>
    </row>
    <row r="218" spans="1:15" x14ac:dyDescent="0.2">
      <c r="A218" t="s">
        <v>48</v>
      </c>
      <c r="B218" t="s">
        <v>569</v>
      </c>
      <c r="C218" t="s">
        <v>50</v>
      </c>
      <c r="D218" t="s">
        <v>139</v>
      </c>
      <c r="E218" t="s">
        <v>140</v>
      </c>
      <c r="F218" t="str">
        <f t="shared" si="6"/>
        <v>Greater Toronto Area</v>
      </c>
      <c r="G218" t="str">
        <f t="shared" si="7"/>
        <v>Greater Toronto Area</v>
      </c>
      <c r="H218" t="s">
        <v>31</v>
      </c>
      <c r="I218" t="s">
        <v>18</v>
      </c>
      <c r="J218" t="s">
        <v>20</v>
      </c>
      <c r="K218" t="s">
        <v>32</v>
      </c>
      <c r="L218" t="s">
        <v>93</v>
      </c>
      <c r="M218" s="6">
        <v>30240.560000000001</v>
      </c>
      <c r="N218" s="6">
        <v>57200</v>
      </c>
      <c r="O218" s="6">
        <v>43720.28</v>
      </c>
    </row>
    <row r="219" spans="1:15" x14ac:dyDescent="0.2">
      <c r="A219" t="s">
        <v>48</v>
      </c>
      <c r="B219" t="s">
        <v>570</v>
      </c>
      <c r="C219" t="s">
        <v>50</v>
      </c>
      <c r="D219" t="s">
        <v>538</v>
      </c>
      <c r="E219" t="s">
        <v>571</v>
      </c>
      <c r="F219" t="str">
        <f t="shared" si="6"/>
        <v>Yellowknife</v>
      </c>
      <c r="G219" t="str">
        <f t="shared" si="7"/>
        <v>Yellowknife</v>
      </c>
      <c r="H219" t="s">
        <v>572</v>
      </c>
      <c r="I219" t="s">
        <v>573</v>
      </c>
      <c r="J219" t="s">
        <v>20</v>
      </c>
      <c r="K219" t="s">
        <v>32</v>
      </c>
      <c r="L219" t="s">
        <v>21</v>
      </c>
      <c r="M219" s="6">
        <v>68500</v>
      </c>
      <c r="N219" s="6">
        <v>87000</v>
      </c>
      <c r="O219" s="6">
        <v>77750</v>
      </c>
    </row>
    <row r="220" spans="1:15" x14ac:dyDescent="0.2">
      <c r="A220" t="s">
        <v>48</v>
      </c>
      <c r="B220" t="s">
        <v>574</v>
      </c>
      <c r="C220" t="s">
        <v>50</v>
      </c>
      <c r="D220" t="s">
        <v>575</v>
      </c>
      <c r="E220" t="s">
        <v>99</v>
      </c>
      <c r="F220" t="str">
        <f t="shared" si="6"/>
        <v>Calgary</v>
      </c>
      <c r="G220" t="str">
        <f t="shared" si="7"/>
        <v>Calgary</v>
      </c>
      <c r="H220" t="s">
        <v>100</v>
      </c>
      <c r="I220" t="s">
        <v>19</v>
      </c>
      <c r="J220" t="s">
        <v>20</v>
      </c>
      <c r="K220" t="s">
        <v>32</v>
      </c>
      <c r="L220" t="s">
        <v>21</v>
      </c>
      <c r="M220" s="6">
        <v>68500</v>
      </c>
      <c r="N220" s="6">
        <v>87000</v>
      </c>
      <c r="O220" s="6">
        <v>77750</v>
      </c>
    </row>
    <row r="221" spans="1:15" x14ac:dyDescent="0.2">
      <c r="A221" t="s">
        <v>81</v>
      </c>
      <c r="B221" t="s">
        <v>576</v>
      </c>
      <c r="C221" t="s">
        <v>23</v>
      </c>
      <c r="D221" t="s">
        <v>577</v>
      </c>
      <c r="E221" t="s">
        <v>30</v>
      </c>
      <c r="F221" t="str">
        <f t="shared" si="6"/>
        <v>Ottawa</v>
      </c>
      <c r="G221" t="str">
        <f t="shared" si="7"/>
        <v>Ottawa</v>
      </c>
      <c r="H221" t="s">
        <v>31</v>
      </c>
      <c r="I221" t="s">
        <v>578</v>
      </c>
      <c r="J221" t="s">
        <v>20</v>
      </c>
      <c r="K221" t="s">
        <v>32</v>
      </c>
      <c r="L221" t="s">
        <v>21</v>
      </c>
      <c r="M221" s="6">
        <v>66000</v>
      </c>
      <c r="N221" s="6">
        <v>84500</v>
      </c>
      <c r="O221" s="6">
        <v>75250</v>
      </c>
    </row>
    <row r="222" spans="1:15" x14ac:dyDescent="0.2">
      <c r="A222" t="s">
        <v>55</v>
      </c>
      <c r="B222" t="s">
        <v>579</v>
      </c>
      <c r="C222" t="s">
        <v>50</v>
      </c>
      <c r="D222" t="s">
        <v>580</v>
      </c>
      <c r="E222" t="s">
        <v>560</v>
      </c>
      <c r="F222" t="str">
        <f t="shared" si="6"/>
        <v>Concord</v>
      </c>
      <c r="G222" t="str">
        <f t="shared" si="7"/>
        <v>Concord</v>
      </c>
      <c r="H222" t="s">
        <v>31</v>
      </c>
      <c r="I222" t="s">
        <v>581</v>
      </c>
      <c r="J222" t="s">
        <v>20</v>
      </c>
      <c r="K222" t="s">
        <v>32</v>
      </c>
      <c r="L222" t="s">
        <v>33</v>
      </c>
      <c r="M222" s="6">
        <v>76294.399999999994</v>
      </c>
      <c r="N222" s="6">
        <v>88420.800000000003</v>
      </c>
      <c r="O222" s="6">
        <v>82357.600000000006</v>
      </c>
    </row>
    <row r="223" spans="1:15" x14ac:dyDescent="0.2">
      <c r="A223" t="s">
        <v>96</v>
      </c>
      <c r="B223" t="s">
        <v>582</v>
      </c>
      <c r="C223" t="s">
        <v>23</v>
      </c>
      <c r="D223" t="s">
        <v>583</v>
      </c>
      <c r="E223" t="s">
        <v>37</v>
      </c>
      <c r="F223" t="str">
        <f t="shared" si="6"/>
        <v>Toronto</v>
      </c>
      <c r="G223" t="str">
        <f t="shared" si="7"/>
        <v>Toronto</v>
      </c>
      <c r="H223" t="s">
        <v>31</v>
      </c>
      <c r="I223" t="s">
        <v>18</v>
      </c>
      <c r="J223" t="s">
        <v>20</v>
      </c>
      <c r="K223" t="s">
        <v>32</v>
      </c>
      <c r="L223" t="s">
        <v>21</v>
      </c>
      <c r="M223" s="6">
        <v>50000</v>
      </c>
      <c r="N223" s="6">
        <v>76458</v>
      </c>
      <c r="O223" s="6">
        <v>63229</v>
      </c>
    </row>
    <row r="224" spans="1:15" x14ac:dyDescent="0.2">
      <c r="A224" t="s">
        <v>55</v>
      </c>
      <c r="B224" t="s">
        <v>584</v>
      </c>
      <c r="C224" t="s">
        <v>50</v>
      </c>
      <c r="D224" t="s">
        <v>585</v>
      </c>
      <c r="E224" t="s">
        <v>154</v>
      </c>
      <c r="F224" t="str">
        <f t="shared" si="6"/>
        <v>London</v>
      </c>
      <c r="G224" t="str">
        <f t="shared" si="7"/>
        <v>London</v>
      </c>
      <c r="H224" t="s">
        <v>31</v>
      </c>
      <c r="I224" t="s">
        <v>586</v>
      </c>
      <c r="J224" t="s">
        <v>20</v>
      </c>
      <c r="K224" t="s">
        <v>32</v>
      </c>
      <c r="L224" t="s">
        <v>33</v>
      </c>
      <c r="M224" s="6">
        <v>68000</v>
      </c>
      <c r="N224" s="6">
        <v>88300</v>
      </c>
      <c r="O224" s="6">
        <v>78150</v>
      </c>
    </row>
    <row r="225" spans="1:15" x14ac:dyDescent="0.2">
      <c r="A225" t="s">
        <v>81</v>
      </c>
      <c r="B225" t="s">
        <v>587</v>
      </c>
      <c r="C225" t="s">
        <v>50</v>
      </c>
      <c r="D225" t="s">
        <v>588</v>
      </c>
      <c r="E225" t="s">
        <v>37</v>
      </c>
      <c r="F225" t="str">
        <f t="shared" si="6"/>
        <v>Toronto</v>
      </c>
      <c r="G225" t="str">
        <f t="shared" si="7"/>
        <v>Toronto</v>
      </c>
      <c r="H225" t="s">
        <v>31</v>
      </c>
      <c r="I225" t="s">
        <v>589</v>
      </c>
      <c r="J225" t="s">
        <v>45</v>
      </c>
      <c r="K225" t="s">
        <v>32</v>
      </c>
      <c r="L225" t="s">
        <v>33</v>
      </c>
      <c r="M225" s="6">
        <v>30240.560000000001</v>
      </c>
      <c r="N225" s="6">
        <v>57200</v>
      </c>
      <c r="O225" s="6">
        <v>43720.28</v>
      </c>
    </row>
    <row r="226" spans="1:15" x14ac:dyDescent="0.2">
      <c r="A226" t="s">
        <v>96</v>
      </c>
      <c r="B226" t="s">
        <v>582</v>
      </c>
      <c r="C226" t="s">
        <v>23</v>
      </c>
      <c r="D226" t="s">
        <v>583</v>
      </c>
      <c r="E226" t="s">
        <v>37</v>
      </c>
      <c r="F226" t="str">
        <f t="shared" si="6"/>
        <v>Toronto</v>
      </c>
      <c r="G226" t="str">
        <f t="shared" si="7"/>
        <v>Toronto</v>
      </c>
      <c r="H226" t="s">
        <v>31</v>
      </c>
      <c r="I226" t="s">
        <v>18</v>
      </c>
      <c r="J226" t="s">
        <v>20</v>
      </c>
      <c r="K226" t="s">
        <v>32</v>
      </c>
      <c r="L226" t="s">
        <v>21</v>
      </c>
      <c r="M226" s="6">
        <v>50000</v>
      </c>
      <c r="N226" s="6">
        <v>76458</v>
      </c>
      <c r="O226" s="6">
        <v>63229</v>
      </c>
    </row>
    <row r="227" spans="1:15" x14ac:dyDescent="0.2">
      <c r="A227" t="s">
        <v>55</v>
      </c>
      <c r="B227" t="s">
        <v>584</v>
      </c>
      <c r="C227" t="s">
        <v>50</v>
      </c>
      <c r="D227" t="s">
        <v>585</v>
      </c>
      <c r="E227" t="s">
        <v>154</v>
      </c>
      <c r="F227" t="str">
        <f t="shared" si="6"/>
        <v>London</v>
      </c>
      <c r="G227" t="str">
        <f t="shared" si="7"/>
        <v>London</v>
      </c>
      <c r="H227" t="s">
        <v>31</v>
      </c>
      <c r="I227" t="s">
        <v>586</v>
      </c>
      <c r="J227" t="s">
        <v>20</v>
      </c>
      <c r="K227" t="s">
        <v>32</v>
      </c>
      <c r="L227" t="s">
        <v>33</v>
      </c>
      <c r="M227" s="6">
        <v>68000</v>
      </c>
      <c r="N227" s="6">
        <v>88300</v>
      </c>
      <c r="O227" s="6">
        <v>78150</v>
      </c>
    </row>
    <row r="228" spans="1:15" x14ac:dyDescent="0.2">
      <c r="A228" t="s">
        <v>81</v>
      </c>
      <c r="B228" t="s">
        <v>217</v>
      </c>
      <c r="C228" t="s">
        <v>23</v>
      </c>
      <c r="D228" t="s">
        <v>346</v>
      </c>
      <c r="E228" t="s">
        <v>216</v>
      </c>
      <c r="F228" t="str">
        <f t="shared" si="6"/>
        <v>Surrey</v>
      </c>
      <c r="G228" t="str">
        <f t="shared" si="7"/>
        <v>Surrey</v>
      </c>
      <c r="H228" t="s">
        <v>53</v>
      </c>
      <c r="I228" t="s">
        <v>18</v>
      </c>
      <c r="J228" t="s">
        <v>45</v>
      </c>
      <c r="K228" t="s">
        <v>32</v>
      </c>
      <c r="L228" t="s">
        <v>46</v>
      </c>
      <c r="M228" s="7">
        <v>79289.599999999904</v>
      </c>
      <c r="N228" s="6">
        <v>113984</v>
      </c>
      <c r="O228" s="7">
        <v>96636.799999999901</v>
      </c>
    </row>
    <row r="229" spans="1:15" x14ac:dyDescent="0.2">
      <c r="A229" t="s">
        <v>48</v>
      </c>
      <c r="B229" t="s">
        <v>590</v>
      </c>
      <c r="C229" t="s">
        <v>591</v>
      </c>
      <c r="D229" t="s">
        <v>592</v>
      </c>
      <c r="E229" t="s">
        <v>487</v>
      </c>
      <c r="F229" t="str">
        <f t="shared" si="6"/>
        <v>Waterloo</v>
      </c>
      <c r="G229" t="str">
        <f t="shared" si="7"/>
        <v>Waterloo</v>
      </c>
      <c r="H229" t="s">
        <v>31</v>
      </c>
      <c r="I229" t="s">
        <v>593</v>
      </c>
      <c r="J229" t="s">
        <v>45</v>
      </c>
      <c r="K229" t="s">
        <v>32</v>
      </c>
      <c r="L229" t="s">
        <v>33</v>
      </c>
      <c r="M229" s="6">
        <v>68500</v>
      </c>
      <c r="N229" s="6">
        <v>87000</v>
      </c>
      <c r="O229" s="6">
        <v>77750</v>
      </c>
    </row>
    <row r="230" spans="1:15" x14ac:dyDescent="0.2">
      <c r="A230" t="s">
        <v>88</v>
      </c>
      <c r="B230" t="s">
        <v>299</v>
      </c>
      <c r="C230" t="s">
        <v>90</v>
      </c>
      <c r="D230" t="s">
        <v>594</v>
      </c>
      <c r="E230" t="s">
        <v>115</v>
      </c>
      <c r="F230" t="str">
        <f t="shared" si="6"/>
        <v>Richmond Hill</v>
      </c>
      <c r="G230" t="str">
        <f t="shared" si="7"/>
        <v>Richmond Hill</v>
      </c>
      <c r="H230" t="s">
        <v>31</v>
      </c>
      <c r="I230" t="s">
        <v>87</v>
      </c>
      <c r="J230" t="s">
        <v>20</v>
      </c>
      <c r="K230" t="s">
        <v>32</v>
      </c>
      <c r="L230" t="s">
        <v>21</v>
      </c>
      <c r="M230" s="6">
        <v>90064</v>
      </c>
      <c r="N230" s="6">
        <v>90064</v>
      </c>
      <c r="O230" s="6">
        <v>90064</v>
      </c>
    </row>
    <row r="231" spans="1:15" x14ac:dyDescent="0.2">
      <c r="A231" t="s">
        <v>26</v>
      </c>
      <c r="B231" t="s">
        <v>595</v>
      </c>
      <c r="C231" t="s">
        <v>357</v>
      </c>
      <c r="D231" t="s">
        <v>596</v>
      </c>
      <c r="E231" t="s">
        <v>30</v>
      </c>
      <c r="F231" t="str">
        <f t="shared" si="6"/>
        <v>Ottawa</v>
      </c>
      <c r="G231" t="str">
        <f t="shared" si="7"/>
        <v>Ottawa</v>
      </c>
      <c r="H231" t="s">
        <v>31</v>
      </c>
      <c r="I231" t="s">
        <v>597</v>
      </c>
      <c r="J231" t="s">
        <v>375</v>
      </c>
      <c r="K231" t="s">
        <v>32</v>
      </c>
      <c r="L231" t="s">
        <v>325</v>
      </c>
      <c r="M231" s="6">
        <v>64123.59</v>
      </c>
      <c r="N231" s="6">
        <v>86600</v>
      </c>
      <c r="O231" s="6">
        <v>75361.794999999998</v>
      </c>
    </row>
    <row r="232" spans="1:15" x14ac:dyDescent="0.2">
      <c r="A232" t="s">
        <v>88</v>
      </c>
      <c r="B232" t="s">
        <v>598</v>
      </c>
      <c r="C232" t="s">
        <v>90</v>
      </c>
      <c r="D232" t="s">
        <v>599</v>
      </c>
      <c r="E232" t="s">
        <v>600</v>
      </c>
      <c r="F232" t="str">
        <f t="shared" si="6"/>
        <v>Markham</v>
      </c>
      <c r="G232" t="str">
        <f t="shared" si="7"/>
        <v>Markham</v>
      </c>
      <c r="H232" t="s">
        <v>31</v>
      </c>
      <c r="I232" t="s">
        <v>601</v>
      </c>
      <c r="J232" t="s">
        <v>20</v>
      </c>
      <c r="K232" t="s">
        <v>32</v>
      </c>
      <c r="L232" t="s">
        <v>33</v>
      </c>
      <c r="M232" s="6">
        <v>91520</v>
      </c>
      <c r="N232" s="6">
        <v>91520</v>
      </c>
      <c r="O232" s="6">
        <v>91520</v>
      </c>
    </row>
    <row r="233" spans="1:15" x14ac:dyDescent="0.2">
      <c r="A233" t="s">
        <v>55</v>
      </c>
      <c r="B233" t="s">
        <v>602</v>
      </c>
      <c r="C233" t="s">
        <v>50</v>
      </c>
      <c r="D233" t="s">
        <v>603</v>
      </c>
      <c r="E233" t="s">
        <v>604</v>
      </c>
      <c r="F233" t="str">
        <f t="shared" si="6"/>
        <v>Bradford</v>
      </c>
      <c r="G233" t="str">
        <f t="shared" si="7"/>
        <v>Bradford</v>
      </c>
      <c r="H233" t="s">
        <v>31</v>
      </c>
      <c r="I233" t="s">
        <v>605</v>
      </c>
      <c r="J233" t="s">
        <v>20</v>
      </c>
      <c r="K233" t="s">
        <v>32</v>
      </c>
      <c r="L233" t="s">
        <v>21</v>
      </c>
      <c r="M233" s="6">
        <v>68000</v>
      </c>
      <c r="N233" s="6">
        <v>88300</v>
      </c>
      <c r="O233" s="6">
        <v>78150</v>
      </c>
    </row>
    <row r="234" spans="1:15" x14ac:dyDescent="0.2">
      <c r="A234" t="s">
        <v>96</v>
      </c>
      <c r="B234" t="s">
        <v>606</v>
      </c>
      <c r="C234" t="s">
        <v>50</v>
      </c>
      <c r="D234" t="s">
        <v>607</v>
      </c>
      <c r="E234" t="s">
        <v>608</v>
      </c>
      <c r="F234" t="str">
        <f t="shared" si="6"/>
        <v>Etobicoke</v>
      </c>
      <c r="G234" t="str">
        <f t="shared" si="7"/>
        <v>Etobicoke</v>
      </c>
      <c r="H234" t="s">
        <v>31</v>
      </c>
      <c r="I234" t="s">
        <v>54</v>
      </c>
      <c r="J234" t="s">
        <v>20</v>
      </c>
      <c r="K234" t="s">
        <v>32</v>
      </c>
      <c r="L234" t="s">
        <v>21</v>
      </c>
      <c r="M234" s="6">
        <v>50000</v>
      </c>
      <c r="N234" s="6">
        <v>76458</v>
      </c>
      <c r="O234" s="6">
        <v>63229</v>
      </c>
    </row>
    <row r="235" spans="1:15" x14ac:dyDescent="0.2">
      <c r="A235" t="s">
        <v>88</v>
      </c>
      <c r="B235" t="s">
        <v>299</v>
      </c>
      <c r="C235" t="s">
        <v>90</v>
      </c>
      <c r="D235" t="s">
        <v>609</v>
      </c>
      <c r="E235" t="s">
        <v>610</v>
      </c>
      <c r="F235" t="str">
        <f t="shared" si="6"/>
        <v>Leduc</v>
      </c>
      <c r="G235" t="str">
        <f t="shared" si="7"/>
        <v>Leduc</v>
      </c>
      <c r="H235" t="s">
        <v>100</v>
      </c>
      <c r="I235" t="s">
        <v>18</v>
      </c>
      <c r="J235" t="s">
        <v>20</v>
      </c>
      <c r="K235" t="s">
        <v>32</v>
      </c>
      <c r="L235" t="s">
        <v>130</v>
      </c>
      <c r="M235" s="7">
        <v>98009.599999999904</v>
      </c>
      <c r="N235" s="7">
        <v>98009.599999999904</v>
      </c>
      <c r="O235" s="7">
        <v>98009.599999999904</v>
      </c>
    </row>
    <row r="236" spans="1:15" x14ac:dyDescent="0.2">
      <c r="A236" t="s">
        <v>26</v>
      </c>
      <c r="B236" t="s">
        <v>612</v>
      </c>
      <c r="C236" t="s">
        <v>50</v>
      </c>
      <c r="D236" t="s">
        <v>613</v>
      </c>
      <c r="E236" t="s">
        <v>316</v>
      </c>
      <c r="F236" t="str">
        <f t="shared" si="6"/>
        <v>North York</v>
      </c>
      <c r="G236" t="str">
        <f t="shared" si="7"/>
        <v>North York</v>
      </c>
      <c r="H236" t="s">
        <v>31</v>
      </c>
      <c r="I236" t="s">
        <v>614</v>
      </c>
      <c r="J236" t="s">
        <v>20</v>
      </c>
      <c r="K236" t="s">
        <v>32</v>
      </c>
      <c r="L236" t="s">
        <v>21</v>
      </c>
      <c r="M236" s="6">
        <v>64123.59</v>
      </c>
      <c r="N236" s="6">
        <v>86600</v>
      </c>
      <c r="O236" s="6">
        <v>75361.794999999998</v>
      </c>
    </row>
    <row r="237" spans="1:15" x14ac:dyDescent="0.2">
      <c r="A237" t="s">
        <v>88</v>
      </c>
      <c r="B237" t="s">
        <v>441</v>
      </c>
      <c r="C237" t="s">
        <v>90</v>
      </c>
      <c r="D237" t="s">
        <v>263</v>
      </c>
      <c r="E237" t="s">
        <v>37</v>
      </c>
      <c r="F237" t="str">
        <f t="shared" si="6"/>
        <v>Toronto</v>
      </c>
      <c r="G237" t="str">
        <f t="shared" si="7"/>
        <v>Toronto</v>
      </c>
      <c r="H237" t="s">
        <v>31</v>
      </c>
      <c r="I237" t="s">
        <v>615</v>
      </c>
      <c r="J237" t="s">
        <v>20</v>
      </c>
      <c r="K237" t="s">
        <v>443</v>
      </c>
      <c r="L237" t="s">
        <v>93</v>
      </c>
      <c r="M237" s="6">
        <v>85816.8</v>
      </c>
      <c r="N237" s="6">
        <v>91520</v>
      </c>
      <c r="O237" s="6">
        <v>88668.4</v>
      </c>
    </row>
    <row r="238" spans="1:15" x14ac:dyDescent="0.2">
      <c r="A238" t="s">
        <v>88</v>
      </c>
      <c r="B238" t="s">
        <v>89</v>
      </c>
      <c r="C238" t="s">
        <v>90</v>
      </c>
      <c r="D238" t="s">
        <v>91</v>
      </c>
      <c r="E238" t="s">
        <v>37</v>
      </c>
      <c r="F238" t="str">
        <f t="shared" si="6"/>
        <v>Toronto</v>
      </c>
      <c r="G238" t="str">
        <f t="shared" si="7"/>
        <v>Toronto</v>
      </c>
      <c r="H238" t="s">
        <v>31</v>
      </c>
      <c r="I238" t="s">
        <v>616</v>
      </c>
      <c r="J238" t="s">
        <v>45</v>
      </c>
      <c r="K238" t="s">
        <v>32</v>
      </c>
      <c r="L238" t="s">
        <v>93</v>
      </c>
      <c r="M238" s="6">
        <v>85816.8</v>
      </c>
      <c r="N238" s="6">
        <v>91520</v>
      </c>
      <c r="O238" s="6">
        <v>88668.4</v>
      </c>
    </row>
    <row r="239" spans="1:15" x14ac:dyDescent="0.2">
      <c r="A239" t="s">
        <v>88</v>
      </c>
      <c r="B239" t="s">
        <v>89</v>
      </c>
      <c r="C239" t="s">
        <v>90</v>
      </c>
      <c r="D239" t="s">
        <v>617</v>
      </c>
      <c r="E239" t="s">
        <v>1835</v>
      </c>
      <c r="F239" t="str">
        <f t="shared" si="6"/>
        <v>Montreal</v>
      </c>
      <c r="G239" t="str">
        <f t="shared" si="7"/>
        <v>Montreal</v>
      </c>
      <c r="H239" t="s">
        <v>146</v>
      </c>
      <c r="I239" t="s">
        <v>618</v>
      </c>
      <c r="J239" t="s">
        <v>45</v>
      </c>
      <c r="K239" t="s">
        <v>32</v>
      </c>
      <c r="L239" t="s">
        <v>93</v>
      </c>
      <c r="M239" s="6">
        <v>85816.8</v>
      </c>
      <c r="N239" s="6">
        <v>91520</v>
      </c>
      <c r="O239" s="6">
        <v>88668.4</v>
      </c>
    </row>
    <row r="240" spans="1:15" x14ac:dyDescent="0.2">
      <c r="A240" t="s">
        <v>96</v>
      </c>
      <c r="B240" t="s">
        <v>619</v>
      </c>
      <c r="C240" t="s">
        <v>50</v>
      </c>
      <c r="D240" t="s">
        <v>620</v>
      </c>
      <c r="E240" t="s">
        <v>123</v>
      </c>
      <c r="F240" t="str">
        <f t="shared" si="6"/>
        <v>Mississauga</v>
      </c>
      <c r="G240" t="str">
        <f t="shared" si="7"/>
        <v>Mississauga</v>
      </c>
      <c r="H240" t="s">
        <v>31</v>
      </c>
      <c r="I240" t="s">
        <v>54</v>
      </c>
      <c r="J240" t="s">
        <v>20</v>
      </c>
      <c r="K240" t="s">
        <v>32</v>
      </c>
      <c r="L240" t="s">
        <v>21</v>
      </c>
      <c r="M240" s="6">
        <v>50000</v>
      </c>
      <c r="N240" s="6">
        <v>76458</v>
      </c>
      <c r="O240" s="6">
        <v>63229</v>
      </c>
    </row>
    <row r="241" spans="1:15" x14ac:dyDescent="0.2">
      <c r="A241" t="s">
        <v>88</v>
      </c>
      <c r="B241" t="s">
        <v>621</v>
      </c>
      <c r="C241" t="s">
        <v>90</v>
      </c>
      <c r="D241" t="s">
        <v>622</v>
      </c>
      <c r="E241" t="s">
        <v>154</v>
      </c>
      <c r="F241" t="str">
        <f t="shared" si="6"/>
        <v>London</v>
      </c>
      <c r="G241" t="str">
        <f t="shared" si="7"/>
        <v>London</v>
      </c>
      <c r="H241" t="s">
        <v>31</v>
      </c>
      <c r="I241" t="s">
        <v>18</v>
      </c>
      <c r="J241" t="s">
        <v>20</v>
      </c>
      <c r="K241" t="s">
        <v>32</v>
      </c>
      <c r="L241" t="s">
        <v>33</v>
      </c>
      <c r="M241" s="6">
        <v>58649</v>
      </c>
      <c r="N241" s="6">
        <v>85218</v>
      </c>
      <c r="O241" s="6">
        <v>71933.5</v>
      </c>
    </row>
    <row r="242" spans="1:15" x14ac:dyDescent="0.2">
      <c r="A242" t="s">
        <v>26</v>
      </c>
      <c r="B242" t="s">
        <v>623</v>
      </c>
      <c r="C242" t="s">
        <v>50</v>
      </c>
      <c r="D242" t="s">
        <v>243</v>
      </c>
      <c r="E242" t="s">
        <v>298</v>
      </c>
      <c r="F242" t="str">
        <f t="shared" si="6"/>
        <v>Victoria</v>
      </c>
      <c r="G242" t="str">
        <f t="shared" si="7"/>
        <v>Victoria</v>
      </c>
      <c r="H242" t="s">
        <v>53</v>
      </c>
      <c r="I242" t="s">
        <v>624</v>
      </c>
      <c r="J242" t="s">
        <v>20</v>
      </c>
      <c r="K242" t="s">
        <v>32</v>
      </c>
      <c r="L242" t="s">
        <v>39</v>
      </c>
      <c r="M242" s="6">
        <v>76071.179999999993</v>
      </c>
      <c r="N242" s="6">
        <v>86658.48</v>
      </c>
      <c r="O242" s="7">
        <v>81364.8299999999</v>
      </c>
    </row>
    <row r="243" spans="1:15" x14ac:dyDescent="0.2">
      <c r="A243" t="s">
        <v>96</v>
      </c>
      <c r="B243" t="s">
        <v>606</v>
      </c>
      <c r="C243" t="s">
        <v>50</v>
      </c>
      <c r="D243" t="s">
        <v>625</v>
      </c>
      <c r="E243" t="s">
        <v>626</v>
      </c>
      <c r="F243" t="str">
        <f t="shared" si="6"/>
        <v>Rocky View County</v>
      </c>
      <c r="G243" t="str">
        <f t="shared" si="7"/>
        <v>Rocky View County</v>
      </c>
      <c r="H243" t="s">
        <v>100</v>
      </c>
      <c r="I243" t="s">
        <v>405</v>
      </c>
      <c r="J243" t="s">
        <v>20</v>
      </c>
      <c r="K243" t="s">
        <v>32</v>
      </c>
      <c r="L243" t="s">
        <v>39</v>
      </c>
      <c r="M243" s="6">
        <v>47266.400000000001</v>
      </c>
      <c r="N243" s="6">
        <v>64725.919999999998</v>
      </c>
      <c r="O243" s="6">
        <v>55996.160000000003</v>
      </c>
    </row>
    <row r="244" spans="1:15" x14ac:dyDescent="0.2">
      <c r="A244" t="s">
        <v>81</v>
      </c>
      <c r="B244" t="s">
        <v>627</v>
      </c>
      <c r="C244" t="s">
        <v>23</v>
      </c>
      <c r="D244" t="s">
        <v>628</v>
      </c>
      <c r="E244" t="s">
        <v>30</v>
      </c>
      <c r="F244" t="str">
        <f t="shared" si="6"/>
        <v>Ottawa</v>
      </c>
      <c r="G244" t="str">
        <f t="shared" si="7"/>
        <v>Ottawa</v>
      </c>
      <c r="H244" t="s">
        <v>31</v>
      </c>
      <c r="I244" t="s">
        <v>54</v>
      </c>
      <c r="J244" t="s">
        <v>45</v>
      </c>
      <c r="K244" t="s">
        <v>32</v>
      </c>
      <c r="L244" t="s">
        <v>46</v>
      </c>
      <c r="M244" s="6">
        <v>56000</v>
      </c>
      <c r="N244" s="6">
        <v>84000</v>
      </c>
      <c r="O244" s="6">
        <v>70000</v>
      </c>
    </row>
    <row r="245" spans="1:15" x14ac:dyDescent="0.2">
      <c r="A245" t="s">
        <v>81</v>
      </c>
      <c r="B245" t="s">
        <v>627</v>
      </c>
      <c r="C245" t="s">
        <v>23</v>
      </c>
      <c r="D245" t="s">
        <v>628</v>
      </c>
      <c r="E245" t="s">
        <v>37</v>
      </c>
      <c r="F245" t="str">
        <f t="shared" si="6"/>
        <v>Toronto</v>
      </c>
      <c r="G245" t="str">
        <f t="shared" si="7"/>
        <v>Toronto</v>
      </c>
      <c r="H245" t="s">
        <v>31</v>
      </c>
      <c r="I245" t="s">
        <v>54</v>
      </c>
      <c r="J245" t="s">
        <v>45</v>
      </c>
      <c r="K245" t="s">
        <v>32</v>
      </c>
      <c r="L245" t="s">
        <v>46</v>
      </c>
      <c r="M245" s="6">
        <v>56000</v>
      </c>
      <c r="N245" s="6">
        <v>84000</v>
      </c>
      <c r="O245" s="6">
        <v>70000</v>
      </c>
    </row>
    <row r="246" spans="1:15" x14ac:dyDescent="0.2">
      <c r="A246" t="s">
        <v>26</v>
      </c>
      <c r="B246" t="s">
        <v>629</v>
      </c>
      <c r="C246" t="s">
        <v>50</v>
      </c>
      <c r="D246" t="s">
        <v>203</v>
      </c>
      <c r="E246" t="s">
        <v>204</v>
      </c>
      <c r="F246" t="str">
        <f t="shared" si="6"/>
        <v>Brampton</v>
      </c>
      <c r="G246" t="str">
        <f t="shared" si="7"/>
        <v>Brampton</v>
      </c>
      <c r="H246" t="s">
        <v>31</v>
      </c>
      <c r="I246" t="s">
        <v>630</v>
      </c>
      <c r="J246" t="s">
        <v>45</v>
      </c>
      <c r="K246" t="s">
        <v>32</v>
      </c>
      <c r="L246" t="s">
        <v>33</v>
      </c>
      <c r="M246" s="6">
        <v>64123.59</v>
      </c>
      <c r="N246" s="6">
        <v>86600</v>
      </c>
      <c r="O246" s="6">
        <v>75361.794999999998</v>
      </c>
    </row>
    <row r="247" spans="1:15" x14ac:dyDescent="0.2">
      <c r="A247" t="s">
        <v>81</v>
      </c>
      <c r="B247" t="s">
        <v>627</v>
      </c>
      <c r="C247" t="s">
        <v>23</v>
      </c>
      <c r="D247" t="s">
        <v>628</v>
      </c>
      <c r="E247" t="s">
        <v>260</v>
      </c>
      <c r="F247" t="str">
        <f t="shared" si="6"/>
        <v>Halifax</v>
      </c>
      <c r="G247" t="str">
        <f t="shared" si="7"/>
        <v>Halifax</v>
      </c>
      <c r="H247" t="s">
        <v>186</v>
      </c>
      <c r="I247" t="s">
        <v>54</v>
      </c>
      <c r="J247" t="s">
        <v>45</v>
      </c>
      <c r="K247" t="s">
        <v>32</v>
      </c>
      <c r="L247" t="s">
        <v>46</v>
      </c>
      <c r="M247" s="6">
        <v>56000</v>
      </c>
      <c r="N247" s="6">
        <v>84000</v>
      </c>
      <c r="O247" s="6">
        <v>70000</v>
      </c>
    </row>
    <row r="248" spans="1:15" x14ac:dyDescent="0.2">
      <c r="A248" t="s">
        <v>81</v>
      </c>
      <c r="B248" t="s">
        <v>631</v>
      </c>
      <c r="C248" t="s">
        <v>50</v>
      </c>
      <c r="D248" t="s">
        <v>263</v>
      </c>
      <c r="E248" t="s">
        <v>37</v>
      </c>
      <c r="F248" t="str">
        <f t="shared" si="6"/>
        <v>Toronto</v>
      </c>
      <c r="G248" t="str">
        <f t="shared" si="7"/>
        <v>Toronto</v>
      </c>
      <c r="H248" t="s">
        <v>31</v>
      </c>
      <c r="I248" t="s">
        <v>18</v>
      </c>
      <c r="J248" t="s">
        <v>45</v>
      </c>
      <c r="K248" t="s">
        <v>32</v>
      </c>
      <c r="L248" t="s">
        <v>93</v>
      </c>
      <c r="M248" s="6">
        <v>66000</v>
      </c>
      <c r="N248" s="6">
        <v>84500</v>
      </c>
      <c r="O248" s="6">
        <v>75250</v>
      </c>
    </row>
    <row r="249" spans="1:15" x14ac:dyDescent="0.2">
      <c r="A249" t="s">
        <v>55</v>
      </c>
      <c r="B249" t="s">
        <v>632</v>
      </c>
      <c r="C249" t="s">
        <v>23</v>
      </c>
      <c r="D249" t="s">
        <v>633</v>
      </c>
      <c r="E249" t="s">
        <v>1835</v>
      </c>
      <c r="F249" t="str">
        <f t="shared" si="6"/>
        <v>Montreal</v>
      </c>
      <c r="G249" t="str">
        <f t="shared" si="7"/>
        <v>Montreal</v>
      </c>
      <c r="H249" t="s">
        <v>146</v>
      </c>
      <c r="I249" t="s">
        <v>634</v>
      </c>
      <c r="J249" t="s">
        <v>45</v>
      </c>
      <c r="K249" t="s">
        <v>32</v>
      </c>
      <c r="L249" t="s">
        <v>21</v>
      </c>
      <c r="M249" s="6">
        <v>68000</v>
      </c>
      <c r="N249" s="6">
        <v>88300</v>
      </c>
      <c r="O249" s="6">
        <v>78150</v>
      </c>
    </row>
    <row r="250" spans="1:15" x14ac:dyDescent="0.2">
      <c r="A250" t="s">
        <v>81</v>
      </c>
      <c r="B250" t="s">
        <v>627</v>
      </c>
      <c r="C250" t="s">
        <v>23</v>
      </c>
      <c r="D250" t="s">
        <v>628</v>
      </c>
      <c r="E250" t="s">
        <v>99</v>
      </c>
      <c r="F250" t="str">
        <f t="shared" si="6"/>
        <v>Calgary</v>
      </c>
      <c r="G250" t="str">
        <f t="shared" si="7"/>
        <v>Calgary</v>
      </c>
      <c r="H250" t="s">
        <v>100</v>
      </c>
      <c r="I250" t="s">
        <v>54</v>
      </c>
      <c r="J250" t="s">
        <v>45</v>
      </c>
      <c r="K250" t="s">
        <v>32</v>
      </c>
      <c r="L250" t="s">
        <v>46</v>
      </c>
      <c r="M250" s="6">
        <v>56000</v>
      </c>
      <c r="N250" s="6">
        <v>84000</v>
      </c>
      <c r="O250" s="6">
        <v>70000</v>
      </c>
    </row>
    <row r="251" spans="1:15" x14ac:dyDescent="0.2">
      <c r="A251" t="s">
        <v>81</v>
      </c>
      <c r="B251" t="s">
        <v>635</v>
      </c>
      <c r="C251" t="s">
        <v>50</v>
      </c>
      <c r="D251" t="s">
        <v>478</v>
      </c>
      <c r="E251" t="s">
        <v>636</v>
      </c>
      <c r="F251" t="str">
        <f t="shared" si="6"/>
        <v>Remote</v>
      </c>
      <c r="G251" t="str">
        <f t="shared" si="7"/>
        <v>Markham</v>
      </c>
      <c r="H251" t="s">
        <v>31</v>
      </c>
      <c r="I251" t="s">
        <v>637</v>
      </c>
      <c r="J251" t="s">
        <v>45</v>
      </c>
      <c r="K251" t="s">
        <v>17</v>
      </c>
      <c r="L251" t="s">
        <v>481</v>
      </c>
      <c r="M251" s="6">
        <v>85000</v>
      </c>
      <c r="N251" s="6">
        <v>133750</v>
      </c>
      <c r="O251" s="6">
        <v>109375</v>
      </c>
    </row>
    <row r="252" spans="1:15" x14ac:dyDescent="0.2">
      <c r="A252" t="s">
        <v>81</v>
      </c>
      <c r="B252" t="s">
        <v>627</v>
      </c>
      <c r="C252" t="s">
        <v>23</v>
      </c>
      <c r="D252" t="s">
        <v>628</v>
      </c>
      <c r="E252" t="s">
        <v>63</v>
      </c>
      <c r="F252" t="str">
        <f t="shared" si="6"/>
        <v>Vancouver</v>
      </c>
      <c r="G252" t="str">
        <f t="shared" si="7"/>
        <v>Vancouver</v>
      </c>
      <c r="H252" t="s">
        <v>53</v>
      </c>
      <c r="I252" t="s">
        <v>54</v>
      </c>
      <c r="J252" t="s">
        <v>45</v>
      </c>
      <c r="K252" t="s">
        <v>32</v>
      </c>
      <c r="L252" t="s">
        <v>46</v>
      </c>
      <c r="M252" s="6">
        <v>56000</v>
      </c>
      <c r="N252" s="6">
        <v>84000</v>
      </c>
      <c r="O252" s="6">
        <v>70000</v>
      </c>
    </row>
    <row r="253" spans="1:15" x14ac:dyDescent="0.2">
      <c r="A253" t="s">
        <v>105</v>
      </c>
      <c r="B253" t="s">
        <v>638</v>
      </c>
      <c r="C253" t="s">
        <v>50</v>
      </c>
      <c r="D253" t="s">
        <v>639</v>
      </c>
      <c r="E253" t="s">
        <v>640</v>
      </c>
      <c r="F253" t="str">
        <f t="shared" si="6"/>
        <v>Regina</v>
      </c>
      <c r="G253" t="str">
        <f t="shared" si="7"/>
        <v>Regina</v>
      </c>
      <c r="H253" t="s">
        <v>119</v>
      </c>
      <c r="I253" t="s">
        <v>641</v>
      </c>
      <c r="J253" t="s">
        <v>20</v>
      </c>
      <c r="K253" t="s">
        <v>32</v>
      </c>
      <c r="L253" t="s">
        <v>46</v>
      </c>
      <c r="M253" s="6">
        <v>74152</v>
      </c>
      <c r="N253" s="6">
        <v>90272</v>
      </c>
      <c r="O253" s="6">
        <v>82212</v>
      </c>
    </row>
    <row r="254" spans="1:15" x14ac:dyDescent="0.2">
      <c r="A254" t="s">
        <v>105</v>
      </c>
      <c r="B254" t="s">
        <v>28</v>
      </c>
      <c r="C254" t="s">
        <v>28</v>
      </c>
      <c r="D254" t="s">
        <v>642</v>
      </c>
      <c r="E254" t="s">
        <v>136</v>
      </c>
      <c r="F254" t="str">
        <f t="shared" si="6"/>
        <v>Edmonton</v>
      </c>
      <c r="G254" t="str">
        <f t="shared" si="7"/>
        <v>Edmonton</v>
      </c>
      <c r="H254" t="s">
        <v>100</v>
      </c>
      <c r="I254" t="s">
        <v>643</v>
      </c>
      <c r="J254" t="s">
        <v>20</v>
      </c>
      <c r="K254" t="s">
        <v>32</v>
      </c>
      <c r="L254" t="s">
        <v>33</v>
      </c>
      <c r="M254" s="6">
        <v>69000</v>
      </c>
      <c r="N254" s="6">
        <v>86000</v>
      </c>
      <c r="O254" s="6">
        <v>77500</v>
      </c>
    </row>
    <row r="255" spans="1:15" x14ac:dyDescent="0.2">
      <c r="A255" t="s">
        <v>81</v>
      </c>
      <c r="B255" t="s">
        <v>627</v>
      </c>
      <c r="C255" t="s">
        <v>23</v>
      </c>
      <c r="D255" t="s">
        <v>628</v>
      </c>
      <c r="E255" t="s">
        <v>298</v>
      </c>
      <c r="F255" t="str">
        <f t="shared" si="6"/>
        <v>Victoria</v>
      </c>
      <c r="G255" t="str">
        <f t="shared" si="7"/>
        <v>Victoria</v>
      </c>
      <c r="H255" t="s">
        <v>53</v>
      </c>
      <c r="I255" t="s">
        <v>54</v>
      </c>
      <c r="J255" t="s">
        <v>45</v>
      </c>
      <c r="K255" t="s">
        <v>32</v>
      </c>
      <c r="L255" t="s">
        <v>46</v>
      </c>
      <c r="M255" s="6">
        <v>56000</v>
      </c>
      <c r="N255" s="6">
        <v>84000</v>
      </c>
      <c r="O255" s="6">
        <v>70000</v>
      </c>
    </row>
    <row r="256" spans="1:15" x14ac:dyDescent="0.2">
      <c r="A256" t="s">
        <v>105</v>
      </c>
      <c r="B256" t="s">
        <v>28</v>
      </c>
      <c r="C256" t="s">
        <v>28</v>
      </c>
      <c r="D256" t="s">
        <v>642</v>
      </c>
      <c r="E256" t="s">
        <v>136</v>
      </c>
      <c r="F256" t="str">
        <f t="shared" si="6"/>
        <v>Edmonton</v>
      </c>
      <c r="G256" t="str">
        <f t="shared" si="7"/>
        <v>Edmonton</v>
      </c>
      <c r="H256" t="s">
        <v>100</v>
      </c>
      <c r="I256" t="s">
        <v>643</v>
      </c>
      <c r="J256" t="s">
        <v>20</v>
      </c>
      <c r="K256" t="s">
        <v>32</v>
      </c>
      <c r="L256" t="s">
        <v>33</v>
      </c>
      <c r="M256" s="6">
        <v>69000</v>
      </c>
      <c r="N256" s="6">
        <v>86000</v>
      </c>
      <c r="O256" s="6">
        <v>77500</v>
      </c>
    </row>
    <row r="257" spans="1:15" x14ac:dyDescent="0.2">
      <c r="A257" t="s">
        <v>26</v>
      </c>
      <c r="B257" t="s">
        <v>644</v>
      </c>
      <c r="C257" t="s">
        <v>50</v>
      </c>
      <c r="D257" t="s">
        <v>460</v>
      </c>
      <c r="E257" t="s">
        <v>1835</v>
      </c>
      <c r="F257" t="str">
        <f t="shared" si="6"/>
        <v>Montreal</v>
      </c>
      <c r="G257" t="str">
        <f t="shared" si="7"/>
        <v>Montreal</v>
      </c>
      <c r="H257" t="s">
        <v>146</v>
      </c>
      <c r="I257" t="s">
        <v>87</v>
      </c>
      <c r="J257" t="s">
        <v>20</v>
      </c>
      <c r="K257" t="s">
        <v>32</v>
      </c>
      <c r="L257" t="s">
        <v>21</v>
      </c>
      <c r="M257" s="6">
        <v>64123.59</v>
      </c>
      <c r="N257" s="6">
        <v>86600</v>
      </c>
      <c r="O257" s="6">
        <v>75361.794999999998</v>
      </c>
    </row>
    <row r="258" spans="1:15" x14ac:dyDescent="0.2">
      <c r="A258" t="s">
        <v>88</v>
      </c>
      <c r="B258" t="s">
        <v>645</v>
      </c>
      <c r="C258" t="s">
        <v>28</v>
      </c>
      <c r="D258" t="s">
        <v>646</v>
      </c>
      <c r="E258" t="s">
        <v>52</v>
      </c>
      <c r="F258" t="str">
        <f t="shared" ref="F258:F321" si="8">IF(LEFT(E258,9)="Remote in","Remote",E258)</f>
        <v>Abbotsford</v>
      </c>
      <c r="G258" t="str">
        <f t="shared" ref="G258:G321" si="9">IF(LEFT(E258,9)="Remote in",MID(E258,11,LEN(E258)-10),E258)</f>
        <v>Abbotsford</v>
      </c>
      <c r="H258" t="s">
        <v>53</v>
      </c>
      <c r="I258" t="s">
        <v>18</v>
      </c>
      <c r="J258" t="s">
        <v>20</v>
      </c>
      <c r="K258" t="s">
        <v>32</v>
      </c>
      <c r="L258" t="s">
        <v>241</v>
      </c>
      <c r="M258" s="6">
        <v>97760</v>
      </c>
      <c r="N258" s="6">
        <v>97760</v>
      </c>
      <c r="O258" s="6">
        <v>97760</v>
      </c>
    </row>
    <row r="259" spans="1:15" x14ac:dyDescent="0.2">
      <c r="A259" t="s">
        <v>22</v>
      </c>
      <c r="B259" t="s">
        <v>23</v>
      </c>
      <c r="C259" t="s">
        <v>23</v>
      </c>
      <c r="D259" t="s">
        <v>126</v>
      </c>
      <c r="E259" t="s">
        <v>37</v>
      </c>
      <c r="F259" t="str">
        <f t="shared" si="8"/>
        <v>Toronto</v>
      </c>
      <c r="G259" t="str">
        <f t="shared" si="9"/>
        <v>Toronto</v>
      </c>
      <c r="H259" t="s">
        <v>31</v>
      </c>
      <c r="I259" t="s">
        <v>129</v>
      </c>
      <c r="J259" t="s">
        <v>20</v>
      </c>
      <c r="K259" t="s">
        <v>32</v>
      </c>
      <c r="L259" t="s">
        <v>93</v>
      </c>
      <c r="M259" s="6">
        <v>60000</v>
      </c>
      <c r="N259" s="6">
        <v>111700</v>
      </c>
      <c r="O259" s="6">
        <v>85850</v>
      </c>
    </row>
    <row r="260" spans="1:15" x14ac:dyDescent="0.2">
      <c r="A260" t="s">
        <v>13</v>
      </c>
      <c r="B260" t="s">
        <v>647</v>
      </c>
      <c r="C260" t="s">
        <v>50</v>
      </c>
      <c r="D260" t="s">
        <v>42</v>
      </c>
      <c r="E260" t="s">
        <v>648</v>
      </c>
      <c r="F260" t="str">
        <f t="shared" si="8"/>
        <v>St. Catharines</v>
      </c>
      <c r="G260" t="str">
        <f t="shared" si="9"/>
        <v>St. Catharines</v>
      </c>
      <c r="H260" t="s">
        <v>31</v>
      </c>
      <c r="I260" t="s">
        <v>304</v>
      </c>
      <c r="J260" t="s">
        <v>20</v>
      </c>
      <c r="K260" t="s">
        <v>32</v>
      </c>
      <c r="L260" t="s">
        <v>46</v>
      </c>
      <c r="M260" s="7">
        <v>83449.599999999904</v>
      </c>
      <c r="N260" s="6">
        <v>94411.199999999997</v>
      </c>
      <c r="O260" s="6">
        <v>88930.4</v>
      </c>
    </row>
    <row r="261" spans="1:15" x14ac:dyDescent="0.2">
      <c r="A261" t="s">
        <v>88</v>
      </c>
      <c r="B261" t="s">
        <v>650</v>
      </c>
      <c r="C261" t="s">
        <v>50</v>
      </c>
      <c r="D261" t="s">
        <v>651</v>
      </c>
      <c r="E261" t="s">
        <v>123</v>
      </c>
      <c r="F261" t="str">
        <f t="shared" si="8"/>
        <v>Mississauga</v>
      </c>
      <c r="G261" t="str">
        <f t="shared" si="9"/>
        <v>Mississauga</v>
      </c>
      <c r="H261" t="s">
        <v>31</v>
      </c>
      <c r="I261" t="s">
        <v>18</v>
      </c>
      <c r="J261" t="s">
        <v>20</v>
      </c>
      <c r="K261" t="s">
        <v>32</v>
      </c>
      <c r="L261" t="s">
        <v>21</v>
      </c>
      <c r="M261" s="6">
        <v>85816.8</v>
      </c>
      <c r="N261" s="6">
        <v>91520</v>
      </c>
      <c r="O261" s="6">
        <v>88668.4</v>
      </c>
    </row>
    <row r="262" spans="1:15" x14ac:dyDescent="0.2">
      <c r="A262" t="s">
        <v>424</v>
      </c>
      <c r="B262" t="s">
        <v>450</v>
      </c>
      <c r="C262" t="s">
        <v>50</v>
      </c>
      <c r="D262" t="s">
        <v>652</v>
      </c>
      <c r="E262" t="s">
        <v>560</v>
      </c>
      <c r="F262" t="str">
        <f t="shared" si="8"/>
        <v>Concord</v>
      </c>
      <c r="G262" t="str">
        <f t="shared" si="9"/>
        <v>Concord</v>
      </c>
      <c r="H262" t="s">
        <v>31</v>
      </c>
      <c r="I262" t="s">
        <v>653</v>
      </c>
      <c r="J262" t="s">
        <v>20</v>
      </c>
      <c r="K262" t="s">
        <v>32</v>
      </c>
      <c r="L262" t="s">
        <v>33</v>
      </c>
      <c r="M262" s="6">
        <v>91520</v>
      </c>
      <c r="N262" s="6">
        <v>91520</v>
      </c>
      <c r="O262" s="6">
        <v>91520</v>
      </c>
    </row>
    <row r="263" spans="1:15" x14ac:dyDescent="0.2">
      <c r="A263" t="s">
        <v>48</v>
      </c>
      <c r="B263" t="s">
        <v>654</v>
      </c>
      <c r="C263" t="s">
        <v>103</v>
      </c>
      <c r="D263" t="s">
        <v>655</v>
      </c>
      <c r="E263" t="s">
        <v>656</v>
      </c>
      <c r="F263" t="str">
        <f t="shared" si="8"/>
        <v>Lakeshore</v>
      </c>
      <c r="G263" t="str">
        <f t="shared" si="9"/>
        <v>Lakeshore</v>
      </c>
      <c r="H263" t="s">
        <v>31</v>
      </c>
      <c r="I263" t="s">
        <v>657</v>
      </c>
      <c r="J263" t="s">
        <v>45</v>
      </c>
      <c r="K263" t="s">
        <v>32</v>
      </c>
      <c r="L263" t="s">
        <v>21</v>
      </c>
      <c r="M263" s="6">
        <v>68500</v>
      </c>
      <c r="N263" s="6">
        <v>87000</v>
      </c>
      <c r="O263" s="6">
        <v>77750</v>
      </c>
    </row>
    <row r="264" spans="1:15" x14ac:dyDescent="0.2">
      <c r="A264" t="s">
        <v>48</v>
      </c>
      <c r="B264" t="s">
        <v>658</v>
      </c>
      <c r="C264" t="s">
        <v>15</v>
      </c>
      <c r="D264" t="s">
        <v>659</v>
      </c>
      <c r="E264" t="s">
        <v>196</v>
      </c>
      <c r="F264" t="str">
        <f t="shared" si="8"/>
        <v>Remote</v>
      </c>
      <c r="G264" t="str">
        <f t="shared" si="9"/>
        <v>Toronto</v>
      </c>
      <c r="H264" t="s">
        <v>31</v>
      </c>
      <c r="I264" t="s">
        <v>660</v>
      </c>
      <c r="J264" t="s">
        <v>223</v>
      </c>
      <c r="K264" t="s">
        <v>17</v>
      </c>
      <c r="L264" t="s">
        <v>661</v>
      </c>
      <c r="M264" s="6">
        <v>109000</v>
      </c>
      <c r="N264" s="6">
        <v>159000</v>
      </c>
      <c r="O264" s="6">
        <v>134000</v>
      </c>
    </row>
    <row r="265" spans="1:15" x14ac:dyDescent="0.2">
      <c r="A265" t="s">
        <v>55</v>
      </c>
      <c r="B265" t="s">
        <v>662</v>
      </c>
      <c r="C265" t="s">
        <v>50</v>
      </c>
      <c r="D265" t="s">
        <v>663</v>
      </c>
      <c r="E265" t="s">
        <v>17</v>
      </c>
      <c r="F265" t="str">
        <f t="shared" si="8"/>
        <v>Remote</v>
      </c>
      <c r="G265" t="str">
        <f t="shared" si="9"/>
        <v>Remote</v>
      </c>
      <c r="H265" t="s">
        <v>18</v>
      </c>
      <c r="I265" t="s">
        <v>87</v>
      </c>
      <c r="J265" t="s">
        <v>20</v>
      </c>
      <c r="K265" t="s">
        <v>17</v>
      </c>
      <c r="L265" t="s">
        <v>46</v>
      </c>
      <c r="M265" s="6">
        <v>68515.199999999997</v>
      </c>
      <c r="N265" s="6">
        <v>76440</v>
      </c>
      <c r="O265" s="6">
        <v>72477.600000000006</v>
      </c>
    </row>
    <row r="266" spans="1:15" x14ac:dyDescent="0.2">
      <c r="A266" t="s">
        <v>22</v>
      </c>
      <c r="B266" t="s">
        <v>23</v>
      </c>
      <c r="C266" t="s">
        <v>23</v>
      </c>
      <c r="D266" t="s">
        <v>664</v>
      </c>
      <c r="E266" t="s">
        <v>37</v>
      </c>
      <c r="F266" t="str">
        <f t="shared" si="8"/>
        <v>Toronto</v>
      </c>
      <c r="G266" t="str">
        <f t="shared" si="9"/>
        <v>Toronto</v>
      </c>
      <c r="H266" t="s">
        <v>31</v>
      </c>
      <c r="I266" t="s">
        <v>665</v>
      </c>
      <c r="J266" t="s">
        <v>20</v>
      </c>
      <c r="K266" t="s">
        <v>32</v>
      </c>
      <c r="L266" t="s">
        <v>21</v>
      </c>
      <c r="M266" s="6">
        <v>100000</v>
      </c>
      <c r="N266" s="6">
        <v>100000</v>
      </c>
      <c r="O266" s="6">
        <v>100000</v>
      </c>
    </row>
    <row r="267" spans="1:15" x14ac:dyDescent="0.2">
      <c r="A267" t="s">
        <v>55</v>
      </c>
      <c r="B267" t="s">
        <v>666</v>
      </c>
      <c r="C267" t="s">
        <v>50</v>
      </c>
      <c r="D267" t="s">
        <v>667</v>
      </c>
      <c r="E267" t="s">
        <v>63</v>
      </c>
      <c r="F267" t="str">
        <f t="shared" si="8"/>
        <v>Vancouver</v>
      </c>
      <c r="G267" t="str">
        <f t="shared" si="9"/>
        <v>Vancouver</v>
      </c>
      <c r="H267" t="s">
        <v>53</v>
      </c>
      <c r="I267" t="s">
        <v>668</v>
      </c>
      <c r="J267" t="s">
        <v>20</v>
      </c>
      <c r="K267" t="s">
        <v>32</v>
      </c>
      <c r="L267" t="s">
        <v>93</v>
      </c>
      <c r="M267" s="6">
        <v>70000</v>
      </c>
      <c r="N267" s="6">
        <v>90000</v>
      </c>
      <c r="O267" s="6">
        <v>80000</v>
      </c>
    </row>
    <row r="268" spans="1:15" x14ac:dyDescent="0.2">
      <c r="A268" t="s">
        <v>55</v>
      </c>
      <c r="B268" t="s">
        <v>360</v>
      </c>
      <c r="C268" t="s">
        <v>67</v>
      </c>
      <c r="D268" t="s">
        <v>669</v>
      </c>
      <c r="E268" t="s">
        <v>670</v>
      </c>
      <c r="F268" t="str">
        <f t="shared" si="8"/>
        <v>St. Thomas</v>
      </c>
      <c r="G268" t="str">
        <f t="shared" si="9"/>
        <v>St. Thomas</v>
      </c>
      <c r="H268" t="s">
        <v>31</v>
      </c>
      <c r="I268" t="s">
        <v>671</v>
      </c>
      <c r="J268" t="s">
        <v>20</v>
      </c>
      <c r="K268" t="s">
        <v>32</v>
      </c>
      <c r="L268" t="s">
        <v>269</v>
      </c>
      <c r="M268" s="6">
        <v>68000</v>
      </c>
      <c r="N268" s="6">
        <v>88300</v>
      </c>
      <c r="O268" s="6">
        <v>78150</v>
      </c>
    </row>
    <row r="269" spans="1:15" x14ac:dyDescent="0.2">
      <c r="A269" t="s">
        <v>48</v>
      </c>
      <c r="B269" t="s">
        <v>672</v>
      </c>
      <c r="C269" t="s">
        <v>23</v>
      </c>
      <c r="D269" t="s">
        <v>404</v>
      </c>
      <c r="E269" t="s">
        <v>123</v>
      </c>
      <c r="F269" t="str">
        <f t="shared" si="8"/>
        <v>Mississauga</v>
      </c>
      <c r="G269" t="str">
        <f t="shared" si="9"/>
        <v>Mississauga</v>
      </c>
      <c r="H269" t="s">
        <v>31</v>
      </c>
      <c r="I269" t="s">
        <v>54</v>
      </c>
      <c r="J269" t="s">
        <v>20</v>
      </c>
      <c r="K269" t="s">
        <v>32</v>
      </c>
      <c r="L269" t="s">
        <v>21</v>
      </c>
      <c r="M269" s="6">
        <v>30240.560000000001</v>
      </c>
      <c r="N269" s="6">
        <v>57200</v>
      </c>
      <c r="O269" s="6">
        <v>43720.28</v>
      </c>
    </row>
    <row r="270" spans="1:15" x14ac:dyDescent="0.2">
      <c r="A270" t="s">
        <v>48</v>
      </c>
      <c r="B270" t="s">
        <v>565</v>
      </c>
      <c r="C270" t="s">
        <v>50</v>
      </c>
      <c r="D270" t="s">
        <v>673</v>
      </c>
      <c r="E270" t="s">
        <v>674</v>
      </c>
      <c r="F270" t="str">
        <f t="shared" si="8"/>
        <v>York</v>
      </c>
      <c r="G270" t="str">
        <f t="shared" si="9"/>
        <v>York</v>
      </c>
      <c r="H270" t="s">
        <v>31</v>
      </c>
      <c r="I270" t="s">
        <v>54</v>
      </c>
      <c r="J270" t="s">
        <v>20</v>
      </c>
      <c r="K270" t="s">
        <v>32</v>
      </c>
      <c r="L270" t="s">
        <v>21</v>
      </c>
      <c r="M270" s="6">
        <v>60000</v>
      </c>
      <c r="N270" s="6">
        <v>75000</v>
      </c>
      <c r="O270" s="6">
        <v>67500</v>
      </c>
    </row>
    <row r="271" spans="1:15" x14ac:dyDescent="0.2">
      <c r="A271" t="s">
        <v>88</v>
      </c>
      <c r="B271" t="s">
        <v>675</v>
      </c>
      <c r="C271" t="s">
        <v>90</v>
      </c>
      <c r="D271" t="s">
        <v>676</v>
      </c>
      <c r="E271" t="s">
        <v>677</v>
      </c>
      <c r="F271" t="str">
        <f t="shared" si="8"/>
        <v>St. Paul</v>
      </c>
      <c r="G271" t="str">
        <f t="shared" si="9"/>
        <v>St. Paul</v>
      </c>
      <c r="H271" t="s">
        <v>100</v>
      </c>
      <c r="I271" t="s">
        <v>87</v>
      </c>
      <c r="J271" t="s">
        <v>20</v>
      </c>
      <c r="K271" t="s">
        <v>32</v>
      </c>
      <c r="L271" t="s">
        <v>150</v>
      </c>
      <c r="M271" s="6">
        <v>30240.560000000001</v>
      </c>
      <c r="N271" s="6">
        <v>57200</v>
      </c>
      <c r="O271" s="6">
        <v>43720.28</v>
      </c>
    </row>
    <row r="272" spans="1:15" x14ac:dyDescent="0.2">
      <c r="A272" t="s">
        <v>81</v>
      </c>
      <c r="B272" t="s">
        <v>678</v>
      </c>
      <c r="C272" t="s">
        <v>15</v>
      </c>
      <c r="D272" t="s">
        <v>679</v>
      </c>
      <c r="E272" t="s">
        <v>37</v>
      </c>
      <c r="F272" t="str">
        <f t="shared" si="8"/>
        <v>Toronto</v>
      </c>
      <c r="G272" t="str">
        <f t="shared" si="9"/>
        <v>Toronto</v>
      </c>
      <c r="H272" t="s">
        <v>31</v>
      </c>
      <c r="I272" t="s">
        <v>18</v>
      </c>
      <c r="J272" t="s">
        <v>45</v>
      </c>
      <c r="K272" t="s">
        <v>32</v>
      </c>
      <c r="L272" t="s">
        <v>130</v>
      </c>
      <c r="M272" s="6">
        <v>66000</v>
      </c>
      <c r="N272" s="6">
        <v>84500</v>
      </c>
      <c r="O272" s="6">
        <v>75250</v>
      </c>
    </row>
    <row r="273" spans="1:15" x14ac:dyDescent="0.2">
      <c r="A273" t="s">
        <v>22</v>
      </c>
      <c r="B273" t="s">
        <v>291</v>
      </c>
      <c r="C273" t="s">
        <v>50</v>
      </c>
      <c r="D273" t="s">
        <v>680</v>
      </c>
      <c r="E273" t="s">
        <v>123</v>
      </c>
      <c r="F273" t="str">
        <f t="shared" si="8"/>
        <v>Mississauga</v>
      </c>
      <c r="G273" t="str">
        <f t="shared" si="9"/>
        <v>Mississauga</v>
      </c>
      <c r="H273" t="s">
        <v>31</v>
      </c>
      <c r="I273" t="s">
        <v>18</v>
      </c>
      <c r="J273" t="s">
        <v>20</v>
      </c>
      <c r="K273" t="s">
        <v>32</v>
      </c>
      <c r="L273" t="s">
        <v>681</v>
      </c>
      <c r="M273" s="6">
        <v>80000</v>
      </c>
      <c r="N273" s="6">
        <v>80000</v>
      </c>
      <c r="O273" s="6">
        <v>80000</v>
      </c>
    </row>
    <row r="274" spans="1:15" x14ac:dyDescent="0.2">
      <c r="A274" t="s">
        <v>48</v>
      </c>
      <c r="B274" t="s">
        <v>682</v>
      </c>
      <c r="C274" t="s">
        <v>50</v>
      </c>
      <c r="D274" t="s">
        <v>683</v>
      </c>
      <c r="E274" t="s">
        <v>684</v>
      </c>
      <c r="F274" t="str">
        <f t="shared" si="8"/>
        <v>Lacombe</v>
      </c>
      <c r="G274" t="str">
        <f t="shared" si="9"/>
        <v>Lacombe</v>
      </c>
      <c r="H274" t="s">
        <v>100</v>
      </c>
      <c r="I274" t="s">
        <v>685</v>
      </c>
      <c r="J274" t="s">
        <v>20</v>
      </c>
      <c r="K274" t="s">
        <v>32</v>
      </c>
      <c r="L274" t="s">
        <v>93</v>
      </c>
      <c r="M274" s="6">
        <v>75715</v>
      </c>
      <c r="N274" s="6">
        <v>100652</v>
      </c>
      <c r="O274" s="6">
        <v>88183.5</v>
      </c>
    </row>
    <row r="275" spans="1:15" x14ac:dyDescent="0.2">
      <c r="A275" t="s">
        <v>81</v>
      </c>
      <c r="B275" t="s">
        <v>686</v>
      </c>
      <c r="C275" t="s">
        <v>50</v>
      </c>
      <c r="D275" t="s">
        <v>387</v>
      </c>
      <c r="E275" t="s">
        <v>30</v>
      </c>
      <c r="F275" t="str">
        <f t="shared" si="8"/>
        <v>Ottawa</v>
      </c>
      <c r="G275" t="str">
        <f t="shared" si="9"/>
        <v>Ottawa</v>
      </c>
      <c r="H275" t="s">
        <v>31</v>
      </c>
      <c r="I275" t="s">
        <v>687</v>
      </c>
      <c r="J275" t="s">
        <v>45</v>
      </c>
      <c r="K275" t="s">
        <v>32</v>
      </c>
      <c r="L275" t="s">
        <v>33</v>
      </c>
      <c r="M275" s="6">
        <v>66000</v>
      </c>
      <c r="N275" s="6">
        <v>84500</v>
      </c>
      <c r="O275" s="6">
        <v>75250</v>
      </c>
    </row>
    <row r="276" spans="1:15" x14ac:dyDescent="0.2">
      <c r="A276" t="s">
        <v>81</v>
      </c>
      <c r="B276" t="s">
        <v>688</v>
      </c>
      <c r="C276" t="s">
        <v>50</v>
      </c>
      <c r="D276" t="s">
        <v>253</v>
      </c>
      <c r="E276" t="s">
        <v>37</v>
      </c>
      <c r="F276" t="str">
        <f t="shared" si="8"/>
        <v>Toronto</v>
      </c>
      <c r="G276" t="str">
        <f t="shared" si="9"/>
        <v>Toronto</v>
      </c>
      <c r="H276" t="s">
        <v>31</v>
      </c>
      <c r="I276" t="s">
        <v>689</v>
      </c>
      <c r="J276" t="s">
        <v>45</v>
      </c>
      <c r="K276" t="s">
        <v>32</v>
      </c>
      <c r="L276" t="s">
        <v>33</v>
      </c>
      <c r="M276" s="6">
        <v>30240.560000000001</v>
      </c>
      <c r="N276" s="6">
        <v>95627</v>
      </c>
      <c r="O276" s="6">
        <v>62933.78</v>
      </c>
    </row>
    <row r="277" spans="1:15" x14ac:dyDescent="0.2">
      <c r="A277" t="s">
        <v>96</v>
      </c>
      <c r="B277" t="s">
        <v>690</v>
      </c>
      <c r="C277" t="s">
        <v>50</v>
      </c>
      <c r="D277" t="s">
        <v>691</v>
      </c>
      <c r="E277" t="s">
        <v>37</v>
      </c>
      <c r="F277" t="str">
        <f t="shared" si="8"/>
        <v>Toronto</v>
      </c>
      <c r="G277" t="str">
        <f t="shared" si="9"/>
        <v>Toronto</v>
      </c>
      <c r="H277" t="s">
        <v>31</v>
      </c>
      <c r="I277" t="s">
        <v>54</v>
      </c>
      <c r="J277" t="s">
        <v>20</v>
      </c>
      <c r="K277" t="s">
        <v>32</v>
      </c>
      <c r="L277" t="s">
        <v>21</v>
      </c>
      <c r="M277" s="6">
        <v>50000</v>
      </c>
      <c r="N277" s="6">
        <v>76458</v>
      </c>
      <c r="O277" s="6">
        <v>63229</v>
      </c>
    </row>
    <row r="278" spans="1:15" x14ac:dyDescent="0.2">
      <c r="A278" t="s">
        <v>48</v>
      </c>
      <c r="B278" t="s">
        <v>692</v>
      </c>
      <c r="C278" t="s">
        <v>28</v>
      </c>
      <c r="D278" t="s">
        <v>693</v>
      </c>
      <c r="E278" t="s">
        <v>1835</v>
      </c>
      <c r="F278" t="str">
        <f t="shared" si="8"/>
        <v>Montreal</v>
      </c>
      <c r="G278" t="str">
        <f t="shared" si="9"/>
        <v>Montreal</v>
      </c>
      <c r="H278" t="s">
        <v>146</v>
      </c>
      <c r="I278" t="s">
        <v>694</v>
      </c>
      <c r="J278" t="s">
        <v>223</v>
      </c>
      <c r="K278" t="s">
        <v>32</v>
      </c>
      <c r="L278" t="s">
        <v>21</v>
      </c>
      <c r="M278" s="6">
        <v>68500</v>
      </c>
      <c r="N278" s="6">
        <v>87000</v>
      </c>
      <c r="O278" s="6">
        <v>77750</v>
      </c>
    </row>
    <row r="279" spans="1:15" x14ac:dyDescent="0.2">
      <c r="A279" t="s">
        <v>48</v>
      </c>
      <c r="B279" t="s">
        <v>565</v>
      </c>
      <c r="C279" t="s">
        <v>50</v>
      </c>
      <c r="D279" t="s">
        <v>695</v>
      </c>
      <c r="E279" t="s">
        <v>204</v>
      </c>
      <c r="F279" t="str">
        <f t="shared" si="8"/>
        <v>Brampton</v>
      </c>
      <c r="G279" t="str">
        <f t="shared" si="9"/>
        <v>Brampton</v>
      </c>
      <c r="H279" t="s">
        <v>31</v>
      </c>
      <c r="I279" t="s">
        <v>54</v>
      </c>
      <c r="J279" t="s">
        <v>20</v>
      </c>
      <c r="K279" t="s">
        <v>32</v>
      </c>
      <c r="L279" t="s">
        <v>21</v>
      </c>
      <c r="M279" s="6">
        <v>68500</v>
      </c>
      <c r="N279" s="6">
        <v>87000</v>
      </c>
      <c r="O279" s="6">
        <v>77750</v>
      </c>
    </row>
    <row r="280" spans="1:15" x14ac:dyDescent="0.2">
      <c r="A280" t="s">
        <v>26</v>
      </c>
      <c r="B280" t="s">
        <v>696</v>
      </c>
      <c r="C280" t="s">
        <v>41</v>
      </c>
      <c r="D280" t="s">
        <v>697</v>
      </c>
      <c r="E280" t="s">
        <v>204</v>
      </c>
      <c r="F280" t="str">
        <f t="shared" si="8"/>
        <v>Brampton</v>
      </c>
      <c r="G280" t="str">
        <f t="shared" si="9"/>
        <v>Brampton</v>
      </c>
      <c r="H280" t="s">
        <v>31</v>
      </c>
      <c r="I280" t="s">
        <v>698</v>
      </c>
      <c r="J280" t="s">
        <v>45</v>
      </c>
      <c r="K280" t="s">
        <v>32</v>
      </c>
      <c r="L280" t="s">
        <v>21</v>
      </c>
      <c r="M280" s="6">
        <v>64123.59</v>
      </c>
      <c r="N280" s="6">
        <v>86600</v>
      </c>
      <c r="O280" s="6">
        <v>75361.794999999998</v>
      </c>
    </row>
    <row r="281" spans="1:15" x14ac:dyDescent="0.2">
      <c r="A281" t="s">
        <v>48</v>
      </c>
      <c r="B281" t="s">
        <v>699</v>
      </c>
      <c r="C281" t="s">
        <v>90</v>
      </c>
      <c r="D281" t="s">
        <v>700</v>
      </c>
      <c r="E281" t="s">
        <v>233</v>
      </c>
      <c r="F281" t="str">
        <f t="shared" si="8"/>
        <v>Winnipeg</v>
      </c>
      <c r="G281" t="str">
        <f t="shared" si="9"/>
        <v>Winnipeg</v>
      </c>
      <c r="H281" t="s">
        <v>234</v>
      </c>
      <c r="I281" t="s">
        <v>54</v>
      </c>
      <c r="J281" t="s">
        <v>20</v>
      </c>
      <c r="K281" t="s">
        <v>32</v>
      </c>
      <c r="L281" t="s">
        <v>21</v>
      </c>
      <c r="M281" s="6">
        <v>30240.560000000001</v>
      </c>
      <c r="N281" s="6">
        <v>57200</v>
      </c>
      <c r="O281" s="6">
        <v>43720.28</v>
      </c>
    </row>
    <row r="282" spans="1:15" x14ac:dyDescent="0.2">
      <c r="A282" t="s">
        <v>55</v>
      </c>
      <c r="B282" t="s">
        <v>701</v>
      </c>
      <c r="C282" t="s">
        <v>50</v>
      </c>
      <c r="D282" t="s">
        <v>387</v>
      </c>
      <c r="E282" t="s">
        <v>37</v>
      </c>
      <c r="F282" t="str">
        <f t="shared" si="8"/>
        <v>Toronto</v>
      </c>
      <c r="G282" t="str">
        <f t="shared" si="9"/>
        <v>Toronto</v>
      </c>
      <c r="H282" t="s">
        <v>31</v>
      </c>
      <c r="I282" t="s">
        <v>702</v>
      </c>
      <c r="J282" t="s">
        <v>45</v>
      </c>
      <c r="K282" t="s">
        <v>32</v>
      </c>
      <c r="L282" t="s">
        <v>33</v>
      </c>
      <c r="M282" s="6">
        <v>68000</v>
      </c>
      <c r="N282" s="6">
        <v>88300</v>
      </c>
      <c r="O282" s="6">
        <v>78150</v>
      </c>
    </row>
    <row r="283" spans="1:15" x14ac:dyDescent="0.2">
      <c r="A283" t="s">
        <v>26</v>
      </c>
      <c r="B283" t="s">
        <v>703</v>
      </c>
      <c r="C283" t="s">
        <v>28</v>
      </c>
      <c r="D283" t="s">
        <v>704</v>
      </c>
      <c r="E283" t="s">
        <v>705</v>
      </c>
      <c r="F283" t="str">
        <f t="shared" si="8"/>
        <v>Kahnawake</v>
      </c>
      <c r="G283" t="str">
        <f t="shared" si="9"/>
        <v>Kahnawake</v>
      </c>
      <c r="H283" t="s">
        <v>146</v>
      </c>
      <c r="I283" t="s">
        <v>706</v>
      </c>
      <c r="J283" t="s">
        <v>20</v>
      </c>
      <c r="K283" t="s">
        <v>32</v>
      </c>
      <c r="L283" t="s">
        <v>21</v>
      </c>
      <c r="M283" s="6">
        <v>30240.560000000001</v>
      </c>
      <c r="N283" s="6">
        <v>57200</v>
      </c>
      <c r="O283" s="6">
        <v>43720.28</v>
      </c>
    </row>
    <row r="284" spans="1:15" x14ac:dyDescent="0.2">
      <c r="A284" t="s">
        <v>48</v>
      </c>
      <c r="B284" t="s">
        <v>707</v>
      </c>
      <c r="C284" t="s">
        <v>23</v>
      </c>
      <c r="D284" t="s">
        <v>708</v>
      </c>
      <c r="E284" t="s">
        <v>37</v>
      </c>
      <c r="F284" t="str">
        <f t="shared" si="8"/>
        <v>Toronto</v>
      </c>
      <c r="G284" t="str">
        <f t="shared" si="9"/>
        <v>Toronto</v>
      </c>
      <c r="H284" t="s">
        <v>31</v>
      </c>
      <c r="I284" t="s">
        <v>18</v>
      </c>
      <c r="J284" t="s">
        <v>375</v>
      </c>
      <c r="K284" t="s">
        <v>32</v>
      </c>
      <c r="L284" t="s">
        <v>21</v>
      </c>
      <c r="M284" s="6">
        <v>68500</v>
      </c>
      <c r="N284" s="6">
        <v>87000</v>
      </c>
      <c r="O284" s="6">
        <v>77750</v>
      </c>
    </row>
    <row r="285" spans="1:15" x14ac:dyDescent="0.2">
      <c r="A285" t="s">
        <v>26</v>
      </c>
      <c r="B285" t="s">
        <v>709</v>
      </c>
      <c r="C285" t="s">
        <v>50</v>
      </c>
      <c r="D285" t="s">
        <v>710</v>
      </c>
      <c r="E285" t="s">
        <v>283</v>
      </c>
      <c r="F285" t="str">
        <f t="shared" si="8"/>
        <v>Sherbrooke</v>
      </c>
      <c r="G285" t="str">
        <f t="shared" si="9"/>
        <v>Sherbrooke</v>
      </c>
      <c r="H285" t="s">
        <v>146</v>
      </c>
      <c r="I285" t="s">
        <v>637</v>
      </c>
      <c r="J285" t="s">
        <v>20</v>
      </c>
      <c r="K285" t="s">
        <v>32</v>
      </c>
      <c r="L285" t="s">
        <v>21</v>
      </c>
      <c r="M285" s="6">
        <v>30240.560000000001</v>
      </c>
      <c r="N285" s="6">
        <v>57200</v>
      </c>
      <c r="O285" s="6">
        <v>43720.28</v>
      </c>
    </row>
    <row r="286" spans="1:15" x14ac:dyDescent="0.2">
      <c r="A286" t="s">
        <v>55</v>
      </c>
      <c r="B286" t="s">
        <v>711</v>
      </c>
      <c r="C286" t="s">
        <v>50</v>
      </c>
      <c r="D286" t="s">
        <v>222</v>
      </c>
      <c r="E286" t="s">
        <v>1835</v>
      </c>
      <c r="F286" t="str">
        <f t="shared" si="8"/>
        <v>Montreal</v>
      </c>
      <c r="G286" t="str">
        <f t="shared" si="9"/>
        <v>Montreal</v>
      </c>
      <c r="H286" t="s">
        <v>146</v>
      </c>
      <c r="I286" t="s">
        <v>18</v>
      </c>
      <c r="J286" t="s">
        <v>45</v>
      </c>
      <c r="K286" t="s">
        <v>32</v>
      </c>
      <c r="L286" t="s">
        <v>21</v>
      </c>
      <c r="M286" s="6">
        <v>30240.560000000001</v>
      </c>
      <c r="N286" s="6">
        <v>57200</v>
      </c>
      <c r="O286" s="6">
        <v>43720.28</v>
      </c>
    </row>
    <row r="287" spans="1:15" x14ac:dyDescent="0.2">
      <c r="A287" t="s">
        <v>105</v>
      </c>
      <c r="B287" t="s">
        <v>712</v>
      </c>
      <c r="C287" t="s">
        <v>50</v>
      </c>
      <c r="D287" t="s">
        <v>713</v>
      </c>
      <c r="E287" t="s">
        <v>17</v>
      </c>
      <c r="F287" t="str">
        <f t="shared" si="8"/>
        <v>Remote</v>
      </c>
      <c r="G287" t="str">
        <f t="shared" si="9"/>
        <v>Remote</v>
      </c>
      <c r="H287" t="s">
        <v>18</v>
      </c>
      <c r="I287" t="s">
        <v>714</v>
      </c>
      <c r="J287" t="s">
        <v>20</v>
      </c>
      <c r="K287" t="s">
        <v>17</v>
      </c>
      <c r="L287" t="s">
        <v>241</v>
      </c>
      <c r="M287" s="6">
        <v>69000</v>
      </c>
      <c r="N287" s="6">
        <v>86000</v>
      </c>
      <c r="O287" s="6">
        <v>77500</v>
      </c>
    </row>
    <row r="288" spans="1:15" x14ac:dyDescent="0.2">
      <c r="A288" t="s">
        <v>105</v>
      </c>
      <c r="B288" t="s">
        <v>715</v>
      </c>
      <c r="C288" t="s">
        <v>28</v>
      </c>
      <c r="D288" t="s">
        <v>91</v>
      </c>
      <c r="E288" t="s">
        <v>185</v>
      </c>
      <c r="F288" t="str">
        <f t="shared" si="8"/>
        <v>Bedford</v>
      </c>
      <c r="G288" t="str">
        <f t="shared" si="9"/>
        <v>Bedford</v>
      </c>
      <c r="H288" t="s">
        <v>186</v>
      </c>
      <c r="I288" t="s">
        <v>716</v>
      </c>
      <c r="J288" t="s">
        <v>45</v>
      </c>
      <c r="K288" t="s">
        <v>32</v>
      </c>
      <c r="L288" t="s">
        <v>93</v>
      </c>
      <c r="M288" s="6">
        <v>69000</v>
      </c>
      <c r="N288" s="6">
        <v>86000</v>
      </c>
      <c r="O288" s="6">
        <v>77500</v>
      </c>
    </row>
    <row r="289" spans="1:15" x14ac:dyDescent="0.2">
      <c r="A289" t="s">
        <v>13</v>
      </c>
      <c r="B289" t="s">
        <v>717</v>
      </c>
      <c r="C289" t="s">
        <v>50</v>
      </c>
      <c r="D289" t="s">
        <v>718</v>
      </c>
      <c r="E289" t="s">
        <v>37</v>
      </c>
      <c r="F289" t="str">
        <f t="shared" si="8"/>
        <v>Toronto</v>
      </c>
      <c r="G289" t="str">
        <f t="shared" si="9"/>
        <v>Toronto</v>
      </c>
      <c r="H289" t="s">
        <v>31</v>
      </c>
      <c r="I289" t="s">
        <v>19</v>
      </c>
      <c r="J289" t="s">
        <v>20</v>
      </c>
      <c r="K289" t="s">
        <v>32</v>
      </c>
      <c r="L289" t="s">
        <v>21</v>
      </c>
      <c r="M289" s="6">
        <v>76000</v>
      </c>
      <c r="N289" s="6">
        <v>89440</v>
      </c>
      <c r="O289" s="6">
        <v>82720</v>
      </c>
    </row>
    <row r="290" spans="1:15" x14ac:dyDescent="0.2">
      <c r="A290" t="s">
        <v>48</v>
      </c>
      <c r="B290" t="s">
        <v>719</v>
      </c>
      <c r="C290" t="s">
        <v>23</v>
      </c>
      <c r="D290" t="s">
        <v>720</v>
      </c>
      <c r="E290" t="s">
        <v>196</v>
      </c>
      <c r="F290" t="str">
        <f t="shared" si="8"/>
        <v>Remote</v>
      </c>
      <c r="G290" t="str">
        <f t="shared" si="9"/>
        <v>Toronto</v>
      </c>
      <c r="H290" t="s">
        <v>31</v>
      </c>
      <c r="I290" t="s">
        <v>721</v>
      </c>
      <c r="J290" t="s">
        <v>45</v>
      </c>
      <c r="K290" t="s">
        <v>17</v>
      </c>
      <c r="L290" t="s">
        <v>21</v>
      </c>
      <c r="M290" s="6">
        <v>113343</v>
      </c>
      <c r="N290" s="6">
        <v>113343</v>
      </c>
      <c r="O290" s="6">
        <v>113343</v>
      </c>
    </row>
    <row r="291" spans="1:15" x14ac:dyDescent="0.2">
      <c r="A291" t="s">
        <v>22</v>
      </c>
      <c r="B291" t="s">
        <v>23</v>
      </c>
      <c r="C291" t="s">
        <v>23</v>
      </c>
      <c r="D291" t="s">
        <v>722</v>
      </c>
      <c r="E291" t="s">
        <v>136</v>
      </c>
      <c r="F291" t="str">
        <f t="shared" si="8"/>
        <v>Edmonton</v>
      </c>
      <c r="G291" t="str">
        <f t="shared" si="9"/>
        <v>Edmonton</v>
      </c>
      <c r="H291" t="s">
        <v>100</v>
      </c>
      <c r="I291" t="s">
        <v>723</v>
      </c>
      <c r="J291" t="s">
        <v>20</v>
      </c>
      <c r="K291" t="s">
        <v>32</v>
      </c>
      <c r="L291" t="s">
        <v>21</v>
      </c>
      <c r="M291" s="6">
        <v>65000</v>
      </c>
      <c r="N291" s="6">
        <v>87000</v>
      </c>
      <c r="O291" s="6">
        <v>76000</v>
      </c>
    </row>
    <row r="292" spans="1:15" x14ac:dyDescent="0.2">
      <c r="A292" t="s">
        <v>424</v>
      </c>
      <c r="B292" t="s">
        <v>450</v>
      </c>
      <c r="C292" t="s">
        <v>50</v>
      </c>
      <c r="D292" t="s">
        <v>724</v>
      </c>
      <c r="E292" t="s">
        <v>63</v>
      </c>
      <c r="F292" t="str">
        <f t="shared" si="8"/>
        <v>Vancouver</v>
      </c>
      <c r="G292" t="str">
        <f t="shared" si="9"/>
        <v>Vancouver</v>
      </c>
      <c r="H292" t="s">
        <v>53</v>
      </c>
      <c r="I292" t="s">
        <v>725</v>
      </c>
      <c r="J292" t="s">
        <v>20</v>
      </c>
      <c r="K292" t="s">
        <v>32</v>
      </c>
      <c r="L292" t="s">
        <v>21</v>
      </c>
      <c r="M292" s="6">
        <v>85280</v>
      </c>
      <c r="N292" s="6">
        <v>85280</v>
      </c>
      <c r="O292" s="6">
        <v>85280</v>
      </c>
    </row>
    <row r="293" spans="1:15" x14ac:dyDescent="0.2">
      <c r="A293" t="s">
        <v>88</v>
      </c>
      <c r="B293" t="s">
        <v>726</v>
      </c>
      <c r="C293" t="s">
        <v>15</v>
      </c>
      <c r="D293" t="s">
        <v>263</v>
      </c>
      <c r="E293" t="s">
        <v>37</v>
      </c>
      <c r="F293" t="str">
        <f t="shared" si="8"/>
        <v>Toronto</v>
      </c>
      <c r="G293" t="str">
        <f t="shared" si="9"/>
        <v>Toronto</v>
      </c>
      <c r="H293" t="s">
        <v>31</v>
      </c>
      <c r="I293" t="s">
        <v>727</v>
      </c>
      <c r="J293" t="s">
        <v>20</v>
      </c>
      <c r="K293" t="s">
        <v>32</v>
      </c>
      <c r="L293" t="s">
        <v>93</v>
      </c>
      <c r="M293" s="6">
        <v>85816.8</v>
      </c>
      <c r="N293" s="6">
        <v>91520</v>
      </c>
      <c r="O293" s="6">
        <v>88668.4</v>
      </c>
    </row>
    <row r="294" spans="1:15" x14ac:dyDescent="0.2">
      <c r="A294" t="s">
        <v>13</v>
      </c>
      <c r="B294" t="s">
        <v>728</v>
      </c>
      <c r="C294" t="s">
        <v>90</v>
      </c>
      <c r="D294" t="s">
        <v>729</v>
      </c>
      <c r="E294" t="s">
        <v>316</v>
      </c>
      <c r="F294" t="str">
        <f t="shared" si="8"/>
        <v>North York</v>
      </c>
      <c r="G294" t="str">
        <f t="shared" si="9"/>
        <v>North York</v>
      </c>
      <c r="H294" t="s">
        <v>31</v>
      </c>
      <c r="I294" t="s">
        <v>730</v>
      </c>
      <c r="J294" t="s">
        <v>20</v>
      </c>
      <c r="K294" t="s">
        <v>32</v>
      </c>
      <c r="L294" t="s">
        <v>93</v>
      </c>
      <c r="M294" s="6">
        <v>89440</v>
      </c>
      <c r="N294" s="6">
        <v>89440</v>
      </c>
      <c r="O294" s="6">
        <v>89440</v>
      </c>
    </row>
    <row r="295" spans="1:15" x14ac:dyDescent="0.2">
      <c r="A295" t="s">
        <v>424</v>
      </c>
      <c r="B295" t="s">
        <v>450</v>
      </c>
      <c r="C295" t="s">
        <v>50</v>
      </c>
      <c r="D295" t="s">
        <v>731</v>
      </c>
      <c r="E295" t="s">
        <v>344</v>
      </c>
      <c r="F295" t="str">
        <f t="shared" si="8"/>
        <v>Burnaby</v>
      </c>
      <c r="G295" t="str">
        <f t="shared" si="9"/>
        <v>Burnaby</v>
      </c>
      <c r="H295" t="s">
        <v>53</v>
      </c>
      <c r="I295" t="s">
        <v>87</v>
      </c>
      <c r="J295" t="s">
        <v>20</v>
      </c>
      <c r="K295" t="s">
        <v>32</v>
      </c>
      <c r="L295" t="s">
        <v>732</v>
      </c>
      <c r="M295" s="6">
        <v>77334.399999999994</v>
      </c>
      <c r="N295" s="6">
        <v>83200</v>
      </c>
      <c r="O295" s="6">
        <v>80267.199999999997</v>
      </c>
    </row>
    <row r="296" spans="1:15" x14ac:dyDescent="0.2">
      <c r="A296" t="s">
        <v>81</v>
      </c>
      <c r="B296" t="s">
        <v>733</v>
      </c>
      <c r="C296" t="s">
        <v>591</v>
      </c>
      <c r="D296" t="s">
        <v>734</v>
      </c>
      <c r="E296" t="s">
        <v>17</v>
      </c>
      <c r="F296" t="str">
        <f t="shared" si="8"/>
        <v>Remote</v>
      </c>
      <c r="G296" t="str">
        <f t="shared" si="9"/>
        <v>Remote</v>
      </c>
      <c r="H296" t="s">
        <v>18</v>
      </c>
      <c r="I296" t="s">
        <v>735</v>
      </c>
      <c r="J296" t="s">
        <v>45</v>
      </c>
      <c r="K296" t="s">
        <v>17</v>
      </c>
      <c r="L296" t="s">
        <v>21</v>
      </c>
      <c r="M296" s="6">
        <v>66000</v>
      </c>
      <c r="N296" s="6">
        <v>84500</v>
      </c>
      <c r="O296" s="6">
        <v>75250</v>
      </c>
    </row>
    <row r="297" spans="1:15" x14ac:dyDescent="0.2">
      <c r="A297" t="s">
        <v>22</v>
      </c>
      <c r="B297" t="s">
        <v>191</v>
      </c>
      <c r="C297" t="s">
        <v>50</v>
      </c>
      <c r="D297" t="s">
        <v>736</v>
      </c>
      <c r="E297" t="s">
        <v>136</v>
      </c>
      <c r="F297" t="str">
        <f t="shared" si="8"/>
        <v>Edmonton</v>
      </c>
      <c r="G297" t="str">
        <f t="shared" si="9"/>
        <v>Edmonton</v>
      </c>
      <c r="H297" t="s">
        <v>100</v>
      </c>
      <c r="I297" t="s">
        <v>480</v>
      </c>
      <c r="J297" t="s">
        <v>20</v>
      </c>
      <c r="K297" t="s">
        <v>32</v>
      </c>
      <c r="L297" t="s">
        <v>241</v>
      </c>
      <c r="M297" s="6">
        <v>50000</v>
      </c>
      <c r="N297" s="6">
        <v>60000</v>
      </c>
      <c r="O297" s="6">
        <v>55000</v>
      </c>
    </row>
    <row r="298" spans="1:15" x14ac:dyDescent="0.2">
      <c r="A298" t="s">
        <v>81</v>
      </c>
      <c r="B298" t="s">
        <v>733</v>
      </c>
      <c r="C298" t="s">
        <v>591</v>
      </c>
      <c r="D298" t="s">
        <v>734</v>
      </c>
      <c r="E298" t="s">
        <v>17</v>
      </c>
      <c r="F298" t="str">
        <f t="shared" si="8"/>
        <v>Remote</v>
      </c>
      <c r="G298" t="str">
        <f t="shared" si="9"/>
        <v>Remote</v>
      </c>
      <c r="H298" t="s">
        <v>18</v>
      </c>
      <c r="I298" t="s">
        <v>735</v>
      </c>
      <c r="J298" t="s">
        <v>45</v>
      </c>
      <c r="K298" t="s">
        <v>17</v>
      </c>
      <c r="L298" t="s">
        <v>21</v>
      </c>
      <c r="M298" s="6">
        <v>66000</v>
      </c>
      <c r="N298" s="6">
        <v>84500</v>
      </c>
      <c r="O298" s="6">
        <v>75250</v>
      </c>
    </row>
    <row r="299" spans="1:15" x14ac:dyDescent="0.2">
      <c r="A299" t="s">
        <v>81</v>
      </c>
      <c r="B299" t="s">
        <v>733</v>
      </c>
      <c r="C299" t="s">
        <v>591</v>
      </c>
      <c r="D299" t="s">
        <v>734</v>
      </c>
      <c r="E299" t="s">
        <v>17</v>
      </c>
      <c r="F299" t="str">
        <f t="shared" si="8"/>
        <v>Remote</v>
      </c>
      <c r="G299" t="str">
        <f t="shared" si="9"/>
        <v>Remote</v>
      </c>
      <c r="H299" t="s">
        <v>18</v>
      </c>
      <c r="I299" t="s">
        <v>735</v>
      </c>
      <c r="J299" t="s">
        <v>45</v>
      </c>
      <c r="K299" t="s">
        <v>17</v>
      </c>
      <c r="L299" t="s">
        <v>21</v>
      </c>
      <c r="M299" s="6">
        <v>66000</v>
      </c>
      <c r="N299" s="6">
        <v>84500</v>
      </c>
      <c r="O299" s="6">
        <v>75250</v>
      </c>
    </row>
    <row r="300" spans="1:15" x14ac:dyDescent="0.2">
      <c r="A300" t="s">
        <v>88</v>
      </c>
      <c r="B300" t="s">
        <v>737</v>
      </c>
      <c r="C300" t="s">
        <v>23</v>
      </c>
      <c r="D300" t="s">
        <v>738</v>
      </c>
      <c r="E300" t="s">
        <v>739</v>
      </c>
      <c r="F300" t="str">
        <f t="shared" si="8"/>
        <v>Penticton</v>
      </c>
      <c r="G300" t="str">
        <f t="shared" si="9"/>
        <v>Penticton</v>
      </c>
      <c r="H300" t="s">
        <v>53</v>
      </c>
      <c r="I300" t="s">
        <v>740</v>
      </c>
      <c r="J300" t="s">
        <v>20</v>
      </c>
      <c r="K300" t="s">
        <v>32</v>
      </c>
      <c r="L300" t="s">
        <v>21</v>
      </c>
      <c r="M300" s="6">
        <v>30240.560000000001</v>
      </c>
      <c r="N300" s="6">
        <v>57200</v>
      </c>
      <c r="O300" s="6">
        <v>43720.28</v>
      </c>
    </row>
    <row r="301" spans="1:15" x14ac:dyDescent="0.2">
      <c r="A301" t="s">
        <v>81</v>
      </c>
      <c r="B301" t="s">
        <v>733</v>
      </c>
      <c r="C301" t="s">
        <v>591</v>
      </c>
      <c r="D301" t="s">
        <v>734</v>
      </c>
      <c r="E301" t="s">
        <v>17</v>
      </c>
      <c r="F301" t="str">
        <f t="shared" si="8"/>
        <v>Remote</v>
      </c>
      <c r="G301" t="str">
        <f t="shared" si="9"/>
        <v>Remote</v>
      </c>
      <c r="H301" t="s">
        <v>18</v>
      </c>
      <c r="I301" t="s">
        <v>735</v>
      </c>
      <c r="J301" t="s">
        <v>45</v>
      </c>
      <c r="K301" t="s">
        <v>17</v>
      </c>
      <c r="L301" t="s">
        <v>21</v>
      </c>
      <c r="M301" s="6">
        <v>66000</v>
      </c>
      <c r="N301" s="6">
        <v>84500</v>
      </c>
      <c r="O301" s="6">
        <v>75250</v>
      </c>
    </row>
    <row r="302" spans="1:15" x14ac:dyDescent="0.2">
      <c r="A302" t="s">
        <v>81</v>
      </c>
      <c r="B302" t="s">
        <v>733</v>
      </c>
      <c r="C302" t="s">
        <v>591</v>
      </c>
      <c r="D302" t="s">
        <v>734</v>
      </c>
      <c r="E302" t="s">
        <v>17</v>
      </c>
      <c r="F302" t="str">
        <f t="shared" si="8"/>
        <v>Remote</v>
      </c>
      <c r="G302" t="str">
        <f t="shared" si="9"/>
        <v>Remote</v>
      </c>
      <c r="H302" t="s">
        <v>18</v>
      </c>
      <c r="I302" t="s">
        <v>735</v>
      </c>
      <c r="J302" t="s">
        <v>45</v>
      </c>
      <c r="K302" t="s">
        <v>17</v>
      </c>
      <c r="L302" t="s">
        <v>21</v>
      </c>
      <c r="M302" s="6">
        <v>66000</v>
      </c>
      <c r="N302" s="6">
        <v>84500</v>
      </c>
      <c r="O302" s="6">
        <v>75250</v>
      </c>
    </row>
    <row r="303" spans="1:15" x14ac:dyDescent="0.2">
      <c r="A303" t="s">
        <v>81</v>
      </c>
      <c r="B303" t="s">
        <v>733</v>
      </c>
      <c r="C303" t="s">
        <v>591</v>
      </c>
      <c r="D303" t="s">
        <v>734</v>
      </c>
      <c r="E303" t="s">
        <v>17</v>
      </c>
      <c r="F303" t="str">
        <f t="shared" si="8"/>
        <v>Remote</v>
      </c>
      <c r="G303" t="str">
        <f t="shared" si="9"/>
        <v>Remote</v>
      </c>
      <c r="H303" t="s">
        <v>18</v>
      </c>
      <c r="I303" t="s">
        <v>735</v>
      </c>
      <c r="J303" t="s">
        <v>45</v>
      </c>
      <c r="K303" t="s">
        <v>17</v>
      </c>
      <c r="L303" t="s">
        <v>21</v>
      </c>
      <c r="M303" s="6">
        <v>66000</v>
      </c>
      <c r="N303" s="6">
        <v>84500</v>
      </c>
      <c r="O303" s="6">
        <v>75250</v>
      </c>
    </row>
    <row r="304" spans="1:15" x14ac:dyDescent="0.2">
      <c r="A304" t="s">
        <v>96</v>
      </c>
      <c r="B304" t="s">
        <v>741</v>
      </c>
      <c r="C304" t="s">
        <v>50</v>
      </c>
      <c r="D304" t="s">
        <v>742</v>
      </c>
      <c r="E304" t="s">
        <v>260</v>
      </c>
      <c r="F304" t="str">
        <f t="shared" si="8"/>
        <v>Halifax</v>
      </c>
      <c r="G304" t="str">
        <f t="shared" si="9"/>
        <v>Halifax</v>
      </c>
      <c r="H304" t="s">
        <v>186</v>
      </c>
      <c r="I304" t="s">
        <v>586</v>
      </c>
      <c r="J304" t="s">
        <v>20</v>
      </c>
      <c r="K304" t="s">
        <v>32</v>
      </c>
      <c r="L304" t="s">
        <v>21</v>
      </c>
      <c r="M304" s="6">
        <v>30240.560000000001</v>
      </c>
      <c r="N304" s="6">
        <v>57200</v>
      </c>
      <c r="O304" s="6">
        <v>43720.28</v>
      </c>
    </row>
    <row r="305" spans="1:15" x14ac:dyDescent="0.2">
      <c r="A305" t="s">
        <v>81</v>
      </c>
      <c r="B305" t="s">
        <v>733</v>
      </c>
      <c r="C305" t="s">
        <v>591</v>
      </c>
      <c r="D305" t="s">
        <v>734</v>
      </c>
      <c r="E305" t="s">
        <v>17</v>
      </c>
      <c r="F305" t="str">
        <f t="shared" si="8"/>
        <v>Remote</v>
      </c>
      <c r="G305" t="str">
        <f t="shared" si="9"/>
        <v>Remote</v>
      </c>
      <c r="H305" t="s">
        <v>18</v>
      </c>
      <c r="I305" t="s">
        <v>735</v>
      </c>
      <c r="J305" t="s">
        <v>45</v>
      </c>
      <c r="K305" t="s">
        <v>17</v>
      </c>
      <c r="L305" t="s">
        <v>21</v>
      </c>
      <c r="M305" s="6">
        <v>66000</v>
      </c>
      <c r="N305" s="6">
        <v>84500</v>
      </c>
      <c r="O305" s="6">
        <v>75250</v>
      </c>
    </row>
    <row r="306" spans="1:15" x14ac:dyDescent="0.2">
      <c r="A306" t="s">
        <v>55</v>
      </c>
      <c r="B306" t="s">
        <v>743</v>
      </c>
      <c r="C306" t="s">
        <v>41</v>
      </c>
      <c r="D306" t="s">
        <v>263</v>
      </c>
      <c r="E306" t="s">
        <v>37</v>
      </c>
      <c r="F306" t="str">
        <f t="shared" si="8"/>
        <v>Toronto</v>
      </c>
      <c r="G306" t="str">
        <f t="shared" si="9"/>
        <v>Toronto</v>
      </c>
      <c r="H306" t="s">
        <v>31</v>
      </c>
      <c r="I306" t="s">
        <v>744</v>
      </c>
      <c r="J306" t="s">
        <v>45</v>
      </c>
      <c r="K306" t="s">
        <v>32</v>
      </c>
      <c r="L306" t="s">
        <v>93</v>
      </c>
      <c r="M306" s="6">
        <v>68000</v>
      </c>
      <c r="N306" s="6">
        <v>88300</v>
      </c>
      <c r="O306" s="6">
        <v>78150</v>
      </c>
    </row>
    <row r="307" spans="1:15" x14ac:dyDescent="0.2">
      <c r="A307" t="s">
        <v>81</v>
      </c>
      <c r="B307" t="s">
        <v>733</v>
      </c>
      <c r="C307" t="s">
        <v>591</v>
      </c>
      <c r="D307" t="s">
        <v>734</v>
      </c>
      <c r="E307" t="s">
        <v>17</v>
      </c>
      <c r="F307" t="str">
        <f t="shared" si="8"/>
        <v>Remote</v>
      </c>
      <c r="G307" t="str">
        <f t="shared" si="9"/>
        <v>Remote</v>
      </c>
      <c r="H307" t="s">
        <v>18</v>
      </c>
      <c r="I307" t="s">
        <v>735</v>
      </c>
      <c r="J307" t="s">
        <v>45</v>
      </c>
      <c r="K307" t="s">
        <v>17</v>
      </c>
      <c r="L307" t="s">
        <v>21</v>
      </c>
      <c r="M307" s="6">
        <v>66000</v>
      </c>
      <c r="N307" s="6">
        <v>84500</v>
      </c>
      <c r="O307" s="6">
        <v>75250</v>
      </c>
    </row>
    <row r="308" spans="1:15" x14ac:dyDescent="0.2">
      <c r="A308" t="s">
        <v>81</v>
      </c>
      <c r="B308" t="s">
        <v>733</v>
      </c>
      <c r="C308" t="s">
        <v>591</v>
      </c>
      <c r="D308" t="s">
        <v>734</v>
      </c>
      <c r="E308" t="s">
        <v>17</v>
      </c>
      <c r="F308" t="str">
        <f t="shared" si="8"/>
        <v>Remote</v>
      </c>
      <c r="G308" t="str">
        <f t="shared" si="9"/>
        <v>Remote</v>
      </c>
      <c r="H308" t="s">
        <v>18</v>
      </c>
      <c r="I308" t="s">
        <v>735</v>
      </c>
      <c r="J308" t="s">
        <v>45</v>
      </c>
      <c r="K308" t="s">
        <v>17</v>
      </c>
      <c r="L308" t="s">
        <v>21</v>
      </c>
      <c r="M308" s="6">
        <v>66000</v>
      </c>
      <c r="N308" s="6">
        <v>84500</v>
      </c>
      <c r="O308" s="6">
        <v>75250</v>
      </c>
    </row>
    <row r="309" spans="1:15" x14ac:dyDescent="0.2">
      <c r="A309" t="s">
        <v>81</v>
      </c>
      <c r="B309" t="s">
        <v>745</v>
      </c>
      <c r="C309" t="s">
        <v>50</v>
      </c>
      <c r="D309" t="s">
        <v>746</v>
      </c>
      <c r="E309" t="s">
        <v>37</v>
      </c>
      <c r="F309" t="str">
        <f t="shared" si="8"/>
        <v>Toronto</v>
      </c>
      <c r="G309" t="str">
        <f t="shared" si="9"/>
        <v>Toronto</v>
      </c>
      <c r="H309" t="s">
        <v>31</v>
      </c>
      <c r="I309" t="s">
        <v>530</v>
      </c>
      <c r="J309" t="s">
        <v>45</v>
      </c>
      <c r="K309" t="s">
        <v>32</v>
      </c>
      <c r="L309" t="s">
        <v>21</v>
      </c>
      <c r="M309" s="6">
        <v>66000</v>
      </c>
      <c r="N309" s="6">
        <v>84500</v>
      </c>
      <c r="O309" s="6">
        <v>75250</v>
      </c>
    </row>
    <row r="310" spans="1:15" x14ac:dyDescent="0.2">
      <c r="A310" t="s">
        <v>81</v>
      </c>
      <c r="B310" t="s">
        <v>747</v>
      </c>
      <c r="C310" t="s">
        <v>50</v>
      </c>
      <c r="D310" t="s">
        <v>748</v>
      </c>
      <c r="E310" t="s">
        <v>99</v>
      </c>
      <c r="F310" t="str">
        <f t="shared" si="8"/>
        <v>Calgary</v>
      </c>
      <c r="G310" t="str">
        <f t="shared" si="9"/>
        <v>Calgary</v>
      </c>
      <c r="H310" t="s">
        <v>100</v>
      </c>
      <c r="I310" t="s">
        <v>54</v>
      </c>
      <c r="J310" t="s">
        <v>20</v>
      </c>
      <c r="K310" t="s">
        <v>32</v>
      </c>
      <c r="L310" t="s">
        <v>33</v>
      </c>
      <c r="M310" s="7">
        <v>94702.399999999994</v>
      </c>
      <c r="N310" s="6">
        <v>126588.8</v>
      </c>
      <c r="O310" s="6">
        <v>110645.6</v>
      </c>
    </row>
    <row r="311" spans="1:15" x14ac:dyDescent="0.2">
      <c r="A311" t="s">
        <v>96</v>
      </c>
      <c r="B311" t="s">
        <v>750</v>
      </c>
      <c r="C311" t="s">
        <v>50</v>
      </c>
      <c r="D311" t="s">
        <v>751</v>
      </c>
      <c r="E311" t="s">
        <v>75</v>
      </c>
      <c r="F311" t="str">
        <f t="shared" si="8"/>
        <v>Burlington</v>
      </c>
      <c r="G311" t="str">
        <f t="shared" si="9"/>
        <v>Burlington</v>
      </c>
      <c r="H311" t="s">
        <v>31</v>
      </c>
      <c r="I311" t="s">
        <v>618</v>
      </c>
      <c r="J311" t="s">
        <v>20</v>
      </c>
      <c r="K311" t="s">
        <v>32</v>
      </c>
      <c r="L311" t="s">
        <v>33</v>
      </c>
      <c r="M311" s="6">
        <v>50000</v>
      </c>
      <c r="N311" s="6">
        <v>76458</v>
      </c>
      <c r="O311" s="6">
        <v>63229</v>
      </c>
    </row>
    <row r="312" spans="1:15" x14ac:dyDescent="0.2">
      <c r="A312" t="s">
        <v>96</v>
      </c>
      <c r="B312" t="s">
        <v>752</v>
      </c>
      <c r="C312" t="s">
        <v>50</v>
      </c>
      <c r="D312" t="s">
        <v>98</v>
      </c>
      <c r="E312" t="s">
        <v>99</v>
      </c>
      <c r="F312" t="str">
        <f t="shared" si="8"/>
        <v>Calgary</v>
      </c>
      <c r="G312" t="str">
        <f t="shared" si="9"/>
        <v>Calgary</v>
      </c>
      <c r="H312" t="s">
        <v>100</v>
      </c>
      <c r="I312" t="s">
        <v>54</v>
      </c>
      <c r="J312" t="s">
        <v>20</v>
      </c>
      <c r="K312" t="s">
        <v>32</v>
      </c>
      <c r="L312" t="s">
        <v>101</v>
      </c>
      <c r="M312" s="6">
        <v>50000</v>
      </c>
      <c r="N312" s="6">
        <v>76458</v>
      </c>
      <c r="O312" s="6">
        <v>63229</v>
      </c>
    </row>
    <row r="313" spans="1:15" x14ac:dyDescent="0.2">
      <c r="A313" t="s">
        <v>81</v>
      </c>
      <c r="B313" t="s">
        <v>733</v>
      </c>
      <c r="C313" t="s">
        <v>591</v>
      </c>
      <c r="D313" t="s">
        <v>734</v>
      </c>
      <c r="E313" t="s">
        <v>17</v>
      </c>
      <c r="F313" t="str">
        <f t="shared" si="8"/>
        <v>Remote</v>
      </c>
      <c r="G313" t="str">
        <f t="shared" si="9"/>
        <v>Remote</v>
      </c>
      <c r="H313" t="s">
        <v>18</v>
      </c>
      <c r="I313" t="s">
        <v>735</v>
      </c>
      <c r="J313" t="s">
        <v>45</v>
      </c>
      <c r="K313" t="s">
        <v>17</v>
      </c>
      <c r="L313" t="s">
        <v>21</v>
      </c>
      <c r="M313" s="6">
        <v>66000</v>
      </c>
      <c r="N313" s="6">
        <v>84500</v>
      </c>
      <c r="O313" s="6">
        <v>75250</v>
      </c>
    </row>
    <row r="314" spans="1:15" x14ac:dyDescent="0.2">
      <c r="A314" t="s">
        <v>55</v>
      </c>
      <c r="B314" t="s">
        <v>753</v>
      </c>
      <c r="C314" t="s">
        <v>50</v>
      </c>
      <c r="D314" t="s">
        <v>754</v>
      </c>
      <c r="E314" t="s">
        <v>482</v>
      </c>
      <c r="F314" t="str">
        <f t="shared" si="8"/>
        <v>Hamilton</v>
      </c>
      <c r="G314" t="str">
        <f t="shared" si="9"/>
        <v>Hamilton</v>
      </c>
      <c r="H314" t="s">
        <v>31</v>
      </c>
      <c r="I314" t="s">
        <v>755</v>
      </c>
      <c r="J314" t="s">
        <v>20</v>
      </c>
      <c r="K314" t="s">
        <v>32</v>
      </c>
      <c r="L314" t="s">
        <v>21</v>
      </c>
      <c r="M314" s="6">
        <v>93600</v>
      </c>
      <c r="N314" s="6">
        <v>93600</v>
      </c>
      <c r="O314" s="6">
        <v>93600</v>
      </c>
    </row>
    <row r="315" spans="1:15" x14ac:dyDescent="0.2">
      <c r="A315" t="s">
        <v>48</v>
      </c>
      <c r="B315" t="s">
        <v>756</v>
      </c>
      <c r="C315" t="s">
        <v>50</v>
      </c>
      <c r="D315" t="s">
        <v>203</v>
      </c>
      <c r="E315" t="s">
        <v>204</v>
      </c>
      <c r="F315" t="str">
        <f t="shared" si="8"/>
        <v>Brampton</v>
      </c>
      <c r="G315" t="str">
        <f t="shared" si="9"/>
        <v>Brampton</v>
      </c>
      <c r="H315" t="s">
        <v>31</v>
      </c>
      <c r="I315" t="s">
        <v>54</v>
      </c>
      <c r="J315" t="s">
        <v>20</v>
      </c>
      <c r="K315" t="s">
        <v>32</v>
      </c>
      <c r="L315" t="s">
        <v>33</v>
      </c>
      <c r="M315" s="6">
        <v>68500</v>
      </c>
      <c r="N315" s="6">
        <v>87000</v>
      </c>
      <c r="O315" s="6">
        <v>77750</v>
      </c>
    </row>
    <row r="316" spans="1:15" x14ac:dyDescent="0.2">
      <c r="A316" t="s">
        <v>55</v>
      </c>
      <c r="B316" t="s">
        <v>753</v>
      </c>
      <c r="C316" t="s">
        <v>50</v>
      </c>
      <c r="D316" t="s">
        <v>754</v>
      </c>
      <c r="E316" t="s">
        <v>482</v>
      </c>
      <c r="F316" t="str">
        <f t="shared" si="8"/>
        <v>Hamilton</v>
      </c>
      <c r="G316" t="str">
        <f t="shared" si="9"/>
        <v>Hamilton</v>
      </c>
      <c r="H316" t="s">
        <v>31</v>
      </c>
      <c r="I316" t="s">
        <v>755</v>
      </c>
      <c r="J316" t="s">
        <v>20</v>
      </c>
      <c r="K316" t="s">
        <v>32</v>
      </c>
      <c r="L316" t="s">
        <v>21</v>
      </c>
      <c r="M316" s="6">
        <v>93600</v>
      </c>
      <c r="N316" s="6">
        <v>93600</v>
      </c>
      <c r="O316" s="6">
        <v>93600</v>
      </c>
    </row>
    <row r="317" spans="1:15" x14ac:dyDescent="0.2">
      <c r="A317" t="s">
        <v>26</v>
      </c>
      <c r="B317" t="s">
        <v>757</v>
      </c>
      <c r="C317" t="s">
        <v>50</v>
      </c>
      <c r="D317" t="s">
        <v>758</v>
      </c>
      <c r="E317" t="s">
        <v>560</v>
      </c>
      <c r="F317" t="str">
        <f t="shared" si="8"/>
        <v>Concord</v>
      </c>
      <c r="G317" t="str">
        <f t="shared" si="9"/>
        <v>Concord</v>
      </c>
      <c r="H317" t="s">
        <v>31</v>
      </c>
      <c r="I317" t="s">
        <v>586</v>
      </c>
      <c r="J317" t="s">
        <v>20</v>
      </c>
      <c r="K317" t="s">
        <v>32</v>
      </c>
      <c r="L317" t="s">
        <v>21</v>
      </c>
      <c r="M317" s="6">
        <v>64123.59</v>
      </c>
      <c r="N317" s="6">
        <v>86600</v>
      </c>
      <c r="O317" s="6">
        <v>75361.794999999998</v>
      </c>
    </row>
    <row r="318" spans="1:15" x14ac:dyDescent="0.2">
      <c r="A318" t="s">
        <v>55</v>
      </c>
      <c r="B318" t="s">
        <v>759</v>
      </c>
      <c r="C318" t="s">
        <v>50</v>
      </c>
      <c r="D318" t="s">
        <v>499</v>
      </c>
      <c r="E318" t="s">
        <v>136</v>
      </c>
      <c r="F318" t="str">
        <f t="shared" si="8"/>
        <v>Edmonton</v>
      </c>
      <c r="G318" t="str">
        <f t="shared" si="9"/>
        <v>Edmonton</v>
      </c>
      <c r="H318" t="s">
        <v>100</v>
      </c>
      <c r="I318" t="s">
        <v>760</v>
      </c>
      <c r="J318" t="s">
        <v>20</v>
      </c>
      <c r="K318" t="s">
        <v>32</v>
      </c>
      <c r="L318" t="s">
        <v>227</v>
      </c>
      <c r="M318" s="6">
        <v>68000</v>
      </c>
      <c r="N318" s="6">
        <v>88300</v>
      </c>
      <c r="O318" s="6">
        <v>78150</v>
      </c>
    </row>
    <row r="319" spans="1:15" x14ac:dyDescent="0.2">
      <c r="A319" t="s">
        <v>48</v>
      </c>
      <c r="B319" t="s">
        <v>761</v>
      </c>
      <c r="C319" t="s">
        <v>50</v>
      </c>
      <c r="D319" t="s">
        <v>762</v>
      </c>
      <c r="E319" t="s">
        <v>63</v>
      </c>
      <c r="F319" t="str">
        <f t="shared" si="8"/>
        <v>Vancouver</v>
      </c>
      <c r="G319" t="str">
        <f t="shared" si="9"/>
        <v>Vancouver</v>
      </c>
      <c r="H319" t="s">
        <v>53</v>
      </c>
      <c r="I319" t="s">
        <v>54</v>
      </c>
      <c r="J319" t="s">
        <v>45</v>
      </c>
      <c r="K319" t="s">
        <v>32</v>
      </c>
      <c r="L319" t="s">
        <v>33</v>
      </c>
      <c r="M319" s="6">
        <v>71500</v>
      </c>
      <c r="N319" s="6">
        <v>107300</v>
      </c>
      <c r="O319" s="6">
        <v>89400</v>
      </c>
    </row>
    <row r="320" spans="1:15" x14ac:dyDescent="0.2">
      <c r="A320" t="s">
        <v>26</v>
      </c>
      <c r="B320" t="s">
        <v>763</v>
      </c>
      <c r="C320" t="s">
        <v>50</v>
      </c>
      <c r="D320" t="s">
        <v>91</v>
      </c>
      <c r="E320" t="s">
        <v>37</v>
      </c>
      <c r="F320" t="str">
        <f t="shared" si="8"/>
        <v>Toronto</v>
      </c>
      <c r="G320" t="str">
        <f t="shared" si="9"/>
        <v>Toronto</v>
      </c>
      <c r="H320" t="s">
        <v>31</v>
      </c>
      <c r="I320" t="s">
        <v>764</v>
      </c>
      <c r="J320" t="s">
        <v>45</v>
      </c>
      <c r="K320" t="s">
        <v>443</v>
      </c>
      <c r="L320" t="s">
        <v>93</v>
      </c>
      <c r="M320" s="6">
        <v>64123.59</v>
      </c>
      <c r="N320" s="6">
        <v>86600</v>
      </c>
      <c r="O320" s="6">
        <v>75361.794999999998</v>
      </c>
    </row>
    <row r="321" spans="1:15" x14ac:dyDescent="0.2">
      <c r="A321" t="s">
        <v>48</v>
      </c>
      <c r="B321" t="s">
        <v>765</v>
      </c>
      <c r="C321" t="s">
        <v>50</v>
      </c>
      <c r="D321" t="s">
        <v>766</v>
      </c>
      <c r="E321" t="s">
        <v>136</v>
      </c>
      <c r="F321" t="str">
        <f t="shared" si="8"/>
        <v>Edmonton</v>
      </c>
      <c r="G321" t="str">
        <f t="shared" si="9"/>
        <v>Edmonton</v>
      </c>
      <c r="H321" t="s">
        <v>100</v>
      </c>
      <c r="I321" t="s">
        <v>767</v>
      </c>
      <c r="J321" t="s">
        <v>20</v>
      </c>
      <c r="K321" t="s">
        <v>32</v>
      </c>
      <c r="L321" t="s">
        <v>21</v>
      </c>
      <c r="M321" s="6">
        <v>68500</v>
      </c>
      <c r="N321" s="6">
        <v>87000</v>
      </c>
      <c r="O321" s="6">
        <v>77750</v>
      </c>
    </row>
    <row r="322" spans="1:15" x14ac:dyDescent="0.2">
      <c r="A322" t="s">
        <v>105</v>
      </c>
      <c r="B322" t="s">
        <v>510</v>
      </c>
      <c r="C322" t="s">
        <v>28</v>
      </c>
      <c r="D322" t="s">
        <v>768</v>
      </c>
      <c r="E322" t="s">
        <v>769</v>
      </c>
      <c r="F322" t="str">
        <f t="shared" ref="F322:F385" si="10">IF(LEFT(E322,9)="Remote in","Remote",E322)</f>
        <v>Kingston</v>
      </c>
      <c r="G322" t="str">
        <f t="shared" ref="G322:G385" si="11">IF(LEFT(E322,9)="Remote in",MID(E322,11,LEN(E322)-10),E322)</f>
        <v>Kingston</v>
      </c>
      <c r="H322" t="s">
        <v>31</v>
      </c>
      <c r="I322" t="s">
        <v>770</v>
      </c>
      <c r="J322" t="s">
        <v>45</v>
      </c>
      <c r="K322" t="s">
        <v>32</v>
      </c>
      <c r="L322" t="s">
        <v>33</v>
      </c>
      <c r="M322" s="6">
        <v>69000</v>
      </c>
      <c r="N322" s="6">
        <v>86000</v>
      </c>
      <c r="O322" s="6">
        <v>77500</v>
      </c>
    </row>
    <row r="323" spans="1:15" x14ac:dyDescent="0.2">
      <c r="A323" t="s">
        <v>105</v>
      </c>
      <c r="B323" t="s">
        <v>510</v>
      </c>
      <c r="C323" t="s">
        <v>28</v>
      </c>
      <c r="D323" t="s">
        <v>768</v>
      </c>
      <c r="E323" t="s">
        <v>769</v>
      </c>
      <c r="F323" t="str">
        <f t="shared" si="10"/>
        <v>Kingston</v>
      </c>
      <c r="G323" t="str">
        <f t="shared" si="11"/>
        <v>Kingston</v>
      </c>
      <c r="H323" t="s">
        <v>31</v>
      </c>
      <c r="I323" t="s">
        <v>18</v>
      </c>
      <c r="J323" t="s">
        <v>45</v>
      </c>
      <c r="K323" t="s">
        <v>32</v>
      </c>
      <c r="L323" t="s">
        <v>33</v>
      </c>
      <c r="M323" s="6">
        <v>69000</v>
      </c>
      <c r="N323" s="6">
        <v>86000</v>
      </c>
      <c r="O323" s="6">
        <v>77500</v>
      </c>
    </row>
    <row r="324" spans="1:15" x14ac:dyDescent="0.2">
      <c r="A324" t="s">
        <v>26</v>
      </c>
      <c r="B324" t="s">
        <v>771</v>
      </c>
      <c r="C324" t="s">
        <v>50</v>
      </c>
      <c r="D324" t="s">
        <v>126</v>
      </c>
      <c r="E324" t="s">
        <v>1835</v>
      </c>
      <c r="F324" t="str">
        <f t="shared" si="10"/>
        <v>Montreal</v>
      </c>
      <c r="G324" t="str">
        <f t="shared" si="11"/>
        <v>Montreal</v>
      </c>
      <c r="H324" t="s">
        <v>146</v>
      </c>
      <c r="I324" t="s">
        <v>18</v>
      </c>
      <c r="J324" t="s">
        <v>20</v>
      </c>
      <c r="K324" t="s">
        <v>32</v>
      </c>
      <c r="L324" t="s">
        <v>93</v>
      </c>
      <c r="M324" s="6">
        <v>37500</v>
      </c>
      <c r="N324" s="6">
        <v>69500</v>
      </c>
      <c r="O324" s="6">
        <v>53500</v>
      </c>
    </row>
    <row r="325" spans="1:15" x14ac:dyDescent="0.2">
      <c r="A325" t="s">
        <v>105</v>
      </c>
      <c r="B325" t="s">
        <v>772</v>
      </c>
      <c r="C325" t="s">
        <v>50</v>
      </c>
      <c r="D325" t="s">
        <v>773</v>
      </c>
      <c r="E325" t="s">
        <v>37</v>
      </c>
      <c r="F325" t="str">
        <f t="shared" si="10"/>
        <v>Toronto</v>
      </c>
      <c r="G325" t="str">
        <f t="shared" si="11"/>
        <v>Toronto</v>
      </c>
      <c r="H325" t="s">
        <v>31</v>
      </c>
      <c r="I325" t="s">
        <v>530</v>
      </c>
      <c r="J325" t="s">
        <v>20</v>
      </c>
      <c r="K325" t="s">
        <v>32</v>
      </c>
      <c r="L325" t="s">
        <v>33</v>
      </c>
      <c r="M325" s="6">
        <v>69000</v>
      </c>
      <c r="N325" s="6">
        <v>86000</v>
      </c>
      <c r="O325" s="6">
        <v>77500</v>
      </c>
    </row>
    <row r="326" spans="1:15" x14ac:dyDescent="0.2">
      <c r="A326" t="s">
        <v>105</v>
      </c>
      <c r="B326" t="s">
        <v>28</v>
      </c>
      <c r="C326" t="s">
        <v>28</v>
      </c>
      <c r="D326" t="s">
        <v>774</v>
      </c>
      <c r="E326" t="s">
        <v>37</v>
      </c>
      <c r="F326" t="str">
        <f t="shared" si="10"/>
        <v>Toronto</v>
      </c>
      <c r="G326" t="str">
        <f t="shared" si="11"/>
        <v>Toronto</v>
      </c>
      <c r="H326" t="s">
        <v>31</v>
      </c>
      <c r="I326" t="s">
        <v>413</v>
      </c>
      <c r="J326" t="s">
        <v>20</v>
      </c>
      <c r="K326" t="s">
        <v>32</v>
      </c>
      <c r="L326" t="s">
        <v>21</v>
      </c>
      <c r="M326" s="6">
        <v>60000</v>
      </c>
      <c r="N326" s="6">
        <v>85000</v>
      </c>
      <c r="O326" s="6">
        <v>72500</v>
      </c>
    </row>
    <row r="327" spans="1:15" x14ac:dyDescent="0.2">
      <c r="A327" t="s">
        <v>13</v>
      </c>
      <c r="B327" t="s">
        <v>775</v>
      </c>
      <c r="C327" t="s">
        <v>28</v>
      </c>
      <c r="D327" t="s">
        <v>263</v>
      </c>
      <c r="E327" t="s">
        <v>37</v>
      </c>
      <c r="F327" t="str">
        <f t="shared" si="10"/>
        <v>Toronto</v>
      </c>
      <c r="G327" t="str">
        <f t="shared" si="11"/>
        <v>Toronto</v>
      </c>
      <c r="H327" t="s">
        <v>31</v>
      </c>
      <c r="I327" t="s">
        <v>776</v>
      </c>
      <c r="J327" t="s">
        <v>20</v>
      </c>
      <c r="K327" t="s">
        <v>32</v>
      </c>
      <c r="L327" t="s">
        <v>93</v>
      </c>
      <c r="M327" s="6">
        <v>76000</v>
      </c>
      <c r="N327" s="6">
        <v>89440</v>
      </c>
      <c r="O327" s="6">
        <v>82720</v>
      </c>
    </row>
    <row r="328" spans="1:15" x14ac:dyDescent="0.2">
      <c r="A328" t="s">
        <v>81</v>
      </c>
      <c r="B328" t="s">
        <v>777</v>
      </c>
      <c r="C328" t="s">
        <v>50</v>
      </c>
      <c r="D328" t="s">
        <v>778</v>
      </c>
      <c r="E328" t="s">
        <v>779</v>
      </c>
      <c r="F328" t="str">
        <f t="shared" si="10"/>
        <v>Aurora</v>
      </c>
      <c r="G328" t="str">
        <f t="shared" si="11"/>
        <v>Aurora</v>
      </c>
      <c r="H328" t="s">
        <v>31</v>
      </c>
      <c r="I328" t="s">
        <v>87</v>
      </c>
      <c r="J328" t="s">
        <v>20</v>
      </c>
      <c r="K328" t="s">
        <v>32</v>
      </c>
      <c r="L328" t="s">
        <v>21</v>
      </c>
      <c r="M328" s="6">
        <v>101627</v>
      </c>
      <c r="N328" s="6">
        <v>107071</v>
      </c>
      <c r="O328" s="6">
        <v>104349</v>
      </c>
    </row>
    <row r="329" spans="1:15" x14ac:dyDescent="0.2">
      <c r="A329" t="s">
        <v>55</v>
      </c>
      <c r="B329" t="s">
        <v>780</v>
      </c>
      <c r="C329" t="s">
        <v>188</v>
      </c>
      <c r="D329" t="s">
        <v>781</v>
      </c>
      <c r="E329" t="s">
        <v>123</v>
      </c>
      <c r="F329" t="str">
        <f t="shared" si="10"/>
        <v>Mississauga</v>
      </c>
      <c r="G329" t="str">
        <f t="shared" si="11"/>
        <v>Mississauga</v>
      </c>
      <c r="H329" t="s">
        <v>31</v>
      </c>
      <c r="I329" t="s">
        <v>782</v>
      </c>
      <c r="J329" t="s">
        <v>20</v>
      </c>
      <c r="K329" t="s">
        <v>32</v>
      </c>
      <c r="L329" t="s">
        <v>21</v>
      </c>
      <c r="M329" s="6">
        <v>68000</v>
      </c>
      <c r="N329" s="6">
        <v>88300</v>
      </c>
      <c r="O329" s="6">
        <v>78150</v>
      </c>
    </row>
    <row r="330" spans="1:15" x14ac:dyDescent="0.2">
      <c r="A330" t="s">
        <v>105</v>
      </c>
      <c r="B330" t="s">
        <v>783</v>
      </c>
      <c r="C330" t="s">
        <v>357</v>
      </c>
      <c r="D330" t="s">
        <v>784</v>
      </c>
      <c r="E330" t="s">
        <v>1835</v>
      </c>
      <c r="F330" t="str">
        <f t="shared" si="10"/>
        <v>Montreal</v>
      </c>
      <c r="G330" t="str">
        <f t="shared" si="11"/>
        <v>Montreal</v>
      </c>
      <c r="H330" t="s">
        <v>146</v>
      </c>
      <c r="I330" t="s">
        <v>586</v>
      </c>
      <c r="J330" t="s">
        <v>375</v>
      </c>
      <c r="K330" t="s">
        <v>32</v>
      </c>
      <c r="L330" t="s">
        <v>21</v>
      </c>
      <c r="M330" s="6">
        <v>69000</v>
      </c>
      <c r="N330" s="6">
        <v>86000</v>
      </c>
      <c r="O330" s="6">
        <v>77500</v>
      </c>
    </row>
    <row r="331" spans="1:15" x14ac:dyDescent="0.2">
      <c r="A331" t="s">
        <v>81</v>
      </c>
      <c r="B331" t="s">
        <v>147</v>
      </c>
      <c r="C331" t="s">
        <v>50</v>
      </c>
      <c r="D331" t="s">
        <v>785</v>
      </c>
      <c r="E331" t="s">
        <v>123</v>
      </c>
      <c r="F331" t="str">
        <f t="shared" si="10"/>
        <v>Mississauga</v>
      </c>
      <c r="G331" t="str">
        <f t="shared" si="11"/>
        <v>Mississauga</v>
      </c>
      <c r="H331" t="s">
        <v>31</v>
      </c>
      <c r="I331" t="s">
        <v>54</v>
      </c>
      <c r="J331" t="s">
        <v>20</v>
      </c>
      <c r="K331" t="s">
        <v>32</v>
      </c>
      <c r="L331" t="s">
        <v>46</v>
      </c>
      <c r="M331" s="6">
        <v>66000</v>
      </c>
      <c r="N331" s="6">
        <v>84500</v>
      </c>
      <c r="O331" s="6">
        <v>75250</v>
      </c>
    </row>
    <row r="332" spans="1:15" x14ac:dyDescent="0.2">
      <c r="A332" t="s">
        <v>48</v>
      </c>
      <c r="B332" t="s">
        <v>786</v>
      </c>
      <c r="C332" t="s">
        <v>28</v>
      </c>
      <c r="D332" t="s">
        <v>651</v>
      </c>
      <c r="E332" t="s">
        <v>787</v>
      </c>
      <c r="F332" t="str">
        <f t="shared" si="10"/>
        <v>Stellarton</v>
      </c>
      <c r="G332" t="str">
        <f t="shared" si="11"/>
        <v>Stellarton</v>
      </c>
      <c r="H332" t="s">
        <v>186</v>
      </c>
      <c r="I332" t="s">
        <v>18</v>
      </c>
      <c r="J332" t="s">
        <v>20</v>
      </c>
      <c r="K332" t="s">
        <v>32</v>
      </c>
      <c r="L332" t="s">
        <v>21</v>
      </c>
      <c r="M332" s="6">
        <v>83416</v>
      </c>
      <c r="N332" s="6">
        <v>83416</v>
      </c>
      <c r="O332" s="6">
        <v>83416</v>
      </c>
    </row>
    <row r="333" spans="1:15" x14ac:dyDescent="0.2">
      <c r="A333" t="s">
        <v>13</v>
      </c>
      <c r="B333" t="s">
        <v>788</v>
      </c>
      <c r="C333" t="s">
        <v>50</v>
      </c>
      <c r="D333" t="s">
        <v>404</v>
      </c>
      <c r="E333" t="s">
        <v>37</v>
      </c>
      <c r="F333" t="str">
        <f t="shared" si="10"/>
        <v>Toronto</v>
      </c>
      <c r="G333" t="str">
        <f t="shared" si="11"/>
        <v>Toronto</v>
      </c>
      <c r="H333" t="s">
        <v>31</v>
      </c>
      <c r="I333" t="s">
        <v>789</v>
      </c>
      <c r="J333" t="s">
        <v>20</v>
      </c>
      <c r="K333" t="s">
        <v>32</v>
      </c>
      <c r="L333" t="s">
        <v>21</v>
      </c>
      <c r="M333" s="6">
        <v>30240.560000000001</v>
      </c>
      <c r="N333" s="6">
        <v>57200</v>
      </c>
      <c r="O333" s="6">
        <v>43720.28</v>
      </c>
    </row>
    <row r="334" spans="1:15" x14ac:dyDescent="0.2">
      <c r="A334" t="s">
        <v>48</v>
      </c>
      <c r="B334" t="s">
        <v>790</v>
      </c>
      <c r="C334" t="s">
        <v>370</v>
      </c>
      <c r="D334" t="s">
        <v>791</v>
      </c>
      <c r="E334" t="s">
        <v>63</v>
      </c>
      <c r="F334" t="str">
        <f t="shared" si="10"/>
        <v>Vancouver</v>
      </c>
      <c r="G334" t="str">
        <f t="shared" si="11"/>
        <v>Vancouver</v>
      </c>
      <c r="H334" t="s">
        <v>53</v>
      </c>
      <c r="I334" t="s">
        <v>54</v>
      </c>
      <c r="J334" t="s">
        <v>45</v>
      </c>
      <c r="K334" t="s">
        <v>32</v>
      </c>
      <c r="L334" t="s">
        <v>93</v>
      </c>
      <c r="M334" s="6">
        <v>90000</v>
      </c>
      <c r="N334" s="6">
        <v>180000</v>
      </c>
      <c r="O334" s="6">
        <v>135000</v>
      </c>
    </row>
    <row r="335" spans="1:15" x14ac:dyDescent="0.2">
      <c r="A335" t="s">
        <v>55</v>
      </c>
      <c r="B335" t="s">
        <v>792</v>
      </c>
      <c r="C335" t="s">
        <v>50</v>
      </c>
      <c r="D335" t="s">
        <v>651</v>
      </c>
      <c r="E335" t="s">
        <v>123</v>
      </c>
      <c r="F335" t="str">
        <f t="shared" si="10"/>
        <v>Mississauga</v>
      </c>
      <c r="G335" t="str">
        <f t="shared" si="11"/>
        <v>Mississauga</v>
      </c>
      <c r="H335" t="s">
        <v>31</v>
      </c>
      <c r="I335" t="s">
        <v>18</v>
      </c>
      <c r="J335" t="s">
        <v>45</v>
      </c>
      <c r="K335" t="s">
        <v>32</v>
      </c>
      <c r="L335" t="s">
        <v>21</v>
      </c>
      <c r="M335" s="6">
        <v>68000</v>
      </c>
      <c r="N335" s="6">
        <v>88300</v>
      </c>
      <c r="O335" s="6">
        <v>78150</v>
      </c>
    </row>
    <row r="336" spans="1:15" x14ac:dyDescent="0.2">
      <c r="A336" t="s">
        <v>88</v>
      </c>
      <c r="B336" t="s">
        <v>645</v>
      </c>
      <c r="C336" t="s">
        <v>28</v>
      </c>
      <c r="D336" t="s">
        <v>793</v>
      </c>
      <c r="E336" t="s">
        <v>316</v>
      </c>
      <c r="F336" t="str">
        <f t="shared" si="10"/>
        <v>North York</v>
      </c>
      <c r="G336" t="str">
        <f t="shared" si="11"/>
        <v>North York</v>
      </c>
      <c r="H336" t="s">
        <v>31</v>
      </c>
      <c r="I336" t="s">
        <v>18</v>
      </c>
      <c r="J336" t="s">
        <v>20</v>
      </c>
      <c r="K336" t="s">
        <v>32</v>
      </c>
      <c r="L336" t="s">
        <v>21</v>
      </c>
      <c r="M336" s="6">
        <v>90001.600000000006</v>
      </c>
      <c r="N336" s="6">
        <v>90001.600000000006</v>
      </c>
      <c r="O336" s="6">
        <v>90001.600000000006</v>
      </c>
    </row>
    <row r="337" spans="1:15" x14ac:dyDescent="0.2">
      <c r="A337" t="s">
        <v>22</v>
      </c>
      <c r="B337" t="s">
        <v>23</v>
      </c>
      <c r="C337" t="s">
        <v>23</v>
      </c>
      <c r="D337" t="s">
        <v>794</v>
      </c>
      <c r="E337" t="s">
        <v>600</v>
      </c>
      <c r="F337" t="str">
        <f t="shared" si="10"/>
        <v>Markham</v>
      </c>
      <c r="G337" t="str">
        <f t="shared" si="11"/>
        <v>Markham</v>
      </c>
      <c r="H337" t="s">
        <v>31</v>
      </c>
      <c r="I337" t="s">
        <v>54</v>
      </c>
      <c r="J337" t="s">
        <v>20</v>
      </c>
      <c r="K337" t="s">
        <v>32</v>
      </c>
      <c r="L337" t="s">
        <v>21</v>
      </c>
      <c r="M337" s="6">
        <v>65000</v>
      </c>
      <c r="N337" s="6">
        <v>87000</v>
      </c>
      <c r="O337" s="6">
        <v>76000</v>
      </c>
    </row>
    <row r="338" spans="1:15" x14ac:dyDescent="0.2">
      <c r="A338" t="s">
        <v>81</v>
      </c>
      <c r="B338" t="s">
        <v>688</v>
      </c>
      <c r="C338" t="s">
        <v>50</v>
      </c>
      <c r="D338" t="s">
        <v>253</v>
      </c>
      <c r="E338" t="s">
        <v>37</v>
      </c>
      <c r="F338" t="str">
        <f t="shared" si="10"/>
        <v>Toronto</v>
      </c>
      <c r="G338" t="str">
        <f t="shared" si="11"/>
        <v>Toronto</v>
      </c>
      <c r="H338" t="s">
        <v>31</v>
      </c>
      <c r="I338" t="s">
        <v>795</v>
      </c>
      <c r="J338" t="s">
        <v>45</v>
      </c>
      <c r="K338" t="s">
        <v>32</v>
      </c>
      <c r="L338" t="s">
        <v>33</v>
      </c>
      <c r="M338" s="6">
        <v>30240.560000000001</v>
      </c>
      <c r="N338" s="6">
        <v>95627</v>
      </c>
      <c r="O338" s="6">
        <v>62933.78</v>
      </c>
    </row>
    <row r="339" spans="1:15" x14ac:dyDescent="0.2">
      <c r="A339" t="s">
        <v>105</v>
      </c>
      <c r="B339" t="s">
        <v>796</v>
      </c>
      <c r="C339" t="s">
        <v>28</v>
      </c>
      <c r="D339" t="s">
        <v>693</v>
      </c>
      <c r="E339" t="s">
        <v>37</v>
      </c>
      <c r="F339" t="str">
        <f t="shared" si="10"/>
        <v>Toronto</v>
      </c>
      <c r="G339" t="str">
        <f t="shared" si="11"/>
        <v>Toronto</v>
      </c>
      <c r="H339" t="s">
        <v>31</v>
      </c>
      <c r="I339" t="s">
        <v>797</v>
      </c>
      <c r="J339" t="s">
        <v>45</v>
      </c>
      <c r="K339" t="s">
        <v>32</v>
      </c>
      <c r="L339" t="s">
        <v>21</v>
      </c>
      <c r="M339" s="6">
        <v>69000</v>
      </c>
      <c r="N339" s="6">
        <v>86000</v>
      </c>
      <c r="O339" s="6">
        <v>77500</v>
      </c>
    </row>
    <row r="340" spans="1:15" x14ac:dyDescent="0.2">
      <c r="A340" t="s">
        <v>13</v>
      </c>
      <c r="B340" t="s">
        <v>798</v>
      </c>
      <c r="C340" t="s">
        <v>90</v>
      </c>
      <c r="D340" t="s">
        <v>799</v>
      </c>
      <c r="E340" t="s">
        <v>99</v>
      </c>
      <c r="F340" t="str">
        <f t="shared" si="10"/>
        <v>Calgary</v>
      </c>
      <c r="G340" t="str">
        <f t="shared" si="11"/>
        <v>Calgary</v>
      </c>
      <c r="H340" t="s">
        <v>100</v>
      </c>
      <c r="I340" t="s">
        <v>87</v>
      </c>
      <c r="J340" t="s">
        <v>20</v>
      </c>
      <c r="K340" t="s">
        <v>32</v>
      </c>
      <c r="L340" t="s">
        <v>21</v>
      </c>
      <c r="M340" s="6">
        <v>87360</v>
      </c>
      <c r="N340" s="6">
        <v>104000</v>
      </c>
      <c r="O340" s="6">
        <v>95680</v>
      </c>
    </row>
    <row r="341" spans="1:15" x14ac:dyDescent="0.2">
      <c r="A341" t="s">
        <v>22</v>
      </c>
      <c r="B341" t="s">
        <v>23</v>
      </c>
      <c r="C341" t="s">
        <v>23</v>
      </c>
      <c r="D341" t="s">
        <v>748</v>
      </c>
      <c r="E341" t="s">
        <v>99</v>
      </c>
      <c r="F341" t="str">
        <f t="shared" si="10"/>
        <v>Calgary</v>
      </c>
      <c r="G341" t="str">
        <f t="shared" si="11"/>
        <v>Calgary</v>
      </c>
      <c r="H341" t="s">
        <v>100</v>
      </c>
      <c r="I341" t="s">
        <v>18</v>
      </c>
      <c r="J341" t="s">
        <v>20</v>
      </c>
      <c r="K341" t="s">
        <v>32</v>
      </c>
      <c r="L341" t="s">
        <v>33</v>
      </c>
      <c r="M341" s="6">
        <v>30240.560000000001</v>
      </c>
      <c r="N341" s="6">
        <v>57200</v>
      </c>
      <c r="O341" s="6">
        <v>43720.28</v>
      </c>
    </row>
    <row r="342" spans="1:15" x14ac:dyDescent="0.2">
      <c r="A342" t="s">
        <v>13</v>
      </c>
      <c r="B342" t="s">
        <v>800</v>
      </c>
      <c r="C342" t="s">
        <v>50</v>
      </c>
      <c r="D342" t="s">
        <v>91</v>
      </c>
      <c r="E342" t="s">
        <v>260</v>
      </c>
      <c r="F342" t="str">
        <f t="shared" si="10"/>
        <v>Halifax</v>
      </c>
      <c r="G342" t="str">
        <f t="shared" si="11"/>
        <v>Halifax</v>
      </c>
      <c r="H342" t="s">
        <v>186</v>
      </c>
      <c r="I342" t="s">
        <v>755</v>
      </c>
      <c r="J342" t="s">
        <v>20</v>
      </c>
      <c r="K342" t="s">
        <v>32</v>
      </c>
      <c r="L342" t="s">
        <v>93</v>
      </c>
      <c r="M342" s="6">
        <v>76000</v>
      </c>
      <c r="N342" s="6">
        <v>89440</v>
      </c>
      <c r="O342" s="6">
        <v>82720</v>
      </c>
    </row>
    <row r="343" spans="1:15" x14ac:dyDescent="0.2">
      <c r="A343" t="s">
        <v>105</v>
      </c>
      <c r="B343" t="s">
        <v>801</v>
      </c>
      <c r="C343" t="s">
        <v>50</v>
      </c>
      <c r="D343" t="s">
        <v>802</v>
      </c>
      <c r="E343" t="s">
        <v>37</v>
      </c>
      <c r="F343" t="str">
        <f t="shared" si="10"/>
        <v>Toronto</v>
      </c>
      <c r="G343" t="str">
        <f t="shared" si="11"/>
        <v>Toronto</v>
      </c>
      <c r="H343" t="s">
        <v>31</v>
      </c>
      <c r="I343" t="s">
        <v>54</v>
      </c>
      <c r="J343" t="s">
        <v>45</v>
      </c>
      <c r="K343" t="s">
        <v>32</v>
      </c>
      <c r="L343" t="s">
        <v>241</v>
      </c>
      <c r="M343" s="6">
        <v>90000</v>
      </c>
      <c r="N343" s="6">
        <v>100000</v>
      </c>
      <c r="O343" s="6">
        <v>95000</v>
      </c>
    </row>
    <row r="344" spans="1:15" x14ac:dyDescent="0.2">
      <c r="A344" t="s">
        <v>424</v>
      </c>
      <c r="B344" t="s">
        <v>803</v>
      </c>
      <c r="C344" t="s">
        <v>50</v>
      </c>
      <c r="D344" t="s">
        <v>804</v>
      </c>
      <c r="E344" t="s">
        <v>556</v>
      </c>
      <c r="F344" t="str">
        <f t="shared" si="10"/>
        <v>Thornhill</v>
      </c>
      <c r="G344" t="str">
        <f t="shared" si="11"/>
        <v>Thornhill</v>
      </c>
      <c r="H344" t="s">
        <v>31</v>
      </c>
      <c r="I344" t="s">
        <v>805</v>
      </c>
      <c r="J344" t="s">
        <v>20</v>
      </c>
      <c r="K344" t="s">
        <v>32</v>
      </c>
      <c r="L344" t="s">
        <v>21</v>
      </c>
      <c r="M344" s="6">
        <v>87360</v>
      </c>
      <c r="N344" s="6">
        <v>87360</v>
      </c>
      <c r="O344" s="6">
        <v>87360</v>
      </c>
    </row>
    <row r="345" spans="1:15" x14ac:dyDescent="0.2">
      <c r="A345" t="s">
        <v>424</v>
      </c>
      <c r="B345" t="s">
        <v>450</v>
      </c>
      <c r="C345" t="s">
        <v>50</v>
      </c>
      <c r="D345" t="s">
        <v>806</v>
      </c>
      <c r="E345" t="s">
        <v>640</v>
      </c>
      <c r="F345" t="str">
        <f t="shared" si="10"/>
        <v>Regina</v>
      </c>
      <c r="G345" t="str">
        <f t="shared" si="11"/>
        <v>Regina</v>
      </c>
      <c r="H345" t="s">
        <v>119</v>
      </c>
      <c r="I345" t="s">
        <v>87</v>
      </c>
      <c r="J345" t="s">
        <v>20</v>
      </c>
      <c r="K345" t="s">
        <v>32</v>
      </c>
      <c r="L345" t="s">
        <v>33</v>
      </c>
      <c r="M345" s="6">
        <v>85280</v>
      </c>
      <c r="N345" s="6">
        <v>85280</v>
      </c>
      <c r="O345" s="6">
        <v>85280</v>
      </c>
    </row>
    <row r="346" spans="1:15" x14ac:dyDescent="0.2">
      <c r="A346" t="s">
        <v>13</v>
      </c>
      <c r="B346" t="s">
        <v>807</v>
      </c>
      <c r="C346" t="s">
        <v>28</v>
      </c>
      <c r="D346" t="s">
        <v>808</v>
      </c>
      <c r="E346" t="s">
        <v>123</v>
      </c>
      <c r="F346" t="str">
        <f t="shared" si="10"/>
        <v>Mississauga</v>
      </c>
      <c r="G346" t="str">
        <f t="shared" si="11"/>
        <v>Mississauga</v>
      </c>
      <c r="H346" t="s">
        <v>31</v>
      </c>
      <c r="I346" t="s">
        <v>87</v>
      </c>
      <c r="J346" t="s">
        <v>20</v>
      </c>
      <c r="K346" t="s">
        <v>32</v>
      </c>
      <c r="L346" t="s">
        <v>301</v>
      </c>
      <c r="M346" s="6">
        <v>89440</v>
      </c>
      <c r="N346" s="6">
        <v>89440</v>
      </c>
      <c r="O346" s="6">
        <v>89440</v>
      </c>
    </row>
    <row r="347" spans="1:15" x14ac:dyDescent="0.2">
      <c r="A347" t="s">
        <v>88</v>
      </c>
      <c r="B347" t="s">
        <v>645</v>
      </c>
      <c r="C347" t="s">
        <v>28</v>
      </c>
      <c r="D347" t="s">
        <v>809</v>
      </c>
      <c r="E347" t="s">
        <v>810</v>
      </c>
      <c r="F347" t="str">
        <f t="shared" si="10"/>
        <v>Scarborough</v>
      </c>
      <c r="G347" t="str">
        <f t="shared" si="11"/>
        <v>Scarborough</v>
      </c>
      <c r="H347" t="s">
        <v>31</v>
      </c>
      <c r="I347" t="s">
        <v>395</v>
      </c>
      <c r="J347" t="s">
        <v>20</v>
      </c>
      <c r="K347" t="s">
        <v>32</v>
      </c>
      <c r="L347" t="s">
        <v>811</v>
      </c>
      <c r="M347" s="6">
        <v>90480</v>
      </c>
      <c r="N347" s="6">
        <v>90480</v>
      </c>
      <c r="O347" s="6">
        <v>90480</v>
      </c>
    </row>
    <row r="348" spans="1:15" x14ac:dyDescent="0.2">
      <c r="A348" t="s">
        <v>81</v>
      </c>
      <c r="B348" t="s">
        <v>147</v>
      </c>
      <c r="C348" t="s">
        <v>50</v>
      </c>
      <c r="D348" t="s">
        <v>812</v>
      </c>
      <c r="E348" t="s">
        <v>813</v>
      </c>
      <c r="F348" t="str">
        <f t="shared" si="10"/>
        <v>Guelph</v>
      </c>
      <c r="G348" t="str">
        <f t="shared" si="11"/>
        <v>Guelph</v>
      </c>
      <c r="H348" t="s">
        <v>31</v>
      </c>
      <c r="I348" t="s">
        <v>18</v>
      </c>
      <c r="J348" t="s">
        <v>20</v>
      </c>
      <c r="K348" t="s">
        <v>32</v>
      </c>
      <c r="L348" t="s">
        <v>814</v>
      </c>
      <c r="M348" s="6">
        <v>71563</v>
      </c>
      <c r="N348" s="6">
        <v>100052</v>
      </c>
      <c r="O348" s="6">
        <v>85807.5</v>
      </c>
    </row>
    <row r="349" spans="1:15" x14ac:dyDescent="0.2">
      <c r="A349" t="s">
        <v>22</v>
      </c>
      <c r="B349" t="s">
        <v>815</v>
      </c>
      <c r="C349" t="s">
        <v>50</v>
      </c>
      <c r="D349" t="s">
        <v>126</v>
      </c>
      <c r="E349" t="s">
        <v>37</v>
      </c>
      <c r="F349" t="str">
        <f t="shared" si="10"/>
        <v>Toronto</v>
      </c>
      <c r="G349" t="str">
        <f t="shared" si="11"/>
        <v>Toronto</v>
      </c>
      <c r="H349" t="s">
        <v>31</v>
      </c>
      <c r="I349" t="s">
        <v>54</v>
      </c>
      <c r="J349" t="s">
        <v>20</v>
      </c>
      <c r="K349" t="s">
        <v>32</v>
      </c>
      <c r="L349" t="s">
        <v>93</v>
      </c>
      <c r="M349" s="6">
        <v>60000</v>
      </c>
      <c r="N349" s="6">
        <v>111700</v>
      </c>
      <c r="O349" s="6">
        <v>85850</v>
      </c>
    </row>
    <row r="350" spans="1:15" x14ac:dyDescent="0.2">
      <c r="A350" t="s">
        <v>96</v>
      </c>
      <c r="B350" t="s">
        <v>816</v>
      </c>
      <c r="C350" t="s">
        <v>50</v>
      </c>
      <c r="D350" t="s">
        <v>817</v>
      </c>
      <c r="E350" t="s">
        <v>17</v>
      </c>
      <c r="F350" t="str">
        <f t="shared" si="10"/>
        <v>Remote</v>
      </c>
      <c r="G350" t="str">
        <f t="shared" si="11"/>
        <v>Remote</v>
      </c>
      <c r="H350" t="s">
        <v>18</v>
      </c>
      <c r="I350" t="s">
        <v>18</v>
      </c>
      <c r="J350" t="s">
        <v>20</v>
      </c>
      <c r="K350" t="s">
        <v>17</v>
      </c>
      <c r="L350" t="s">
        <v>21</v>
      </c>
      <c r="M350" s="6">
        <v>40000</v>
      </c>
      <c r="N350" s="6">
        <v>57200</v>
      </c>
      <c r="O350" s="6">
        <v>48600</v>
      </c>
    </row>
    <row r="351" spans="1:15" x14ac:dyDescent="0.2">
      <c r="A351" t="s">
        <v>105</v>
      </c>
      <c r="B351" t="s">
        <v>818</v>
      </c>
      <c r="C351" t="s">
        <v>28</v>
      </c>
      <c r="D351" t="s">
        <v>819</v>
      </c>
      <c r="E351" t="s">
        <v>600</v>
      </c>
      <c r="F351" t="str">
        <f t="shared" si="10"/>
        <v>Markham</v>
      </c>
      <c r="G351" t="str">
        <f t="shared" si="11"/>
        <v>Markham</v>
      </c>
      <c r="H351" t="s">
        <v>31</v>
      </c>
      <c r="I351" t="s">
        <v>597</v>
      </c>
      <c r="J351" t="s">
        <v>20</v>
      </c>
      <c r="K351" t="s">
        <v>32</v>
      </c>
      <c r="L351" t="s">
        <v>33</v>
      </c>
      <c r="M351" s="6">
        <v>77105</v>
      </c>
      <c r="N351" s="6">
        <v>86637</v>
      </c>
      <c r="O351" s="6">
        <v>81871</v>
      </c>
    </row>
    <row r="352" spans="1:15" x14ac:dyDescent="0.2">
      <c r="A352" t="s">
        <v>105</v>
      </c>
      <c r="B352" t="s">
        <v>796</v>
      </c>
      <c r="C352" t="s">
        <v>28</v>
      </c>
      <c r="D352" t="s">
        <v>693</v>
      </c>
      <c r="E352" t="s">
        <v>1835</v>
      </c>
      <c r="F352" t="str">
        <f t="shared" si="10"/>
        <v>Montreal</v>
      </c>
      <c r="G352" t="str">
        <f t="shared" si="11"/>
        <v>Montreal</v>
      </c>
      <c r="H352" t="s">
        <v>146</v>
      </c>
      <c r="I352" t="s">
        <v>797</v>
      </c>
      <c r="J352" t="s">
        <v>45</v>
      </c>
      <c r="K352" t="s">
        <v>32</v>
      </c>
      <c r="L352" t="s">
        <v>21</v>
      </c>
      <c r="M352" s="6">
        <v>69000</v>
      </c>
      <c r="N352" s="6">
        <v>86000</v>
      </c>
      <c r="O352" s="6">
        <v>77500</v>
      </c>
    </row>
    <row r="353" spans="1:15" x14ac:dyDescent="0.2">
      <c r="A353" t="s">
        <v>22</v>
      </c>
      <c r="B353" t="s">
        <v>23</v>
      </c>
      <c r="C353" t="s">
        <v>23</v>
      </c>
      <c r="D353" t="s">
        <v>820</v>
      </c>
      <c r="E353" t="s">
        <v>821</v>
      </c>
      <c r="F353" t="str">
        <f t="shared" si="10"/>
        <v>Quebec City</v>
      </c>
      <c r="G353" t="str">
        <f t="shared" si="11"/>
        <v>Quebec City</v>
      </c>
      <c r="H353" t="s">
        <v>146</v>
      </c>
      <c r="I353" t="s">
        <v>822</v>
      </c>
      <c r="J353" t="s">
        <v>20</v>
      </c>
      <c r="K353" t="s">
        <v>32</v>
      </c>
      <c r="L353" t="s">
        <v>21</v>
      </c>
      <c r="M353" s="6">
        <v>65000</v>
      </c>
      <c r="N353" s="6">
        <v>87000</v>
      </c>
      <c r="O353" s="6">
        <v>76000</v>
      </c>
    </row>
    <row r="354" spans="1:15" x14ac:dyDescent="0.2">
      <c r="A354" t="s">
        <v>22</v>
      </c>
      <c r="B354" t="s">
        <v>823</v>
      </c>
      <c r="C354" t="s">
        <v>50</v>
      </c>
      <c r="D354" t="s">
        <v>824</v>
      </c>
      <c r="E354" t="s">
        <v>17</v>
      </c>
      <c r="F354" t="str">
        <f t="shared" si="10"/>
        <v>Remote</v>
      </c>
      <c r="G354" t="str">
        <f t="shared" si="11"/>
        <v>Remote</v>
      </c>
      <c r="H354" t="s">
        <v>18</v>
      </c>
      <c r="I354" t="s">
        <v>530</v>
      </c>
      <c r="J354" t="s">
        <v>20</v>
      </c>
      <c r="K354" t="s">
        <v>17</v>
      </c>
      <c r="L354" t="s">
        <v>21</v>
      </c>
      <c r="M354" s="6">
        <v>137280</v>
      </c>
      <c r="N354" s="6">
        <v>180000</v>
      </c>
      <c r="O354" s="6">
        <v>158640</v>
      </c>
    </row>
    <row r="355" spans="1:15" x14ac:dyDescent="0.2">
      <c r="A355" t="s">
        <v>55</v>
      </c>
      <c r="B355" t="s">
        <v>825</v>
      </c>
      <c r="C355" t="s">
        <v>826</v>
      </c>
      <c r="D355" t="s">
        <v>91</v>
      </c>
      <c r="E355" t="s">
        <v>185</v>
      </c>
      <c r="F355" t="str">
        <f t="shared" si="10"/>
        <v>Bedford</v>
      </c>
      <c r="G355" t="str">
        <f t="shared" si="11"/>
        <v>Bedford</v>
      </c>
      <c r="H355" t="s">
        <v>186</v>
      </c>
      <c r="I355" t="s">
        <v>193</v>
      </c>
      <c r="J355" t="s">
        <v>20</v>
      </c>
      <c r="K355" t="s">
        <v>32</v>
      </c>
      <c r="L355" t="s">
        <v>93</v>
      </c>
      <c r="M355" s="6">
        <v>68000</v>
      </c>
      <c r="N355" s="6">
        <v>88300</v>
      </c>
      <c r="O355" s="6">
        <v>78150</v>
      </c>
    </row>
    <row r="356" spans="1:15" x14ac:dyDescent="0.2">
      <c r="A356" t="s">
        <v>424</v>
      </c>
      <c r="B356" t="s">
        <v>450</v>
      </c>
      <c r="C356" t="s">
        <v>50</v>
      </c>
      <c r="D356" t="s">
        <v>827</v>
      </c>
      <c r="E356" t="s">
        <v>99</v>
      </c>
      <c r="F356" t="str">
        <f t="shared" si="10"/>
        <v>Calgary</v>
      </c>
      <c r="G356" t="str">
        <f t="shared" si="11"/>
        <v>Calgary</v>
      </c>
      <c r="H356" t="s">
        <v>100</v>
      </c>
      <c r="I356" t="s">
        <v>87</v>
      </c>
      <c r="J356" t="s">
        <v>20</v>
      </c>
      <c r="K356" t="s">
        <v>32</v>
      </c>
      <c r="L356" t="s">
        <v>21</v>
      </c>
      <c r="M356" s="6">
        <v>89440</v>
      </c>
      <c r="N356" s="6">
        <v>89440</v>
      </c>
      <c r="O356" s="6">
        <v>89440</v>
      </c>
    </row>
    <row r="357" spans="1:15" x14ac:dyDescent="0.2">
      <c r="A357" t="s">
        <v>48</v>
      </c>
      <c r="B357" t="s">
        <v>828</v>
      </c>
      <c r="C357" t="s">
        <v>50</v>
      </c>
      <c r="D357" t="s">
        <v>829</v>
      </c>
      <c r="E357" t="s">
        <v>17</v>
      </c>
      <c r="F357" t="str">
        <f t="shared" si="10"/>
        <v>Remote</v>
      </c>
      <c r="G357" t="str">
        <f t="shared" si="11"/>
        <v>Remote</v>
      </c>
      <c r="H357" t="s">
        <v>18</v>
      </c>
      <c r="I357" t="s">
        <v>54</v>
      </c>
      <c r="J357" t="s">
        <v>20</v>
      </c>
      <c r="K357" t="s">
        <v>17</v>
      </c>
      <c r="L357" t="s">
        <v>33</v>
      </c>
      <c r="M357" s="6">
        <v>60000</v>
      </c>
      <c r="N357" s="6">
        <v>65000</v>
      </c>
      <c r="O357" s="6">
        <v>62500</v>
      </c>
    </row>
    <row r="358" spans="1:15" x14ac:dyDescent="0.2">
      <c r="A358" t="s">
        <v>26</v>
      </c>
      <c r="B358" t="s">
        <v>830</v>
      </c>
      <c r="C358" t="s">
        <v>50</v>
      </c>
      <c r="D358" t="s">
        <v>766</v>
      </c>
      <c r="E358" t="s">
        <v>99</v>
      </c>
      <c r="F358" t="str">
        <f t="shared" si="10"/>
        <v>Calgary</v>
      </c>
      <c r="G358" t="str">
        <f t="shared" si="11"/>
        <v>Calgary</v>
      </c>
      <c r="H358" t="s">
        <v>100</v>
      </c>
      <c r="I358" t="s">
        <v>831</v>
      </c>
      <c r="J358" t="s">
        <v>20</v>
      </c>
      <c r="K358" t="s">
        <v>32</v>
      </c>
      <c r="L358" t="s">
        <v>21</v>
      </c>
      <c r="M358" s="6">
        <v>30240.560000000001</v>
      </c>
      <c r="N358" s="6">
        <v>57200</v>
      </c>
      <c r="O358" s="6">
        <v>43720.28</v>
      </c>
    </row>
    <row r="359" spans="1:15" x14ac:dyDescent="0.2">
      <c r="A359" t="s">
        <v>105</v>
      </c>
      <c r="B359" t="s">
        <v>832</v>
      </c>
      <c r="C359" t="s">
        <v>28</v>
      </c>
      <c r="D359" t="s">
        <v>833</v>
      </c>
      <c r="E359" t="s">
        <v>37</v>
      </c>
      <c r="F359" t="str">
        <f t="shared" si="10"/>
        <v>Toronto</v>
      </c>
      <c r="G359" t="str">
        <f t="shared" si="11"/>
        <v>Toronto</v>
      </c>
      <c r="H359" t="s">
        <v>31</v>
      </c>
      <c r="I359" t="s">
        <v>834</v>
      </c>
      <c r="J359" t="s">
        <v>45</v>
      </c>
      <c r="K359" t="s">
        <v>32</v>
      </c>
      <c r="L359" t="s">
        <v>241</v>
      </c>
      <c r="M359" s="6">
        <v>69000</v>
      </c>
      <c r="N359" s="6">
        <v>86000</v>
      </c>
      <c r="O359" s="6">
        <v>77500</v>
      </c>
    </row>
    <row r="360" spans="1:15" x14ac:dyDescent="0.2">
      <c r="A360" t="s">
        <v>13</v>
      </c>
      <c r="B360" t="s">
        <v>835</v>
      </c>
      <c r="C360" t="s">
        <v>90</v>
      </c>
      <c r="D360" t="s">
        <v>836</v>
      </c>
      <c r="E360" t="s">
        <v>204</v>
      </c>
      <c r="F360" t="str">
        <f t="shared" si="10"/>
        <v>Brampton</v>
      </c>
      <c r="G360" t="str">
        <f t="shared" si="11"/>
        <v>Brampton</v>
      </c>
      <c r="H360" t="s">
        <v>31</v>
      </c>
      <c r="I360" t="s">
        <v>837</v>
      </c>
      <c r="J360" t="s">
        <v>45</v>
      </c>
      <c r="K360" t="s">
        <v>32</v>
      </c>
      <c r="L360" t="s">
        <v>21</v>
      </c>
      <c r="M360" s="6">
        <v>76000</v>
      </c>
      <c r="N360" s="6">
        <v>89440</v>
      </c>
      <c r="O360" s="6">
        <v>82720</v>
      </c>
    </row>
    <row r="361" spans="1:15" x14ac:dyDescent="0.2">
      <c r="A361" t="s">
        <v>26</v>
      </c>
      <c r="B361" t="s">
        <v>830</v>
      </c>
      <c r="C361" t="s">
        <v>50</v>
      </c>
      <c r="D361" t="s">
        <v>766</v>
      </c>
      <c r="E361" t="s">
        <v>99</v>
      </c>
      <c r="F361" t="str">
        <f t="shared" si="10"/>
        <v>Calgary</v>
      </c>
      <c r="G361" t="str">
        <f t="shared" si="11"/>
        <v>Calgary</v>
      </c>
      <c r="H361" t="s">
        <v>100</v>
      </c>
      <c r="I361" t="s">
        <v>831</v>
      </c>
      <c r="J361" t="s">
        <v>20</v>
      </c>
      <c r="K361" t="s">
        <v>32</v>
      </c>
      <c r="L361" t="s">
        <v>21</v>
      </c>
      <c r="M361" s="6">
        <v>30240.560000000001</v>
      </c>
      <c r="N361" s="6">
        <v>57200</v>
      </c>
      <c r="O361" s="6">
        <v>43720.28</v>
      </c>
    </row>
    <row r="362" spans="1:15" x14ac:dyDescent="0.2">
      <c r="A362" t="s">
        <v>105</v>
      </c>
      <c r="B362" t="s">
        <v>832</v>
      </c>
      <c r="C362" t="s">
        <v>28</v>
      </c>
      <c r="D362" t="s">
        <v>833</v>
      </c>
      <c r="E362" t="s">
        <v>37</v>
      </c>
      <c r="F362" t="str">
        <f t="shared" si="10"/>
        <v>Toronto</v>
      </c>
      <c r="G362" t="str">
        <f t="shared" si="11"/>
        <v>Toronto</v>
      </c>
      <c r="H362" t="s">
        <v>31</v>
      </c>
      <c r="I362" t="s">
        <v>834</v>
      </c>
      <c r="J362" t="s">
        <v>45</v>
      </c>
      <c r="K362" t="s">
        <v>32</v>
      </c>
      <c r="L362" t="s">
        <v>241</v>
      </c>
      <c r="M362" s="6">
        <v>69000</v>
      </c>
      <c r="N362" s="6">
        <v>86000</v>
      </c>
      <c r="O362" s="6">
        <v>77500</v>
      </c>
    </row>
    <row r="363" spans="1:15" x14ac:dyDescent="0.2">
      <c r="A363" t="s">
        <v>13</v>
      </c>
      <c r="B363" t="s">
        <v>838</v>
      </c>
      <c r="C363" t="s">
        <v>50</v>
      </c>
      <c r="D363" t="s">
        <v>839</v>
      </c>
      <c r="E363" t="s">
        <v>840</v>
      </c>
      <c r="F363" t="str">
        <f t="shared" si="10"/>
        <v>Milton</v>
      </c>
      <c r="G363" t="str">
        <f t="shared" si="11"/>
        <v>Milton</v>
      </c>
      <c r="H363" t="s">
        <v>31</v>
      </c>
      <c r="I363" t="s">
        <v>841</v>
      </c>
      <c r="J363" t="s">
        <v>20</v>
      </c>
      <c r="K363" t="s">
        <v>32</v>
      </c>
      <c r="L363" t="s">
        <v>39</v>
      </c>
      <c r="M363" s="6">
        <v>100880</v>
      </c>
      <c r="N363" s="6">
        <v>100880</v>
      </c>
      <c r="O363" s="6">
        <v>100880</v>
      </c>
    </row>
    <row r="364" spans="1:15" x14ac:dyDescent="0.2">
      <c r="A364" t="s">
        <v>48</v>
      </c>
      <c r="B364" t="s">
        <v>842</v>
      </c>
      <c r="C364" t="s">
        <v>50</v>
      </c>
      <c r="D364" t="s">
        <v>659</v>
      </c>
      <c r="E364" t="s">
        <v>17</v>
      </c>
      <c r="F364" t="str">
        <f t="shared" si="10"/>
        <v>Remote</v>
      </c>
      <c r="G364" t="str">
        <f t="shared" si="11"/>
        <v>Remote</v>
      </c>
      <c r="H364" t="s">
        <v>18</v>
      </c>
      <c r="I364" t="s">
        <v>843</v>
      </c>
      <c r="J364" t="s">
        <v>223</v>
      </c>
      <c r="K364" t="s">
        <v>17</v>
      </c>
      <c r="L364" t="s">
        <v>661</v>
      </c>
      <c r="M364" s="6">
        <v>109000</v>
      </c>
      <c r="N364" s="6">
        <v>159000</v>
      </c>
      <c r="O364" s="6">
        <v>134000</v>
      </c>
    </row>
    <row r="365" spans="1:15" x14ac:dyDescent="0.2">
      <c r="A365" t="s">
        <v>105</v>
      </c>
      <c r="B365" t="s">
        <v>844</v>
      </c>
      <c r="C365" t="s">
        <v>28</v>
      </c>
      <c r="D365" t="s">
        <v>845</v>
      </c>
      <c r="E365" t="s">
        <v>600</v>
      </c>
      <c r="F365" t="str">
        <f t="shared" si="10"/>
        <v>Markham</v>
      </c>
      <c r="G365" t="str">
        <f t="shared" si="11"/>
        <v>Markham</v>
      </c>
      <c r="H365" t="s">
        <v>31</v>
      </c>
      <c r="I365" t="s">
        <v>155</v>
      </c>
      <c r="J365" t="s">
        <v>20</v>
      </c>
      <c r="K365" t="s">
        <v>32</v>
      </c>
      <c r="L365" t="s">
        <v>33</v>
      </c>
      <c r="M365" s="6">
        <v>69000</v>
      </c>
      <c r="N365" s="6">
        <v>86000</v>
      </c>
      <c r="O365" s="6">
        <v>77500</v>
      </c>
    </row>
    <row r="366" spans="1:15" x14ac:dyDescent="0.2">
      <c r="A366" t="s">
        <v>424</v>
      </c>
      <c r="B366" t="s">
        <v>450</v>
      </c>
      <c r="C366" t="s">
        <v>50</v>
      </c>
      <c r="D366" t="s">
        <v>846</v>
      </c>
      <c r="E366" t="s">
        <v>216</v>
      </c>
      <c r="F366" t="str">
        <f t="shared" si="10"/>
        <v>Surrey</v>
      </c>
      <c r="G366" t="str">
        <f t="shared" si="11"/>
        <v>Surrey</v>
      </c>
      <c r="H366" t="s">
        <v>53</v>
      </c>
      <c r="I366" t="s">
        <v>87</v>
      </c>
      <c r="J366" t="s">
        <v>20</v>
      </c>
      <c r="K366" t="s">
        <v>32</v>
      </c>
      <c r="L366" t="s">
        <v>33</v>
      </c>
      <c r="M366" s="6">
        <v>85280</v>
      </c>
      <c r="N366" s="6">
        <v>85280</v>
      </c>
      <c r="O366" s="6">
        <v>85280</v>
      </c>
    </row>
    <row r="367" spans="1:15" x14ac:dyDescent="0.2">
      <c r="A367" t="s">
        <v>22</v>
      </c>
      <c r="B367" t="s">
        <v>847</v>
      </c>
      <c r="C367" t="s">
        <v>23</v>
      </c>
      <c r="D367" t="s">
        <v>848</v>
      </c>
      <c r="E367" t="s">
        <v>37</v>
      </c>
      <c r="F367" t="str">
        <f t="shared" si="10"/>
        <v>Toronto</v>
      </c>
      <c r="G367" t="str">
        <f t="shared" si="11"/>
        <v>Toronto</v>
      </c>
      <c r="H367" t="s">
        <v>31</v>
      </c>
      <c r="I367" t="s">
        <v>18</v>
      </c>
      <c r="J367" t="s">
        <v>20</v>
      </c>
      <c r="K367" t="s">
        <v>32</v>
      </c>
      <c r="L367" t="s">
        <v>21</v>
      </c>
      <c r="M367" s="6">
        <v>65000</v>
      </c>
      <c r="N367" s="6">
        <v>87000</v>
      </c>
      <c r="O367" s="6">
        <v>76000</v>
      </c>
    </row>
    <row r="368" spans="1:15" x14ac:dyDescent="0.2">
      <c r="A368" t="s">
        <v>55</v>
      </c>
      <c r="B368" t="s">
        <v>849</v>
      </c>
      <c r="C368" t="s">
        <v>35</v>
      </c>
      <c r="D368" t="s">
        <v>850</v>
      </c>
      <c r="E368" t="s">
        <v>99</v>
      </c>
      <c r="F368" t="str">
        <f t="shared" si="10"/>
        <v>Calgary</v>
      </c>
      <c r="G368" t="str">
        <f t="shared" si="11"/>
        <v>Calgary</v>
      </c>
      <c r="H368" t="s">
        <v>100</v>
      </c>
      <c r="I368" t="s">
        <v>851</v>
      </c>
      <c r="J368" t="s">
        <v>20</v>
      </c>
      <c r="K368" t="s">
        <v>32</v>
      </c>
      <c r="L368" t="s">
        <v>21</v>
      </c>
      <c r="M368" s="6">
        <v>68000</v>
      </c>
      <c r="N368" s="6">
        <v>88300</v>
      </c>
      <c r="O368" s="6">
        <v>78150</v>
      </c>
    </row>
    <row r="369" spans="1:15" x14ac:dyDescent="0.2">
      <c r="A369" t="s">
        <v>96</v>
      </c>
      <c r="B369" t="s">
        <v>606</v>
      </c>
      <c r="C369" t="s">
        <v>50</v>
      </c>
      <c r="D369" t="s">
        <v>852</v>
      </c>
      <c r="E369" t="s">
        <v>233</v>
      </c>
      <c r="F369" t="str">
        <f t="shared" si="10"/>
        <v>Winnipeg</v>
      </c>
      <c r="G369" t="str">
        <f t="shared" si="11"/>
        <v>Winnipeg</v>
      </c>
      <c r="H369" t="s">
        <v>234</v>
      </c>
      <c r="I369" t="s">
        <v>54</v>
      </c>
      <c r="J369" t="s">
        <v>20</v>
      </c>
      <c r="K369" t="s">
        <v>32</v>
      </c>
      <c r="L369" t="s">
        <v>21</v>
      </c>
      <c r="M369" s="6">
        <v>50000</v>
      </c>
      <c r="N369" s="6">
        <v>76458</v>
      </c>
      <c r="O369" s="6">
        <v>63229</v>
      </c>
    </row>
    <row r="370" spans="1:15" x14ac:dyDescent="0.2">
      <c r="A370" t="s">
        <v>55</v>
      </c>
      <c r="B370" t="s">
        <v>853</v>
      </c>
      <c r="C370" t="s">
        <v>15</v>
      </c>
      <c r="D370" t="s">
        <v>854</v>
      </c>
      <c r="E370" t="s">
        <v>37</v>
      </c>
      <c r="F370" t="str">
        <f t="shared" si="10"/>
        <v>Toronto</v>
      </c>
      <c r="G370" t="str">
        <f t="shared" si="11"/>
        <v>Toronto</v>
      </c>
      <c r="H370" t="s">
        <v>31</v>
      </c>
      <c r="I370" t="s">
        <v>855</v>
      </c>
      <c r="J370" t="s">
        <v>20</v>
      </c>
      <c r="K370" t="s">
        <v>32</v>
      </c>
      <c r="L370" t="s">
        <v>21</v>
      </c>
      <c r="M370" s="6">
        <v>43200</v>
      </c>
      <c r="N370" s="6">
        <v>70800</v>
      </c>
      <c r="O370" s="6">
        <v>57000</v>
      </c>
    </row>
    <row r="371" spans="1:15" x14ac:dyDescent="0.2">
      <c r="A371" t="s">
        <v>88</v>
      </c>
      <c r="B371" t="s">
        <v>321</v>
      </c>
      <c r="C371" t="s">
        <v>90</v>
      </c>
      <c r="D371" t="s">
        <v>856</v>
      </c>
      <c r="E371" t="s">
        <v>37</v>
      </c>
      <c r="F371" t="str">
        <f t="shared" si="10"/>
        <v>Toronto</v>
      </c>
      <c r="G371" t="str">
        <f t="shared" si="11"/>
        <v>Toronto</v>
      </c>
      <c r="H371" t="s">
        <v>31</v>
      </c>
      <c r="I371" t="s">
        <v>857</v>
      </c>
      <c r="J371" t="s">
        <v>20</v>
      </c>
      <c r="K371" t="s">
        <v>32</v>
      </c>
      <c r="L371" t="s">
        <v>21</v>
      </c>
      <c r="M371" s="6">
        <v>85816.8</v>
      </c>
      <c r="N371" s="6">
        <v>91520</v>
      </c>
      <c r="O371" s="6">
        <v>88668.4</v>
      </c>
    </row>
    <row r="372" spans="1:15" x14ac:dyDescent="0.2">
      <c r="A372" t="s">
        <v>48</v>
      </c>
      <c r="B372" t="s">
        <v>858</v>
      </c>
      <c r="C372" t="s">
        <v>50</v>
      </c>
      <c r="D372" t="s">
        <v>859</v>
      </c>
      <c r="E372" t="s">
        <v>1835</v>
      </c>
      <c r="F372" t="str">
        <f t="shared" si="10"/>
        <v>Montreal</v>
      </c>
      <c r="G372" t="str">
        <f t="shared" si="11"/>
        <v>Montreal</v>
      </c>
      <c r="H372" t="s">
        <v>146</v>
      </c>
      <c r="I372" t="s">
        <v>860</v>
      </c>
      <c r="J372" t="s">
        <v>20</v>
      </c>
      <c r="K372" t="s">
        <v>32</v>
      </c>
      <c r="L372" t="s">
        <v>21</v>
      </c>
      <c r="M372" s="6">
        <v>30240.560000000001</v>
      </c>
      <c r="N372" s="6">
        <v>57200</v>
      </c>
      <c r="O372" s="6">
        <v>43720.28</v>
      </c>
    </row>
    <row r="373" spans="1:15" x14ac:dyDescent="0.2">
      <c r="A373" t="s">
        <v>22</v>
      </c>
      <c r="B373" t="s">
        <v>23</v>
      </c>
      <c r="C373" t="s">
        <v>23</v>
      </c>
      <c r="D373" t="s">
        <v>861</v>
      </c>
      <c r="E373" t="s">
        <v>600</v>
      </c>
      <c r="F373" t="str">
        <f t="shared" si="10"/>
        <v>Markham</v>
      </c>
      <c r="G373" t="str">
        <f t="shared" si="11"/>
        <v>Markham</v>
      </c>
      <c r="H373" t="s">
        <v>31</v>
      </c>
      <c r="I373" t="s">
        <v>862</v>
      </c>
      <c r="J373" t="s">
        <v>20</v>
      </c>
      <c r="K373" t="s">
        <v>32</v>
      </c>
      <c r="L373" t="s">
        <v>21</v>
      </c>
      <c r="M373" s="6">
        <v>103042</v>
      </c>
      <c r="N373" s="6">
        <v>103042</v>
      </c>
      <c r="O373" s="6">
        <v>103042</v>
      </c>
    </row>
    <row r="374" spans="1:15" x14ac:dyDescent="0.2">
      <c r="A374" t="s">
        <v>424</v>
      </c>
      <c r="B374" t="s">
        <v>450</v>
      </c>
      <c r="C374" t="s">
        <v>50</v>
      </c>
      <c r="D374" t="s">
        <v>863</v>
      </c>
      <c r="E374" t="s">
        <v>864</v>
      </c>
      <c r="F374" t="str">
        <f t="shared" si="10"/>
        <v>Beaumont</v>
      </c>
      <c r="G374" t="str">
        <f t="shared" si="11"/>
        <v>Beaumont</v>
      </c>
      <c r="H374" t="s">
        <v>100</v>
      </c>
      <c r="I374" t="s">
        <v>865</v>
      </c>
      <c r="J374" t="s">
        <v>20</v>
      </c>
      <c r="K374" t="s">
        <v>32</v>
      </c>
      <c r="L374" t="s">
        <v>33</v>
      </c>
      <c r="M374" s="6">
        <v>87360</v>
      </c>
      <c r="N374" s="6">
        <v>87360</v>
      </c>
      <c r="O374" s="6">
        <v>87360</v>
      </c>
    </row>
    <row r="375" spans="1:15" x14ac:dyDescent="0.2">
      <c r="A375" t="s">
        <v>88</v>
      </c>
      <c r="B375" t="s">
        <v>645</v>
      </c>
      <c r="C375" t="s">
        <v>28</v>
      </c>
      <c r="D375" t="s">
        <v>866</v>
      </c>
      <c r="E375" t="s">
        <v>316</v>
      </c>
      <c r="F375" t="str">
        <f t="shared" si="10"/>
        <v>North York</v>
      </c>
      <c r="G375" t="str">
        <f t="shared" si="11"/>
        <v>North York</v>
      </c>
      <c r="H375" t="s">
        <v>31</v>
      </c>
      <c r="I375" t="s">
        <v>867</v>
      </c>
      <c r="J375" t="s">
        <v>20</v>
      </c>
      <c r="K375" t="s">
        <v>32</v>
      </c>
      <c r="L375" t="s">
        <v>33</v>
      </c>
      <c r="M375" s="6">
        <v>93600</v>
      </c>
      <c r="N375" s="6">
        <v>93600</v>
      </c>
      <c r="O375" s="6">
        <v>93600</v>
      </c>
    </row>
    <row r="376" spans="1:15" x14ac:dyDescent="0.2">
      <c r="A376" t="s">
        <v>22</v>
      </c>
      <c r="B376" t="s">
        <v>23</v>
      </c>
      <c r="C376" t="s">
        <v>23</v>
      </c>
      <c r="D376" t="s">
        <v>861</v>
      </c>
      <c r="E376" t="s">
        <v>600</v>
      </c>
      <c r="F376" t="str">
        <f t="shared" si="10"/>
        <v>Markham</v>
      </c>
      <c r="G376" t="str">
        <f t="shared" si="11"/>
        <v>Markham</v>
      </c>
      <c r="H376" t="s">
        <v>31</v>
      </c>
      <c r="I376" t="s">
        <v>862</v>
      </c>
      <c r="J376" t="s">
        <v>20</v>
      </c>
      <c r="K376" t="s">
        <v>32</v>
      </c>
      <c r="L376" t="s">
        <v>21</v>
      </c>
      <c r="M376" s="6">
        <v>103042</v>
      </c>
      <c r="N376" s="6">
        <v>103042</v>
      </c>
      <c r="O376" s="6">
        <v>103042</v>
      </c>
    </row>
    <row r="377" spans="1:15" x14ac:dyDescent="0.2">
      <c r="A377" t="s">
        <v>424</v>
      </c>
      <c r="B377" t="s">
        <v>450</v>
      </c>
      <c r="C377" t="s">
        <v>50</v>
      </c>
      <c r="D377" t="s">
        <v>863</v>
      </c>
      <c r="E377" t="s">
        <v>864</v>
      </c>
      <c r="F377" t="str">
        <f t="shared" si="10"/>
        <v>Beaumont</v>
      </c>
      <c r="G377" t="str">
        <f t="shared" si="11"/>
        <v>Beaumont</v>
      </c>
      <c r="H377" t="s">
        <v>100</v>
      </c>
      <c r="I377" t="s">
        <v>865</v>
      </c>
      <c r="J377" t="s">
        <v>20</v>
      </c>
      <c r="K377" t="s">
        <v>32</v>
      </c>
      <c r="L377" t="s">
        <v>33</v>
      </c>
      <c r="M377" s="6">
        <v>87360</v>
      </c>
      <c r="N377" s="6">
        <v>87360</v>
      </c>
      <c r="O377" s="6">
        <v>87360</v>
      </c>
    </row>
    <row r="378" spans="1:15" x14ac:dyDescent="0.2">
      <c r="A378" t="s">
        <v>26</v>
      </c>
      <c r="B378" t="s">
        <v>868</v>
      </c>
      <c r="C378" t="s">
        <v>50</v>
      </c>
      <c r="D378" t="s">
        <v>664</v>
      </c>
      <c r="E378" t="s">
        <v>123</v>
      </c>
      <c r="F378" t="str">
        <f t="shared" si="10"/>
        <v>Mississauga</v>
      </c>
      <c r="G378" t="str">
        <f t="shared" si="11"/>
        <v>Mississauga</v>
      </c>
      <c r="H378" t="s">
        <v>31</v>
      </c>
      <c r="I378" t="s">
        <v>19</v>
      </c>
      <c r="J378" t="s">
        <v>20</v>
      </c>
      <c r="K378" t="s">
        <v>32</v>
      </c>
      <c r="L378" t="s">
        <v>21</v>
      </c>
      <c r="M378" s="6">
        <v>93600</v>
      </c>
      <c r="N378" s="6">
        <v>93600</v>
      </c>
      <c r="O378" s="6">
        <v>93600</v>
      </c>
    </row>
    <row r="379" spans="1:15" x14ac:dyDescent="0.2">
      <c r="A379" t="s">
        <v>96</v>
      </c>
      <c r="B379" t="s">
        <v>869</v>
      </c>
      <c r="C379" t="s">
        <v>50</v>
      </c>
      <c r="D379" t="s">
        <v>870</v>
      </c>
      <c r="E379" t="s">
        <v>17</v>
      </c>
      <c r="F379" t="str">
        <f t="shared" si="10"/>
        <v>Remote</v>
      </c>
      <c r="G379" t="str">
        <f t="shared" si="11"/>
        <v>Remote</v>
      </c>
      <c r="H379" t="s">
        <v>18</v>
      </c>
      <c r="I379" t="s">
        <v>871</v>
      </c>
      <c r="J379" t="s">
        <v>223</v>
      </c>
      <c r="K379" t="s">
        <v>17</v>
      </c>
      <c r="L379" t="s">
        <v>21</v>
      </c>
      <c r="M379" s="6">
        <v>50000</v>
      </c>
      <c r="N379" s="6">
        <v>76458</v>
      </c>
      <c r="O379" s="6">
        <v>63229</v>
      </c>
    </row>
    <row r="380" spans="1:15" x14ac:dyDescent="0.2">
      <c r="A380" t="s">
        <v>88</v>
      </c>
      <c r="B380" t="s">
        <v>675</v>
      </c>
      <c r="C380" t="s">
        <v>90</v>
      </c>
      <c r="D380" t="s">
        <v>872</v>
      </c>
      <c r="E380" t="s">
        <v>482</v>
      </c>
      <c r="F380" t="str">
        <f t="shared" si="10"/>
        <v>Hamilton</v>
      </c>
      <c r="G380" t="str">
        <f t="shared" si="11"/>
        <v>Hamilton</v>
      </c>
      <c r="H380" t="s">
        <v>31</v>
      </c>
      <c r="I380" t="s">
        <v>530</v>
      </c>
      <c r="J380" t="s">
        <v>20</v>
      </c>
      <c r="K380" t="s">
        <v>32</v>
      </c>
      <c r="L380" t="s">
        <v>46</v>
      </c>
      <c r="M380" s="6">
        <v>60000</v>
      </c>
      <c r="N380" s="6">
        <v>80000</v>
      </c>
      <c r="O380" s="6">
        <v>70000</v>
      </c>
    </row>
    <row r="381" spans="1:15" x14ac:dyDescent="0.2">
      <c r="A381" t="s">
        <v>22</v>
      </c>
      <c r="B381" t="s">
        <v>23</v>
      </c>
      <c r="C381" t="s">
        <v>23</v>
      </c>
      <c r="D381" t="s">
        <v>135</v>
      </c>
      <c r="E381" t="s">
        <v>136</v>
      </c>
      <c r="F381" t="str">
        <f t="shared" si="10"/>
        <v>Edmonton</v>
      </c>
      <c r="G381" t="str">
        <f t="shared" si="11"/>
        <v>Edmonton</v>
      </c>
      <c r="H381" t="s">
        <v>100</v>
      </c>
      <c r="I381" t="s">
        <v>18</v>
      </c>
      <c r="J381" t="s">
        <v>20</v>
      </c>
      <c r="K381" t="s">
        <v>32</v>
      </c>
      <c r="L381" t="s">
        <v>33</v>
      </c>
      <c r="M381" s="6">
        <v>64618.31</v>
      </c>
      <c r="N381" s="6">
        <v>90053.440000000002</v>
      </c>
      <c r="O381" s="6">
        <v>77335.875</v>
      </c>
    </row>
    <row r="382" spans="1:15" x14ac:dyDescent="0.2">
      <c r="A382" t="s">
        <v>96</v>
      </c>
      <c r="B382" t="s">
        <v>873</v>
      </c>
      <c r="C382" t="s">
        <v>23</v>
      </c>
      <c r="D382" t="s">
        <v>874</v>
      </c>
      <c r="E382" t="s">
        <v>875</v>
      </c>
      <c r="F382" t="str">
        <f t="shared" si="10"/>
        <v>Portage la Prairie</v>
      </c>
      <c r="G382" t="str">
        <f t="shared" si="11"/>
        <v>Portage la Prairie</v>
      </c>
      <c r="H382" t="s">
        <v>234</v>
      </c>
      <c r="I382" t="s">
        <v>876</v>
      </c>
      <c r="J382" t="s">
        <v>20</v>
      </c>
      <c r="K382" t="s">
        <v>32</v>
      </c>
      <c r="L382" t="s">
        <v>84</v>
      </c>
      <c r="M382" s="6">
        <v>50000</v>
      </c>
      <c r="N382" s="6">
        <v>76458</v>
      </c>
      <c r="O382" s="6">
        <v>63229</v>
      </c>
    </row>
    <row r="383" spans="1:15" x14ac:dyDescent="0.2">
      <c r="A383" t="s">
        <v>105</v>
      </c>
      <c r="B383" t="s">
        <v>28</v>
      </c>
      <c r="C383" t="s">
        <v>28</v>
      </c>
      <c r="D383" t="s">
        <v>877</v>
      </c>
      <c r="E383" t="s">
        <v>233</v>
      </c>
      <c r="F383" t="str">
        <f t="shared" si="10"/>
        <v>Winnipeg</v>
      </c>
      <c r="G383" t="str">
        <f t="shared" si="11"/>
        <v>Winnipeg</v>
      </c>
      <c r="H383" t="s">
        <v>234</v>
      </c>
      <c r="I383" t="s">
        <v>878</v>
      </c>
      <c r="J383" t="s">
        <v>20</v>
      </c>
      <c r="K383" t="s">
        <v>32</v>
      </c>
      <c r="L383" t="s">
        <v>21</v>
      </c>
      <c r="M383" s="6">
        <v>30240.560000000001</v>
      </c>
      <c r="N383" s="6">
        <v>57200</v>
      </c>
      <c r="O383" s="6">
        <v>43720.28</v>
      </c>
    </row>
    <row r="384" spans="1:15" x14ac:dyDescent="0.2">
      <c r="A384" t="s">
        <v>81</v>
      </c>
      <c r="B384" t="s">
        <v>879</v>
      </c>
      <c r="C384" t="s">
        <v>50</v>
      </c>
      <c r="D384" t="s">
        <v>880</v>
      </c>
      <c r="E384" t="s">
        <v>37</v>
      </c>
      <c r="F384" t="str">
        <f t="shared" si="10"/>
        <v>Toronto</v>
      </c>
      <c r="G384" t="str">
        <f t="shared" si="11"/>
        <v>Toronto</v>
      </c>
      <c r="H384" t="s">
        <v>31</v>
      </c>
      <c r="I384" t="s">
        <v>54</v>
      </c>
      <c r="J384" t="s">
        <v>20</v>
      </c>
      <c r="K384" t="s">
        <v>32</v>
      </c>
      <c r="L384" t="s">
        <v>46</v>
      </c>
      <c r="M384" s="6">
        <v>45000</v>
      </c>
      <c r="N384" s="6">
        <v>60000</v>
      </c>
      <c r="O384" s="6">
        <v>52500</v>
      </c>
    </row>
    <row r="385" spans="1:15" x14ac:dyDescent="0.2">
      <c r="A385" t="s">
        <v>81</v>
      </c>
      <c r="B385" t="s">
        <v>881</v>
      </c>
      <c r="C385" t="s">
        <v>50</v>
      </c>
      <c r="D385" t="s">
        <v>327</v>
      </c>
      <c r="E385" t="s">
        <v>37</v>
      </c>
      <c r="F385" t="str">
        <f t="shared" si="10"/>
        <v>Toronto</v>
      </c>
      <c r="G385" t="str">
        <f t="shared" si="11"/>
        <v>Toronto</v>
      </c>
      <c r="H385" t="s">
        <v>31</v>
      </c>
      <c r="I385" t="s">
        <v>882</v>
      </c>
      <c r="J385" t="s">
        <v>45</v>
      </c>
      <c r="K385" t="s">
        <v>32</v>
      </c>
      <c r="L385" t="s">
        <v>93</v>
      </c>
      <c r="M385" s="6">
        <v>66000</v>
      </c>
      <c r="N385" s="6">
        <v>84500</v>
      </c>
      <c r="O385" s="6">
        <v>75250</v>
      </c>
    </row>
    <row r="386" spans="1:15" x14ac:dyDescent="0.2">
      <c r="A386" t="s">
        <v>424</v>
      </c>
      <c r="B386" t="s">
        <v>450</v>
      </c>
      <c r="C386" t="s">
        <v>50</v>
      </c>
      <c r="D386" t="s">
        <v>883</v>
      </c>
      <c r="E386" t="s">
        <v>99</v>
      </c>
      <c r="F386" t="str">
        <f t="shared" ref="F386:F449" si="12">IF(LEFT(E386,9)="Remote in","Remote",E386)</f>
        <v>Calgary</v>
      </c>
      <c r="G386" t="str">
        <f t="shared" ref="G386:G449" si="13">IF(LEFT(E386,9)="Remote in",MID(E386,11,LEN(E386)-10),E386)</f>
        <v>Calgary</v>
      </c>
      <c r="H386" t="s">
        <v>100</v>
      </c>
      <c r="I386" t="s">
        <v>87</v>
      </c>
      <c r="J386" t="s">
        <v>20</v>
      </c>
      <c r="K386" t="s">
        <v>32</v>
      </c>
      <c r="L386" t="s">
        <v>33</v>
      </c>
      <c r="M386" s="6">
        <v>89440</v>
      </c>
      <c r="N386" s="6">
        <v>89440</v>
      </c>
      <c r="O386" s="6">
        <v>89440</v>
      </c>
    </row>
    <row r="387" spans="1:15" x14ac:dyDescent="0.2">
      <c r="A387" t="s">
        <v>424</v>
      </c>
      <c r="B387" t="s">
        <v>450</v>
      </c>
      <c r="C387" t="s">
        <v>50</v>
      </c>
      <c r="D387" t="s">
        <v>884</v>
      </c>
      <c r="E387" t="s">
        <v>99</v>
      </c>
      <c r="F387" t="str">
        <f t="shared" si="12"/>
        <v>Calgary</v>
      </c>
      <c r="G387" t="str">
        <f t="shared" si="13"/>
        <v>Calgary</v>
      </c>
      <c r="H387" t="s">
        <v>100</v>
      </c>
      <c r="I387" t="s">
        <v>87</v>
      </c>
      <c r="J387" t="s">
        <v>20</v>
      </c>
      <c r="K387" t="s">
        <v>32</v>
      </c>
      <c r="L387" t="s">
        <v>241</v>
      </c>
      <c r="M387" s="6">
        <v>89440</v>
      </c>
      <c r="N387" s="6">
        <v>89440</v>
      </c>
      <c r="O387" s="6">
        <v>89440</v>
      </c>
    </row>
    <row r="388" spans="1:15" x14ac:dyDescent="0.2">
      <c r="A388" t="s">
        <v>26</v>
      </c>
      <c r="B388" t="s">
        <v>644</v>
      </c>
      <c r="C388" t="s">
        <v>50</v>
      </c>
      <c r="D388" t="s">
        <v>460</v>
      </c>
      <c r="E388" t="s">
        <v>1835</v>
      </c>
      <c r="F388" t="str">
        <f t="shared" si="12"/>
        <v>Montreal</v>
      </c>
      <c r="G388" t="str">
        <f t="shared" si="13"/>
        <v>Montreal</v>
      </c>
      <c r="H388" t="s">
        <v>146</v>
      </c>
      <c r="I388" t="s">
        <v>87</v>
      </c>
      <c r="J388" t="s">
        <v>20</v>
      </c>
      <c r="K388" t="s">
        <v>32</v>
      </c>
      <c r="L388" t="s">
        <v>21</v>
      </c>
      <c r="M388" s="6">
        <v>64123.59</v>
      </c>
      <c r="N388" s="6">
        <v>86600</v>
      </c>
      <c r="O388" s="6">
        <v>75361.794999999998</v>
      </c>
    </row>
    <row r="389" spans="1:15" x14ac:dyDescent="0.2">
      <c r="A389" t="s">
        <v>88</v>
      </c>
      <c r="B389" t="s">
        <v>321</v>
      </c>
      <c r="C389" t="s">
        <v>90</v>
      </c>
      <c r="D389" t="s">
        <v>885</v>
      </c>
      <c r="E389" t="s">
        <v>886</v>
      </c>
      <c r="F389" t="str">
        <f t="shared" si="12"/>
        <v>Remote</v>
      </c>
      <c r="G389" t="str">
        <f t="shared" si="13"/>
        <v>Senneville</v>
      </c>
      <c r="H389" t="s">
        <v>146</v>
      </c>
      <c r="I389" t="s">
        <v>887</v>
      </c>
      <c r="J389" t="s">
        <v>20</v>
      </c>
      <c r="K389" t="s">
        <v>17</v>
      </c>
      <c r="L389" t="s">
        <v>33</v>
      </c>
      <c r="M389" s="6">
        <v>85816.8</v>
      </c>
      <c r="N389" s="6">
        <v>91520</v>
      </c>
      <c r="O389" s="6">
        <v>88668.4</v>
      </c>
    </row>
    <row r="390" spans="1:15" x14ac:dyDescent="0.2">
      <c r="A390" t="s">
        <v>55</v>
      </c>
      <c r="B390" t="s">
        <v>888</v>
      </c>
      <c r="C390" t="s">
        <v>50</v>
      </c>
      <c r="D390" t="s">
        <v>889</v>
      </c>
      <c r="E390" t="s">
        <v>37</v>
      </c>
      <c r="F390" t="str">
        <f t="shared" si="12"/>
        <v>Toronto</v>
      </c>
      <c r="G390" t="str">
        <f t="shared" si="13"/>
        <v>Toronto</v>
      </c>
      <c r="H390" t="s">
        <v>31</v>
      </c>
      <c r="I390" t="s">
        <v>597</v>
      </c>
      <c r="J390" t="s">
        <v>20</v>
      </c>
      <c r="K390" t="s">
        <v>32</v>
      </c>
      <c r="L390" t="s">
        <v>33</v>
      </c>
      <c r="M390" s="6">
        <v>30240.560000000001</v>
      </c>
      <c r="N390" s="6">
        <v>57200</v>
      </c>
      <c r="O390" s="6">
        <v>43720.28</v>
      </c>
    </row>
    <row r="391" spans="1:15" x14ac:dyDescent="0.2">
      <c r="A391" t="s">
        <v>22</v>
      </c>
      <c r="B391" t="s">
        <v>23</v>
      </c>
      <c r="C391" t="s">
        <v>23</v>
      </c>
      <c r="D391" t="s">
        <v>890</v>
      </c>
      <c r="E391" t="s">
        <v>123</v>
      </c>
      <c r="F391" t="str">
        <f t="shared" si="12"/>
        <v>Mississauga</v>
      </c>
      <c r="G391" t="str">
        <f t="shared" si="13"/>
        <v>Mississauga</v>
      </c>
      <c r="H391" t="s">
        <v>31</v>
      </c>
      <c r="I391" t="s">
        <v>155</v>
      </c>
      <c r="J391" t="s">
        <v>20</v>
      </c>
      <c r="K391" t="s">
        <v>32</v>
      </c>
      <c r="L391" t="s">
        <v>130</v>
      </c>
      <c r="M391" s="6">
        <v>65000</v>
      </c>
      <c r="N391" s="6">
        <v>87000</v>
      </c>
      <c r="O391" s="6">
        <v>76000</v>
      </c>
    </row>
    <row r="392" spans="1:15" x14ac:dyDescent="0.2">
      <c r="A392" t="s">
        <v>105</v>
      </c>
      <c r="B392" t="s">
        <v>891</v>
      </c>
      <c r="C392" t="s">
        <v>50</v>
      </c>
      <c r="D392" t="s">
        <v>892</v>
      </c>
      <c r="E392" t="s">
        <v>37</v>
      </c>
      <c r="F392" t="str">
        <f t="shared" si="12"/>
        <v>Toronto</v>
      </c>
      <c r="G392" t="str">
        <f t="shared" si="13"/>
        <v>Toronto</v>
      </c>
      <c r="H392" t="s">
        <v>31</v>
      </c>
      <c r="I392" t="s">
        <v>155</v>
      </c>
      <c r="J392" t="s">
        <v>20</v>
      </c>
      <c r="K392" t="s">
        <v>32</v>
      </c>
      <c r="L392" t="s">
        <v>21</v>
      </c>
      <c r="M392" s="6">
        <v>69000</v>
      </c>
      <c r="N392" s="6">
        <v>86000</v>
      </c>
      <c r="O392" s="6">
        <v>77500</v>
      </c>
    </row>
    <row r="393" spans="1:15" x14ac:dyDescent="0.2">
      <c r="A393" t="s">
        <v>48</v>
      </c>
      <c r="B393" t="s">
        <v>893</v>
      </c>
      <c r="C393" t="s">
        <v>50</v>
      </c>
      <c r="D393" t="s">
        <v>679</v>
      </c>
      <c r="E393" t="s">
        <v>37</v>
      </c>
      <c r="F393" t="str">
        <f t="shared" si="12"/>
        <v>Toronto</v>
      </c>
      <c r="G393" t="str">
        <f t="shared" si="13"/>
        <v>Toronto</v>
      </c>
      <c r="H393" t="s">
        <v>31</v>
      </c>
      <c r="I393" t="s">
        <v>405</v>
      </c>
      <c r="J393" t="s">
        <v>45</v>
      </c>
      <c r="K393" t="s">
        <v>32</v>
      </c>
      <c r="L393" t="s">
        <v>130</v>
      </c>
      <c r="M393" s="6">
        <v>68500</v>
      </c>
      <c r="N393" s="6">
        <v>87000</v>
      </c>
      <c r="O393" s="6">
        <v>77750</v>
      </c>
    </row>
    <row r="394" spans="1:15" x14ac:dyDescent="0.2">
      <c r="A394" t="s">
        <v>26</v>
      </c>
      <c r="B394" t="s">
        <v>894</v>
      </c>
      <c r="C394" t="s">
        <v>50</v>
      </c>
      <c r="D394" t="s">
        <v>895</v>
      </c>
      <c r="E394" t="s">
        <v>63</v>
      </c>
      <c r="F394" t="str">
        <f t="shared" si="12"/>
        <v>Vancouver</v>
      </c>
      <c r="G394" t="str">
        <f t="shared" si="13"/>
        <v>Vancouver</v>
      </c>
      <c r="H394" t="s">
        <v>53</v>
      </c>
      <c r="I394" t="s">
        <v>586</v>
      </c>
      <c r="J394" t="s">
        <v>375</v>
      </c>
      <c r="K394" t="s">
        <v>32</v>
      </c>
      <c r="L394" t="s">
        <v>46</v>
      </c>
      <c r="M394" s="7">
        <v>60964.799999999901</v>
      </c>
      <c r="N394" s="7">
        <v>80017.599999999904</v>
      </c>
      <c r="O394" s="6">
        <v>70491.199999999997</v>
      </c>
    </row>
    <row r="395" spans="1:15" x14ac:dyDescent="0.2">
      <c r="A395" t="s">
        <v>88</v>
      </c>
      <c r="B395" t="s">
        <v>321</v>
      </c>
      <c r="C395" t="s">
        <v>90</v>
      </c>
      <c r="D395" t="s">
        <v>351</v>
      </c>
      <c r="E395" t="s">
        <v>352</v>
      </c>
      <c r="F395" t="str">
        <f t="shared" si="12"/>
        <v>Metro Vancouver Regional District</v>
      </c>
      <c r="G395" t="str">
        <f t="shared" si="13"/>
        <v>Metro Vancouver Regional District</v>
      </c>
      <c r="H395" t="s">
        <v>53</v>
      </c>
      <c r="I395" t="s">
        <v>898</v>
      </c>
      <c r="J395" t="s">
        <v>20</v>
      </c>
      <c r="K395" t="s">
        <v>32</v>
      </c>
      <c r="L395" t="s">
        <v>21</v>
      </c>
      <c r="M395" s="6">
        <v>30240.560000000001</v>
      </c>
      <c r="N395" s="6">
        <v>57200</v>
      </c>
      <c r="O395" s="6">
        <v>43720.28</v>
      </c>
    </row>
    <row r="396" spans="1:15" x14ac:dyDescent="0.2">
      <c r="A396" t="s">
        <v>105</v>
      </c>
      <c r="B396" t="s">
        <v>899</v>
      </c>
      <c r="C396" t="s">
        <v>50</v>
      </c>
      <c r="D396" t="s">
        <v>900</v>
      </c>
      <c r="E396" t="s">
        <v>276</v>
      </c>
      <c r="F396" t="str">
        <f t="shared" si="12"/>
        <v>Dorval</v>
      </c>
      <c r="G396" t="str">
        <f t="shared" si="13"/>
        <v>Dorval</v>
      </c>
      <c r="H396" t="s">
        <v>146</v>
      </c>
      <c r="I396" t="s">
        <v>901</v>
      </c>
      <c r="J396" t="s">
        <v>20</v>
      </c>
      <c r="K396" t="s">
        <v>32</v>
      </c>
      <c r="L396" t="s">
        <v>21</v>
      </c>
      <c r="M396" s="6">
        <v>69000</v>
      </c>
      <c r="N396" s="6">
        <v>86000</v>
      </c>
      <c r="O396" s="6">
        <v>77500</v>
      </c>
    </row>
    <row r="397" spans="1:15" x14ac:dyDescent="0.2">
      <c r="A397" t="s">
        <v>81</v>
      </c>
      <c r="B397" t="s">
        <v>217</v>
      </c>
      <c r="C397" t="s">
        <v>23</v>
      </c>
      <c r="D397" t="s">
        <v>639</v>
      </c>
      <c r="E397" t="s">
        <v>17</v>
      </c>
      <c r="F397" t="str">
        <f t="shared" si="12"/>
        <v>Remote</v>
      </c>
      <c r="G397" t="str">
        <f t="shared" si="13"/>
        <v>Remote</v>
      </c>
      <c r="H397" t="s">
        <v>18</v>
      </c>
      <c r="I397" t="s">
        <v>87</v>
      </c>
      <c r="J397" t="s">
        <v>45</v>
      </c>
      <c r="K397" t="s">
        <v>17</v>
      </c>
      <c r="L397" t="s">
        <v>46</v>
      </c>
      <c r="M397" s="6">
        <v>88171.199999999997</v>
      </c>
      <c r="N397" s="6">
        <v>107286.39999999999</v>
      </c>
      <c r="O397" s="7">
        <v>97728.799999999901</v>
      </c>
    </row>
    <row r="398" spans="1:15" x14ac:dyDescent="0.2">
      <c r="A398" t="s">
        <v>13</v>
      </c>
      <c r="B398" t="s">
        <v>903</v>
      </c>
      <c r="C398" t="s">
        <v>90</v>
      </c>
      <c r="D398" t="s">
        <v>904</v>
      </c>
      <c r="E398" t="s">
        <v>905</v>
      </c>
      <c r="F398" t="str">
        <f t="shared" si="12"/>
        <v>Thunder Bay</v>
      </c>
      <c r="G398" t="str">
        <f t="shared" si="13"/>
        <v>Thunder Bay</v>
      </c>
      <c r="H398" t="s">
        <v>31</v>
      </c>
      <c r="I398" t="s">
        <v>54</v>
      </c>
      <c r="J398" t="s">
        <v>20</v>
      </c>
      <c r="K398" t="s">
        <v>32</v>
      </c>
      <c r="L398" t="s">
        <v>33</v>
      </c>
      <c r="M398" s="6">
        <v>79786.179999999993</v>
      </c>
      <c r="N398" s="6">
        <v>93866.14</v>
      </c>
      <c r="O398" s="6">
        <v>86826.16</v>
      </c>
    </row>
    <row r="399" spans="1:15" x14ac:dyDescent="0.2">
      <c r="A399" t="s">
        <v>88</v>
      </c>
      <c r="B399" t="s">
        <v>906</v>
      </c>
      <c r="C399" t="s">
        <v>35</v>
      </c>
      <c r="D399" t="s">
        <v>697</v>
      </c>
      <c r="E399" t="s">
        <v>37</v>
      </c>
      <c r="F399" t="str">
        <f t="shared" si="12"/>
        <v>Toronto</v>
      </c>
      <c r="G399" t="str">
        <f t="shared" si="13"/>
        <v>Toronto</v>
      </c>
      <c r="H399" t="s">
        <v>31</v>
      </c>
      <c r="I399" t="s">
        <v>129</v>
      </c>
      <c r="J399" t="s">
        <v>20</v>
      </c>
      <c r="K399" t="s">
        <v>32</v>
      </c>
      <c r="L399" t="s">
        <v>21</v>
      </c>
      <c r="M399" s="6">
        <v>85816.8</v>
      </c>
      <c r="N399" s="6">
        <v>91520</v>
      </c>
      <c r="O399" s="6">
        <v>88668.4</v>
      </c>
    </row>
    <row r="400" spans="1:15" x14ac:dyDescent="0.2">
      <c r="A400" t="s">
        <v>88</v>
      </c>
      <c r="B400" t="s">
        <v>645</v>
      </c>
      <c r="C400" t="s">
        <v>28</v>
      </c>
      <c r="D400" t="s">
        <v>907</v>
      </c>
      <c r="E400" t="s">
        <v>908</v>
      </c>
      <c r="F400" t="str">
        <f t="shared" si="12"/>
        <v>Kitchener</v>
      </c>
      <c r="G400" t="str">
        <f t="shared" si="13"/>
        <v>Kitchener</v>
      </c>
      <c r="H400" t="s">
        <v>31</v>
      </c>
      <c r="I400" t="s">
        <v>18</v>
      </c>
      <c r="J400" t="s">
        <v>20</v>
      </c>
      <c r="K400" t="s">
        <v>32</v>
      </c>
      <c r="L400" t="s">
        <v>241</v>
      </c>
      <c r="M400" s="6">
        <v>83200</v>
      </c>
      <c r="N400" s="6">
        <v>93600</v>
      </c>
      <c r="O400" s="6">
        <v>88400</v>
      </c>
    </row>
    <row r="401" spans="1:15" x14ac:dyDescent="0.2">
      <c r="A401" t="s">
        <v>81</v>
      </c>
      <c r="B401" t="s">
        <v>909</v>
      </c>
      <c r="C401" t="s">
        <v>50</v>
      </c>
      <c r="D401" t="s">
        <v>910</v>
      </c>
      <c r="E401" t="s">
        <v>600</v>
      </c>
      <c r="F401" t="str">
        <f t="shared" si="12"/>
        <v>Markham</v>
      </c>
      <c r="G401" t="str">
        <f t="shared" si="13"/>
        <v>Markham</v>
      </c>
      <c r="H401" t="s">
        <v>31</v>
      </c>
      <c r="I401" t="s">
        <v>637</v>
      </c>
      <c r="J401" t="s">
        <v>45</v>
      </c>
      <c r="K401" t="s">
        <v>32</v>
      </c>
      <c r="L401" t="s">
        <v>21</v>
      </c>
      <c r="M401" s="6">
        <v>66000</v>
      </c>
      <c r="N401" s="6">
        <v>84500</v>
      </c>
      <c r="O401" s="6">
        <v>75250</v>
      </c>
    </row>
    <row r="402" spans="1:15" x14ac:dyDescent="0.2">
      <c r="A402" t="s">
        <v>88</v>
      </c>
      <c r="B402" t="s">
        <v>911</v>
      </c>
      <c r="C402" t="s">
        <v>188</v>
      </c>
      <c r="D402" t="s">
        <v>912</v>
      </c>
      <c r="E402" t="s">
        <v>37</v>
      </c>
      <c r="F402" t="str">
        <f t="shared" si="12"/>
        <v>Toronto</v>
      </c>
      <c r="G402" t="str">
        <f t="shared" si="13"/>
        <v>Toronto</v>
      </c>
      <c r="H402" t="s">
        <v>31</v>
      </c>
      <c r="I402" t="s">
        <v>913</v>
      </c>
      <c r="J402" t="s">
        <v>20</v>
      </c>
      <c r="K402" t="s">
        <v>32</v>
      </c>
      <c r="L402" t="s">
        <v>21</v>
      </c>
      <c r="M402" s="6">
        <v>85816.8</v>
      </c>
      <c r="N402" s="6">
        <v>91520</v>
      </c>
      <c r="O402" s="6">
        <v>88668.4</v>
      </c>
    </row>
    <row r="403" spans="1:15" x14ac:dyDescent="0.2">
      <c r="A403" t="s">
        <v>81</v>
      </c>
      <c r="B403" t="s">
        <v>187</v>
      </c>
      <c r="C403" t="s">
        <v>188</v>
      </c>
      <c r="D403" t="s">
        <v>914</v>
      </c>
      <c r="E403" t="s">
        <v>344</v>
      </c>
      <c r="F403" t="str">
        <f t="shared" si="12"/>
        <v>Burnaby</v>
      </c>
      <c r="G403" t="str">
        <f t="shared" si="13"/>
        <v>Burnaby</v>
      </c>
      <c r="H403" t="s">
        <v>53</v>
      </c>
      <c r="I403" t="s">
        <v>915</v>
      </c>
      <c r="J403" t="s">
        <v>20</v>
      </c>
      <c r="K403" t="s">
        <v>32</v>
      </c>
      <c r="L403" t="s">
        <v>21</v>
      </c>
      <c r="M403" s="6">
        <v>60000</v>
      </c>
      <c r="N403" s="6">
        <v>70000</v>
      </c>
      <c r="O403" s="6">
        <v>65000</v>
      </c>
    </row>
    <row r="404" spans="1:15" x14ac:dyDescent="0.2">
      <c r="A404" t="s">
        <v>26</v>
      </c>
      <c r="B404" t="s">
        <v>894</v>
      </c>
      <c r="C404" t="s">
        <v>50</v>
      </c>
      <c r="D404" t="s">
        <v>895</v>
      </c>
      <c r="E404" t="s">
        <v>63</v>
      </c>
      <c r="F404" t="str">
        <f t="shared" si="12"/>
        <v>Vancouver</v>
      </c>
      <c r="G404" t="str">
        <f t="shared" si="13"/>
        <v>Vancouver</v>
      </c>
      <c r="H404" t="s">
        <v>53</v>
      </c>
      <c r="I404" t="s">
        <v>586</v>
      </c>
      <c r="J404" t="s">
        <v>375</v>
      </c>
      <c r="K404" t="s">
        <v>32</v>
      </c>
      <c r="L404" t="s">
        <v>46</v>
      </c>
      <c r="M404" s="7">
        <v>60964.799999999901</v>
      </c>
      <c r="N404" s="7">
        <v>80017.599999999904</v>
      </c>
      <c r="O404" s="6">
        <v>70491.199999999997</v>
      </c>
    </row>
    <row r="405" spans="1:15" x14ac:dyDescent="0.2">
      <c r="A405" t="s">
        <v>424</v>
      </c>
      <c r="B405" t="s">
        <v>916</v>
      </c>
      <c r="C405" t="s">
        <v>50</v>
      </c>
      <c r="D405" t="s">
        <v>917</v>
      </c>
      <c r="E405" t="s">
        <v>813</v>
      </c>
      <c r="F405" t="str">
        <f t="shared" si="12"/>
        <v>Guelph</v>
      </c>
      <c r="G405" t="str">
        <f t="shared" si="13"/>
        <v>Guelph</v>
      </c>
      <c r="H405" t="s">
        <v>31</v>
      </c>
      <c r="I405" t="s">
        <v>918</v>
      </c>
      <c r="J405" t="s">
        <v>20</v>
      </c>
      <c r="K405" t="s">
        <v>32</v>
      </c>
      <c r="L405" t="s">
        <v>33</v>
      </c>
      <c r="M405" s="6">
        <v>87360</v>
      </c>
      <c r="N405" s="6">
        <v>87360</v>
      </c>
      <c r="O405" s="6">
        <v>87360</v>
      </c>
    </row>
    <row r="406" spans="1:15" x14ac:dyDescent="0.2">
      <c r="A406" t="s">
        <v>424</v>
      </c>
      <c r="B406" t="s">
        <v>916</v>
      </c>
      <c r="C406" t="s">
        <v>50</v>
      </c>
      <c r="D406" t="s">
        <v>917</v>
      </c>
      <c r="E406" t="s">
        <v>813</v>
      </c>
      <c r="F406" t="str">
        <f t="shared" si="12"/>
        <v>Guelph</v>
      </c>
      <c r="G406" t="str">
        <f t="shared" si="13"/>
        <v>Guelph</v>
      </c>
      <c r="H406" t="s">
        <v>31</v>
      </c>
      <c r="I406" t="s">
        <v>918</v>
      </c>
      <c r="J406" t="s">
        <v>20</v>
      </c>
      <c r="K406" t="s">
        <v>32</v>
      </c>
      <c r="L406" t="s">
        <v>33</v>
      </c>
      <c r="M406" s="6">
        <v>87360</v>
      </c>
      <c r="N406" s="6">
        <v>87360</v>
      </c>
      <c r="O406" s="6">
        <v>87360</v>
      </c>
    </row>
    <row r="407" spans="1:15" x14ac:dyDescent="0.2">
      <c r="A407" t="s">
        <v>81</v>
      </c>
      <c r="B407" t="s">
        <v>187</v>
      </c>
      <c r="C407" t="s">
        <v>188</v>
      </c>
      <c r="D407" t="s">
        <v>914</v>
      </c>
      <c r="E407" t="s">
        <v>344</v>
      </c>
      <c r="F407" t="str">
        <f t="shared" si="12"/>
        <v>Burnaby</v>
      </c>
      <c r="G407" t="str">
        <f t="shared" si="13"/>
        <v>Burnaby</v>
      </c>
      <c r="H407" t="s">
        <v>53</v>
      </c>
      <c r="I407" t="s">
        <v>915</v>
      </c>
      <c r="J407" t="s">
        <v>20</v>
      </c>
      <c r="K407" t="s">
        <v>32</v>
      </c>
      <c r="L407" t="s">
        <v>21</v>
      </c>
      <c r="M407" s="6">
        <v>60000</v>
      </c>
      <c r="N407" s="6">
        <v>70000</v>
      </c>
      <c r="O407" s="6">
        <v>65000</v>
      </c>
    </row>
    <row r="408" spans="1:15" x14ac:dyDescent="0.2">
      <c r="A408" t="s">
        <v>26</v>
      </c>
      <c r="B408" t="s">
        <v>894</v>
      </c>
      <c r="C408" t="s">
        <v>50</v>
      </c>
      <c r="D408" t="s">
        <v>895</v>
      </c>
      <c r="E408" t="s">
        <v>63</v>
      </c>
      <c r="F408" t="str">
        <f t="shared" si="12"/>
        <v>Vancouver</v>
      </c>
      <c r="G408" t="str">
        <f t="shared" si="13"/>
        <v>Vancouver</v>
      </c>
      <c r="H408" t="s">
        <v>53</v>
      </c>
      <c r="I408" t="s">
        <v>586</v>
      </c>
      <c r="J408" t="s">
        <v>375</v>
      </c>
      <c r="K408" t="s">
        <v>32</v>
      </c>
      <c r="L408" t="s">
        <v>46</v>
      </c>
      <c r="M408" s="7">
        <v>60964.799999999901</v>
      </c>
      <c r="N408" s="7">
        <v>80017.599999999904</v>
      </c>
      <c r="O408" s="6">
        <v>70491.199999999997</v>
      </c>
    </row>
    <row r="409" spans="1:15" x14ac:dyDescent="0.2">
      <c r="A409" t="s">
        <v>26</v>
      </c>
      <c r="B409" t="s">
        <v>919</v>
      </c>
      <c r="C409" t="s">
        <v>67</v>
      </c>
      <c r="D409" t="s">
        <v>920</v>
      </c>
      <c r="E409" t="s">
        <v>233</v>
      </c>
      <c r="F409" t="str">
        <f t="shared" si="12"/>
        <v>Winnipeg</v>
      </c>
      <c r="G409" t="str">
        <f t="shared" si="13"/>
        <v>Winnipeg</v>
      </c>
      <c r="H409" t="s">
        <v>234</v>
      </c>
      <c r="I409" t="s">
        <v>921</v>
      </c>
      <c r="J409" t="s">
        <v>20</v>
      </c>
      <c r="K409" t="s">
        <v>32</v>
      </c>
      <c r="L409" t="s">
        <v>21</v>
      </c>
      <c r="M409" s="6">
        <v>30240.560000000001</v>
      </c>
      <c r="N409" s="6">
        <v>57200</v>
      </c>
      <c r="O409" s="6">
        <v>43720.28</v>
      </c>
    </row>
    <row r="410" spans="1:15" x14ac:dyDescent="0.2">
      <c r="A410" t="s">
        <v>26</v>
      </c>
      <c r="B410" t="s">
        <v>922</v>
      </c>
      <c r="C410" t="s">
        <v>67</v>
      </c>
      <c r="D410" t="s">
        <v>484</v>
      </c>
      <c r="E410" t="s">
        <v>37</v>
      </c>
      <c r="F410" t="str">
        <f t="shared" si="12"/>
        <v>Toronto</v>
      </c>
      <c r="G410" t="str">
        <f t="shared" si="13"/>
        <v>Toronto</v>
      </c>
      <c r="H410" t="s">
        <v>31</v>
      </c>
      <c r="I410" t="s">
        <v>923</v>
      </c>
      <c r="J410" t="s">
        <v>20</v>
      </c>
      <c r="K410" t="s">
        <v>32</v>
      </c>
      <c r="L410" t="s">
        <v>33</v>
      </c>
      <c r="M410" s="6">
        <v>64123.59</v>
      </c>
      <c r="N410" s="6">
        <v>86600</v>
      </c>
      <c r="O410" s="6">
        <v>75361.794999999998</v>
      </c>
    </row>
    <row r="411" spans="1:15" x14ac:dyDescent="0.2">
      <c r="A411" t="s">
        <v>96</v>
      </c>
      <c r="B411" t="s">
        <v>924</v>
      </c>
      <c r="C411" t="s">
        <v>50</v>
      </c>
      <c r="D411" t="s">
        <v>925</v>
      </c>
      <c r="E411" t="s">
        <v>926</v>
      </c>
      <c r="F411" t="str">
        <f t="shared" si="12"/>
        <v>Leamington</v>
      </c>
      <c r="G411" t="str">
        <f t="shared" si="13"/>
        <v>Leamington</v>
      </c>
      <c r="H411" t="s">
        <v>31</v>
      </c>
      <c r="I411" t="s">
        <v>18</v>
      </c>
      <c r="J411" t="s">
        <v>20</v>
      </c>
      <c r="K411" t="s">
        <v>32</v>
      </c>
      <c r="L411" t="s">
        <v>21</v>
      </c>
      <c r="M411" s="6">
        <v>50000</v>
      </c>
      <c r="N411" s="6">
        <v>76458</v>
      </c>
      <c r="O411" s="6">
        <v>63229</v>
      </c>
    </row>
    <row r="412" spans="1:15" x14ac:dyDescent="0.2">
      <c r="A412" t="s">
        <v>55</v>
      </c>
      <c r="B412" t="s">
        <v>927</v>
      </c>
      <c r="C412" t="s">
        <v>928</v>
      </c>
      <c r="D412" t="s">
        <v>153</v>
      </c>
      <c r="E412" t="s">
        <v>154</v>
      </c>
      <c r="F412" t="str">
        <f t="shared" si="12"/>
        <v>London</v>
      </c>
      <c r="G412" t="str">
        <f t="shared" si="13"/>
        <v>London</v>
      </c>
      <c r="H412" t="s">
        <v>31</v>
      </c>
      <c r="I412" t="s">
        <v>54</v>
      </c>
      <c r="J412" t="s">
        <v>45</v>
      </c>
      <c r="K412" t="s">
        <v>32</v>
      </c>
      <c r="L412" t="s">
        <v>21</v>
      </c>
      <c r="M412" s="6">
        <v>89800</v>
      </c>
      <c r="N412" s="6">
        <v>166300</v>
      </c>
      <c r="O412" s="6">
        <v>128050</v>
      </c>
    </row>
    <row r="413" spans="1:15" x14ac:dyDescent="0.2">
      <c r="A413" t="s">
        <v>424</v>
      </c>
      <c r="B413" t="s">
        <v>929</v>
      </c>
      <c r="C413" t="s">
        <v>50</v>
      </c>
      <c r="D413" t="s">
        <v>930</v>
      </c>
      <c r="E413" t="s">
        <v>136</v>
      </c>
      <c r="F413" t="str">
        <f t="shared" si="12"/>
        <v>Edmonton</v>
      </c>
      <c r="G413" t="str">
        <f t="shared" si="13"/>
        <v>Edmonton</v>
      </c>
      <c r="H413" t="s">
        <v>100</v>
      </c>
      <c r="I413" t="s">
        <v>931</v>
      </c>
      <c r="J413" t="s">
        <v>20</v>
      </c>
      <c r="K413" t="s">
        <v>32</v>
      </c>
      <c r="L413" t="s">
        <v>481</v>
      </c>
      <c r="M413" s="6">
        <v>30240.560000000001</v>
      </c>
      <c r="N413" s="6">
        <v>57200</v>
      </c>
      <c r="O413" s="6">
        <v>43720.28</v>
      </c>
    </row>
    <row r="414" spans="1:15" x14ac:dyDescent="0.2">
      <c r="A414" t="s">
        <v>55</v>
      </c>
      <c r="B414" t="s">
        <v>932</v>
      </c>
      <c r="C414" t="s">
        <v>50</v>
      </c>
      <c r="D414" t="s">
        <v>933</v>
      </c>
      <c r="E414" t="s">
        <v>37</v>
      </c>
      <c r="F414" t="str">
        <f t="shared" si="12"/>
        <v>Toronto</v>
      </c>
      <c r="G414" t="str">
        <f t="shared" si="13"/>
        <v>Toronto</v>
      </c>
      <c r="H414" t="s">
        <v>31</v>
      </c>
      <c r="I414" t="s">
        <v>87</v>
      </c>
      <c r="J414" t="s">
        <v>20</v>
      </c>
      <c r="K414" t="s">
        <v>32</v>
      </c>
      <c r="L414" t="s">
        <v>150</v>
      </c>
      <c r="M414" s="6">
        <v>71563</v>
      </c>
      <c r="N414" s="6">
        <v>100052</v>
      </c>
      <c r="O414" s="6">
        <v>85807.5</v>
      </c>
    </row>
    <row r="415" spans="1:15" x14ac:dyDescent="0.2">
      <c r="A415" t="s">
        <v>48</v>
      </c>
      <c r="B415" t="s">
        <v>934</v>
      </c>
      <c r="C415" t="s">
        <v>50</v>
      </c>
      <c r="D415" t="s">
        <v>935</v>
      </c>
      <c r="E415" t="s">
        <v>37</v>
      </c>
      <c r="F415" t="str">
        <f t="shared" si="12"/>
        <v>Toronto</v>
      </c>
      <c r="G415" t="str">
        <f t="shared" si="13"/>
        <v>Toronto</v>
      </c>
      <c r="H415" t="s">
        <v>31</v>
      </c>
      <c r="I415" t="s">
        <v>54</v>
      </c>
      <c r="J415" t="s">
        <v>20</v>
      </c>
      <c r="K415" t="s">
        <v>32</v>
      </c>
      <c r="L415" t="s">
        <v>21</v>
      </c>
      <c r="M415" s="6">
        <v>100000</v>
      </c>
      <c r="N415" s="6">
        <v>110000</v>
      </c>
      <c r="O415" s="6">
        <v>105000</v>
      </c>
    </row>
    <row r="416" spans="1:15" x14ac:dyDescent="0.2">
      <c r="A416" t="s">
        <v>26</v>
      </c>
      <c r="B416" t="s">
        <v>936</v>
      </c>
      <c r="C416" t="s">
        <v>50</v>
      </c>
      <c r="D416" t="s">
        <v>937</v>
      </c>
      <c r="E416" t="s">
        <v>1835</v>
      </c>
      <c r="F416" t="str">
        <f t="shared" si="12"/>
        <v>Montreal</v>
      </c>
      <c r="G416" t="str">
        <f t="shared" si="13"/>
        <v>Montreal</v>
      </c>
      <c r="H416" t="s">
        <v>146</v>
      </c>
      <c r="I416" t="s">
        <v>589</v>
      </c>
      <c r="J416" t="s">
        <v>20</v>
      </c>
      <c r="K416" t="s">
        <v>32</v>
      </c>
      <c r="L416" t="s">
        <v>21</v>
      </c>
      <c r="M416" s="6">
        <v>64123.59</v>
      </c>
      <c r="N416" s="6">
        <v>86600</v>
      </c>
      <c r="O416" s="6">
        <v>75361.794999999998</v>
      </c>
    </row>
    <row r="417" spans="1:15" x14ac:dyDescent="0.2">
      <c r="A417" t="s">
        <v>81</v>
      </c>
      <c r="B417" t="s">
        <v>938</v>
      </c>
      <c r="C417" t="s">
        <v>50</v>
      </c>
      <c r="D417" t="s">
        <v>939</v>
      </c>
      <c r="E417" t="s">
        <v>37</v>
      </c>
      <c r="F417" t="str">
        <f t="shared" si="12"/>
        <v>Toronto</v>
      </c>
      <c r="G417" t="str">
        <f t="shared" si="13"/>
        <v>Toronto</v>
      </c>
      <c r="H417" t="s">
        <v>31</v>
      </c>
      <c r="I417" t="s">
        <v>940</v>
      </c>
      <c r="J417" t="s">
        <v>45</v>
      </c>
      <c r="K417" t="s">
        <v>32</v>
      </c>
      <c r="L417" t="s">
        <v>21</v>
      </c>
      <c r="M417" s="6">
        <v>66000</v>
      </c>
      <c r="N417" s="6">
        <v>84500</v>
      </c>
      <c r="O417" s="6">
        <v>75250</v>
      </c>
    </row>
    <row r="418" spans="1:15" x14ac:dyDescent="0.2">
      <c r="A418" t="s">
        <v>26</v>
      </c>
      <c r="B418" t="s">
        <v>941</v>
      </c>
      <c r="C418" t="s">
        <v>15</v>
      </c>
      <c r="D418" t="s">
        <v>942</v>
      </c>
      <c r="E418" t="s">
        <v>37</v>
      </c>
      <c r="F418" t="str">
        <f t="shared" si="12"/>
        <v>Toronto</v>
      </c>
      <c r="G418" t="str">
        <f t="shared" si="13"/>
        <v>Toronto</v>
      </c>
      <c r="H418" t="s">
        <v>31</v>
      </c>
      <c r="I418" t="s">
        <v>943</v>
      </c>
      <c r="J418" t="s">
        <v>20</v>
      </c>
      <c r="K418" t="s">
        <v>32</v>
      </c>
      <c r="L418" t="s">
        <v>21</v>
      </c>
      <c r="M418" s="6">
        <v>64123.59</v>
      </c>
      <c r="N418" s="6">
        <v>86600</v>
      </c>
      <c r="O418" s="6">
        <v>75361.794999999998</v>
      </c>
    </row>
    <row r="419" spans="1:15" x14ac:dyDescent="0.2">
      <c r="A419" t="s">
        <v>55</v>
      </c>
      <c r="B419" t="s">
        <v>853</v>
      </c>
      <c r="C419" t="s">
        <v>15</v>
      </c>
      <c r="D419" t="s">
        <v>854</v>
      </c>
      <c r="E419" t="s">
        <v>487</v>
      </c>
      <c r="F419" t="str">
        <f t="shared" si="12"/>
        <v>Waterloo</v>
      </c>
      <c r="G419" t="str">
        <f t="shared" si="13"/>
        <v>Waterloo</v>
      </c>
      <c r="H419" t="s">
        <v>31</v>
      </c>
      <c r="I419" t="s">
        <v>855</v>
      </c>
      <c r="J419" t="s">
        <v>20</v>
      </c>
      <c r="K419" t="s">
        <v>32</v>
      </c>
      <c r="L419" t="s">
        <v>21</v>
      </c>
      <c r="M419" s="6">
        <v>43200</v>
      </c>
      <c r="N419" s="6">
        <v>70800</v>
      </c>
      <c r="O419" s="6">
        <v>57000</v>
      </c>
    </row>
    <row r="420" spans="1:15" x14ac:dyDescent="0.2">
      <c r="A420" t="s">
        <v>48</v>
      </c>
      <c r="B420" t="s">
        <v>934</v>
      </c>
      <c r="C420" t="s">
        <v>50</v>
      </c>
      <c r="D420" t="s">
        <v>935</v>
      </c>
      <c r="E420" t="s">
        <v>482</v>
      </c>
      <c r="F420" t="str">
        <f t="shared" si="12"/>
        <v>Hamilton</v>
      </c>
      <c r="G420" t="str">
        <f t="shared" si="13"/>
        <v>Hamilton</v>
      </c>
      <c r="H420" t="s">
        <v>31</v>
      </c>
      <c r="I420" t="s">
        <v>54</v>
      </c>
      <c r="J420" t="s">
        <v>20</v>
      </c>
      <c r="K420" t="s">
        <v>32</v>
      </c>
      <c r="L420" t="s">
        <v>21</v>
      </c>
      <c r="M420" s="6">
        <v>100000</v>
      </c>
      <c r="N420" s="6">
        <v>110000</v>
      </c>
      <c r="O420" s="6">
        <v>105000</v>
      </c>
    </row>
    <row r="421" spans="1:15" x14ac:dyDescent="0.2">
      <c r="A421" t="s">
        <v>22</v>
      </c>
      <c r="B421" t="s">
        <v>944</v>
      </c>
      <c r="C421" t="s">
        <v>50</v>
      </c>
      <c r="D421" t="s">
        <v>126</v>
      </c>
      <c r="E421" t="s">
        <v>1835</v>
      </c>
      <c r="F421" t="str">
        <f t="shared" si="12"/>
        <v>Montreal</v>
      </c>
      <c r="G421" t="str">
        <f t="shared" si="13"/>
        <v>Montreal</v>
      </c>
      <c r="H421" t="s">
        <v>146</v>
      </c>
      <c r="I421" t="s">
        <v>18</v>
      </c>
      <c r="J421" t="s">
        <v>20</v>
      </c>
      <c r="K421" t="s">
        <v>32</v>
      </c>
      <c r="L421" t="s">
        <v>93</v>
      </c>
      <c r="M421" s="6">
        <v>54500</v>
      </c>
      <c r="N421" s="6">
        <v>101500</v>
      </c>
      <c r="O421" s="6">
        <v>78000</v>
      </c>
    </row>
    <row r="422" spans="1:15" x14ac:dyDescent="0.2">
      <c r="A422" t="s">
        <v>88</v>
      </c>
      <c r="B422" t="s">
        <v>321</v>
      </c>
      <c r="C422" t="s">
        <v>90</v>
      </c>
      <c r="D422" t="s">
        <v>945</v>
      </c>
      <c r="E422" t="s">
        <v>123</v>
      </c>
      <c r="F422" t="str">
        <f t="shared" si="12"/>
        <v>Mississauga</v>
      </c>
      <c r="G422" t="str">
        <f t="shared" si="13"/>
        <v>Mississauga</v>
      </c>
      <c r="H422" t="s">
        <v>31</v>
      </c>
      <c r="I422" t="s">
        <v>946</v>
      </c>
      <c r="J422" t="s">
        <v>20</v>
      </c>
      <c r="K422" t="s">
        <v>32</v>
      </c>
      <c r="L422" t="s">
        <v>21</v>
      </c>
      <c r="M422" s="6">
        <v>85816.8</v>
      </c>
      <c r="N422" s="6">
        <v>91520</v>
      </c>
      <c r="O422" s="6">
        <v>88668.4</v>
      </c>
    </row>
    <row r="423" spans="1:15" x14ac:dyDescent="0.2">
      <c r="A423" t="s">
        <v>55</v>
      </c>
      <c r="B423" t="s">
        <v>947</v>
      </c>
      <c r="C423" t="s">
        <v>50</v>
      </c>
      <c r="D423" t="s">
        <v>948</v>
      </c>
      <c r="E423" t="s">
        <v>99</v>
      </c>
      <c r="F423" t="str">
        <f t="shared" si="12"/>
        <v>Calgary</v>
      </c>
      <c r="G423" t="str">
        <f t="shared" si="13"/>
        <v>Calgary</v>
      </c>
      <c r="H423" t="s">
        <v>100</v>
      </c>
      <c r="I423" t="s">
        <v>311</v>
      </c>
      <c r="J423" t="s">
        <v>20</v>
      </c>
      <c r="K423" t="s">
        <v>32</v>
      </c>
      <c r="L423" t="s">
        <v>93</v>
      </c>
      <c r="M423" s="6">
        <v>68000</v>
      </c>
      <c r="N423" s="6">
        <v>88300</v>
      </c>
      <c r="O423" s="6">
        <v>78150</v>
      </c>
    </row>
    <row r="424" spans="1:15" x14ac:dyDescent="0.2">
      <c r="A424" t="s">
        <v>424</v>
      </c>
      <c r="B424" t="s">
        <v>949</v>
      </c>
      <c r="C424" t="s">
        <v>50</v>
      </c>
      <c r="D424" t="s">
        <v>950</v>
      </c>
      <c r="E424" t="s">
        <v>951</v>
      </c>
      <c r="F424" t="str">
        <f t="shared" si="12"/>
        <v>Clairmont</v>
      </c>
      <c r="G424" t="str">
        <f t="shared" si="13"/>
        <v>Clairmont</v>
      </c>
      <c r="H424" t="s">
        <v>100</v>
      </c>
      <c r="I424" t="s">
        <v>19</v>
      </c>
      <c r="J424" t="s">
        <v>20</v>
      </c>
      <c r="K424" t="s">
        <v>32</v>
      </c>
      <c r="L424" t="s">
        <v>481</v>
      </c>
      <c r="M424" s="6">
        <v>94515.199999999997</v>
      </c>
      <c r="N424" s="6">
        <v>111196.8</v>
      </c>
      <c r="O424" s="6">
        <v>102856</v>
      </c>
    </row>
    <row r="425" spans="1:15" x14ac:dyDescent="0.2">
      <c r="A425" t="s">
        <v>55</v>
      </c>
      <c r="B425" t="s">
        <v>853</v>
      </c>
      <c r="C425" t="s">
        <v>15</v>
      </c>
      <c r="D425" t="s">
        <v>854</v>
      </c>
      <c r="E425" t="s">
        <v>1835</v>
      </c>
      <c r="F425" t="str">
        <f t="shared" si="12"/>
        <v>Montreal</v>
      </c>
      <c r="G425" t="str">
        <f t="shared" si="13"/>
        <v>Montreal</v>
      </c>
      <c r="H425" t="s">
        <v>146</v>
      </c>
      <c r="I425" t="s">
        <v>855</v>
      </c>
      <c r="J425" t="s">
        <v>20</v>
      </c>
      <c r="K425" t="s">
        <v>32</v>
      </c>
      <c r="L425" t="s">
        <v>21</v>
      </c>
      <c r="M425" s="6">
        <v>43200</v>
      </c>
      <c r="N425" s="6">
        <v>70800</v>
      </c>
      <c r="O425" s="6">
        <v>57000</v>
      </c>
    </row>
    <row r="426" spans="1:15" x14ac:dyDescent="0.2">
      <c r="A426" t="s">
        <v>48</v>
      </c>
      <c r="B426" t="s">
        <v>952</v>
      </c>
      <c r="C426" t="s">
        <v>50</v>
      </c>
      <c r="D426" t="s">
        <v>953</v>
      </c>
      <c r="E426" t="s">
        <v>600</v>
      </c>
      <c r="F426" t="str">
        <f t="shared" si="12"/>
        <v>Markham</v>
      </c>
      <c r="G426" t="str">
        <f t="shared" si="13"/>
        <v>Markham</v>
      </c>
      <c r="H426" t="s">
        <v>31</v>
      </c>
      <c r="I426" t="s">
        <v>954</v>
      </c>
      <c r="J426" t="s">
        <v>20</v>
      </c>
      <c r="K426" t="s">
        <v>32</v>
      </c>
      <c r="L426" t="s">
        <v>21</v>
      </c>
      <c r="M426" s="6">
        <v>68500</v>
      </c>
      <c r="N426" s="6">
        <v>87000</v>
      </c>
      <c r="O426" s="6">
        <v>77750</v>
      </c>
    </row>
    <row r="427" spans="1:15" x14ac:dyDescent="0.2">
      <c r="A427" t="s">
        <v>22</v>
      </c>
      <c r="B427" t="s">
        <v>23</v>
      </c>
      <c r="C427" t="s">
        <v>23</v>
      </c>
      <c r="D427" t="s">
        <v>955</v>
      </c>
      <c r="E427" t="s">
        <v>58</v>
      </c>
      <c r="F427" t="str">
        <f t="shared" si="12"/>
        <v>Windsor</v>
      </c>
      <c r="G427" t="str">
        <f t="shared" si="13"/>
        <v>Windsor</v>
      </c>
      <c r="H427" t="s">
        <v>31</v>
      </c>
      <c r="I427" t="s">
        <v>956</v>
      </c>
      <c r="J427" t="s">
        <v>20</v>
      </c>
      <c r="K427" t="s">
        <v>32</v>
      </c>
      <c r="L427" t="s">
        <v>33</v>
      </c>
      <c r="M427" s="6">
        <v>57200</v>
      </c>
      <c r="N427" s="6">
        <v>78000</v>
      </c>
      <c r="O427" s="6">
        <v>67600</v>
      </c>
    </row>
    <row r="428" spans="1:15" x14ac:dyDescent="0.2">
      <c r="A428" t="s">
        <v>13</v>
      </c>
      <c r="B428" t="s">
        <v>957</v>
      </c>
      <c r="C428" t="s">
        <v>50</v>
      </c>
      <c r="D428" t="s">
        <v>958</v>
      </c>
      <c r="E428" t="s">
        <v>959</v>
      </c>
      <c r="F428" t="str">
        <f t="shared" si="12"/>
        <v>Remote</v>
      </c>
      <c r="G428" t="str">
        <f t="shared" si="13"/>
        <v>Athabasca</v>
      </c>
      <c r="H428" t="s">
        <v>100</v>
      </c>
      <c r="I428" t="s">
        <v>960</v>
      </c>
      <c r="J428" t="s">
        <v>20</v>
      </c>
      <c r="K428" t="s">
        <v>17</v>
      </c>
      <c r="L428" t="s">
        <v>33</v>
      </c>
      <c r="M428" s="6">
        <v>67450.89</v>
      </c>
      <c r="N428" s="6">
        <v>97437.66</v>
      </c>
      <c r="O428" s="6">
        <v>82444.274999999994</v>
      </c>
    </row>
    <row r="429" spans="1:15" x14ac:dyDescent="0.2">
      <c r="A429" t="s">
        <v>55</v>
      </c>
      <c r="B429" t="s">
        <v>961</v>
      </c>
      <c r="C429" t="s">
        <v>23</v>
      </c>
      <c r="D429" t="s">
        <v>962</v>
      </c>
      <c r="E429" t="s">
        <v>110</v>
      </c>
      <c r="F429" t="str">
        <f t="shared" si="12"/>
        <v>Barrie</v>
      </c>
      <c r="G429" t="str">
        <f t="shared" si="13"/>
        <v>Barrie</v>
      </c>
      <c r="H429" t="s">
        <v>31</v>
      </c>
      <c r="I429" t="s">
        <v>54</v>
      </c>
      <c r="J429" t="s">
        <v>20</v>
      </c>
      <c r="K429" t="s">
        <v>32</v>
      </c>
      <c r="L429" t="s">
        <v>21</v>
      </c>
      <c r="M429" s="6">
        <v>68000</v>
      </c>
      <c r="N429" s="6">
        <v>88300</v>
      </c>
      <c r="O429" s="6">
        <v>78150</v>
      </c>
    </row>
    <row r="430" spans="1:15" x14ac:dyDescent="0.2">
      <c r="A430" t="s">
        <v>81</v>
      </c>
      <c r="B430" t="s">
        <v>963</v>
      </c>
      <c r="C430" t="s">
        <v>23</v>
      </c>
      <c r="D430" t="s">
        <v>964</v>
      </c>
      <c r="E430" t="s">
        <v>136</v>
      </c>
      <c r="F430" t="str">
        <f t="shared" si="12"/>
        <v>Edmonton</v>
      </c>
      <c r="G430" t="str">
        <f t="shared" si="13"/>
        <v>Edmonton</v>
      </c>
      <c r="H430" t="s">
        <v>100</v>
      </c>
      <c r="I430" t="s">
        <v>965</v>
      </c>
      <c r="J430" t="s">
        <v>45</v>
      </c>
      <c r="K430" t="s">
        <v>32</v>
      </c>
      <c r="L430" t="s">
        <v>39</v>
      </c>
      <c r="M430" s="6">
        <v>77335</v>
      </c>
      <c r="N430" s="6">
        <v>113793</v>
      </c>
      <c r="O430" s="6">
        <v>95564</v>
      </c>
    </row>
    <row r="431" spans="1:15" x14ac:dyDescent="0.2">
      <c r="A431" t="s">
        <v>81</v>
      </c>
      <c r="B431" t="s">
        <v>966</v>
      </c>
      <c r="C431" t="s">
        <v>23</v>
      </c>
      <c r="D431" t="s">
        <v>967</v>
      </c>
      <c r="E431" t="s">
        <v>260</v>
      </c>
      <c r="F431" t="str">
        <f t="shared" si="12"/>
        <v>Halifax</v>
      </c>
      <c r="G431" t="str">
        <f t="shared" si="13"/>
        <v>Halifax</v>
      </c>
      <c r="H431" t="s">
        <v>186</v>
      </c>
      <c r="I431" t="s">
        <v>685</v>
      </c>
      <c r="J431" t="s">
        <v>45</v>
      </c>
      <c r="K431" t="s">
        <v>32</v>
      </c>
      <c r="L431" t="s">
        <v>21</v>
      </c>
      <c r="M431" s="6">
        <v>66000</v>
      </c>
      <c r="N431" s="6">
        <v>84500</v>
      </c>
      <c r="O431" s="6">
        <v>75250</v>
      </c>
    </row>
    <row r="432" spans="1:15" x14ac:dyDescent="0.2">
      <c r="A432" t="s">
        <v>22</v>
      </c>
      <c r="B432" t="s">
        <v>23</v>
      </c>
      <c r="C432" t="s">
        <v>23</v>
      </c>
      <c r="D432" t="s">
        <v>861</v>
      </c>
      <c r="E432" t="s">
        <v>99</v>
      </c>
      <c r="F432" t="str">
        <f t="shared" si="12"/>
        <v>Calgary</v>
      </c>
      <c r="G432" t="str">
        <f t="shared" si="13"/>
        <v>Calgary</v>
      </c>
      <c r="H432" t="s">
        <v>100</v>
      </c>
      <c r="I432" t="s">
        <v>862</v>
      </c>
      <c r="J432" t="s">
        <v>20</v>
      </c>
      <c r="K432" t="s">
        <v>32</v>
      </c>
      <c r="L432" t="s">
        <v>21</v>
      </c>
      <c r="M432" s="6">
        <v>92701</v>
      </c>
      <c r="N432" s="6">
        <v>107185</v>
      </c>
      <c r="O432" s="6">
        <v>99943</v>
      </c>
    </row>
    <row r="433" spans="1:15" x14ac:dyDescent="0.2">
      <c r="A433" t="s">
        <v>88</v>
      </c>
      <c r="B433" t="s">
        <v>968</v>
      </c>
      <c r="C433" t="s">
        <v>28</v>
      </c>
      <c r="D433" t="s">
        <v>374</v>
      </c>
      <c r="E433" t="s">
        <v>136</v>
      </c>
      <c r="F433" t="str">
        <f t="shared" si="12"/>
        <v>Edmonton</v>
      </c>
      <c r="G433" t="str">
        <f t="shared" si="13"/>
        <v>Edmonton</v>
      </c>
      <c r="H433" t="s">
        <v>100</v>
      </c>
      <c r="I433" t="s">
        <v>54</v>
      </c>
      <c r="J433" t="s">
        <v>20</v>
      </c>
      <c r="K433" t="s">
        <v>32</v>
      </c>
      <c r="L433" t="s">
        <v>33</v>
      </c>
      <c r="M433" s="6">
        <v>85633.600000000006</v>
      </c>
      <c r="N433" s="6">
        <v>106995.2</v>
      </c>
      <c r="O433" s="6">
        <v>96314.4</v>
      </c>
    </row>
    <row r="434" spans="1:15" x14ac:dyDescent="0.2">
      <c r="A434" t="s">
        <v>48</v>
      </c>
      <c r="B434" t="s">
        <v>952</v>
      </c>
      <c r="C434" t="s">
        <v>50</v>
      </c>
      <c r="D434" t="s">
        <v>275</v>
      </c>
      <c r="E434" t="s">
        <v>276</v>
      </c>
      <c r="F434" t="str">
        <f t="shared" si="12"/>
        <v>Dorval</v>
      </c>
      <c r="G434" t="str">
        <f t="shared" si="13"/>
        <v>Dorval</v>
      </c>
      <c r="H434" t="s">
        <v>146</v>
      </c>
      <c r="I434" t="s">
        <v>54</v>
      </c>
      <c r="J434" t="s">
        <v>20</v>
      </c>
      <c r="K434" t="s">
        <v>32</v>
      </c>
      <c r="L434" t="s">
        <v>21</v>
      </c>
      <c r="M434" s="6">
        <v>68500</v>
      </c>
      <c r="N434" s="6">
        <v>87000</v>
      </c>
      <c r="O434" s="6">
        <v>77750</v>
      </c>
    </row>
    <row r="435" spans="1:15" x14ac:dyDescent="0.2">
      <c r="A435" t="s">
        <v>88</v>
      </c>
      <c r="B435" t="s">
        <v>969</v>
      </c>
      <c r="C435" t="s">
        <v>188</v>
      </c>
      <c r="D435" t="s">
        <v>970</v>
      </c>
      <c r="E435" t="s">
        <v>971</v>
      </c>
      <c r="F435" t="str">
        <f t="shared" si="12"/>
        <v>Speerville</v>
      </c>
      <c r="G435" t="str">
        <f t="shared" si="13"/>
        <v>Speerville</v>
      </c>
      <c r="H435" t="s">
        <v>178</v>
      </c>
      <c r="I435" t="s">
        <v>589</v>
      </c>
      <c r="J435" t="s">
        <v>20</v>
      </c>
      <c r="K435" t="s">
        <v>32</v>
      </c>
      <c r="L435" t="s">
        <v>21</v>
      </c>
      <c r="M435" s="6">
        <v>51332.28</v>
      </c>
      <c r="N435" s="6">
        <v>109672.13</v>
      </c>
      <c r="O435" s="6">
        <v>80502.205000000002</v>
      </c>
    </row>
    <row r="436" spans="1:15" x14ac:dyDescent="0.2">
      <c r="A436" t="s">
        <v>88</v>
      </c>
      <c r="B436" t="s">
        <v>972</v>
      </c>
      <c r="C436" t="s">
        <v>23</v>
      </c>
      <c r="D436" t="s">
        <v>973</v>
      </c>
      <c r="E436" t="s">
        <v>123</v>
      </c>
      <c r="F436" t="str">
        <f t="shared" si="12"/>
        <v>Mississauga</v>
      </c>
      <c r="G436" t="str">
        <f t="shared" si="13"/>
        <v>Mississauga</v>
      </c>
      <c r="H436" t="s">
        <v>31</v>
      </c>
      <c r="I436" t="s">
        <v>18</v>
      </c>
      <c r="J436" t="s">
        <v>20</v>
      </c>
      <c r="K436" t="s">
        <v>32</v>
      </c>
      <c r="L436" t="s">
        <v>21</v>
      </c>
      <c r="M436" s="6">
        <v>91520</v>
      </c>
      <c r="N436" s="6">
        <v>91520</v>
      </c>
      <c r="O436" s="6">
        <v>91520</v>
      </c>
    </row>
    <row r="437" spans="1:15" x14ac:dyDescent="0.2">
      <c r="A437" t="s">
        <v>48</v>
      </c>
      <c r="B437" t="s">
        <v>974</v>
      </c>
      <c r="C437" t="s">
        <v>50</v>
      </c>
      <c r="D437" t="s">
        <v>930</v>
      </c>
      <c r="E437" t="s">
        <v>136</v>
      </c>
      <c r="F437" t="str">
        <f t="shared" si="12"/>
        <v>Edmonton</v>
      </c>
      <c r="G437" t="str">
        <f t="shared" si="13"/>
        <v>Edmonton</v>
      </c>
      <c r="H437" t="s">
        <v>100</v>
      </c>
      <c r="I437" t="s">
        <v>975</v>
      </c>
      <c r="J437" t="s">
        <v>20</v>
      </c>
      <c r="K437" t="s">
        <v>32</v>
      </c>
      <c r="L437" t="s">
        <v>481</v>
      </c>
      <c r="M437" s="6">
        <v>30240.560000000001</v>
      </c>
      <c r="N437" s="6">
        <v>57200</v>
      </c>
      <c r="O437" s="6">
        <v>43720.28</v>
      </c>
    </row>
    <row r="438" spans="1:15" x14ac:dyDescent="0.2">
      <c r="A438" t="s">
        <v>88</v>
      </c>
      <c r="B438" t="s">
        <v>299</v>
      </c>
      <c r="C438" t="s">
        <v>90</v>
      </c>
      <c r="D438" t="s">
        <v>976</v>
      </c>
      <c r="E438" t="s">
        <v>482</v>
      </c>
      <c r="F438" t="str">
        <f t="shared" si="12"/>
        <v>Hamilton</v>
      </c>
      <c r="G438" t="str">
        <f t="shared" si="13"/>
        <v>Hamilton</v>
      </c>
      <c r="H438" t="s">
        <v>31</v>
      </c>
      <c r="I438" t="s">
        <v>18</v>
      </c>
      <c r="J438" t="s">
        <v>20</v>
      </c>
      <c r="K438" t="s">
        <v>32</v>
      </c>
      <c r="L438" t="s">
        <v>33</v>
      </c>
      <c r="M438" s="6">
        <v>95680</v>
      </c>
      <c r="N438" s="6">
        <v>95680</v>
      </c>
      <c r="O438" s="6">
        <v>95680</v>
      </c>
    </row>
    <row r="439" spans="1:15" x14ac:dyDescent="0.2">
      <c r="A439" t="s">
        <v>26</v>
      </c>
      <c r="B439" t="s">
        <v>977</v>
      </c>
      <c r="C439" t="s">
        <v>50</v>
      </c>
      <c r="D439" t="s">
        <v>978</v>
      </c>
      <c r="E439" t="s">
        <v>75</v>
      </c>
      <c r="F439" t="str">
        <f t="shared" si="12"/>
        <v>Burlington</v>
      </c>
      <c r="G439" t="str">
        <f t="shared" si="13"/>
        <v>Burlington</v>
      </c>
      <c r="H439" t="s">
        <v>31</v>
      </c>
      <c r="I439" t="s">
        <v>979</v>
      </c>
      <c r="J439" t="s">
        <v>45</v>
      </c>
      <c r="K439" t="s">
        <v>32</v>
      </c>
      <c r="L439" t="s">
        <v>150</v>
      </c>
      <c r="M439" s="6">
        <v>30240.560000000001</v>
      </c>
      <c r="N439" s="6">
        <v>86424</v>
      </c>
      <c r="O439" s="6">
        <v>58332.28</v>
      </c>
    </row>
    <row r="440" spans="1:15" x14ac:dyDescent="0.2">
      <c r="A440" t="s">
        <v>26</v>
      </c>
      <c r="B440" t="s">
        <v>980</v>
      </c>
      <c r="C440" t="s">
        <v>50</v>
      </c>
      <c r="D440" t="s">
        <v>895</v>
      </c>
      <c r="E440" t="s">
        <v>63</v>
      </c>
      <c r="F440" t="str">
        <f t="shared" si="12"/>
        <v>Vancouver</v>
      </c>
      <c r="G440" t="str">
        <f t="shared" si="13"/>
        <v>Vancouver</v>
      </c>
      <c r="H440" t="s">
        <v>53</v>
      </c>
      <c r="I440" t="s">
        <v>586</v>
      </c>
      <c r="J440" t="s">
        <v>375</v>
      </c>
      <c r="K440" t="s">
        <v>32</v>
      </c>
      <c r="L440" t="s">
        <v>46</v>
      </c>
      <c r="M440" s="7">
        <v>60964.799999999901</v>
      </c>
      <c r="N440" s="7">
        <v>80017.599999999904</v>
      </c>
      <c r="O440" s="6">
        <v>70491.199999999997</v>
      </c>
    </row>
    <row r="441" spans="1:15" x14ac:dyDescent="0.2">
      <c r="A441" t="s">
        <v>96</v>
      </c>
      <c r="B441" t="s">
        <v>606</v>
      </c>
      <c r="C441" t="s">
        <v>50</v>
      </c>
      <c r="D441" t="s">
        <v>852</v>
      </c>
      <c r="E441" t="s">
        <v>136</v>
      </c>
      <c r="F441" t="str">
        <f t="shared" si="12"/>
        <v>Edmonton</v>
      </c>
      <c r="G441" t="str">
        <f t="shared" si="13"/>
        <v>Edmonton</v>
      </c>
      <c r="H441" t="s">
        <v>100</v>
      </c>
      <c r="I441" t="s">
        <v>54</v>
      </c>
      <c r="J441" t="s">
        <v>20</v>
      </c>
      <c r="K441" t="s">
        <v>32</v>
      </c>
      <c r="L441" t="s">
        <v>21</v>
      </c>
      <c r="M441" s="6">
        <v>50000</v>
      </c>
      <c r="N441" s="6">
        <v>76458</v>
      </c>
      <c r="O441" s="6">
        <v>63229</v>
      </c>
    </row>
    <row r="442" spans="1:15" x14ac:dyDescent="0.2">
      <c r="A442" t="s">
        <v>48</v>
      </c>
      <c r="B442" t="s">
        <v>981</v>
      </c>
      <c r="C442" t="s">
        <v>90</v>
      </c>
      <c r="D442" t="s">
        <v>930</v>
      </c>
      <c r="E442" t="s">
        <v>982</v>
      </c>
      <c r="F442" t="str">
        <f t="shared" si="12"/>
        <v>St. Albert</v>
      </c>
      <c r="G442" t="str">
        <f t="shared" si="13"/>
        <v>St. Albert</v>
      </c>
      <c r="H442" t="s">
        <v>100</v>
      </c>
      <c r="I442" t="s">
        <v>983</v>
      </c>
      <c r="J442" t="s">
        <v>20</v>
      </c>
      <c r="K442" t="s">
        <v>32</v>
      </c>
      <c r="L442" t="s">
        <v>481</v>
      </c>
      <c r="M442" s="6">
        <v>59713</v>
      </c>
      <c r="N442" s="6">
        <v>89212</v>
      </c>
      <c r="O442" s="6">
        <v>74462.5</v>
      </c>
    </row>
    <row r="443" spans="1:15" x14ac:dyDescent="0.2">
      <c r="A443" t="s">
        <v>26</v>
      </c>
      <c r="B443" t="s">
        <v>984</v>
      </c>
      <c r="C443" t="s">
        <v>50</v>
      </c>
      <c r="D443" t="s">
        <v>930</v>
      </c>
      <c r="E443" t="s">
        <v>136</v>
      </c>
      <c r="F443" t="str">
        <f t="shared" si="12"/>
        <v>Edmonton</v>
      </c>
      <c r="G443" t="str">
        <f t="shared" si="13"/>
        <v>Edmonton</v>
      </c>
      <c r="H443" t="s">
        <v>100</v>
      </c>
      <c r="I443" t="s">
        <v>614</v>
      </c>
      <c r="J443" t="s">
        <v>20</v>
      </c>
      <c r="K443" t="s">
        <v>32</v>
      </c>
      <c r="L443" t="s">
        <v>481</v>
      </c>
      <c r="M443" s="6">
        <v>68049</v>
      </c>
      <c r="N443" s="6">
        <v>87547</v>
      </c>
      <c r="O443" s="6">
        <v>77798</v>
      </c>
    </row>
    <row r="444" spans="1:15" x14ac:dyDescent="0.2">
      <c r="A444" t="s">
        <v>26</v>
      </c>
      <c r="B444" t="s">
        <v>985</v>
      </c>
      <c r="C444" t="s">
        <v>591</v>
      </c>
      <c r="D444" t="s">
        <v>986</v>
      </c>
      <c r="E444" t="s">
        <v>123</v>
      </c>
      <c r="F444" t="str">
        <f t="shared" si="12"/>
        <v>Mississauga</v>
      </c>
      <c r="G444" t="str">
        <f t="shared" si="13"/>
        <v>Mississauga</v>
      </c>
      <c r="H444" t="s">
        <v>31</v>
      </c>
      <c r="I444" t="s">
        <v>987</v>
      </c>
      <c r="J444" t="s">
        <v>223</v>
      </c>
      <c r="K444" t="s">
        <v>32</v>
      </c>
      <c r="L444" t="s">
        <v>21</v>
      </c>
      <c r="M444" s="6">
        <v>64123.59</v>
      </c>
      <c r="N444" s="6">
        <v>86600</v>
      </c>
      <c r="O444" s="6">
        <v>75361.794999999998</v>
      </c>
    </row>
    <row r="445" spans="1:15" x14ac:dyDescent="0.2">
      <c r="A445" t="s">
        <v>48</v>
      </c>
      <c r="B445" t="s">
        <v>988</v>
      </c>
      <c r="C445" t="s">
        <v>23</v>
      </c>
      <c r="D445" t="s">
        <v>989</v>
      </c>
      <c r="E445" t="s">
        <v>30</v>
      </c>
      <c r="F445" t="str">
        <f t="shared" si="12"/>
        <v>Ottawa</v>
      </c>
      <c r="G445" t="str">
        <f t="shared" si="13"/>
        <v>Ottawa</v>
      </c>
      <c r="H445" t="s">
        <v>31</v>
      </c>
      <c r="I445" t="s">
        <v>18</v>
      </c>
      <c r="J445" t="s">
        <v>45</v>
      </c>
      <c r="K445" t="s">
        <v>32</v>
      </c>
      <c r="L445" t="s">
        <v>241</v>
      </c>
      <c r="M445" s="6">
        <v>137280</v>
      </c>
      <c r="N445" s="6">
        <v>180000</v>
      </c>
      <c r="O445" s="6">
        <v>158640</v>
      </c>
    </row>
    <row r="446" spans="1:15" x14ac:dyDescent="0.2">
      <c r="A446" t="s">
        <v>26</v>
      </c>
      <c r="B446" t="s">
        <v>990</v>
      </c>
      <c r="C446" t="s">
        <v>90</v>
      </c>
      <c r="D446" t="s">
        <v>449</v>
      </c>
      <c r="E446" t="s">
        <v>600</v>
      </c>
      <c r="F446" t="str">
        <f t="shared" si="12"/>
        <v>Markham</v>
      </c>
      <c r="G446" t="str">
        <f t="shared" si="13"/>
        <v>Markham</v>
      </c>
      <c r="H446" t="s">
        <v>31</v>
      </c>
      <c r="I446" t="s">
        <v>991</v>
      </c>
      <c r="J446" t="s">
        <v>45</v>
      </c>
      <c r="K446" t="s">
        <v>32</v>
      </c>
      <c r="L446" t="s">
        <v>33</v>
      </c>
      <c r="M446" s="6">
        <v>64123.59</v>
      </c>
      <c r="N446" s="6">
        <v>86600</v>
      </c>
      <c r="O446" s="6">
        <v>75361.794999999998</v>
      </c>
    </row>
    <row r="447" spans="1:15" x14ac:dyDescent="0.2">
      <c r="A447" t="s">
        <v>48</v>
      </c>
      <c r="B447" t="s">
        <v>992</v>
      </c>
      <c r="C447" t="s">
        <v>50</v>
      </c>
      <c r="D447" t="s">
        <v>993</v>
      </c>
      <c r="E447" t="s">
        <v>204</v>
      </c>
      <c r="F447" t="str">
        <f t="shared" si="12"/>
        <v>Brampton</v>
      </c>
      <c r="G447" t="str">
        <f t="shared" si="13"/>
        <v>Brampton</v>
      </c>
      <c r="H447" t="s">
        <v>31</v>
      </c>
      <c r="I447" t="s">
        <v>994</v>
      </c>
      <c r="J447" t="s">
        <v>45</v>
      </c>
      <c r="K447" t="s">
        <v>32</v>
      </c>
      <c r="L447" t="s">
        <v>732</v>
      </c>
      <c r="M447" s="6">
        <v>68500</v>
      </c>
      <c r="N447" s="6">
        <v>87000</v>
      </c>
      <c r="O447" s="6">
        <v>77750</v>
      </c>
    </row>
    <row r="448" spans="1:15" x14ac:dyDescent="0.2">
      <c r="A448" t="s">
        <v>55</v>
      </c>
      <c r="B448" t="s">
        <v>995</v>
      </c>
      <c r="C448" t="s">
        <v>50</v>
      </c>
      <c r="D448" t="s">
        <v>275</v>
      </c>
      <c r="E448" t="s">
        <v>276</v>
      </c>
      <c r="F448" t="str">
        <f t="shared" si="12"/>
        <v>Dorval</v>
      </c>
      <c r="G448" t="str">
        <f t="shared" si="13"/>
        <v>Dorval</v>
      </c>
      <c r="H448" t="s">
        <v>146</v>
      </c>
      <c r="I448" t="s">
        <v>18</v>
      </c>
      <c r="J448" t="s">
        <v>45</v>
      </c>
      <c r="K448" t="s">
        <v>32</v>
      </c>
      <c r="L448" t="s">
        <v>21</v>
      </c>
      <c r="M448" s="6">
        <v>68000</v>
      </c>
      <c r="N448" s="6">
        <v>88300</v>
      </c>
      <c r="O448" s="6">
        <v>78150</v>
      </c>
    </row>
    <row r="449" spans="1:15" x14ac:dyDescent="0.2">
      <c r="A449" t="s">
        <v>55</v>
      </c>
      <c r="B449" t="s">
        <v>996</v>
      </c>
      <c r="C449" t="s">
        <v>15</v>
      </c>
      <c r="D449" t="s">
        <v>997</v>
      </c>
      <c r="E449" t="s">
        <v>37</v>
      </c>
      <c r="F449" t="str">
        <f t="shared" si="12"/>
        <v>Toronto</v>
      </c>
      <c r="G449" t="str">
        <f t="shared" si="13"/>
        <v>Toronto</v>
      </c>
      <c r="H449" t="s">
        <v>31</v>
      </c>
      <c r="I449" t="s">
        <v>998</v>
      </c>
      <c r="J449" t="s">
        <v>45</v>
      </c>
      <c r="K449" t="s">
        <v>32</v>
      </c>
      <c r="L449" t="s">
        <v>93</v>
      </c>
      <c r="M449" s="6">
        <v>68000</v>
      </c>
      <c r="N449" s="6">
        <v>88300</v>
      </c>
      <c r="O449" s="6">
        <v>78150</v>
      </c>
    </row>
    <row r="450" spans="1:15" x14ac:dyDescent="0.2">
      <c r="A450" t="s">
        <v>96</v>
      </c>
      <c r="B450" t="s">
        <v>606</v>
      </c>
      <c r="C450" t="s">
        <v>50</v>
      </c>
      <c r="D450" t="s">
        <v>852</v>
      </c>
      <c r="E450" t="s">
        <v>670</v>
      </c>
      <c r="F450" t="str">
        <f t="shared" ref="F450:F513" si="14">IF(LEFT(E450,9)="Remote in","Remote",E450)</f>
        <v>St. Thomas</v>
      </c>
      <c r="G450" t="str">
        <f t="shared" ref="G450:G513" si="15">IF(LEFT(E450,9)="Remote in",MID(E450,11,LEN(E450)-10),E450)</f>
        <v>St. Thomas</v>
      </c>
      <c r="H450" t="s">
        <v>31</v>
      </c>
      <c r="I450" t="s">
        <v>54</v>
      </c>
      <c r="J450" t="s">
        <v>20</v>
      </c>
      <c r="K450" t="s">
        <v>32</v>
      </c>
      <c r="L450" t="s">
        <v>21</v>
      </c>
      <c r="M450" s="6">
        <v>50000</v>
      </c>
      <c r="N450" s="6">
        <v>76458</v>
      </c>
      <c r="O450" s="6">
        <v>63229</v>
      </c>
    </row>
    <row r="451" spans="1:15" x14ac:dyDescent="0.2">
      <c r="A451" t="s">
        <v>55</v>
      </c>
      <c r="B451" t="s">
        <v>996</v>
      </c>
      <c r="C451" t="s">
        <v>15</v>
      </c>
      <c r="D451" t="s">
        <v>997</v>
      </c>
      <c r="E451" t="s">
        <v>37</v>
      </c>
      <c r="F451" t="str">
        <f t="shared" si="14"/>
        <v>Toronto</v>
      </c>
      <c r="G451" t="str">
        <f t="shared" si="15"/>
        <v>Toronto</v>
      </c>
      <c r="H451" t="s">
        <v>31</v>
      </c>
      <c r="I451" t="s">
        <v>998</v>
      </c>
      <c r="J451" t="s">
        <v>45</v>
      </c>
      <c r="K451" t="s">
        <v>32</v>
      </c>
      <c r="L451" t="s">
        <v>93</v>
      </c>
      <c r="M451" s="6">
        <v>68000</v>
      </c>
      <c r="N451" s="6">
        <v>88300</v>
      </c>
      <c r="O451" s="6">
        <v>78150</v>
      </c>
    </row>
    <row r="452" spans="1:15" x14ac:dyDescent="0.2">
      <c r="A452" t="s">
        <v>22</v>
      </c>
      <c r="B452" t="s">
        <v>999</v>
      </c>
      <c r="C452" t="s">
        <v>50</v>
      </c>
      <c r="D452" t="s">
        <v>1000</v>
      </c>
      <c r="E452" t="s">
        <v>37</v>
      </c>
      <c r="F452" t="str">
        <f t="shared" si="14"/>
        <v>Toronto</v>
      </c>
      <c r="G452" t="str">
        <f t="shared" si="15"/>
        <v>Toronto</v>
      </c>
      <c r="H452" t="s">
        <v>31</v>
      </c>
      <c r="I452" t="s">
        <v>1001</v>
      </c>
      <c r="J452" t="s">
        <v>20</v>
      </c>
      <c r="K452" t="s">
        <v>32</v>
      </c>
      <c r="L452" t="s">
        <v>21</v>
      </c>
      <c r="M452" s="6">
        <v>30240.560000000001</v>
      </c>
      <c r="N452" s="6">
        <v>57200</v>
      </c>
      <c r="O452" s="6">
        <v>43720.28</v>
      </c>
    </row>
    <row r="453" spans="1:15" x14ac:dyDescent="0.2">
      <c r="A453" t="s">
        <v>22</v>
      </c>
      <c r="B453" t="s">
        <v>1002</v>
      </c>
      <c r="C453" t="s">
        <v>23</v>
      </c>
      <c r="D453" t="s">
        <v>71</v>
      </c>
      <c r="E453" t="s">
        <v>37</v>
      </c>
      <c r="F453" t="str">
        <f t="shared" si="14"/>
        <v>Toronto</v>
      </c>
      <c r="G453" t="str">
        <f t="shared" si="15"/>
        <v>Toronto</v>
      </c>
      <c r="H453" t="s">
        <v>31</v>
      </c>
      <c r="I453" t="s">
        <v>87</v>
      </c>
      <c r="J453" t="s">
        <v>20</v>
      </c>
      <c r="K453" t="s">
        <v>32</v>
      </c>
      <c r="L453" t="s">
        <v>33</v>
      </c>
      <c r="M453" s="6">
        <v>65000</v>
      </c>
      <c r="N453" s="6">
        <v>87000</v>
      </c>
      <c r="O453" s="6">
        <v>76000</v>
      </c>
    </row>
    <row r="454" spans="1:15" x14ac:dyDescent="0.2">
      <c r="A454" t="s">
        <v>88</v>
      </c>
      <c r="B454" t="s">
        <v>1003</v>
      </c>
      <c r="C454" t="s">
        <v>50</v>
      </c>
      <c r="D454" t="s">
        <v>1004</v>
      </c>
      <c r="E454" t="s">
        <v>1005</v>
      </c>
      <c r="F454" t="str">
        <f t="shared" si="14"/>
        <v>Kamloops</v>
      </c>
      <c r="G454" t="str">
        <f t="shared" si="15"/>
        <v>Kamloops</v>
      </c>
      <c r="H454" t="s">
        <v>53</v>
      </c>
      <c r="I454" t="s">
        <v>1006</v>
      </c>
      <c r="J454" t="s">
        <v>20</v>
      </c>
      <c r="K454" t="s">
        <v>32</v>
      </c>
      <c r="L454" t="s">
        <v>21</v>
      </c>
      <c r="M454" s="6">
        <v>65000</v>
      </c>
      <c r="N454" s="6">
        <v>78000</v>
      </c>
      <c r="O454" s="6">
        <v>71500</v>
      </c>
    </row>
    <row r="455" spans="1:15" x14ac:dyDescent="0.2">
      <c r="A455" t="s">
        <v>88</v>
      </c>
      <c r="B455" t="s">
        <v>1007</v>
      </c>
      <c r="C455" t="s">
        <v>1008</v>
      </c>
      <c r="D455" t="s">
        <v>418</v>
      </c>
      <c r="E455" t="s">
        <v>37</v>
      </c>
      <c r="F455" t="str">
        <f t="shared" si="14"/>
        <v>Toronto</v>
      </c>
      <c r="G455" t="str">
        <f t="shared" si="15"/>
        <v>Toronto</v>
      </c>
      <c r="H455" t="s">
        <v>31</v>
      </c>
      <c r="I455" t="s">
        <v>18</v>
      </c>
      <c r="J455" t="s">
        <v>45</v>
      </c>
      <c r="K455" t="s">
        <v>32</v>
      </c>
      <c r="L455" t="s">
        <v>21</v>
      </c>
      <c r="M455" s="6">
        <v>85816.8</v>
      </c>
      <c r="N455" s="6">
        <v>91520</v>
      </c>
      <c r="O455" s="6">
        <v>88668.4</v>
      </c>
    </row>
    <row r="456" spans="1:15" x14ac:dyDescent="0.2">
      <c r="A456" t="s">
        <v>88</v>
      </c>
      <c r="B456" t="s">
        <v>1009</v>
      </c>
      <c r="C456" t="s">
        <v>23</v>
      </c>
      <c r="D456" t="s">
        <v>1010</v>
      </c>
      <c r="E456" t="s">
        <v>648</v>
      </c>
      <c r="F456" t="str">
        <f t="shared" si="14"/>
        <v>St. Catharines</v>
      </c>
      <c r="G456" t="str">
        <f t="shared" si="15"/>
        <v>St. Catharines</v>
      </c>
      <c r="H456" t="s">
        <v>31</v>
      </c>
      <c r="I456" t="s">
        <v>18</v>
      </c>
      <c r="J456" t="s">
        <v>20</v>
      </c>
      <c r="K456" t="s">
        <v>32</v>
      </c>
      <c r="L456" t="s">
        <v>33</v>
      </c>
      <c r="M456" s="6">
        <v>30240.560000000001</v>
      </c>
      <c r="N456" s="6">
        <v>57200</v>
      </c>
      <c r="O456" s="6">
        <v>43720.28</v>
      </c>
    </row>
    <row r="457" spans="1:15" x14ac:dyDescent="0.2">
      <c r="A457" t="s">
        <v>55</v>
      </c>
      <c r="B457" t="s">
        <v>1011</v>
      </c>
      <c r="C457" t="s">
        <v>50</v>
      </c>
      <c r="D457" t="s">
        <v>748</v>
      </c>
      <c r="E457" t="s">
        <v>99</v>
      </c>
      <c r="F457" t="str">
        <f t="shared" si="14"/>
        <v>Calgary</v>
      </c>
      <c r="G457" t="str">
        <f t="shared" si="15"/>
        <v>Calgary</v>
      </c>
      <c r="H457" t="s">
        <v>100</v>
      </c>
      <c r="I457" t="s">
        <v>54</v>
      </c>
      <c r="J457" t="s">
        <v>20</v>
      </c>
      <c r="K457" t="s">
        <v>32</v>
      </c>
      <c r="L457" t="s">
        <v>33</v>
      </c>
      <c r="M457" s="7">
        <v>85862.399999999994</v>
      </c>
      <c r="N457" s="6">
        <v>114774.39999999999</v>
      </c>
      <c r="O457" s="6">
        <v>100318.39999999999</v>
      </c>
    </row>
    <row r="458" spans="1:15" x14ac:dyDescent="0.2">
      <c r="A458" t="s">
        <v>48</v>
      </c>
      <c r="B458" t="s">
        <v>1013</v>
      </c>
      <c r="C458" t="s">
        <v>35</v>
      </c>
      <c r="D458" t="s">
        <v>327</v>
      </c>
      <c r="E458" t="s">
        <v>1014</v>
      </c>
      <c r="F458" t="str">
        <f t="shared" si="14"/>
        <v>West</v>
      </c>
      <c r="G458" t="str">
        <f t="shared" si="15"/>
        <v>West</v>
      </c>
      <c r="H458" t="s">
        <v>31</v>
      </c>
      <c r="I458" t="s">
        <v>1015</v>
      </c>
      <c r="J458" t="s">
        <v>223</v>
      </c>
      <c r="K458" t="s">
        <v>32</v>
      </c>
      <c r="L458" t="s">
        <v>93</v>
      </c>
      <c r="M458" s="6">
        <v>68500</v>
      </c>
      <c r="N458" s="6">
        <v>87000</v>
      </c>
      <c r="O458" s="6">
        <v>77750</v>
      </c>
    </row>
    <row r="459" spans="1:15" x14ac:dyDescent="0.2">
      <c r="A459" t="s">
        <v>81</v>
      </c>
      <c r="B459" t="s">
        <v>217</v>
      </c>
      <c r="C459" t="s">
        <v>23</v>
      </c>
      <c r="D459" t="s">
        <v>1016</v>
      </c>
      <c r="E459" t="s">
        <v>260</v>
      </c>
      <c r="F459" t="str">
        <f t="shared" si="14"/>
        <v>Halifax</v>
      </c>
      <c r="G459" t="str">
        <f t="shared" si="15"/>
        <v>Halifax</v>
      </c>
      <c r="H459" t="s">
        <v>186</v>
      </c>
      <c r="I459" t="s">
        <v>54</v>
      </c>
      <c r="J459" t="s">
        <v>45</v>
      </c>
      <c r="K459" t="s">
        <v>32</v>
      </c>
      <c r="L459" t="s">
        <v>39</v>
      </c>
      <c r="M459" s="6">
        <v>66000</v>
      </c>
      <c r="N459" s="6">
        <v>84500</v>
      </c>
      <c r="O459" s="6">
        <v>75250</v>
      </c>
    </row>
    <row r="460" spans="1:15" x14ac:dyDescent="0.2">
      <c r="A460" t="s">
        <v>26</v>
      </c>
      <c r="B460" t="s">
        <v>1017</v>
      </c>
      <c r="C460" t="s">
        <v>28</v>
      </c>
      <c r="D460" t="s">
        <v>1018</v>
      </c>
      <c r="E460" t="s">
        <v>821</v>
      </c>
      <c r="F460" t="str">
        <f t="shared" si="14"/>
        <v>Quebec City</v>
      </c>
      <c r="G460" t="str">
        <f t="shared" si="15"/>
        <v>Quebec City</v>
      </c>
      <c r="H460" t="s">
        <v>146</v>
      </c>
      <c r="I460" t="s">
        <v>1019</v>
      </c>
      <c r="J460" t="s">
        <v>20</v>
      </c>
      <c r="K460" t="s">
        <v>32</v>
      </c>
      <c r="L460" t="s">
        <v>46</v>
      </c>
      <c r="M460" s="6">
        <v>104755</v>
      </c>
      <c r="N460" s="6">
        <v>180000</v>
      </c>
      <c r="O460" s="6">
        <v>142377.5</v>
      </c>
    </row>
    <row r="461" spans="1:15" x14ac:dyDescent="0.2">
      <c r="A461" t="s">
        <v>55</v>
      </c>
      <c r="B461" t="s">
        <v>1020</v>
      </c>
      <c r="C461" t="s">
        <v>50</v>
      </c>
      <c r="D461" t="s">
        <v>1021</v>
      </c>
      <c r="E461" t="s">
        <v>316</v>
      </c>
      <c r="F461" t="str">
        <f t="shared" si="14"/>
        <v>North York</v>
      </c>
      <c r="G461" t="str">
        <f t="shared" si="15"/>
        <v>North York</v>
      </c>
      <c r="H461" t="s">
        <v>31</v>
      </c>
      <c r="I461" t="s">
        <v>18</v>
      </c>
      <c r="J461" t="s">
        <v>20</v>
      </c>
      <c r="K461" t="s">
        <v>32</v>
      </c>
      <c r="L461" t="s">
        <v>101</v>
      </c>
      <c r="M461" s="6">
        <v>55000</v>
      </c>
      <c r="N461" s="6">
        <v>58000</v>
      </c>
      <c r="O461" s="6">
        <v>56500</v>
      </c>
    </row>
    <row r="462" spans="1:15" x14ac:dyDescent="0.2">
      <c r="A462" t="s">
        <v>22</v>
      </c>
      <c r="B462" t="s">
        <v>944</v>
      </c>
      <c r="C462" t="s">
        <v>50</v>
      </c>
      <c r="D462" t="s">
        <v>126</v>
      </c>
      <c r="E462" t="s">
        <v>248</v>
      </c>
      <c r="F462" t="str">
        <f t="shared" si="14"/>
        <v>Laval</v>
      </c>
      <c r="G462" t="str">
        <f t="shared" si="15"/>
        <v>Laval</v>
      </c>
      <c r="H462" t="s">
        <v>146</v>
      </c>
      <c r="I462" t="s">
        <v>18</v>
      </c>
      <c r="J462" t="s">
        <v>20</v>
      </c>
      <c r="K462" t="s">
        <v>32</v>
      </c>
      <c r="L462" t="s">
        <v>93</v>
      </c>
      <c r="M462" s="6">
        <v>54500</v>
      </c>
      <c r="N462" s="6">
        <v>101500</v>
      </c>
      <c r="O462" s="6">
        <v>78000</v>
      </c>
    </row>
    <row r="463" spans="1:15" x14ac:dyDescent="0.2">
      <c r="A463" t="s">
        <v>48</v>
      </c>
      <c r="B463" t="s">
        <v>1022</v>
      </c>
      <c r="C463" t="s">
        <v>23</v>
      </c>
      <c r="D463" t="s">
        <v>583</v>
      </c>
      <c r="E463" t="s">
        <v>37</v>
      </c>
      <c r="F463" t="str">
        <f t="shared" si="14"/>
        <v>Toronto</v>
      </c>
      <c r="G463" t="str">
        <f t="shared" si="15"/>
        <v>Toronto</v>
      </c>
      <c r="H463" t="s">
        <v>31</v>
      </c>
      <c r="I463" t="s">
        <v>18</v>
      </c>
      <c r="J463" t="s">
        <v>45</v>
      </c>
      <c r="K463" t="s">
        <v>32</v>
      </c>
      <c r="L463" t="s">
        <v>21</v>
      </c>
      <c r="M463" s="6">
        <v>68500</v>
      </c>
      <c r="N463" s="6">
        <v>87000</v>
      </c>
      <c r="O463" s="6">
        <v>77750</v>
      </c>
    </row>
    <row r="464" spans="1:15" x14ac:dyDescent="0.2">
      <c r="A464" t="s">
        <v>96</v>
      </c>
      <c r="B464" t="s">
        <v>1023</v>
      </c>
      <c r="C464" t="s">
        <v>50</v>
      </c>
      <c r="D464" t="s">
        <v>91</v>
      </c>
      <c r="E464" t="s">
        <v>63</v>
      </c>
      <c r="F464" t="str">
        <f t="shared" si="14"/>
        <v>Vancouver</v>
      </c>
      <c r="G464" t="str">
        <f t="shared" si="15"/>
        <v>Vancouver</v>
      </c>
      <c r="H464" t="s">
        <v>53</v>
      </c>
      <c r="I464" t="s">
        <v>54</v>
      </c>
      <c r="J464" t="s">
        <v>20</v>
      </c>
      <c r="K464" t="s">
        <v>32</v>
      </c>
      <c r="L464" t="s">
        <v>93</v>
      </c>
      <c r="M464" s="6">
        <v>30240.560000000001</v>
      </c>
      <c r="N464" s="6">
        <v>80000</v>
      </c>
      <c r="O464" s="6">
        <v>55120.28</v>
      </c>
    </row>
    <row r="465" spans="1:15" x14ac:dyDescent="0.2">
      <c r="A465" t="s">
        <v>13</v>
      </c>
      <c r="B465" t="s">
        <v>1024</v>
      </c>
      <c r="C465" t="s">
        <v>50</v>
      </c>
      <c r="D465" t="s">
        <v>387</v>
      </c>
      <c r="E465" t="s">
        <v>30</v>
      </c>
      <c r="F465" t="str">
        <f t="shared" si="14"/>
        <v>Ottawa</v>
      </c>
      <c r="G465" t="str">
        <f t="shared" si="15"/>
        <v>Ottawa</v>
      </c>
      <c r="H465" t="s">
        <v>31</v>
      </c>
      <c r="I465" t="s">
        <v>1025</v>
      </c>
      <c r="J465" t="s">
        <v>45</v>
      </c>
      <c r="K465" t="s">
        <v>32</v>
      </c>
      <c r="L465" t="s">
        <v>33</v>
      </c>
      <c r="M465" s="6">
        <v>76000</v>
      </c>
      <c r="N465" s="6">
        <v>89440</v>
      </c>
      <c r="O465" s="6">
        <v>82720</v>
      </c>
    </row>
    <row r="466" spans="1:15" x14ac:dyDescent="0.2">
      <c r="A466" t="s">
        <v>81</v>
      </c>
      <c r="B466" t="s">
        <v>217</v>
      </c>
      <c r="C466" t="s">
        <v>23</v>
      </c>
      <c r="D466" t="s">
        <v>1016</v>
      </c>
      <c r="E466" t="s">
        <v>37</v>
      </c>
      <c r="F466" t="str">
        <f t="shared" si="14"/>
        <v>Toronto</v>
      </c>
      <c r="G466" t="str">
        <f t="shared" si="15"/>
        <v>Toronto</v>
      </c>
      <c r="H466" t="s">
        <v>31</v>
      </c>
      <c r="I466" t="s">
        <v>54</v>
      </c>
      <c r="J466" t="s">
        <v>45</v>
      </c>
      <c r="K466" t="s">
        <v>32</v>
      </c>
      <c r="L466" t="s">
        <v>39</v>
      </c>
      <c r="M466" s="6">
        <v>66000</v>
      </c>
      <c r="N466" s="6">
        <v>84500</v>
      </c>
      <c r="O466" s="6">
        <v>75250</v>
      </c>
    </row>
    <row r="467" spans="1:15" x14ac:dyDescent="0.2">
      <c r="A467" t="s">
        <v>22</v>
      </c>
      <c r="B467" t="s">
        <v>1026</v>
      </c>
      <c r="C467" t="s">
        <v>50</v>
      </c>
      <c r="D467" t="s">
        <v>1027</v>
      </c>
      <c r="E467" t="s">
        <v>608</v>
      </c>
      <c r="F467" t="str">
        <f t="shared" si="14"/>
        <v>Etobicoke</v>
      </c>
      <c r="G467" t="str">
        <f t="shared" si="15"/>
        <v>Etobicoke</v>
      </c>
      <c r="H467" t="s">
        <v>31</v>
      </c>
      <c r="I467" t="s">
        <v>18</v>
      </c>
      <c r="J467" t="s">
        <v>20</v>
      </c>
      <c r="K467" t="s">
        <v>32</v>
      </c>
      <c r="L467" t="s">
        <v>21</v>
      </c>
      <c r="M467" s="6">
        <v>65000</v>
      </c>
      <c r="N467" s="6">
        <v>87000</v>
      </c>
      <c r="O467" s="6">
        <v>76000</v>
      </c>
    </row>
    <row r="468" spans="1:15" x14ac:dyDescent="0.2">
      <c r="A468" t="s">
        <v>81</v>
      </c>
      <c r="B468" t="s">
        <v>1028</v>
      </c>
      <c r="C468" t="s">
        <v>23</v>
      </c>
      <c r="D468" t="s">
        <v>484</v>
      </c>
      <c r="E468" t="s">
        <v>37</v>
      </c>
      <c r="F468" t="str">
        <f t="shared" si="14"/>
        <v>Toronto</v>
      </c>
      <c r="G468" t="str">
        <f t="shared" si="15"/>
        <v>Toronto</v>
      </c>
      <c r="H468" t="s">
        <v>31</v>
      </c>
      <c r="I468" t="s">
        <v>1029</v>
      </c>
      <c r="J468" t="s">
        <v>20</v>
      </c>
      <c r="K468" t="s">
        <v>32</v>
      </c>
      <c r="L468" t="s">
        <v>33</v>
      </c>
      <c r="M468" s="6">
        <v>66000</v>
      </c>
      <c r="N468" s="6">
        <v>84500</v>
      </c>
      <c r="O468" s="6">
        <v>75250</v>
      </c>
    </row>
    <row r="469" spans="1:15" x14ac:dyDescent="0.2">
      <c r="A469" t="s">
        <v>81</v>
      </c>
      <c r="B469" t="s">
        <v>1030</v>
      </c>
      <c r="C469" t="s">
        <v>1031</v>
      </c>
      <c r="D469" t="s">
        <v>1032</v>
      </c>
      <c r="E469" t="s">
        <v>37</v>
      </c>
      <c r="F469" t="str">
        <f t="shared" si="14"/>
        <v>Toronto</v>
      </c>
      <c r="G469" t="str">
        <f t="shared" si="15"/>
        <v>Toronto</v>
      </c>
      <c r="H469" t="s">
        <v>31</v>
      </c>
      <c r="I469" t="s">
        <v>54</v>
      </c>
      <c r="J469" t="s">
        <v>20</v>
      </c>
      <c r="K469" t="s">
        <v>32</v>
      </c>
      <c r="L469" t="s">
        <v>21</v>
      </c>
      <c r="M469" s="6">
        <v>59000</v>
      </c>
      <c r="N469" s="6">
        <v>70000</v>
      </c>
      <c r="O469" s="6">
        <v>64500</v>
      </c>
    </row>
    <row r="470" spans="1:15" x14ac:dyDescent="0.2">
      <c r="A470" t="s">
        <v>48</v>
      </c>
      <c r="B470" t="s">
        <v>756</v>
      </c>
      <c r="C470" t="s">
        <v>50</v>
      </c>
      <c r="D470" t="s">
        <v>203</v>
      </c>
      <c r="E470" t="s">
        <v>37</v>
      </c>
      <c r="F470" t="str">
        <f t="shared" si="14"/>
        <v>Toronto</v>
      </c>
      <c r="G470" t="str">
        <f t="shared" si="15"/>
        <v>Toronto</v>
      </c>
      <c r="H470" t="s">
        <v>31</v>
      </c>
      <c r="I470" t="s">
        <v>54</v>
      </c>
      <c r="J470" t="s">
        <v>20</v>
      </c>
      <c r="K470" t="s">
        <v>32</v>
      </c>
      <c r="L470" t="s">
        <v>33</v>
      </c>
      <c r="M470" s="6">
        <v>68500</v>
      </c>
      <c r="N470" s="6">
        <v>87000</v>
      </c>
      <c r="O470" s="6">
        <v>77750</v>
      </c>
    </row>
    <row r="471" spans="1:15" x14ac:dyDescent="0.2">
      <c r="A471" t="s">
        <v>81</v>
      </c>
      <c r="B471" t="s">
        <v>1033</v>
      </c>
      <c r="C471" t="s">
        <v>50</v>
      </c>
      <c r="D471" t="s">
        <v>1034</v>
      </c>
      <c r="E471" t="s">
        <v>110</v>
      </c>
      <c r="F471" t="str">
        <f t="shared" si="14"/>
        <v>Barrie</v>
      </c>
      <c r="G471" t="str">
        <f t="shared" si="15"/>
        <v>Barrie</v>
      </c>
      <c r="H471" t="s">
        <v>31</v>
      </c>
      <c r="I471" t="s">
        <v>1035</v>
      </c>
      <c r="J471" t="s">
        <v>20</v>
      </c>
      <c r="K471" t="s">
        <v>32</v>
      </c>
      <c r="L471" t="s">
        <v>39</v>
      </c>
      <c r="M471" s="6">
        <v>41620.800000000003</v>
      </c>
      <c r="N471" s="6">
        <v>57200</v>
      </c>
      <c r="O471" s="6">
        <v>49410.400000000001</v>
      </c>
    </row>
    <row r="472" spans="1:15" x14ac:dyDescent="0.2">
      <c r="A472" t="s">
        <v>55</v>
      </c>
      <c r="B472" t="s">
        <v>1036</v>
      </c>
      <c r="C472" t="s">
        <v>50</v>
      </c>
      <c r="D472" t="s">
        <v>263</v>
      </c>
      <c r="E472" t="s">
        <v>37</v>
      </c>
      <c r="F472" t="str">
        <f t="shared" si="14"/>
        <v>Toronto</v>
      </c>
      <c r="G472" t="str">
        <f t="shared" si="15"/>
        <v>Toronto</v>
      </c>
      <c r="H472" t="s">
        <v>31</v>
      </c>
      <c r="I472" t="s">
        <v>1001</v>
      </c>
      <c r="J472" t="s">
        <v>45</v>
      </c>
      <c r="K472" t="s">
        <v>32</v>
      </c>
      <c r="L472" t="s">
        <v>93</v>
      </c>
      <c r="M472" s="6">
        <v>68000</v>
      </c>
      <c r="N472" s="6">
        <v>88300</v>
      </c>
      <c r="O472" s="6">
        <v>78150</v>
      </c>
    </row>
    <row r="473" spans="1:15" x14ac:dyDescent="0.2">
      <c r="A473" t="s">
        <v>26</v>
      </c>
      <c r="B473" t="s">
        <v>1037</v>
      </c>
      <c r="C473" t="s">
        <v>50</v>
      </c>
      <c r="D473" t="s">
        <v>1038</v>
      </c>
      <c r="E473" t="s">
        <v>99</v>
      </c>
      <c r="F473" t="str">
        <f t="shared" si="14"/>
        <v>Calgary</v>
      </c>
      <c r="G473" t="str">
        <f t="shared" si="15"/>
        <v>Calgary</v>
      </c>
      <c r="H473" t="s">
        <v>100</v>
      </c>
      <c r="I473" t="s">
        <v>1039</v>
      </c>
      <c r="J473" t="s">
        <v>20</v>
      </c>
      <c r="K473" t="s">
        <v>32</v>
      </c>
      <c r="L473" t="s">
        <v>101</v>
      </c>
      <c r="M473" s="6">
        <v>30240.560000000001</v>
      </c>
      <c r="N473" s="6">
        <v>57200</v>
      </c>
      <c r="O473" s="6">
        <v>43720.28</v>
      </c>
    </row>
    <row r="474" spans="1:15" x14ac:dyDescent="0.2">
      <c r="A474" t="s">
        <v>96</v>
      </c>
      <c r="B474" t="s">
        <v>1040</v>
      </c>
      <c r="C474" t="s">
        <v>50</v>
      </c>
      <c r="D474" t="s">
        <v>1041</v>
      </c>
      <c r="E474" t="s">
        <v>204</v>
      </c>
      <c r="F474" t="str">
        <f t="shared" si="14"/>
        <v>Brampton</v>
      </c>
      <c r="G474" t="str">
        <f t="shared" si="15"/>
        <v>Brampton</v>
      </c>
      <c r="H474" t="s">
        <v>31</v>
      </c>
      <c r="I474" t="s">
        <v>18</v>
      </c>
      <c r="J474" t="s">
        <v>20</v>
      </c>
      <c r="K474" t="s">
        <v>32</v>
      </c>
      <c r="L474" t="s">
        <v>33</v>
      </c>
      <c r="M474" s="6">
        <v>86091</v>
      </c>
      <c r="N474" s="6">
        <v>96853</v>
      </c>
      <c r="O474" s="6">
        <v>91472</v>
      </c>
    </row>
    <row r="475" spans="1:15" x14ac:dyDescent="0.2">
      <c r="A475" t="s">
        <v>55</v>
      </c>
      <c r="B475" t="s">
        <v>1042</v>
      </c>
      <c r="C475" t="s">
        <v>357</v>
      </c>
      <c r="D475" t="s">
        <v>1043</v>
      </c>
      <c r="E475" t="s">
        <v>99</v>
      </c>
      <c r="F475" t="str">
        <f t="shared" si="14"/>
        <v>Calgary</v>
      </c>
      <c r="G475" t="str">
        <f t="shared" si="15"/>
        <v>Calgary</v>
      </c>
      <c r="H475" t="s">
        <v>100</v>
      </c>
      <c r="I475" t="s">
        <v>54</v>
      </c>
      <c r="J475" t="s">
        <v>20</v>
      </c>
      <c r="K475" t="s">
        <v>32</v>
      </c>
      <c r="L475" t="s">
        <v>101</v>
      </c>
      <c r="M475" s="6">
        <v>68000</v>
      </c>
      <c r="N475" s="6">
        <v>88300</v>
      </c>
      <c r="O475" s="6">
        <v>78150</v>
      </c>
    </row>
    <row r="476" spans="1:15" x14ac:dyDescent="0.2">
      <c r="A476" t="s">
        <v>88</v>
      </c>
      <c r="B476" t="s">
        <v>1044</v>
      </c>
      <c r="C476" t="s">
        <v>188</v>
      </c>
      <c r="D476" t="s">
        <v>970</v>
      </c>
      <c r="E476" t="s">
        <v>971</v>
      </c>
      <c r="F476" t="str">
        <f t="shared" si="14"/>
        <v>Speerville</v>
      </c>
      <c r="G476" t="str">
        <f t="shared" si="15"/>
        <v>Speerville</v>
      </c>
      <c r="H476" t="s">
        <v>178</v>
      </c>
      <c r="I476" t="s">
        <v>1045</v>
      </c>
      <c r="J476" t="s">
        <v>20</v>
      </c>
      <c r="K476" t="s">
        <v>32</v>
      </c>
      <c r="L476" t="s">
        <v>21</v>
      </c>
      <c r="M476" s="6">
        <v>52000</v>
      </c>
      <c r="N476" s="6">
        <v>62400</v>
      </c>
      <c r="O476" s="6">
        <v>57200</v>
      </c>
    </row>
    <row r="477" spans="1:15" x14ac:dyDescent="0.2">
      <c r="A477" t="s">
        <v>26</v>
      </c>
      <c r="B477" t="s">
        <v>1046</v>
      </c>
      <c r="C477" t="s">
        <v>28</v>
      </c>
      <c r="D477" t="s">
        <v>1018</v>
      </c>
      <c r="E477" t="s">
        <v>821</v>
      </c>
      <c r="F477" t="str">
        <f t="shared" si="14"/>
        <v>Quebec City</v>
      </c>
      <c r="G477" t="str">
        <f t="shared" si="15"/>
        <v>Quebec City</v>
      </c>
      <c r="H477" t="s">
        <v>146</v>
      </c>
      <c r="I477" t="s">
        <v>1019</v>
      </c>
      <c r="J477" t="s">
        <v>20</v>
      </c>
      <c r="K477" t="s">
        <v>32</v>
      </c>
      <c r="L477" t="s">
        <v>46</v>
      </c>
      <c r="M477" s="6">
        <v>30240.560000000001</v>
      </c>
      <c r="N477" s="6">
        <v>57200</v>
      </c>
      <c r="O477" s="6">
        <v>43720.28</v>
      </c>
    </row>
    <row r="478" spans="1:15" x14ac:dyDescent="0.2">
      <c r="A478" t="s">
        <v>81</v>
      </c>
      <c r="B478" t="s">
        <v>1047</v>
      </c>
      <c r="C478" t="s">
        <v>50</v>
      </c>
      <c r="D478" t="s">
        <v>1048</v>
      </c>
      <c r="E478" t="s">
        <v>37</v>
      </c>
      <c r="F478" t="str">
        <f t="shared" si="14"/>
        <v>Toronto</v>
      </c>
      <c r="G478" t="str">
        <f t="shared" si="15"/>
        <v>Toronto</v>
      </c>
      <c r="H478" t="s">
        <v>31</v>
      </c>
      <c r="I478" t="s">
        <v>18</v>
      </c>
      <c r="J478" t="s">
        <v>45</v>
      </c>
      <c r="K478" t="s">
        <v>32</v>
      </c>
      <c r="L478" t="s">
        <v>21</v>
      </c>
      <c r="M478" s="6">
        <v>30240.560000000001</v>
      </c>
      <c r="N478" s="6">
        <v>57200</v>
      </c>
      <c r="O478" s="6">
        <v>43720.28</v>
      </c>
    </row>
    <row r="479" spans="1:15" x14ac:dyDescent="0.2">
      <c r="A479" t="s">
        <v>48</v>
      </c>
      <c r="B479" t="s">
        <v>1049</v>
      </c>
      <c r="C479" t="s">
        <v>50</v>
      </c>
      <c r="D479" t="s">
        <v>1050</v>
      </c>
      <c r="E479" t="s">
        <v>63</v>
      </c>
      <c r="F479" t="str">
        <f t="shared" si="14"/>
        <v>Vancouver</v>
      </c>
      <c r="G479" t="str">
        <f t="shared" si="15"/>
        <v>Vancouver</v>
      </c>
      <c r="H479" t="s">
        <v>53</v>
      </c>
      <c r="I479" t="s">
        <v>18</v>
      </c>
      <c r="J479" t="s">
        <v>20</v>
      </c>
      <c r="K479" t="s">
        <v>32</v>
      </c>
      <c r="L479" t="s">
        <v>21</v>
      </c>
      <c r="M479" s="6">
        <v>62400</v>
      </c>
      <c r="N479" s="6">
        <v>79040</v>
      </c>
      <c r="O479" s="6">
        <v>70720</v>
      </c>
    </row>
    <row r="480" spans="1:15" x14ac:dyDescent="0.2">
      <c r="A480" t="s">
        <v>13</v>
      </c>
      <c r="B480" t="s">
        <v>1051</v>
      </c>
      <c r="C480" t="s">
        <v>90</v>
      </c>
      <c r="D480" t="s">
        <v>492</v>
      </c>
      <c r="E480" t="s">
        <v>99</v>
      </c>
      <c r="F480" t="str">
        <f t="shared" si="14"/>
        <v>Calgary</v>
      </c>
      <c r="G480" t="str">
        <f t="shared" si="15"/>
        <v>Calgary</v>
      </c>
      <c r="H480" t="s">
        <v>100</v>
      </c>
      <c r="I480" t="s">
        <v>1052</v>
      </c>
      <c r="J480" t="s">
        <v>20</v>
      </c>
      <c r="K480" t="s">
        <v>32</v>
      </c>
      <c r="L480" t="s">
        <v>33</v>
      </c>
      <c r="M480" s="6">
        <v>70000</v>
      </c>
      <c r="N480" s="6">
        <v>82000</v>
      </c>
      <c r="O480" s="6">
        <v>76000</v>
      </c>
    </row>
    <row r="481" spans="1:15" x14ac:dyDescent="0.2">
      <c r="A481" t="s">
        <v>55</v>
      </c>
      <c r="B481" t="s">
        <v>1053</v>
      </c>
      <c r="C481" t="s">
        <v>23</v>
      </c>
      <c r="D481" t="s">
        <v>1054</v>
      </c>
      <c r="E481" t="s">
        <v>37</v>
      </c>
      <c r="F481" t="str">
        <f t="shared" si="14"/>
        <v>Toronto</v>
      </c>
      <c r="G481" t="str">
        <f t="shared" si="15"/>
        <v>Toronto</v>
      </c>
      <c r="H481" t="s">
        <v>31</v>
      </c>
      <c r="I481" t="s">
        <v>18</v>
      </c>
      <c r="J481" t="s">
        <v>45</v>
      </c>
      <c r="K481" t="s">
        <v>32</v>
      </c>
      <c r="L481" t="s">
        <v>21</v>
      </c>
      <c r="M481" s="6">
        <v>68000</v>
      </c>
      <c r="N481" s="6">
        <v>88300</v>
      </c>
      <c r="O481" s="6">
        <v>78150</v>
      </c>
    </row>
    <row r="482" spans="1:15" x14ac:dyDescent="0.2">
      <c r="A482" t="s">
        <v>13</v>
      </c>
      <c r="B482" t="s">
        <v>1055</v>
      </c>
      <c r="C482" t="s">
        <v>28</v>
      </c>
      <c r="D482" t="s">
        <v>1056</v>
      </c>
      <c r="E482" t="s">
        <v>37</v>
      </c>
      <c r="F482" t="str">
        <f t="shared" si="14"/>
        <v>Toronto</v>
      </c>
      <c r="G482" t="str">
        <f t="shared" si="15"/>
        <v>Toronto</v>
      </c>
      <c r="H482" t="s">
        <v>31</v>
      </c>
      <c r="I482" t="s">
        <v>685</v>
      </c>
      <c r="J482" t="s">
        <v>20</v>
      </c>
      <c r="K482" t="s">
        <v>32</v>
      </c>
      <c r="L482" t="s">
        <v>21</v>
      </c>
      <c r="M482" s="6">
        <v>76000</v>
      </c>
      <c r="N482" s="6">
        <v>89440</v>
      </c>
      <c r="O482" s="6">
        <v>82720</v>
      </c>
    </row>
    <row r="483" spans="1:15" x14ac:dyDescent="0.2">
      <c r="A483" t="s">
        <v>55</v>
      </c>
      <c r="B483" t="s">
        <v>1057</v>
      </c>
      <c r="C483" t="s">
        <v>50</v>
      </c>
      <c r="D483" t="s">
        <v>1058</v>
      </c>
      <c r="E483" t="s">
        <v>298</v>
      </c>
      <c r="F483" t="str">
        <f t="shared" si="14"/>
        <v>Victoria</v>
      </c>
      <c r="G483" t="str">
        <f t="shared" si="15"/>
        <v>Victoria</v>
      </c>
      <c r="H483" t="s">
        <v>53</v>
      </c>
      <c r="I483" t="s">
        <v>18</v>
      </c>
      <c r="J483" t="s">
        <v>20</v>
      </c>
      <c r="K483" t="s">
        <v>32</v>
      </c>
      <c r="L483" t="s">
        <v>21</v>
      </c>
      <c r="M483" s="6">
        <v>65466.34</v>
      </c>
      <c r="N483" s="6">
        <v>76927.3</v>
      </c>
      <c r="O483" s="6">
        <v>71196.820000000007</v>
      </c>
    </row>
    <row r="484" spans="1:15" x14ac:dyDescent="0.2">
      <c r="A484" t="s">
        <v>48</v>
      </c>
      <c r="B484" t="s">
        <v>1059</v>
      </c>
      <c r="C484" t="s">
        <v>50</v>
      </c>
      <c r="D484" t="s">
        <v>1060</v>
      </c>
      <c r="E484" t="s">
        <v>99</v>
      </c>
      <c r="F484" t="str">
        <f t="shared" si="14"/>
        <v>Calgary</v>
      </c>
      <c r="G484" t="str">
        <f t="shared" si="15"/>
        <v>Calgary</v>
      </c>
      <c r="H484" t="s">
        <v>100</v>
      </c>
      <c r="I484" t="s">
        <v>1061</v>
      </c>
      <c r="J484" t="s">
        <v>45</v>
      </c>
      <c r="K484" t="s">
        <v>32</v>
      </c>
      <c r="L484" t="s">
        <v>130</v>
      </c>
      <c r="M484" s="6">
        <v>68500</v>
      </c>
      <c r="N484" s="6">
        <v>87000</v>
      </c>
      <c r="O484" s="6">
        <v>77750</v>
      </c>
    </row>
    <row r="485" spans="1:15" x14ac:dyDescent="0.2">
      <c r="A485" t="s">
        <v>81</v>
      </c>
      <c r="B485" t="s">
        <v>1062</v>
      </c>
      <c r="C485" t="s">
        <v>23</v>
      </c>
      <c r="D485" t="s">
        <v>1063</v>
      </c>
      <c r="E485" t="s">
        <v>323</v>
      </c>
      <c r="F485" t="str">
        <f t="shared" si="14"/>
        <v>Richmond</v>
      </c>
      <c r="G485" t="str">
        <f t="shared" si="15"/>
        <v>Richmond</v>
      </c>
      <c r="H485" t="s">
        <v>53</v>
      </c>
      <c r="I485" t="s">
        <v>1064</v>
      </c>
      <c r="J485" t="s">
        <v>20</v>
      </c>
      <c r="K485" t="s">
        <v>32</v>
      </c>
      <c r="L485" t="s">
        <v>21</v>
      </c>
      <c r="M485" s="6">
        <v>38000</v>
      </c>
      <c r="N485" s="6">
        <v>57200</v>
      </c>
      <c r="O485" s="6">
        <v>47600</v>
      </c>
    </row>
    <row r="486" spans="1:15" x14ac:dyDescent="0.2">
      <c r="A486" t="s">
        <v>48</v>
      </c>
      <c r="B486" t="s">
        <v>1065</v>
      </c>
      <c r="C486" t="s">
        <v>23</v>
      </c>
      <c r="D486" t="s">
        <v>1066</v>
      </c>
      <c r="E486" t="s">
        <v>63</v>
      </c>
      <c r="F486" t="str">
        <f t="shared" si="14"/>
        <v>Vancouver</v>
      </c>
      <c r="G486" t="str">
        <f t="shared" si="15"/>
        <v>Vancouver</v>
      </c>
      <c r="H486" t="s">
        <v>53</v>
      </c>
      <c r="I486" t="s">
        <v>831</v>
      </c>
      <c r="J486" t="s">
        <v>45</v>
      </c>
      <c r="K486" t="s">
        <v>32</v>
      </c>
      <c r="L486" t="s">
        <v>21</v>
      </c>
      <c r="M486" s="6">
        <v>68500</v>
      </c>
      <c r="N486" s="6">
        <v>87000</v>
      </c>
      <c r="O486" s="6">
        <v>77750</v>
      </c>
    </row>
    <row r="487" spans="1:15" x14ac:dyDescent="0.2">
      <c r="A487" t="s">
        <v>26</v>
      </c>
      <c r="B487" t="s">
        <v>1067</v>
      </c>
      <c r="C487" t="s">
        <v>50</v>
      </c>
      <c r="D487" t="s">
        <v>1068</v>
      </c>
      <c r="E487" t="s">
        <v>123</v>
      </c>
      <c r="F487" t="str">
        <f t="shared" si="14"/>
        <v>Mississauga</v>
      </c>
      <c r="G487" t="str">
        <f t="shared" si="15"/>
        <v>Mississauga</v>
      </c>
      <c r="H487" t="s">
        <v>31</v>
      </c>
      <c r="I487" t="s">
        <v>87</v>
      </c>
      <c r="J487" t="s">
        <v>20</v>
      </c>
      <c r="K487" t="s">
        <v>32</v>
      </c>
      <c r="L487" t="s">
        <v>33</v>
      </c>
      <c r="M487" s="6">
        <v>64123.59</v>
      </c>
      <c r="N487" s="6">
        <v>86600</v>
      </c>
      <c r="O487" s="6">
        <v>75361.794999999998</v>
      </c>
    </row>
    <row r="488" spans="1:15" x14ac:dyDescent="0.2">
      <c r="A488" t="s">
        <v>55</v>
      </c>
      <c r="B488" t="s">
        <v>1069</v>
      </c>
      <c r="C488" t="s">
        <v>50</v>
      </c>
      <c r="D488" t="s">
        <v>1070</v>
      </c>
      <c r="E488" t="s">
        <v>600</v>
      </c>
      <c r="F488" t="str">
        <f t="shared" si="14"/>
        <v>Markham</v>
      </c>
      <c r="G488" t="str">
        <f t="shared" si="15"/>
        <v>Markham</v>
      </c>
      <c r="H488" t="s">
        <v>31</v>
      </c>
      <c r="I488" t="s">
        <v>1071</v>
      </c>
      <c r="J488" t="s">
        <v>20</v>
      </c>
      <c r="K488" t="s">
        <v>32</v>
      </c>
      <c r="L488" t="s">
        <v>21</v>
      </c>
      <c r="M488" s="6">
        <v>68000</v>
      </c>
      <c r="N488" s="6">
        <v>88300</v>
      </c>
      <c r="O488" s="6">
        <v>78150</v>
      </c>
    </row>
    <row r="489" spans="1:15" x14ac:dyDescent="0.2">
      <c r="A489" t="s">
        <v>96</v>
      </c>
      <c r="B489" t="s">
        <v>1072</v>
      </c>
      <c r="C489" t="s">
        <v>50</v>
      </c>
      <c r="D489" t="s">
        <v>1073</v>
      </c>
      <c r="E489" t="s">
        <v>1074</v>
      </c>
      <c r="F489" t="str">
        <f t="shared" si="14"/>
        <v>Kirkland</v>
      </c>
      <c r="G489" t="str">
        <f t="shared" si="15"/>
        <v>Kirkland</v>
      </c>
      <c r="H489" t="s">
        <v>146</v>
      </c>
      <c r="I489" t="s">
        <v>54</v>
      </c>
      <c r="J489" t="s">
        <v>20</v>
      </c>
      <c r="K489" t="s">
        <v>32</v>
      </c>
      <c r="L489" t="s">
        <v>21</v>
      </c>
      <c r="M489" s="6">
        <v>50000</v>
      </c>
      <c r="N489" s="6">
        <v>76458</v>
      </c>
      <c r="O489" s="6">
        <v>63229</v>
      </c>
    </row>
    <row r="490" spans="1:15" x14ac:dyDescent="0.2">
      <c r="A490" t="s">
        <v>48</v>
      </c>
      <c r="B490" t="s">
        <v>1075</v>
      </c>
      <c r="C490" t="s">
        <v>90</v>
      </c>
      <c r="D490" t="s">
        <v>426</v>
      </c>
      <c r="E490" t="s">
        <v>63</v>
      </c>
      <c r="F490" t="str">
        <f t="shared" si="14"/>
        <v>Vancouver</v>
      </c>
      <c r="G490" t="str">
        <f t="shared" si="15"/>
        <v>Vancouver</v>
      </c>
      <c r="H490" t="s">
        <v>53</v>
      </c>
      <c r="I490" t="s">
        <v>1076</v>
      </c>
      <c r="J490" t="s">
        <v>223</v>
      </c>
      <c r="K490" t="s">
        <v>32</v>
      </c>
      <c r="L490" t="s">
        <v>33</v>
      </c>
      <c r="M490" s="6">
        <v>30240.560000000001</v>
      </c>
      <c r="N490" s="6">
        <v>57200</v>
      </c>
      <c r="O490" s="6">
        <v>43720.28</v>
      </c>
    </row>
    <row r="491" spans="1:15" x14ac:dyDescent="0.2">
      <c r="A491" t="s">
        <v>48</v>
      </c>
      <c r="B491" t="s">
        <v>1077</v>
      </c>
      <c r="C491" t="s">
        <v>50</v>
      </c>
      <c r="D491" t="s">
        <v>1078</v>
      </c>
      <c r="E491" t="s">
        <v>396</v>
      </c>
      <c r="F491" t="str">
        <f t="shared" si="14"/>
        <v>Remote</v>
      </c>
      <c r="G491" t="str">
        <f t="shared" si="15"/>
        <v>Ottawa</v>
      </c>
      <c r="H491" t="s">
        <v>31</v>
      </c>
      <c r="I491" t="s">
        <v>18</v>
      </c>
      <c r="J491" t="s">
        <v>45</v>
      </c>
      <c r="K491" t="s">
        <v>17</v>
      </c>
      <c r="L491" t="s">
        <v>21</v>
      </c>
      <c r="M491" s="6">
        <v>68500</v>
      </c>
      <c r="N491" s="6">
        <v>87000</v>
      </c>
      <c r="O491" s="6">
        <v>77750</v>
      </c>
    </row>
    <row r="492" spans="1:15" x14ac:dyDescent="0.2">
      <c r="A492" t="s">
        <v>48</v>
      </c>
      <c r="B492" t="s">
        <v>1079</v>
      </c>
      <c r="C492" t="s">
        <v>50</v>
      </c>
      <c r="D492" t="s">
        <v>1080</v>
      </c>
      <c r="E492" t="s">
        <v>99</v>
      </c>
      <c r="F492" t="str">
        <f t="shared" si="14"/>
        <v>Calgary</v>
      </c>
      <c r="G492" t="str">
        <f t="shared" si="15"/>
        <v>Calgary</v>
      </c>
      <c r="H492" t="s">
        <v>100</v>
      </c>
      <c r="I492" t="s">
        <v>1081</v>
      </c>
      <c r="J492" t="s">
        <v>20</v>
      </c>
      <c r="K492" t="s">
        <v>443</v>
      </c>
      <c r="L492" t="s">
        <v>101</v>
      </c>
      <c r="M492" s="6">
        <v>74242</v>
      </c>
      <c r="N492" s="6">
        <v>92803</v>
      </c>
      <c r="O492" s="6">
        <v>83522.5</v>
      </c>
    </row>
    <row r="493" spans="1:15" x14ac:dyDescent="0.2">
      <c r="A493" t="s">
        <v>81</v>
      </c>
      <c r="B493" t="s">
        <v>1082</v>
      </c>
      <c r="C493" t="s">
        <v>23</v>
      </c>
      <c r="D493" t="s">
        <v>484</v>
      </c>
      <c r="E493" t="s">
        <v>37</v>
      </c>
      <c r="F493" t="str">
        <f t="shared" si="14"/>
        <v>Toronto</v>
      </c>
      <c r="G493" t="str">
        <f t="shared" si="15"/>
        <v>Toronto</v>
      </c>
      <c r="H493" t="s">
        <v>31</v>
      </c>
      <c r="I493" t="s">
        <v>87</v>
      </c>
      <c r="J493" t="s">
        <v>20</v>
      </c>
      <c r="K493" t="s">
        <v>32</v>
      </c>
      <c r="L493" t="s">
        <v>33</v>
      </c>
      <c r="M493" s="6">
        <v>66000</v>
      </c>
      <c r="N493" s="6">
        <v>84500</v>
      </c>
      <c r="O493" s="6">
        <v>75250</v>
      </c>
    </row>
    <row r="494" spans="1:15" x14ac:dyDescent="0.2">
      <c r="A494" t="s">
        <v>81</v>
      </c>
      <c r="B494" t="s">
        <v>1083</v>
      </c>
      <c r="C494" t="s">
        <v>23</v>
      </c>
      <c r="D494" t="s">
        <v>1084</v>
      </c>
      <c r="E494" t="s">
        <v>319</v>
      </c>
      <c r="F494" t="str">
        <f t="shared" si="14"/>
        <v>Oakville</v>
      </c>
      <c r="G494" t="str">
        <f t="shared" si="15"/>
        <v>Oakville</v>
      </c>
      <c r="H494" t="s">
        <v>31</v>
      </c>
      <c r="I494" t="s">
        <v>1085</v>
      </c>
      <c r="J494" t="s">
        <v>45</v>
      </c>
      <c r="K494" t="s">
        <v>32</v>
      </c>
      <c r="L494" t="s">
        <v>101</v>
      </c>
      <c r="M494" s="6">
        <v>66000</v>
      </c>
      <c r="N494" s="6">
        <v>84500</v>
      </c>
      <c r="O494" s="6">
        <v>75250</v>
      </c>
    </row>
    <row r="495" spans="1:15" x14ac:dyDescent="0.2">
      <c r="A495" t="s">
        <v>48</v>
      </c>
      <c r="B495" t="s">
        <v>1086</v>
      </c>
      <c r="C495" t="s">
        <v>23</v>
      </c>
      <c r="D495" t="s">
        <v>633</v>
      </c>
      <c r="E495" t="s">
        <v>1835</v>
      </c>
      <c r="F495" t="str">
        <f t="shared" si="14"/>
        <v>Montreal</v>
      </c>
      <c r="G495" t="str">
        <f t="shared" si="15"/>
        <v>Montreal</v>
      </c>
      <c r="H495" t="s">
        <v>146</v>
      </c>
      <c r="I495" t="s">
        <v>155</v>
      </c>
      <c r="J495" t="s">
        <v>20</v>
      </c>
      <c r="K495" t="s">
        <v>32</v>
      </c>
      <c r="L495" t="s">
        <v>21</v>
      </c>
      <c r="M495" s="6">
        <v>68500</v>
      </c>
      <c r="N495" s="6">
        <v>87000</v>
      </c>
      <c r="O495" s="6">
        <v>77750</v>
      </c>
    </row>
    <row r="496" spans="1:15" x14ac:dyDescent="0.2">
      <c r="A496" t="s">
        <v>48</v>
      </c>
      <c r="B496" t="s">
        <v>1087</v>
      </c>
      <c r="C496" t="s">
        <v>50</v>
      </c>
      <c r="D496" t="s">
        <v>1088</v>
      </c>
      <c r="E496" t="s">
        <v>37</v>
      </c>
      <c r="F496" t="str">
        <f t="shared" si="14"/>
        <v>Toronto</v>
      </c>
      <c r="G496" t="str">
        <f t="shared" si="15"/>
        <v>Toronto</v>
      </c>
      <c r="H496" t="s">
        <v>31</v>
      </c>
      <c r="I496" t="s">
        <v>1089</v>
      </c>
      <c r="J496" t="s">
        <v>20</v>
      </c>
      <c r="K496" t="s">
        <v>32</v>
      </c>
      <c r="L496" t="s">
        <v>21</v>
      </c>
      <c r="M496" s="6">
        <v>30240.560000000001</v>
      </c>
      <c r="N496" s="6">
        <v>57200</v>
      </c>
      <c r="O496" s="6">
        <v>43720.28</v>
      </c>
    </row>
    <row r="497" spans="1:15" x14ac:dyDescent="0.2">
      <c r="A497" t="s">
        <v>88</v>
      </c>
      <c r="B497" t="s">
        <v>1090</v>
      </c>
      <c r="C497" t="s">
        <v>1091</v>
      </c>
      <c r="D497" t="s">
        <v>499</v>
      </c>
      <c r="E497" t="s">
        <v>136</v>
      </c>
      <c r="F497" t="str">
        <f t="shared" si="14"/>
        <v>Edmonton</v>
      </c>
      <c r="G497" t="str">
        <f t="shared" si="15"/>
        <v>Edmonton</v>
      </c>
      <c r="H497" t="s">
        <v>100</v>
      </c>
      <c r="I497" t="s">
        <v>18</v>
      </c>
      <c r="J497" t="s">
        <v>20</v>
      </c>
      <c r="K497" t="s">
        <v>32</v>
      </c>
      <c r="L497" t="s">
        <v>227</v>
      </c>
      <c r="M497" s="6">
        <v>85816.8</v>
      </c>
      <c r="N497" s="6">
        <v>91520</v>
      </c>
      <c r="O497" s="6">
        <v>88668.4</v>
      </c>
    </row>
    <row r="498" spans="1:15" x14ac:dyDescent="0.2">
      <c r="A498" t="s">
        <v>55</v>
      </c>
      <c r="B498" t="s">
        <v>1092</v>
      </c>
      <c r="C498" t="s">
        <v>1093</v>
      </c>
      <c r="D498" t="s">
        <v>1094</v>
      </c>
      <c r="E498" t="s">
        <v>1835</v>
      </c>
      <c r="F498" t="str">
        <f t="shared" si="14"/>
        <v>Montreal</v>
      </c>
      <c r="G498" t="str">
        <f t="shared" si="15"/>
        <v>Montreal</v>
      </c>
      <c r="H498" t="s">
        <v>146</v>
      </c>
      <c r="I498" t="s">
        <v>54</v>
      </c>
      <c r="J498" t="s">
        <v>20</v>
      </c>
      <c r="K498" t="s">
        <v>32</v>
      </c>
      <c r="L498" t="s">
        <v>811</v>
      </c>
      <c r="M498" s="6">
        <v>95000</v>
      </c>
      <c r="N498" s="6">
        <v>105000</v>
      </c>
      <c r="O498" s="6">
        <v>100000</v>
      </c>
    </row>
    <row r="499" spans="1:15" x14ac:dyDescent="0.2">
      <c r="A499" t="s">
        <v>88</v>
      </c>
      <c r="B499" t="s">
        <v>299</v>
      </c>
      <c r="C499" t="s">
        <v>90</v>
      </c>
      <c r="D499" t="s">
        <v>1095</v>
      </c>
      <c r="E499" t="s">
        <v>99</v>
      </c>
      <c r="F499" t="str">
        <f t="shared" si="14"/>
        <v>Calgary</v>
      </c>
      <c r="G499" t="str">
        <f t="shared" si="15"/>
        <v>Calgary</v>
      </c>
      <c r="H499" t="s">
        <v>100</v>
      </c>
      <c r="I499" t="s">
        <v>311</v>
      </c>
      <c r="J499" t="s">
        <v>20</v>
      </c>
      <c r="K499" t="s">
        <v>32</v>
      </c>
      <c r="L499" t="s">
        <v>33</v>
      </c>
      <c r="M499" s="6">
        <v>98176</v>
      </c>
      <c r="N499" s="6">
        <v>98176</v>
      </c>
      <c r="O499" s="6">
        <v>98176</v>
      </c>
    </row>
    <row r="500" spans="1:15" x14ac:dyDescent="0.2">
      <c r="A500" t="s">
        <v>13</v>
      </c>
      <c r="B500" t="s">
        <v>1096</v>
      </c>
      <c r="C500" t="s">
        <v>90</v>
      </c>
      <c r="D500" t="s">
        <v>263</v>
      </c>
      <c r="E500" t="s">
        <v>37</v>
      </c>
      <c r="F500" t="str">
        <f t="shared" si="14"/>
        <v>Toronto</v>
      </c>
      <c r="G500" t="str">
        <f t="shared" si="15"/>
        <v>Toronto</v>
      </c>
      <c r="H500" t="s">
        <v>31</v>
      </c>
      <c r="I500" t="s">
        <v>1097</v>
      </c>
      <c r="J500" t="s">
        <v>20</v>
      </c>
      <c r="K500" t="s">
        <v>32</v>
      </c>
      <c r="L500" t="s">
        <v>93</v>
      </c>
      <c r="M500" s="6">
        <v>76000</v>
      </c>
      <c r="N500" s="6">
        <v>89440</v>
      </c>
      <c r="O500" s="6">
        <v>82720</v>
      </c>
    </row>
    <row r="501" spans="1:15" x14ac:dyDescent="0.2">
      <c r="A501" t="s">
        <v>26</v>
      </c>
      <c r="B501" t="s">
        <v>1098</v>
      </c>
      <c r="C501" t="s">
        <v>28</v>
      </c>
      <c r="D501" t="s">
        <v>1056</v>
      </c>
      <c r="E501" t="s">
        <v>37</v>
      </c>
      <c r="F501" t="str">
        <f t="shared" si="14"/>
        <v>Toronto</v>
      </c>
      <c r="G501" t="str">
        <f t="shared" si="15"/>
        <v>Toronto</v>
      </c>
      <c r="H501" t="s">
        <v>31</v>
      </c>
      <c r="I501" t="s">
        <v>685</v>
      </c>
      <c r="J501" t="s">
        <v>20</v>
      </c>
      <c r="K501" t="s">
        <v>32</v>
      </c>
      <c r="L501" t="s">
        <v>21</v>
      </c>
      <c r="M501" s="6">
        <v>64123.59</v>
      </c>
      <c r="N501" s="6">
        <v>86600</v>
      </c>
      <c r="O501" s="6">
        <v>75361.794999999998</v>
      </c>
    </row>
    <row r="502" spans="1:15" x14ac:dyDescent="0.2">
      <c r="A502" t="s">
        <v>26</v>
      </c>
      <c r="B502" t="s">
        <v>941</v>
      </c>
      <c r="C502" t="s">
        <v>15</v>
      </c>
      <c r="D502" t="s">
        <v>942</v>
      </c>
      <c r="E502" t="s">
        <v>1835</v>
      </c>
      <c r="F502" t="str">
        <f t="shared" si="14"/>
        <v>Montreal</v>
      </c>
      <c r="G502" t="str">
        <f t="shared" si="15"/>
        <v>Montreal</v>
      </c>
      <c r="H502" t="s">
        <v>146</v>
      </c>
      <c r="I502" t="s">
        <v>1099</v>
      </c>
      <c r="J502" t="s">
        <v>20</v>
      </c>
      <c r="K502" t="s">
        <v>32</v>
      </c>
      <c r="L502" t="s">
        <v>21</v>
      </c>
      <c r="M502" s="6">
        <v>64123.59</v>
      </c>
      <c r="N502" s="6">
        <v>86600</v>
      </c>
      <c r="O502" s="6">
        <v>75361.794999999998</v>
      </c>
    </row>
    <row r="503" spans="1:15" x14ac:dyDescent="0.2">
      <c r="A503" t="s">
        <v>81</v>
      </c>
      <c r="B503" t="s">
        <v>1100</v>
      </c>
      <c r="C503" t="s">
        <v>90</v>
      </c>
      <c r="D503" t="s">
        <v>91</v>
      </c>
      <c r="E503" t="s">
        <v>37</v>
      </c>
      <c r="F503" t="str">
        <f t="shared" si="14"/>
        <v>Toronto</v>
      </c>
      <c r="G503" t="str">
        <f t="shared" si="15"/>
        <v>Toronto</v>
      </c>
      <c r="H503" t="s">
        <v>31</v>
      </c>
      <c r="I503" t="s">
        <v>1101</v>
      </c>
      <c r="J503" t="s">
        <v>45</v>
      </c>
      <c r="K503" t="s">
        <v>32</v>
      </c>
      <c r="L503" t="s">
        <v>93</v>
      </c>
      <c r="M503" s="6">
        <v>66000</v>
      </c>
      <c r="N503" s="6">
        <v>84500</v>
      </c>
      <c r="O503" s="6">
        <v>75250</v>
      </c>
    </row>
    <row r="504" spans="1:15" x14ac:dyDescent="0.2">
      <c r="A504" t="s">
        <v>55</v>
      </c>
      <c r="B504" t="s">
        <v>1102</v>
      </c>
      <c r="C504" t="s">
        <v>258</v>
      </c>
      <c r="D504" t="s">
        <v>259</v>
      </c>
      <c r="E504" t="s">
        <v>260</v>
      </c>
      <c r="F504" t="str">
        <f t="shared" si="14"/>
        <v>Halifax</v>
      </c>
      <c r="G504" t="str">
        <f t="shared" si="15"/>
        <v>Halifax</v>
      </c>
      <c r="H504" t="s">
        <v>186</v>
      </c>
      <c r="I504" t="s">
        <v>18</v>
      </c>
      <c r="J504" t="s">
        <v>45</v>
      </c>
      <c r="K504" t="s">
        <v>32</v>
      </c>
      <c r="L504" t="s">
        <v>21</v>
      </c>
      <c r="M504" s="6">
        <v>30240.560000000001</v>
      </c>
      <c r="N504" s="6">
        <v>57200</v>
      </c>
      <c r="O504" s="6">
        <v>43720.28</v>
      </c>
    </row>
    <row r="505" spans="1:15" x14ac:dyDescent="0.2">
      <c r="A505" t="s">
        <v>48</v>
      </c>
      <c r="B505" t="s">
        <v>1103</v>
      </c>
      <c r="C505" t="s">
        <v>50</v>
      </c>
      <c r="D505" t="s">
        <v>1104</v>
      </c>
      <c r="E505" t="s">
        <v>123</v>
      </c>
      <c r="F505" t="str">
        <f t="shared" si="14"/>
        <v>Mississauga</v>
      </c>
      <c r="G505" t="str">
        <f t="shared" si="15"/>
        <v>Mississauga</v>
      </c>
      <c r="H505" t="s">
        <v>31</v>
      </c>
      <c r="I505" t="s">
        <v>54</v>
      </c>
      <c r="J505" t="s">
        <v>20</v>
      </c>
      <c r="K505" t="s">
        <v>32</v>
      </c>
      <c r="L505" t="s">
        <v>46</v>
      </c>
      <c r="M505" s="6">
        <v>68500</v>
      </c>
      <c r="N505" s="6">
        <v>87000</v>
      </c>
      <c r="O505" s="6">
        <v>77750</v>
      </c>
    </row>
    <row r="506" spans="1:15" x14ac:dyDescent="0.2">
      <c r="A506" t="s">
        <v>88</v>
      </c>
      <c r="B506" t="s">
        <v>1105</v>
      </c>
      <c r="C506" t="s">
        <v>90</v>
      </c>
      <c r="D506" t="s">
        <v>622</v>
      </c>
      <c r="E506" t="s">
        <v>154</v>
      </c>
      <c r="F506" t="str">
        <f t="shared" si="14"/>
        <v>London</v>
      </c>
      <c r="G506" t="str">
        <f t="shared" si="15"/>
        <v>London</v>
      </c>
      <c r="H506" t="s">
        <v>31</v>
      </c>
      <c r="I506" t="s">
        <v>1106</v>
      </c>
      <c r="J506" t="s">
        <v>20</v>
      </c>
      <c r="K506" t="s">
        <v>32</v>
      </c>
      <c r="L506" t="s">
        <v>33</v>
      </c>
      <c r="M506" s="6">
        <v>58649</v>
      </c>
      <c r="N506" s="6">
        <v>85218</v>
      </c>
      <c r="O506" s="6">
        <v>71933.5</v>
      </c>
    </row>
    <row r="507" spans="1:15" x14ac:dyDescent="0.2">
      <c r="A507" t="s">
        <v>26</v>
      </c>
      <c r="B507" t="s">
        <v>1107</v>
      </c>
      <c r="C507" t="s">
        <v>1108</v>
      </c>
      <c r="D507" t="s">
        <v>1109</v>
      </c>
      <c r="E507" t="s">
        <v>1835</v>
      </c>
      <c r="F507" t="str">
        <f t="shared" si="14"/>
        <v>Montreal</v>
      </c>
      <c r="G507" t="str">
        <f t="shared" si="15"/>
        <v>Montreal</v>
      </c>
      <c r="H507" t="s">
        <v>146</v>
      </c>
      <c r="I507" t="s">
        <v>721</v>
      </c>
      <c r="J507" t="s">
        <v>20</v>
      </c>
      <c r="K507" t="s">
        <v>32</v>
      </c>
      <c r="L507" t="s">
        <v>93</v>
      </c>
      <c r="M507" s="6">
        <v>30240.560000000001</v>
      </c>
      <c r="N507" s="6">
        <v>57200</v>
      </c>
      <c r="O507" s="6">
        <v>43720.28</v>
      </c>
    </row>
    <row r="508" spans="1:15" x14ac:dyDescent="0.2">
      <c r="A508" t="s">
        <v>88</v>
      </c>
      <c r="B508" t="s">
        <v>1110</v>
      </c>
      <c r="C508" t="s">
        <v>90</v>
      </c>
      <c r="D508" t="s">
        <v>1111</v>
      </c>
      <c r="E508" t="s">
        <v>1112</v>
      </c>
      <c r="F508" t="str">
        <f t="shared" si="14"/>
        <v>Saint John</v>
      </c>
      <c r="G508" t="str">
        <f t="shared" si="15"/>
        <v>Saint John</v>
      </c>
      <c r="H508" t="s">
        <v>178</v>
      </c>
      <c r="I508" t="s">
        <v>461</v>
      </c>
      <c r="J508" t="s">
        <v>20</v>
      </c>
      <c r="K508" t="s">
        <v>32</v>
      </c>
      <c r="L508" t="s">
        <v>241</v>
      </c>
      <c r="M508" s="6">
        <v>85816.8</v>
      </c>
      <c r="N508" s="6">
        <v>91520</v>
      </c>
      <c r="O508" s="6">
        <v>88668.4</v>
      </c>
    </row>
    <row r="509" spans="1:15" x14ac:dyDescent="0.2">
      <c r="A509" t="s">
        <v>81</v>
      </c>
      <c r="B509" t="s">
        <v>1100</v>
      </c>
      <c r="C509" t="s">
        <v>90</v>
      </c>
      <c r="D509" t="s">
        <v>91</v>
      </c>
      <c r="E509" t="s">
        <v>260</v>
      </c>
      <c r="F509" t="str">
        <f t="shared" si="14"/>
        <v>Halifax</v>
      </c>
      <c r="G509" t="str">
        <f t="shared" si="15"/>
        <v>Halifax</v>
      </c>
      <c r="H509" t="s">
        <v>186</v>
      </c>
      <c r="I509" t="s">
        <v>1113</v>
      </c>
      <c r="J509" t="s">
        <v>45</v>
      </c>
      <c r="K509" t="s">
        <v>32</v>
      </c>
      <c r="L509" t="s">
        <v>93</v>
      </c>
      <c r="M509" s="6">
        <v>66000</v>
      </c>
      <c r="N509" s="6">
        <v>84500</v>
      </c>
      <c r="O509" s="6">
        <v>75250</v>
      </c>
    </row>
    <row r="510" spans="1:15" x14ac:dyDescent="0.2">
      <c r="A510" t="s">
        <v>48</v>
      </c>
      <c r="B510" t="s">
        <v>1114</v>
      </c>
      <c r="C510" t="s">
        <v>50</v>
      </c>
      <c r="D510" t="s">
        <v>1115</v>
      </c>
      <c r="E510" t="s">
        <v>99</v>
      </c>
      <c r="F510" t="str">
        <f t="shared" si="14"/>
        <v>Calgary</v>
      </c>
      <c r="G510" t="str">
        <f t="shared" si="15"/>
        <v>Calgary</v>
      </c>
      <c r="H510" t="s">
        <v>100</v>
      </c>
      <c r="I510" t="s">
        <v>1116</v>
      </c>
      <c r="J510" t="s">
        <v>20</v>
      </c>
      <c r="K510" t="s">
        <v>32</v>
      </c>
      <c r="L510" t="s">
        <v>21</v>
      </c>
      <c r="M510" s="6">
        <v>71000</v>
      </c>
      <c r="N510" s="6">
        <v>94000</v>
      </c>
      <c r="O510" s="6">
        <v>82500</v>
      </c>
    </row>
    <row r="511" spans="1:15" x14ac:dyDescent="0.2">
      <c r="A511" t="s">
        <v>48</v>
      </c>
      <c r="B511" t="s">
        <v>1117</v>
      </c>
      <c r="C511" t="s">
        <v>50</v>
      </c>
      <c r="D511" t="s">
        <v>1118</v>
      </c>
      <c r="E511" t="s">
        <v>608</v>
      </c>
      <c r="F511" t="str">
        <f t="shared" si="14"/>
        <v>Etobicoke</v>
      </c>
      <c r="G511" t="str">
        <f t="shared" si="15"/>
        <v>Etobicoke</v>
      </c>
      <c r="H511" t="s">
        <v>31</v>
      </c>
      <c r="I511" t="s">
        <v>1119</v>
      </c>
      <c r="J511" t="s">
        <v>20</v>
      </c>
      <c r="K511" t="s">
        <v>32</v>
      </c>
      <c r="L511" t="s">
        <v>21</v>
      </c>
      <c r="M511" s="6">
        <v>35000</v>
      </c>
      <c r="N511" s="6">
        <v>84000</v>
      </c>
      <c r="O511" s="6">
        <v>59500</v>
      </c>
    </row>
    <row r="512" spans="1:15" x14ac:dyDescent="0.2">
      <c r="A512" t="s">
        <v>22</v>
      </c>
      <c r="B512" t="s">
        <v>1120</v>
      </c>
      <c r="C512" t="s">
        <v>50</v>
      </c>
      <c r="D512" t="s">
        <v>925</v>
      </c>
      <c r="E512" t="s">
        <v>926</v>
      </c>
      <c r="F512" t="str">
        <f t="shared" si="14"/>
        <v>Leamington</v>
      </c>
      <c r="G512" t="str">
        <f t="shared" si="15"/>
        <v>Leamington</v>
      </c>
      <c r="H512" t="s">
        <v>31</v>
      </c>
      <c r="I512" t="s">
        <v>54</v>
      </c>
      <c r="J512" t="s">
        <v>20</v>
      </c>
      <c r="K512" t="s">
        <v>32</v>
      </c>
      <c r="L512" t="s">
        <v>21</v>
      </c>
      <c r="M512" s="6">
        <v>65000</v>
      </c>
      <c r="N512" s="6">
        <v>87000</v>
      </c>
      <c r="O512" s="6">
        <v>76000</v>
      </c>
    </row>
    <row r="513" spans="1:15" x14ac:dyDescent="0.2">
      <c r="A513" t="s">
        <v>96</v>
      </c>
      <c r="B513" t="s">
        <v>1121</v>
      </c>
      <c r="C513" t="s">
        <v>50</v>
      </c>
      <c r="D513" t="s">
        <v>1122</v>
      </c>
      <c r="E513" t="s">
        <v>216</v>
      </c>
      <c r="F513" t="str">
        <f t="shared" si="14"/>
        <v>Surrey</v>
      </c>
      <c r="G513" t="str">
        <f t="shared" si="15"/>
        <v>Surrey</v>
      </c>
      <c r="H513" t="s">
        <v>53</v>
      </c>
      <c r="I513" t="s">
        <v>54</v>
      </c>
      <c r="J513" t="s">
        <v>20</v>
      </c>
      <c r="K513" t="s">
        <v>32</v>
      </c>
      <c r="L513" t="s">
        <v>21</v>
      </c>
      <c r="M513" s="6">
        <v>90000</v>
      </c>
      <c r="N513" s="6">
        <v>100000</v>
      </c>
      <c r="O513" s="6">
        <v>95000</v>
      </c>
    </row>
    <row r="514" spans="1:15" x14ac:dyDescent="0.2">
      <c r="A514" t="s">
        <v>55</v>
      </c>
      <c r="B514" t="s">
        <v>1123</v>
      </c>
      <c r="C514" t="s">
        <v>50</v>
      </c>
      <c r="D514" t="s">
        <v>1124</v>
      </c>
      <c r="E514" t="s">
        <v>1125</v>
      </c>
      <c r="F514" t="str">
        <f t="shared" ref="F514:F577" si="16">IF(LEFT(E514,9)="Remote in","Remote",E514)</f>
        <v>Kelowna</v>
      </c>
      <c r="G514" t="str">
        <f t="shared" ref="G514:G577" si="17">IF(LEFT(E514,9)="Remote in",MID(E514,11,LEN(E514)-10),E514)</f>
        <v>Kelowna</v>
      </c>
      <c r="H514" t="s">
        <v>53</v>
      </c>
      <c r="I514" t="s">
        <v>18</v>
      </c>
      <c r="J514" t="s">
        <v>20</v>
      </c>
      <c r="K514" t="s">
        <v>32</v>
      </c>
      <c r="L514" t="s">
        <v>33</v>
      </c>
      <c r="M514" s="6">
        <v>79601.600000000006</v>
      </c>
      <c r="N514" s="7">
        <v>109470.39999999999</v>
      </c>
      <c r="O514" s="6">
        <v>94536</v>
      </c>
    </row>
    <row r="515" spans="1:15" x14ac:dyDescent="0.2">
      <c r="A515" t="s">
        <v>48</v>
      </c>
      <c r="B515" t="s">
        <v>1127</v>
      </c>
      <c r="C515" t="s">
        <v>23</v>
      </c>
      <c r="D515" t="s">
        <v>1078</v>
      </c>
      <c r="E515" t="s">
        <v>1835</v>
      </c>
      <c r="F515" t="str">
        <f t="shared" si="16"/>
        <v>Montreal</v>
      </c>
      <c r="G515" t="str">
        <f t="shared" si="17"/>
        <v>Montreal</v>
      </c>
      <c r="H515" t="s">
        <v>146</v>
      </c>
      <c r="I515" t="s">
        <v>822</v>
      </c>
      <c r="J515" t="s">
        <v>45</v>
      </c>
      <c r="K515" t="s">
        <v>443</v>
      </c>
      <c r="L515" t="s">
        <v>21</v>
      </c>
      <c r="M515" s="6">
        <v>68500</v>
      </c>
      <c r="N515" s="6">
        <v>87000</v>
      </c>
      <c r="O515" s="6">
        <v>77750</v>
      </c>
    </row>
    <row r="516" spans="1:15" x14ac:dyDescent="0.2">
      <c r="A516" t="s">
        <v>55</v>
      </c>
      <c r="B516" t="s">
        <v>1069</v>
      </c>
      <c r="C516" t="s">
        <v>50</v>
      </c>
      <c r="D516" t="s">
        <v>1070</v>
      </c>
      <c r="E516" t="s">
        <v>600</v>
      </c>
      <c r="F516" t="str">
        <f t="shared" si="16"/>
        <v>Markham</v>
      </c>
      <c r="G516" t="str">
        <f t="shared" si="17"/>
        <v>Markham</v>
      </c>
      <c r="H516" t="s">
        <v>31</v>
      </c>
      <c r="I516" t="s">
        <v>1071</v>
      </c>
      <c r="J516" t="s">
        <v>20</v>
      </c>
      <c r="K516" t="s">
        <v>32</v>
      </c>
      <c r="L516" t="s">
        <v>21</v>
      </c>
      <c r="M516" s="6">
        <v>68000</v>
      </c>
      <c r="N516" s="6">
        <v>88300</v>
      </c>
      <c r="O516" s="6">
        <v>78150</v>
      </c>
    </row>
    <row r="517" spans="1:15" x14ac:dyDescent="0.2">
      <c r="A517" t="s">
        <v>88</v>
      </c>
      <c r="B517" t="s">
        <v>1128</v>
      </c>
      <c r="C517" t="s">
        <v>90</v>
      </c>
      <c r="D517" t="s">
        <v>1129</v>
      </c>
      <c r="E517" t="s">
        <v>75</v>
      </c>
      <c r="F517" t="str">
        <f t="shared" si="16"/>
        <v>Burlington</v>
      </c>
      <c r="G517" t="str">
        <f t="shared" si="17"/>
        <v>Burlington</v>
      </c>
      <c r="H517" t="s">
        <v>31</v>
      </c>
      <c r="I517" t="s">
        <v>1130</v>
      </c>
      <c r="J517" t="s">
        <v>20</v>
      </c>
      <c r="K517" t="s">
        <v>32</v>
      </c>
      <c r="L517" t="s">
        <v>21</v>
      </c>
      <c r="M517" s="6">
        <v>137280</v>
      </c>
      <c r="N517" s="6">
        <v>66664</v>
      </c>
      <c r="O517" s="6">
        <v>101972</v>
      </c>
    </row>
    <row r="518" spans="1:15" x14ac:dyDescent="0.2">
      <c r="A518" t="s">
        <v>55</v>
      </c>
      <c r="B518" t="s">
        <v>1131</v>
      </c>
      <c r="C518" t="s">
        <v>50</v>
      </c>
      <c r="D518" t="s">
        <v>1132</v>
      </c>
      <c r="E518" t="s">
        <v>37</v>
      </c>
      <c r="F518" t="str">
        <f t="shared" si="16"/>
        <v>Toronto</v>
      </c>
      <c r="G518" t="str">
        <f t="shared" si="17"/>
        <v>Toronto</v>
      </c>
      <c r="H518" t="s">
        <v>31</v>
      </c>
      <c r="I518" t="s">
        <v>18</v>
      </c>
      <c r="J518" t="s">
        <v>20</v>
      </c>
      <c r="K518" t="s">
        <v>32</v>
      </c>
      <c r="L518" t="s">
        <v>150</v>
      </c>
      <c r="M518" s="6">
        <v>64513</v>
      </c>
      <c r="N518" s="6">
        <v>90181</v>
      </c>
      <c r="O518" s="6">
        <v>77347</v>
      </c>
    </row>
    <row r="519" spans="1:15" x14ac:dyDescent="0.2">
      <c r="A519" t="s">
        <v>96</v>
      </c>
      <c r="B519" t="s">
        <v>97</v>
      </c>
      <c r="C519" t="s">
        <v>50</v>
      </c>
      <c r="D519" t="s">
        <v>1133</v>
      </c>
      <c r="E519" t="s">
        <v>1134</v>
      </c>
      <c r="F519" t="str">
        <f t="shared" si="16"/>
        <v>Peterborough</v>
      </c>
      <c r="G519" t="str">
        <f t="shared" si="17"/>
        <v>Peterborough</v>
      </c>
      <c r="H519" t="s">
        <v>31</v>
      </c>
      <c r="I519" t="s">
        <v>193</v>
      </c>
      <c r="J519" t="s">
        <v>20</v>
      </c>
      <c r="K519" t="s">
        <v>32</v>
      </c>
      <c r="L519" t="s">
        <v>46</v>
      </c>
      <c r="M519" s="6">
        <v>78478.399999999994</v>
      </c>
      <c r="N519" s="7">
        <v>98092.799999999901</v>
      </c>
      <c r="O519" s="7">
        <v>88285.599999999904</v>
      </c>
    </row>
    <row r="520" spans="1:15" x14ac:dyDescent="0.2">
      <c r="A520" t="s">
        <v>26</v>
      </c>
      <c r="B520" t="s">
        <v>1137</v>
      </c>
      <c r="C520" t="s">
        <v>50</v>
      </c>
      <c r="D520" t="s">
        <v>1138</v>
      </c>
      <c r="E520" t="s">
        <v>1139</v>
      </c>
      <c r="F520" t="str">
        <f t="shared" si="16"/>
        <v>Longueuil</v>
      </c>
      <c r="G520" t="str">
        <f t="shared" si="17"/>
        <v>Longueuil</v>
      </c>
      <c r="H520" t="s">
        <v>146</v>
      </c>
      <c r="I520" t="s">
        <v>1140</v>
      </c>
      <c r="J520" t="s">
        <v>20</v>
      </c>
      <c r="K520" t="s">
        <v>32</v>
      </c>
      <c r="L520" t="s">
        <v>33</v>
      </c>
      <c r="M520" s="6">
        <v>64123.59</v>
      </c>
      <c r="N520" s="6">
        <v>86600</v>
      </c>
      <c r="O520" s="6">
        <v>75361.794999999998</v>
      </c>
    </row>
    <row r="521" spans="1:15" x14ac:dyDescent="0.2">
      <c r="A521" t="s">
        <v>22</v>
      </c>
      <c r="B521" t="s">
        <v>1141</v>
      </c>
      <c r="C521" t="s">
        <v>50</v>
      </c>
      <c r="D521" t="s">
        <v>1142</v>
      </c>
      <c r="E521" t="s">
        <v>37</v>
      </c>
      <c r="F521" t="str">
        <f t="shared" si="16"/>
        <v>Toronto</v>
      </c>
      <c r="G521" t="str">
        <f t="shared" si="17"/>
        <v>Toronto</v>
      </c>
      <c r="H521" t="s">
        <v>31</v>
      </c>
      <c r="I521" t="s">
        <v>54</v>
      </c>
      <c r="J521" t="s">
        <v>20</v>
      </c>
      <c r="K521" t="s">
        <v>32</v>
      </c>
      <c r="L521" t="s">
        <v>21</v>
      </c>
      <c r="M521" s="6">
        <v>65000</v>
      </c>
      <c r="N521" s="6">
        <v>87000</v>
      </c>
      <c r="O521" s="6">
        <v>76000</v>
      </c>
    </row>
    <row r="522" spans="1:15" x14ac:dyDescent="0.2">
      <c r="A522" t="s">
        <v>48</v>
      </c>
      <c r="B522" t="s">
        <v>1143</v>
      </c>
      <c r="C522" t="s">
        <v>50</v>
      </c>
      <c r="D522" t="s">
        <v>1144</v>
      </c>
      <c r="E522" t="s">
        <v>487</v>
      </c>
      <c r="F522" t="str">
        <f t="shared" si="16"/>
        <v>Waterloo</v>
      </c>
      <c r="G522" t="str">
        <f t="shared" si="17"/>
        <v>Waterloo</v>
      </c>
      <c r="H522" t="s">
        <v>31</v>
      </c>
      <c r="I522" t="s">
        <v>1145</v>
      </c>
      <c r="J522" t="s">
        <v>45</v>
      </c>
      <c r="K522" t="s">
        <v>32</v>
      </c>
      <c r="L522" t="s">
        <v>33</v>
      </c>
      <c r="M522" s="6">
        <v>69800</v>
      </c>
      <c r="N522" s="6">
        <v>140400</v>
      </c>
      <c r="O522" s="6">
        <v>105100</v>
      </c>
    </row>
    <row r="523" spans="1:15" x14ac:dyDescent="0.2">
      <c r="A523" t="s">
        <v>88</v>
      </c>
      <c r="B523" t="s">
        <v>299</v>
      </c>
      <c r="C523" t="s">
        <v>90</v>
      </c>
      <c r="D523" t="s">
        <v>1146</v>
      </c>
      <c r="E523" t="s">
        <v>99</v>
      </c>
      <c r="F523" t="str">
        <f t="shared" si="16"/>
        <v>Calgary</v>
      </c>
      <c r="G523" t="str">
        <f t="shared" si="17"/>
        <v>Calgary</v>
      </c>
      <c r="H523" t="s">
        <v>100</v>
      </c>
      <c r="I523" t="s">
        <v>311</v>
      </c>
      <c r="J523" t="s">
        <v>20</v>
      </c>
      <c r="K523" t="s">
        <v>32</v>
      </c>
      <c r="L523" t="s">
        <v>39</v>
      </c>
      <c r="M523" s="6">
        <v>98176</v>
      </c>
      <c r="N523" s="6">
        <v>98176</v>
      </c>
      <c r="O523" s="6">
        <v>98176</v>
      </c>
    </row>
    <row r="524" spans="1:15" x14ac:dyDescent="0.2">
      <c r="A524" t="s">
        <v>96</v>
      </c>
      <c r="B524" t="s">
        <v>1147</v>
      </c>
      <c r="C524" t="s">
        <v>50</v>
      </c>
      <c r="D524" t="s">
        <v>1148</v>
      </c>
      <c r="E524" t="s">
        <v>608</v>
      </c>
      <c r="F524" t="str">
        <f t="shared" si="16"/>
        <v>Etobicoke</v>
      </c>
      <c r="G524" t="str">
        <f t="shared" si="17"/>
        <v>Etobicoke</v>
      </c>
      <c r="H524" t="s">
        <v>31</v>
      </c>
      <c r="I524" t="s">
        <v>54</v>
      </c>
      <c r="J524" t="s">
        <v>20</v>
      </c>
      <c r="K524" t="s">
        <v>32</v>
      </c>
      <c r="L524" t="s">
        <v>21</v>
      </c>
      <c r="M524" s="6">
        <v>50000</v>
      </c>
      <c r="N524" s="6">
        <v>76458</v>
      </c>
      <c r="O524" s="6">
        <v>63229</v>
      </c>
    </row>
    <row r="525" spans="1:15" x14ac:dyDescent="0.2">
      <c r="A525" t="s">
        <v>22</v>
      </c>
      <c r="B525" t="s">
        <v>1120</v>
      </c>
      <c r="C525" t="s">
        <v>50</v>
      </c>
      <c r="D525" t="s">
        <v>1149</v>
      </c>
      <c r="E525" t="s">
        <v>37</v>
      </c>
      <c r="F525" t="str">
        <f t="shared" si="16"/>
        <v>Toronto</v>
      </c>
      <c r="G525" t="str">
        <f t="shared" si="17"/>
        <v>Toronto</v>
      </c>
      <c r="H525" t="s">
        <v>31</v>
      </c>
      <c r="I525" t="s">
        <v>18</v>
      </c>
      <c r="J525" t="s">
        <v>20</v>
      </c>
      <c r="K525" t="s">
        <v>32</v>
      </c>
      <c r="L525" t="s">
        <v>33</v>
      </c>
      <c r="M525" s="6">
        <v>30240.560000000001</v>
      </c>
      <c r="N525" s="6">
        <v>57200</v>
      </c>
      <c r="O525" s="6">
        <v>43720.28</v>
      </c>
    </row>
    <row r="526" spans="1:15" x14ac:dyDescent="0.2">
      <c r="A526" t="s">
        <v>48</v>
      </c>
      <c r="B526" t="s">
        <v>1143</v>
      </c>
      <c r="C526" t="s">
        <v>50</v>
      </c>
      <c r="D526" t="s">
        <v>1144</v>
      </c>
      <c r="E526" t="s">
        <v>487</v>
      </c>
      <c r="F526" t="str">
        <f t="shared" si="16"/>
        <v>Waterloo</v>
      </c>
      <c r="G526" t="str">
        <f t="shared" si="17"/>
        <v>Waterloo</v>
      </c>
      <c r="H526" t="s">
        <v>31</v>
      </c>
      <c r="I526" t="s">
        <v>1145</v>
      </c>
      <c r="J526" t="s">
        <v>45</v>
      </c>
      <c r="K526" t="s">
        <v>32</v>
      </c>
      <c r="L526" t="s">
        <v>33</v>
      </c>
      <c r="M526" s="6">
        <v>69800</v>
      </c>
      <c r="N526" s="6">
        <v>140400</v>
      </c>
      <c r="O526" s="6">
        <v>105100</v>
      </c>
    </row>
    <row r="527" spans="1:15" x14ac:dyDescent="0.2">
      <c r="A527" t="s">
        <v>22</v>
      </c>
      <c r="B527" t="s">
        <v>1120</v>
      </c>
      <c r="C527" t="s">
        <v>50</v>
      </c>
      <c r="D527" t="s">
        <v>1149</v>
      </c>
      <c r="E527" t="s">
        <v>37</v>
      </c>
      <c r="F527" t="str">
        <f t="shared" si="16"/>
        <v>Toronto</v>
      </c>
      <c r="G527" t="str">
        <f t="shared" si="17"/>
        <v>Toronto</v>
      </c>
      <c r="H527" t="s">
        <v>31</v>
      </c>
      <c r="I527" t="s">
        <v>18</v>
      </c>
      <c r="J527" t="s">
        <v>20</v>
      </c>
      <c r="K527" t="s">
        <v>32</v>
      </c>
      <c r="L527" t="s">
        <v>33</v>
      </c>
      <c r="M527" s="6">
        <v>30240.560000000001</v>
      </c>
      <c r="N527" s="6">
        <v>57200</v>
      </c>
      <c r="O527" s="6">
        <v>43720.28</v>
      </c>
    </row>
    <row r="528" spans="1:15" x14ac:dyDescent="0.2">
      <c r="A528" t="s">
        <v>88</v>
      </c>
      <c r="B528" t="s">
        <v>299</v>
      </c>
      <c r="C528" t="s">
        <v>90</v>
      </c>
      <c r="D528" t="s">
        <v>1146</v>
      </c>
      <c r="E528" t="s">
        <v>99</v>
      </c>
      <c r="F528" t="str">
        <f t="shared" si="16"/>
        <v>Calgary</v>
      </c>
      <c r="G528" t="str">
        <f t="shared" si="17"/>
        <v>Calgary</v>
      </c>
      <c r="H528" t="s">
        <v>100</v>
      </c>
      <c r="I528" t="s">
        <v>311</v>
      </c>
      <c r="J528" t="s">
        <v>20</v>
      </c>
      <c r="K528" t="s">
        <v>32</v>
      </c>
      <c r="L528" t="s">
        <v>39</v>
      </c>
      <c r="M528" s="6">
        <v>98176</v>
      </c>
      <c r="N528" s="6">
        <v>98176</v>
      </c>
      <c r="O528" s="6">
        <v>98176</v>
      </c>
    </row>
    <row r="529" spans="1:15" x14ac:dyDescent="0.2">
      <c r="A529" t="s">
        <v>96</v>
      </c>
      <c r="B529" t="s">
        <v>1147</v>
      </c>
      <c r="C529" t="s">
        <v>50</v>
      </c>
      <c r="D529" t="s">
        <v>1148</v>
      </c>
      <c r="E529" t="s">
        <v>608</v>
      </c>
      <c r="F529" t="str">
        <f t="shared" si="16"/>
        <v>Etobicoke</v>
      </c>
      <c r="G529" t="str">
        <f t="shared" si="17"/>
        <v>Etobicoke</v>
      </c>
      <c r="H529" t="s">
        <v>31</v>
      </c>
      <c r="I529" t="s">
        <v>54</v>
      </c>
      <c r="J529" t="s">
        <v>20</v>
      </c>
      <c r="K529" t="s">
        <v>32</v>
      </c>
      <c r="L529" t="s">
        <v>21</v>
      </c>
      <c r="M529" s="6">
        <v>50000</v>
      </c>
      <c r="N529" s="6">
        <v>76458</v>
      </c>
      <c r="O529" s="6">
        <v>63229</v>
      </c>
    </row>
    <row r="530" spans="1:15" x14ac:dyDescent="0.2">
      <c r="A530" t="s">
        <v>81</v>
      </c>
      <c r="B530" t="s">
        <v>1150</v>
      </c>
      <c r="C530" t="s">
        <v>50</v>
      </c>
      <c r="D530" t="s">
        <v>126</v>
      </c>
      <c r="E530" t="s">
        <v>1835</v>
      </c>
      <c r="F530" t="str">
        <f t="shared" si="16"/>
        <v>Montreal</v>
      </c>
      <c r="G530" t="str">
        <f t="shared" si="17"/>
        <v>Montreal</v>
      </c>
      <c r="H530" t="s">
        <v>146</v>
      </c>
      <c r="I530" t="s">
        <v>18</v>
      </c>
      <c r="J530" t="s">
        <v>45</v>
      </c>
      <c r="K530" t="s">
        <v>32</v>
      </c>
      <c r="L530" t="s">
        <v>93</v>
      </c>
      <c r="M530" s="6">
        <v>44500</v>
      </c>
      <c r="N530" s="6">
        <v>82500</v>
      </c>
      <c r="O530" s="6">
        <v>63500</v>
      </c>
    </row>
    <row r="531" spans="1:15" x14ac:dyDescent="0.2">
      <c r="A531" t="s">
        <v>26</v>
      </c>
      <c r="B531" t="s">
        <v>1151</v>
      </c>
      <c r="C531" t="s">
        <v>50</v>
      </c>
      <c r="D531" t="s">
        <v>1152</v>
      </c>
      <c r="E531" t="s">
        <v>1139</v>
      </c>
      <c r="F531" t="str">
        <f t="shared" si="16"/>
        <v>Longueuil</v>
      </c>
      <c r="G531" t="str">
        <f t="shared" si="17"/>
        <v>Longueuil</v>
      </c>
      <c r="H531" t="s">
        <v>146</v>
      </c>
      <c r="I531" t="s">
        <v>1153</v>
      </c>
      <c r="J531" t="s">
        <v>20</v>
      </c>
      <c r="K531" t="s">
        <v>32</v>
      </c>
      <c r="L531" t="s">
        <v>46</v>
      </c>
      <c r="M531" s="6">
        <v>64123.59</v>
      </c>
      <c r="N531" s="6">
        <v>86600</v>
      </c>
      <c r="O531" s="6">
        <v>75361.794999999998</v>
      </c>
    </row>
    <row r="532" spans="1:15" x14ac:dyDescent="0.2">
      <c r="A532" t="s">
        <v>26</v>
      </c>
      <c r="B532" t="s">
        <v>1154</v>
      </c>
      <c r="C532" t="s">
        <v>50</v>
      </c>
      <c r="D532" t="s">
        <v>1155</v>
      </c>
      <c r="E532" t="s">
        <v>813</v>
      </c>
      <c r="F532" t="str">
        <f t="shared" si="16"/>
        <v>Guelph</v>
      </c>
      <c r="G532" t="str">
        <f t="shared" si="17"/>
        <v>Guelph</v>
      </c>
      <c r="H532" t="s">
        <v>31</v>
      </c>
      <c r="I532" t="s">
        <v>18</v>
      </c>
      <c r="J532" t="s">
        <v>20</v>
      </c>
      <c r="K532" t="s">
        <v>32</v>
      </c>
      <c r="L532" t="s">
        <v>21</v>
      </c>
      <c r="M532" s="6">
        <v>70000</v>
      </c>
      <c r="N532" s="6">
        <v>75000</v>
      </c>
      <c r="O532" s="6">
        <v>72500</v>
      </c>
    </row>
    <row r="533" spans="1:15" x14ac:dyDescent="0.2">
      <c r="A533" t="s">
        <v>55</v>
      </c>
      <c r="B533" t="s">
        <v>1156</v>
      </c>
      <c r="C533" t="s">
        <v>50</v>
      </c>
      <c r="D533" t="s">
        <v>1157</v>
      </c>
      <c r="E533" t="s">
        <v>37</v>
      </c>
      <c r="F533" t="str">
        <f t="shared" si="16"/>
        <v>Toronto</v>
      </c>
      <c r="G533" t="str">
        <f t="shared" si="17"/>
        <v>Toronto</v>
      </c>
      <c r="H533" t="s">
        <v>31</v>
      </c>
      <c r="I533" t="s">
        <v>54</v>
      </c>
      <c r="J533" t="s">
        <v>20</v>
      </c>
      <c r="K533" t="s">
        <v>32</v>
      </c>
      <c r="L533" t="s">
        <v>21</v>
      </c>
      <c r="M533" s="6">
        <v>68000</v>
      </c>
      <c r="N533" s="6">
        <v>88300</v>
      </c>
      <c r="O533" s="6">
        <v>78150</v>
      </c>
    </row>
    <row r="534" spans="1:15" x14ac:dyDescent="0.2">
      <c r="A534" t="s">
        <v>48</v>
      </c>
      <c r="B534" t="s">
        <v>1158</v>
      </c>
      <c r="C534" t="s">
        <v>1031</v>
      </c>
      <c r="D534" t="s">
        <v>1159</v>
      </c>
      <c r="E534" t="s">
        <v>1835</v>
      </c>
      <c r="F534" t="str">
        <f t="shared" si="16"/>
        <v>Montreal</v>
      </c>
      <c r="G534" t="str">
        <f t="shared" si="17"/>
        <v>Montreal</v>
      </c>
      <c r="H534" t="s">
        <v>146</v>
      </c>
      <c r="I534" t="s">
        <v>18</v>
      </c>
      <c r="J534" t="s">
        <v>20</v>
      </c>
      <c r="K534" t="s">
        <v>32</v>
      </c>
      <c r="L534" t="s">
        <v>21</v>
      </c>
      <c r="M534" s="6">
        <v>68500</v>
      </c>
      <c r="N534" s="6">
        <v>87000</v>
      </c>
      <c r="O534" s="6">
        <v>77750</v>
      </c>
    </row>
    <row r="535" spans="1:15" x14ac:dyDescent="0.2">
      <c r="A535" t="s">
        <v>55</v>
      </c>
      <c r="B535" t="s">
        <v>1160</v>
      </c>
      <c r="C535" t="s">
        <v>50</v>
      </c>
      <c r="D535" t="s">
        <v>948</v>
      </c>
      <c r="E535" t="s">
        <v>99</v>
      </c>
      <c r="F535" t="str">
        <f t="shared" si="16"/>
        <v>Calgary</v>
      </c>
      <c r="G535" t="str">
        <f t="shared" si="17"/>
        <v>Calgary</v>
      </c>
      <c r="H535" t="s">
        <v>100</v>
      </c>
      <c r="I535" t="s">
        <v>822</v>
      </c>
      <c r="J535" t="s">
        <v>20</v>
      </c>
      <c r="K535" t="s">
        <v>32</v>
      </c>
      <c r="L535" t="s">
        <v>93</v>
      </c>
      <c r="M535" s="6">
        <v>68000</v>
      </c>
      <c r="N535" s="6">
        <v>88300</v>
      </c>
      <c r="O535" s="6">
        <v>78150</v>
      </c>
    </row>
    <row r="536" spans="1:15" x14ac:dyDescent="0.2">
      <c r="A536" t="s">
        <v>48</v>
      </c>
      <c r="B536" t="s">
        <v>1158</v>
      </c>
      <c r="C536" t="s">
        <v>1031</v>
      </c>
      <c r="D536" t="s">
        <v>1159</v>
      </c>
      <c r="E536" t="s">
        <v>1161</v>
      </c>
      <c r="F536" t="str">
        <f t="shared" si="16"/>
        <v>Saint-Jean-sur-Richelieu</v>
      </c>
      <c r="G536" t="str">
        <f t="shared" si="17"/>
        <v>Saint-Jean-sur-Richelieu</v>
      </c>
      <c r="H536" t="s">
        <v>146</v>
      </c>
      <c r="I536" t="s">
        <v>18</v>
      </c>
      <c r="J536" t="s">
        <v>20</v>
      </c>
      <c r="K536" t="s">
        <v>32</v>
      </c>
      <c r="L536" t="s">
        <v>21</v>
      </c>
      <c r="M536" s="6">
        <v>68500</v>
      </c>
      <c r="N536" s="6">
        <v>87000</v>
      </c>
      <c r="O536" s="6">
        <v>77750</v>
      </c>
    </row>
    <row r="537" spans="1:15" x14ac:dyDescent="0.2">
      <c r="A537" t="s">
        <v>96</v>
      </c>
      <c r="B537" t="s">
        <v>1162</v>
      </c>
      <c r="C537" t="s">
        <v>50</v>
      </c>
      <c r="D537" t="s">
        <v>1144</v>
      </c>
      <c r="E537" t="s">
        <v>37</v>
      </c>
      <c r="F537" t="str">
        <f t="shared" si="16"/>
        <v>Toronto</v>
      </c>
      <c r="G537" t="str">
        <f t="shared" si="17"/>
        <v>Toronto</v>
      </c>
      <c r="H537" t="s">
        <v>31</v>
      </c>
      <c r="I537" t="s">
        <v>1163</v>
      </c>
      <c r="J537" t="s">
        <v>20</v>
      </c>
      <c r="K537" t="s">
        <v>32</v>
      </c>
      <c r="L537" t="s">
        <v>33</v>
      </c>
      <c r="M537" s="6">
        <v>52300</v>
      </c>
      <c r="N537" s="6">
        <v>103300</v>
      </c>
      <c r="O537" s="6">
        <v>77800</v>
      </c>
    </row>
    <row r="538" spans="1:15" x14ac:dyDescent="0.2">
      <c r="A538" t="s">
        <v>48</v>
      </c>
      <c r="B538" t="s">
        <v>1164</v>
      </c>
      <c r="C538" t="s">
        <v>90</v>
      </c>
      <c r="D538" t="s">
        <v>1056</v>
      </c>
      <c r="E538" t="s">
        <v>37</v>
      </c>
      <c r="F538" t="str">
        <f t="shared" si="16"/>
        <v>Toronto</v>
      </c>
      <c r="G538" t="str">
        <f t="shared" si="17"/>
        <v>Toronto</v>
      </c>
      <c r="H538" t="s">
        <v>31</v>
      </c>
      <c r="I538" t="s">
        <v>685</v>
      </c>
      <c r="J538" t="s">
        <v>20</v>
      </c>
      <c r="K538" t="s">
        <v>32</v>
      </c>
      <c r="L538" t="s">
        <v>21</v>
      </c>
      <c r="M538" s="6">
        <v>68500</v>
      </c>
      <c r="N538" s="6">
        <v>87000</v>
      </c>
      <c r="O538" s="6">
        <v>77750</v>
      </c>
    </row>
    <row r="539" spans="1:15" x14ac:dyDescent="0.2">
      <c r="A539" t="s">
        <v>81</v>
      </c>
      <c r="B539" t="s">
        <v>1165</v>
      </c>
      <c r="C539" t="s">
        <v>50</v>
      </c>
      <c r="D539" t="s">
        <v>1166</v>
      </c>
      <c r="E539" t="s">
        <v>1167</v>
      </c>
      <c r="F539" t="str">
        <f t="shared" si="16"/>
        <v>Acheson</v>
      </c>
      <c r="G539" t="str">
        <f t="shared" si="17"/>
        <v>Acheson</v>
      </c>
      <c r="H539" t="s">
        <v>100</v>
      </c>
      <c r="I539" t="s">
        <v>54</v>
      </c>
      <c r="J539" t="s">
        <v>45</v>
      </c>
      <c r="K539" t="s">
        <v>32</v>
      </c>
      <c r="L539" t="s">
        <v>227</v>
      </c>
      <c r="M539" s="6">
        <v>30240.560000000001</v>
      </c>
      <c r="N539" s="6">
        <v>57200</v>
      </c>
      <c r="O539" s="6">
        <v>43720.28</v>
      </c>
    </row>
    <row r="540" spans="1:15" x14ac:dyDescent="0.2">
      <c r="A540" t="s">
        <v>48</v>
      </c>
      <c r="B540" t="s">
        <v>1168</v>
      </c>
      <c r="C540" t="s">
        <v>50</v>
      </c>
      <c r="D540" t="s">
        <v>1144</v>
      </c>
      <c r="E540" t="s">
        <v>37</v>
      </c>
      <c r="F540" t="str">
        <f t="shared" si="16"/>
        <v>Toronto</v>
      </c>
      <c r="G540" t="str">
        <f t="shared" si="17"/>
        <v>Toronto</v>
      </c>
      <c r="H540" t="s">
        <v>31</v>
      </c>
      <c r="I540" t="s">
        <v>1163</v>
      </c>
      <c r="J540" t="s">
        <v>223</v>
      </c>
      <c r="K540" t="s">
        <v>32</v>
      </c>
      <c r="L540" t="s">
        <v>33</v>
      </c>
      <c r="M540" s="6">
        <v>59400</v>
      </c>
      <c r="N540" s="6">
        <v>118100</v>
      </c>
      <c r="O540" s="6">
        <v>88750</v>
      </c>
    </row>
    <row r="541" spans="1:15" x14ac:dyDescent="0.2">
      <c r="A541" t="s">
        <v>55</v>
      </c>
      <c r="B541" t="s">
        <v>1169</v>
      </c>
      <c r="C541" t="s">
        <v>23</v>
      </c>
      <c r="D541" t="s">
        <v>1170</v>
      </c>
      <c r="E541" t="s">
        <v>17</v>
      </c>
      <c r="F541" t="str">
        <f t="shared" si="16"/>
        <v>Remote</v>
      </c>
      <c r="G541" t="str">
        <f t="shared" si="17"/>
        <v>Remote</v>
      </c>
      <c r="H541" t="s">
        <v>18</v>
      </c>
      <c r="I541" t="s">
        <v>155</v>
      </c>
      <c r="J541" t="s">
        <v>20</v>
      </c>
      <c r="K541" t="s">
        <v>17</v>
      </c>
      <c r="L541" t="s">
        <v>241</v>
      </c>
      <c r="M541" s="6">
        <v>68000</v>
      </c>
      <c r="N541" s="6">
        <v>88300</v>
      </c>
      <c r="O541" s="6">
        <v>78150</v>
      </c>
    </row>
    <row r="542" spans="1:15" x14ac:dyDescent="0.2">
      <c r="A542" t="s">
        <v>48</v>
      </c>
      <c r="B542" t="s">
        <v>1171</v>
      </c>
      <c r="C542" t="s">
        <v>221</v>
      </c>
      <c r="D542" t="s">
        <v>1172</v>
      </c>
      <c r="E542" t="s">
        <v>17</v>
      </c>
      <c r="F542" t="str">
        <f t="shared" si="16"/>
        <v>Remote</v>
      </c>
      <c r="G542" t="str">
        <f t="shared" si="17"/>
        <v>Remote</v>
      </c>
      <c r="H542" t="s">
        <v>18</v>
      </c>
      <c r="I542" t="s">
        <v>1173</v>
      </c>
      <c r="J542" t="s">
        <v>223</v>
      </c>
      <c r="K542" t="s">
        <v>17</v>
      </c>
      <c r="L542" t="s">
        <v>46</v>
      </c>
      <c r="M542" s="6">
        <v>68500</v>
      </c>
      <c r="N542" s="6">
        <v>87000</v>
      </c>
      <c r="O542" s="6">
        <v>77750</v>
      </c>
    </row>
    <row r="543" spans="1:15" x14ac:dyDescent="0.2">
      <c r="A543" t="s">
        <v>13</v>
      </c>
      <c r="B543" t="s">
        <v>1174</v>
      </c>
      <c r="C543" t="s">
        <v>258</v>
      </c>
      <c r="D543" t="s">
        <v>1175</v>
      </c>
      <c r="E543" t="s">
        <v>30</v>
      </c>
      <c r="F543" t="str">
        <f t="shared" si="16"/>
        <v>Ottawa</v>
      </c>
      <c r="G543" t="str">
        <f t="shared" si="17"/>
        <v>Ottawa</v>
      </c>
      <c r="H543" t="s">
        <v>31</v>
      </c>
      <c r="I543" t="s">
        <v>18</v>
      </c>
      <c r="J543" t="s">
        <v>20</v>
      </c>
      <c r="K543" t="s">
        <v>32</v>
      </c>
      <c r="L543" t="s">
        <v>21</v>
      </c>
      <c r="M543" s="6">
        <v>76000</v>
      </c>
      <c r="N543" s="6">
        <v>89440</v>
      </c>
      <c r="O543" s="6">
        <v>82720</v>
      </c>
    </row>
    <row r="544" spans="1:15" x14ac:dyDescent="0.2">
      <c r="A544" t="s">
        <v>105</v>
      </c>
      <c r="B544" t="s">
        <v>28</v>
      </c>
      <c r="C544" t="s">
        <v>28</v>
      </c>
      <c r="D544" t="s">
        <v>1176</v>
      </c>
      <c r="E544" t="s">
        <v>233</v>
      </c>
      <c r="F544" t="str">
        <f t="shared" si="16"/>
        <v>Winnipeg</v>
      </c>
      <c r="G544" t="str">
        <f t="shared" si="17"/>
        <v>Winnipeg</v>
      </c>
      <c r="H544" t="s">
        <v>234</v>
      </c>
      <c r="I544" t="s">
        <v>1177</v>
      </c>
      <c r="J544" t="s">
        <v>20</v>
      </c>
      <c r="K544" t="s">
        <v>32</v>
      </c>
      <c r="L544" t="s">
        <v>21</v>
      </c>
      <c r="M544" s="6">
        <v>58000</v>
      </c>
      <c r="N544" s="6">
        <v>58000</v>
      </c>
      <c r="O544" s="6">
        <v>58000</v>
      </c>
    </row>
    <row r="545" spans="1:15" x14ac:dyDescent="0.2">
      <c r="A545" t="s">
        <v>105</v>
      </c>
      <c r="B545" t="s">
        <v>28</v>
      </c>
      <c r="C545" t="s">
        <v>28</v>
      </c>
      <c r="D545" t="s">
        <v>1178</v>
      </c>
      <c r="E545" t="s">
        <v>233</v>
      </c>
      <c r="F545" t="str">
        <f t="shared" si="16"/>
        <v>Winnipeg</v>
      </c>
      <c r="G545" t="str">
        <f t="shared" si="17"/>
        <v>Winnipeg</v>
      </c>
      <c r="H545" t="s">
        <v>234</v>
      </c>
      <c r="I545" t="s">
        <v>1179</v>
      </c>
      <c r="J545" t="s">
        <v>20</v>
      </c>
      <c r="K545" t="s">
        <v>32</v>
      </c>
      <c r="L545" t="s">
        <v>93</v>
      </c>
      <c r="M545" s="6">
        <v>30240.560000000001</v>
      </c>
      <c r="N545" s="6">
        <v>57200</v>
      </c>
      <c r="O545" s="6">
        <v>43720.28</v>
      </c>
    </row>
    <row r="546" spans="1:15" x14ac:dyDescent="0.2">
      <c r="A546" t="s">
        <v>81</v>
      </c>
      <c r="B546" t="s">
        <v>199</v>
      </c>
      <c r="C546" t="s">
        <v>188</v>
      </c>
      <c r="D546" t="s">
        <v>1180</v>
      </c>
      <c r="E546" t="s">
        <v>63</v>
      </c>
      <c r="F546" t="str">
        <f t="shared" si="16"/>
        <v>Vancouver</v>
      </c>
      <c r="G546" t="str">
        <f t="shared" si="17"/>
        <v>Vancouver</v>
      </c>
      <c r="H546" t="s">
        <v>53</v>
      </c>
      <c r="I546" t="s">
        <v>1181</v>
      </c>
      <c r="J546" t="s">
        <v>20</v>
      </c>
      <c r="K546" t="s">
        <v>32</v>
      </c>
      <c r="L546" t="s">
        <v>33</v>
      </c>
      <c r="M546" s="6">
        <v>70000</v>
      </c>
      <c r="N546" s="6">
        <v>80000</v>
      </c>
      <c r="O546" s="6">
        <v>75000</v>
      </c>
    </row>
    <row r="547" spans="1:15" x14ac:dyDescent="0.2">
      <c r="A547" t="s">
        <v>105</v>
      </c>
      <c r="B547" t="s">
        <v>510</v>
      </c>
      <c r="C547" t="s">
        <v>28</v>
      </c>
      <c r="D547" t="s">
        <v>404</v>
      </c>
      <c r="E547" t="s">
        <v>319</v>
      </c>
      <c r="F547" t="str">
        <f t="shared" si="16"/>
        <v>Oakville</v>
      </c>
      <c r="G547" t="str">
        <f t="shared" si="17"/>
        <v>Oakville</v>
      </c>
      <c r="H547" t="s">
        <v>31</v>
      </c>
      <c r="I547" t="s">
        <v>1182</v>
      </c>
      <c r="J547" t="s">
        <v>45</v>
      </c>
      <c r="K547" t="s">
        <v>32</v>
      </c>
      <c r="L547" t="s">
        <v>21</v>
      </c>
      <c r="M547" s="6">
        <v>30240.560000000001</v>
      </c>
      <c r="N547" s="6">
        <v>57200</v>
      </c>
      <c r="O547" s="6">
        <v>43720.28</v>
      </c>
    </row>
    <row r="548" spans="1:15" x14ac:dyDescent="0.2">
      <c r="A548" t="s">
        <v>13</v>
      </c>
      <c r="B548" t="s">
        <v>1183</v>
      </c>
      <c r="C548" t="s">
        <v>41</v>
      </c>
      <c r="D548" t="s">
        <v>1184</v>
      </c>
      <c r="E548" t="s">
        <v>298</v>
      </c>
      <c r="F548" t="str">
        <f t="shared" si="16"/>
        <v>Victoria</v>
      </c>
      <c r="G548" t="str">
        <f t="shared" si="17"/>
        <v>Victoria</v>
      </c>
      <c r="H548" t="s">
        <v>53</v>
      </c>
      <c r="I548" t="s">
        <v>395</v>
      </c>
      <c r="J548" t="s">
        <v>45</v>
      </c>
      <c r="K548" t="s">
        <v>32</v>
      </c>
      <c r="L548" t="s">
        <v>46</v>
      </c>
      <c r="M548" s="6">
        <v>94931.199999999997</v>
      </c>
      <c r="N548" s="6">
        <v>136448</v>
      </c>
      <c r="O548" s="6">
        <v>115689.60000000001</v>
      </c>
    </row>
    <row r="549" spans="1:15" x14ac:dyDescent="0.2">
      <c r="A549" t="s">
        <v>22</v>
      </c>
      <c r="B549" t="s">
        <v>23</v>
      </c>
      <c r="C549" t="s">
        <v>23</v>
      </c>
      <c r="D549" t="s">
        <v>1185</v>
      </c>
      <c r="E549" t="s">
        <v>30</v>
      </c>
      <c r="F549" t="str">
        <f t="shared" si="16"/>
        <v>Ottawa</v>
      </c>
      <c r="G549" t="str">
        <f t="shared" si="17"/>
        <v>Ottawa</v>
      </c>
      <c r="H549" t="s">
        <v>31</v>
      </c>
      <c r="I549" t="s">
        <v>413</v>
      </c>
      <c r="J549" t="s">
        <v>20</v>
      </c>
      <c r="K549" t="s">
        <v>32</v>
      </c>
      <c r="L549" t="s">
        <v>21</v>
      </c>
      <c r="M549" s="6">
        <v>65000</v>
      </c>
      <c r="N549" s="6">
        <v>87000</v>
      </c>
      <c r="O549" s="6">
        <v>76000</v>
      </c>
    </row>
    <row r="550" spans="1:15" x14ac:dyDescent="0.2">
      <c r="A550" t="s">
        <v>55</v>
      </c>
      <c r="B550" t="s">
        <v>1186</v>
      </c>
      <c r="C550" t="s">
        <v>1187</v>
      </c>
      <c r="D550" t="s">
        <v>1188</v>
      </c>
      <c r="E550" t="s">
        <v>17</v>
      </c>
      <c r="F550" t="str">
        <f t="shared" si="16"/>
        <v>Remote</v>
      </c>
      <c r="G550" t="str">
        <f t="shared" si="17"/>
        <v>Remote</v>
      </c>
      <c r="H550" t="s">
        <v>18</v>
      </c>
      <c r="I550" t="s">
        <v>1189</v>
      </c>
      <c r="J550" t="s">
        <v>45</v>
      </c>
      <c r="K550" t="s">
        <v>17</v>
      </c>
      <c r="L550" t="s">
        <v>33</v>
      </c>
      <c r="M550" s="6">
        <v>30240.560000000001</v>
      </c>
      <c r="N550" s="6">
        <v>102000</v>
      </c>
      <c r="O550" s="6">
        <v>66120.28</v>
      </c>
    </row>
    <row r="551" spans="1:15" x14ac:dyDescent="0.2">
      <c r="A551" t="s">
        <v>88</v>
      </c>
      <c r="B551" t="s">
        <v>113</v>
      </c>
      <c r="C551" t="s">
        <v>28</v>
      </c>
      <c r="D551" t="s">
        <v>263</v>
      </c>
      <c r="E551" t="s">
        <v>37</v>
      </c>
      <c r="F551" t="str">
        <f t="shared" si="16"/>
        <v>Toronto</v>
      </c>
      <c r="G551" t="str">
        <f t="shared" si="17"/>
        <v>Toronto</v>
      </c>
      <c r="H551" t="s">
        <v>31</v>
      </c>
      <c r="I551" t="s">
        <v>1190</v>
      </c>
      <c r="J551" t="s">
        <v>20</v>
      </c>
      <c r="K551" t="s">
        <v>32</v>
      </c>
      <c r="L551" t="s">
        <v>93</v>
      </c>
      <c r="M551" s="6">
        <v>85816.8</v>
      </c>
      <c r="N551" s="6">
        <v>91520</v>
      </c>
      <c r="O551" s="6">
        <v>88668.4</v>
      </c>
    </row>
    <row r="552" spans="1:15" x14ac:dyDescent="0.2">
      <c r="A552" t="s">
        <v>81</v>
      </c>
      <c r="B552" t="s">
        <v>1191</v>
      </c>
      <c r="C552" t="s">
        <v>28</v>
      </c>
      <c r="D552" t="s">
        <v>1192</v>
      </c>
      <c r="E552" t="s">
        <v>37</v>
      </c>
      <c r="F552" t="str">
        <f t="shared" si="16"/>
        <v>Toronto</v>
      </c>
      <c r="G552" t="str">
        <f t="shared" si="17"/>
        <v>Toronto</v>
      </c>
      <c r="H552" t="s">
        <v>31</v>
      </c>
      <c r="I552" t="s">
        <v>1193</v>
      </c>
      <c r="J552" t="s">
        <v>45</v>
      </c>
      <c r="K552" t="s">
        <v>32</v>
      </c>
      <c r="L552" t="s">
        <v>33</v>
      </c>
      <c r="M552" s="6">
        <v>66000</v>
      </c>
      <c r="N552" s="6">
        <v>84500</v>
      </c>
      <c r="O552" s="6">
        <v>75250</v>
      </c>
    </row>
    <row r="553" spans="1:15" x14ac:dyDescent="0.2">
      <c r="A553" t="s">
        <v>22</v>
      </c>
      <c r="B553" t="s">
        <v>23</v>
      </c>
      <c r="C553" t="s">
        <v>23</v>
      </c>
      <c r="D553" t="s">
        <v>1194</v>
      </c>
      <c r="E553" t="s">
        <v>37</v>
      </c>
      <c r="F553" t="str">
        <f t="shared" si="16"/>
        <v>Toronto</v>
      </c>
      <c r="G553" t="str">
        <f t="shared" si="17"/>
        <v>Toronto</v>
      </c>
      <c r="H553" t="s">
        <v>31</v>
      </c>
      <c r="I553" t="s">
        <v>54</v>
      </c>
      <c r="J553" t="s">
        <v>20</v>
      </c>
      <c r="K553" t="s">
        <v>32</v>
      </c>
      <c r="L553" t="s">
        <v>21</v>
      </c>
      <c r="M553" s="6">
        <v>65000</v>
      </c>
      <c r="N553" s="6">
        <v>87000</v>
      </c>
      <c r="O553" s="6">
        <v>76000</v>
      </c>
    </row>
    <row r="554" spans="1:15" x14ac:dyDescent="0.2">
      <c r="A554" t="s">
        <v>13</v>
      </c>
      <c r="B554" t="s">
        <v>798</v>
      </c>
      <c r="C554" t="s">
        <v>90</v>
      </c>
      <c r="D554" t="s">
        <v>1195</v>
      </c>
      <c r="E554" t="s">
        <v>99</v>
      </c>
      <c r="F554" t="str">
        <f t="shared" si="16"/>
        <v>Calgary</v>
      </c>
      <c r="G554" t="str">
        <f t="shared" si="17"/>
        <v>Calgary</v>
      </c>
      <c r="H554" t="s">
        <v>100</v>
      </c>
      <c r="I554" t="s">
        <v>87</v>
      </c>
      <c r="J554" t="s">
        <v>20</v>
      </c>
      <c r="K554" t="s">
        <v>32</v>
      </c>
      <c r="L554" t="s">
        <v>21</v>
      </c>
      <c r="M554" s="6">
        <v>62400</v>
      </c>
      <c r="N554" s="6">
        <v>62400</v>
      </c>
      <c r="O554" s="6">
        <v>62400</v>
      </c>
    </row>
    <row r="555" spans="1:15" x14ac:dyDescent="0.2">
      <c r="A555" t="s">
        <v>88</v>
      </c>
      <c r="B555" t="s">
        <v>321</v>
      </c>
      <c r="C555" t="s">
        <v>90</v>
      </c>
      <c r="D555" t="s">
        <v>1196</v>
      </c>
      <c r="E555" t="s">
        <v>560</v>
      </c>
      <c r="F555" t="str">
        <f t="shared" si="16"/>
        <v>Concord</v>
      </c>
      <c r="G555" t="str">
        <f t="shared" si="17"/>
        <v>Concord</v>
      </c>
      <c r="H555" t="s">
        <v>31</v>
      </c>
      <c r="I555" t="s">
        <v>129</v>
      </c>
      <c r="J555" t="s">
        <v>20</v>
      </c>
      <c r="K555" t="s">
        <v>32</v>
      </c>
      <c r="L555" t="s">
        <v>241</v>
      </c>
      <c r="M555" s="6">
        <v>85816.8</v>
      </c>
      <c r="N555" s="6">
        <v>91520</v>
      </c>
      <c r="O555" s="6">
        <v>88668.4</v>
      </c>
    </row>
    <row r="556" spans="1:15" x14ac:dyDescent="0.2">
      <c r="A556" t="s">
        <v>55</v>
      </c>
      <c r="B556" t="s">
        <v>1197</v>
      </c>
      <c r="C556" t="s">
        <v>50</v>
      </c>
      <c r="D556" t="s">
        <v>854</v>
      </c>
      <c r="E556" t="s">
        <v>316</v>
      </c>
      <c r="F556" t="str">
        <f t="shared" si="16"/>
        <v>North York</v>
      </c>
      <c r="G556" t="str">
        <f t="shared" si="17"/>
        <v>North York</v>
      </c>
      <c r="H556" t="s">
        <v>31</v>
      </c>
      <c r="I556" t="s">
        <v>1198</v>
      </c>
      <c r="J556" t="s">
        <v>20</v>
      </c>
      <c r="K556" t="s">
        <v>32</v>
      </c>
      <c r="L556" t="s">
        <v>21</v>
      </c>
      <c r="M556" s="6">
        <v>54300</v>
      </c>
      <c r="N556" s="6">
        <v>88300</v>
      </c>
      <c r="O556" s="6">
        <v>71300</v>
      </c>
    </row>
    <row r="557" spans="1:15" x14ac:dyDescent="0.2">
      <c r="A557" t="s">
        <v>55</v>
      </c>
      <c r="B557" t="s">
        <v>1199</v>
      </c>
      <c r="C557" t="s">
        <v>15</v>
      </c>
      <c r="D557" t="s">
        <v>910</v>
      </c>
      <c r="E557" t="s">
        <v>600</v>
      </c>
      <c r="F557" t="str">
        <f t="shared" si="16"/>
        <v>Markham</v>
      </c>
      <c r="G557" t="str">
        <f t="shared" si="17"/>
        <v>Markham</v>
      </c>
      <c r="H557" t="s">
        <v>31</v>
      </c>
      <c r="I557" t="s">
        <v>54</v>
      </c>
      <c r="J557" t="s">
        <v>20</v>
      </c>
      <c r="K557" t="s">
        <v>32</v>
      </c>
      <c r="L557" t="s">
        <v>21</v>
      </c>
      <c r="M557" s="6">
        <v>68000</v>
      </c>
      <c r="N557" s="6">
        <v>88300</v>
      </c>
      <c r="O557" s="6">
        <v>78150</v>
      </c>
    </row>
    <row r="558" spans="1:15" x14ac:dyDescent="0.2">
      <c r="A558" t="s">
        <v>48</v>
      </c>
      <c r="B558" t="s">
        <v>1200</v>
      </c>
      <c r="C558" t="s">
        <v>50</v>
      </c>
      <c r="D558" t="s">
        <v>263</v>
      </c>
      <c r="E558" t="s">
        <v>37</v>
      </c>
      <c r="F558" t="str">
        <f t="shared" si="16"/>
        <v>Toronto</v>
      </c>
      <c r="G558" t="str">
        <f t="shared" si="17"/>
        <v>Toronto</v>
      </c>
      <c r="H558" t="s">
        <v>31</v>
      </c>
      <c r="I558" t="s">
        <v>18</v>
      </c>
      <c r="J558" t="s">
        <v>20</v>
      </c>
      <c r="K558" t="s">
        <v>32</v>
      </c>
      <c r="L558" t="s">
        <v>93</v>
      </c>
      <c r="M558" s="6">
        <v>68500</v>
      </c>
      <c r="N558" s="6">
        <v>87000</v>
      </c>
      <c r="O558" s="6">
        <v>77750</v>
      </c>
    </row>
    <row r="559" spans="1:15" x14ac:dyDescent="0.2">
      <c r="A559" t="s">
        <v>55</v>
      </c>
      <c r="B559" t="s">
        <v>1197</v>
      </c>
      <c r="C559" t="s">
        <v>50</v>
      </c>
      <c r="D559" t="s">
        <v>854</v>
      </c>
      <c r="E559" t="s">
        <v>487</v>
      </c>
      <c r="F559" t="str">
        <f t="shared" si="16"/>
        <v>Waterloo</v>
      </c>
      <c r="G559" t="str">
        <f t="shared" si="17"/>
        <v>Waterloo</v>
      </c>
      <c r="H559" t="s">
        <v>31</v>
      </c>
      <c r="I559" t="s">
        <v>1198</v>
      </c>
      <c r="J559" t="s">
        <v>20</v>
      </c>
      <c r="K559" t="s">
        <v>32</v>
      </c>
      <c r="L559" t="s">
        <v>21</v>
      </c>
      <c r="M559" s="6">
        <v>54300</v>
      </c>
      <c r="N559" s="6">
        <v>88300</v>
      </c>
      <c r="O559" s="6">
        <v>71300</v>
      </c>
    </row>
    <row r="560" spans="1:15" x14ac:dyDescent="0.2">
      <c r="A560" t="s">
        <v>96</v>
      </c>
      <c r="B560" t="s">
        <v>1201</v>
      </c>
      <c r="C560" t="s">
        <v>50</v>
      </c>
      <c r="D560" t="s">
        <v>1202</v>
      </c>
      <c r="E560" t="s">
        <v>37</v>
      </c>
      <c r="F560" t="str">
        <f t="shared" si="16"/>
        <v>Toronto</v>
      </c>
      <c r="G560" t="str">
        <f t="shared" si="17"/>
        <v>Toronto</v>
      </c>
      <c r="H560" t="s">
        <v>31</v>
      </c>
      <c r="I560" t="s">
        <v>887</v>
      </c>
      <c r="J560" t="s">
        <v>20</v>
      </c>
      <c r="K560" t="s">
        <v>32</v>
      </c>
      <c r="L560" t="s">
        <v>46</v>
      </c>
      <c r="M560" s="6">
        <v>50000</v>
      </c>
      <c r="N560" s="6">
        <v>76458</v>
      </c>
      <c r="O560" s="6">
        <v>63229</v>
      </c>
    </row>
    <row r="561" spans="1:15" x14ac:dyDescent="0.2">
      <c r="A561" t="s">
        <v>26</v>
      </c>
      <c r="B561" t="s">
        <v>1203</v>
      </c>
      <c r="C561" t="s">
        <v>50</v>
      </c>
      <c r="D561" t="s">
        <v>1204</v>
      </c>
      <c r="E561" t="s">
        <v>99</v>
      </c>
      <c r="F561" t="str">
        <f t="shared" si="16"/>
        <v>Calgary</v>
      </c>
      <c r="G561" t="str">
        <f t="shared" si="17"/>
        <v>Calgary</v>
      </c>
      <c r="H561" t="s">
        <v>100</v>
      </c>
      <c r="I561" t="s">
        <v>586</v>
      </c>
      <c r="J561" t="s">
        <v>20</v>
      </c>
      <c r="K561" t="s">
        <v>32</v>
      </c>
      <c r="L561" t="s">
        <v>21</v>
      </c>
      <c r="M561" s="6">
        <v>64123.59</v>
      </c>
      <c r="N561" s="6">
        <v>86600</v>
      </c>
      <c r="O561" s="6">
        <v>75361.794999999998</v>
      </c>
    </row>
    <row r="562" spans="1:15" x14ac:dyDescent="0.2">
      <c r="A562" t="s">
        <v>26</v>
      </c>
      <c r="B562" t="s">
        <v>1203</v>
      </c>
      <c r="C562" t="s">
        <v>50</v>
      </c>
      <c r="D562" t="s">
        <v>1204</v>
      </c>
      <c r="E562" t="s">
        <v>136</v>
      </c>
      <c r="F562" t="str">
        <f t="shared" si="16"/>
        <v>Edmonton</v>
      </c>
      <c r="G562" t="str">
        <f t="shared" si="17"/>
        <v>Edmonton</v>
      </c>
      <c r="H562" t="s">
        <v>100</v>
      </c>
      <c r="I562" t="s">
        <v>586</v>
      </c>
      <c r="J562" t="s">
        <v>20</v>
      </c>
      <c r="K562" t="s">
        <v>32</v>
      </c>
      <c r="L562" t="s">
        <v>21</v>
      </c>
      <c r="M562" s="6">
        <v>64123.59</v>
      </c>
      <c r="N562" s="6">
        <v>86600</v>
      </c>
      <c r="O562" s="6">
        <v>75361.794999999998</v>
      </c>
    </row>
    <row r="563" spans="1:15" x14ac:dyDescent="0.2">
      <c r="A563" t="s">
        <v>55</v>
      </c>
      <c r="B563" t="s">
        <v>1205</v>
      </c>
      <c r="C563" t="s">
        <v>15</v>
      </c>
      <c r="D563" t="s">
        <v>1206</v>
      </c>
      <c r="E563" t="s">
        <v>37</v>
      </c>
      <c r="F563" t="str">
        <f t="shared" si="16"/>
        <v>Toronto</v>
      </c>
      <c r="G563" t="str">
        <f t="shared" si="17"/>
        <v>Toronto</v>
      </c>
      <c r="H563" t="s">
        <v>31</v>
      </c>
      <c r="I563" t="s">
        <v>18</v>
      </c>
      <c r="J563" t="s">
        <v>20</v>
      </c>
      <c r="K563" t="s">
        <v>32</v>
      </c>
      <c r="L563" t="s">
        <v>33</v>
      </c>
      <c r="M563" s="6">
        <v>68000</v>
      </c>
      <c r="N563" s="6">
        <v>88300</v>
      </c>
      <c r="O563" s="6">
        <v>78150</v>
      </c>
    </row>
    <row r="564" spans="1:15" x14ac:dyDescent="0.2">
      <c r="A564" t="s">
        <v>48</v>
      </c>
      <c r="B564" t="s">
        <v>1207</v>
      </c>
      <c r="C564" t="s">
        <v>50</v>
      </c>
      <c r="D564" t="s">
        <v>659</v>
      </c>
      <c r="E564" t="s">
        <v>196</v>
      </c>
      <c r="F564" t="str">
        <f t="shared" si="16"/>
        <v>Remote</v>
      </c>
      <c r="G564" t="str">
        <f t="shared" si="17"/>
        <v>Toronto</v>
      </c>
      <c r="H564" t="s">
        <v>31</v>
      </c>
      <c r="I564" t="s">
        <v>660</v>
      </c>
      <c r="J564" t="s">
        <v>223</v>
      </c>
      <c r="K564" t="s">
        <v>17</v>
      </c>
      <c r="L564" t="s">
        <v>661</v>
      </c>
      <c r="M564" s="6">
        <v>109000</v>
      </c>
      <c r="N564" s="6">
        <v>159000</v>
      </c>
      <c r="O564" s="6">
        <v>134000</v>
      </c>
    </row>
    <row r="565" spans="1:15" x14ac:dyDescent="0.2">
      <c r="A565" t="s">
        <v>55</v>
      </c>
      <c r="B565" t="s">
        <v>1208</v>
      </c>
      <c r="C565" t="s">
        <v>90</v>
      </c>
      <c r="D565" t="s">
        <v>1209</v>
      </c>
      <c r="E565" t="s">
        <v>58</v>
      </c>
      <c r="F565" t="str">
        <f t="shared" si="16"/>
        <v>Windsor</v>
      </c>
      <c r="G565" t="str">
        <f t="shared" si="17"/>
        <v>Windsor</v>
      </c>
      <c r="H565" t="s">
        <v>31</v>
      </c>
      <c r="I565" t="s">
        <v>1210</v>
      </c>
      <c r="J565" t="s">
        <v>20</v>
      </c>
      <c r="K565" t="s">
        <v>32</v>
      </c>
      <c r="L565" t="s">
        <v>33</v>
      </c>
      <c r="M565" s="6">
        <v>108000</v>
      </c>
      <c r="N565" s="6">
        <v>118000</v>
      </c>
      <c r="O565" s="6">
        <v>113000</v>
      </c>
    </row>
    <row r="566" spans="1:15" x14ac:dyDescent="0.2">
      <c r="A566" t="s">
        <v>48</v>
      </c>
      <c r="B566" t="s">
        <v>988</v>
      </c>
      <c r="C566" t="s">
        <v>23</v>
      </c>
      <c r="D566" t="s">
        <v>169</v>
      </c>
      <c r="E566" t="s">
        <v>63</v>
      </c>
      <c r="F566" t="str">
        <f t="shared" si="16"/>
        <v>Vancouver</v>
      </c>
      <c r="G566" t="str">
        <f t="shared" si="17"/>
        <v>Vancouver</v>
      </c>
      <c r="H566" t="s">
        <v>53</v>
      </c>
      <c r="I566" t="s">
        <v>1211</v>
      </c>
      <c r="J566" t="s">
        <v>45</v>
      </c>
      <c r="K566" t="s">
        <v>32</v>
      </c>
      <c r="L566" t="s">
        <v>21</v>
      </c>
      <c r="M566" s="6">
        <v>89300</v>
      </c>
      <c r="N566" s="6">
        <v>123000</v>
      </c>
      <c r="O566" s="6">
        <v>106150</v>
      </c>
    </row>
    <row r="567" spans="1:15" x14ac:dyDescent="0.2">
      <c r="A567" t="s">
        <v>22</v>
      </c>
      <c r="B567" t="s">
        <v>23</v>
      </c>
      <c r="C567" t="s">
        <v>23</v>
      </c>
      <c r="D567" t="s">
        <v>1212</v>
      </c>
      <c r="E567" t="s">
        <v>30</v>
      </c>
      <c r="F567" t="str">
        <f t="shared" si="16"/>
        <v>Ottawa</v>
      </c>
      <c r="G567" t="str">
        <f t="shared" si="17"/>
        <v>Ottawa</v>
      </c>
      <c r="H567" t="s">
        <v>31</v>
      </c>
      <c r="I567" t="s">
        <v>18</v>
      </c>
      <c r="J567" t="s">
        <v>20</v>
      </c>
      <c r="K567" t="s">
        <v>32</v>
      </c>
      <c r="L567" t="s">
        <v>21</v>
      </c>
      <c r="M567" s="6">
        <v>65000</v>
      </c>
      <c r="N567" s="6">
        <v>87000</v>
      </c>
      <c r="O567" s="6">
        <v>76000</v>
      </c>
    </row>
    <row r="568" spans="1:15" x14ac:dyDescent="0.2">
      <c r="A568" t="s">
        <v>26</v>
      </c>
      <c r="B568" t="s">
        <v>1203</v>
      </c>
      <c r="C568" t="s">
        <v>50</v>
      </c>
      <c r="D568" t="s">
        <v>1204</v>
      </c>
      <c r="E568" t="s">
        <v>63</v>
      </c>
      <c r="F568" t="str">
        <f t="shared" si="16"/>
        <v>Vancouver</v>
      </c>
      <c r="G568" t="str">
        <f t="shared" si="17"/>
        <v>Vancouver</v>
      </c>
      <c r="H568" t="s">
        <v>53</v>
      </c>
      <c r="I568" t="s">
        <v>586</v>
      </c>
      <c r="J568" t="s">
        <v>20</v>
      </c>
      <c r="K568" t="s">
        <v>32</v>
      </c>
      <c r="L568" t="s">
        <v>21</v>
      </c>
      <c r="M568" s="6">
        <v>64123.59</v>
      </c>
      <c r="N568" s="6">
        <v>86600</v>
      </c>
      <c r="O568" s="6">
        <v>75361.794999999998</v>
      </c>
    </row>
    <row r="569" spans="1:15" x14ac:dyDescent="0.2">
      <c r="A569" t="s">
        <v>22</v>
      </c>
      <c r="B569" t="s">
        <v>454</v>
      </c>
      <c r="C569" t="s">
        <v>50</v>
      </c>
      <c r="D569" t="s">
        <v>78</v>
      </c>
      <c r="E569" t="s">
        <v>37</v>
      </c>
      <c r="F569" t="str">
        <f t="shared" si="16"/>
        <v>Toronto</v>
      </c>
      <c r="G569" t="str">
        <f t="shared" si="17"/>
        <v>Toronto</v>
      </c>
      <c r="H569" t="s">
        <v>31</v>
      </c>
      <c r="I569" t="s">
        <v>1213</v>
      </c>
      <c r="J569" t="s">
        <v>20</v>
      </c>
      <c r="K569" t="s">
        <v>32</v>
      </c>
      <c r="L569" t="s">
        <v>21</v>
      </c>
      <c r="M569" s="6">
        <v>65000</v>
      </c>
      <c r="N569" s="6">
        <v>87000</v>
      </c>
      <c r="O569" s="6">
        <v>76000</v>
      </c>
    </row>
    <row r="570" spans="1:15" x14ac:dyDescent="0.2">
      <c r="A570" t="s">
        <v>81</v>
      </c>
      <c r="B570" t="s">
        <v>1214</v>
      </c>
      <c r="C570" t="s">
        <v>50</v>
      </c>
      <c r="D570" t="s">
        <v>1215</v>
      </c>
      <c r="E570" t="s">
        <v>37</v>
      </c>
      <c r="F570" t="str">
        <f t="shared" si="16"/>
        <v>Toronto</v>
      </c>
      <c r="G570" t="str">
        <f t="shared" si="17"/>
        <v>Toronto</v>
      </c>
      <c r="H570" t="s">
        <v>31</v>
      </c>
      <c r="I570" t="s">
        <v>54</v>
      </c>
      <c r="J570" t="s">
        <v>20</v>
      </c>
      <c r="K570" t="s">
        <v>32</v>
      </c>
      <c r="L570" t="s">
        <v>33</v>
      </c>
      <c r="M570" s="6">
        <v>90646.399999999994</v>
      </c>
      <c r="N570" s="6">
        <v>99320</v>
      </c>
      <c r="O570" s="6">
        <v>94983.2</v>
      </c>
    </row>
    <row r="571" spans="1:15" x14ac:dyDescent="0.2">
      <c r="A571" t="s">
        <v>22</v>
      </c>
      <c r="B571" t="s">
        <v>23</v>
      </c>
      <c r="C571" t="s">
        <v>23</v>
      </c>
      <c r="D571" t="s">
        <v>1212</v>
      </c>
      <c r="E571" t="s">
        <v>30</v>
      </c>
      <c r="F571" t="str">
        <f t="shared" si="16"/>
        <v>Ottawa</v>
      </c>
      <c r="G571" t="str">
        <f t="shared" si="17"/>
        <v>Ottawa</v>
      </c>
      <c r="H571" t="s">
        <v>31</v>
      </c>
      <c r="I571" t="s">
        <v>18</v>
      </c>
      <c r="J571" t="s">
        <v>20</v>
      </c>
      <c r="K571" t="s">
        <v>32</v>
      </c>
      <c r="L571" t="s">
        <v>21</v>
      </c>
      <c r="M571" s="6">
        <v>65000</v>
      </c>
      <c r="N571" s="6">
        <v>87000</v>
      </c>
      <c r="O571" s="6">
        <v>76000</v>
      </c>
    </row>
    <row r="572" spans="1:15" x14ac:dyDescent="0.2">
      <c r="A572" t="s">
        <v>81</v>
      </c>
      <c r="B572" t="s">
        <v>1214</v>
      </c>
      <c r="C572" t="s">
        <v>50</v>
      </c>
      <c r="D572" t="s">
        <v>1215</v>
      </c>
      <c r="E572" t="s">
        <v>37</v>
      </c>
      <c r="F572" t="str">
        <f t="shared" si="16"/>
        <v>Toronto</v>
      </c>
      <c r="G572" t="str">
        <f t="shared" si="17"/>
        <v>Toronto</v>
      </c>
      <c r="H572" t="s">
        <v>31</v>
      </c>
      <c r="I572" t="s">
        <v>54</v>
      </c>
      <c r="J572" t="s">
        <v>20</v>
      </c>
      <c r="K572" t="s">
        <v>32</v>
      </c>
      <c r="L572" t="s">
        <v>33</v>
      </c>
      <c r="M572" s="6">
        <v>90646.399999999994</v>
      </c>
      <c r="N572" s="6">
        <v>99320</v>
      </c>
      <c r="O572" s="6">
        <v>94983.2</v>
      </c>
    </row>
    <row r="573" spans="1:15" x14ac:dyDescent="0.2">
      <c r="A573" t="s">
        <v>26</v>
      </c>
      <c r="B573" t="s">
        <v>1203</v>
      </c>
      <c r="C573" t="s">
        <v>50</v>
      </c>
      <c r="D573" t="s">
        <v>1204</v>
      </c>
      <c r="E573" t="s">
        <v>63</v>
      </c>
      <c r="F573" t="str">
        <f t="shared" si="16"/>
        <v>Vancouver</v>
      </c>
      <c r="G573" t="str">
        <f t="shared" si="17"/>
        <v>Vancouver</v>
      </c>
      <c r="H573" t="s">
        <v>53</v>
      </c>
      <c r="I573" t="s">
        <v>586</v>
      </c>
      <c r="J573" t="s">
        <v>20</v>
      </c>
      <c r="K573" t="s">
        <v>32</v>
      </c>
      <c r="L573" t="s">
        <v>21</v>
      </c>
      <c r="M573" s="6">
        <v>64123.59</v>
      </c>
      <c r="N573" s="6">
        <v>86600</v>
      </c>
      <c r="O573" s="6">
        <v>75361.794999999998</v>
      </c>
    </row>
    <row r="574" spans="1:15" x14ac:dyDescent="0.2">
      <c r="A574" t="s">
        <v>22</v>
      </c>
      <c r="B574" t="s">
        <v>454</v>
      </c>
      <c r="C574" t="s">
        <v>50</v>
      </c>
      <c r="D574" t="s">
        <v>78</v>
      </c>
      <c r="E574" t="s">
        <v>37</v>
      </c>
      <c r="F574" t="str">
        <f t="shared" si="16"/>
        <v>Toronto</v>
      </c>
      <c r="G574" t="str">
        <f t="shared" si="17"/>
        <v>Toronto</v>
      </c>
      <c r="H574" t="s">
        <v>31</v>
      </c>
      <c r="I574" t="s">
        <v>1213</v>
      </c>
      <c r="J574" t="s">
        <v>20</v>
      </c>
      <c r="K574" t="s">
        <v>32</v>
      </c>
      <c r="L574" t="s">
        <v>21</v>
      </c>
      <c r="M574" s="6">
        <v>65000</v>
      </c>
      <c r="N574" s="6">
        <v>87000</v>
      </c>
      <c r="O574" s="6">
        <v>76000</v>
      </c>
    </row>
    <row r="575" spans="1:15" x14ac:dyDescent="0.2">
      <c r="A575" t="s">
        <v>96</v>
      </c>
      <c r="B575" t="s">
        <v>1216</v>
      </c>
      <c r="C575" t="s">
        <v>50</v>
      </c>
      <c r="D575" t="s">
        <v>1217</v>
      </c>
      <c r="E575" t="s">
        <v>37</v>
      </c>
      <c r="F575" t="str">
        <f t="shared" si="16"/>
        <v>Toronto</v>
      </c>
      <c r="G575" t="str">
        <f t="shared" si="17"/>
        <v>Toronto</v>
      </c>
      <c r="H575" t="s">
        <v>31</v>
      </c>
      <c r="I575" t="s">
        <v>54</v>
      </c>
      <c r="J575" t="s">
        <v>20</v>
      </c>
      <c r="K575" t="s">
        <v>32</v>
      </c>
      <c r="L575" t="s">
        <v>21</v>
      </c>
      <c r="M575" s="6">
        <v>50000</v>
      </c>
      <c r="N575" s="6">
        <v>76458</v>
      </c>
      <c r="O575" s="6">
        <v>63229</v>
      </c>
    </row>
    <row r="576" spans="1:15" x14ac:dyDescent="0.2">
      <c r="A576" t="s">
        <v>96</v>
      </c>
      <c r="B576" t="s">
        <v>15</v>
      </c>
      <c r="C576" t="s">
        <v>15</v>
      </c>
      <c r="D576" t="s">
        <v>1218</v>
      </c>
      <c r="E576" t="s">
        <v>123</v>
      </c>
      <c r="F576" t="str">
        <f t="shared" si="16"/>
        <v>Mississauga</v>
      </c>
      <c r="G576" t="str">
        <f t="shared" si="17"/>
        <v>Mississauga</v>
      </c>
      <c r="H576" t="s">
        <v>31</v>
      </c>
      <c r="I576" t="s">
        <v>1219</v>
      </c>
      <c r="J576" t="s">
        <v>20</v>
      </c>
      <c r="K576" t="s">
        <v>32</v>
      </c>
      <c r="L576" t="s">
        <v>21</v>
      </c>
      <c r="M576" s="6">
        <v>50000</v>
      </c>
      <c r="N576" s="6">
        <v>76458</v>
      </c>
      <c r="O576" s="6">
        <v>63229</v>
      </c>
    </row>
    <row r="577" spans="1:15" x14ac:dyDescent="0.2">
      <c r="A577" t="s">
        <v>105</v>
      </c>
      <c r="B577" t="s">
        <v>1220</v>
      </c>
      <c r="C577" t="s">
        <v>50</v>
      </c>
      <c r="D577" t="s">
        <v>1194</v>
      </c>
      <c r="E577" t="s">
        <v>37</v>
      </c>
      <c r="F577" t="str">
        <f t="shared" si="16"/>
        <v>Toronto</v>
      </c>
      <c r="G577" t="str">
        <f t="shared" si="17"/>
        <v>Toronto</v>
      </c>
      <c r="H577" t="s">
        <v>31</v>
      </c>
      <c r="I577" t="s">
        <v>1221</v>
      </c>
      <c r="J577" t="s">
        <v>20</v>
      </c>
      <c r="K577" t="s">
        <v>32</v>
      </c>
      <c r="L577" t="s">
        <v>21</v>
      </c>
      <c r="M577" s="6">
        <v>69000</v>
      </c>
      <c r="N577" s="6">
        <v>86000</v>
      </c>
      <c r="O577" s="6">
        <v>77500</v>
      </c>
    </row>
    <row r="578" spans="1:15" x14ac:dyDescent="0.2">
      <c r="A578" t="s">
        <v>13</v>
      </c>
      <c r="B578" t="s">
        <v>1222</v>
      </c>
      <c r="C578" t="s">
        <v>41</v>
      </c>
      <c r="D578" t="s">
        <v>804</v>
      </c>
      <c r="E578" t="s">
        <v>556</v>
      </c>
      <c r="F578" t="str">
        <f t="shared" ref="F578:F641" si="18">IF(LEFT(E578,9)="Remote in","Remote",E578)</f>
        <v>Thornhill</v>
      </c>
      <c r="G578" t="str">
        <f t="shared" ref="G578:G641" si="19">IF(LEFT(E578,9)="Remote in",MID(E578,11,LEN(E578)-10),E578)</f>
        <v>Thornhill</v>
      </c>
      <c r="H578" t="s">
        <v>31</v>
      </c>
      <c r="I578" t="s">
        <v>1223</v>
      </c>
      <c r="J578" t="s">
        <v>45</v>
      </c>
      <c r="K578" t="s">
        <v>32</v>
      </c>
      <c r="L578" t="s">
        <v>21</v>
      </c>
      <c r="M578" s="6">
        <v>76000</v>
      </c>
      <c r="N578" s="6">
        <v>89440</v>
      </c>
      <c r="O578" s="6">
        <v>82720</v>
      </c>
    </row>
    <row r="579" spans="1:15" x14ac:dyDescent="0.2">
      <c r="A579" t="s">
        <v>96</v>
      </c>
      <c r="B579" t="s">
        <v>1224</v>
      </c>
      <c r="C579" t="s">
        <v>370</v>
      </c>
      <c r="D579" t="s">
        <v>791</v>
      </c>
      <c r="E579" t="s">
        <v>63</v>
      </c>
      <c r="F579" t="str">
        <f t="shared" si="18"/>
        <v>Vancouver</v>
      </c>
      <c r="G579" t="str">
        <f t="shared" si="19"/>
        <v>Vancouver</v>
      </c>
      <c r="H579" t="s">
        <v>53</v>
      </c>
      <c r="I579" t="s">
        <v>54</v>
      </c>
      <c r="J579" t="s">
        <v>20</v>
      </c>
      <c r="K579" t="s">
        <v>32</v>
      </c>
      <c r="L579" t="s">
        <v>93</v>
      </c>
      <c r="M579" s="6">
        <v>90000</v>
      </c>
      <c r="N579" s="6">
        <v>180000</v>
      </c>
      <c r="O579" s="6">
        <v>135000</v>
      </c>
    </row>
    <row r="580" spans="1:15" x14ac:dyDescent="0.2">
      <c r="A580" t="s">
        <v>22</v>
      </c>
      <c r="B580" t="s">
        <v>23</v>
      </c>
      <c r="C580" t="s">
        <v>23</v>
      </c>
      <c r="D580" t="s">
        <v>1225</v>
      </c>
      <c r="E580" t="s">
        <v>99</v>
      </c>
      <c r="F580" t="str">
        <f t="shared" si="18"/>
        <v>Calgary</v>
      </c>
      <c r="G580" t="str">
        <f t="shared" si="19"/>
        <v>Calgary</v>
      </c>
      <c r="H580" t="s">
        <v>100</v>
      </c>
      <c r="I580" t="s">
        <v>1226</v>
      </c>
      <c r="J580" t="s">
        <v>20</v>
      </c>
      <c r="K580" t="s">
        <v>32</v>
      </c>
      <c r="L580" t="s">
        <v>101</v>
      </c>
      <c r="M580" s="6">
        <v>65000</v>
      </c>
      <c r="N580" s="6">
        <v>87000</v>
      </c>
      <c r="O580" s="6">
        <v>76000</v>
      </c>
    </row>
    <row r="581" spans="1:15" x14ac:dyDescent="0.2">
      <c r="A581" t="s">
        <v>22</v>
      </c>
      <c r="B581" t="s">
        <v>23</v>
      </c>
      <c r="C581" t="s">
        <v>23</v>
      </c>
      <c r="D581" t="s">
        <v>785</v>
      </c>
      <c r="E581" t="s">
        <v>123</v>
      </c>
      <c r="F581" t="str">
        <f t="shared" si="18"/>
        <v>Mississauga</v>
      </c>
      <c r="G581" t="str">
        <f t="shared" si="19"/>
        <v>Mississauga</v>
      </c>
      <c r="H581" t="s">
        <v>31</v>
      </c>
      <c r="I581" t="s">
        <v>1227</v>
      </c>
      <c r="J581" t="s">
        <v>20</v>
      </c>
      <c r="K581" t="s">
        <v>32</v>
      </c>
      <c r="L581" t="s">
        <v>46</v>
      </c>
      <c r="M581" s="6">
        <v>65000</v>
      </c>
      <c r="N581" s="6">
        <v>87000</v>
      </c>
      <c r="O581" s="6">
        <v>76000</v>
      </c>
    </row>
    <row r="582" spans="1:15" x14ac:dyDescent="0.2">
      <c r="A582" t="s">
        <v>13</v>
      </c>
      <c r="B582" t="s">
        <v>798</v>
      </c>
      <c r="C582" t="s">
        <v>90</v>
      </c>
      <c r="D582" t="s">
        <v>1228</v>
      </c>
      <c r="E582" t="s">
        <v>316</v>
      </c>
      <c r="F582" t="str">
        <f t="shared" si="18"/>
        <v>North York</v>
      </c>
      <c r="G582" t="str">
        <f t="shared" si="19"/>
        <v>North York</v>
      </c>
      <c r="H582" t="s">
        <v>31</v>
      </c>
      <c r="I582" t="s">
        <v>1229</v>
      </c>
      <c r="J582" t="s">
        <v>20</v>
      </c>
      <c r="K582" t="s">
        <v>32</v>
      </c>
      <c r="L582" t="s">
        <v>21</v>
      </c>
      <c r="M582" s="6">
        <v>90480</v>
      </c>
      <c r="N582" s="6">
        <v>90480</v>
      </c>
      <c r="O582" s="6">
        <v>90480</v>
      </c>
    </row>
    <row r="583" spans="1:15" x14ac:dyDescent="0.2">
      <c r="A583" t="s">
        <v>13</v>
      </c>
      <c r="B583" t="s">
        <v>1230</v>
      </c>
      <c r="C583" t="s">
        <v>28</v>
      </c>
      <c r="D583" t="s">
        <v>1231</v>
      </c>
      <c r="E583" t="s">
        <v>1835</v>
      </c>
      <c r="F583" t="str">
        <f t="shared" si="18"/>
        <v>Montreal</v>
      </c>
      <c r="G583" t="str">
        <f t="shared" si="19"/>
        <v>Montreal</v>
      </c>
      <c r="H583" t="s">
        <v>146</v>
      </c>
      <c r="I583" t="s">
        <v>1232</v>
      </c>
      <c r="J583" t="s">
        <v>45</v>
      </c>
      <c r="K583" t="s">
        <v>32</v>
      </c>
      <c r="L583" t="s">
        <v>93</v>
      </c>
      <c r="M583" s="6">
        <v>76000</v>
      </c>
      <c r="N583" s="6">
        <v>89440</v>
      </c>
      <c r="O583" s="6">
        <v>82720</v>
      </c>
    </row>
    <row r="584" spans="1:15" x14ac:dyDescent="0.2">
      <c r="A584" t="s">
        <v>48</v>
      </c>
      <c r="B584" t="s">
        <v>1233</v>
      </c>
      <c r="C584" t="s">
        <v>50</v>
      </c>
      <c r="D584" t="s">
        <v>895</v>
      </c>
      <c r="E584" t="s">
        <v>63</v>
      </c>
      <c r="F584" t="str">
        <f t="shared" si="18"/>
        <v>Vancouver</v>
      </c>
      <c r="G584" t="str">
        <f t="shared" si="19"/>
        <v>Vancouver</v>
      </c>
      <c r="H584" t="s">
        <v>53</v>
      </c>
      <c r="I584" t="s">
        <v>18</v>
      </c>
      <c r="J584" t="s">
        <v>20</v>
      </c>
      <c r="K584" t="s">
        <v>32</v>
      </c>
      <c r="L584" t="s">
        <v>46</v>
      </c>
      <c r="M584" s="7">
        <v>79310.399999999994</v>
      </c>
      <c r="N584" s="6">
        <v>114025.60000000001</v>
      </c>
      <c r="O584" s="6">
        <v>96668</v>
      </c>
    </row>
    <row r="585" spans="1:15" x14ac:dyDescent="0.2">
      <c r="A585" t="s">
        <v>26</v>
      </c>
      <c r="B585" t="s">
        <v>1235</v>
      </c>
      <c r="C585" t="s">
        <v>50</v>
      </c>
      <c r="D585" t="s">
        <v>1236</v>
      </c>
      <c r="E585" t="s">
        <v>1237</v>
      </c>
      <c r="F585" t="str">
        <f t="shared" si="18"/>
        <v>Newmarket</v>
      </c>
      <c r="G585" t="str">
        <f t="shared" si="19"/>
        <v>Newmarket</v>
      </c>
      <c r="H585" t="s">
        <v>31</v>
      </c>
      <c r="I585" t="s">
        <v>18</v>
      </c>
      <c r="J585" t="s">
        <v>20</v>
      </c>
      <c r="K585" t="s">
        <v>32</v>
      </c>
      <c r="L585" t="s">
        <v>46</v>
      </c>
      <c r="M585" s="6">
        <v>64123.59</v>
      </c>
      <c r="N585" s="6">
        <v>86600</v>
      </c>
      <c r="O585" s="6">
        <v>75361.794999999998</v>
      </c>
    </row>
    <row r="586" spans="1:15" x14ac:dyDescent="0.2">
      <c r="A586" t="s">
        <v>13</v>
      </c>
      <c r="B586" t="s">
        <v>798</v>
      </c>
      <c r="C586" t="s">
        <v>90</v>
      </c>
      <c r="D586" t="s">
        <v>1195</v>
      </c>
      <c r="E586" t="s">
        <v>99</v>
      </c>
      <c r="F586" t="str">
        <f t="shared" si="18"/>
        <v>Calgary</v>
      </c>
      <c r="G586" t="str">
        <f t="shared" si="19"/>
        <v>Calgary</v>
      </c>
      <c r="H586" t="s">
        <v>100</v>
      </c>
      <c r="I586" t="s">
        <v>87</v>
      </c>
      <c r="J586" t="s">
        <v>20</v>
      </c>
      <c r="K586" t="s">
        <v>32</v>
      </c>
      <c r="L586" t="s">
        <v>21</v>
      </c>
      <c r="M586" s="6">
        <v>62400</v>
      </c>
      <c r="N586" s="6">
        <v>62400</v>
      </c>
      <c r="O586" s="6">
        <v>62400</v>
      </c>
    </row>
    <row r="587" spans="1:15" x14ac:dyDescent="0.2">
      <c r="A587" t="s">
        <v>55</v>
      </c>
      <c r="B587" t="s">
        <v>1238</v>
      </c>
      <c r="C587" t="s">
        <v>50</v>
      </c>
      <c r="D587" t="s">
        <v>1239</v>
      </c>
      <c r="E587" t="s">
        <v>600</v>
      </c>
      <c r="F587" t="str">
        <f t="shared" si="18"/>
        <v>Markham</v>
      </c>
      <c r="G587" t="str">
        <f t="shared" si="19"/>
        <v>Markham</v>
      </c>
      <c r="H587" t="s">
        <v>31</v>
      </c>
      <c r="I587" t="s">
        <v>1240</v>
      </c>
      <c r="J587" t="s">
        <v>20</v>
      </c>
      <c r="K587" t="s">
        <v>32</v>
      </c>
      <c r="L587" t="s">
        <v>130</v>
      </c>
      <c r="M587" s="6">
        <v>68000</v>
      </c>
      <c r="N587" s="6">
        <v>88300</v>
      </c>
      <c r="O587" s="6">
        <v>78150</v>
      </c>
    </row>
    <row r="588" spans="1:15" x14ac:dyDescent="0.2">
      <c r="A588" t="s">
        <v>55</v>
      </c>
      <c r="B588" t="s">
        <v>1238</v>
      </c>
      <c r="C588" t="s">
        <v>50</v>
      </c>
      <c r="D588" t="s">
        <v>1239</v>
      </c>
      <c r="E588" t="s">
        <v>600</v>
      </c>
      <c r="F588" t="str">
        <f t="shared" si="18"/>
        <v>Markham</v>
      </c>
      <c r="G588" t="str">
        <f t="shared" si="19"/>
        <v>Markham</v>
      </c>
      <c r="H588" t="s">
        <v>31</v>
      </c>
      <c r="I588" t="s">
        <v>1240</v>
      </c>
      <c r="J588" t="s">
        <v>20</v>
      </c>
      <c r="K588" t="s">
        <v>32</v>
      </c>
      <c r="L588" t="s">
        <v>130</v>
      </c>
      <c r="M588" s="6">
        <v>68000</v>
      </c>
      <c r="N588" s="6">
        <v>88300</v>
      </c>
      <c r="O588" s="6">
        <v>78150</v>
      </c>
    </row>
    <row r="589" spans="1:15" x14ac:dyDescent="0.2">
      <c r="A589" t="s">
        <v>81</v>
      </c>
      <c r="B589" t="s">
        <v>1241</v>
      </c>
      <c r="C589" t="s">
        <v>357</v>
      </c>
      <c r="D589" t="s">
        <v>1063</v>
      </c>
      <c r="E589" t="s">
        <v>323</v>
      </c>
      <c r="F589" t="str">
        <f t="shared" si="18"/>
        <v>Richmond</v>
      </c>
      <c r="G589" t="str">
        <f t="shared" si="19"/>
        <v>Richmond</v>
      </c>
      <c r="H589" t="s">
        <v>53</v>
      </c>
      <c r="I589" t="s">
        <v>1064</v>
      </c>
      <c r="J589" t="s">
        <v>20</v>
      </c>
      <c r="K589" t="s">
        <v>32</v>
      </c>
      <c r="L589" t="s">
        <v>21</v>
      </c>
      <c r="M589" s="6">
        <v>30240.560000000001</v>
      </c>
      <c r="N589" s="6">
        <v>57200</v>
      </c>
      <c r="O589" s="6">
        <v>43720.28</v>
      </c>
    </row>
    <row r="590" spans="1:15" x14ac:dyDescent="0.2">
      <c r="A590" t="s">
        <v>48</v>
      </c>
      <c r="B590" t="s">
        <v>1242</v>
      </c>
      <c r="C590" t="s">
        <v>50</v>
      </c>
      <c r="D590" t="s">
        <v>1243</v>
      </c>
      <c r="E590" t="s">
        <v>37</v>
      </c>
      <c r="F590" t="str">
        <f t="shared" si="18"/>
        <v>Toronto</v>
      </c>
      <c r="G590" t="str">
        <f t="shared" si="19"/>
        <v>Toronto</v>
      </c>
      <c r="H590" t="s">
        <v>31</v>
      </c>
      <c r="I590" t="s">
        <v>1244</v>
      </c>
      <c r="J590" t="s">
        <v>20</v>
      </c>
      <c r="K590" t="s">
        <v>32</v>
      </c>
      <c r="L590" t="s">
        <v>33</v>
      </c>
      <c r="M590" s="6">
        <v>68500</v>
      </c>
      <c r="N590" s="6">
        <v>87000</v>
      </c>
      <c r="O590" s="6">
        <v>77750</v>
      </c>
    </row>
    <row r="591" spans="1:15" x14ac:dyDescent="0.2">
      <c r="A591" t="s">
        <v>48</v>
      </c>
      <c r="B591" t="s">
        <v>1245</v>
      </c>
      <c r="C591" t="s">
        <v>23</v>
      </c>
      <c r="D591" t="s">
        <v>693</v>
      </c>
      <c r="E591" t="s">
        <v>1835</v>
      </c>
      <c r="F591" t="str">
        <f t="shared" si="18"/>
        <v>Montreal</v>
      </c>
      <c r="G591" t="str">
        <f t="shared" si="19"/>
        <v>Montreal</v>
      </c>
      <c r="H591" t="s">
        <v>146</v>
      </c>
      <c r="I591" t="s">
        <v>1246</v>
      </c>
      <c r="J591" t="s">
        <v>20</v>
      </c>
      <c r="K591" t="s">
        <v>32</v>
      </c>
      <c r="L591" t="s">
        <v>21</v>
      </c>
      <c r="M591" s="6">
        <v>68500</v>
      </c>
      <c r="N591" s="6">
        <v>87000</v>
      </c>
      <c r="O591" s="6">
        <v>77750</v>
      </c>
    </row>
    <row r="592" spans="1:15" x14ac:dyDescent="0.2">
      <c r="A592" t="s">
        <v>96</v>
      </c>
      <c r="B592" t="s">
        <v>606</v>
      </c>
      <c r="C592" t="s">
        <v>50</v>
      </c>
      <c r="D592" t="s">
        <v>852</v>
      </c>
      <c r="E592" t="s">
        <v>52</v>
      </c>
      <c r="F592" t="str">
        <f t="shared" si="18"/>
        <v>Abbotsford</v>
      </c>
      <c r="G592" t="str">
        <f t="shared" si="19"/>
        <v>Abbotsford</v>
      </c>
      <c r="H592" t="s">
        <v>53</v>
      </c>
      <c r="I592" t="s">
        <v>54</v>
      </c>
      <c r="J592" t="s">
        <v>20</v>
      </c>
      <c r="K592" t="s">
        <v>32</v>
      </c>
      <c r="L592" t="s">
        <v>21</v>
      </c>
      <c r="M592" s="6">
        <v>30240.560000000001</v>
      </c>
      <c r="N592" s="6">
        <v>57200</v>
      </c>
      <c r="O592" s="6">
        <v>43720.28</v>
      </c>
    </row>
    <row r="593" spans="1:15" x14ac:dyDescent="0.2">
      <c r="A593" t="s">
        <v>88</v>
      </c>
      <c r="B593" t="s">
        <v>1247</v>
      </c>
      <c r="C593" t="s">
        <v>90</v>
      </c>
      <c r="D593" t="s">
        <v>1248</v>
      </c>
      <c r="E593" t="s">
        <v>260</v>
      </c>
      <c r="F593" t="str">
        <f t="shared" si="18"/>
        <v>Halifax</v>
      </c>
      <c r="G593" t="str">
        <f t="shared" si="19"/>
        <v>Halifax</v>
      </c>
      <c r="H593" t="s">
        <v>186</v>
      </c>
      <c r="I593" t="s">
        <v>18</v>
      </c>
      <c r="J593" t="s">
        <v>20</v>
      </c>
      <c r="K593" t="s">
        <v>32</v>
      </c>
      <c r="L593" t="s">
        <v>21</v>
      </c>
      <c r="M593" s="6">
        <v>85816.8</v>
      </c>
      <c r="N593" s="6">
        <v>91520</v>
      </c>
      <c r="O593" s="6">
        <v>88668.4</v>
      </c>
    </row>
    <row r="594" spans="1:15" x14ac:dyDescent="0.2">
      <c r="A594" t="s">
        <v>81</v>
      </c>
      <c r="B594" t="s">
        <v>217</v>
      </c>
      <c r="C594" t="s">
        <v>23</v>
      </c>
      <c r="D594" t="s">
        <v>1249</v>
      </c>
      <c r="E594" t="s">
        <v>204</v>
      </c>
      <c r="F594" t="str">
        <f t="shared" si="18"/>
        <v>Brampton</v>
      </c>
      <c r="G594" t="str">
        <f t="shared" si="19"/>
        <v>Brampton</v>
      </c>
      <c r="H594" t="s">
        <v>31</v>
      </c>
      <c r="I594" t="s">
        <v>54</v>
      </c>
      <c r="J594" t="s">
        <v>45</v>
      </c>
      <c r="K594" t="s">
        <v>32</v>
      </c>
      <c r="L594" t="s">
        <v>46</v>
      </c>
      <c r="M594" s="6">
        <v>66000</v>
      </c>
      <c r="N594" s="6">
        <v>84500</v>
      </c>
      <c r="O594" s="6">
        <v>75250</v>
      </c>
    </row>
    <row r="595" spans="1:15" x14ac:dyDescent="0.2">
      <c r="A595" t="s">
        <v>105</v>
      </c>
      <c r="B595" t="s">
        <v>1250</v>
      </c>
      <c r="C595" t="s">
        <v>28</v>
      </c>
      <c r="D595" t="s">
        <v>1251</v>
      </c>
      <c r="E595" t="s">
        <v>99</v>
      </c>
      <c r="F595" t="str">
        <f t="shared" si="18"/>
        <v>Calgary</v>
      </c>
      <c r="G595" t="str">
        <f t="shared" si="19"/>
        <v>Calgary</v>
      </c>
      <c r="H595" t="s">
        <v>100</v>
      </c>
      <c r="I595" t="s">
        <v>18</v>
      </c>
      <c r="J595" t="s">
        <v>20</v>
      </c>
      <c r="K595" t="s">
        <v>32</v>
      </c>
      <c r="L595" t="s">
        <v>39</v>
      </c>
      <c r="M595" s="6">
        <v>104000</v>
      </c>
      <c r="N595" s="6">
        <v>104000</v>
      </c>
      <c r="O595" s="6">
        <v>104000</v>
      </c>
    </row>
    <row r="596" spans="1:15" x14ac:dyDescent="0.2">
      <c r="A596" t="s">
        <v>22</v>
      </c>
      <c r="B596" t="s">
        <v>454</v>
      </c>
      <c r="C596" t="s">
        <v>50</v>
      </c>
      <c r="D596" t="s">
        <v>78</v>
      </c>
      <c r="E596" t="s">
        <v>37</v>
      </c>
      <c r="F596" t="str">
        <f t="shared" si="18"/>
        <v>Toronto</v>
      </c>
      <c r="G596" t="str">
        <f t="shared" si="19"/>
        <v>Toronto</v>
      </c>
      <c r="H596" t="s">
        <v>31</v>
      </c>
      <c r="I596" t="s">
        <v>1252</v>
      </c>
      <c r="J596" t="s">
        <v>20</v>
      </c>
      <c r="K596" t="s">
        <v>32</v>
      </c>
      <c r="L596" t="s">
        <v>21</v>
      </c>
      <c r="M596" s="6">
        <v>65000</v>
      </c>
      <c r="N596" s="6">
        <v>87000</v>
      </c>
      <c r="O596" s="6">
        <v>76000</v>
      </c>
    </row>
    <row r="597" spans="1:15" x14ac:dyDescent="0.2">
      <c r="A597" t="s">
        <v>26</v>
      </c>
      <c r="B597" t="s">
        <v>1253</v>
      </c>
      <c r="C597" t="s">
        <v>188</v>
      </c>
      <c r="D597" t="s">
        <v>1254</v>
      </c>
      <c r="E597" t="s">
        <v>1255</v>
      </c>
      <c r="F597" t="str">
        <f t="shared" si="18"/>
        <v>Dartmouth</v>
      </c>
      <c r="G597" t="str">
        <f t="shared" si="19"/>
        <v>Dartmouth</v>
      </c>
      <c r="H597" t="s">
        <v>186</v>
      </c>
      <c r="I597" t="s">
        <v>54</v>
      </c>
      <c r="J597" t="s">
        <v>20</v>
      </c>
      <c r="K597" t="s">
        <v>32</v>
      </c>
      <c r="L597" t="s">
        <v>21</v>
      </c>
      <c r="M597" s="6">
        <v>64123.59</v>
      </c>
      <c r="N597" s="6">
        <v>86600</v>
      </c>
      <c r="O597" s="6">
        <v>75361.794999999998</v>
      </c>
    </row>
    <row r="598" spans="1:15" x14ac:dyDescent="0.2">
      <c r="A598" t="s">
        <v>55</v>
      </c>
      <c r="B598" t="s">
        <v>1256</v>
      </c>
      <c r="C598" t="s">
        <v>188</v>
      </c>
      <c r="D598" t="s">
        <v>1257</v>
      </c>
      <c r="E598" t="s">
        <v>1835</v>
      </c>
      <c r="F598" t="str">
        <f t="shared" si="18"/>
        <v>Montreal</v>
      </c>
      <c r="G598" t="str">
        <f t="shared" si="19"/>
        <v>Montreal</v>
      </c>
      <c r="H598" t="s">
        <v>146</v>
      </c>
      <c r="I598" t="s">
        <v>1258</v>
      </c>
      <c r="J598" t="s">
        <v>45</v>
      </c>
      <c r="K598" t="s">
        <v>32</v>
      </c>
      <c r="L598" t="s">
        <v>21</v>
      </c>
      <c r="M598" s="6">
        <v>30240.560000000001</v>
      </c>
      <c r="N598" s="6">
        <v>57200</v>
      </c>
      <c r="O598" s="6">
        <v>43720.28</v>
      </c>
    </row>
    <row r="599" spans="1:15" x14ac:dyDescent="0.2">
      <c r="A599" t="s">
        <v>81</v>
      </c>
      <c r="B599" t="s">
        <v>217</v>
      </c>
      <c r="C599" t="s">
        <v>23</v>
      </c>
      <c r="D599" t="s">
        <v>1249</v>
      </c>
      <c r="E599" t="s">
        <v>204</v>
      </c>
      <c r="F599" t="str">
        <f t="shared" si="18"/>
        <v>Brampton</v>
      </c>
      <c r="G599" t="str">
        <f t="shared" si="19"/>
        <v>Brampton</v>
      </c>
      <c r="H599" t="s">
        <v>31</v>
      </c>
      <c r="I599" t="s">
        <v>54</v>
      </c>
      <c r="J599" t="s">
        <v>45</v>
      </c>
      <c r="K599" t="s">
        <v>32</v>
      </c>
      <c r="L599" t="s">
        <v>46</v>
      </c>
      <c r="M599" s="6">
        <v>66000</v>
      </c>
      <c r="N599" s="6">
        <v>84500</v>
      </c>
      <c r="O599" s="6">
        <v>75250</v>
      </c>
    </row>
    <row r="600" spans="1:15" x14ac:dyDescent="0.2">
      <c r="A600" t="s">
        <v>105</v>
      </c>
      <c r="B600" t="s">
        <v>1259</v>
      </c>
      <c r="C600" t="s">
        <v>50</v>
      </c>
      <c r="D600" t="s">
        <v>1260</v>
      </c>
      <c r="E600" t="s">
        <v>136</v>
      </c>
      <c r="F600" t="str">
        <f t="shared" si="18"/>
        <v>Edmonton</v>
      </c>
      <c r="G600" t="str">
        <f t="shared" si="19"/>
        <v>Edmonton</v>
      </c>
      <c r="H600" t="s">
        <v>100</v>
      </c>
      <c r="I600" t="s">
        <v>87</v>
      </c>
      <c r="J600" t="s">
        <v>20</v>
      </c>
      <c r="K600" t="s">
        <v>32</v>
      </c>
      <c r="L600" t="s">
        <v>33</v>
      </c>
      <c r="M600" s="6">
        <v>87464</v>
      </c>
      <c r="N600" s="6">
        <v>87464</v>
      </c>
      <c r="O600" s="6">
        <v>87464</v>
      </c>
    </row>
    <row r="601" spans="1:15" x14ac:dyDescent="0.2">
      <c r="A601" t="s">
        <v>81</v>
      </c>
      <c r="B601" t="s">
        <v>1261</v>
      </c>
      <c r="C601" t="s">
        <v>50</v>
      </c>
      <c r="D601" t="s">
        <v>1188</v>
      </c>
      <c r="E601" t="s">
        <v>17</v>
      </c>
      <c r="F601" t="str">
        <f t="shared" si="18"/>
        <v>Remote</v>
      </c>
      <c r="G601" t="str">
        <f t="shared" si="19"/>
        <v>Remote</v>
      </c>
      <c r="H601" t="s">
        <v>18</v>
      </c>
      <c r="I601" t="s">
        <v>54</v>
      </c>
      <c r="J601" t="s">
        <v>45</v>
      </c>
      <c r="K601" t="s">
        <v>17</v>
      </c>
      <c r="L601" t="s">
        <v>33</v>
      </c>
      <c r="M601" s="6">
        <v>30240.560000000001</v>
      </c>
      <c r="N601" s="6">
        <v>93000</v>
      </c>
      <c r="O601" s="6">
        <v>61620.28</v>
      </c>
    </row>
    <row r="602" spans="1:15" x14ac:dyDescent="0.2">
      <c r="A602" t="s">
        <v>96</v>
      </c>
      <c r="B602" t="s">
        <v>1262</v>
      </c>
      <c r="C602" t="s">
        <v>15</v>
      </c>
      <c r="D602" t="s">
        <v>1263</v>
      </c>
      <c r="E602" t="s">
        <v>233</v>
      </c>
      <c r="F602" t="str">
        <f t="shared" si="18"/>
        <v>Winnipeg</v>
      </c>
      <c r="G602" t="str">
        <f t="shared" si="19"/>
        <v>Winnipeg</v>
      </c>
      <c r="H602" t="s">
        <v>234</v>
      </c>
      <c r="I602" t="s">
        <v>18</v>
      </c>
      <c r="J602" t="s">
        <v>20</v>
      </c>
      <c r="K602" t="s">
        <v>32</v>
      </c>
      <c r="L602" t="s">
        <v>33</v>
      </c>
      <c r="M602" s="6">
        <v>64731.76</v>
      </c>
      <c r="N602" s="6">
        <v>97097.64</v>
      </c>
      <c r="O602" s="6">
        <v>80914.7</v>
      </c>
    </row>
    <row r="603" spans="1:15" x14ac:dyDescent="0.2">
      <c r="A603" t="s">
        <v>13</v>
      </c>
      <c r="B603" t="s">
        <v>1264</v>
      </c>
      <c r="C603" t="s">
        <v>50</v>
      </c>
      <c r="D603" t="s">
        <v>1265</v>
      </c>
      <c r="E603" t="s">
        <v>352</v>
      </c>
      <c r="F603" t="str">
        <f t="shared" si="18"/>
        <v>Metro Vancouver Regional District</v>
      </c>
      <c r="G603" t="str">
        <f t="shared" si="19"/>
        <v>Metro Vancouver Regional District</v>
      </c>
      <c r="H603" t="s">
        <v>53</v>
      </c>
      <c r="I603" t="s">
        <v>1266</v>
      </c>
      <c r="J603" t="s">
        <v>20</v>
      </c>
      <c r="K603" t="s">
        <v>32</v>
      </c>
      <c r="L603" t="s">
        <v>33</v>
      </c>
      <c r="M603" s="6">
        <v>85000</v>
      </c>
      <c r="N603" s="6">
        <v>110000</v>
      </c>
      <c r="O603" s="6">
        <v>97500</v>
      </c>
    </row>
    <row r="604" spans="1:15" x14ac:dyDescent="0.2">
      <c r="A604" t="s">
        <v>81</v>
      </c>
      <c r="B604" t="s">
        <v>1267</v>
      </c>
      <c r="C604" t="s">
        <v>50</v>
      </c>
      <c r="D604" t="s">
        <v>1268</v>
      </c>
      <c r="E604" t="s">
        <v>154</v>
      </c>
      <c r="F604" t="str">
        <f t="shared" si="18"/>
        <v>London</v>
      </c>
      <c r="G604" t="str">
        <f t="shared" si="19"/>
        <v>London</v>
      </c>
      <c r="H604" t="s">
        <v>31</v>
      </c>
      <c r="I604" t="s">
        <v>1269</v>
      </c>
      <c r="J604" t="s">
        <v>20</v>
      </c>
      <c r="K604" t="s">
        <v>32</v>
      </c>
      <c r="L604" t="s">
        <v>21</v>
      </c>
      <c r="M604" s="6">
        <v>66000</v>
      </c>
      <c r="N604" s="6">
        <v>84500</v>
      </c>
      <c r="O604" s="6">
        <v>75250</v>
      </c>
    </row>
    <row r="605" spans="1:15" x14ac:dyDescent="0.2">
      <c r="A605" t="s">
        <v>13</v>
      </c>
      <c r="B605" t="s">
        <v>1270</v>
      </c>
      <c r="C605" t="s">
        <v>28</v>
      </c>
      <c r="D605" t="s">
        <v>1271</v>
      </c>
      <c r="E605" t="s">
        <v>1272</v>
      </c>
      <c r="F605" t="str">
        <f t="shared" si="18"/>
        <v>Owen Sound</v>
      </c>
      <c r="G605" t="str">
        <f t="shared" si="19"/>
        <v>Owen Sound</v>
      </c>
      <c r="H605" t="s">
        <v>31</v>
      </c>
      <c r="I605" t="s">
        <v>87</v>
      </c>
      <c r="J605" t="s">
        <v>20</v>
      </c>
      <c r="K605" t="s">
        <v>32</v>
      </c>
      <c r="L605" t="s">
        <v>46</v>
      </c>
      <c r="M605" s="6">
        <v>45344</v>
      </c>
      <c r="N605" s="6">
        <v>57200</v>
      </c>
      <c r="O605" s="6">
        <v>51272</v>
      </c>
    </row>
    <row r="606" spans="1:15" x14ac:dyDescent="0.2">
      <c r="A606" t="s">
        <v>88</v>
      </c>
      <c r="B606" t="s">
        <v>1273</v>
      </c>
      <c r="C606" t="s">
        <v>90</v>
      </c>
      <c r="D606" t="s">
        <v>1274</v>
      </c>
      <c r="E606" t="s">
        <v>37</v>
      </c>
      <c r="F606" t="str">
        <f t="shared" si="18"/>
        <v>Toronto</v>
      </c>
      <c r="G606" t="str">
        <f t="shared" si="19"/>
        <v>Toronto</v>
      </c>
      <c r="H606" t="s">
        <v>31</v>
      </c>
      <c r="I606" t="s">
        <v>526</v>
      </c>
      <c r="J606" t="s">
        <v>20</v>
      </c>
      <c r="K606" t="s">
        <v>32</v>
      </c>
      <c r="L606" t="s">
        <v>21</v>
      </c>
      <c r="M606" s="6">
        <v>85816.8</v>
      </c>
      <c r="N606" s="6">
        <v>91520</v>
      </c>
      <c r="O606" s="6">
        <v>88668.4</v>
      </c>
    </row>
    <row r="607" spans="1:15" x14ac:dyDescent="0.2">
      <c r="A607" t="s">
        <v>48</v>
      </c>
      <c r="B607" t="s">
        <v>1275</v>
      </c>
      <c r="C607" t="s">
        <v>90</v>
      </c>
      <c r="D607" t="s">
        <v>1276</v>
      </c>
      <c r="E607" t="s">
        <v>316</v>
      </c>
      <c r="F607" t="str">
        <f t="shared" si="18"/>
        <v>North York</v>
      </c>
      <c r="G607" t="str">
        <f t="shared" si="19"/>
        <v>North York</v>
      </c>
      <c r="H607" t="s">
        <v>31</v>
      </c>
      <c r="I607" t="s">
        <v>1277</v>
      </c>
      <c r="J607" t="s">
        <v>20</v>
      </c>
      <c r="K607" t="s">
        <v>32</v>
      </c>
      <c r="L607" t="s">
        <v>46</v>
      </c>
      <c r="M607" s="6">
        <v>68500</v>
      </c>
      <c r="N607" s="6">
        <v>87000</v>
      </c>
      <c r="O607" s="6">
        <v>77750</v>
      </c>
    </row>
    <row r="608" spans="1:15" x14ac:dyDescent="0.2">
      <c r="A608" t="s">
        <v>13</v>
      </c>
      <c r="B608" t="s">
        <v>1278</v>
      </c>
      <c r="C608" t="s">
        <v>23</v>
      </c>
      <c r="D608" t="s">
        <v>1279</v>
      </c>
      <c r="E608" t="s">
        <v>17</v>
      </c>
      <c r="F608" t="str">
        <f t="shared" si="18"/>
        <v>Remote</v>
      </c>
      <c r="G608" t="str">
        <f t="shared" si="19"/>
        <v>Remote</v>
      </c>
      <c r="H608" t="s">
        <v>18</v>
      </c>
      <c r="I608" t="s">
        <v>1280</v>
      </c>
      <c r="J608" t="s">
        <v>20</v>
      </c>
      <c r="K608" t="s">
        <v>17</v>
      </c>
      <c r="L608" t="s">
        <v>1281</v>
      </c>
      <c r="M608" s="6">
        <v>70000</v>
      </c>
      <c r="N608" s="6">
        <v>87110</v>
      </c>
      <c r="O608" s="6">
        <v>78555</v>
      </c>
    </row>
    <row r="609" spans="1:15" x14ac:dyDescent="0.2">
      <c r="A609" t="s">
        <v>55</v>
      </c>
      <c r="B609" t="s">
        <v>1282</v>
      </c>
      <c r="C609" t="s">
        <v>50</v>
      </c>
      <c r="D609" t="s">
        <v>374</v>
      </c>
      <c r="E609" t="s">
        <v>136</v>
      </c>
      <c r="F609" t="str">
        <f t="shared" si="18"/>
        <v>Edmonton</v>
      </c>
      <c r="G609" t="str">
        <f t="shared" si="19"/>
        <v>Edmonton</v>
      </c>
      <c r="H609" t="s">
        <v>100</v>
      </c>
      <c r="I609" t="s">
        <v>87</v>
      </c>
      <c r="J609" t="s">
        <v>223</v>
      </c>
      <c r="K609" t="s">
        <v>32</v>
      </c>
      <c r="L609" t="s">
        <v>33</v>
      </c>
      <c r="M609" s="6">
        <v>85915.26</v>
      </c>
      <c r="N609" s="6">
        <v>108564.32</v>
      </c>
      <c r="O609" s="7">
        <v>97239.79</v>
      </c>
    </row>
    <row r="610" spans="1:15" x14ac:dyDescent="0.2">
      <c r="A610" t="s">
        <v>96</v>
      </c>
      <c r="B610" t="s">
        <v>606</v>
      </c>
      <c r="C610" t="s">
        <v>50</v>
      </c>
      <c r="D610" t="s">
        <v>852</v>
      </c>
      <c r="E610" t="s">
        <v>99</v>
      </c>
      <c r="F610" t="str">
        <f t="shared" si="18"/>
        <v>Calgary</v>
      </c>
      <c r="G610" t="str">
        <f t="shared" si="19"/>
        <v>Calgary</v>
      </c>
      <c r="H610" t="s">
        <v>100</v>
      </c>
      <c r="I610" t="s">
        <v>54</v>
      </c>
      <c r="J610" t="s">
        <v>20</v>
      </c>
      <c r="K610" t="s">
        <v>32</v>
      </c>
      <c r="L610" t="s">
        <v>21</v>
      </c>
      <c r="M610" s="6">
        <v>50000</v>
      </c>
      <c r="N610" s="6">
        <v>76458</v>
      </c>
      <c r="O610" s="6">
        <v>63229</v>
      </c>
    </row>
    <row r="611" spans="1:15" x14ac:dyDescent="0.2">
      <c r="A611" t="s">
        <v>81</v>
      </c>
      <c r="B611" t="s">
        <v>1284</v>
      </c>
      <c r="C611" t="s">
        <v>50</v>
      </c>
      <c r="D611" t="s">
        <v>1285</v>
      </c>
      <c r="E611" t="s">
        <v>608</v>
      </c>
      <c r="F611" t="str">
        <f t="shared" si="18"/>
        <v>Etobicoke</v>
      </c>
      <c r="G611" t="str">
        <f t="shared" si="19"/>
        <v>Etobicoke</v>
      </c>
      <c r="H611" t="s">
        <v>31</v>
      </c>
      <c r="I611" t="s">
        <v>54</v>
      </c>
      <c r="J611" t="s">
        <v>375</v>
      </c>
      <c r="K611" t="s">
        <v>32</v>
      </c>
      <c r="L611" t="s">
        <v>21</v>
      </c>
      <c r="M611" s="6">
        <v>48000</v>
      </c>
      <c r="N611" s="6">
        <v>57200</v>
      </c>
      <c r="O611" s="6">
        <v>52600</v>
      </c>
    </row>
    <row r="612" spans="1:15" x14ac:dyDescent="0.2">
      <c r="A612" t="s">
        <v>55</v>
      </c>
      <c r="B612" t="s">
        <v>1286</v>
      </c>
      <c r="C612" t="s">
        <v>23</v>
      </c>
      <c r="D612" t="s">
        <v>1287</v>
      </c>
      <c r="E612" t="s">
        <v>37</v>
      </c>
      <c r="F612" t="str">
        <f t="shared" si="18"/>
        <v>Toronto</v>
      </c>
      <c r="G612" t="str">
        <f t="shared" si="19"/>
        <v>Toronto</v>
      </c>
      <c r="H612" t="s">
        <v>31</v>
      </c>
      <c r="I612" t="s">
        <v>1288</v>
      </c>
      <c r="J612" t="s">
        <v>20</v>
      </c>
      <c r="K612" t="s">
        <v>32</v>
      </c>
      <c r="L612" t="s">
        <v>21</v>
      </c>
      <c r="M612" s="6">
        <v>30240.560000000001</v>
      </c>
      <c r="N612" s="6">
        <v>57200</v>
      </c>
      <c r="O612" s="6">
        <v>43720.28</v>
      </c>
    </row>
    <row r="613" spans="1:15" x14ac:dyDescent="0.2">
      <c r="A613" t="s">
        <v>55</v>
      </c>
      <c r="B613" t="s">
        <v>1289</v>
      </c>
      <c r="C613" t="s">
        <v>50</v>
      </c>
      <c r="D613" t="s">
        <v>1290</v>
      </c>
      <c r="E613" t="s">
        <v>1291</v>
      </c>
      <c r="F613" t="str">
        <f t="shared" si="18"/>
        <v>Mont-royal</v>
      </c>
      <c r="G613" t="str">
        <f t="shared" si="19"/>
        <v>Mont-royal</v>
      </c>
      <c r="H613" t="s">
        <v>146</v>
      </c>
      <c r="I613" t="s">
        <v>1292</v>
      </c>
      <c r="J613" t="s">
        <v>20</v>
      </c>
      <c r="K613" t="s">
        <v>32</v>
      </c>
      <c r="L613" t="s">
        <v>21</v>
      </c>
      <c r="M613" s="6">
        <v>68000</v>
      </c>
      <c r="N613" s="6">
        <v>88300</v>
      </c>
      <c r="O613" s="6">
        <v>78150</v>
      </c>
    </row>
    <row r="614" spans="1:15" x14ac:dyDescent="0.2">
      <c r="A614" t="s">
        <v>81</v>
      </c>
      <c r="B614" t="s">
        <v>1293</v>
      </c>
      <c r="C614" t="s">
        <v>23</v>
      </c>
      <c r="D614" t="s">
        <v>484</v>
      </c>
      <c r="E614" t="s">
        <v>37</v>
      </c>
      <c r="F614" t="str">
        <f t="shared" si="18"/>
        <v>Toronto</v>
      </c>
      <c r="G614" t="str">
        <f t="shared" si="19"/>
        <v>Toronto</v>
      </c>
      <c r="H614" t="s">
        <v>31</v>
      </c>
      <c r="I614" t="s">
        <v>18</v>
      </c>
      <c r="J614" t="s">
        <v>45</v>
      </c>
      <c r="K614" t="s">
        <v>32</v>
      </c>
      <c r="L614" t="s">
        <v>33</v>
      </c>
      <c r="M614" s="6">
        <v>66000</v>
      </c>
      <c r="N614" s="6">
        <v>84500</v>
      </c>
      <c r="O614" s="6">
        <v>75250</v>
      </c>
    </row>
    <row r="615" spans="1:15" x14ac:dyDescent="0.2">
      <c r="A615" t="s">
        <v>81</v>
      </c>
      <c r="B615" t="s">
        <v>217</v>
      </c>
      <c r="C615" t="s">
        <v>23</v>
      </c>
      <c r="D615" t="s">
        <v>1294</v>
      </c>
      <c r="E615" t="s">
        <v>37</v>
      </c>
      <c r="F615" t="str">
        <f t="shared" si="18"/>
        <v>Toronto</v>
      </c>
      <c r="G615" t="str">
        <f t="shared" si="19"/>
        <v>Toronto</v>
      </c>
      <c r="H615" t="s">
        <v>31</v>
      </c>
      <c r="I615" t="s">
        <v>18</v>
      </c>
      <c r="J615" t="s">
        <v>45</v>
      </c>
      <c r="K615" t="s">
        <v>32</v>
      </c>
      <c r="L615" t="s">
        <v>33</v>
      </c>
      <c r="M615" s="6">
        <v>137280</v>
      </c>
      <c r="N615" s="6">
        <v>180000</v>
      </c>
      <c r="O615" s="6">
        <v>158640</v>
      </c>
    </row>
    <row r="616" spans="1:15" x14ac:dyDescent="0.2">
      <c r="A616" t="s">
        <v>55</v>
      </c>
      <c r="B616" t="s">
        <v>1289</v>
      </c>
      <c r="C616" t="s">
        <v>50</v>
      </c>
      <c r="D616" t="s">
        <v>1290</v>
      </c>
      <c r="E616" t="s">
        <v>1291</v>
      </c>
      <c r="F616" t="str">
        <f t="shared" si="18"/>
        <v>Mont-royal</v>
      </c>
      <c r="G616" t="str">
        <f t="shared" si="19"/>
        <v>Mont-royal</v>
      </c>
      <c r="H616" t="s">
        <v>146</v>
      </c>
      <c r="I616" t="s">
        <v>1292</v>
      </c>
      <c r="J616" t="s">
        <v>20</v>
      </c>
      <c r="K616" t="s">
        <v>32</v>
      </c>
      <c r="L616" t="s">
        <v>21</v>
      </c>
      <c r="M616" s="6">
        <v>68000</v>
      </c>
      <c r="N616" s="6">
        <v>88300</v>
      </c>
      <c r="O616" s="6">
        <v>78150</v>
      </c>
    </row>
    <row r="617" spans="1:15" x14ac:dyDescent="0.2">
      <c r="A617" t="s">
        <v>81</v>
      </c>
      <c r="B617" t="s">
        <v>1293</v>
      </c>
      <c r="C617" t="s">
        <v>23</v>
      </c>
      <c r="D617" t="s">
        <v>484</v>
      </c>
      <c r="E617" t="s">
        <v>37</v>
      </c>
      <c r="F617" t="str">
        <f t="shared" si="18"/>
        <v>Toronto</v>
      </c>
      <c r="G617" t="str">
        <f t="shared" si="19"/>
        <v>Toronto</v>
      </c>
      <c r="H617" t="s">
        <v>31</v>
      </c>
      <c r="I617" t="s">
        <v>18</v>
      </c>
      <c r="J617" t="s">
        <v>45</v>
      </c>
      <c r="K617" t="s">
        <v>32</v>
      </c>
      <c r="L617" t="s">
        <v>33</v>
      </c>
      <c r="M617" s="6">
        <v>66000</v>
      </c>
      <c r="N617" s="6">
        <v>84500</v>
      </c>
      <c r="O617" s="6">
        <v>75250</v>
      </c>
    </row>
    <row r="618" spans="1:15" x14ac:dyDescent="0.2">
      <c r="A618" t="s">
        <v>48</v>
      </c>
      <c r="B618" t="s">
        <v>1295</v>
      </c>
      <c r="C618" t="s">
        <v>50</v>
      </c>
      <c r="D618" t="s">
        <v>51</v>
      </c>
      <c r="E618" t="s">
        <v>1296</v>
      </c>
      <c r="F618" t="str">
        <f t="shared" si="18"/>
        <v>Amherst</v>
      </c>
      <c r="G618" t="str">
        <f t="shared" si="19"/>
        <v>Amherst</v>
      </c>
      <c r="H618" t="s">
        <v>186</v>
      </c>
      <c r="I618" t="s">
        <v>54</v>
      </c>
      <c r="J618" t="s">
        <v>20</v>
      </c>
      <c r="K618" t="s">
        <v>32</v>
      </c>
      <c r="L618" t="s">
        <v>21</v>
      </c>
      <c r="M618" s="6">
        <v>68500</v>
      </c>
      <c r="N618" s="6">
        <v>87000</v>
      </c>
      <c r="O618" s="6">
        <v>77750</v>
      </c>
    </row>
    <row r="619" spans="1:15" x14ac:dyDescent="0.2">
      <c r="A619" t="s">
        <v>22</v>
      </c>
      <c r="B619" t="s">
        <v>23</v>
      </c>
      <c r="C619" t="s">
        <v>23</v>
      </c>
      <c r="D619" t="s">
        <v>1297</v>
      </c>
      <c r="E619" t="s">
        <v>233</v>
      </c>
      <c r="F619" t="str">
        <f t="shared" si="18"/>
        <v>Winnipeg</v>
      </c>
      <c r="G619" t="str">
        <f t="shared" si="19"/>
        <v>Winnipeg</v>
      </c>
      <c r="H619" t="s">
        <v>234</v>
      </c>
      <c r="I619" t="s">
        <v>54</v>
      </c>
      <c r="J619" t="s">
        <v>20</v>
      </c>
      <c r="K619" t="s">
        <v>32</v>
      </c>
      <c r="L619" t="s">
        <v>21</v>
      </c>
      <c r="M619" s="6">
        <v>65000</v>
      </c>
      <c r="N619" s="6">
        <v>87000</v>
      </c>
      <c r="O619" s="6">
        <v>76000</v>
      </c>
    </row>
    <row r="620" spans="1:15" x14ac:dyDescent="0.2">
      <c r="A620" t="s">
        <v>48</v>
      </c>
      <c r="B620" t="s">
        <v>1298</v>
      </c>
      <c r="C620" t="s">
        <v>50</v>
      </c>
      <c r="D620" t="s">
        <v>1299</v>
      </c>
      <c r="E620" t="s">
        <v>1835</v>
      </c>
      <c r="F620" t="str">
        <f t="shared" si="18"/>
        <v>Montreal</v>
      </c>
      <c r="G620" t="str">
        <f t="shared" si="19"/>
        <v>Montreal</v>
      </c>
      <c r="H620" t="s">
        <v>146</v>
      </c>
      <c r="I620" t="s">
        <v>1300</v>
      </c>
      <c r="J620" t="s">
        <v>20</v>
      </c>
      <c r="K620" t="s">
        <v>32</v>
      </c>
      <c r="L620" t="s">
        <v>21</v>
      </c>
      <c r="M620" s="6">
        <v>68500</v>
      </c>
      <c r="N620" s="6">
        <v>87000</v>
      </c>
      <c r="O620" s="6">
        <v>77750</v>
      </c>
    </row>
    <row r="621" spans="1:15" x14ac:dyDescent="0.2">
      <c r="A621" t="s">
        <v>55</v>
      </c>
      <c r="B621" t="s">
        <v>1301</v>
      </c>
      <c r="C621" t="s">
        <v>23</v>
      </c>
      <c r="D621" t="s">
        <v>1302</v>
      </c>
      <c r="E621" t="s">
        <v>63</v>
      </c>
      <c r="F621" t="str">
        <f t="shared" si="18"/>
        <v>Vancouver</v>
      </c>
      <c r="G621" t="str">
        <f t="shared" si="19"/>
        <v>Vancouver</v>
      </c>
      <c r="H621" t="s">
        <v>53</v>
      </c>
      <c r="I621" t="s">
        <v>19</v>
      </c>
      <c r="J621" t="s">
        <v>20</v>
      </c>
      <c r="K621" t="s">
        <v>32</v>
      </c>
      <c r="L621" t="s">
        <v>21</v>
      </c>
      <c r="M621" s="6">
        <v>67861</v>
      </c>
      <c r="N621" s="6">
        <v>93310.8</v>
      </c>
      <c r="O621" s="6">
        <v>80585.899999999994</v>
      </c>
    </row>
    <row r="622" spans="1:15" x14ac:dyDescent="0.2">
      <c r="A622" t="s">
        <v>48</v>
      </c>
      <c r="B622" t="s">
        <v>1303</v>
      </c>
      <c r="C622" t="s">
        <v>23</v>
      </c>
      <c r="D622" t="s">
        <v>1304</v>
      </c>
      <c r="E622" t="s">
        <v>123</v>
      </c>
      <c r="F622" t="str">
        <f t="shared" si="18"/>
        <v>Mississauga</v>
      </c>
      <c r="G622" t="str">
        <f t="shared" si="19"/>
        <v>Mississauga</v>
      </c>
      <c r="H622" t="s">
        <v>31</v>
      </c>
      <c r="I622" t="s">
        <v>1305</v>
      </c>
      <c r="J622" t="s">
        <v>20</v>
      </c>
      <c r="K622" t="s">
        <v>32</v>
      </c>
      <c r="L622" t="s">
        <v>21</v>
      </c>
      <c r="M622" s="6">
        <v>68500</v>
      </c>
      <c r="N622" s="6">
        <v>87000</v>
      </c>
      <c r="O622" s="6">
        <v>77750</v>
      </c>
    </row>
    <row r="623" spans="1:15" x14ac:dyDescent="0.2">
      <c r="A623" t="s">
        <v>96</v>
      </c>
      <c r="B623" t="s">
        <v>1306</v>
      </c>
      <c r="C623" t="s">
        <v>50</v>
      </c>
      <c r="D623" t="s">
        <v>1307</v>
      </c>
      <c r="E623" t="s">
        <v>1125</v>
      </c>
      <c r="F623" t="str">
        <f t="shared" si="18"/>
        <v>Kelowna</v>
      </c>
      <c r="G623" t="str">
        <f t="shared" si="19"/>
        <v>Kelowna</v>
      </c>
      <c r="H623" t="s">
        <v>53</v>
      </c>
      <c r="I623" t="s">
        <v>18</v>
      </c>
      <c r="J623" t="s">
        <v>20</v>
      </c>
      <c r="K623" t="s">
        <v>32</v>
      </c>
      <c r="L623" t="s">
        <v>21</v>
      </c>
      <c r="M623" s="6">
        <v>60000</v>
      </c>
      <c r="N623" s="6">
        <v>70000</v>
      </c>
      <c r="O623" s="6">
        <v>65000</v>
      </c>
    </row>
    <row r="624" spans="1:15" x14ac:dyDescent="0.2">
      <c r="A624" t="s">
        <v>88</v>
      </c>
      <c r="B624" t="s">
        <v>1308</v>
      </c>
      <c r="C624" t="s">
        <v>90</v>
      </c>
      <c r="D624" t="s">
        <v>1309</v>
      </c>
      <c r="E624" t="s">
        <v>37</v>
      </c>
      <c r="F624" t="str">
        <f t="shared" si="18"/>
        <v>Toronto</v>
      </c>
      <c r="G624" t="str">
        <f t="shared" si="19"/>
        <v>Toronto</v>
      </c>
      <c r="H624" t="s">
        <v>31</v>
      </c>
      <c r="I624" t="s">
        <v>18</v>
      </c>
      <c r="J624" t="s">
        <v>20</v>
      </c>
      <c r="K624" t="s">
        <v>32</v>
      </c>
      <c r="L624" t="s">
        <v>21</v>
      </c>
      <c r="M624" s="6">
        <v>92610</v>
      </c>
      <c r="N624" s="6">
        <v>103700</v>
      </c>
      <c r="O624" s="6">
        <v>98155</v>
      </c>
    </row>
    <row r="625" spans="1:15" x14ac:dyDescent="0.2">
      <c r="A625" t="s">
        <v>26</v>
      </c>
      <c r="B625" t="s">
        <v>1310</v>
      </c>
      <c r="C625" t="s">
        <v>28</v>
      </c>
      <c r="D625" t="s">
        <v>1311</v>
      </c>
      <c r="E625" t="s">
        <v>610</v>
      </c>
      <c r="F625" t="str">
        <f t="shared" si="18"/>
        <v>Leduc</v>
      </c>
      <c r="G625" t="str">
        <f t="shared" si="19"/>
        <v>Leduc</v>
      </c>
      <c r="H625" t="s">
        <v>100</v>
      </c>
      <c r="I625" t="s">
        <v>54</v>
      </c>
      <c r="J625" t="s">
        <v>20</v>
      </c>
      <c r="K625" t="s">
        <v>32</v>
      </c>
      <c r="L625" t="s">
        <v>21</v>
      </c>
      <c r="M625" s="6">
        <v>64123.59</v>
      </c>
      <c r="N625" s="6">
        <v>86600</v>
      </c>
      <c r="O625" s="6">
        <v>75361.794999999998</v>
      </c>
    </row>
    <row r="626" spans="1:15" x14ac:dyDescent="0.2">
      <c r="A626" t="s">
        <v>96</v>
      </c>
      <c r="B626" t="s">
        <v>1312</v>
      </c>
      <c r="C626" t="s">
        <v>50</v>
      </c>
      <c r="D626" t="s">
        <v>1313</v>
      </c>
      <c r="E626" t="s">
        <v>1835</v>
      </c>
      <c r="F626" t="str">
        <f t="shared" si="18"/>
        <v>Montreal</v>
      </c>
      <c r="G626" t="str">
        <f t="shared" si="19"/>
        <v>Montreal</v>
      </c>
      <c r="H626" t="s">
        <v>146</v>
      </c>
      <c r="I626" t="s">
        <v>54</v>
      </c>
      <c r="J626" t="s">
        <v>20</v>
      </c>
      <c r="K626" t="s">
        <v>32</v>
      </c>
      <c r="L626" t="s">
        <v>21</v>
      </c>
      <c r="M626" s="6">
        <v>50000</v>
      </c>
      <c r="N626" s="6">
        <v>76458</v>
      </c>
      <c r="O626" s="6">
        <v>63229</v>
      </c>
    </row>
    <row r="627" spans="1:15" x14ac:dyDescent="0.2">
      <c r="A627" t="s">
        <v>81</v>
      </c>
      <c r="B627" t="s">
        <v>1314</v>
      </c>
      <c r="C627" t="s">
        <v>1031</v>
      </c>
      <c r="D627" t="s">
        <v>1315</v>
      </c>
      <c r="E627" t="s">
        <v>17</v>
      </c>
      <c r="F627" t="str">
        <f t="shared" si="18"/>
        <v>Remote</v>
      </c>
      <c r="G627" t="str">
        <f t="shared" si="19"/>
        <v>Remote</v>
      </c>
      <c r="H627" t="s">
        <v>18</v>
      </c>
      <c r="I627" t="s">
        <v>1316</v>
      </c>
      <c r="J627" t="s">
        <v>45</v>
      </c>
      <c r="K627" t="s">
        <v>17</v>
      </c>
      <c r="L627" t="s">
        <v>21</v>
      </c>
      <c r="M627" s="6">
        <v>66000</v>
      </c>
      <c r="N627" s="6">
        <v>84500</v>
      </c>
      <c r="O627" s="6">
        <v>75250</v>
      </c>
    </row>
    <row r="628" spans="1:15" x14ac:dyDescent="0.2">
      <c r="A628" t="s">
        <v>81</v>
      </c>
      <c r="B628" t="s">
        <v>1267</v>
      </c>
      <c r="C628" t="s">
        <v>50</v>
      </c>
      <c r="D628" t="s">
        <v>1317</v>
      </c>
      <c r="E628" t="s">
        <v>1318</v>
      </c>
      <c r="F628" t="str">
        <f t="shared" si="18"/>
        <v>Port Coquitlam</v>
      </c>
      <c r="G628" t="str">
        <f t="shared" si="19"/>
        <v>Port Coquitlam</v>
      </c>
      <c r="H628" t="s">
        <v>53</v>
      </c>
      <c r="I628" t="s">
        <v>54</v>
      </c>
      <c r="J628" t="s">
        <v>20</v>
      </c>
      <c r="K628" t="s">
        <v>32</v>
      </c>
      <c r="L628" t="s">
        <v>21</v>
      </c>
      <c r="M628" s="6">
        <v>58240</v>
      </c>
      <c r="N628" s="6">
        <v>58240</v>
      </c>
      <c r="O628" s="6">
        <v>58240</v>
      </c>
    </row>
    <row r="629" spans="1:15" x14ac:dyDescent="0.2">
      <c r="A629" t="s">
        <v>26</v>
      </c>
      <c r="B629" t="s">
        <v>1319</v>
      </c>
      <c r="C629" t="s">
        <v>50</v>
      </c>
      <c r="D629" t="s">
        <v>1070</v>
      </c>
      <c r="E629" t="s">
        <v>600</v>
      </c>
      <c r="F629" t="str">
        <f t="shared" si="18"/>
        <v>Markham</v>
      </c>
      <c r="G629" t="str">
        <f t="shared" si="19"/>
        <v>Markham</v>
      </c>
      <c r="H629" t="s">
        <v>31</v>
      </c>
      <c r="I629" t="s">
        <v>1320</v>
      </c>
      <c r="J629" t="s">
        <v>20</v>
      </c>
      <c r="K629" t="s">
        <v>32</v>
      </c>
      <c r="L629" t="s">
        <v>21</v>
      </c>
      <c r="M629" s="6">
        <v>64123.59</v>
      </c>
      <c r="N629" s="6">
        <v>86600</v>
      </c>
      <c r="O629" s="6">
        <v>75361.794999999998</v>
      </c>
    </row>
    <row r="630" spans="1:15" x14ac:dyDescent="0.2">
      <c r="A630" t="s">
        <v>55</v>
      </c>
      <c r="B630" t="s">
        <v>1321</v>
      </c>
      <c r="C630" t="s">
        <v>67</v>
      </c>
      <c r="D630" t="s">
        <v>1322</v>
      </c>
      <c r="E630" t="s">
        <v>1835</v>
      </c>
      <c r="F630" t="str">
        <f t="shared" si="18"/>
        <v>Montreal</v>
      </c>
      <c r="G630" t="str">
        <f t="shared" si="19"/>
        <v>Montreal</v>
      </c>
      <c r="H630" t="s">
        <v>146</v>
      </c>
      <c r="I630" t="s">
        <v>641</v>
      </c>
      <c r="J630" t="s">
        <v>20</v>
      </c>
      <c r="K630" t="s">
        <v>32</v>
      </c>
      <c r="L630" t="s">
        <v>33</v>
      </c>
      <c r="M630" s="6">
        <v>137280</v>
      </c>
      <c r="N630" s="6">
        <v>145600</v>
      </c>
      <c r="O630" s="6">
        <v>141440</v>
      </c>
    </row>
    <row r="631" spans="1:15" x14ac:dyDescent="0.2">
      <c r="A631" t="s">
        <v>48</v>
      </c>
      <c r="B631" t="s">
        <v>1323</v>
      </c>
      <c r="C631" t="s">
        <v>50</v>
      </c>
      <c r="D631" t="s">
        <v>1324</v>
      </c>
      <c r="E631" t="s">
        <v>1005</v>
      </c>
      <c r="F631" t="str">
        <f t="shared" si="18"/>
        <v>Kamloops</v>
      </c>
      <c r="G631" t="str">
        <f t="shared" si="19"/>
        <v>Kamloops</v>
      </c>
      <c r="H631" t="s">
        <v>53</v>
      </c>
      <c r="I631" t="s">
        <v>54</v>
      </c>
      <c r="J631" t="s">
        <v>20</v>
      </c>
      <c r="K631" t="s">
        <v>32</v>
      </c>
      <c r="L631" t="s">
        <v>21</v>
      </c>
      <c r="M631" s="6">
        <v>30240.560000000001</v>
      </c>
      <c r="N631" s="6">
        <v>57200</v>
      </c>
      <c r="O631" s="6">
        <v>43720.28</v>
      </c>
    </row>
    <row r="632" spans="1:15" x14ac:dyDescent="0.2">
      <c r="A632" t="s">
        <v>48</v>
      </c>
      <c r="B632" t="s">
        <v>1325</v>
      </c>
      <c r="C632" t="s">
        <v>50</v>
      </c>
      <c r="D632" t="s">
        <v>1326</v>
      </c>
      <c r="E632" t="s">
        <v>1327</v>
      </c>
      <c r="F632" t="str">
        <f t="shared" si="18"/>
        <v>Maple Ridge</v>
      </c>
      <c r="G632" t="str">
        <f t="shared" si="19"/>
        <v>Maple Ridge</v>
      </c>
      <c r="H632" t="s">
        <v>53</v>
      </c>
      <c r="I632" t="s">
        <v>1328</v>
      </c>
      <c r="J632" t="s">
        <v>20</v>
      </c>
      <c r="K632" t="s">
        <v>32</v>
      </c>
      <c r="L632" t="s">
        <v>33</v>
      </c>
      <c r="M632" s="6">
        <v>94494.399999999994</v>
      </c>
      <c r="N632" s="6">
        <v>111633.60000000001</v>
      </c>
      <c r="O632" s="6">
        <v>103064</v>
      </c>
    </row>
    <row r="633" spans="1:15" x14ac:dyDescent="0.2">
      <c r="A633" t="s">
        <v>48</v>
      </c>
      <c r="B633" t="s">
        <v>1329</v>
      </c>
      <c r="C633" t="s">
        <v>90</v>
      </c>
      <c r="D633" t="s">
        <v>1330</v>
      </c>
      <c r="E633" t="s">
        <v>17</v>
      </c>
      <c r="F633" t="str">
        <f t="shared" si="18"/>
        <v>Remote</v>
      </c>
      <c r="G633" t="str">
        <f t="shared" si="19"/>
        <v>Remote</v>
      </c>
      <c r="H633" t="s">
        <v>18</v>
      </c>
      <c r="I633" t="s">
        <v>1331</v>
      </c>
      <c r="J633" t="s">
        <v>45</v>
      </c>
      <c r="K633" t="s">
        <v>17</v>
      </c>
      <c r="L633" t="s">
        <v>21</v>
      </c>
      <c r="M633" s="6">
        <v>68500</v>
      </c>
      <c r="N633" s="6">
        <v>87000</v>
      </c>
      <c r="O633" s="6">
        <v>77750</v>
      </c>
    </row>
    <row r="634" spans="1:15" x14ac:dyDescent="0.2">
      <c r="A634" t="s">
        <v>26</v>
      </c>
      <c r="B634" t="s">
        <v>709</v>
      </c>
      <c r="C634" t="s">
        <v>50</v>
      </c>
      <c r="D634" t="s">
        <v>710</v>
      </c>
      <c r="E634" t="s">
        <v>1835</v>
      </c>
      <c r="F634" t="str">
        <f t="shared" si="18"/>
        <v>Montreal</v>
      </c>
      <c r="G634" t="str">
        <f t="shared" si="19"/>
        <v>Montreal</v>
      </c>
      <c r="H634" t="s">
        <v>146</v>
      </c>
      <c r="I634" t="s">
        <v>637</v>
      </c>
      <c r="J634" t="s">
        <v>20</v>
      </c>
      <c r="K634" t="s">
        <v>32</v>
      </c>
      <c r="L634" t="s">
        <v>21</v>
      </c>
      <c r="M634" s="6">
        <v>30240.560000000001</v>
      </c>
      <c r="N634" s="6">
        <v>57200</v>
      </c>
      <c r="O634" s="6">
        <v>43720.28</v>
      </c>
    </row>
    <row r="635" spans="1:15" x14ac:dyDescent="0.2">
      <c r="A635" t="s">
        <v>48</v>
      </c>
      <c r="B635" t="s">
        <v>1332</v>
      </c>
      <c r="C635" t="s">
        <v>1333</v>
      </c>
      <c r="D635" t="s">
        <v>1334</v>
      </c>
      <c r="E635" t="s">
        <v>37</v>
      </c>
      <c r="F635" t="str">
        <f t="shared" si="18"/>
        <v>Toronto</v>
      </c>
      <c r="G635" t="str">
        <f t="shared" si="19"/>
        <v>Toronto</v>
      </c>
      <c r="H635" t="s">
        <v>31</v>
      </c>
      <c r="I635" t="s">
        <v>1335</v>
      </c>
      <c r="J635" t="s">
        <v>20</v>
      </c>
      <c r="K635" t="s">
        <v>443</v>
      </c>
      <c r="L635" t="s">
        <v>21</v>
      </c>
      <c r="M635" s="6">
        <v>68500</v>
      </c>
      <c r="N635" s="6">
        <v>87000</v>
      </c>
      <c r="O635" s="6">
        <v>77750</v>
      </c>
    </row>
    <row r="636" spans="1:15" x14ac:dyDescent="0.2">
      <c r="A636" t="s">
        <v>48</v>
      </c>
      <c r="B636" t="s">
        <v>565</v>
      </c>
      <c r="C636" t="s">
        <v>50</v>
      </c>
      <c r="D636" t="s">
        <v>784</v>
      </c>
      <c r="E636" t="s">
        <v>482</v>
      </c>
      <c r="F636" t="str">
        <f t="shared" si="18"/>
        <v>Hamilton</v>
      </c>
      <c r="G636" t="str">
        <f t="shared" si="19"/>
        <v>Hamilton</v>
      </c>
      <c r="H636" t="s">
        <v>31</v>
      </c>
      <c r="I636" t="s">
        <v>54</v>
      </c>
      <c r="J636" t="s">
        <v>20</v>
      </c>
      <c r="K636" t="s">
        <v>32</v>
      </c>
      <c r="L636" t="s">
        <v>21</v>
      </c>
      <c r="M636" s="6">
        <v>68500</v>
      </c>
      <c r="N636" s="6">
        <v>87000</v>
      </c>
      <c r="O636" s="6">
        <v>77750</v>
      </c>
    </row>
    <row r="637" spans="1:15" x14ac:dyDescent="0.2">
      <c r="A637" t="s">
        <v>48</v>
      </c>
      <c r="B637" t="s">
        <v>1336</v>
      </c>
      <c r="C637" t="s">
        <v>90</v>
      </c>
      <c r="D637" t="s">
        <v>263</v>
      </c>
      <c r="E637" t="s">
        <v>810</v>
      </c>
      <c r="F637" t="str">
        <f t="shared" si="18"/>
        <v>Scarborough</v>
      </c>
      <c r="G637" t="str">
        <f t="shared" si="19"/>
        <v>Scarborough</v>
      </c>
      <c r="H637" t="s">
        <v>31</v>
      </c>
      <c r="I637" t="s">
        <v>618</v>
      </c>
      <c r="J637" t="s">
        <v>45</v>
      </c>
      <c r="K637" t="s">
        <v>443</v>
      </c>
      <c r="L637" t="s">
        <v>93</v>
      </c>
      <c r="M637" s="6">
        <v>68500</v>
      </c>
      <c r="N637" s="6">
        <v>87000</v>
      </c>
      <c r="O637" s="6">
        <v>77750</v>
      </c>
    </row>
    <row r="638" spans="1:15" x14ac:dyDescent="0.2">
      <c r="A638" t="s">
        <v>96</v>
      </c>
      <c r="B638" t="s">
        <v>816</v>
      </c>
      <c r="C638" t="s">
        <v>50</v>
      </c>
      <c r="D638" t="s">
        <v>1337</v>
      </c>
      <c r="E638" t="s">
        <v>1835</v>
      </c>
      <c r="F638" t="str">
        <f t="shared" si="18"/>
        <v>Montreal</v>
      </c>
      <c r="G638" t="str">
        <f t="shared" si="19"/>
        <v>Montreal</v>
      </c>
      <c r="H638" t="s">
        <v>146</v>
      </c>
      <c r="I638" t="s">
        <v>54</v>
      </c>
      <c r="J638" t="s">
        <v>20</v>
      </c>
      <c r="K638" t="s">
        <v>32</v>
      </c>
      <c r="L638" t="s">
        <v>21</v>
      </c>
      <c r="M638" s="6">
        <v>50000</v>
      </c>
      <c r="N638" s="6">
        <v>76458</v>
      </c>
      <c r="O638" s="6">
        <v>63229</v>
      </c>
    </row>
    <row r="639" spans="1:15" x14ac:dyDescent="0.2">
      <c r="A639" t="s">
        <v>22</v>
      </c>
      <c r="B639" t="s">
        <v>23</v>
      </c>
      <c r="C639" t="s">
        <v>23</v>
      </c>
      <c r="D639" t="s">
        <v>1338</v>
      </c>
      <c r="E639" t="s">
        <v>99</v>
      </c>
      <c r="F639" t="str">
        <f t="shared" si="18"/>
        <v>Calgary</v>
      </c>
      <c r="G639" t="str">
        <f t="shared" si="19"/>
        <v>Calgary</v>
      </c>
      <c r="H639" t="s">
        <v>100</v>
      </c>
      <c r="I639" t="s">
        <v>18</v>
      </c>
      <c r="J639" t="s">
        <v>20</v>
      </c>
      <c r="K639" t="s">
        <v>32</v>
      </c>
      <c r="L639" t="s">
        <v>21</v>
      </c>
      <c r="M639" s="6">
        <v>65000</v>
      </c>
      <c r="N639" s="6">
        <v>87000</v>
      </c>
      <c r="O639" s="6">
        <v>76000</v>
      </c>
    </row>
    <row r="640" spans="1:15" x14ac:dyDescent="0.2">
      <c r="A640" t="s">
        <v>48</v>
      </c>
      <c r="B640" t="s">
        <v>1339</v>
      </c>
      <c r="C640" t="s">
        <v>50</v>
      </c>
      <c r="D640" t="s">
        <v>1243</v>
      </c>
      <c r="E640" t="s">
        <v>37</v>
      </c>
      <c r="F640" t="str">
        <f t="shared" si="18"/>
        <v>Toronto</v>
      </c>
      <c r="G640" t="str">
        <f t="shared" si="19"/>
        <v>Toronto</v>
      </c>
      <c r="H640" t="s">
        <v>31</v>
      </c>
      <c r="I640" t="s">
        <v>18</v>
      </c>
      <c r="J640" t="s">
        <v>20</v>
      </c>
      <c r="K640" t="s">
        <v>32</v>
      </c>
      <c r="L640" t="s">
        <v>33</v>
      </c>
      <c r="M640" s="6">
        <v>68500</v>
      </c>
      <c r="N640" s="6">
        <v>87000</v>
      </c>
      <c r="O640" s="6">
        <v>77750</v>
      </c>
    </row>
    <row r="641" spans="1:15" x14ac:dyDescent="0.2">
      <c r="A641" t="s">
        <v>13</v>
      </c>
      <c r="B641" t="s">
        <v>1340</v>
      </c>
      <c r="C641" t="s">
        <v>103</v>
      </c>
      <c r="D641" t="s">
        <v>1341</v>
      </c>
      <c r="E641" t="s">
        <v>216</v>
      </c>
      <c r="F641" t="str">
        <f t="shared" si="18"/>
        <v>Surrey</v>
      </c>
      <c r="G641" t="str">
        <f t="shared" si="19"/>
        <v>Surrey</v>
      </c>
      <c r="H641" t="s">
        <v>53</v>
      </c>
      <c r="I641" t="s">
        <v>1342</v>
      </c>
      <c r="J641" t="s">
        <v>45</v>
      </c>
      <c r="K641" t="s">
        <v>32</v>
      </c>
      <c r="L641" t="s">
        <v>33</v>
      </c>
      <c r="M641" s="6">
        <v>37440</v>
      </c>
      <c r="N641" s="6">
        <v>57200</v>
      </c>
      <c r="O641" s="6">
        <v>47320</v>
      </c>
    </row>
    <row r="642" spans="1:15" x14ac:dyDescent="0.2">
      <c r="A642" t="s">
        <v>22</v>
      </c>
      <c r="B642" t="s">
        <v>847</v>
      </c>
      <c r="C642" t="s">
        <v>23</v>
      </c>
      <c r="D642" t="s">
        <v>1084</v>
      </c>
      <c r="E642" t="s">
        <v>319</v>
      </c>
      <c r="F642" t="str">
        <f t="shared" ref="F642:F705" si="20">IF(LEFT(E642,9)="Remote in","Remote",E642)</f>
        <v>Oakville</v>
      </c>
      <c r="G642" t="str">
        <f t="shared" ref="G642:G705" si="21">IF(LEFT(E642,9)="Remote in",MID(E642,11,LEN(E642)-10),E642)</f>
        <v>Oakville</v>
      </c>
      <c r="H642" t="s">
        <v>31</v>
      </c>
      <c r="I642" t="s">
        <v>1085</v>
      </c>
      <c r="J642" t="s">
        <v>20</v>
      </c>
      <c r="K642" t="s">
        <v>32</v>
      </c>
      <c r="L642" t="s">
        <v>101</v>
      </c>
      <c r="M642" s="6">
        <v>65000</v>
      </c>
      <c r="N642" s="6">
        <v>87000</v>
      </c>
      <c r="O642" s="6">
        <v>76000</v>
      </c>
    </row>
    <row r="643" spans="1:15" x14ac:dyDescent="0.2">
      <c r="A643" t="s">
        <v>26</v>
      </c>
      <c r="B643" t="s">
        <v>1343</v>
      </c>
      <c r="C643" t="s">
        <v>50</v>
      </c>
      <c r="D643" t="s">
        <v>1257</v>
      </c>
      <c r="E643" t="s">
        <v>1835</v>
      </c>
      <c r="F643" t="str">
        <f t="shared" si="20"/>
        <v>Montreal</v>
      </c>
      <c r="G643" t="str">
        <f t="shared" si="21"/>
        <v>Montreal</v>
      </c>
      <c r="H643" t="s">
        <v>146</v>
      </c>
      <c r="I643" t="s">
        <v>1344</v>
      </c>
      <c r="J643" t="s">
        <v>45</v>
      </c>
      <c r="K643" t="s">
        <v>32</v>
      </c>
      <c r="L643" t="s">
        <v>21</v>
      </c>
      <c r="M643" s="6">
        <v>30240.560000000001</v>
      </c>
      <c r="N643" s="6">
        <v>57200</v>
      </c>
      <c r="O643" s="6">
        <v>43720.28</v>
      </c>
    </row>
    <row r="644" spans="1:15" x14ac:dyDescent="0.2">
      <c r="A644" t="s">
        <v>55</v>
      </c>
      <c r="B644" t="s">
        <v>1345</v>
      </c>
      <c r="C644" t="s">
        <v>50</v>
      </c>
      <c r="D644" t="s">
        <v>1346</v>
      </c>
      <c r="E644" t="s">
        <v>37</v>
      </c>
      <c r="F644" t="str">
        <f t="shared" si="20"/>
        <v>Toronto</v>
      </c>
      <c r="G644" t="str">
        <f t="shared" si="21"/>
        <v>Toronto</v>
      </c>
      <c r="H644" t="s">
        <v>31</v>
      </c>
      <c r="I644" t="s">
        <v>54</v>
      </c>
      <c r="J644" t="s">
        <v>20</v>
      </c>
      <c r="K644" t="s">
        <v>32</v>
      </c>
      <c r="L644" t="s">
        <v>21</v>
      </c>
      <c r="M644" s="6">
        <v>68000</v>
      </c>
      <c r="N644" s="6">
        <v>88300</v>
      </c>
      <c r="O644" s="6">
        <v>78150</v>
      </c>
    </row>
    <row r="645" spans="1:15" x14ac:dyDescent="0.2">
      <c r="A645" t="s">
        <v>13</v>
      </c>
      <c r="B645" t="s">
        <v>1347</v>
      </c>
      <c r="C645" t="s">
        <v>35</v>
      </c>
      <c r="D645" t="s">
        <v>1348</v>
      </c>
      <c r="E645" t="s">
        <v>63</v>
      </c>
      <c r="F645" t="str">
        <f t="shared" si="20"/>
        <v>Vancouver</v>
      </c>
      <c r="G645" t="str">
        <f t="shared" si="21"/>
        <v>Vancouver</v>
      </c>
      <c r="H645" t="s">
        <v>53</v>
      </c>
      <c r="I645" t="s">
        <v>1349</v>
      </c>
      <c r="J645" t="s">
        <v>20</v>
      </c>
      <c r="K645" t="s">
        <v>32</v>
      </c>
      <c r="L645" t="s">
        <v>227</v>
      </c>
      <c r="M645" s="6">
        <v>76400</v>
      </c>
      <c r="N645" s="6">
        <v>76400</v>
      </c>
      <c r="O645" s="6">
        <v>76400</v>
      </c>
    </row>
    <row r="646" spans="1:15" x14ac:dyDescent="0.2">
      <c r="A646" t="s">
        <v>26</v>
      </c>
      <c r="B646" t="s">
        <v>709</v>
      </c>
      <c r="C646" t="s">
        <v>50</v>
      </c>
      <c r="D646" t="s">
        <v>710</v>
      </c>
      <c r="E646" t="s">
        <v>1835</v>
      </c>
      <c r="F646" t="str">
        <f t="shared" si="20"/>
        <v>Montreal</v>
      </c>
      <c r="G646" t="str">
        <f t="shared" si="21"/>
        <v>Montreal</v>
      </c>
      <c r="H646" t="s">
        <v>146</v>
      </c>
      <c r="I646" t="s">
        <v>637</v>
      </c>
      <c r="J646" t="s">
        <v>20</v>
      </c>
      <c r="K646" t="s">
        <v>32</v>
      </c>
      <c r="L646" t="s">
        <v>21</v>
      </c>
      <c r="M646" s="6">
        <v>30240.560000000001</v>
      </c>
      <c r="N646" s="6">
        <v>57200</v>
      </c>
      <c r="O646" s="6">
        <v>43720.28</v>
      </c>
    </row>
    <row r="647" spans="1:15" x14ac:dyDescent="0.2">
      <c r="A647" t="s">
        <v>26</v>
      </c>
      <c r="B647" t="s">
        <v>1350</v>
      </c>
      <c r="C647" t="s">
        <v>266</v>
      </c>
      <c r="D647" t="s">
        <v>1170</v>
      </c>
      <c r="E647" t="s">
        <v>233</v>
      </c>
      <c r="F647" t="str">
        <f t="shared" si="20"/>
        <v>Winnipeg</v>
      </c>
      <c r="G647" t="str">
        <f t="shared" si="21"/>
        <v>Winnipeg</v>
      </c>
      <c r="H647" t="s">
        <v>234</v>
      </c>
      <c r="I647" t="s">
        <v>18</v>
      </c>
      <c r="J647" t="s">
        <v>20</v>
      </c>
      <c r="K647" t="s">
        <v>443</v>
      </c>
      <c r="L647" t="s">
        <v>241</v>
      </c>
      <c r="M647" s="6">
        <v>64123.59</v>
      </c>
      <c r="N647" s="6">
        <v>86600</v>
      </c>
      <c r="O647" s="6">
        <v>75361.794999999998</v>
      </c>
    </row>
    <row r="648" spans="1:15" x14ac:dyDescent="0.2">
      <c r="A648" t="s">
        <v>26</v>
      </c>
      <c r="B648" t="s">
        <v>1351</v>
      </c>
      <c r="C648" t="s">
        <v>90</v>
      </c>
      <c r="D648" t="s">
        <v>449</v>
      </c>
      <c r="E648" t="s">
        <v>37</v>
      </c>
      <c r="F648" t="str">
        <f t="shared" si="20"/>
        <v>Toronto</v>
      </c>
      <c r="G648" t="str">
        <f t="shared" si="21"/>
        <v>Toronto</v>
      </c>
      <c r="H648" t="s">
        <v>31</v>
      </c>
      <c r="I648" t="s">
        <v>1352</v>
      </c>
      <c r="J648" t="s">
        <v>20</v>
      </c>
      <c r="K648" t="s">
        <v>443</v>
      </c>
      <c r="L648" t="s">
        <v>33</v>
      </c>
      <c r="M648" s="6">
        <v>64123.59</v>
      </c>
      <c r="N648" s="6">
        <v>86600</v>
      </c>
      <c r="O648" s="6">
        <v>75361.794999999998</v>
      </c>
    </row>
    <row r="649" spans="1:15" x14ac:dyDescent="0.2">
      <c r="A649" t="s">
        <v>55</v>
      </c>
      <c r="B649" t="s">
        <v>1345</v>
      </c>
      <c r="C649" t="s">
        <v>50</v>
      </c>
      <c r="D649" t="s">
        <v>1346</v>
      </c>
      <c r="E649" t="s">
        <v>37</v>
      </c>
      <c r="F649" t="str">
        <f t="shared" si="20"/>
        <v>Toronto</v>
      </c>
      <c r="G649" t="str">
        <f t="shared" si="21"/>
        <v>Toronto</v>
      </c>
      <c r="H649" t="s">
        <v>31</v>
      </c>
      <c r="I649" t="s">
        <v>54</v>
      </c>
      <c r="J649" t="s">
        <v>20</v>
      </c>
      <c r="K649" t="s">
        <v>32</v>
      </c>
      <c r="L649" t="s">
        <v>21</v>
      </c>
      <c r="M649" s="6">
        <v>68000</v>
      </c>
      <c r="N649" s="6">
        <v>88300</v>
      </c>
      <c r="O649" s="6">
        <v>78150</v>
      </c>
    </row>
    <row r="650" spans="1:15" x14ac:dyDescent="0.2">
      <c r="A650" t="s">
        <v>48</v>
      </c>
      <c r="B650" t="s">
        <v>565</v>
      </c>
      <c r="C650" t="s">
        <v>50</v>
      </c>
      <c r="D650" t="s">
        <v>784</v>
      </c>
      <c r="E650" t="s">
        <v>482</v>
      </c>
      <c r="F650" t="str">
        <f t="shared" si="20"/>
        <v>Hamilton</v>
      </c>
      <c r="G650" t="str">
        <f t="shared" si="21"/>
        <v>Hamilton</v>
      </c>
      <c r="H650" t="s">
        <v>31</v>
      </c>
      <c r="I650" t="s">
        <v>54</v>
      </c>
      <c r="J650" t="s">
        <v>20</v>
      </c>
      <c r="K650" t="s">
        <v>32</v>
      </c>
      <c r="L650" t="s">
        <v>21</v>
      </c>
      <c r="M650" s="6">
        <v>68500</v>
      </c>
      <c r="N650" s="6">
        <v>87000</v>
      </c>
      <c r="O650" s="6">
        <v>77750</v>
      </c>
    </row>
    <row r="651" spans="1:15" x14ac:dyDescent="0.2">
      <c r="A651" t="s">
        <v>22</v>
      </c>
      <c r="B651" t="s">
        <v>847</v>
      </c>
      <c r="C651" t="s">
        <v>23</v>
      </c>
      <c r="D651" t="s">
        <v>1084</v>
      </c>
      <c r="E651" t="s">
        <v>319</v>
      </c>
      <c r="F651" t="str">
        <f t="shared" si="20"/>
        <v>Oakville</v>
      </c>
      <c r="G651" t="str">
        <f t="shared" si="21"/>
        <v>Oakville</v>
      </c>
      <c r="H651" t="s">
        <v>31</v>
      </c>
      <c r="I651" t="s">
        <v>1085</v>
      </c>
      <c r="J651" t="s">
        <v>20</v>
      </c>
      <c r="K651" t="s">
        <v>32</v>
      </c>
      <c r="L651" t="s">
        <v>101</v>
      </c>
      <c r="M651" s="6">
        <v>65000</v>
      </c>
      <c r="N651" s="6">
        <v>87000</v>
      </c>
      <c r="O651" s="6">
        <v>76000</v>
      </c>
    </row>
    <row r="652" spans="1:15" x14ac:dyDescent="0.2">
      <c r="A652" t="s">
        <v>48</v>
      </c>
      <c r="B652" t="s">
        <v>1353</v>
      </c>
      <c r="C652" t="s">
        <v>50</v>
      </c>
      <c r="D652" t="s">
        <v>1354</v>
      </c>
      <c r="E652" t="s">
        <v>233</v>
      </c>
      <c r="F652" t="str">
        <f t="shared" si="20"/>
        <v>Winnipeg</v>
      </c>
      <c r="G652" t="str">
        <f t="shared" si="21"/>
        <v>Winnipeg</v>
      </c>
      <c r="H652" t="s">
        <v>234</v>
      </c>
      <c r="I652" t="s">
        <v>54</v>
      </c>
      <c r="J652" t="s">
        <v>20</v>
      </c>
      <c r="K652" t="s">
        <v>32</v>
      </c>
      <c r="L652" t="s">
        <v>21</v>
      </c>
      <c r="M652" s="6">
        <v>68500</v>
      </c>
      <c r="N652" s="6">
        <v>87000</v>
      </c>
      <c r="O652" s="6">
        <v>77750</v>
      </c>
    </row>
    <row r="653" spans="1:15" x14ac:dyDescent="0.2">
      <c r="A653" t="s">
        <v>22</v>
      </c>
      <c r="B653" t="s">
        <v>1355</v>
      </c>
      <c r="C653" t="s">
        <v>50</v>
      </c>
      <c r="D653" t="s">
        <v>1356</v>
      </c>
      <c r="E653" t="s">
        <v>233</v>
      </c>
      <c r="F653" t="str">
        <f t="shared" si="20"/>
        <v>Winnipeg</v>
      </c>
      <c r="G653" t="str">
        <f t="shared" si="21"/>
        <v>Winnipeg</v>
      </c>
      <c r="H653" t="s">
        <v>234</v>
      </c>
      <c r="I653" t="s">
        <v>87</v>
      </c>
      <c r="J653" t="s">
        <v>20</v>
      </c>
      <c r="K653" t="s">
        <v>32</v>
      </c>
      <c r="L653" t="s">
        <v>661</v>
      </c>
      <c r="M653" s="6">
        <v>45760</v>
      </c>
      <c r="N653" s="6">
        <v>57200</v>
      </c>
      <c r="O653" s="6">
        <v>51480</v>
      </c>
    </row>
    <row r="654" spans="1:15" x14ac:dyDescent="0.2">
      <c r="A654" t="s">
        <v>48</v>
      </c>
      <c r="B654" t="s">
        <v>1357</v>
      </c>
      <c r="C654" t="s">
        <v>23</v>
      </c>
      <c r="D654" t="s">
        <v>484</v>
      </c>
      <c r="E654" t="s">
        <v>37</v>
      </c>
      <c r="F654" t="str">
        <f t="shared" si="20"/>
        <v>Toronto</v>
      </c>
      <c r="G654" t="str">
        <f t="shared" si="21"/>
        <v>Toronto</v>
      </c>
      <c r="H654" t="s">
        <v>31</v>
      </c>
      <c r="I654" t="s">
        <v>1358</v>
      </c>
      <c r="J654" t="s">
        <v>223</v>
      </c>
      <c r="K654" t="s">
        <v>32</v>
      </c>
      <c r="L654" t="s">
        <v>33</v>
      </c>
      <c r="M654" s="6">
        <v>68500</v>
      </c>
      <c r="N654" s="6">
        <v>87000</v>
      </c>
      <c r="O654" s="6">
        <v>77750</v>
      </c>
    </row>
    <row r="655" spans="1:15" x14ac:dyDescent="0.2">
      <c r="A655" t="s">
        <v>48</v>
      </c>
      <c r="B655" t="s">
        <v>1339</v>
      </c>
      <c r="C655" t="s">
        <v>50</v>
      </c>
      <c r="D655" t="s">
        <v>1243</v>
      </c>
      <c r="E655" t="s">
        <v>37</v>
      </c>
      <c r="F655" t="str">
        <f t="shared" si="20"/>
        <v>Toronto</v>
      </c>
      <c r="G655" t="str">
        <f t="shared" si="21"/>
        <v>Toronto</v>
      </c>
      <c r="H655" t="s">
        <v>31</v>
      </c>
      <c r="I655" t="s">
        <v>18</v>
      </c>
      <c r="J655" t="s">
        <v>20</v>
      </c>
      <c r="K655" t="s">
        <v>32</v>
      </c>
      <c r="L655" t="s">
        <v>33</v>
      </c>
      <c r="M655" s="6">
        <v>68500</v>
      </c>
      <c r="N655" s="6">
        <v>87000</v>
      </c>
      <c r="O655" s="6">
        <v>77750</v>
      </c>
    </row>
    <row r="656" spans="1:15" x14ac:dyDescent="0.2">
      <c r="A656" t="s">
        <v>48</v>
      </c>
      <c r="B656" t="s">
        <v>1359</v>
      </c>
      <c r="C656" t="s">
        <v>50</v>
      </c>
      <c r="D656" t="s">
        <v>1360</v>
      </c>
      <c r="E656" t="s">
        <v>452</v>
      </c>
      <c r="F656" t="str">
        <f t="shared" si="20"/>
        <v>North Vancouver</v>
      </c>
      <c r="G656" t="str">
        <f t="shared" si="21"/>
        <v>North Vancouver</v>
      </c>
      <c r="H656" t="s">
        <v>53</v>
      </c>
      <c r="I656" t="s">
        <v>1361</v>
      </c>
      <c r="J656" t="s">
        <v>45</v>
      </c>
      <c r="K656" t="s">
        <v>32</v>
      </c>
      <c r="L656" t="s">
        <v>21</v>
      </c>
      <c r="M656" s="6">
        <v>81000</v>
      </c>
      <c r="N656" s="6">
        <v>99000</v>
      </c>
      <c r="O656" s="6">
        <v>90000</v>
      </c>
    </row>
    <row r="657" spans="1:15" x14ac:dyDescent="0.2">
      <c r="A657" t="s">
        <v>96</v>
      </c>
      <c r="B657" t="s">
        <v>816</v>
      </c>
      <c r="C657" t="s">
        <v>50</v>
      </c>
      <c r="D657" t="s">
        <v>1362</v>
      </c>
      <c r="E657" t="s">
        <v>37</v>
      </c>
      <c r="F657" t="str">
        <f t="shared" si="20"/>
        <v>Toronto</v>
      </c>
      <c r="G657" t="str">
        <f t="shared" si="21"/>
        <v>Toronto</v>
      </c>
      <c r="H657" t="s">
        <v>31</v>
      </c>
      <c r="I657" t="s">
        <v>193</v>
      </c>
      <c r="J657" t="s">
        <v>20</v>
      </c>
      <c r="K657" t="s">
        <v>32</v>
      </c>
      <c r="L657" t="s">
        <v>21</v>
      </c>
      <c r="M657" s="6">
        <v>50000</v>
      </c>
      <c r="N657" s="6">
        <v>76458</v>
      </c>
      <c r="O657" s="6">
        <v>63229</v>
      </c>
    </row>
    <row r="658" spans="1:15" x14ac:dyDescent="0.2">
      <c r="A658" t="s">
        <v>55</v>
      </c>
      <c r="B658" t="s">
        <v>1363</v>
      </c>
      <c r="C658" t="s">
        <v>50</v>
      </c>
      <c r="D658" t="s">
        <v>1364</v>
      </c>
      <c r="E658" t="s">
        <v>204</v>
      </c>
      <c r="F658" t="str">
        <f t="shared" si="20"/>
        <v>Brampton</v>
      </c>
      <c r="G658" t="str">
        <f t="shared" si="21"/>
        <v>Brampton</v>
      </c>
      <c r="H658" t="s">
        <v>31</v>
      </c>
      <c r="I658" t="s">
        <v>18</v>
      </c>
      <c r="J658" t="s">
        <v>45</v>
      </c>
      <c r="K658" t="s">
        <v>32</v>
      </c>
      <c r="L658" t="s">
        <v>46</v>
      </c>
      <c r="M658" s="6">
        <v>68000</v>
      </c>
      <c r="N658" s="6">
        <v>88300</v>
      </c>
      <c r="O658" s="6">
        <v>78150</v>
      </c>
    </row>
    <row r="659" spans="1:15" x14ac:dyDescent="0.2">
      <c r="A659" t="s">
        <v>48</v>
      </c>
      <c r="B659" t="s">
        <v>1365</v>
      </c>
      <c r="C659" t="s">
        <v>50</v>
      </c>
      <c r="D659" t="s">
        <v>1366</v>
      </c>
      <c r="E659" t="s">
        <v>1835</v>
      </c>
      <c r="F659" t="str">
        <f t="shared" si="20"/>
        <v>Montreal</v>
      </c>
      <c r="G659" t="str">
        <f t="shared" si="21"/>
        <v>Montreal</v>
      </c>
      <c r="H659" t="s">
        <v>146</v>
      </c>
      <c r="I659" t="s">
        <v>18</v>
      </c>
      <c r="J659" t="s">
        <v>20</v>
      </c>
      <c r="K659" t="s">
        <v>32</v>
      </c>
      <c r="L659" t="s">
        <v>21</v>
      </c>
      <c r="M659" s="6">
        <v>68500</v>
      </c>
      <c r="N659" s="6">
        <v>87000</v>
      </c>
      <c r="O659" s="6">
        <v>77750</v>
      </c>
    </row>
    <row r="660" spans="1:15" x14ac:dyDescent="0.2">
      <c r="A660" t="s">
        <v>55</v>
      </c>
      <c r="B660" t="s">
        <v>1367</v>
      </c>
      <c r="C660" t="s">
        <v>90</v>
      </c>
      <c r="D660" t="s">
        <v>91</v>
      </c>
      <c r="E660" t="s">
        <v>37</v>
      </c>
      <c r="F660" t="str">
        <f t="shared" si="20"/>
        <v>Toronto</v>
      </c>
      <c r="G660" t="str">
        <f t="shared" si="21"/>
        <v>Toronto</v>
      </c>
      <c r="H660" t="s">
        <v>31</v>
      </c>
      <c r="I660" t="s">
        <v>1368</v>
      </c>
      <c r="J660" t="s">
        <v>45</v>
      </c>
      <c r="K660" t="s">
        <v>32</v>
      </c>
      <c r="L660" t="s">
        <v>93</v>
      </c>
      <c r="M660" s="6">
        <v>68000</v>
      </c>
      <c r="N660" s="6">
        <v>88300</v>
      </c>
      <c r="O660" s="6">
        <v>78150</v>
      </c>
    </row>
    <row r="661" spans="1:15" x14ac:dyDescent="0.2">
      <c r="A661" t="s">
        <v>55</v>
      </c>
      <c r="B661" t="s">
        <v>1363</v>
      </c>
      <c r="C661" t="s">
        <v>50</v>
      </c>
      <c r="D661" t="s">
        <v>1249</v>
      </c>
      <c r="E661" t="s">
        <v>204</v>
      </c>
      <c r="F661" t="str">
        <f t="shared" si="20"/>
        <v>Brampton</v>
      </c>
      <c r="G661" t="str">
        <f t="shared" si="21"/>
        <v>Brampton</v>
      </c>
      <c r="H661" t="s">
        <v>31</v>
      </c>
      <c r="I661" t="s">
        <v>18</v>
      </c>
      <c r="J661" t="s">
        <v>45</v>
      </c>
      <c r="K661" t="s">
        <v>32</v>
      </c>
      <c r="L661" t="s">
        <v>46</v>
      </c>
      <c r="M661" s="6">
        <v>68000</v>
      </c>
      <c r="N661" s="6">
        <v>88300</v>
      </c>
      <c r="O661" s="6">
        <v>78150</v>
      </c>
    </row>
    <row r="662" spans="1:15" x14ac:dyDescent="0.2">
      <c r="A662" t="s">
        <v>55</v>
      </c>
      <c r="B662" t="s">
        <v>1369</v>
      </c>
      <c r="C662" t="s">
        <v>23</v>
      </c>
      <c r="D662" t="s">
        <v>491</v>
      </c>
      <c r="E662" t="s">
        <v>1835</v>
      </c>
      <c r="F662" t="str">
        <f t="shared" si="20"/>
        <v>Montreal</v>
      </c>
      <c r="G662" t="str">
        <f t="shared" si="21"/>
        <v>Montreal</v>
      </c>
      <c r="H662" t="s">
        <v>146</v>
      </c>
      <c r="I662" t="s">
        <v>18</v>
      </c>
      <c r="J662" t="s">
        <v>45</v>
      </c>
      <c r="K662" t="s">
        <v>32</v>
      </c>
      <c r="L662" t="s">
        <v>21</v>
      </c>
      <c r="M662" s="6">
        <v>68000</v>
      </c>
      <c r="N662" s="6">
        <v>88300</v>
      </c>
      <c r="O662" s="6">
        <v>78150</v>
      </c>
    </row>
    <row r="663" spans="1:15" x14ac:dyDescent="0.2">
      <c r="A663" t="s">
        <v>88</v>
      </c>
      <c r="B663" t="s">
        <v>299</v>
      </c>
      <c r="C663" t="s">
        <v>90</v>
      </c>
      <c r="D663" t="s">
        <v>1370</v>
      </c>
      <c r="E663" t="s">
        <v>344</v>
      </c>
      <c r="F663" t="str">
        <f t="shared" si="20"/>
        <v>Burnaby</v>
      </c>
      <c r="G663" t="str">
        <f t="shared" si="21"/>
        <v>Burnaby</v>
      </c>
      <c r="H663" t="s">
        <v>53</v>
      </c>
      <c r="I663" t="s">
        <v>18</v>
      </c>
      <c r="J663" t="s">
        <v>20</v>
      </c>
      <c r="K663" t="s">
        <v>32</v>
      </c>
      <c r="L663" t="s">
        <v>21</v>
      </c>
      <c r="M663" s="7">
        <v>108347.2</v>
      </c>
      <c r="N663" s="7">
        <v>108347.2</v>
      </c>
      <c r="O663" s="7">
        <v>108347.2</v>
      </c>
    </row>
    <row r="664" spans="1:15" x14ac:dyDescent="0.2">
      <c r="A664" t="s">
        <v>55</v>
      </c>
      <c r="B664" t="s">
        <v>1363</v>
      </c>
      <c r="C664" t="s">
        <v>50</v>
      </c>
      <c r="D664" t="s">
        <v>1249</v>
      </c>
      <c r="E664" t="s">
        <v>204</v>
      </c>
      <c r="F664" t="str">
        <f t="shared" si="20"/>
        <v>Brampton</v>
      </c>
      <c r="G664" t="str">
        <f t="shared" si="21"/>
        <v>Brampton</v>
      </c>
      <c r="H664" t="s">
        <v>31</v>
      </c>
      <c r="I664" t="s">
        <v>18</v>
      </c>
      <c r="J664" t="s">
        <v>45</v>
      </c>
      <c r="K664" t="s">
        <v>32</v>
      </c>
      <c r="L664" t="s">
        <v>46</v>
      </c>
      <c r="M664" s="6">
        <v>68000</v>
      </c>
      <c r="N664" s="6">
        <v>88300</v>
      </c>
      <c r="O664" s="6">
        <v>78150</v>
      </c>
    </row>
    <row r="665" spans="1:15" x14ac:dyDescent="0.2">
      <c r="A665" t="s">
        <v>55</v>
      </c>
      <c r="B665" t="s">
        <v>1372</v>
      </c>
      <c r="C665" t="s">
        <v>23</v>
      </c>
      <c r="D665" t="s">
        <v>491</v>
      </c>
      <c r="E665" t="s">
        <v>1835</v>
      </c>
      <c r="F665" t="str">
        <f t="shared" si="20"/>
        <v>Montreal</v>
      </c>
      <c r="G665" t="str">
        <f t="shared" si="21"/>
        <v>Montreal</v>
      </c>
      <c r="H665" t="s">
        <v>146</v>
      </c>
      <c r="I665" t="s">
        <v>54</v>
      </c>
      <c r="J665" t="s">
        <v>45</v>
      </c>
      <c r="K665" t="s">
        <v>32</v>
      </c>
      <c r="L665" t="s">
        <v>21</v>
      </c>
      <c r="M665" s="6">
        <v>68000</v>
      </c>
      <c r="N665" s="6">
        <v>88300</v>
      </c>
      <c r="O665" s="6">
        <v>78150</v>
      </c>
    </row>
    <row r="666" spans="1:15" x14ac:dyDescent="0.2">
      <c r="A666" t="s">
        <v>48</v>
      </c>
      <c r="B666" t="s">
        <v>1373</v>
      </c>
      <c r="C666" t="s">
        <v>15</v>
      </c>
      <c r="D666" t="s">
        <v>91</v>
      </c>
      <c r="E666" t="s">
        <v>63</v>
      </c>
      <c r="F666" t="str">
        <f t="shared" si="20"/>
        <v>Vancouver</v>
      </c>
      <c r="G666" t="str">
        <f t="shared" si="21"/>
        <v>Vancouver</v>
      </c>
      <c r="H666" t="s">
        <v>53</v>
      </c>
      <c r="I666" t="s">
        <v>1374</v>
      </c>
      <c r="J666" t="s">
        <v>45</v>
      </c>
      <c r="K666" t="s">
        <v>32</v>
      </c>
      <c r="L666" t="s">
        <v>93</v>
      </c>
      <c r="M666" s="6">
        <v>68500</v>
      </c>
      <c r="N666" s="6">
        <v>87000</v>
      </c>
      <c r="O666" s="6">
        <v>77750</v>
      </c>
    </row>
    <row r="667" spans="1:15" x14ac:dyDescent="0.2">
      <c r="A667" t="s">
        <v>48</v>
      </c>
      <c r="B667" t="s">
        <v>1375</v>
      </c>
      <c r="C667" t="s">
        <v>23</v>
      </c>
      <c r="D667" t="s">
        <v>583</v>
      </c>
      <c r="E667" t="s">
        <v>1835</v>
      </c>
      <c r="F667" t="str">
        <f t="shared" si="20"/>
        <v>Montreal</v>
      </c>
      <c r="G667" t="str">
        <f t="shared" si="21"/>
        <v>Montreal</v>
      </c>
      <c r="H667" t="s">
        <v>146</v>
      </c>
      <c r="I667" t="s">
        <v>18</v>
      </c>
      <c r="J667" t="s">
        <v>20</v>
      </c>
      <c r="K667" t="s">
        <v>32</v>
      </c>
      <c r="L667" t="s">
        <v>21</v>
      </c>
      <c r="M667" s="6">
        <v>68500</v>
      </c>
      <c r="N667" s="6">
        <v>87000</v>
      </c>
      <c r="O667" s="6">
        <v>77750</v>
      </c>
    </row>
    <row r="668" spans="1:15" x14ac:dyDescent="0.2">
      <c r="A668" t="s">
        <v>88</v>
      </c>
      <c r="B668" t="s">
        <v>598</v>
      </c>
      <c r="C668" t="s">
        <v>90</v>
      </c>
      <c r="D668" t="s">
        <v>1376</v>
      </c>
      <c r="E668" t="s">
        <v>204</v>
      </c>
      <c r="F668" t="str">
        <f t="shared" si="20"/>
        <v>Brampton</v>
      </c>
      <c r="G668" t="str">
        <f t="shared" si="21"/>
        <v>Brampton</v>
      </c>
      <c r="H668" t="s">
        <v>31</v>
      </c>
      <c r="I668" t="s">
        <v>18</v>
      </c>
      <c r="J668" t="s">
        <v>20</v>
      </c>
      <c r="K668" t="s">
        <v>32</v>
      </c>
      <c r="L668" t="s">
        <v>241</v>
      </c>
      <c r="M668" s="6">
        <v>59280</v>
      </c>
      <c r="N668" s="6">
        <v>59280</v>
      </c>
      <c r="O668" s="6">
        <v>59280</v>
      </c>
    </row>
    <row r="669" spans="1:15" x14ac:dyDescent="0.2">
      <c r="A669" t="s">
        <v>81</v>
      </c>
      <c r="B669" t="s">
        <v>217</v>
      </c>
      <c r="C669" t="s">
        <v>23</v>
      </c>
      <c r="D669" t="s">
        <v>1377</v>
      </c>
      <c r="E669" t="s">
        <v>37</v>
      </c>
      <c r="F669" t="str">
        <f t="shared" si="20"/>
        <v>Toronto</v>
      </c>
      <c r="G669" t="str">
        <f t="shared" si="21"/>
        <v>Toronto</v>
      </c>
      <c r="H669" t="s">
        <v>31</v>
      </c>
      <c r="I669" t="s">
        <v>129</v>
      </c>
      <c r="J669" t="s">
        <v>45</v>
      </c>
      <c r="K669" t="s">
        <v>32</v>
      </c>
      <c r="L669" t="s">
        <v>21</v>
      </c>
      <c r="M669" s="6">
        <v>87000</v>
      </c>
      <c r="N669" s="6">
        <v>115000</v>
      </c>
      <c r="O669" s="6">
        <v>101000</v>
      </c>
    </row>
    <row r="670" spans="1:15" x14ac:dyDescent="0.2">
      <c r="A670" t="s">
        <v>88</v>
      </c>
      <c r="B670" t="s">
        <v>1378</v>
      </c>
      <c r="C670" t="s">
        <v>90</v>
      </c>
      <c r="D670" t="s">
        <v>1379</v>
      </c>
      <c r="E670" t="s">
        <v>608</v>
      </c>
      <c r="F670" t="str">
        <f t="shared" si="20"/>
        <v>Etobicoke</v>
      </c>
      <c r="G670" t="str">
        <f t="shared" si="21"/>
        <v>Etobicoke</v>
      </c>
      <c r="H670" t="s">
        <v>31</v>
      </c>
      <c r="I670" t="s">
        <v>1380</v>
      </c>
      <c r="J670" t="s">
        <v>20</v>
      </c>
      <c r="K670" t="s">
        <v>32</v>
      </c>
      <c r="L670" t="s">
        <v>21</v>
      </c>
      <c r="M670" s="6">
        <v>86320</v>
      </c>
      <c r="N670" s="6">
        <v>86320</v>
      </c>
      <c r="O670" s="6">
        <v>86320</v>
      </c>
    </row>
    <row r="671" spans="1:15" x14ac:dyDescent="0.2">
      <c r="A671" t="s">
        <v>96</v>
      </c>
      <c r="B671" t="s">
        <v>1381</v>
      </c>
      <c r="C671" t="s">
        <v>50</v>
      </c>
      <c r="D671" t="s">
        <v>1382</v>
      </c>
      <c r="E671" t="s">
        <v>63</v>
      </c>
      <c r="F671" t="str">
        <f t="shared" si="20"/>
        <v>Vancouver</v>
      </c>
      <c r="G671" t="str">
        <f t="shared" si="21"/>
        <v>Vancouver</v>
      </c>
      <c r="H671" t="s">
        <v>53</v>
      </c>
      <c r="I671" t="s">
        <v>54</v>
      </c>
      <c r="J671" t="s">
        <v>20</v>
      </c>
      <c r="K671" t="s">
        <v>32</v>
      </c>
      <c r="L671" t="s">
        <v>130</v>
      </c>
      <c r="M671" s="6">
        <v>66996.800000000003</v>
      </c>
      <c r="N671" s="6">
        <v>66996.800000000003</v>
      </c>
      <c r="O671" s="6">
        <v>66996.800000000003</v>
      </c>
    </row>
    <row r="672" spans="1:15" x14ac:dyDescent="0.2">
      <c r="A672" t="s">
        <v>55</v>
      </c>
      <c r="B672" t="s">
        <v>1383</v>
      </c>
      <c r="C672" t="s">
        <v>50</v>
      </c>
      <c r="D672" t="s">
        <v>1384</v>
      </c>
      <c r="E672" t="s">
        <v>154</v>
      </c>
      <c r="F672" t="str">
        <f t="shared" si="20"/>
        <v>London</v>
      </c>
      <c r="G672" t="str">
        <f t="shared" si="21"/>
        <v>London</v>
      </c>
      <c r="H672" t="s">
        <v>31</v>
      </c>
      <c r="I672" t="s">
        <v>586</v>
      </c>
      <c r="J672" t="s">
        <v>20</v>
      </c>
      <c r="K672" t="s">
        <v>32</v>
      </c>
      <c r="L672" t="s">
        <v>21</v>
      </c>
      <c r="M672" s="6">
        <v>75000</v>
      </c>
      <c r="N672" s="6">
        <v>75000</v>
      </c>
      <c r="O672" s="6">
        <v>75000</v>
      </c>
    </row>
    <row r="673" spans="1:15" x14ac:dyDescent="0.2">
      <c r="A673" t="s">
        <v>88</v>
      </c>
      <c r="B673" t="s">
        <v>299</v>
      </c>
      <c r="C673" t="s">
        <v>90</v>
      </c>
      <c r="D673" t="s">
        <v>1385</v>
      </c>
      <c r="E673" t="s">
        <v>123</v>
      </c>
      <c r="F673" t="str">
        <f t="shared" si="20"/>
        <v>Mississauga</v>
      </c>
      <c r="G673" t="str">
        <f t="shared" si="21"/>
        <v>Mississauga</v>
      </c>
      <c r="H673" t="s">
        <v>31</v>
      </c>
      <c r="I673" t="s">
        <v>18</v>
      </c>
      <c r="J673" t="s">
        <v>20</v>
      </c>
      <c r="K673" t="s">
        <v>32</v>
      </c>
      <c r="L673" t="s">
        <v>481</v>
      </c>
      <c r="M673" s="6">
        <v>91520</v>
      </c>
      <c r="N673" s="6">
        <v>91520</v>
      </c>
      <c r="O673" s="6">
        <v>91520</v>
      </c>
    </row>
    <row r="674" spans="1:15" x14ac:dyDescent="0.2">
      <c r="A674" t="s">
        <v>88</v>
      </c>
      <c r="B674" t="s">
        <v>299</v>
      </c>
      <c r="C674" t="s">
        <v>90</v>
      </c>
      <c r="D674" t="s">
        <v>1386</v>
      </c>
      <c r="E674" t="s">
        <v>37</v>
      </c>
      <c r="F674" t="str">
        <f t="shared" si="20"/>
        <v>Toronto</v>
      </c>
      <c r="G674" t="str">
        <f t="shared" si="21"/>
        <v>Toronto</v>
      </c>
      <c r="H674" t="s">
        <v>31</v>
      </c>
      <c r="I674" t="s">
        <v>18</v>
      </c>
      <c r="J674" t="s">
        <v>20</v>
      </c>
      <c r="K674" t="s">
        <v>32</v>
      </c>
      <c r="L674" t="s">
        <v>320</v>
      </c>
      <c r="M674" s="6">
        <v>90001.600000000006</v>
      </c>
      <c r="N674" s="6">
        <v>93600</v>
      </c>
      <c r="O674" s="6">
        <v>91800.8</v>
      </c>
    </row>
    <row r="675" spans="1:15" x14ac:dyDescent="0.2">
      <c r="A675" t="s">
        <v>88</v>
      </c>
      <c r="B675" t="s">
        <v>299</v>
      </c>
      <c r="C675" t="s">
        <v>90</v>
      </c>
      <c r="D675" t="s">
        <v>1387</v>
      </c>
      <c r="E675" t="s">
        <v>1318</v>
      </c>
      <c r="F675" t="str">
        <f t="shared" si="20"/>
        <v>Port Coquitlam</v>
      </c>
      <c r="G675" t="str">
        <f t="shared" si="21"/>
        <v>Port Coquitlam</v>
      </c>
      <c r="H675" t="s">
        <v>53</v>
      </c>
      <c r="I675" t="s">
        <v>18</v>
      </c>
      <c r="J675" t="s">
        <v>20</v>
      </c>
      <c r="K675" t="s">
        <v>32</v>
      </c>
      <c r="L675" t="s">
        <v>46</v>
      </c>
      <c r="M675" s="6">
        <v>95680</v>
      </c>
      <c r="N675" s="6">
        <v>95680</v>
      </c>
      <c r="O675" s="6">
        <v>95680</v>
      </c>
    </row>
    <row r="676" spans="1:15" x14ac:dyDescent="0.2">
      <c r="A676" t="s">
        <v>48</v>
      </c>
      <c r="B676" t="s">
        <v>1388</v>
      </c>
      <c r="C676" t="s">
        <v>50</v>
      </c>
      <c r="D676" t="s">
        <v>1389</v>
      </c>
      <c r="E676" t="s">
        <v>37</v>
      </c>
      <c r="F676" t="str">
        <f t="shared" si="20"/>
        <v>Toronto</v>
      </c>
      <c r="G676" t="str">
        <f t="shared" si="21"/>
        <v>Toronto</v>
      </c>
      <c r="H676" t="s">
        <v>31</v>
      </c>
      <c r="I676" t="s">
        <v>987</v>
      </c>
      <c r="J676" t="s">
        <v>45</v>
      </c>
      <c r="K676" t="s">
        <v>32</v>
      </c>
      <c r="L676" t="s">
        <v>21</v>
      </c>
      <c r="M676" s="6">
        <v>68500</v>
      </c>
      <c r="N676" s="6">
        <v>87000</v>
      </c>
      <c r="O676" s="6">
        <v>77750</v>
      </c>
    </row>
    <row r="677" spans="1:15" x14ac:dyDescent="0.2">
      <c r="A677" t="s">
        <v>26</v>
      </c>
      <c r="B677" t="s">
        <v>1390</v>
      </c>
      <c r="C677" t="s">
        <v>50</v>
      </c>
      <c r="D677" t="s">
        <v>1391</v>
      </c>
      <c r="E677" t="s">
        <v>323</v>
      </c>
      <c r="F677" t="str">
        <f t="shared" si="20"/>
        <v>Richmond</v>
      </c>
      <c r="G677" t="str">
        <f t="shared" si="21"/>
        <v>Richmond</v>
      </c>
      <c r="H677" t="s">
        <v>53</v>
      </c>
      <c r="I677" t="s">
        <v>1392</v>
      </c>
      <c r="J677" t="s">
        <v>45</v>
      </c>
      <c r="K677" t="s">
        <v>32</v>
      </c>
      <c r="L677" t="s">
        <v>21</v>
      </c>
      <c r="M677" s="6">
        <v>98000</v>
      </c>
      <c r="N677" s="6">
        <v>144100</v>
      </c>
      <c r="O677" s="6">
        <v>121050</v>
      </c>
    </row>
    <row r="678" spans="1:15" x14ac:dyDescent="0.2">
      <c r="A678" t="s">
        <v>26</v>
      </c>
      <c r="B678" t="s">
        <v>1393</v>
      </c>
      <c r="C678" t="s">
        <v>23</v>
      </c>
      <c r="D678" t="s">
        <v>1394</v>
      </c>
      <c r="E678" t="s">
        <v>1835</v>
      </c>
      <c r="F678" t="str">
        <f t="shared" si="20"/>
        <v>Montreal</v>
      </c>
      <c r="G678" t="str">
        <f t="shared" si="21"/>
        <v>Montreal</v>
      </c>
      <c r="H678" t="s">
        <v>146</v>
      </c>
      <c r="I678" t="s">
        <v>1395</v>
      </c>
      <c r="J678" t="s">
        <v>45</v>
      </c>
      <c r="K678" t="s">
        <v>32</v>
      </c>
      <c r="L678" t="s">
        <v>21</v>
      </c>
      <c r="M678" s="6">
        <v>64123.59</v>
      </c>
      <c r="N678" s="6">
        <v>86600</v>
      </c>
      <c r="O678" s="6">
        <v>75361.794999999998</v>
      </c>
    </row>
    <row r="679" spans="1:15" x14ac:dyDescent="0.2">
      <c r="A679" t="s">
        <v>48</v>
      </c>
      <c r="B679" t="s">
        <v>1396</v>
      </c>
      <c r="C679" t="s">
        <v>50</v>
      </c>
      <c r="D679" t="s">
        <v>1397</v>
      </c>
      <c r="E679" t="s">
        <v>37</v>
      </c>
      <c r="F679" t="str">
        <f t="shared" si="20"/>
        <v>Toronto</v>
      </c>
      <c r="G679" t="str">
        <f t="shared" si="21"/>
        <v>Toronto</v>
      </c>
      <c r="H679" t="s">
        <v>31</v>
      </c>
      <c r="I679" t="s">
        <v>54</v>
      </c>
      <c r="J679" t="s">
        <v>45</v>
      </c>
      <c r="K679" t="s">
        <v>32</v>
      </c>
      <c r="L679" t="s">
        <v>21</v>
      </c>
      <c r="M679" s="6">
        <v>68500</v>
      </c>
      <c r="N679" s="6">
        <v>87000</v>
      </c>
      <c r="O679" s="6">
        <v>77750</v>
      </c>
    </row>
    <row r="680" spans="1:15" x14ac:dyDescent="0.2">
      <c r="A680" t="s">
        <v>48</v>
      </c>
      <c r="B680" t="s">
        <v>1373</v>
      </c>
      <c r="C680" t="s">
        <v>15</v>
      </c>
      <c r="D680" t="s">
        <v>91</v>
      </c>
      <c r="E680" t="s">
        <v>37</v>
      </c>
      <c r="F680" t="str">
        <f t="shared" si="20"/>
        <v>Toronto</v>
      </c>
      <c r="G680" t="str">
        <f t="shared" si="21"/>
        <v>Toronto</v>
      </c>
      <c r="H680" t="s">
        <v>31</v>
      </c>
      <c r="I680" t="s">
        <v>1374</v>
      </c>
      <c r="J680" t="s">
        <v>45</v>
      </c>
      <c r="K680" t="s">
        <v>32</v>
      </c>
      <c r="L680" t="s">
        <v>93</v>
      </c>
      <c r="M680" s="6">
        <v>68500</v>
      </c>
      <c r="N680" s="6">
        <v>87000</v>
      </c>
      <c r="O680" s="6">
        <v>77750</v>
      </c>
    </row>
    <row r="681" spans="1:15" x14ac:dyDescent="0.2">
      <c r="A681" t="s">
        <v>88</v>
      </c>
      <c r="B681" t="s">
        <v>299</v>
      </c>
      <c r="C681" t="s">
        <v>90</v>
      </c>
      <c r="D681" t="s">
        <v>1398</v>
      </c>
      <c r="E681" t="s">
        <v>123</v>
      </c>
      <c r="F681" t="str">
        <f t="shared" si="20"/>
        <v>Mississauga</v>
      </c>
      <c r="G681" t="str">
        <f t="shared" si="21"/>
        <v>Mississauga</v>
      </c>
      <c r="H681" t="s">
        <v>31</v>
      </c>
      <c r="I681" t="s">
        <v>1399</v>
      </c>
      <c r="J681" t="s">
        <v>20</v>
      </c>
      <c r="K681" t="s">
        <v>32</v>
      </c>
      <c r="L681" t="s">
        <v>21</v>
      </c>
      <c r="M681" s="6">
        <v>86008</v>
      </c>
      <c r="N681" s="6">
        <v>86008</v>
      </c>
      <c r="O681" s="6">
        <v>86008</v>
      </c>
    </row>
    <row r="682" spans="1:15" x14ac:dyDescent="0.2">
      <c r="A682" t="s">
        <v>55</v>
      </c>
      <c r="B682" t="s">
        <v>1400</v>
      </c>
      <c r="C682" t="s">
        <v>50</v>
      </c>
      <c r="D682" t="s">
        <v>1401</v>
      </c>
      <c r="E682" t="s">
        <v>1835</v>
      </c>
      <c r="F682" t="str">
        <f t="shared" si="20"/>
        <v>Montreal</v>
      </c>
      <c r="G682" t="str">
        <f t="shared" si="21"/>
        <v>Montreal</v>
      </c>
      <c r="H682" t="s">
        <v>146</v>
      </c>
      <c r="I682" t="s">
        <v>18</v>
      </c>
      <c r="J682" t="s">
        <v>45</v>
      </c>
      <c r="K682" t="s">
        <v>32</v>
      </c>
      <c r="L682" t="s">
        <v>21</v>
      </c>
      <c r="M682" s="6">
        <v>30240.560000000001</v>
      </c>
      <c r="N682" s="6">
        <v>57200</v>
      </c>
      <c r="O682" s="6">
        <v>43720.28</v>
      </c>
    </row>
    <row r="683" spans="1:15" x14ac:dyDescent="0.2">
      <c r="A683" t="s">
        <v>48</v>
      </c>
      <c r="B683" t="s">
        <v>1402</v>
      </c>
      <c r="C683" t="s">
        <v>50</v>
      </c>
      <c r="D683" t="s">
        <v>263</v>
      </c>
      <c r="E683" t="s">
        <v>30</v>
      </c>
      <c r="F683" t="str">
        <f t="shared" si="20"/>
        <v>Ottawa</v>
      </c>
      <c r="G683" t="str">
        <f t="shared" si="21"/>
        <v>Ottawa</v>
      </c>
      <c r="H683" t="s">
        <v>31</v>
      </c>
      <c r="I683" t="s">
        <v>597</v>
      </c>
      <c r="J683" t="s">
        <v>223</v>
      </c>
      <c r="K683" t="s">
        <v>32</v>
      </c>
      <c r="L683" t="s">
        <v>93</v>
      </c>
      <c r="M683" s="6">
        <v>68500</v>
      </c>
      <c r="N683" s="6">
        <v>87000</v>
      </c>
      <c r="O683" s="6">
        <v>77750</v>
      </c>
    </row>
    <row r="684" spans="1:15" x14ac:dyDescent="0.2">
      <c r="A684" t="s">
        <v>13</v>
      </c>
      <c r="B684" t="s">
        <v>1403</v>
      </c>
      <c r="C684" t="s">
        <v>35</v>
      </c>
      <c r="D684" t="s">
        <v>1404</v>
      </c>
      <c r="E684" t="s">
        <v>212</v>
      </c>
      <c r="F684" t="str">
        <f t="shared" si="20"/>
        <v>Vaughan</v>
      </c>
      <c r="G684" t="str">
        <f t="shared" si="21"/>
        <v>Vaughan</v>
      </c>
      <c r="H684" t="s">
        <v>31</v>
      </c>
      <c r="I684" t="s">
        <v>1405</v>
      </c>
      <c r="J684" t="s">
        <v>45</v>
      </c>
      <c r="K684" t="s">
        <v>32</v>
      </c>
      <c r="L684" t="s">
        <v>33</v>
      </c>
      <c r="M684" s="6">
        <v>75000</v>
      </c>
      <c r="N684" s="6">
        <v>150000</v>
      </c>
      <c r="O684" s="6">
        <v>112500</v>
      </c>
    </row>
    <row r="685" spans="1:15" x14ac:dyDescent="0.2">
      <c r="A685" t="s">
        <v>22</v>
      </c>
      <c r="B685" t="s">
        <v>1406</v>
      </c>
      <c r="C685" t="s">
        <v>50</v>
      </c>
      <c r="D685" t="s">
        <v>1407</v>
      </c>
      <c r="E685" t="s">
        <v>810</v>
      </c>
      <c r="F685" t="str">
        <f t="shared" si="20"/>
        <v>Scarborough</v>
      </c>
      <c r="G685" t="str">
        <f t="shared" si="21"/>
        <v>Scarborough</v>
      </c>
      <c r="H685" t="s">
        <v>31</v>
      </c>
      <c r="I685" t="s">
        <v>54</v>
      </c>
      <c r="J685" t="s">
        <v>20</v>
      </c>
      <c r="K685" t="s">
        <v>32</v>
      </c>
      <c r="L685" t="s">
        <v>21</v>
      </c>
      <c r="M685" s="6">
        <v>41600</v>
      </c>
      <c r="N685" s="6">
        <v>57200</v>
      </c>
      <c r="O685" s="6">
        <v>49400</v>
      </c>
    </row>
    <row r="686" spans="1:15" x14ac:dyDescent="0.2">
      <c r="A686" t="s">
        <v>105</v>
      </c>
      <c r="B686" t="s">
        <v>28</v>
      </c>
      <c r="C686" t="s">
        <v>28</v>
      </c>
      <c r="D686" t="s">
        <v>1408</v>
      </c>
      <c r="E686" t="s">
        <v>533</v>
      </c>
      <c r="F686" t="str">
        <f t="shared" si="20"/>
        <v>Saskatoon</v>
      </c>
      <c r="G686" t="str">
        <f t="shared" si="21"/>
        <v>Saskatoon</v>
      </c>
      <c r="H686" t="s">
        <v>119</v>
      </c>
      <c r="I686" t="s">
        <v>1409</v>
      </c>
      <c r="J686" t="s">
        <v>20</v>
      </c>
      <c r="K686" t="s">
        <v>32</v>
      </c>
      <c r="L686" t="s">
        <v>33</v>
      </c>
      <c r="M686" s="6">
        <v>69695</v>
      </c>
      <c r="N686" s="6">
        <v>115286</v>
      </c>
      <c r="O686" s="6">
        <v>92490.5</v>
      </c>
    </row>
    <row r="687" spans="1:15" x14ac:dyDescent="0.2">
      <c r="A687" t="s">
        <v>105</v>
      </c>
      <c r="B687" t="s">
        <v>1410</v>
      </c>
      <c r="C687" t="s">
        <v>28</v>
      </c>
      <c r="D687" t="s">
        <v>1304</v>
      </c>
      <c r="E687" t="s">
        <v>123</v>
      </c>
      <c r="F687" t="str">
        <f t="shared" si="20"/>
        <v>Mississauga</v>
      </c>
      <c r="G687" t="str">
        <f t="shared" si="21"/>
        <v>Mississauga</v>
      </c>
      <c r="H687" t="s">
        <v>31</v>
      </c>
      <c r="I687" t="s">
        <v>1411</v>
      </c>
      <c r="J687" t="s">
        <v>20</v>
      </c>
      <c r="K687" t="s">
        <v>32</v>
      </c>
      <c r="L687" t="s">
        <v>21</v>
      </c>
      <c r="M687" s="6">
        <v>69000</v>
      </c>
      <c r="N687" s="6">
        <v>86000</v>
      </c>
      <c r="O687" s="6">
        <v>77500</v>
      </c>
    </row>
    <row r="688" spans="1:15" x14ac:dyDescent="0.2">
      <c r="A688" t="s">
        <v>105</v>
      </c>
      <c r="B688" t="s">
        <v>28</v>
      </c>
      <c r="C688" t="s">
        <v>28</v>
      </c>
      <c r="D688" t="s">
        <v>1176</v>
      </c>
      <c r="E688" t="s">
        <v>233</v>
      </c>
      <c r="F688" t="str">
        <f t="shared" si="20"/>
        <v>Winnipeg</v>
      </c>
      <c r="G688" t="str">
        <f t="shared" si="21"/>
        <v>Winnipeg</v>
      </c>
      <c r="H688" t="s">
        <v>234</v>
      </c>
      <c r="I688" t="s">
        <v>1177</v>
      </c>
      <c r="J688" t="s">
        <v>20</v>
      </c>
      <c r="K688" t="s">
        <v>32</v>
      </c>
      <c r="L688" t="s">
        <v>21</v>
      </c>
      <c r="M688" s="6">
        <v>69000</v>
      </c>
      <c r="N688" s="6">
        <v>86000</v>
      </c>
      <c r="O688" s="6">
        <v>77500</v>
      </c>
    </row>
    <row r="689" spans="1:15" x14ac:dyDescent="0.2">
      <c r="A689" t="s">
        <v>26</v>
      </c>
      <c r="B689" t="s">
        <v>1412</v>
      </c>
      <c r="C689" t="s">
        <v>35</v>
      </c>
      <c r="D689" t="s">
        <v>1413</v>
      </c>
      <c r="E689" t="s">
        <v>17</v>
      </c>
      <c r="F689" t="str">
        <f t="shared" si="20"/>
        <v>Remote</v>
      </c>
      <c r="G689" t="str">
        <f t="shared" si="21"/>
        <v>Remote</v>
      </c>
      <c r="H689" t="s">
        <v>18</v>
      </c>
      <c r="I689" t="s">
        <v>1414</v>
      </c>
      <c r="J689" t="s">
        <v>20</v>
      </c>
      <c r="K689" t="s">
        <v>17</v>
      </c>
      <c r="L689" t="s">
        <v>21</v>
      </c>
      <c r="M689" s="6">
        <v>100000</v>
      </c>
      <c r="N689" s="6">
        <v>110000</v>
      </c>
      <c r="O689" s="6">
        <v>105000</v>
      </c>
    </row>
    <row r="690" spans="1:15" x14ac:dyDescent="0.2">
      <c r="A690" t="s">
        <v>105</v>
      </c>
      <c r="B690" t="s">
        <v>28</v>
      </c>
      <c r="C690" t="s">
        <v>28</v>
      </c>
      <c r="D690" t="s">
        <v>1415</v>
      </c>
      <c r="E690" t="s">
        <v>1125</v>
      </c>
      <c r="F690" t="str">
        <f t="shared" si="20"/>
        <v>Kelowna</v>
      </c>
      <c r="G690" t="str">
        <f t="shared" si="21"/>
        <v>Kelowna</v>
      </c>
      <c r="H690" t="s">
        <v>53</v>
      </c>
      <c r="I690" t="s">
        <v>1416</v>
      </c>
      <c r="J690" t="s">
        <v>20</v>
      </c>
      <c r="K690" t="s">
        <v>32</v>
      </c>
      <c r="L690" t="s">
        <v>320</v>
      </c>
      <c r="M690" s="6">
        <v>77000</v>
      </c>
      <c r="N690" s="6">
        <v>96000</v>
      </c>
      <c r="O690" s="6">
        <v>86500</v>
      </c>
    </row>
    <row r="691" spans="1:15" x14ac:dyDescent="0.2">
      <c r="A691" t="s">
        <v>105</v>
      </c>
      <c r="B691" t="s">
        <v>1410</v>
      </c>
      <c r="C691" t="s">
        <v>28</v>
      </c>
      <c r="D691" t="s">
        <v>1304</v>
      </c>
      <c r="E691" t="s">
        <v>123</v>
      </c>
      <c r="F691" t="str">
        <f t="shared" si="20"/>
        <v>Mississauga</v>
      </c>
      <c r="G691" t="str">
        <f t="shared" si="21"/>
        <v>Mississauga</v>
      </c>
      <c r="H691" t="s">
        <v>31</v>
      </c>
      <c r="I691" t="s">
        <v>1411</v>
      </c>
      <c r="J691" t="s">
        <v>20</v>
      </c>
      <c r="K691" t="s">
        <v>32</v>
      </c>
      <c r="L691" t="s">
        <v>21</v>
      </c>
      <c r="M691" s="6">
        <v>69000</v>
      </c>
      <c r="N691" s="6">
        <v>86000</v>
      </c>
      <c r="O691" s="6">
        <v>77500</v>
      </c>
    </row>
    <row r="692" spans="1:15" x14ac:dyDescent="0.2">
      <c r="A692" t="s">
        <v>105</v>
      </c>
      <c r="B692" t="s">
        <v>28</v>
      </c>
      <c r="C692" t="s">
        <v>28</v>
      </c>
      <c r="D692" t="s">
        <v>1415</v>
      </c>
      <c r="E692" t="s">
        <v>1125</v>
      </c>
      <c r="F692" t="str">
        <f t="shared" si="20"/>
        <v>Kelowna</v>
      </c>
      <c r="G692" t="str">
        <f t="shared" si="21"/>
        <v>Kelowna</v>
      </c>
      <c r="H692" t="s">
        <v>53</v>
      </c>
      <c r="I692" t="s">
        <v>1416</v>
      </c>
      <c r="J692" t="s">
        <v>20</v>
      </c>
      <c r="K692" t="s">
        <v>32</v>
      </c>
      <c r="L692" t="s">
        <v>320</v>
      </c>
      <c r="M692" s="6">
        <v>77000</v>
      </c>
      <c r="N692" s="6">
        <v>96000</v>
      </c>
      <c r="O692" s="6">
        <v>86500</v>
      </c>
    </row>
    <row r="693" spans="1:15" x14ac:dyDescent="0.2">
      <c r="A693" t="s">
        <v>105</v>
      </c>
      <c r="B693" t="s">
        <v>28</v>
      </c>
      <c r="C693" t="s">
        <v>28</v>
      </c>
      <c r="D693" t="s">
        <v>1176</v>
      </c>
      <c r="E693" t="s">
        <v>233</v>
      </c>
      <c r="F693" t="str">
        <f t="shared" si="20"/>
        <v>Winnipeg</v>
      </c>
      <c r="G693" t="str">
        <f t="shared" si="21"/>
        <v>Winnipeg</v>
      </c>
      <c r="H693" t="s">
        <v>234</v>
      </c>
      <c r="I693" t="s">
        <v>1177</v>
      </c>
      <c r="J693" t="s">
        <v>20</v>
      </c>
      <c r="K693" t="s">
        <v>32</v>
      </c>
      <c r="L693" t="s">
        <v>21</v>
      </c>
      <c r="M693" s="6">
        <v>69000</v>
      </c>
      <c r="N693" s="6">
        <v>86000</v>
      </c>
      <c r="O693" s="6">
        <v>77500</v>
      </c>
    </row>
    <row r="694" spans="1:15" x14ac:dyDescent="0.2">
      <c r="A694" t="s">
        <v>26</v>
      </c>
      <c r="B694" t="s">
        <v>1412</v>
      </c>
      <c r="C694" t="s">
        <v>35</v>
      </c>
      <c r="D694" t="s">
        <v>1413</v>
      </c>
      <c r="E694" t="s">
        <v>17</v>
      </c>
      <c r="F694" t="str">
        <f t="shared" si="20"/>
        <v>Remote</v>
      </c>
      <c r="G694" t="str">
        <f t="shared" si="21"/>
        <v>Remote</v>
      </c>
      <c r="H694" t="s">
        <v>18</v>
      </c>
      <c r="I694" t="s">
        <v>1414</v>
      </c>
      <c r="J694" t="s">
        <v>20</v>
      </c>
      <c r="K694" t="s">
        <v>17</v>
      </c>
      <c r="L694" t="s">
        <v>21</v>
      </c>
      <c r="M694" s="6">
        <v>100000</v>
      </c>
      <c r="N694" s="6">
        <v>110000</v>
      </c>
      <c r="O694" s="6">
        <v>105000</v>
      </c>
    </row>
    <row r="695" spans="1:15" x14ac:dyDescent="0.2">
      <c r="A695" t="s">
        <v>81</v>
      </c>
      <c r="B695" t="s">
        <v>1417</v>
      </c>
      <c r="C695" t="s">
        <v>50</v>
      </c>
      <c r="D695" t="s">
        <v>68</v>
      </c>
      <c r="E695" t="s">
        <v>37</v>
      </c>
      <c r="F695" t="str">
        <f t="shared" si="20"/>
        <v>Toronto</v>
      </c>
      <c r="G695" t="str">
        <f t="shared" si="21"/>
        <v>Toronto</v>
      </c>
      <c r="H695" t="s">
        <v>31</v>
      </c>
      <c r="I695" t="s">
        <v>1418</v>
      </c>
      <c r="J695" t="s">
        <v>45</v>
      </c>
      <c r="K695" t="s">
        <v>32</v>
      </c>
      <c r="L695" t="s">
        <v>46</v>
      </c>
      <c r="M695" s="6">
        <v>66000</v>
      </c>
      <c r="N695" s="6">
        <v>84500</v>
      </c>
      <c r="O695" s="6">
        <v>75250</v>
      </c>
    </row>
    <row r="696" spans="1:15" x14ac:dyDescent="0.2">
      <c r="A696" t="s">
        <v>105</v>
      </c>
      <c r="B696" t="s">
        <v>1419</v>
      </c>
      <c r="C696" t="s">
        <v>1420</v>
      </c>
      <c r="D696" t="s">
        <v>1421</v>
      </c>
      <c r="E696" t="s">
        <v>37</v>
      </c>
      <c r="F696" t="str">
        <f t="shared" si="20"/>
        <v>Toronto</v>
      </c>
      <c r="G696" t="str">
        <f t="shared" si="21"/>
        <v>Toronto</v>
      </c>
      <c r="H696" t="s">
        <v>31</v>
      </c>
      <c r="I696" t="s">
        <v>1422</v>
      </c>
      <c r="J696" t="s">
        <v>20</v>
      </c>
      <c r="K696" t="s">
        <v>32</v>
      </c>
      <c r="L696" t="s">
        <v>21</v>
      </c>
      <c r="M696" s="6">
        <v>69000</v>
      </c>
      <c r="N696" s="6">
        <v>86000</v>
      </c>
      <c r="O696" s="6">
        <v>77500</v>
      </c>
    </row>
    <row r="697" spans="1:15" x14ac:dyDescent="0.2">
      <c r="A697" t="s">
        <v>105</v>
      </c>
      <c r="B697" t="s">
        <v>1259</v>
      </c>
      <c r="C697" t="s">
        <v>50</v>
      </c>
      <c r="D697" t="s">
        <v>1423</v>
      </c>
      <c r="E697" t="s">
        <v>600</v>
      </c>
      <c r="F697" t="str">
        <f t="shared" si="20"/>
        <v>Markham</v>
      </c>
      <c r="G697" t="str">
        <f t="shared" si="21"/>
        <v>Markham</v>
      </c>
      <c r="H697" t="s">
        <v>31</v>
      </c>
      <c r="I697" t="s">
        <v>1424</v>
      </c>
      <c r="J697" t="s">
        <v>20</v>
      </c>
      <c r="K697" t="s">
        <v>32</v>
      </c>
      <c r="L697" t="s">
        <v>33</v>
      </c>
      <c r="M697" s="6">
        <v>93600</v>
      </c>
      <c r="N697" s="6">
        <v>93600</v>
      </c>
      <c r="O697" s="6">
        <v>93600</v>
      </c>
    </row>
    <row r="698" spans="1:15" x14ac:dyDescent="0.2">
      <c r="A698" t="s">
        <v>105</v>
      </c>
      <c r="B698" t="s">
        <v>1425</v>
      </c>
      <c r="C698" t="s">
        <v>28</v>
      </c>
      <c r="D698" t="s">
        <v>263</v>
      </c>
      <c r="E698" t="s">
        <v>37</v>
      </c>
      <c r="F698" t="str">
        <f t="shared" si="20"/>
        <v>Toronto</v>
      </c>
      <c r="G698" t="str">
        <f t="shared" si="21"/>
        <v>Toronto</v>
      </c>
      <c r="H698" t="s">
        <v>31</v>
      </c>
      <c r="I698" t="s">
        <v>1426</v>
      </c>
      <c r="J698" t="s">
        <v>20</v>
      </c>
      <c r="K698" t="s">
        <v>32</v>
      </c>
      <c r="L698" t="s">
        <v>93</v>
      </c>
      <c r="M698" s="6">
        <v>69000</v>
      </c>
      <c r="N698" s="6">
        <v>86000</v>
      </c>
      <c r="O698" s="6">
        <v>77500</v>
      </c>
    </row>
    <row r="699" spans="1:15" x14ac:dyDescent="0.2">
      <c r="A699" t="s">
        <v>48</v>
      </c>
      <c r="B699" t="s">
        <v>1427</v>
      </c>
      <c r="C699" t="s">
        <v>50</v>
      </c>
      <c r="D699" t="s">
        <v>1428</v>
      </c>
      <c r="E699" t="s">
        <v>140</v>
      </c>
      <c r="F699" t="str">
        <f t="shared" si="20"/>
        <v>Greater Toronto Area</v>
      </c>
      <c r="G699" t="str">
        <f t="shared" si="21"/>
        <v>Greater Toronto Area</v>
      </c>
      <c r="H699" t="s">
        <v>31</v>
      </c>
      <c r="I699" t="s">
        <v>1429</v>
      </c>
      <c r="J699" t="s">
        <v>20</v>
      </c>
      <c r="K699" t="s">
        <v>32</v>
      </c>
      <c r="L699" t="s">
        <v>21</v>
      </c>
      <c r="M699" s="6">
        <v>68500</v>
      </c>
      <c r="N699" s="6">
        <v>87000</v>
      </c>
      <c r="O699" s="6">
        <v>77750</v>
      </c>
    </row>
    <row r="700" spans="1:15" x14ac:dyDescent="0.2">
      <c r="A700" t="s">
        <v>55</v>
      </c>
      <c r="B700" t="s">
        <v>1430</v>
      </c>
      <c r="C700" t="s">
        <v>50</v>
      </c>
      <c r="D700" t="s">
        <v>1431</v>
      </c>
      <c r="E700" t="s">
        <v>196</v>
      </c>
      <c r="F700" t="str">
        <f t="shared" si="20"/>
        <v>Remote</v>
      </c>
      <c r="G700" t="str">
        <f t="shared" si="21"/>
        <v>Toronto</v>
      </c>
      <c r="H700" t="s">
        <v>31</v>
      </c>
      <c r="I700" t="s">
        <v>18</v>
      </c>
      <c r="J700" t="s">
        <v>20</v>
      </c>
      <c r="K700" t="s">
        <v>17</v>
      </c>
      <c r="L700" t="s">
        <v>21</v>
      </c>
      <c r="M700" s="6">
        <v>66500</v>
      </c>
      <c r="N700" s="6">
        <v>78200</v>
      </c>
      <c r="O700" s="6">
        <v>72350</v>
      </c>
    </row>
    <row r="701" spans="1:15" x14ac:dyDescent="0.2">
      <c r="A701" t="s">
        <v>105</v>
      </c>
      <c r="B701" t="s">
        <v>1432</v>
      </c>
      <c r="C701" t="s">
        <v>50</v>
      </c>
      <c r="D701" t="s">
        <v>1433</v>
      </c>
      <c r="E701" t="s">
        <v>123</v>
      </c>
      <c r="F701" t="str">
        <f t="shared" si="20"/>
        <v>Mississauga</v>
      </c>
      <c r="G701" t="str">
        <f t="shared" si="21"/>
        <v>Mississauga</v>
      </c>
      <c r="H701" t="s">
        <v>31</v>
      </c>
      <c r="I701" t="s">
        <v>18</v>
      </c>
      <c r="J701" t="s">
        <v>20</v>
      </c>
      <c r="K701" t="s">
        <v>32</v>
      </c>
      <c r="L701" t="s">
        <v>21</v>
      </c>
      <c r="M701" s="6">
        <v>69000</v>
      </c>
      <c r="N701" s="6">
        <v>86000</v>
      </c>
      <c r="O701" s="6">
        <v>77500</v>
      </c>
    </row>
    <row r="702" spans="1:15" x14ac:dyDescent="0.2">
      <c r="A702" t="s">
        <v>81</v>
      </c>
      <c r="B702" t="s">
        <v>217</v>
      </c>
      <c r="C702" t="s">
        <v>23</v>
      </c>
      <c r="D702" t="s">
        <v>1434</v>
      </c>
      <c r="E702" t="s">
        <v>17</v>
      </c>
      <c r="F702" t="str">
        <f t="shared" si="20"/>
        <v>Remote</v>
      </c>
      <c r="G702" t="str">
        <f t="shared" si="21"/>
        <v>Remote</v>
      </c>
      <c r="H702" t="s">
        <v>18</v>
      </c>
      <c r="I702" t="s">
        <v>1435</v>
      </c>
      <c r="J702" t="s">
        <v>45</v>
      </c>
      <c r="K702" t="s">
        <v>17</v>
      </c>
      <c r="L702" t="s">
        <v>46</v>
      </c>
      <c r="M702" s="6">
        <v>72639</v>
      </c>
      <c r="N702" s="6">
        <v>94431</v>
      </c>
      <c r="O702" s="6">
        <v>83535</v>
      </c>
    </row>
    <row r="703" spans="1:15" x14ac:dyDescent="0.2">
      <c r="A703" t="s">
        <v>55</v>
      </c>
      <c r="B703" t="s">
        <v>1436</v>
      </c>
      <c r="C703" t="s">
        <v>50</v>
      </c>
      <c r="D703" t="s">
        <v>895</v>
      </c>
      <c r="E703" t="s">
        <v>63</v>
      </c>
      <c r="F703" t="str">
        <f t="shared" si="20"/>
        <v>Vancouver</v>
      </c>
      <c r="G703" t="str">
        <f t="shared" si="21"/>
        <v>Vancouver</v>
      </c>
      <c r="H703" t="s">
        <v>53</v>
      </c>
      <c r="I703" t="s">
        <v>1437</v>
      </c>
      <c r="J703" t="s">
        <v>20</v>
      </c>
      <c r="K703" t="s">
        <v>32</v>
      </c>
      <c r="L703" t="s">
        <v>46</v>
      </c>
      <c r="M703" s="7">
        <v>79310.399999999994</v>
      </c>
      <c r="N703" s="6">
        <v>114025.60000000001</v>
      </c>
      <c r="O703" s="6">
        <v>96668</v>
      </c>
    </row>
    <row r="704" spans="1:15" x14ac:dyDescent="0.2">
      <c r="A704" t="s">
        <v>48</v>
      </c>
      <c r="B704" t="s">
        <v>1438</v>
      </c>
      <c r="C704" t="s">
        <v>50</v>
      </c>
      <c r="D704" t="s">
        <v>1439</v>
      </c>
      <c r="E704" t="s">
        <v>1139</v>
      </c>
      <c r="F704" t="str">
        <f t="shared" si="20"/>
        <v>Longueuil</v>
      </c>
      <c r="G704" t="str">
        <f t="shared" si="21"/>
        <v>Longueuil</v>
      </c>
      <c r="H704" t="s">
        <v>146</v>
      </c>
      <c r="I704" t="s">
        <v>1440</v>
      </c>
      <c r="J704" t="s">
        <v>20</v>
      </c>
      <c r="K704" t="s">
        <v>32</v>
      </c>
      <c r="L704" t="s">
        <v>21</v>
      </c>
      <c r="M704" s="6">
        <v>68500</v>
      </c>
      <c r="N704" s="6">
        <v>87000</v>
      </c>
      <c r="O704" s="6">
        <v>77750</v>
      </c>
    </row>
    <row r="705" spans="1:15" x14ac:dyDescent="0.2">
      <c r="A705" t="s">
        <v>48</v>
      </c>
      <c r="B705" t="s">
        <v>1441</v>
      </c>
      <c r="C705" t="s">
        <v>41</v>
      </c>
      <c r="D705" t="s">
        <v>1442</v>
      </c>
      <c r="E705" t="s">
        <v>17</v>
      </c>
      <c r="F705" t="str">
        <f t="shared" si="20"/>
        <v>Remote</v>
      </c>
      <c r="G705" t="str">
        <f t="shared" si="21"/>
        <v>Remote</v>
      </c>
      <c r="H705" t="s">
        <v>18</v>
      </c>
      <c r="I705" t="s">
        <v>1443</v>
      </c>
      <c r="J705" t="s">
        <v>45</v>
      </c>
      <c r="K705" t="s">
        <v>17</v>
      </c>
      <c r="L705" t="s">
        <v>21</v>
      </c>
      <c r="M705" s="6">
        <v>66560</v>
      </c>
      <c r="N705" s="6">
        <v>72800</v>
      </c>
      <c r="O705" s="6">
        <v>69680</v>
      </c>
    </row>
    <row r="706" spans="1:15" x14ac:dyDescent="0.2">
      <c r="A706" t="s">
        <v>96</v>
      </c>
      <c r="B706" t="s">
        <v>1444</v>
      </c>
      <c r="C706" t="s">
        <v>50</v>
      </c>
      <c r="D706" t="s">
        <v>1445</v>
      </c>
      <c r="E706" t="s">
        <v>260</v>
      </c>
      <c r="F706" t="str">
        <f t="shared" ref="F706:F769" si="22">IF(LEFT(E706,9)="Remote in","Remote",E706)</f>
        <v>Halifax</v>
      </c>
      <c r="G706" t="str">
        <f t="shared" ref="G706:G769" si="23">IF(LEFT(E706,9)="Remote in",MID(E706,11,LEN(E706)-10),E706)</f>
        <v>Halifax</v>
      </c>
      <c r="H706" t="s">
        <v>186</v>
      </c>
      <c r="I706" t="s">
        <v>54</v>
      </c>
      <c r="J706" t="s">
        <v>20</v>
      </c>
      <c r="K706" t="s">
        <v>32</v>
      </c>
      <c r="L706" t="s">
        <v>33</v>
      </c>
      <c r="M706" s="6">
        <v>50000</v>
      </c>
      <c r="N706" s="6">
        <v>76458</v>
      </c>
      <c r="O706" s="6">
        <v>63229</v>
      </c>
    </row>
    <row r="707" spans="1:15" x14ac:dyDescent="0.2">
      <c r="A707" t="s">
        <v>13</v>
      </c>
      <c r="B707" t="s">
        <v>798</v>
      </c>
      <c r="C707" t="s">
        <v>90</v>
      </c>
      <c r="D707" t="s">
        <v>1446</v>
      </c>
      <c r="E707" t="s">
        <v>344</v>
      </c>
      <c r="F707" t="str">
        <f t="shared" si="22"/>
        <v>Burnaby</v>
      </c>
      <c r="G707" t="str">
        <f t="shared" si="23"/>
        <v>Burnaby</v>
      </c>
      <c r="H707" t="s">
        <v>53</v>
      </c>
      <c r="I707" t="s">
        <v>1447</v>
      </c>
      <c r="J707" t="s">
        <v>20</v>
      </c>
      <c r="K707" t="s">
        <v>32</v>
      </c>
      <c r="L707" t="s">
        <v>241</v>
      </c>
      <c r="M707" s="6">
        <v>76960</v>
      </c>
      <c r="N707" s="6">
        <v>76960</v>
      </c>
      <c r="O707" s="6">
        <v>76960</v>
      </c>
    </row>
    <row r="708" spans="1:15" x14ac:dyDescent="0.2">
      <c r="A708" t="s">
        <v>13</v>
      </c>
      <c r="B708" t="s">
        <v>1448</v>
      </c>
      <c r="C708" t="s">
        <v>1008</v>
      </c>
      <c r="D708" t="s">
        <v>664</v>
      </c>
      <c r="E708" t="s">
        <v>63</v>
      </c>
      <c r="F708" t="str">
        <f t="shared" si="22"/>
        <v>Vancouver</v>
      </c>
      <c r="G708" t="str">
        <f t="shared" si="23"/>
        <v>Vancouver</v>
      </c>
      <c r="H708" t="s">
        <v>53</v>
      </c>
      <c r="I708" t="s">
        <v>1449</v>
      </c>
      <c r="J708" t="s">
        <v>45</v>
      </c>
      <c r="K708" t="s">
        <v>32</v>
      </c>
      <c r="L708" t="s">
        <v>21</v>
      </c>
      <c r="M708" s="6">
        <v>137280</v>
      </c>
      <c r="N708" s="6">
        <v>140000</v>
      </c>
      <c r="O708" s="6">
        <v>138640</v>
      </c>
    </row>
    <row r="709" spans="1:15" x14ac:dyDescent="0.2">
      <c r="A709" t="s">
        <v>81</v>
      </c>
      <c r="B709" t="s">
        <v>686</v>
      </c>
      <c r="C709" t="s">
        <v>50</v>
      </c>
      <c r="D709" t="s">
        <v>1202</v>
      </c>
      <c r="E709" t="s">
        <v>37</v>
      </c>
      <c r="F709" t="str">
        <f t="shared" si="22"/>
        <v>Toronto</v>
      </c>
      <c r="G709" t="str">
        <f t="shared" si="23"/>
        <v>Toronto</v>
      </c>
      <c r="H709" t="s">
        <v>31</v>
      </c>
      <c r="I709" t="s">
        <v>1450</v>
      </c>
      <c r="J709" t="s">
        <v>45</v>
      </c>
      <c r="K709" t="s">
        <v>32</v>
      </c>
      <c r="L709" t="s">
        <v>46</v>
      </c>
      <c r="M709" s="6">
        <v>66000</v>
      </c>
      <c r="N709" s="6">
        <v>84500</v>
      </c>
      <c r="O709" s="6">
        <v>75250</v>
      </c>
    </row>
    <row r="710" spans="1:15" x14ac:dyDescent="0.2">
      <c r="A710" t="s">
        <v>105</v>
      </c>
      <c r="B710" t="s">
        <v>1432</v>
      </c>
      <c r="C710" t="s">
        <v>50</v>
      </c>
      <c r="D710" t="s">
        <v>1433</v>
      </c>
      <c r="E710" t="s">
        <v>123</v>
      </c>
      <c r="F710" t="str">
        <f t="shared" si="22"/>
        <v>Mississauga</v>
      </c>
      <c r="G710" t="str">
        <f t="shared" si="23"/>
        <v>Mississauga</v>
      </c>
      <c r="H710" t="s">
        <v>31</v>
      </c>
      <c r="I710" t="s">
        <v>18</v>
      </c>
      <c r="J710" t="s">
        <v>20</v>
      </c>
      <c r="K710" t="s">
        <v>32</v>
      </c>
      <c r="L710" t="s">
        <v>21</v>
      </c>
      <c r="M710" s="6">
        <v>69000</v>
      </c>
      <c r="N710" s="6">
        <v>86000</v>
      </c>
      <c r="O710" s="6">
        <v>77500</v>
      </c>
    </row>
    <row r="711" spans="1:15" x14ac:dyDescent="0.2">
      <c r="A711" t="s">
        <v>55</v>
      </c>
      <c r="B711" t="s">
        <v>1451</v>
      </c>
      <c r="C711" t="s">
        <v>50</v>
      </c>
      <c r="D711" t="s">
        <v>794</v>
      </c>
      <c r="E711" t="s">
        <v>600</v>
      </c>
      <c r="F711" t="str">
        <f t="shared" si="22"/>
        <v>Markham</v>
      </c>
      <c r="G711" t="str">
        <f t="shared" si="23"/>
        <v>Markham</v>
      </c>
      <c r="H711" t="s">
        <v>31</v>
      </c>
      <c r="I711" t="s">
        <v>1452</v>
      </c>
      <c r="J711" t="s">
        <v>20</v>
      </c>
      <c r="K711" t="s">
        <v>32</v>
      </c>
      <c r="L711" t="s">
        <v>21</v>
      </c>
      <c r="M711" s="6">
        <v>68000</v>
      </c>
      <c r="N711" s="6">
        <v>88300</v>
      </c>
      <c r="O711" s="6">
        <v>78150</v>
      </c>
    </row>
    <row r="712" spans="1:15" x14ac:dyDescent="0.2">
      <c r="A712" t="s">
        <v>55</v>
      </c>
      <c r="B712" t="s">
        <v>1453</v>
      </c>
      <c r="C712" t="s">
        <v>188</v>
      </c>
      <c r="D712" t="s">
        <v>1454</v>
      </c>
      <c r="E712" t="s">
        <v>276</v>
      </c>
      <c r="F712" t="str">
        <f t="shared" si="22"/>
        <v>Dorval</v>
      </c>
      <c r="G712" t="str">
        <f t="shared" si="23"/>
        <v>Dorval</v>
      </c>
      <c r="H712" t="s">
        <v>146</v>
      </c>
      <c r="I712" t="s">
        <v>1455</v>
      </c>
      <c r="J712" t="s">
        <v>20</v>
      </c>
      <c r="K712" t="s">
        <v>32</v>
      </c>
      <c r="L712" t="s">
        <v>21</v>
      </c>
      <c r="M712" s="6">
        <v>68000</v>
      </c>
      <c r="N712" s="6">
        <v>88300</v>
      </c>
      <c r="O712" s="6">
        <v>78150</v>
      </c>
    </row>
    <row r="713" spans="1:15" x14ac:dyDescent="0.2">
      <c r="A713" t="s">
        <v>81</v>
      </c>
      <c r="B713" t="s">
        <v>1456</v>
      </c>
      <c r="C713" t="s">
        <v>50</v>
      </c>
      <c r="D713" t="s">
        <v>1457</v>
      </c>
      <c r="E713" t="s">
        <v>233</v>
      </c>
      <c r="F713" t="str">
        <f t="shared" si="22"/>
        <v>Winnipeg</v>
      </c>
      <c r="G713" t="str">
        <f t="shared" si="23"/>
        <v>Winnipeg</v>
      </c>
      <c r="H713" t="s">
        <v>234</v>
      </c>
      <c r="I713" t="s">
        <v>1458</v>
      </c>
      <c r="J713" t="s">
        <v>45</v>
      </c>
      <c r="K713" t="s">
        <v>32</v>
      </c>
      <c r="L713" t="s">
        <v>33</v>
      </c>
      <c r="M713" s="6">
        <v>66000</v>
      </c>
      <c r="N713" s="6">
        <v>84500</v>
      </c>
      <c r="O713" s="6">
        <v>75250</v>
      </c>
    </row>
    <row r="714" spans="1:15" x14ac:dyDescent="0.2">
      <c r="A714" t="s">
        <v>26</v>
      </c>
      <c r="B714" t="s">
        <v>1459</v>
      </c>
      <c r="C714" t="s">
        <v>50</v>
      </c>
      <c r="D714" t="s">
        <v>1194</v>
      </c>
      <c r="E714" t="s">
        <v>37</v>
      </c>
      <c r="F714" t="str">
        <f t="shared" si="22"/>
        <v>Toronto</v>
      </c>
      <c r="G714" t="str">
        <f t="shared" si="23"/>
        <v>Toronto</v>
      </c>
      <c r="H714" t="s">
        <v>31</v>
      </c>
      <c r="I714" t="s">
        <v>1460</v>
      </c>
      <c r="J714" t="s">
        <v>20</v>
      </c>
      <c r="K714" t="s">
        <v>32</v>
      </c>
      <c r="L714" t="s">
        <v>21</v>
      </c>
      <c r="M714" s="6">
        <v>64123.59</v>
      </c>
      <c r="N714" s="6">
        <v>86600</v>
      </c>
      <c r="O714" s="6">
        <v>75361.794999999998</v>
      </c>
    </row>
    <row r="715" spans="1:15" x14ac:dyDescent="0.2">
      <c r="A715" t="s">
        <v>88</v>
      </c>
      <c r="B715" t="s">
        <v>737</v>
      </c>
      <c r="C715" t="s">
        <v>23</v>
      </c>
      <c r="D715" t="s">
        <v>738</v>
      </c>
      <c r="E715" t="s">
        <v>739</v>
      </c>
      <c r="F715" t="str">
        <f t="shared" si="22"/>
        <v>Penticton</v>
      </c>
      <c r="G715" t="str">
        <f t="shared" si="23"/>
        <v>Penticton</v>
      </c>
      <c r="H715" t="s">
        <v>53</v>
      </c>
      <c r="I715" t="s">
        <v>740</v>
      </c>
      <c r="J715" t="s">
        <v>20</v>
      </c>
      <c r="K715" t="s">
        <v>32</v>
      </c>
      <c r="L715" t="s">
        <v>21</v>
      </c>
      <c r="M715" s="7">
        <v>83470.399999999994</v>
      </c>
      <c r="N715" s="7">
        <v>83470.399999999994</v>
      </c>
      <c r="O715" s="7">
        <v>83470.399999999994</v>
      </c>
    </row>
    <row r="716" spans="1:15" x14ac:dyDescent="0.2">
      <c r="A716" t="s">
        <v>81</v>
      </c>
      <c r="B716" t="s">
        <v>1462</v>
      </c>
      <c r="C716" t="s">
        <v>23</v>
      </c>
      <c r="D716" t="s">
        <v>967</v>
      </c>
      <c r="E716" t="s">
        <v>17</v>
      </c>
      <c r="F716" t="str">
        <f t="shared" si="22"/>
        <v>Remote</v>
      </c>
      <c r="G716" t="str">
        <f t="shared" si="23"/>
        <v>Remote</v>
      </c>
      <c r="H716" t="s">
        <v>18</v>
      </c>
      <c r="I716" t="s">
        <v>685</v>
      </c>
      <c r="J716" t="s">
        <v>45</v>
      </c>
      <c r="K716" t="s">
        <v>17</v>
      </c>
      <c r="L716" t="s">
        <v>21</v>
      </c>
      <c r="M716" s="6">
        <v>66000</v>
      </c>
      <c r="N716" s="6">
        <v>84500</v>
      </c>
      <c r="O716" s="6">
        <v>75250</v>
      </c>
    </row>
    <row r="717" spans="1:15" x14ac:dyDescent="0.2">
      <c r="A717" t="s">
        <v>96</v>
      </c>
      <c r="B717" t="s">
        <v>606</v>
      </c>
      <c r="C717" t="s">
        <v>50</v>
      </c>
      <c r="D717" t="s">
        <v>1463</v>
      </c>
      <c r="E717" t="s">
        <v>140</v>
      </c>
      <c r="F717" t="str">
        <f t="shared" si="22"/>
        <v>Greater Toronto Area</v>
      </c>
      <c r="G717" t="str">
        <f t="shared" si="23"/>
        <v>Greater Toronto Area</v>
      </c>
      <c r="H717" t="s">
        <v>31</v>
      </c>
      <c r="I717" t="s">
        <v>1464</v>
      </c>
      <c r="J717" t="s">
        <v>20</v>
      </c>
      <c r="K717" t="s">
        <v>32</v>
      </c>
      <c r="L717" t="s">
        <v>21</v>
      </c>
      <c r="M717" s="6">
        <v>50000</v>
      </c>
      <c r="N717" s="6">
        <v>76458</v>
      </c>
      <c r="O717" s="6">
        <v>63229</v>
      </c>
    </row>
    <row r="718" spans="1:15" x14ac:dyDescent="0.2">
      <c r="A718" t="s">
        <v>96</v>
      </c>
      <c r="B718" t="s">
        <v>1465</v>
      </c>
      <c r="C718" t="s">
        <v>50</v>
      </c>
      <c r="D718" t="s">
        <v>1466</v>
      </c>
      <c r="E718" t="s">
        <v>136</v>
      </c>
      <c r="F718" t="str">
        <f t="shared" si="22"/>
        <v>Edmonton</v>
      </c>
      <c r="G718" t="str">
        <f t="shared" si="23"/>
        <v>Edmonton</v>
      </c>
      <c r="H718" t="s">
        <v>100</v>
      </c>
      <c r="I718" t="s">
        <v>1467</v>
      </c>
      <c r="J718" t="s">
        <v>20</v>
      </c>
      <c r="K718" t="s">
        <v>32</v>
      </c>
      <c r="L718" t="s">
        <v>301</v>
      </c>
      <c r="M718" s="6">
        <v>50000</v>
      </c>
      <c r="N718" s="6">
        <v>76458</v>
      </c>
      <c r="O718" s="6">
        <v>63229</v>
      </c>
    </row>
    <row r="719" spans="1:15" x14ac:dyDescent="0.2">
      <c r="A719" t="s">
        <v>26</v>
      </c>
      <c r="B719" t="s">
        <v>1468</v>
      </c>
      <c r="C719" t="s">
        <v>28</v>
      </c>
      <c r="D719" t="s">
        <v>1469</v>
      </c>
      <c r="E719" t="s">
        <v>1835</v>
      </c>
      <c r="F719" t="str">
        <f t="shared" si="22"/>
        <v>Montreal</v>
      </c>
      <c r="G719" t="str">
        <f t="shared" si="23"/>
        <v>Montreal</v>
      </c>
      <c r="H719" t="s">
        <v>146</v>
      </c>
      <c r="I719" t="s">
        <v>530</v>
      </c>
      <c r="J719" t="s">
        <v>20</v>
      </c>
      <c r="K719" t="s">
        <v>32</v>
      </c>
      <c r="L719" t="s">
        <v>21</v>
      </c>
      <c r="M719" s="6">
        <v>30240.560000000001</v>
      </c>
      <c r="N719" s="6">
        <v>57200</v>
      </c>
      <c r="O719" s="6">
        <v>43720.28</v>
      </c>
    </row>
    <row r="720" spans="1:15" x14ac:dyDescent="0.2">
      <c r="A720" t="s">
        <v>26</v>
      </c>
      <c r="B720" t="s">
        <v>1412</v>
      </c>
      <c r="C720" t="s">
        <v>35</v>
      </c>
      <c r="D720" t="s">
        <v>1470</v>
      </c>
      <c r="E720" t="s">
        <v>37</v>
      </c>
      <c r="F720" t="str">
        <f t="shared" si="22"/>
        <v>Toronto</v>
      </c>
      <c r="G720" t="str">
        <f t="shared" si="23"/>
        <v>Toronto</v>
      </c>
      <c r="H720" t="s">
        <v>31</v>
      </c>
      <c r="I720" t="s">
        <v>1414</v>
      </c>
      <c r="J720" t="s">
        <v>20</v>
      </c>
      <c r="K720" t="s">
        <v>32</v>
      </c>
      <c r="L720" t="s">
        <v>21</v>
      </c>
      <c r="M720" s="6">
        <v>64123.59</v>
      </c>
      <c r="N720" s="6">
        <v>86600</v>
      </c>
      <c r="O720" s="6">
        <v>75361.794999999998</v>
      </c>
    </row>
    <row r="721" spans="1:15" x14ac:dyDescent="0.2">
      <c r="A721" t="s">
        <v>81</v>
      </c>
      <c r="B721" t="s">
        <v>1462</v>
      </c>
      <c r="C721" t="s">
        <v>23</v>
      </c>
      <c r="D721" t="s">
        <v>967</v>
      </c>
      <c r="E721" t="s">
        <v>17</v>
      </c>
      <c r="F721" t="str">
        <f t="shared" si="22"/>
        <v>Remote</v>
      </c>
      <c r="G721" t="str">
        <f t="shared" si="23"/>
        <v>Remote</v>
      </c>
      <c r="H721" t="s">
        <v>18</v>
      </c>
      <c r="I721" t="s">
        <v>685</v>
      </c>
      <c r="J721" t="s">
        <v>45</v>
      </c>
      <c r="K721" t="s">
        <v>17</v>
      </c>
      <c r="L721" t="s">
        <v>21</v>
      </c>
      <c r="M721" s="6">
        <v>66000</v>
      </c>
      <c r="N721" s="6">
        <v>84500</v>
      </c>
      <c r="O721" s="6">
        <v>75250</v>
      </c>
    </row>
    <row r="722" spans="1:15" x14ac:dyDescent="0.2">
      <c r="A722" t="s">
        <v>96</v>
      </c>
      <c r="B722" t="s">
        <v>606</v>
      </c>
      <c r="C722" t="s">
        <v>50</v>
      </c>
      <c r="D722" t="s">
        <v>1463</v>
      </c>
      <c r="E722" t="s">
        <v>140</v>
      </c>
      <c r="F722" t="str">
        <f t="shared" si="22"/>
        <v>Greater Toronto Area</v>
      </c>
      <c r="G722" t="str">
        <f t="shared" si="23"/>
        <v>Greater Toronto Area</v>
      </c>
      <c r="H722" t="s">
        <v>31</v>
      </c>
      <c r="I722" t="s">
        <v>1464</v>
      </c>
      <c r="J722" t="s">
        <v>20</v>
      </c>
      <c r="K722" t="s">
        <v>32</v>
      </c>
      <c r="L722" t="s">
        <v>21</v>
      </c>
      <c r="M722" s="6">
        <v>50000</v>
      </c>
      <c r="N722" s="6">
        <v>76458</v>
      </c>
      <c r="O722" s="6">
        <v>63229</v>
      </c>
    </row>
    <row r="723" spans="1:15" x14ac:dyDescent="0.2">
      <c r="A723" t="s">
        <v>26</v>
      </c>
      <c r="B723" t="s">
        <v>1412</v>
      </c>
      <c r="C723" t="s">
        <v>35</v>
      </c>
      <c r="D723" t="s">
        <v>1470</v>
      </c>
      <c r="E723" t="s">
        <v>37</v>
      </c>
      <c r="F723" t="str">
        <f t="shared" si="22"/>
        <v>Toronto</v>
      </c>
      <c r="G723" t="str">
        <f t="shared" si="23"/>
        <v>Toronto</v>
      </c>
      <c r="H723" t="s">
        <v>31</v>
      </c>
      <c r="I723" t="s">
        <v>1414</v>
      </c>
      <c r="J723" t="s">
        <v>20</v>
      </c>
      <c r="K723" t="s">
        <v>32</v>
      </c>
      <c r="L723" t="s">
        <v>21</v>
      </c>
      <c r="M723" s="6">
        <v>64123.59</v>
      </c>
      <c r="N723" s="6">
        <v>86600</v>
      </c>
      <c r="O723" s="6">
        <v>75361.794999999998</v>
      </c>
    </row>
    <row r="724" spans="1:15" x14ac:dyDescent="0.2">
      <c r="A724" t="s">
        <v>96</v>
      </c>
      <c r="B724" t="s">
        <v>1465</v>
      </c>
      <c r="C724" t="s">
        <v>50</v>
      </c>
      <c r="D724" t="s">
        <v>1466</v>
      </c>
      <c r="E724" t="s">
        <v>136</v>
      </c>
      <c r="F724" t="str">
        <f t="shared" si="22"/>
        <v>Edmonton</v>
      </c>
      <c r="G724" t="str">
        <f t="shared" si="23"/>
        <v>Edmonton</v>
      </c>
      <c r="H724" t="s">
        <v>100</v>
      </c>
      <c r="I724" t="s">
        <v>1467</v>
      </c>
      <c r="J724" t="s">
        <v>20</v>
      </c>
      <c r="K724" t="s">
        <v>32</v>
      </c>
      <c r="L724" t="s">
        <v>301</v>
      </c>
      <c r="M724" s="6">
        <v>50000</v>
      </c>
      <c r="N724" s="6">
        <v>76458</v>
      </c>
      <c r="O724" s="6">
        <v>63229</v>
      </c>
    </row>
    <row r="725" spans="1:15" x14ac:dyDescent="0.2">
      <c r="A725" t="s">
        <v>26</v>
      </c>
      <c r="B725" t="s">
        <v>1468</v>
      </c>
      <c r="C725" t="s">
        <v>28</v>
      </c>
      <c r="D725" t="s">
        <v>1469</v>
      </c>
      <c r="E725" t="s">
        <v>1835</v>
      </c>
      <c r="F725" t="str">
        <f t="shared" si="22"/>
        <v>Montreal</v>
      </c>
      <c r="G725" t="str">
        <f t="shared" si="23"/>
        <v>Montreal</v>
      </c>
      <c r="H725" t="s">
        <v>146</v>
      </c>
      <c r="I725" t="s">
        <v>530</v>
      </c>
      <c r="J725" t="s">
        <v>20</v>
      </c>
      <c r="K725" t="s">
        <v>32</v>
      </c>
      <c r="L725" t="s">
        <v>21</v>
      </c>
      <c r="M725" s="6">
        <v>30240.560000000001</v>
      </c>
      <c r="N725" s="6">
        <v>57200</v>
      </c>
      <c r="O725" s="6">
        <v>43720.28</v>
      </c>
    </row>
    <row r="726" spans="1:15" x14ac:dyDescent="0.2">
      <c r="A726" t="s">
        <v>48</v>
      </c>
      <c r="B726" t="s">
        <v>1471</v>
      </c>
      <c r="C726" t="s">
        <v>50</v>
      </c>
      <c r="D726" t="s">
        <v>1472</v>
      </c>
      <c r="E726" t="s">
        <v>1074</v>
      </c>
      <c r="F726" t="str">
        <f t="shared" si="22"/>
        <v>Kirkland</v>
      </c>
      <c r="G726" t="str">
        <f t="shared" si="23"/>
        <v>Kirkland</v>
      </c>
      <c r="H726" t="s">
        <v>146</v>
      </c>
      <c r="I726" t="s">
        <v>54</v>
      </c>
      <c r="J726" t="s">
        <v>20</v>
      </c>
      <c r="K726" t="s">
        <v>32</v>
      </c>
      <c r="L726" t="s">
        <v>21</v>
      </c>
      <c r="M726" s="6">
        <v>68500</v>
      </c>
      <c r="N726" s="6">
        <v>87000</v>
      </c>
      <c r="O726" s="6">
        <v>77750</v>
      </c>
    </row>
    <row r="727" spans="1:15" x14ac:dyDescent="0.2">
      <c r="A727" t="s">
        <v>22</v>
      </c>
      <c r="B727" t="s">
        <v>296</v>
      </c>
      <c r="C727" t="s">
        <v>50</v>
      </c>
      <c r="D727" t="s">
        <v>1473</v>
      </c>
      <c r="E727" t="s">
        <v>216</v>
      </c>
      <c r="F727" t="str">
        <f t="shared" si="22"/>
        <v>Surrey</v>
      </c>
      <c r="G727" t="str">
        <f t="shared" si="23"/>
        <v>Surrey</v>
      </c>
      <c r="H727" t="s">
        <v>53</v>
      </c>
      <c r="I727" t="s">
        <v>1474</v>
      </c>
      <c r="J727" t="s">
        <v>20</v>
      </c>
      <c r="K727" t="s">
        <v>32</v>
      </c>
      <c r="L727" t="s">
        <v>732</v>
      </c>
      <c r="M727" s="6">
        <v>30240.560000000001</v>
      </c>
      <c r="N727" s="6">
        <v>57200</v>
      </c>
      <c r="O727" s="6">
        <v>43720.28</v>
      </c>
    </row>
    <row r="728" spans="1:15" x14ac:dyDescent="0.2">
      <c r="A728" t="s">
        <v>13</v>
      </c>
      <c r="B728" t="s">
        <v>1448</v>
      </c>
      <c r="C728" t="s">
        <v>1008</v>
      </c>
      <c r="D728" t="s">
        <v>1475</v>
      </c>
      <c r="E728" t="s">
        <v>63</v>
      </c>
      <c r="F728" t="str">
        <f t="shared" si="22"/>
        <v>Vancouver</v>
      </c>
      <c r="G728" t="str">
        <f t="shared" si="23"/>
        <v>Vancouver</v>
      </c>
      <c r="H728" t="s">
        <v>53</v>
      </c>
      <c r="I728" t="s">
        <v>1476</v>
      </c>
      <c r="J728" t="s">
        <v>45</v>
      </c>
      <c r="K728" t="s">
        <v>32</v>
      </c>
      <c r="L728" t="s">
        <v>33</v>
      </c>
      <c r="M728" s="6">
        <v>80000</v>
      </c>
      <c r="N728" s="6">
        <v>120000</v>
      </c>
      <c r="O728" s="6">
        <v>100000</v>
      </c>
    </row>
    <row r="729" spans="1:15" x14ac:dyDescent="0.2">
      <c r="A729" t="s">
        <v>13</v>
      </c>
      <c r="B729" t="s">
        <v>1477</v>
      </c>
      <c r="C729" t="s">
        <v>35</v>
      </c>
      <c r="D729" t="s">
        <v>861</v>
      </c>
      <c r="E729" t="s">
        <v>1835</v>
      </c>
      <c r="F729" t="str">
        <f t="shared" si="22"/>
        <v>Montreal</v>
      </c>
      <c r="G729" t="str">
        <f t="shared" si="23"/>
        <v>Montreal</v>
      </c>
      <c r="H729" t="s">
        <v>146</v>
      </c>
      <c r="I729" t="s">
        <v>1478</v>
      </c>
      <c r="J729" t="s">
        <v>20</v>
      </c>
      <c r="K729" t="s">
        <v>32</v>
      </c>
      <c r="L729" t="s">
        <v>21</v>
      </c>
      <c r="M729" s="6">
        <v>76000</v>
      </c>
      <c r="N729" s="6">
        <v>89440</v>
      </c>
      <c r="O729" s="6">
        <v>82720</v>
      </c>
    </row>
    <row r="730" spans="1:15" x14ac:dyDescent="0.2">
      <c r="A730" t="s">
        <v>48</v>
      </c>
      <c r="B730" t="s">
        <v>1479</v>
      </c>
      <c r="C730" t="s">
        <v>50</v>
      </c>
      <c r="D730" t="s">
        <v>1480</v>
      </c>
      <c r="E730" t="s">
        <v>1481</v>
      </c>
      <c r="F730" t="str">
        <f t="shared" si="22"/>
        <v>White Rock</v>
      </c>
      <c r="G730" t="str">
        <f t="shared" si="23"/>
        <v>White Rock</v>
      </c>
      <c r="H730" t="s">
        <v>53</v>
      </c>
      <c r="I730" t="s">
        <v>1482</v>
      </c>
      <c r="J730" t="s">
        <v>20</v>
      </c>
      <c r="K730" t="s">
        <v>32</v>
      </c>
      <c r="L730" t="s">
        <v>21</v>
      </c>
      <c r="M730" s="6">
        <v>55000</v>
      </c>
      <c r="N730" s="6">
        <v>75000</v>
      </c>
      <c r="O730" s="6">
        <v>65000</v>
      </c>
    </row>
    <row r="731" spans="1:15" x14ac:dyDescent="0.2">
      <c r="A731" t="s">
        <v>96</v>
      </c>
      <c r="B731" t="s">
        <v>1312</v>
      </c>
      <c r="C731" t="s">
        <v>50</v>
      </c>
      <c r="D731" t="s">
        <v>1483</v>
      </c>
      <c r="E731" t="s">
        <v>37</v>
      </c>
      <c r="F731" t="str">
        <f t="shared" si="22"/>
        <v>Toronto</v>
      </c>
      <c r="G731" t="str">
        <f t="shared" si="23"/>
        <v>Toronto</v>
      </c>
      <c r="H731" t="s">
        <v>31</v>
      </c>
      <c r="I731" t="s">
        <v>54</v>
      </c>
      <c r="J731" t="s">
        <v>20</v>
      </c>
      <c r="K731" t="s">
        <v>32</v>
      </c>
      <c r="L731" t="s">
        <v>33</v>
      </c>
      <c r="M731" s="6">
        <v>50000</v>
      </c>
      <c r="N731" s="6">
        <v>76458</v>
      </c>
      <c r="O731" s="6">
        <v>63229</v>
      </c>
    </row>
    <row r="732" spans="1:15" x14ac:dyDescent="0.2">
      <c r="A732" t="s">
        <v>26</v>
      </c>
      <c r="B732" t="s">
        <v>1412</v>
      </c>
      <c r="C732" t="s">
        <v>35</v>
      </c>
      <c r="D732" t="s">
        <v>1413</v>
      </c>
      <c r="E732" t="s">
        <v>37</v>
      </c>
      <c r="F732" t="str">
        <f t="shared" si="22"/>
        <v>Toronto</v>
      </c>
      <c r="G732" t="str">
        <f t="shared" si="23"/>
        <v>Toronto</v>
      </c>
      <c r="H732" t="s">
        <v>31</v>
      </c>
      <c r="I732" t="s">
        <v>1414</v>
      </c>
      <c r="J732" t="s">
        <v>20</v>
      </c>
      <c r="K732" t="s">
        <v>32</v>
      </c>
      <c r="L732" t="s">
        <v>21</v>
      </c>
      <c r="M732" s="6">
        <v>100000</v>
      </c>
      <c r="N732" s="6">
        <v>110000</v>
      </c>
      <c r="O732" s="6">
        <v>105000</v>
      </c>
    </row>
    <row r="733" spans="1:15" x14ac:dyDescent="0.2">
      <c r="A733" t="s">
        <v>13</v>
      </c>
      <c r="B733" t="s">
        <v>1484</v>
      </c>
      <c r="C733" t="s">
        <v>1108</v>
      </c>
      <c r="D733" t="s">
        <v>1485</v>
      </c>
      <c r="E733" t="s">
        <v>1835</v>
      </c>
      <c r="F733" t="str">
        <f t="shared" si="22"/>
        <v>Montreal</v>
      </c>
      <c r="G733" t="str">
        <f t="shared" si="23"/>
        <v>Montreal</v>
      </c>
      <c r="H733" t="s">
        <v>146</v>
      </c>
      <c r="I733" t="s">
        <v>1486</v>
      </c>
      <c r="J733" t="s">
        <v>45</v>
      </c>
      <c r="K733" t="s">
        <v>32</v>
      </c>
      <c r="L733" t="s">
        <v>33</v>
      </c>
      <c r="M733" s="6">
        <v>76000</v>
      </c>
      <c r="N733" s="6">
        <v>89440</v>
      </c>
      <c r="O733" s="6">
        <v>82720</v>
      </c>
    </row>
    <row r="734" spans="1:15" x14ac:dyDescent="0.2">
      <c r="A734" t="s">
        <v>88</v>
      </c>
      <c r="B734" t="s">
        <v>537</v>
      </c>
      <c r="C734" t="s">
        <v>90</v>
      </c>
      <c r="D734" t="s">
        <v>346</v>
      </c>
      <c r="E734" t="s">
        <v>216</v>
      </c>
      <c r="F734" t="str">
        <f t="shared" si="22"/>
        <v>Surrey</v>
      </c>
      <c r="G734" t="str">
        <f t="shared" si="23"/>
        <v>Surrey</v>
      </c>
      <c r="H734" t="s">
        <v>53</v>
      </c>
      <c r="I734" t="s">
        <v>18</v>
      </c>
      <c r="J734" t="s">
        <v>20</v>
      </c>
      <c r="K734" t="s">
        <v>32</v>
      </c>
      <c r="L734" t="s">
        <v>46</v>
      </c>
      <c r="M734" s="6">
        <v>72113.600000000006</v>
      </c>
      <c r="N734" s="6">
        <v>103646.39999999999</v>
      </c>
      <c r="O734" s="6">
        <v>87880</v>
      </c>
    </row>
    <row r="735" spans="1:15" x14ac:dyDescent="0.2">
      <c r="A735" t="s">
        <v>48</v>
      </c>
      <c r="B735" t="s">
        <v>1487</v>
      </c>
      <c r="C735" t="s">
        <v>50</v>
      </c>
      <c r="D735" t="s">
        <v>1157</v>
      </c>
      <c r="E735" t="s">
        <v>37</v>
      </c>
      <c r="F735" t="str">
        <f t="shared" si="22"/>
        <v>Toronto</v>
      </c>
      <c r="G735" t="str">
        <f t="shared" si="23"/>
        <v>Toronto</v>
      </c>
      <c r="H735" t="s">
        <v>31</v>
      </c>
      <c r="I735" t="s">
        <v>18</v>
      </c>
      <c r="J735" t="s">
        <v>20</v>
      </c>
      <c r="K735" t="s">
        <v>32</v>
      </c>
      <c r="L735" t="s">
        <v>21</v>
      </c>
      <c r="M735" s="6">
        <v>68500</v>
      </c>
      <c r="N735" s="6">
        <v>87000</v>
      </c>
      <c r="O735" s="6">
        <v>77750</v>
      </c>
    </row>
    <row r="736" spans="1:15" x14ac:dyDescent="0.2">
      <c r="A736" t="s">
        <v>13</v>
      </c>
      <c r="B736" t="s">
        <v>1488</v>
      </c>
      <c r="C736" t="s">
        <v>826</v>
      </c>
      <c r="D736" t="s">
        <v>135</v>
      </c>
      <c r="E736" t="s">
        <v>136</v>
      </c>
      <c r="F736" t="str">
        <f t="shared" si="22"/>
        <v>Edmonton</v>
      </c>
      <c r="G736" t="str">
        <f t="shared" si="23"/>
        <v>Edmonton</v>
      </c>
      <c r="H736" t="s">
        <v>100</v>
      </c>
      <c r="I736" t="s">
        <v>1489</v>
      </c>
      <c r="J736" t="s">
        <v>20</v>
      </c>
      <c r="K736" t="s">
        <v>32</v>
      </c>
      <c r="L736" t="s">
        <v>33</v>
      </c>
      <c r="M736" s="6">
        <v>59822</v>
      </c>
      <c r="N736" s="6">
        <v>82266</v>
      </c>
      <c r="O736" s="6">
        <v>71044</v>
      </c>
    </row>
    <row r="737" spans="1:15" x14ac:dyDescent="0.2">
      <c r="A737" t="s">
        <v>26</v>
      </c>
      <c r="B737" t="s">
        <v>1412</v>
      </c>
      <c r="C737" t="s">
        <v>35</v>
      </c>
      <c r="D737" t="s">
        <v>1413</v>
      </c>
      <c r="E737" t="s">
        <v>487</v>
      </c>
      <c r="F737" t="str">
        <f t="shared" si="22"/>
        <v>Waterloo</v>
      </c>
      <c r="G737" t="str">
        <f t="shared" si="23"/>
        <v>Waterloo</v>
      </c>
      <c r="H737" t="s">
        <v>31</v>
      </c>
      <c r="I737" t="s">
        <v>1414</v>
      </c>
      <c r="J737" t="s">
        <v>20</v>
      </c>
      <c r="K737" t="s">
        <v>32</v>
      </c>
      <c r="L737" t="s">
        <v>21</v>
      </c>
      <c r="M737" s="6">
        <v>100000</v>
      </c>
      <c r="N737" s="6">
        <v>110000</v>
      </c>
      <c r="O737" s="6">
        <v>105000</v>
      </c>
    </row>
    <row r="738" spans="1:15" x14ac:dyDescent="0.2">
      <c r="A738" t="s">
        <v>22</v>
      </c>
      <c r="B738" t="s">
        <v>1490</v>
      </c>
      <c r="C738" t="s">
        <v>50</v>
      </c>
      <c r="D738" t="s">
        <v>1445</v>
      </c>
      <c r="E738" t="s">
        <v>260</v>
      </c>
      <c r="F738" t="str">
        <f t="shared" si="22"/>
        <v>Halifax</v>
      </c>
      <c r="G738" t="str">
        <f t="shared" si="23"/>
        <v>Halifax</v>
      </c>
      <c r="H738" t="s">
        <v>186</v>
      </c>
      <c r="I738" t="s">
        <v>54</v>
      </c>
      <c r="J738" t="s">
        <v>20</v>
      </c>
      <c r="K738" t="s">
        <v>32</v>
      </c>
      <c r="L738" t="s">
        <v>33</v>
      </c>
      <c r="M738" s="6">
        <v>65000</v>
      </c>
      <c r="N738" s="6">
        <v>87000</v>
      </c>
      <c r="O738" s="6">
        <v>76000</v>
      </c>
    </row>
    <row r="739" spans="1:15" x14ac:dyDescent="0.2">
      <c r="A739" t="s">
        <v>26</v>
      </c>
      <c r="B739" t="s">
        <v>1412</v>
      </c>
      <c r="C739" t="s">
        <v>35</v>
      </c>
      <c r="D739" t="s">
        <v>1413</v>
      </c>
      <c r="E739" t="s">
        <v>30</v>
      </c>
      <c r="F739" t="str">
        <f t="shared" si="22"/>
        <v>Ottawa</v>
      </c>
      <c r="G739" t="str">
        <f t="shared" si="23"/>
        <v>Ottawa</v>
      </c>
      <c r="H739" t="s">
        <v>31</v>
      </c>
      <c r="I739" t="s">
        <v>1414</v>
      </c>
      <c r="J739" t="s">
        <v>20</v>
      </c>
      <c r="K739" t="s">
        <v>32</v>
      </c>
      <c r="L739" t="s">
        <v>21</v>
      </c>
      <c r="M739" s="6">
        <v>100000</v>
      </c>
      <c r="N739" s="6">
        <v>110000</v>
      </c>
      <c r="O739" s="6">
        <v>105000</v>
      </c>
    </row>
    <row r="740" spans="1:15" x14ac:dyDescent="0.2">
      <c r="A740" t="s">
        <v>81</v>
      </c>
      <c r="B740" t="s">
        <v>217</v>
      </c>
      <c r="C740" t="s">
        <v>23</v>
      </c>
      <c r="D740" t="s">
        <v>1491</v>
      </c>
      <c r="E740" t="s">
        <v>154</v>
      </c>
      <c r="F740" t="str">
        <f t="shared" si="22"/>
        <v>London</v>
      </c>
      <c r="G740" t="str">
        <f t="shared" si="23"/>
        <v>London</v>
      </c>
      <c r="H740" t="s">
        <v>31</v>
      </c>
      <c r="I740" t="s">
        <v>54</v>
      </c>
      <c r="J740" t="s">
        <v>45</v>
      </c>
      <c r="K740" t="s">
        <v>32</v>
      </c>
      <c r="L740" t="s">
        <v>33</v>
      </c>
      <c r="M740" s="6">
        <v>62400</v>
      </c>
      <c r="N740" s="6">
        <v>104000</v>
      </c>
      <c r="O740" s="6">
        <v>83200</v>
      </c>
    </row>
    <row r="741" spans="1:15" x14ac:dyDescent="0.2">
      <c r="A741" t="s">
        <v>22</v>
      </c>
      <c r="B741" t="s">
        <v>1026</v>
      </c>
      <c r="C741" t="s">
        <v>50</v>
      </c>
      <c r="D741" t="s">
        <v>1492</v>
      </c>
      <c r="E741" t="s">
        <v>1493</v>
      </c>
      <c r="F741" t="str">
        <f t="shared" si="22"/>
        <v>Ancaster</v>
      </c>
      <c r="G741" t="str">
        <f t="shared" si="23"/>
        <v>Ancaster</v>
      </c>
      <c r="H741" t="s">
        <v>31</v>
      </c>
      <c r="I741" t="s">
        <v>18</v>
      </c>
      <c r="J741" t="s">
        <v>20</v>
      </c>
      <c r="K741" t="s">
        <v>32</v>
      </c>
      <c r="L741" t="s">
        <v>21</v>
      </c>
      <c r="M741" s="6">
        <v>89440</v>
      </c>
      <c r="N741" s="6">
        <v>91520</v>
      </c>
      <c r="O741" s="6">
        <v>90480</v>
      </c>
    </row>
    <row r="742" spans="1:15" x14ac:dyDescent="0.2">
      <c r="A742" t="s">
        <v>13</v>
      </c>
      <c r="B742" t="s">
        <v>798</v>
      </c>
      <c r="C742" t="s">
        <v>90</v>
      </c>
      <c r="D742" t="s">
        <v>1494</v>
      </c>
      <c r="E742" t="s">
        <v>216</v>
      </c>
      <c r="F742" t="str">
        <f t="shared" si="22"/>
        <v>Surrey</v>
      </c>
      <c r="G742" t="str">
        <f t="shared" si="23"/>
        <v>Surrey</v>
      </c>
      <c r="H742" t="s">
        <v>53</v>
      </c>
      <c r="I742" t="s">
        <v>1495</v>
      </c>
      <c r="J742" t="s">
        <v>20</v>
      </c>
      <c r="K742" t="s">
        <v>32</v>
      </c>
      <c r="L742" t="s">
        <v>21</v>
      </c>
      <c r="M742" s="6">
        <v>79040</v>
      </c>
      <c r="N742" s="6">
        <v>79040</v>
      </c>
      <c r="O742" s="6">
        <v>79040</v>
      </c>
    </row>
    <row r="743" spans="1:15" x14ac:dyDescent="0.2">
      <c r="A743" t="s">
        <v>26</v>
      </c>
      <c r="B743" t="s">
        <v>1496</v>
      </c>
      <c r="C743" t="s">
        <v>35</v>
      </c>
      <c r="D743" t="s">
        <v>169</v>
      </c>
      <c r="E743" t="s">
        <v>63</v>
      </c>
      <c r="F743" t="str">
        <f t="shared" si="22"/>
        <v>Vancouver</v>
      </c>
      <c r="G743" t="str">
        <f t="shared" si="23"/>
        <v>Vancouver</v>
      </c>
      <c r="H743" t="s">
        <v>53</v>
      </c>
      <c r="I743" t="s">
        <v>1497</v>
      </c>
      <c r="J743" t="s">
        <v>20</v>
      </c>
      <c r="K743" t="s">
        <v>32</v>
      </c>
      <c r="L743" t="s">
        <v>21</v>
      </c>
      <c r="M743" s="6">
        <v>89300</v>
      </c>
      <c r="N743" s="6">
        <v>123000</v>
      </c>
      <c r="O743" s="6">
        <v>106150</v>
      </c>
    </row>
    <row r="744" spans="1:15" x14ac:dyDescent="0.2">
      <c r="A744" t="s">
        <v>105</v>
      </c>
      <c r="B744" t="s">
        <v>510</v>
      </c>
      <c r="C744" t="s">
        <v>28</v>
      </c>
      <c r="D744" t="s">
        <v>1498</v>
      </c>
      <c r="E744" t="s">
        <v>608</v>
      </c>
      <c r="F744" t="str">
        <f t="shared" si="22"/>
        <v>Etobicoke</v>
      </c>
      <c r="G744" t="str">
        <f t="shared" si="23"/>
        <v>Etobicoke</v>
      </c>
      <c r="H744" t="s">
        <v>31</v>
      </c>
      <c r="I744" t="s">
        <v>1499</v>
      </c>
      <c r="J744" t="s">
        <v>45</v>
      </c>
      <c r="K744" t="s">
        <v>32</v>
      </c>
      <c r="L744" t="s">
        <v>33</v>
      </c>
      <c r="M744" s="6">
        <v>69000</v>
      </c>
      <c r="N744" s="6">
        <v>86000</v>
      </c>
      <c r="O744" s="6">
        <v>77500</v>
      </c>
    </row>
    <row r="745" spans="1:15" x14ac:dyDescent="0.2">
      <c r="A745" t="s">
        <v>81</v>
      </c>
      <c r="B745" t="s">
        <v>217</v>
      </c>
      <c r="C745" t="s">
        <v>23</v>
      </c>
      <c r="D745" t="s">
        <v>1500</v>
      </c>
      <c r="E745" t="s">
        <v>1835</v>
      </c>
      <c r="F745" t="str">
        <f t="shared" si="22"/>
        <v>Montreal</v>
      </c>
      <c r="G745" t="str">
        <f t="shared" si="23"/>
        <v>Montreal</v>
      </c>
      <c r="H745" t="s">
        <v>146</v>
      </c>
      <c r="I745" t="s">
        <v>54</v>
      </c>
      <c r="J745" t="s">
        <v>45</v>
      </c>
      <c r="K745" t="s">
        <v>32</v>
      </c>
      <c r="L745" t="s">
        <v>21</v>
      </c>
      <c r="M745" s="6">
        <v>72113.600000000006</v>
      </c>
      <c r="N745" s="6">
        <v>112694.39999999999</v>
      </c>
      <c r="O745" s="6">
        <v>92404</v>
      </c>
    </row>
    <row r="746" spans="1:15" x14ac:dyDescent="0.2">
      <c r="A746" t="s">
        <v>88</v>
      </c>
      <c r="B746" t="s">
        <v>321</v>
      </c>
      <c r="C746" t="s">
        <v>90</v>
      </c>
      <c r="D746" t="s">
        <v>1501</v>
      </c>
      <c r="E746" t="s">
        <v>323</v>
      </c>
      <c r="F746" t="str">
        <f t="shared" si="22"/>
        <v>Richmond</v>
      </c>
      <c r="G746" t="str">
        <f t="shared" si="23"/>
        <v>Richmond</v>
      </c>
      <c r="H746" t="s">
        <v>53</v>
      </c>
      <c r="I746" t="s">
        <v>1502</v>
      </c>
      <c r="J746" t="s">
        <v>20</v>
      </c>
      <c r="K746" t="s">
        <v>32</v>
      </c>
      <c r="L746" t="s">
        <v>21</v>
      </c>
      <c r="M746" s="6">
        <v>68960</v>
      </c>
      <c r="N746" s="6">
        <v>94820</v>
      </c>
      <c r="O746" s="6">
        <v>81890</v>
      </c>
    </row>
    <row r="747" spans="1:15" x14ac:dyDescent="0.2">
      <c r="A747" t="s">
        <v>26</v>
      </c>
      <c r="B747" t="s">
        <v>1503</v>
      </c>
      <c r="C747" t="s">
        <v>50</v>
      </c>
      <c r="D747" t="s">
        <v>308</v>
      </c>
      <c r="E747" t="s">
        <v>1504</v>
      </c>
      <c r="F747" t="str">
        <f t="shared" si="22"/>
        <v>Delta</v>
      </c>
      <c r="G747" t="str">
        <f t="shared" si="23"/>
        <v>Delta</v>
      </c>
      <c r="H747" t="s">
        <v>53</v>
      </c>
      <c r="I747" t="s">
        <v>54</v>
      </c>
      <c r="J747" t="s">
        <v>20</v>
      </c>
      <c r="K747" t="s">
        <v>443</v>
      </c>
      <c r="L747" t="s">
        <v>21</v>
      </c>
      <c r="M747" s="6">
        <v>66000</v>
      </c>
      <c r="N747" s="6">
        <v>86600</v>
      </c>
      <c r="O747" s="6">
        <v>76300</v>
      </c>
    </row>
    <row r="748" spans="1:15" x14ac:dyDescent="0.2">
      <c r="A748" t="s">
        <v>81</v>
      </c>
      <c r="B748" t="s">
        <v>1505</v>
      </c>
      <c r="C748" t="s">
        <v>50</v>
      </c>
      <c r="D748" t="s">
        <v>1506</v>
      </c>
      <c r="E748" t="s">
        <v>17</v>
      </c>
      <c r="F748" t="str">
        <f t="shared" si="22"/>
        <v>Remote</v>
      </c>
      <c r="G748" t="str">
        <f t="shared" si="23"/>
        <v>Remote</v>
      </c>
      <c r="H748" t="s">
        <v>18</v>
      </c>
      <c r="I748" t="s">
        <v>1507</v>
      </c>
      <c r="J748" t="s">
        <v>45</v>
      </c>
      <c r="K748" t="s">
        <v>17</v>
      </c>
      <c r="L748" t="s">
        <v>33</v>
      </c>
      <c r="M748" s="6">
        <v>66000</v>
      </c>
      <c r="N748" s="6">
        <v>84500</v>
      </c>
      <c r="O748" s="6">
        <v>75250</v>
      </c>
    </row>
    <row r="749" spans="1:15" x14ac:dyDescent="0.2">
      <c r="A749" t="s">
        <v>48</v>
      </c>
      <c r="B749" t="s">
        <v>1508</v>
      </c>
      <c r="C749" t="s">
        <v>50</v>
      </c>
      <c r="D749" t="s">
        <v>1509</v>
      </c>
      <c r="E749" t="s">
        <v>63</v>
      </c>
      <c r="F749" t="str">
        <f t="shared" si="22"/>
        <v>Vancouver</v>
      </c>
      <c r="G749" t="str">
        <f t="shared" si="23"/>
        <v>Vancouver</v>
      </c>
      <c r="H749" t="s">
        <v>53</v>
      </c>
      <c r="I749" t="s">
        <v>1510</v>
      </c>
      <c r="J749" t="s">
        <v>20</v>
      </c>
      <c r="K749" t="s">
        <v>32</v>
      </c>
      <c r="L749" t="s">
        <v>21</v>
      </c>
      <c r="M749" s="6">
        <v>70000</v>
      </c>
      <c r="N749" s="6">
        <v>85000</v>
      </c>
      <c r="O749" s="6">
        <v>77500</v>
      </c>
    </row>
    <row r="750" spans="1:15" x14ac:dyDescent="0.2">
      <c r="A750" t="s">
        <v>88</v>
      </c>
      <c r="B750" t="s">
        <v>1511</v>
      </c>
      <c r="C750" t="s">
        <v>90</v>
      </c>
      <c r="D750" t="s">
        <v>1512</v>
      </c>
      <c r="E750" t="s">
        <v>319</v>
      </c>
      <c r="F750" t="str">
        <f t="shared" si="22"/>
        <v>Oakville</v>
      </c>
      <c r="G750" t="str">
        <f t="shared" si="23"/>
        <v>Oakville</v>
      </c>
      <c r="H750" t="s">
        <v>31</v>
      </c>
      <c r="I750" t="s">
        <v>1513</v>
      </c>
      <c r="J750" t="s">
        <v>20</v>
      </c>
      <c r="K750" t="s">
        <v>32</v>
      </c>
      <c r="L750" t="s">
        <v>33</v>
      </c>
      <c r="M750" s="6">
        <v>89440</v>
      </c>
      <c r="N750" s="6">
        <v>93600</v>
      </c>
      <c r="O750" s="6">
        <v>91520</v>
      </c>
    </row>
    <row r="751" spans="1:15" x14ac:dyDescent="0.2">
      <c r="A751" t="s">
        <v>48</v>
      </c>
      <c r="B751" t="s">
        <v>1508</v>
      </c>
      <c r="C751" t="s">
        <v>50</v>
      </c>
      <c r="D751" t="s">
        <v>1509</v>
      </c>
      <c r="E751" t="s">
        <v>63</v>
      </c>
      <c r="F751" t="str">
        <f t="shared" si="22"/>
        <v>Vancouver</v>
      </c>
      <c r="G751" t="str">
        <f t="shared" si="23"/>
        <v>Vancouver</v>
      </c>
      <c r="H751" t="s">
        <v>53</v>
      </c>
      <c r="I751" t="s">
        <v>1510</v>
      </c>
      <c r="J751" t="s">
        <v>20</v>
      </c>
      <c r="K751" t="s">
        <v>32</v>
      </c>
      <c r="L751" t="s">
        <v>21</v>
      </c>
      <c r="M751" s="6">
        <v>70000</v>
      </c>
      <c r="N751" s="6">
        <v>85000</v>
      </c>
      <c r="O751" s="6">
        <v>77500</v>
      </c>
    </row>
    <row r="752" spans="1:15" x14ac:dyDescent="0.2">
      <c r="A752" t="s">
        <v>26</v>
      </c>
      <c r="B752" t="s">
        <v>1503</v>
      </c>
      <c r="C752" t="s">
        <v>50</v>
      </c>
      <c r="D752" t="s">
        <v>308</v>
      </c>
      <c r="E752" t="s">
        <v>123</v>
      </c>
      <c r="F752" t="str">
        <f t="shared" si="22"/>
        <v>Mississauga</v>
      </c>
      <c r="G752" t="str">
        <f t="shared" si="23"/>
        <v>Mississauga</v>
      </c>
      <c r="H752" t="s">
        <v>31</v>
      </c>
      <c r="I752" t="s">
        <v>54</v>
      </c>
      <c r="J752" t="s">
        <v>20</v>
      </c>
      <c r="K752" t="s">
        <v>443</v>
      </c>
      <c r="L752" t="s">
        <v>21</v>
      </c>
      <c r="M752" s="6">
        <v>66000</v>
      </c>
      <c r="N752" s="6">
        <v>86600</v>
      </c>
      <c r="O752" s="6">
        <v>76300</v>
      </c>
    </row>
    <row r="753" spans="1:15" x14ac:dyDescent="0.2">
      <c r="A753" t="s">
        <v>26</v>
      </c>
      <c r="B753" t="s">
        <v>1514</v>
      </c>
      <c r="C753" t="s">
        <v>50</v>
      </c>
      <c r="D753" t="s">
        <v>1515</v>
      </c>
      <c r="E753" t="s">
        <v>1516</v>
      </c>
      <c r="F753" t="str">
        <f t="shared" si="22"/>
        <v>Remote</v>
      </c>
      <c r="G753" t="str">
        <f t="shared" si="23"/>
        <v>Halifax</v>
      </c>
      <c r="H753" t="s">
        <v>186</v>
      </c>
      <c r="I753" t="s">
        <v>1517</v>
      </c>
      <c r="J753" t="s">
        <v>20</v>
      </c>
      <c r="K753" t="s">
        <v>17</v>
      </c>
      <c r="L753" t="s">
        <v>21</v>
      </c>
      <c r="M753" s="6">
        <v>64123.59</v>
      </c>
      <c r="N753" s="6">
        <v>86600</v>
      </c>
      <c r="O753" s="6">
        <v>75361.794999999998</v>
      </c>
    </row>
    <row r="754" spans="1:15" x14ac:dyDescent="0.2">
      <c r="A754" t="s">
        <v>26</v>
      </c>
      <c r="B754" t="s">
        <v>1412</v>
      </c>
      <c r="C754" t="s">
        <v>35</v>
      </c>
      <c r="D754" t="s">
        <v>1413</v>
      </c>
      <c r="E754" t="s">
        <v>233</v>
      </c>
      <c r="F754" t="str">
        <f t="shared" si="22"/>
        <v>Winnipeg</v>
      </c>
      <c r="G754" t="str">
        <f t="shared" si="23"/>
        <v>Winnipeg</v>
      </c>
      <c r="H754" t="s">
        <v>234</v>
      </c>
      <c r="I754" t="s">
        <v>1414</v>
      </c>
      <c r="J754" t="s">
        <v>20</v>
      </c>
      <c r="K754" t="s">
        <v>32</v>
      </c>
      <c r="L754" t="s">
        <v>21</v>
      </c>
      <c r="M754" s="6">
        <v>100000</v>
      </c>
      <c r="N754" s="6">
        <v>110000</v>
      </c>
      <c r="O754" s="6">
        <v>105000</v>
      </c>
    </row>
    <row r="755" spans="1:15" x14ac:dyDescent="0.2">
      <c r="A755" t="s">
        <v>55</v>
      </c>
      <c r="B755" t="s">
        <v>1518</v>
      </c>
      <c r="C755" t="s">
        <v>50</v>
      </c>
      <c r="D755" t="s">
        <v>1519</v>
      </c>
      <c r="E755" t="s">
        <v>487</v>
      </c>
      <c r="F755" t="str">
        <f t="shared" si="22"/>
        <v>Waterloo</v>
      </c>
      <c r="G755" t="str">
        <f t="shared" si="23"/>
        <v>Waterloo</v>
      </c>
      <c r="H755" t="s">
        <v>31</v>
      </c>
      <c r="I755" t="s">
        <v>1520</v>
      </c>
      <c r="J755" t="s">
        <v>20</v>
      </c>
      <c r="K755" t="s">
        <v>32</v>
      </c>
      <c r="L755" t="s">
        <v>21</v>
      </c>
      <c r="M755" s="6">
        <v>30240.560000000001</v>
      </c>
      <c r="N755" s="6">
        <v>57200</v>
      </c>
      <c r="O755" s="6">
        <v>43720.28</v>
      </c>
    </row>
    <row r="756" spans="1:15" x14ac:dyDescent="0.2">
      <c r="A756" t="s">
        <v>26</v>
      </c>
      <c r="B756" t="s">
        <v>1521</v>
      </c>
      <c r="C756" t="s">
        <v>50</v>
      </c>
      <c r="D756" t="s">
        <v>1159</v>
      </c>
      <c r="E756" t="s">
        <v>1835</v>
      </c>
      <c r="F756" t="str">
        <f t="shared" si="22"/>
        <v>Montreal</v>
      </c>
      <c r="G756" t="str">
        <f t="shared" si="23"/>
        <v>Montreal</v>
      </c>
      <c r="H756" t="s">
        <v>146</v>
      </c>
      <c r="I756" t="s">
        <v>1522</v>
      </c>
      <c r="J756" t="s">
        <v>20</v>
      </c>
      <c r="K756" t="s">
        <v>32</v>
      </c>
      <c r="L756" t="s">
        <v>21</v>
      </c>
      <c r="M756" s="6">
        <v>64123.59</v>
      </c>
      <c r="N756" s="6">
        <v>86600</v>
      </c>
      <c r="O756" s="6">
        <v>75361.794999999998</v>
      </c>
    </row>
    <row r="757" spans="1:15" x14ac:dyDescent="0.2">
      <c r="A757" t="s">
        <v>88</v>
      </c>
      <c r="B757" t="s">
        <v>972</v>
      </c>
      <c r="C757" t="s">
        <v>23</v>
      </c>
      <c r="D757" t="s">
        <v>1523</v>
      </c>
      <c r="E757" t="s">
        <v>316</v>
      </c>
      <c r="F757" t="str">
        <f t="shared" si="22"/>
        <v>North York</v>
      </c>
      <c r="G757" t="str">
        <f t="shared" si="23"/>
        <v>North York</v>
      </c>
      <c r="H757" t="s">
        <v>31</v>
      </c>
      <c r="I757" t="s">
        <v>18</v>
      </c>
      <c r="J757" t="s">
        <v>20</v>
      </c>
      <c r="K757" t="s">
        <v>32</v>
      </c>
      <c r="L757" t="s">
        <v>21</v>
      </c>
      <c r="M757" s="6">
        <v>90064</v>
      </c>
      <c r="N757" s="6">
        <v>90064</v>
      </c>
      <c r="O757" s="6">
        <v>90064</v>
      </c>
    </row>
    <row r="758" spans="1:15" x14ac:dyDescent="0.2">
      <c r="A758" t="s">
        <v>48</v>
      </c>
      <c r="B758" t="s">
        <v>1524</v>
      </c>
      <c r="C758" t="s">
        <v>28</v>
      </c>
      <c r="D758" t="s">
        <v>1525</v>
      </c>
      <c r="E758" t="s">
        <v>99</v>
      </c>
      <c r="F758" t="str">
        <f t="shared" si="22"/>
        <v>Calgary</v>
      </c>
      <c r="G758" t="str">
        <f t="shared" si="23"/>
        <v>Calgary</v>
      </c>
      <c r="H758" t="s">
        <v>100</v>
      </c>
      <c r="I758" t="s">
        <v>1526</v>
      </c>
      <c r="J758" t="s">
        <v>20</v>
      </c>
      <c r="K758" t="s">
        <v>443</v>
      </c>
      <c r="L758" t="s">
        <v>33</v>
      </c>
      <c r="M758" s="6">
        <v>68500</v>
      </c>
      <c r="N758" s="6">
        <v>87000</v>
      </c>
      <c r="O758" s="6">
        <v>77750</v>
      </c>
    </row>
    <row r="759" spans="1:15" x14ac:dyDescent="0.2">
      <c r="A759" t="s">
        <v>424</v>
      </c>
      <c r="B759" t="s">
        <v>450</v>
      </c>
      <c r="C759" t="s">
        <v>50</v>
      </c>
      <c r="D759" t="s">
        <v>1527</v>
      </c>
      <c r="E759" t="s">
        <v>344</v>
      </c>
      <c r="F759" t="str">
        <f t="shared" si="22"/>
        <v>Burnaby</v>
      </c>
      <c r="G759" t="str">
        <f t="shared" si="23"/>
        <v>Burnaby</v>
      </c>
      <c r="H759" t="s">
        <v>53</v>
      </c>
      <c r="I759" t="s">
        <v>1528</v>
      </c>
      <c r="J759" t="s">
        <v>20</v>
      </c>
      <c r="K759" t="s">
        <v>32</v>
      </c>
      <c r="L759" t="s">
        <v>33</v>
      </c>
      <c r="M759" s="6">
        <v>111280</v>
      </c>
      <c r="N759" s="6">
        <v>111280</v>
      </c>
      <c r="O759" s="6">
        <v>111280</v>
      </c>
    </row>
    <row r="760" spans="1:15" x14ac:dyDescent="0.2">
      <c r="A760" t="s">
        <v>26</v>
      </c>
      <c r="B760" t="s">
        <v>1529</v>
      </c>
      <c r="C760" t="s">
        <v>23</v>
      </c>
      <c r="D760" t="s">
        <v>1530</v>
      </c>
      <c r="E760" t="s">
        <v>1531</v>
      </c>
      <c r="F760" t="str">
        <f t="shared" si="22"/>
        <v>Baie-d'urfe</v>
      </c>
      <c r="G760" t="str">
        <f t="shared" si="23"/>
        <v>Baie-d'urfe</v>
      </c>
      <c r="H760" t="s">
        <v>146</v>
      </c>
      <c r="I760" t="s">
        <v>1532</v>
      </c>
      <c r="J760" t="s">
        <v>20</v>
      </c>
      <c r="K760" t="s">
        <v>32</v>
      </c>
      <c r="L760" t="s">
        <v>21</v>
      </c>
      <c r="M760" s="6">
        <v>64123.59</v>
      </c>
      <c r="N760" s="6">
        <v>86600</v>
      </c>
      <c r="O760" s="6">
        <v>75361.794999999998</v>
      </c>
    </row>
    <row r="761" spans="1:15" x14ac:dyDescent="0.2">
      <c r="A761" t="s">
        <v>88</v>
      </c>
      <c r="B761" t="s">
        <v>1533</v>
      </c>
      <c r="C761" t="s">
        <v>23</v>
      </c>
      <c r="D761" t="s">
        <v>1534</v>
      </c>
      <c r="E761" t="s">
        <v>600</v>
      </c>
      <c r="F761" t="str">
        <f t="shared" si="22"/>
        <v>Markham</v>
      </c>
      <c r="G761" t="str">
        <f t="shared" si="23"/>
        <v>Markham</v>
      </c>
      <c r="H761" t="s">
        <v>31</v>
      </c>
      <c r="I761" t="s">
        <v>1535</v>
      </c>
      <c r="J761" t="s">
        <v>20</v>
      </c>
      <c r="K761" t="s">
        <v>443</v>
      </c>
      <c r="L761" t="s">
        <v>130</v>
      </c>
      <c r="M761" s="6">
        <v>70000</v>
      </c>
      <c r="N761" s="6">
        <v>80000</v>
      </c>
      <c r="O761" s="6">
        <v>75000</v>
      </c>
    </row>
    <row r="762" spans="1:15" x14ac:dyDescent="0.2">
      <c r="A762" t="s">
        <v>81</v>
      </c>
      <c r="B762" t="s">
        <v>1047</v>
      </c>
      <c r="C762" t="s">
        <v>50</v>
      </c>
      <c r="D762" t="s">
        <v>1536</v>
      </c>
      <c r="E762" t="s">
        <v>233</v>
      </c>
      <c r="F762" t="str">
        <f t="shared" si="22"/>
        <v>Winnipeg</v>
      </c>
      <c r="G762" t="str">
        <f t="shared" si="23"/>
        <v>Winnipeg</v>
      </c>
      <c r="H762" t="s">
        <v>234</v>
      </c>
      <c r="I762" t="s">
        <v>1537</v>
      </c>
      <c r="J762" t="s">
        <v>45</v>
      </c>
      <c r="K762" t="s">
        <v>32</v>
      </c>
      <c r="L762" t="s">
        <v>21</v>
      </c>
      <c r="M762" s="6">
        <v>66000</v>
      </c>
      <c r="N762" s="6">
        <v>84500</v>
      </c>
      <c r="O762" s="6">
        <v>75250</v>
      </c>
    </row>
    <row r="763" spans="1:15" x14ac:dyDescent="0.2">
      <c r="A763" t="s">
        <v>26</v>
      </c>
      <c r="B763" t="s">
        <v>1538</v>
      </c>
      <c r="C763" t="s">
        <v>103</v>
      </c>
      <c r="D763" t="s">
        <v>583</v>
      </c>
      <c r="E763" t="s">
        <v>1835</v>
      </c>
      <c r="F763" t="str">
        <f t="shared" si="22"/>
        <v>Montreal</v>
      </c>
      <c r="G763" t="str">
        <f t="shared" si="23"/>
        <v>Montreal</v>
      </c>
      <c r="H763" t="s">
        <v>146</v>
      </c>
      <c r="I763" t="s">
        <v>18</v>
      </c>
      <c r="J763" t="s">
        <v>45</v>
      </c>
      <c r="K763" t="s">
        <v>32</v>
      </c>
      <c r="L763" t="s">
        <v>21</v>
      </c>
      <c r="M763" s="6">
        <v>64123.59</v>
      </c>
      <c r="N763" s="6">
        <v>86600</v>
      </c>
      <c r="O763" s="6">
        <v>75361.794999999998</v>
      </c>
    </row>
    <row r="764" spans="1:15" x14ac:dyDescent="0.2">
      <c r="A764" t="s">
        <v>26</v>
      </c>
      <c r="B764" t="s">
        <v>1151</v>
      </c>
      <c r="C764" t="s">
        <v>50</v>
      </c>
      <c r="D764" t="s">
        <v>1539</v>
      </c>
      <c r="E764" t="s">
        <v>1540</v>
      </c>
      <c r="F764" t="str">
        <f t="shared" si="22"/>
        <v>Saint-Hubert</v>
      </c>
      <c r="G764" t="str">
        <f t="shared" si="23"/>
        <v>Saint-Hubert</v>
      </c>
      <c r="H764" t="s">
        <v>146</v>
      </c>
      <c r="I764" t="s">
        <v>1153</v>
      </c>
      <c r="J764" t="s">
        <v>20</v>
      </c>
      <c r="K764" t="s">
        <v>32</v>
      </c>
      <c r="L764" t="s">
        <v>46</v>
      </c>
      <c r="M764" s="6">
        <v>64123.59</v>
      </c>
      <c r="N764" s="6">
        <v>86600</v>
      </c>
      <c r="O764" s="6">
        <v>75361.794999999998</v>
      </c>
    </row>
    <row r="765" spans="1:15" x14ac:dyDescent="0.2">
      <c r="A765" t="s">
        <v>81</v>
      </c>
      <c r="B765" t="s">
        <v>1541</v>
      </c>
      <c r="C765" t="s">
        <v>23</v>
      </c>
      <c r="D765" t="s">
        <v>693</v>
      </c>
      <c r="E765" t="s">
        <v>1835</v>
      </c>
      <c r="F765" t="str">
        <f t="shared" si="22"/>
        <v>Montreal</v>
      </c>
      <c r="G765" t="str">
        <f t="shared" si="23"/>
        <v>Montreal</v>
      </c>
      <c r="H765" t="s">
        <v>146</v>
      </c>
      <c r="I765" t="s">
        <v>18</v>
      </c>
      <c r="J765" t="s">
        <v>45</v>
      </c>
      <c r="K765" t="s">
        <v>32</v>
      </c>
      <c r="L765" t="s">
        <v>21</v>
      </c>
      <c r="M765" s="6">
        <v>66000</v>
      </c>
      <c r="N765" s="6">
        <v>84500</v>
      </c>
      <c r="O765" s="6">
        <v>75250</v>
      </c>
    </row>
    <row r="766" spans="1:15" x14ac:dyDescent="0.2">
      <c r="A766" t="s">
        <v>26</v>
      </c>
      <c r="B766" t="s">
        <v>1538</v>
      </c>
      <c r="C766" t="s">
        <v>103</v>
      </c>
      <c r="D766" t="s">
        <v>583</v>
      </c>
      <c r="E766" t="s">
        <v>1835</v>
      </c>
      <c r="F766" t="str">
        <f t="shared" si="22"/>
        <v>Montreal</v>
      </c>
      <c r="G766" t="str">
        <f t="shared" si="23"/>
        <v>Montreal</v>
      </c>
      <c r="H766" t="s">
        <v>146</v>
      </c>
      <c r="I766" t="s">
        <v>18</v>
      </c>
      <c r="J766" t="s">
        <v>45</v>
      </c>
      <c r="K766" t="s">
        <v>32</v>
      </c>
      <c r="L766" t="s">
        <v>21</v>
      </c>
      <c r="M766" s="6">
        <v>64123.59</v>
      </c>
      <c r="N766" s="6">
        <v>86600</v>
      </c>
      <c r="O766" s="6">
        <v>75361.794999999998</v>
      </c>
    </row>
    <row r="767" spans="1:15" x14ac:dyDescent="0.2">
      <c r="A767" t="s">
        <v>26</v>
      </c>
      <c r="B767" t="s">
        <v>1151</v>
      </c>
      <c r="C767" t="s">
        <v>50</v>
      </c>
      <c r="D767" t="s">
        <v>1539</v>
      </c>
      <c r="E767" t="s">
        <v>1540</v>
      </c>
      <c r="F767" t="str">
        <f t="shared" si="22"/>
        <v>Saint-Hubert</v>
      </c>
      <c r="G767" t="str">
        <f t="shared" si="23"/>
        <v>Saint-Hubert</v>
      </c>
      <c r="H767" t="s">
        <v>146</v>
      </c>
      <c r="I767" t="s">
        <v>1153</v>
      </c>
      <c r="J767" t="s">
        <v>20</v>
      </c>
      <c r="K767" t="s">
        <v>32</v>
      </c>
      <c r="L767" t="s">
        <v>46</v>
      </c>
      <c r="M767" s="6">
        <v>64123.59</v>
      </c>
      <c r="N767" s="6">
        <v>86600</v>
      </c>
      <c r="O767" s="6">
        <v>75361.794999999998</v>
      </c>
    </row>
    <row r="768" spans="1:15" x14ac:dyDescent="0.2">
      <c r="A768" t="s">
        <v>81</v>
      </c>
      <c r="B768" t="s">
        <v>1542</v>
      </c>
      <c r="C768" t="s">
        <v>23</v>
      </c>
      <c r="D768" t="s">
        <v>583</v>
      </c>
      <c r="E768" t="s">
        <v>1835</v>
      </c>
      <c r="F768" t="str">
        <f t="shared" si="22"/>
        <v>Montreal</v>
      </c>
      <c r="G768" t="str">
        <f t="shared" si="23"/>
        <v>Montreal</v>
      </c>
      <c r="H768" t="s">
        <v>146</v>
      </c>
      <c r="I768" t="s">
        <v>18</v>
      </c>
      <c r="J768" t="s">
        <v>223</v>
      </c>
      <c r="K768" t="s">
        <v>32</v>
      </c>
      <c r="L768" t="s">
        <v>21</v>
      </c>
      <c r="M768" s="6">
        <v>66000</v>
      </c>
      <c r="N768" s="6">
        <v>84500</v>
      </c>
      <c r="O768" s="6">
        <v>75250</v>
      </c>
    </row>
    <row r="769" spans="1:15" x14ac:dyDescent="0.2">
      <c r="A769" t="s">
        <v>81</v>
      </c>
      <c r="B769" t="s">
        <v>1462</v>
      </c>
      <c r="C769" t="s">
        <v>23</v>
      </c>
      <c r="D769" t="s">
        <v>967</v>
      </c>
      <c r="E769" t="s">
        <v>17</v>
      </c>
      <c r="F769" t="str">
        <f t="shared" si="22"/>
        <v>Remote</v>
      </c>
      <c r="G769" t="str">
        <f t="shared" si="23"/>
        <v>Remote</v>
      </c>
      <c r="H769" t="s">
        <v>18</v>
      </c>
      <c r="I769" t="s">
        <v>685</v>
      </c>
      <c r="J769" t="s">
        <v>45</v>
      </c>
      <c r="K769" t="s">
        <v>17</v>
      </c>
      <c r="L769" t="s">
        <v>21</v>
      </c>
      <c r="M769" s="6">
        <v>66000</v>
      </c>
      <c r="N769" s="6">
        <v>84500</v>
      </c>
      <c r="O769" s="6">
        <v>75250</v>
      </c>
    </row>
    <row r="770" spans="1:15" x14ac:dyDescent="0.2">
      <c r="A770" t="s">
        <v>81</v>
      </c>
      <c r="B770" t="s">
        <v>1543</v>
      </c>
      <c r="C770" t="s">
        <v>23</v>
      </c>
      <c r="D770" t="s">
        <v>1485</v>
      </c>
      <c r="E770" t="s">
        <v>1835</v>
      </c>
      <c r="F770" t="str">
        <f t="shared" ref="F770:F833" si="24">IF(LEFT(E770,9)="Remote in","Remote",E770)</f>
        <v>Montreal</v>
      </c>
      <c r="G770" t="str">
        <f t="shared" ref="G770:G833" si="25">IF(LEFT(E770,9)="Remote in",MID(E770,11,LEN(E770)-10),E770)</f>
        <v>Montreal</v>
      </c>
      <c r="H770" t="s">
        <v>146</v>
      </c>
      <c r="I770" t="s">
        <v>1544</v>
      </c>
      <c r="J770" t="s">
        <v>45</v>
      </c>
      <c r="K770" t="s">
        <v>32</v>
      </c>
      <c r="L770" t="s">
        <v>33</v>
      </c>
      <c r="M770" s="6">
        <v>66000</v>
      </c>
      <c r="N770" s="6">
        <v>84500</v>
      </c>
      <c r="O770" s="6">
        <v>75250</v>
      </c>
    </row>
    <row r="771" spans="1:15" x14ac:dyDescent="0.2">
      <c r="A771" t="s">
        <v>26</v>
      </c>
      <c r="B771" t="s">
        <v>1412</v>
      </c>
      <c r="C771" t="s">
        <v>35</v>
      </c>
      <c r="D771" t="s">
        <v>1413</v>
      </c>
      <c r="E771" t="s">
        <v>63</v>
      </c>
      <c r="F771" t="str">
        <f t="shared" si="24"/>
        <v>Vancouver</v>
      </c>
      <c r="G771" t="str">
        <f t="shared" si="25"/>
        <v>Vancouver</v>
      </c>
      <c r="H771" t="s">
        <v>53</v>
      </c>
      <c r="I771" t="s">
        <v>1414</v>
      </c>
      <c r="J771" t="s">
        <v>20</v>
      </c>
      <c r="K771" t="s">
        <v>32</v>
      </c>
      <c r="L771" t="s">
        <v>21</v>
      </c>
      <c r="M771" s="6">
        <v>100000</v>
      </c>
      <c r="N771" s="6">
        <v>110000</v>
      </c>
      <c r="O771" s="6">
        <v>105000</v>
      </c>
    </row>
    <row r="772" spans="1:15" x14ac:dyDescent="0.2">
      <c r="A772" t="s">
        <v>55</v>
      </c>
      <c r="B772" t="s">
        <v>1545</v>
      </c>
      <c r="C772" t="s">
        <v>50</v>
      </c>
      <c r="D772" t="s">
        <v>1546</v>
      </c>
      <c r="E772" t="s">
        <v>63</v>
      </c>
      <c r="F772" t="str">
        <f t="shared" si="24"/>
        <v>Vancouver</v>
      </c>
      <c r="G772" t="str">
        <f t="shared" si="25"/>
        <v>Vancouver</v>
      </c>
      <c r="H772" t="s">
        <v>53</v>
      </c>
      <c r="I772" t="s">
        <v>1344</v>
      </c>
      <c r="J772" t="s">
        <v>45</v>
      </c>
      <c r="K772" t="s">
        <v>32</v>
      </c>
      <c r="L772" t="s">
        <v>33</v>
      </c>
      <c r="M772" s="6">
        <v>80932</v>
      </c>
      <c r="N772" s="6">
        <v>105773</v>
      </c>
      <c r="O772" s="6">
        <v>93352.5</v>
      </c>
    </row>
    <row r="773" spans="1:15" x14ac:dyDescent="0.2">
      <c r="A773" t="s">
        <v>88</v>
      </c>
      <c r="B773" t="s">
        <v>89</v>
      </c>
      <c r="C773" t="s">
        <v>90</v>
      </c>
      <c r="D773" t="s">
        <v>91</v>
      </c>
      <c r="E773" t="s">
        <v>99</v>
      </c>
      <c r="F773" t="str">
        <f t="shared" si="24"/>
        <v>Calgary</v>
      </c>
      <c r="G773" t="str">
        <f t="shared" si="25"/>
        <v>Calgary</v>
      </c>
      <c r="H773" t="s">
        <v>100</v>
      </c>
      <c r="I773" t="s">
        <v>1547</v>
      </c>
      <c r="J773" t="s">
        <v>45</v>
      </c>
      <c r="K773" t="s">
        <v>32</v>
      </c>
      <c r="L773" t="s">
        <v>93</v>
      </c>
      <c r="M773" s="6">
        <v>30240.560000000001</v>
      </c>
      <c r="N773" s="6">
        <v>57200</v>
      </c>
      <c r="O773" s="6">
        <v>43720.28</v>
      </c>
    </row>
    <row r="774" spans="1:15" x14ac:dyDescent="0.2">
      <c r="A774" t="s">
        <v>88</v>
      </c>
      <c r="B774" t="s">
        <v>1548</v>
      </c>
      <c r="C774" t="s">
        <v>103</v>
      </c>
      <c r="D774" t="s">
        <v>1549</v>
      </c>
      <c r="E774" t="s">
        <v>123</v>
      </c>
      <c r="F774" t="str">
        <f t="shared" si="24"/>
        <v>Mississauga</v>
      </c>
      <c r="G774" t="str">
        <f t="shared" si="25"/>
        <v>Mississauga</v>
      </c>
      <c r="H774" t="s">
        <v>31</v>
      </c>
      <c r="I774" t="s">
        <v>1550</v>
      </c>
      <c r="J774" t="s">
        <v>45</v>
      </c>
      <c r="K774" t="s">
        <v>32</v>
      </c>
      <c r="L774" t="s">
        <v>21</v>
      </c>
      <c r="M774" s="6">
        <v>85816.8</v>
      </c>
      <c r="N774" s="6">
        <v>91520</v>
      </c>
      <c r="O774" s="6">
        <v>88668.4</v>
      </c>
    </row>
    <row r="775" spans="1:15" x14ac:dyDescent="0.2">
      <c r="A775" t="s">
        <v>96</v>
      </c>
      <c r="B775" t="s">
        <v>816</v>
      </c>
      <c r="C775" t="s">
        <v>50</v>
      </c>
      <c r="D775" t="s">
        <v>1551</v>
      </c>
      <c r="E775" t="s">
        <v>1552</v>
      </c>
      <c r="F775" t="str">
        <f t="shared" si="24"/>
        <v>New Westminster</v>
      </c>
      <c r="G775" t="str">
        <f t="shared" si="25"/>
        <v>New Westminster</v>
      </c>
      <c r="H775" t="s">
        <v>53</v>
      </c>
      <c r="I775" t="s">
        <v>18</v>
      </c>
      <c r="J775" t="s">
        <v>20</v>
      </c>
      <c r="K775" t="s">
        <v>32</v>
      </c>
      <c r="L775" t="s">
        <v>150</v>
      </c>
      <c r="M775" s="6">
        <v>68994</v>
      </c>
      <c r="N775" s="6">
        <v>68994</v>
      </c>
      <c r="O775" s="6">
        <v>68994</v>
      </c>
    </row>
    <row r="776" spans="1:15" x14ac:dyDescent="0.2">
      <c r="A776" t="s">
        <v>88</v>
      </c>
      <c r="B776" t="s">
        <v>598</v>
      </c>
      <c r="C776" t="s">
        <v>90</v>
      </c>
      <c r="D776" t="s">
        <v>1553</v>
      </c>
      <c r="E776" t="s">
        <v>1554</v>
      </c>
      <c r="F776" t="str">
        <f t="shared" si="24"/>
        <v>Woodbridge</v>
      </c>
      <c r="G776" t="str">
        <f t="shared" si="25"/>
        <v>Woodbridge</v>
      </c>
      <c r="H776" t="s">
        <v>31</v>
      </c>
      <c r="I776" t="s">
        <v>1555</v>
      </c>
      <c r="J776" t="s">
        <v>20</v>
      </c>
      <c r="K776" t="s">
        <v>32</v>
      </c>
      <c r="L776" t="s">
        <v>21</v>
      </c>
      <c r="M776" s="6">
        <v>90480</v>
      </c>
      <c r="N776" s="6">
        <v>90480</v>
      </c>
      <c r="O776" s="6">
        <v>90480</v>
      </c>
    </row>
    <row r="777" spans="1:15" x14ac:dyDescent="0.2">
      <c r="A777" t="s">
        <v>88</v>
      </c>
      <c r="B777" t="s">
        <v>1556</v>
      </c>
      <c r="C777" t="s">
        <v>90</v>
      </c>
      <c r="D777" t="s">
        <v>1557</v>
      </c>
      <c r="E777" t="s">
        <v>196</v>
      </c>
      <c r="F777" t="str">
        <f t="shared" si="24"/>
        <v>Remote</v>
      </c>
      <c r="G777" t="str">
        <f t="shared" si="25"/>
        <v>Toronto</v>
      </c>
      <c r="H777" t="s">
        <v>31</v>
      </c>
      <c r="I777" t="s">
        <v>1558</v>
      </c>
      <c r="J777" t="s">
        <v>45</v>
      </c>
      <c r="K777" t="s">
        <v>17</v>
      </c>
      <c r="L777" t="s">
        <v>21</v>
      </c>
      <c r="M777" s="6">
        <v>85816.8</v>
      </c>
      <c r="N777" s="6">
        <v>91520</v>
      </c>
      <c r="O777" s="6">
        <v>88668.4</v>
      </c>
    </row>
    <row r="778" spans="1:15" x14ac:dyDescent="0.2">
      <c r="A778" t="s">
        <v>48</v>
      </c>
      <c r="B778" t="s">
        <v>1559</v>
      </c>
      <c r="C778" t="s">
        <v>23</v>
      </c>
      <c r="D778" t="s">
        <v>1560</v>
      </c>
      <c r="E778" t="s">
        <v>154</v>
      </c>
      <c r="F778" t="str">
        <f t="shared" si="24"/>
        <v>London</v>
      </c>
      <c r="G778" t="str">
        <f t="shared" si="25"/>
        <v>London</v>
      </c>
      <c r="H778" t="s">
        <v>31</v>
      </c>
      <c r="I778" t="s">
        <v>1561</v>
      </c>
      <c r="J778" t="s">
        <v>20</v>
      </c>
      <c r="K778" t="s">
        <v>32</v>
      </c>
      <c r="L778" t="s">
        <v>21</v>
      </c>
      <c r="M778" s="6">
        <v>68500</v>
      </c>
      <c r="N778" s="6">
        <v>87000</v>
      </c>
      <c r="O778" s="6">
        <v>77750</v>
      </c>
    </row>
    <row r="779" spans="1:15" x14ac:dyDescent="0.2">
      <c r="A779" t="s">
        <v>55</v>
      </c>
      <c r="B779" t="s">
        <v>1562</v>
      </c>
      <c r="C779" t="s">
        <v>23</v>
      </c>
      <c r="D779" t="s">
        <v>491</v>
      </c>
      <c r="E779" t="s">
        <v>1835</v>
      </c>
      <c r="F779" t="str">
        <f t="shared" si="24"/>
        <v>Montreal</v>
      </c>
      <c r="G779" t="str">
        <f t="shared" si="25"/>
        <v>Montreal</v>
      </c>
      <c r="H779" t="s">
        <v>146</v>
      </c>
      <c r="I779" t="s">
        <v>18</v>
      </c>
      <c r="J779" t="s">
        <v>45</v>
      </c>
      <c r="K779" t="s">
        <v>32</v>
      </c>
      <c r="L779" t="s">
        <v>21</v>
      </c>
      <c r="M779" s="6">
        <v>68000</v>
      </c>
      <c r="N779" s="6">
        <v>88300</v>
      </c>
      <c r="O779" s="6">
        <v>78150</v>
      </c>
    </row>
    <row r="780" spans="1:15" x14ac:dyDescent="0.2">
      <c r="A780" t="s">
        <v>22</v>
      </c>
      <c r="B780" t="s">
        <v>23</v>
      </c>
      <c r="C780" t="s">
        <v>23</v>
      </c>
      <c r="D780" t="s">
        <v>1563</v>
      </c>
      <c r="E780" t="s">
        <v>1564</v>
      </c>
      <c r="F780" t="str">
        <f t="shared" si="24"/>
        <v>Prince George</v>
      </c>
      <c r="G780" t="str">
        <f t="shared" si="25"/>
        <v>Prince George</v>
      </c>
      <c r="H780" t="s">
        <v>53</v>
      </c>
      <c r="I780" t="s">
        <v>54</v>
      </c>
      <c r="J780" t="s">
        <v>20</v>
      </c>
      <c r="K780" t="s">
        <v>32</v>
      </c>
      <c r="L780" t="s">
        <v>33</v>
      </c>
      <c r="M780" s="6">
        <v>50000</v>
      </c>
      <c r="N780" s="6">
        <v>60000</v>
      </c>
      <c r="O780" s="6">
        <v>55000</v>
      </c>
    </row>
    <row r="781" spans="1:15" x14ac:dyDescent="0.2">
      <c r="A781" t="s">
        <v>88</v>
      </c>
      <c r="B781" t="s">
        <v>1565</v>
      </c>
      <c r="C781" t="s">
        <v>23</v>
      </c>
      <c r="D781" t="s">
        <v>1566</v>
      </c>
      <c r="E781" t="s">
        <v>1567</v>
      </c>
      <c r="F781" t="str">
        <f t="shared" si="24"/>
        <v>Remote</v>
      </c>
      <c r="G781" t="str">
        <f t="shared" si="25"/>
        <v>London</v>
      </c>
      <c r="H781" t="s">
        <v>31</v>
      </c>
      <c r="I781" t="s">
        <v>593</v>
      </c>
      <c r="J781" t="s">
        <v>20</v>
      </c>
      <c r="K781" t="s">
        <v>17</v>
      </c>
      <c r="L781" t="s">
        <v>33</v>
      </c>
      <c r="M781" s="6">
        <v>85816.8</v>
      </c>
      <c r="N781" s="6">
        <v>91520</v>
      </c>
      <c r="O781" s="6">
        <v>88668.4</v>
      </c>
    </row>
    <row r="782" spans="1:15" x14ac:dyDescent="0.2">
      <c r="A782" t="s">
        <v>88</v>
      </c>
      <c r="B782" t="s">
        <v>299</v>
      </c>
      <c r="C782" t="s">
        <v>90</v>
      </c>
      <c r="D782" t="s">
        <v>1568</v>
      </c>
      <c r="E782" t="s">
        <v>123</v>
      </c>
      <c r="F782" t="str">
        <f t="shared" si="24"/>
        <v>Mississauga</v>
      </c>
      <c r="G782" t="str">
        <f t="shared" si="25"/>
        <v>Mississauga</v>
      </c>
      <c r="H782" t="s">
        <v>31</v>
      </c>
      <c r="I782" t="s">
        <v>18</v>
      </c>
      <c r="J782" t="s">
        <v>20</v>
      </c>
      <c r="K782" t="s">
        <v>32</v>
      </c>
      <c r="L782" t="s">
        <v>33</v>
      </c>
      <c r="M782" s="6">
        <v>91520</v>
      </c>
      <c r="N782" s="6">
        <v>91520</v>
      </c>
      <c r="O782" s="6">
        <v>91520</v>
      </c>
    </row>
    <row r="783" spans="1:15" x14ac:dyDescent="0.2">
      <c r="A783" t="s">
        <v>26</v>
      </c>
      <c r="B783" t="s">
        <v>1569</v>
      </c>
      <c r="C783" t="s">
        <v>357</v>
      </c>
      <c r="D783" t="s">
        <v>583</v>
      </c>
      <c r="E783" t="s">
        <v>1835</v>
      </c>
      <c r="F783" t="str">
        <f t="shared" si="24"/>
        <v>Montreal</v>
      </c>
      <c r="G783" t="str">
        <f t="shared" si="25"/>
        <v>Montreal</v>
      </c>
      <c r="H783" t="s">
        <v>146</v>
      </c>
      <c r="I783" t="s">
        <v>18</v>
      </c>
      <c r="J783" t="s">
        <v>20</v>
      </c>
      <c r="K783" t="s">
        <v>32</v>
      </c>
      <c r="L783" t="s">
        <v>21</v>
      </c>
      <c r="M783" s="6">
        <v>64123.59</v>
      </c>
      <c r="N783" s="6">
        <v>86600</v>
      </c>
      <c r="O783" s="6">
        <v>75361.794999999998</v>
      </c>
    </row>
    <row r="784" spans="1:15" x14ac:dyDescent="0.2">
      <c r="A784" t="s">
        <v>88</v>
      </c>
      <c r="B784" t="s">
        <v>972</v>
      </c>
      <c r="C784" t="s">
        <v>23</v>
      </c>
      <c r="D784" t="s">
        <v>1570</v>
      </c>
      <c r="E784" t="s">
        <v>136</v>
      </c>
      <c r="F784" t="str">
        <f t="shared" si="24"/>
        <v>Edmonton</v>
      </c>
      <c r="G784" t="str">
        <f t="shared" si="25"/>
        <v>Edmonton</v>
      </c>
      <c r="H784" t="s">
        <v>100</v>
      </c>
      <c r="I784" t="s">
        <v>18</v>
      </c>
      <c r="J784" t="s">
        <v>20</v>
      </c>
      <c r="K784" t="s">
        <v>32</v>
      </c>
      <c r="L784" t="s">
        <v>33</v>
      </c>
      <c r="M784" s="7">
        <v>98009.599999999904</v>
      </c>
      <c r="N784" s="7">
        <v>98009.599999999904</v>
      </c>
      <c r="O784" s="7">
        <v>98009.599999999904</v>
      </c>
    </row>
    <row r="785" spans="1:15" x14ac:dyDescent="0.2">
      <c r="A785" t="s">
        <v>81</v>
      </c>
      <c r="B785" t="s">
        <v>1571</v>
      </c>
      <c r="C785" t="s">
        <v>50</v>
      </c>
      <c r="D785" t="s">
        <v>1572</v>
      </c>
      <c r="E785" t="s">
        <v>608</v>
      </c>
      <c r="F785" t="str">
        <f t="shared" si="24"/>
        <v>Etobicoke</v>
      </c>
      <c r="G785" t="str">
        <f t="shared" si="25"/>
        <v>Etobicoke</v>
      </c>
      <c r="H785" t="s">
        <v>31</v>
      </c>
      <c r="I785" t="s">
        <v>193</v>
      </c>
      <c r="J785" t="s">
        <v>45</v>
      </c>
      <c r="K785" t="s">
        <v>32</v>
      </c>
      <c r="L785" t="s">
        <v>21</v>
      </c>
      <c r="M785" s="6">
        <v>66000</v>
      </c>
      <c r="N785" s="6">
        <v>84500</v>
      </c>
      <c r="O785" s="6">
        <v>75250</v>
      </c>
    </row>
    <row r="786" spans="1:15" x14ac:dyDescent="0.2">
      <c r="A786" t="s">
        <v>55</v>
      </c>
      <c r="B786" t="s">
        <v>1573</v>
      </c>
      <c r="C786" t="s">
        <v>23</v>
      </c>
      <c r="D786" t="s">
        <v>1574</v>
      </c>
      <c r="E786" t="s">
        <v>63</v>
      </c>
      <c r="F786" t="str">
        <f t="shared" si="24"/>
        <v>Vancouver</v>
      </c>
      <c r="G786" t="str">
        <f t="shared" si="25"/>
        <v>Vancouver</v>
      </c>
      <c r="H786" t="s">
        <v>53</v>
      </c>
      <c r="I786" t="s">
        <v>311</v>
      </c>
      <c r="J786" t="s">
        <v>45</v>
      </c>
      <c r="K786" t="s">
        <v>32</v>
      </c>
      <c r="L786" t="s">
        <v>21</v>
      </c>
      <c r="M786" s="6">
        <v>88990</v>
      </c>
      <c r="N786" s="6">
        <v>127923</v>
      </c>
      <c r="O786" s="6">
        <v>108456.5</v>
      </c>
    </row>
    <row r="787" spans="1:15" x14ac:dyDescent="0.2">
      <c r="A787" t="s">
        <v>26</v>
      </c>
      <c r="B787" t="s">
        <v>1575</v>
      </c>
      <c r="C787" t="s">
        <v>61</v>
      </c>
      <c r="D787" t="s">
        <v>1576</v>
      </c>
      <c r="E787" t="s">
        <v>1835</v>
      </c>
      <c r="F787" t="str">
        <f t="shared" si="24"/>
        <v>Montreal</v>
      </c>
      <c r="G787" t="str">
        <f t="shared" si="25"/>
        <v>Montreal</v>
      </c>
      <c r="H787" t="s">
        <v>146</v>
      </c>
      <c r="I787" t="s">
        <v>1577</v>
      </c>
      <c r="J787" t="s">
        <v>20</v>
      </c>
      <c r="K787" t="s">
        <v>32</v>
      </c>
      <c r="L787" t="s">
        <v>21</v>
      </c>
      <c r="M787" s="6">
        <v>64123.59</v>
      </c>
      <c r="N787" s="6">
        <v>86600</v>
      </c>
      <c r="O787" s="6">
        <v>75361.794999999998</v>
      </c>
    </row>
    <row r="788" spans="1:15" x14ac:dyDescent="0.2">
      <c r="A788" t="s">
        <v>96</v>
      </c>
      <c r="B788" t="s">
        <v>1578</v>
      </c>
      <c r="C788" t="s">
        <v>50</v>
      </c>
      <c r="D788" t="s">
        <v>1579</v>
      </c>
      <c r="E788" t="s">
        <v>136</v>
      </c>
      <c r="F788" t="str">
        <f t="shared" si="24"/>
        <v>Edmonton</v>
      </c>
      <c r="G788" t="str">
        <f t="shared" si="25"/>
        <v>Edmonton</v>
      </c>
      <c r="H788" t="s">
        <v>100</v>
      </c>
      <c r="I788" t="s">
        <v>18</v>
      </c>
      <c r="J788" t="s">
        <v>20</v>
      </c>
      <c r="K788" t="s">
        <v>32</v>
      </c>
      <c r="L788" t="s">
        <v>21</v>
      </c>
      <c r="M788" s="6">
        <v>93600</v>
      </c>
      <c r="N788" s="6">
        <v>93600</v>
      </c>
      <c r="O788" s="6">
        <v>93600</v>
      </c>
    </row>
    <row r="789" spans="1:15" x14ac:dyDescent="0.2">
      <c r="A789" t="s">
        <v>96</v>
      </c>
      <c r="B789" t="s">
        <v>1580</v>
      </c>
      <c r="C789" t="s">
        <v>50</v>
      </c>
      <c r="D789" t="s">
        <v>1581</v>
      </c>
      <c r="E789" t="s">
        <v>1582</v>
      </c>
      <c r="F789" t="str">
        <f t="shared" si="24"/>
        <v>Haldimand</v>
      </c>
      <c r="G789" t="str">
        <f t="shared" si="25"/>
        <v>Haldimand</v>
      </c>
      <c r="H789" t="s">
        <v>31</v>
      </c>
      <c r="I789" t="s">
        <v>54</v>
      </c>
      <c r="J789" t="s">
        <v>20</v>
      </c>
      <c r="K789" t="s">
        <v>32</v>
      </c>
      <c r="L789" t="s">
        <v>21</v>
      </c>
      <c r="M789" s="6">
        <v>30240.560000000001</v>
      </c>
      <c r="N789" s="6">
        <v>57200</v>
      </c>
      <c r="O789" s="6">
        <v>43720.28</v>
      </c>
    </row>
    <row r="790" spans="1:15" x14ac:dyDescent="0.2">
      <c r="A790" t="s">
        <v>48</v>
      </c>
      <c r="B790" t="s">
        <v>1583</v>
      </c>
      <c r="C790" t="s">
        <v>23</v>
      </c>
      <c r="D790" t="s">
        <v>1299</v>
      </c>
      <c r="E790" t="s">
        <v>1835</v>
      </c>
      <c r="F790" t="str">
        <f t="shared" si="24"/>
        <v>Montreal</v>
      </c>
      <c r="G790" t="str">
        <f t="shared" si="25"/>
        <v>Montreal</v>
      </c>
      <c r="H790" t="s">
        <v>146</v>
      </c>
      <c r="I790" t="s">
        <v>1584</v>
      </c>
      <c r="J790" t="s">
        <v>20</v>
      </c>
      <c r="K790" t="s">
        <v>32</v>
      </c>
      <c r="L790" t="s">
        <v>21</v>
      </c>
      <c r="M790" s="6">
        <v>75000</v>
      </c>
      <c r="N790" s="6">
        <v>75000</v>
      </c>
      <c r="O790" s="6">
        <v>75000</v>
      </c>
    </row>
    <row r="791" spans="1:15" x14ac:dyDescent="0.2">
      <c r="A791" t="s">
        <v>81</v>
      </c>
      <c r="B791" t="s">
        <v>1585</v>
      </c>
      <c r="C791" t="s">
        <v>23</v>
      </c>
      <c r="D791" t="s">
        <v>91</v>
      </c>
      <c r="E791" t="s">
        <v>37</v>
      </c>
      <c r="F791" t="str">
        <f t="shared" si="24"/>
        <v>Toronto</v>
      </c>
      <c r="G791" t="str">
        <f t="shared" si="25"/>
        <v>Toronto</v>
      </c>
      <c r="H791" t="s">
        <v>31</v>
      </c>
      <c r="I791" t="s">
        <v>129</v>
      </c>
      <c r="J791" t="s">
        <v>45</v>
      </c>
      <c r="K791" t="s">
        <v>32</v>
      </c>
      <c r="L791" t="s">
        <v>93</v>
      </c>
      <c r="M791" s="6">
        <v>66000</v>
      </c>
      <c r="N791" s="6">
        <v>84500</v>
      </c>
      <c r="O791" s="6">
        <v>75250</v>
      </c>
    </row>
    <row r="792" spans="1:15" x14ac:dyDescent="0.2">
      <c r="A792" t="s">
        <v>55</v>
      </c>
      <c r="B792" t="s">
        <v>1586</v>
      </c>
      <c r="C792" t="s">
        <v>23</v>
      </c>
      <c r="D792" t="s">
        <v>1377</v>
      </c>
      <c r="E792" t="s">
        <v>37</v>
      </c>
      <c r="F792" t="str">
        <f t="shared" si="24"/>
        <v>Toronto</v>
      </c>
      <c r="G792" t="str">
        <f t="shared" si="25"/>
        <v>Toronto</v>
      </c>
      <c r="H792" t="s">
        <v>31</v>
      </c>
      <c r="I792" t="s">
        <v>129</v>
      </c>
      <c r="J792" t="s">
        <v>20</v>
      </c>
      <c r="K792" t="s">
        <v>32</v>
      </c>
      <c r="L792" t="s">
        <v>21</v>
      </c>
      <c r="M792" s="6">
        <v>77000</v>
      </c>
      <c r="N792" s="6">
        <v>95000</v>
      </c>
      <c r="O792" s="6">
        <v>86000</v>
      </c>
    </row>
    <row r="793" spans="1:15" x14ac:dyDescent="0.2">
      <c r="A793" t="s">
        <v>88</v>
      </c>
      <c r="B793" t="s">
        <v>299</v>
      </c>
      <c r="C793" t="s">
        <v>90</v>
      </c>
      <c r="D793" t="s">
        <v>1587</v>
      </c>
      <c r="E793" t="s">
        <v>99</v>
      </c>
      <c r="F793" t="str">
        <f t="shared" si="24"/>
        <v>Calgary</v>
      </c>
      <c r="G793" t="str">
        <f t="shared" si="25"/>
        <v>Calgary</v>
      </c>
      <c r="H793" t="s">
        <v>100</v>
      </c>
      <c r="I793" t="s">
        <v>18</v>
      </c>
      <c r="J793" t="s">
        <v>20</v>
      </c>
      <c r="K793" t="s">
        <v>32</v>
      </c>
      <c r="L793" t="s">
        <v>33</v>
      </c>
      <c r="M793" s="6">
        <v>98280</v>
      </c>
      <c r="N793" s="6">
        <v>98280</v>
      </c>
      <c r="O793" s="6">
        <v>98280</v>
      </c>
    </row>
    <row r="794" spans="1:15" x14ac:dyDescent="0.2">
      <c r="A794" t="s">
        <v>26</v>
      </c>
      <c r="B794" t="s">
        <v>1588</v>
      </c>
      <c r="C794" t="s">
        <v>50</v>
      </c>
      <c r="D794" t="s">
        <v>1589</v>
      </c>
      <c r="E794" t="s">
        <v>1835</v>
      </c>
      <c r="F794" t="str">
        <f t="shared" si="24"/>
        <v>Montreal</v>
      </c>
      <c r="G794" t="str">
        <f t="shared" si="25"/>
        <v>Montreal</v>
      </c>
      <c r="H794" t="s">
        <v>146</v>
      </c>
      <c r="I794" t="s">
        <v>1590</v>
      </c>
      <c r="J794" t="s">
        <v>20</v>
      </c>
      <c r="K794" t="s">
        <v>32</v>
      </c>
      <c r="L794" t="s">
        <v>21</v>
      </c>
      <c r="M794" s="6">
        <v>30240.560000000001</v>
      </c>
      <c r="N794" s="6">
        <v>57200</v>
      </c>
      <c r="O794" s="6">
        <v>43720.28</v>
      </c>
    </row>
    <row r="795" spans="1:15" x14ac:dyDescent="0.2">
      <c r="A795" t="s">
        <v>88</v>
      </c>
      <c r="B795" t="s">
        <v>299</v>
      </c>
      <c r="C795" t="s">
        <v>90</v>
      </c>
      <c r="D795" t="s">
        <v>1591</v>
      </c>
      <c r="E795" t="s">
        <v>216</v>
      </c>
      <c r="F795" t="str">
        <f t="shared" si="24"/>
        <v>Surrey</v>
      </c>
      <c r="G795" t="str">
        <f t="shared" si="25"/>
        <v>Surrey</v>
      </c>
      <c r="H795" t="s">
        <v>53</v>
      </c>
      <c r="I795" t="s">
        <v>18</v>
      </c>
      <c r="J795" t="s">
        <v>20</v>
      </c>
      <c r="K795" t="s">
        <v>32</v>
      </c>
      <c r="L795" t="s">
        <v>21</v>
      </c>
      <c r="M795" s="6">
        <v>95680</v>
      </c>
      <c r="N795" s="6">
        <v>95680</v>
      </c>
      <c r="O795" s="6">
        <v>95680</v>
      </c>
    </row>
    <row r="796" spans="1:15" x14ac:dyDescent="0.2">
      <c r="A796" t="s">
        <v>48</v>
      </c>
      <c r="B796" t="s">
        <v>1592</v>
      </c>
      <c r="C796" t="s">
        <v>1031</v>
      </c>
      <c r="D796" t="s">
        <v>1593</v>
      </c>
      <c r="E796" t="s">
        <v>123</v>
      </c>
      <c r="F796" t="str">
        <f t="shared" si="24"/>
        <v>Mississauga</v>
      </c>
      <c r="G796" t="str">
        <f t="shared" si="25"/>
        <v>Mississauga</v>
      </c>
      <c r="H796" t="s">
        <v>31</v>
      </c>
      <c r="I796" t="s">
        <v>54</v>
      </c>
      <c r="J796" t="s">
        <v>45</v>
      </c>
      <c r="K796" t="s">
        <v>32</v>
      </c>
      <c r="L796" t="s">
        <v>21</v>
      </c>
      <c r="M796" s="6">
        <v>68500</v>
      </c>
      <c r="N796" s="6">
        <v>87000</v>
      </c>
      <c r="O796" s="6">
        <v>77750</v>
      </c>
    </row>
    <row r="797" spans="1:15" x14ac:dyDescent="0.2">
      <c r="A797" t="s">
        <v>55</v>
      </c>
      <c r="B797" t="s">
        <v>1594</v>
      </c>
      <c r="C797" t="s">
        <v>266</v>
      </c>
      <c r="D797" t="s">
        <v>1595</v>
      </c>
      <c r="E797" t="s">
        <v>123</v>
      </c>
      <c r="F797" t="str">
        <f t="shared" si="24"/>
        <v>Mississauga</v>
      </c>
      <c r="G797" t="str">
        <f t="shared" si="25"/>
        <v>Mississauga</v>
      </c>
      <c r="H797" t="s">
        <v>31</v>
      </c>
      <c r="I797" t="s">
        <v>18</v>
      </c>
      <c r="J797" t="s">
        <v>45</v>
      </c>
      <c r="K797" t="s">
        <v>32</v>
      </c>
      <c r="L797" t="s">
        <v>21</v>
      </c>
      <c r="M797" s="6">
        <v>68000</v>
      </c>
      <c r="N797" s="6">
        <v>88300</v>
      </c>
      <c r="O797" s="6">
        <v>78150</v>
      </c>
    </row>
    <row r="798" spans="1:15" x14ac:dyDescent="0.2">
      <c r="A798" t="s">
        <v>48</v>
      </c>
      <c r="B798" t="s">
        <v>1596</v>
      </c>
      <c r="C798" t="s">
        <v>1031</v>
      </c>
      <c r="D798" t="s">
        <v>1597</v>
      </c>
      <c r="E798" t="s">
        <v>30</v>
      </c>
      <c r="F798" t="str">
        <f t="shared" si="24"/>
        <v>Ottawa</v>
      </c>
      <c r="G798" t="str">
        <f t="shared" si="25"/>
        <v>Ottawa</v>
      </c>
      <c r="H798" t="s">
        <v>31</v>
      </c>
      <c r="I798" t="s">
        <v>54</v>
      </c>
      <c r="J798" t="s">
        <v>223</v>
      </c>
      <c r="K798" t="s">
        <v>32</v>
      </c>
      <c r="L798" t="s">
        <v>21</v>
      </c>
      <c r="M798" s="6">
        <v>68500</v>
      </c>
      <c r="N798" s="6">
        <v>87000</v>
      </c>
      <c r="O798" s="6">
        <v>77750</v>
      </c>
    </row>
    <row r="799" spans="1:15" x14ac:dyDescent="0.2">
      <c r="A799" t="s">
        <v>81</v>
      </c>
      <c r="B799" t="s">
        <v>217</v>
      </c>
      <c r="C799" t="s">
        <v>23</v>
      </c>
      <c r="D799" t="s">
        <v>126</v>
      </c>
      <c r="E799" t="s">
        <v>37</v>
      </c>
      <c r="F799" t="str">
        <f t="shared" si="24"/>
        <v>Toronto</v>
      </c>
      <c r="G799" t="str">
        <f t="shared" si="25"/>
        <v>Toronto</v>
      </c>
      <c r="H799" t="s">
        <v>31</v>
      </c>
      <c r="I799" t="s">
        <v>18</v>
      </c>
      <c r="J799" t="s">
        <v>45</v>
      </c>
      <c r="K799" t="s">
        <v>32</v>
      </c>
      <c r="L799" t="s">
        <v>93</v>
      </c>
      <c r="M799" s="6">
        <v>74800</v>
      </c>
      <c r="N799" s="6">
        <v>138600</v>
      </c>
      <c r="O799" s="6">
        <v>106700</v>
      </c>
    </row>
    <row r="800" spans="1:15" x14ac:dyDescent="0.2">
      <c r="A800" t="s">
        <v>81</v>
      </c>
      <c r="B800" t="s">
        <v>1261</v>
      </c>
      <c r="C800" t="s">
        <v>50</v>
      </c>
      <c r="D800" t="s">
        <v>1598</v>
      </c>
      <c r="E800" t="s">
        <v>37</v>
      </c>
      <c r="F800" t="str">
        <f t="shared" si="24"/>
        <v>Toronto</v>
      </c>
      <c r="G800" t="str">
        <f t="shared" si="25"/>
        <v>Toronto</v>
      </c>
      <c r="H800" t="s">
        <v>31</v>
      </c>
      <c r="I800" t="s">
        <v>1599</v>
      </c>
      <c r="J800" t="s">
        <v>45</v>
      </c>
      <c r="K800" t="s">
        <v>32</v>
      </c>
      <c r="L800" t="s">
        <v>21</v>
      </c>
      <c r="M800" s="6">
        <v>66000</v>
      </c>
      <c r="N800" s="6">
        <v>84500</v>
      </c>
      <c r="O800" s="6">
        <v>75250</v>
      </c>
    </row>
    <row r="801" spans="1:15" x14ac:dyDescent="0.2">
      <c r="A801" t="s">
        <v>88</v>
      </c>
      <c r="B801" t="s">
        <v>299</v>
      </c>
      <c r="C801" t="s">
        <v>90</v>
      </c>
      <c r="D801" t="s">
        <v>1600</v>
      </c>
      <c r="E801" t="s">
        <v>1601</v>
      </c>
      <c r="F801" t="str">
        <f t="shared" si="24"/>
        <v>Nepean</v>
      </c>
      <c r="G801" t="str">
        <f t="shared" si="25"/>
        <v>Nepean</v>
      </c>
      <c r="H801" t="s">
        <v>31</v>
      </c>
      <c r="I801" t="s">
        <v>822</v>
      </c>
      <c r="J801" t="s">
        <v>20</v>
      </c>
      <c r="K801" t="s">
        <v>32</v>
      </c>
      <c r="L801" t="s">
        <v>33</v>
      </c>
      <c r="M801" s="6">
        <v>55120</v>
      </c>
      <c r="N801" s="6">
        <v>57200</v>
      </c>
      <c r="O801" s="6">
        <v>56160</v>
      </c>
    </row>
    <row r="802" spans="1:15" x14ac:dyDescent="0.2">
      <c r="A802" t="s">
        <v>88</v>
      </c>
      <c r="B802" t="s">
        <v>299</v>
      </c>
      <c r="C802" t="s">
        <v>90</v>
      </c>
      <c r="D802" t="s">
        <v>1602</v>
      </c>
      <c r="E802" t="s">
        <v>204</v>
      </c>
      <c r="F802" t="str">
        <f t="shared" si="24"/>
        <v>Brampton</v>
      </c>
      <c r="G802" t="str">
        <f t="shared" si="25"/>
        <v>Brampton</v>
      </c>
      <c r="H802" t="s">
        <v>31</v>
      </c>
      <c r="I802" t="s">
        <v>18</v>
      </c>
      <c r="J802" t="s">
        <v>20</v>
      </c>
      <c r="K802" t="s">
        <v>32</v>
      </c>
      <c r="L802" t="s">
        <v>21</v>
      </c>
      <c r="M802" s="6">
        <v>86320</v>
      </c>
      <c r="N802" s="6">
        <v>86320</v>
      </c>
      <c r="O802" s="6">
        <v>86320</v>
      </c>
    </row>
    <row r="803" spans="1:15" x14ac:dyDescent="0.2">
      <c r="A803" t="s">
        <v>22</v>
      </c>
      <c r="B803" t="s">
        <v>1603</v>
      </c>
      <c r="C803" t="s">
        <v>50</v>
      </c>
      <c r="D803" t="s">
        <v>1604</v>
      </c>
      <c r="E803" t="s">
        <v>216</v>
      </c>
      <c r="F803" t="str">
        <f t="shared" si="24"/>
        <v>Surrey</v>
      </c>
      <c r="G803" t="str">
        <f t="shared" si="25"/>
        <v>Surrey</v>
      </c>
      <c r="H803" t="s">
        <v>53</v>
      </c>
      <c r="I803" t="s">
        <v>54</v>
      </c>
      <c r="J803" t="s">
        <v>20</v>
      </c>
      <c r="K803" t="s">
        <v>32</v>
      </c>
      <c r="L803" t="s">
        <v>21</v>
      </c>
      <c r="M803" s="6">
        <v>61360</v>
      </c>
      <c r="N803" s="6">
        <v>61360</v>
      </c>
      <c r="O803" s="6">
        <v>61360</v>
      </c>
    </row>
    <row r="804" spans="1:15" x14ac:dyDescent="0.2">
      <c r="A804" t="s">
        <v>105</v>
      </c>
      <c r="B804" t="s">
        <v>1605</v>
      </c>
      <c r="C804" t="s">
        <v>28</v>
      </c>
      <c r="D804" t="s">
        <v>1606</v>
      </c>
      <c r="E804" t="s">
        <v>1835</v>
      </c>
      <c r="F804" t="str">
        <f t="shared" si="24"/>
        <v>Montreal</v>
      </c>
      <c r="G804" t="str">
        <f t="shared" si="25"/>
        <v>Montreal</v>
      </c>
      <c r="H804" t="s">
        <v>146</v>
      </c>
      <c r="I804" t="s">
        <v>1607</v>
      </c>
      <c r="J804" t="s">
        <v>20</v>
      </c>
      <c r="K804" t="s">
        <v>32</v>
      </c>
      <c r="L804" t="s">
        <v>33</v>
      </c>
      <c r="M804" s="6">
        <v>76065.600000000006</v>
      </c>
      <c r="N804" s="6">
        <v>76065.600000000006</v>
      </c>
      <c r="O804" s="6">
        <v>76065.600000000006</v>
      </c>
    </row>
    <row r="805" spans="1:15" x14ac:dyDescent="0.2">
      <c r="A805" t="s">
        <v>13</v>
      </c>
      <c r="B805" t="s">
        <v>1608</v>
      </c>
      <c r="C805" t="s">
        <v>50</v>
      </c>
      <c r="D805" t="s">
        <v>1606</v>
      </c>
      <c r="E805" t="s">
        <v>1835</v>
      </c>
      <c r="F805" t="str">
        <f t="shared" si="24"/>
        <v>Montreal</v>
      </c>
      <c r="G805" t="str">
        <f t="shared" si="25"/>
        <v>Montreal</v>
      </c>
      <c r="H805" t="s">
        <v>146</v>
      </c>
      <c r="I805" t="s">
        <v>1609</v>
      </c>
      <c r="J805" t="s">
        <v>375</v>
      </c>
      <c r="K805" t="s">
        <v>32</v>
      </c>
      <c r="L805" t="s">
        <v>33</v>
      </c>
      <c r="M805" s="6">
        <v>62400</v>
      </c>
      <c r="N805" s="6">
        <v>72800</v>
      </c>
      <c r="O805" s="6">
        <v>67600</v>
      </c>
    </row>
    <row r="806" spans="1:15" x14ac:dyDescent="0.2">
      <c r="A806" t="s">
        <v>105</v>
      </c>
      <c r="B806" t="s">
        <v>1605</v>
      </c>
      <c r="C806" t="s">
        <v>28</v>
      </c>
      <c r="D806" t="s">
        <v>1606</v>
      </c>
      <c r="E806" t="s">
        <v>1835</v>
      </c>
      <c r="F806" t="str">
        <f t="shared" si="24"/>
        <v>Montreal</v>
      </c>
      <c r="G806" t="str">
        <f t="shared" si="25"/>
        <v>Montreal</v>
      </c>
      <c r="H806" t="s">
        <v>146</v>
      </c>
      <c r="I806" t="s">
        <v>1610</v>
      </c>
      <c r="J806" t="s">
        <v>20</v>
      </c>
      <c r="K806" t="s">
        <v>32</v>
      </c>
      <c r="L806" t="s">
        <v>33</v>
      </c>
      <c r="M806" s="6">
        <v>76065.600000000006</v>
      </c>
      <c r="N806" s="6">
        <v>76065.600000000006</v>
      </c>
      <c r="O806" s="6">
        <v>76065.600000000006</v>
      </c>
    </row>
    <row r="807" spans="1:15" x14ac:dyDescent="0.2">
      <c r="A807" t="s">
        <v>13</v>
      </c>
      <c r="B807" t="s">
        <v>1611</v>
      </c>
      <c r="C807" t="s">
        <v>90</v>
      </c>
      <c r="D807" t="s">
        <v>1612</v>
      </c>
      <c r="E807" t="s">
        <v>1613</v>
      </c>
      <c r="F807" t="str">
        <f t="shared" si="24"/>
        <v>Valcourt</v>
      </c>
      <c r="G807" t="str">
        <f t="shared" si="25"/>
        <v>Valcourt</v>
      </c>
      <c r="H807" t="s">
        <v>146</v>
      </c>
      <c r="I807" t="s">
        <v>1614</v>
      </c>
      <c r="J807" t="s">
        <v>20</v>
      </c>
      <c r="K807" t="s">
        <v>32</v>
      </c>
      <c r="L807" t="s">
        <v>21</v>
      </c>
      <c r="M807" s="6">
        <v>76000</v>
      </c>
      <c r="N807" s="6">
        <v>89440</v>
      </c>
      <c r="O807" s="6">
        <v>82720</v>
      </c>
    </row>
    <row r="808" spans="1:15" x14ac:dyDescent="0.2">
      <c r="A808" t="s">
        <v>13</v>
      </c>
      <c r="B808" t="s">
        <v>1608</v>
      </c>
      <c r="C808" t="s">
        <v>50</v>
      </c>
      <c r="D808" t="s">
        <v>1606</v>
      </c>
      <c r="E808" t="s">
        <v>1835</v>
      </c>
      <c r="F808" t="str">
        <f t="shared" si="24"/>
        <v>Montreal</v>
      </c>
      <c r="G808" t="str">
        <f t="shared" si="25"/>
        <v>Montreal</v>
      </c>
      <c r="H808" t="s">
        <v>146</v>
      </c>
      <c r="I808" t="s">
        <v>1615</v>
      </c>
      <c r="J808" t="s">
        <v>375</v>
      </c>
      <c r="K808" t="s">
        <v>32</v>
      </c>
      <c r="L808" t="s">
        <v>33</v>
      </c>
      <c r="M808" s="6">
        <v>62400</v>
      </c>
      <c r="N808" s="6">
        <v>72800</v>
      </c>
      <c r="O808" s="6">
        <v>67600</v>
      </c>
    </row>
    <row r="809" spans="1:15" x14ac:dyDescent="0.2">
      <c r="A809" t="s">
        <v>13</v>
      </c>
      <c r="B809" t="s">
        <v>1611</v>
      </c>
      <c r="C809" t="s">
        <v>90</v>
      </c>
      <c r="D809" t="s">
        <v>1612</v>
      </c>
      <c r="E809" t="s">
        <v>283</v>
      </c>
      <c r="F809" t="str">
        <f t="shared" si="24"/>
        <v>Sherbrooke</v>
      </c>
      <c r="G809" t="str">
        <f t="shared" si="25"/>
        <v>Sherbrooke</v>
      </c>
      <c r="H809" t="s">
        <v>146</v>
      </c>
      <c r="I809" t="s">
        <v>1614</v>
      </c>
      <c r="J809" t="s">
        <v>20</v>
      </c>
      <c r="K809" t="s">
        <v>32</v>
      </c>
      <c r="L809" t="s">
        <v>21</v>
      </c>
      <c r="M809" s="6">
        <v>76000</v>
      </c>
      <c r="N809" s="6">
        <v>89440</v>
      </c>
      <c r="O809" s="6">
        <v>82720</v>
      </c>
    </row>
    <row r="810" spans="1:15" x14ac:dyDescent="0.2">
      <c r="A810" t="s">
        <v>105</v>
      </c>
      <c r="B810" t="s">
        <v>1616</v>
      </c>
      <c r="C810" t="s">
        <v>28</v>
      </c>
      <c r="D810" t="s">
        <v>1617</v>
      </c>
      <c r="E810" t="s">
        <v>37</v>
      </c>
      <c r="F810" t="str">
        <f t="shared" si="24"/>
        <v>Toronto</v>
      </c>
      <c r="G810" t="str">
        <f t="shared" si="25"/>
        <v>Toronto</v>
      </c>
      <c r="H810" t="s">
        <v>31</v>
      </c>
      <c r="I810" t="s">
        <v>1618</v>
      </c>
      <c r="J810" t="s">
        <v>20</v>
      </c>
      <c r="K810" t="s">
        <v>32</v>
      </c>
      <c r="L810" t="s">
        <v>21</v>
      </c>
      <c r="M810" s="6">
        <v>30240.560000000001</v>
      </c>
      <c r="N810" s="6">
        <v>57200</v>
      </c>
      <c r="O810" s="6">
        <v>43720.28</v>
      </c>
    </row>
    <row r="811" spans="1:15" x14ac:dyDescent="0.2">
      <c r="A811" t="s">
        <v>13</v>
      </c>
      <c r="B811" t="s">
        <v>1619</v>
      </c>
      <c r="C811" t="s">
        <v>28</v>
      </c>
      <c r="D811" t="s">
        <v>439</v>
      </c>
      <c r="E811" t="s">
        <v>440</v>
      </c>
      <c r="F811" t="str">
        <f t="shared" si="24"/>
        <v>Squamish</v>
      </c>
      <c r="G811" t="str">
        <f t="shared" si="25"/>
        <v>Squamish</v>
      </c>
      <c r="H811" t="s">
        <v>53</v>
      </c>
      <c r="I811" t="s">
        <v>1620</v>
      </c>
      <c r="J811" t="s">
        <v>20</v>
      </c>
      <c r="K811" t="s">
        <v>32</v>
      </c>
      <c r="L811" t="s">
        <v>21</v>
      </c>
      <c r="M811" s="6">
        <v>87734.399999999994</v>
      </c>
      <c r="N811" s="6">
        <v>87734.399999999994</v>
      </c>
      <c r="O811" s="6">
        <v>87734.399999999994</v>
      </c>
    </row>
    <row r="812" spans="1:15" x14ac:dyDescent="0.2">
      <c r="A812" t="s">
        <v>48</v>
      </c>
      <c r="B812" t="s">
        <v>1621</v>
      </c>
      <c r="C812" t="s">
        <v>23</v>
      </c>
      <c r="D812" t="s">
        <v>1622</v>
      </c>
      <c r="E812" t="s">
        <v>1623</v>
      </c>
      <c r="F812" t="str">
        <f t="shared" si="24"/>
        <v>Remote</v>
      </c>
      <c r="G812" t="str">
        <f t="shared" si="25"/>
        <v>North Bay</v>
      </c>
      <c r="H812" t="s">
        <v>31</v>
      </c>
      <c r="I812" t="s">
        <v>155</v>
      </c>
      <c r="J812" t="s">
        <v>20</v>
      </c>
      <c r="K812" t="s">
        <v>17</v>
      </c>
      <c r="L812" t="s">
        <v>301</v>
      </c>
      <c r="M812" s="6">
        <v>68500</v>
      </c>
      <c r="N812" s="6">
        <v>87000</v>
      </c>
      <c r="O812" s="6">
        <v>77750</v>
      </c>
    </row>
    <row r="813" spans="1:15" x14ac:dyDescent="0.2">
      <c r="A813" t="s">
        <v>48</v>
      </c>
      <c r="B813" t="s">
        <v>1624</v>
      </c>
      <c r="C813" t="s">
        <v>50</v>
      </c>
      <c r="D813" t="s">
        <v>91</v>
      </c>
      <c r="E813" t="s">
        <v>37</v>
      </c>
      <c r="F813" t="str">
        <f t="shared" si="24"/>
        <v>Toronto</v>
      </c>
      <c r="G813" t="str">
        <f t="shared" si="25"/>
        <v>Toronto</v>
      </c>
      <c r="H813" t="s">
        <v>31</v>
      </c>
      <c r="I813" t="s">
        <v>1625</v>
      </c>
      <c r="J813" t="s">
        <v>20</v>
      </c>
      <c r="K813" t="s">
        <v>32</v>
      </c>
      <c r="L813" t="s">
        <v>93</v>
      </c>
      <c r="M813" s="6">
        <v>68500</v>
      </c>
      <c r="N813" s="6">
        <v>87000</v>
      </c>
      <c r="O813" s="6">
        <v>77750</v>
      </c>
    </row>
    <row r="814" spans="1:15" x14ac:dyDescent="0.2">
      <c r="A814" t="s">
        <v>96</v>
      </c>
      <c r="B814" t="s">
        <v>1626</v>
      </c>
      <c r="C814" t="s">
        <v>50</v>
      </c>
      <c r="D814" t="s">
        <v>1506</v>
      </c>
      <c r="E814" t="s">
        <v>17</v>
      </c>
      <c r="F814" t="str">
        <f t="shared" si="24"/>
        <v>Remote</v>
      </c>
      <c r="G814" t="str">
        <f t="shared" si="25"/>
        <v>Remote</v>
      </c>
      <c r="H814" t="s">
        <v>18</v>
      </c>
      <c r="I814" t="s">
        <v>1627</v>
      </c>
      <c r="J814" t="s">
        <v>20</v>
      </c>
      <c r="K814" t="s">
        <v>17</v>
      </c>
      <c r="L814" t="s">
        <v>33</v>
      </c>
      <c r="M814" s="6">
        <v>50000</v>
      </c>
      <c r="N814" s="6">
        <v>76458</v>
      </c>
      <c r="O814" s="6">
        <v>63229</v>
      </c>
    </row>
    <row r="815" spans="1:15" x14ac:dyDescent="0.2">
      <c r="A815" t="s">
        <v>81</v>
      </c>
      <c r="B815" t="s">
        <v>1628</v>
      </c>
      <c r="C815" t="s">
        <v>188</v>
      </c>
      <c r="D815" t="s">
        <v>1629</v>
      </c>
      <c r="E815" t="s">
        <v>17</v>
      </c>
      <c r="F815" t="str">
        <f t="shared" si="24"/>
        <v>Remote</v>
      </c>
      <c r="G815" t="str">
        <f t="shared" si="25"/>
        <v>Remote</v>
      </c>
      <c r="H815" t="s">
        <v>18</v>
      </c>
      <c r="I815" t="s">
        <v>1630</v>
      </c>
      <c r="J815" t="s">
        <v>20</v>
      </c>
      <c r="K815" t="s">
        <v>17</v>
      </c>
      <c r="L815" t="s">
        <v>21</v>
      </c>
      <c r="M815" s="6">
        <v>66000</v>
      </c>
      <c r="N815" s="6">
        <v>84500</v>
      </c>
      <c r="O815" s="6">
        <v>75250</v>
      </c>
    </row>
    <row r="816" spans="1:15" x14ac:dyDescent="0.2">
      <c r="A816" t="s">
        <v>105</v>
      </c>
      <c r="B816" t="s">
        <v>1631</v>
      </c>
      <c r="C816" t="s">
        <v>357</v>
      </c>
      <c r="D816" t="s">
        <v>1632</v>
      </c>
      <c r="E816" t="s">
        <v>63</v>
      </c>
      <c r="F816" t="str">
        <f t="shared" si="24"/>
        <v>Vancouver</v>
      </c>
      <c r="G816" t="str">
        <f t="shared" si="25"/>
        <v>Vancouver</v>
      </c>
      <c r="H816" t="s">
        <v>53</v>
      </c>
      <c r="I816" t="s">
        <v>160</v>
      </c>
      <c r="J816" t="s">
        <v>375</v>
      </c>
      <c r="K816" t="s">
        <v>32</v>
      </c>
      <c r="L816" t="s">
        <v>21</v>
      </c>
      <c r="M816" s="6">
        <v>44000</v>
      </c>
      <c r="N816" s="6">
        <v>57200</v>
      </c>
      <c r="O816" s="6">
        <v>50600</v>
      </c>
    </row>
    <row r="817" spans="1:15" x14ac:dyDescent="0.2">
      <c r="A817" t="s">
        <v>81</v>
      </c>
      <c r="B817" t="s">
        <v>1633</v>
      </c>
      <c r="C817" t="s">
        <v>50</v>
      </c>
      <c r="D817" t="s">
        <v>1634</v>
      </c>
      <c r="E817" t="s">
        <v>1835</v>
      </c>
      <c r="F817" t="str">
        <f t="shared" si="24"/>
        <v>Montreal</v>
      </c>
      <c r="G817" t="str">
        <f t="shared" si="25"/>
        <v>Montreal</v>
      </c>
      <c r="H817" t="s">
        <v>146</v>
      </c>
      <c r="I817" t="s">
        <v>1635</v>
      </c>
      <c r="J817" t="s">
        <v>45</v>
      </c>
      <c r="K817" t="s">
        <v>32</v>
      </c>
      <c r="L817" t="s">
        <v>21</v>
      </c>
      <c r="M817" s="6">
        <v>66000</v>
      </c>
      <c r="N817" s="6">
        <v>84500</v>
      </c>
      <c r="O817" s="6">
        <v>75250</v>
      </c>
    </row>
    <row r="818" spans="1:15" x14ac:dyDescent="0.2">
      <c r="A818" t="s">
        <v>55</v>
      </c>
      <c r="B818" t="s">
        <v>1636</v>
      </c>
      <c r="C818" t="s">
        <v>67</v>
      </c>
      <c r="D818" t="s">
        <v>1546</v>
      </c>
      <c r="E818" t="s">
        <v>63</v>
      </c>
      <c r="F818" t="str">
        <f t="shared" si="24"/>
        <v>Vancouver</v>
      </c>
      <c r="G818" t="str">
        <f t="shared" si="25"/>
        <v>Vancouver</v>
      </c>
      <c r="H818" t="s">
        <v>53</v>
      </c>
      <c r="I818" t="s">
        <v>1637</v>
      </c>
      <c r="J818" t="s">
        <v>45</v>
      </c>
      <c r="K818" t="s">
        <v>32</v>
      </c>
      <c r="L818" t="s">
        <v>33</v>
      </c>
      <c r="M818" s="6">
        <v>97599</v>
      </c>
      <c r="N818" s="6">
        <v>127555</v>
      </c>
      <c r="O818" s="6">
        <v>112577</v>
      </c>
    </row>
    <row r="819" spans="1:15" x14ac:dyDescent="0.2">
      <c r="A819" t="s">
        <v>105</v>
      </c>
      <c r="B819" t="s">
        <v>28</v>
      </c>
      <c r="C819" t="s">
        <v>28</v>
      </c>
      <c r="D819" t="s">
        <v>1638</v>
      </c>
      <c r="E819" t="s">
        <v>99</v>
      </c>
      <c r="F819" t="str">
        <f t="shared" si="24"/>
        <v>Calgary</v>
      </c>
      <c r="G819" t="str">
        <f t="shared" si="25"/>
        <v>Calgary</v>
      </c>
      <c r="H819" t="s">
        <v>100</v>
      </c>
      <c r="I819" t="s">
        <v>1639</v>
      </c>
      <c r="J819" t="s">
        <v>20</v>
      </c>
      <c r="K819" t="s">
        <v>32</v>
      </c>
      <c r="L819" t="s">
        <v>21</v>
      </c>
      <c r="M819" s="6">
        <v>69000</v>
      </c>
      <c r="N819" s="6">
        <v>86000</v>
      </c>
      <c r="O819" s="6">
        <v>77500</v>
      </c>
    </row>
    <row r="820" spans="1:15" x14ac:dyDescent="0.2">
      <c r="A820" t="s">
        <v>96</v>
      </c>
      <c r="B820" t="s">
        <v>1640</v>
      </c>
      <c r="C820" t="s">
        <v>50</v>
      </c>
      <c r="D820" t="s">
        <v>207</v>
      </c>
      <c r="E820" t="s">
        <v>17</v>
      </c>
      <c r="F820" t="str">
        <f t="shared" si="24"/>
        <v>Remote</v>
      </c>
      <c r="G820" t="str">
        <f t="shared" si="25"/>
        <v>Remote</v>
      </c>
      <c r="H820" t="s">
        <v>18</v>
      </c>
      <c r="I820" t="s">
        <v>1641</v>
      </c>
      <c r="J820" t="s">
        <v>20</v>
      </c>
      <c r="K820" t="s">
        <v>17</v>
      </c>
      <c r="L820" t="s">
        <v>21</v>
      </c>
      <c r="M820" s="6">
        <v>83500</v>
      </c>
      <c r="N820" s="6">
        <v>149300</v>
      </c>
      <c r="O820" s="6">
        <v>116400</v>
      </c>
    </row>
    <row r="821" spans="1:15" x14ac:dyDescent="0.2">
      <c r="A821" t="s">
        <v>424</v>
      </c>
      <c r="B821" t="s">
        <v>450</v>
      </c>
      <c r="C821" t="s">
        <v>50</v>
      </c>
      <c r="D821" t="s">
        <v>1642</v>
      </c>
      <c r="E821" t="s">
        <v>123</v>
      </c>
      <c r="F821" t="str">
        <f t="shared" si="24"/>
        <v>Mississauga</v>
      </c>
      <c r="G821" t="str">
        <f t="shared" si="25"/>
        <v>Mississauga</v>
      </c>
      <c r="H821" t="s">
        <v>31</v>
      </c>
      <c r="I821" t="s">
        <v>1643</v>
      </c>
      <c r="J821" t="s">
        <v>20</v>
      </c>
      <c r="K821" t="s">
        <v>32</v>
      </c>
      <c r="L821" t="s">
        <v>21</v>
      </c>
      <c r="M821" s="6">
        <v>87360</v>
      </c>
      <c r="N821" s="6">
        <v>87360</v>
      </c>
      <c r="O821" s="6">
        <v>87360</v>
      </c>
    </row>
    <row r="822" spans="1:15" x14ac:dyDescent="0.2">
      <c r="A822" t="s">
        <v>55</v>
      </c>
      <c r="B822" t="s">
        <v>1644</v>
      </c>
      <c r="C822" t="s">
        <v>188</v>
      </c>
      <c r="D822" t="s">
        <v>499</v>
      </c>
      <c r="E822" t="s">
        <v>136</v>
      </c>
      <c r="F822" t="str">
        <f t="shared" si="24"/>
        <v>Edmonton</v>
      </c>
      <c r="G822" t="str">
        <f t="shared" si="25"/>
        <v>Edmonton</v>
      </c>
      <c r="H822" t="s">
        <v>100</v>
      </c>
      <c r="I822" t="s">
        <v>1645</v>
      </c>
      <c r="J822" t="s">
        <v>20</v>
      </c>
      <c r="K822" t="s">
        <v>32</v>
      </c>
      <c r="L822" t="s">
        <v>227</v>
      </c>
      <c r="M822" s="6">
        <v>68000</v>
      </c>
      <c r="N822" s="6">
        <v>88300</v>
      </c>
      <c r="O822" s="6">
        <v>78150</v>
      </c>
    </row>
    <row r="823" spans="1:15" x14ac:dyDescent="0.2">
      <c r="A823" t="s">
        <v>88</v>
      </c>
      <c r="B823" t="s">
        <v>537</v>
      </c>
      <c r="C823" t="s">
        <v>90</v>
      </c>
      <c r="D823" t="s">
        <v>1646</v>
      </c>
      <c r="E823" t="s">
        <v>1647</v>
      </c>
      <c r="F823" t="str">
        <f t="shared" si="24"/>
        <v>Downsview</v>
      </c>
      <c r="G823" t="str">
        <f t="shared" si="25"/>
        <v>Downsview</v>
      </c>
      <c r="H823" t="s">
        <v>31</v>
      </c>
      <c r="I823" t="s">
        <v>1648</v>
      </c>
      <c r="J823" t="s">
        <v>20</v>
      </c>
      <c r="K823" t="s">
        <v>32</v>
      </c>
      <c r="L823" t="s">
        <v>301</v>
      </c>
      <c r="M823" s="6">
        <v>85816.8</v>
      </c>
      <c r="N823" s="6">
        <v>91520</v>
      </c>
      <c r="O823" s="6">
        <v>88668.4</v>
      </c>
    </row>
    <row r="824" spans="1:15" x14ac:dyDescent="0.2">
      <c r="A824" t="s">
        <v>48</v>
      </c>
      <c r="B824" t="s">
        <v>1649</v>
      </c>
      <c r="C824" t="s">
        <v>50</v>
      </c>
      <c r="D824" t="s">
        <v>1650</v>
      </c>
      <c r="E824" t="s">
        <v>1835</v>
      </c>
      <c r="F824" t="str">
        <f t="shared" si="24"/>
        <v>Montreal</v>
      </c>
      <c r="G824" t="str">
        <f t="shared" si="25"/>
        <v>Montreal</v>
      </c>
      <c r="H824" t="s">
        <v>146</v>
      </c>
      <c r="I824" t="s">
        <v>1651</v>
      </c>
      <c r="J824" t="s">
        <v>20</v>
      </c>
      <c r="K824" t="s">
        <v>32</v>
      </c>
      <c r="L824" t="s">
        <v>33</v>
      </c>
      <c r="M824" s="6">
        <v>68500</v>
      </c>
      <c r="N824" s="6">
        <v>87000</v>
      </c>
      <c r="O824" s="6">
        <v>77750</v>
      </c>
    </row>
    <row r="825" spans="1:15" x14ac:dyDescent="0.2">
      <c r="A825" t="s">
        <v>88</v>
      </c>
      <c r="B825" t="s">
        <v>1652</v>
      </c>
      <c r="C825" t="s">
        <v>90</v>
      </c>
      <c r="D825" t="s">
        <v>1653</v>
      </c>
      <c r="E825" t="s">
        <v>37</v>
      </c>
      <c r="F825" t="str">
        <f t="shared" si="24"/>
        <v>Toronto</v>
      </c>
      <c r="G825" t="str">
        <f t="shared" si="25"/>
        <v>Toronto</v>
      </c>
      <c r="H825" t="s">
        <v>31</v>
      </c>
      <c r="I825" t="s">
        <v>405</v>
      </c>
      <c r="J825" t="s">
        <v>20</v>
      </c>
      <c r="K825" t="s">
        <v>32</v>
      </c>
      <c r="L825" t="s">
        <v>21</v>
      </c>
      <c r="M825" s="6">
        <v>85816.8</v>
      </c>
      <c r="N825" s="6">
        <v>91520</v>
      </c>
      <c r="O825" s="6">
        <v>88668.4</v>
      </c>
    </row>
    <row r="826" spans="1:15" x14ac:dyDescent="0.2">
      <c r="A826" t="s">
        <v>13</v>
      </c>
      <c r="B826" t="s">
        <v>1654</v>
      </c>
      <c r="C826" t="s">
        <v>28</v>
      </c>
      <c r="D826" t="s">
        <v>1655</v>
      </c>
      <c r="E826" t="s">
        <v>123</v>
      </c>
      <c r="F826" t="str">
        <f t="shared" si="24"/>
        <v>Mississauga</v>
      </c>
      <c r="G826" t="str">
        <f t="shared" si="25"/>
        <v>Mississauga</v>
      </c>
      <c r="H826" t="s">
        <v>31</v>
      </c>
      <c r="I826" t="s">
        <v>1656</v>
      </c>
      <c r="J826" t="s">
        <v>20</v>
      </c>
      <c r="K826" t="s">
        <v>32</v>
      </c>
      <c r="L826" t="s">
        <v>21</v>
      </c>
      <c r="M826" s="6">
        <v>76000</v>
      </c>
      <c r="N826" s="6">
        <v>89440</v>
      </c>
      <c r="O826" s="6">
        <v>82720</v>
      </c>
    </row>
    <row r="827" spans="1:15" x14ac:dyDescent="0.2">
      <c r="A827" t="s">
        <v>22</v>
      </c>
      <c r="B827" t="s">
        <v>23</v>
      </c>
      <c r="C827" t="s">
        <v>23</v>
      </c>
      <c r="D827" t="s">
        <v>1657</v>
      </c>
      <c r="E827" t="s">
        <v>30</v>
      </c>
      <c r="F827" t="str">
        <f t="shared" si="24"/>
        <v>Ottawa</v>
      </c>
      <c r="G827" t="str">
        <f t="shared" si="25"/>
        <v>Ottawa</v>
      </c>
      <c r="H827" t="s">
        <v>31</v>
      </c>
      <c r="I827" t="s">
        <v>18</v>
      </c>
      <c r="J827" t="s">
        <v>20</v>
      </c>
      <c r="K827" t="s">
        <v>32</v>
      </c>
      <c r="L827" t="s">
        <v>33</v>
      </c>
      <c r="M827" s="6">
        <v>65000</v>
      </c>
      <c r="N827" s="6">
        <v>87000</v>
      </c>
      <c r="O827" s="6">
        <v>76000</v>
      </c>
    </row>
    <row r="828" spans="1:15" x14ac:dyDescent="0.2">
      <c r="A828" t="s">
        <v>105</v>
      </c>
      <c r="B828" t="s">
        <v>1658</v>
      </c>
      <c r="C828" t="s">
        <v>23</v>
      </c>
      <c r="D828" t="s">
        <v>1574</v>
      </c>
      <c r="E828" t="s">
        <v>63</v>
      </c>
      <c r="F828" t="str">
        <f t="shared" si="24"/>
        <v>Vancouver</v>
      </c>
      <c r="G828" t="str">
        <f t="shared" si="25"/>
        <v>Vancouver</v>
      </c>
      <c r="H828" t="s">
        <v>53</v>
      </c>
      <c r="I828" t="s">
        <v>311</v>
      </c>
      <c r="J828" t="s">
        <v>45</v>
      </c>
      <c r="K828" t="s">
        <v>32</v>
      </c>
      <c r="L828" t="s">
        <v>21</v>
      </c>
      <c r="M828" s="6">
        <v>88990</v>
      </c>
      <c r="N828" s="6">
        <v>127923</v>
      </c>
      <c r="O828" s="6">
        <v>108456.5</v>
      </c>
    </row>
    <row r="829" spans="1:15" x14ac:dyDescent="0.2">
      <c r="A829" t="s">
        <v>26</v>
      </c>
      <c r="B829" t="s">
        <v>1659</v>
      </c>
      <c r="C829" t="s">
        <v>591</v>
      </c>
      <c r="D829" t="s">
        <v>418</v>
      </c>
      <c r="E829" t="s">
        <v>37</v>
      </c>
      <c r="F829" t="str">
        <f t="shared" si="24"/>
        <v>Toronto</v>
      </c>
      <c r="G829" t="str">
        <f t="shared" si="25"/>
        <v>Toronto</v>
      </c>
      <c r="H829" t="s">
        <v>31</v>
      </c>
      <c r="I829" t="s">
        <v>1660</v>
      </c>
      <c r="J829" t="s">
        <v>223</v>
      </c>
      <c r="K829" t="s">
        <v>32</v>
      </c>
      <c r="L829" t="s">
        <v>21</v>
      </c>
      <c r="M829" s="6">
        <v>64123.59</v>
      </c>
      <c r="N829" s="6">
        <v>86600</v>
      </c>
      <c r="O829" s="6">
        <v>75361.794999999998</v>
      </c>
    </row>
    <row r="830" spans="1:15" x14ac:dyDescent="0.2">
      <c r="A830" t="s">
        <v>22</v>
      </c>
      <c r="B830" t="s">
        <v>1661</v>
      </c>
      <c r="C830" t="s">
        <v>50</v>
      </c>
      <c r="D830" t="s">
        <v>1662</v>
      </c>
      <c r="E830" t="s">
        <v>37</v>
      </c>
      <c r="F830" t="str">
        <f t="shared" si="24"/>
        <v>Toronto</v>
      </c>
      <c r="G830" t="str">
        <f t="shared" si="25"/>
        <v>Toronto</v>
      </c>
      <c r="H830" t="s">
        <v>31</v>
      </c>
      <c r="I830" t="s">
        <v>54</v>
      </c>
      <c r="J830" t="s">
        <v>20</v>
      </c>
      <c r="K830" t="s">
        <v>32</v>
      </c>
      <c r="L830" t="s">
        <v>21</v>
      </c>
      <c r="M830" s="6">
        <v>44200</v>
      </c>
      <c r="N830" s="6">
        <v>57200</v>
      </c>
      <c r="O830" s="6">
        <v>50700</v>
      </c>
    </row>
    <row r="831" spans="1:15" x14ac:dyDescent="0.2">
      <c r="A831" t="s">
        <v>105</v>
      </c>
      <c r="B831" t="s">
        <v>1663</v>
      </c>
      <c r="C831" t="s">
        <v>28</v>
      </c>
      <c r="D831" t="s">
        <v>1664</v>
      </c>
      <c r="E831" t="s">
        <v>1835</v>
      </c>
      <c r="F831" t="str">
        <f t="shared" si="24"/>
        <v>Montreal</v>
      </c>
      <c r="G831" t="str">
        <f t="shared" si="25"/>
        <v>Montreal</v>
      </c>
      <c r="H831" t="s">
        <v>146</v>
      </c>
      <c r="I831" t="s">
        <v>1665</v>
      </c>
      <c r="J831" t="s">
        <v>20</v>
      </c>
      <c r="K831" t="s">
        <v>32</v>
      </c>
      <c r="L831" t="s">
        <v>21</v>
      </c>
      <c r="M831" s="6">
        <v>69000</v>
      </c>
      <c r="N831" s="6">
        <v>86000</v>
      </c>
      <c r="O831" s="6">
        <v>77500</v>
      </c>
    </row>
    <row r="832" spans="1:15" x14ac:dyDescent="0.2">
      <c r="A832" t="s">
        <v>96</v>
      </c>
      <c r="B832" t="s">
        <v>1666</v>
      </c>
      <c r="C832" t="s">
        <v>50</v>
      </c>
      <c r="D832" t="s">
        <v>1667</v>
      </c>
      <c r="E832" t="s">
        <v>17</v>
      </c>
      <c r="F832" t="str">
        <f t="shared" si="24"/>
        <v>Remote</v>
      </c>
      <c r="G832" t="str">
        <f t="shared" si="25"/>
        <v>Remote</v>
      </c>
      <c r="H832" t="s">
        <v>18</v>
      </c>
      <c r="I832" t="s">
        <v>1668</v>
      </c>
      <c r="J832" t="s">
        <v>20</v>
      </c>
      <c r="K832" t="s">
        <v>17</v>
      </c>
      <c r="L832" t="s">
        <v>21</v>
      </c>
      <c r="M832" s="6">
        <v>50000</v>
      </c>
      <c r="N832" s="6">
        <v>75000</v>
      </c>
      <c r="O832" s="6">
        <v>62500</v>
      </c>
    </row>
    <row r="833" spans="1:15" x14ac:dyDescent="0.2">
      <c r="A833" t="s">
        <v>96</v>
      </c>
      <c r="B833" t="s">
        <v>1669</v>
      </c>
      <c r="C833" t="s">
        <v>50</v>
      </c>
      <c r="D833" t="s">
        <v>458</v>
      </c>
      <c r="E833" t="s">
        <v>452</v>
      </c>
      <c r="F833" t="str">
        <f t="shared" si="24"/>
        <v>North Vancouver</v>
      </c>
      <c r="G833" t="str">
        <f t="shared" si="25"/>
        <v>North Vancouver</v>
      </c>
      <c r="H833" t="s">
        <v>53</v>
      </c>
      <c r="I833" t="s">
        <v>54</v>
      </c>
      <c r="J833" t="s">
        <v>20</v>
      </c>
      <c r="K833" t="s">
        <v>32</v>
      </c>
      <c r="L833" t="s">
        <v>21</v>
      </c>
      <c r="M833" s="6">
        <v>69000</v>
      </c>
      <c r="N833" s="6">
        <v>86000</v>
      </c>
      <c r="O833" s="6">
        <v>77500</v>
      </c>
    </row>
    <row r="834" spans="1:15" x14ac:dyDescent="0.2">
      <c r="A834" t="s">
        <v>55</v>
      </c>
      <c r="B834" t="s">
        <v>1670</v>
      </c>
      <c r="C834" t="s">
        <v>50</v>
      </c>
      <c r="D834" t="s">
        <v>1671</v>
      </c>
      <c r="E834" t="s">
        <v>487</v>
      </c>
      <c r="F834" t="str">
        <f t="shared" ref="F834:F897" si="26">IF(LEFT(E834,9)="Remote in","Remote",E834)</f>
        <v>Waterloo</v>
      </c>
      <c r="G834" t="str">
        <f t="shared" ref="G834:G897" si="27">IF(LEFT(E834,9)="Remote in",MID(E834,11,LEN(E834)-10),E834)</f>
        <v>Waterloo</v>
      </c>
      <c r="H834" t="s">
        <v>31</v>
      </c>
      <c r="I834" t="s">
        <v>18</v>
      </c>
      <c r="J834" t="s">
        <v>20</v>
      </c>
      <c r="K834" t="s">
        <v>32</v>
      </c>
      <c r="L834" t="s">
        <v>33</v>
      </c>
      <c r="M834" s="6">
        <v>68000</v>
      </c>
      <c r="N834" s="6">
        <v>88300</v>
      </c>
      <c r="O834" s="6">
        <v>78150</v>
      </c>
    </row>
    <row r="835" spans="1:15" x14ac:dyDescent="0.2">
      <c r="A835" t="s">
        <v>55</v>
      </c>
      <c r="B835" t="s">
        <v>1672</v>
      </c>
      <c r="C835" t="s">
        <v>35</v>
      </c>
      <c r="D835" t="s">
        <v>1673</v>
      </c>
      <c r="E835" t="s">
        <v>560</v>
      </c>
      <c r="F835" t="str">
        <f t="shared" si="26"/>
        <v>Concord</v>
      </c>
      <c r="G835" t="str">
        <f t="shared" si="27"/>
        <v>Concord</v>
      </c>
      <c r="H835" t="s">
        <v>31</v>
      </c>
      <c r="I835" t="s">
        <v>1674</v>
      </c>
      <c r="J835" t="s">
        <v>20</v>
      </c>
      <c r="K835" t="s">
        <v>32</v>
      </c>
      <c r="L835" t="s">
        <v>21</v>
      </c>
      <c r="M835" s="6">
        <v>100000</v>
      </c>
      <c r="N835" s="6">
        <v>120000</v>
      </c>
      <c r="O835" s="6">
        <v>110000</v>
      </c>
    </row>
    <row r="836" spans="1:15" x14ac:dyDescent="0.2">
      <c r="A836" t="s">
        <v>13</v>
      </c>
      <c r="B836" t="s">
        <v>807</v>
      </c>
      <c r="C836" t="s">
        <v>28</v>
      </c>
      <c r="D836" t="s">
        <v>1675</v>
      </c>
      <c r="E836" t="s">
        <v>1504</v>
      </c>
      <c r="F836" t="str">
        <f t="shared" si="26"/>
        <v>Delta</v>
      </c>
      <c r="G836" t="str">
        <f t="shared" si="27"/>
        <v>Delta</v>
      </c>
      <c r="H836" t="s">
        <v>53</v>
      </c>
      <c r="I836" t="s">
        <v>87</v>
      </c>
      <c r="J836" t="s">
        <v>20</v>
      </c>
      <c r="K836" t="s">
        <v>32</v>
      </c>
      <c r="L836" t="s">
        <v>33</v>
      </c>
      <c r="M836" s="6">
        <v>81120</v>
      </c>
      <c r="N836" s="6">
        <v>81120</v>
      </c>
      <c r="O836" s="6">
        <v>81120</v>
      </c>
    </row>
    <row r="837" spans="1:15" x14ac:dyDescent="0.2">
      <c r="A837" t="s">
        <v>105</v>
      </c>
      <c r="B837" t="s">
        <v>1676</v>
      </c>
      <c r="C837" t="s">
        <v>1187</v>
      </c>
      <c r="D837" t="s">
        <v>1677</v>
      </c>
      <c r="E837" t="s">
        <v>37</v>
      </c>
      <c r="F837" t="str">
        <f t="shared" si="26"/>
        <v>Toronto</v>
      </c>
      <c r="G837" t="str">
        <f t="shared" si="27"/>
        <v>Toronto</v>
      </c>
      <c r="H837" t="s">
        <v>31</v>
      </c>
      <c r="I837" t="s">
        <v>1678</v>
      </c>
      <c r="J837" t="s">
        <v>20</v>
      </c>
      <c r="K837" t="s">
        <v>32</v>
      </c>
      <c r="L837" t="s">
        <v>21</v>
      </c>
      <c r="M837" s="6">
        <v>69000</v>
      </c>
      <c r="N837" s="6">
        <v>86000</v>
      </c>
      <c r="O837" s="6">
        <v>77500</v>
      </c>
    </row>
    <row r="838" spans="1:15" x14ac:dyDescent="0.2">
      <c r="A838" t="s">
        <v>48</v>
      </c>
      <c r="B838" t="s">
        <v>1679</v>
      </c>
      <c r="C838" t="s">
        <v>50</v>
      </c>
      <c r="D838" t="s">
        <v>1680</v>
      </c>
      <c r="E838" t="s">
        <v>17</v>
      </c>
      <c r="F838" t="str">
        <f t="shared" si="26"/>
        <v>Remote</v>
      </c>
      <c r="G838" t="str">
        <f t="shared" si="27"/>
        <v>Remote</v>
      </c>
      <c r="H838" t="s">
        <v>18</v>
      </c>
      <c r="I838" t="s">
        <v>1681</v>
      </c>
      <c r="J838" t="s">
        <v>20</v>
      </c>
      <c r="K838" t="s">
        <v>17</v>
      </c>
      <c r="L838" t="s">
        <v>21</v>
      </c>
      <c r="M838" s="6">
        <v>68500</v>
      </c>
      <c r="N838" s="6">
        <v>87000</v>
      </c>
      <c r="O838" s="6">
        <v>77750</v>
      </c>
    </row>
    <row r="839" spans="1:15" x14ac:dyDescent="0.2">
      <c r="A839" t="s">
        <v>26</v>
      </c>
      <c r="B839" t="s">
        <v>1682</v>
      </c>
      <c r="C839" t="s">
        <v>23</v>
      </c>
      <c r="D839" t="s">
        <v>243</v>
      </c>
      <c r="E839" t="s">
        <v>1683</v>
      </c>
      <c r="F839" t="str">
        <f t="shared" si="26"/>
        <v>100 Mile House</v>
      </c>
      <c r="G839" t="str">
        <f t="shared" si="27"/>
        <v>100 Mile House</v>
      </c>
      <c r="H839" t="s">
        <v>53</v>
      </c>
      <c r="I839" t="s">
        <v>18</v>
      </c>
      <c r="J839" t="s">
        <v>20</v>
      </c>
      <c r="K839" t="s">
        <v>32</v>
      </c>
      <c r="L839" t="s">
        <v>39</v>
      </c>
      <c r="M839" s="6">
        <v>64123.59</v>
      </c>
      <c r="N839" s="6">
        <v>72674.350000000006</v>
      </c>
      <c r="O839" s="6">
        <v>68398.97</v>
      </c>
    </row>
    <row r="840" spans="1:15" x14ac:dyDescent="0.2">
      <c r="A840" t="s">
        <v>55</v>
      </c>
      <c r="B840" t="s">
        <v>1684</v>
      </c>
      <c r="C840" t="s">
        <v>23</v>
      </c>
      <c r="D840" t="s">
        <v>286</v>
      </c>
      <c r="E840" t="s">
        <v>37</v>
      </c>
      <c r="F840" t="str">
        <f t="shared" si="26"/>
        <v>Toronto</v>
      </c>
      <c r="G840" t="str">
        <f t="shared" si="27"/>
        <v>Toronto</v>
      </c>
      <c r="H840" t="s">
        <v>31</v>
      </c>
      <c r="I840" t="s">
        <v>1685</v>
      </c>
      <c r="J840" t="s">
        <v>45</v>
      </c>
      <c r="K840" t="s">
        <v>32</v>
      </c>
      <c r="L840" t="s">
        <v>21</v>
      </c>
      <c r="M840" s="6">
        <v>30240.560000000001</v>
      </c>
      <c r="N840" s="6">
        <v>57200</v>
      </c>
      <c r="O840" s="6">
        <v>43720.28</v>
      </c>
    </row>
    <row r="841" spans="1:15" x14ac:dyDescent="0.2">
      <c r="A841" t="s">
        <v>26</v>
      </c>
      <c r="B841" t="s">
        <v>1682</v>
      </c>
      <c r="C841" t="s">
        <v>23</v>
      </c>
      <c r="D841" t="s">
        <v>243</v>
      </c>
      <c r="E841" t="s">
        <v>1683</v>
      </c>
      <c r="F841" t="str">
        <f t="shared" si="26"/>
        <v>100 Mile House</v>
      </c>
      <c r="G841" t="str">
        <f t="shared" si="27"/>
        <v>100 Mile House</v>
      </c>
      <c r="H841" t="s">
        <v>53</v>
      </c>
      <c r="I841" t="s">
        <v>18</v>
      </c>
      <c r="J841" t="s">
        <v>20</v>
      </c>
      <c r="K841" t="s">
        <v>32</v>
      </c>
      <c r="L841" t="s">
        <v>39</v>
      </c>
      <c r="M841" s="6">
        <v>64123.59</v>
      </c>
      <c r="N841" s="6">
        <v>72674.350000000006</v>
      </c>
      <c r="O841" s="6">
        <v>68398.97</v>
      </c>
    </row>
    <row r="842" spans="1:15" x14ac:dyDescent="0.2">
      <c r="A842" t="s">
        <v>55</v>
      </c>
      <c r="B842" t="s">
        <v>1686</v>
      </c>
      <c r="C842" t="s">
        <v>1187</v>
      </c>
      <c r="D842" t="s">
        <v>1677</v>
      </c>
      <c r="E842" t="s">
        <v>37</v>
      </c>
      <c r="F842" t="str">
        <f t="shared" si="26"/>
        <v>Toronto</v>
      </c>
      <c r="G842" t="str">
        <f t="shared" si="27"/>
        <v>Toronto</v>
      </c>
      <c r="H842" t="s">
        <v>31</v>
      </c>
      <c r="I842" t="s">
        <v>1687</v>
      </c>
      <c r="J842" t="s">
        <v>45</v>
      </c>
      <c r="K842" t="s">
        <v>32</v>
      </c>
      <c r="L842" t="s">
        <v>21</v>
      </c>
      <c r="M842" s="6">
        <v>68000</v>
      </c>
      <c r="N842" s="6">
        <v>88300</v>
      </c>
      <c r="O842" s="6">
        <v>78150</v>
      </c>
    </row>
    <row r="843" spans="1:15" x14ac:dyDescent="0.2">
      <c r="A843" t="s">
        <v>48</v>
      </c>
      <c r="B843" t="s">
        <v>1688</v>
      </c>
      <c r="C843" t="s">
        <v>28</v>
      </c>
      <c r="D843" t="s">
        <v>993</v>
      </c>
      <c r="E843" t="s">
        <v>37</v>
      </c>
      <c r="F843" t="str">
        <f t="shared" si="26"/>
        <v>Toronto</v>
      </c>
      <c r="G843" t="str">
        <f t="shared" si="27"/>
        <v>Toronto</v>
      </c>
      <c r="H843" t="s">
        <v>31</v>
      </c>
      <c r="I843" t="s">
        <v>1689</v>
      </c>
      <c r="J843" t="s">
        <v>45</v>
      </c>
      <c r="K843" t="s">
        <v>32</v>
      </c>
      <c r="L843" t="s">
        <v>732</v>
      </c>
      <c r="M843" s="6">
        <v>68500</v>
      </c>
      <c r="N843" s="6">
        <v>87000</v>
      </c>
      <c r="O843" s="6">
        <v>77750</v>
      </c>
    </row>
    <row r="844" spans="1:15" x14ac:dyDescent="0.2">
      <c r="A844" t="s">
        <v>13</v>
      </c>
      <c r="B844" t="s">
        <v>807</v>
      </c>
      <c r="C844" t="s">
        <v>28</v>
      </c>
      <c r="D844" t="s">
        <v>1690</v>
      </c>
      <c r="E844" t="s">
        <v>123</v>
      </c>
      <c r="F844" t="str">
        <f t="shared" si="26"/>
        <v>Mississauga</v>
      </c>
      <c r="G844" t="str">
        <f t="shared" si="27"/>
        <v>Mississauga</v>
      </c>
      <c r="H844" t="s">
        <v>31</v>
      </c>
      <c r="I844" t="s">
        <v>87</v>
      </c>
      <c r="J844" t="s">
        <v>20</v>
      </c>
      <c r="K844" t="s">
        <v>32</v>
      </c>
      <c r="L844" t="s">
        <v>227</v>
      </c>
      <c r="M844" s="6">
        <v>89440</v>
      </c>
      <c r="N844" s="6">
        <v>89440</v>
      </c>
      <c r="O844" s="6">
        <v>89440</v>
      </c>
    </row>
    <row r="845" spans="1:15" x14ac:dyDescent="0.2">
      <c r="A845" t="s">
        <v>88</v>
      </c>
      <c r="B845" t="s">
        <v>645</v>
      </c>
      <c r="C845" t="s">
        <v>28</v>
      </c>
      <c r="D845" t="s">
        <v>1691</v>
      </c>
      <c r="E845" t="s">
        <v>600</v>
      </c>
      <c r="F845" t="str">
        <f t="shared" si="26"/>
        <v>Markham</v>
      </c>
      <c r="G845" t="str">
        <f t="shared" si="27"/>
        <v>Markham</v>
      </c>
      <c r="H845" t="s">
        <v>31</v>
      </c>
      <c r="I845" t="s">
        <v>18</v>
      </c>
      <c r="J845" t="s">
        <v>20</v>
      </c>
      <c r="K845" t="s">
        <v>32</v>
      </c>
      <c r="L845" t="s">
        <v>21</v>
      </c>
      <c r="M845" s="6">
        <v>68000</v>
      </c>
      <c r="N845" s="6">
        <v>68000</v>
      </c>
      <c r="O845" s="6">
        <v>68000</v>
      </c>
    </row>
    <row r="846" spans="1:15" x14ac:dyDescent="0.2">
      <c r="A846" t="s">
        <v>48</v>
      </c>
      <c r="B846" t="s">
        <v>1692</v>
      </c>
      <c r="C846" t="s">
        <v>50</v>
      </c>
      <c r="D846" t="s">
        <v>1693</v>
      </c>
      <c r="E846" t="s">
        <v>37</v>
      </c>
      <c r="F846" t="str">
        <f t="shared" si="26"/>
        <v>Toronto</v>
      </c>
      <c r="G846" t="str">
        <f t="shared" si="27"/>
        <v>Toronto</v>
      </c>
      <c r="H846" t="s">
        <v>31</v>
      </c>
      <c r="I846" t="s">
        <v>1694</v>
      </c>
      <c r="J846" t="s">
        <v>20</v>
      </c>
      <c r="K846" t="s">
        <v>32</v>
      </c>
      <c r="L846" t="s">
        <v>39</v>
      </c>
      <c r="M846" s="6">
        <v>68500</v>
      </c>
      <c r="N846" s="6">
        <v>87000</v>
      </c>
      <c r="O846" s="6">
        <v>77750</v>
      </c>
    </row>
    <row r="847" spans="1:15" x14ac:dyDescent="0.2">
      <c r="A847" t="s">
        <v>81</v>
      </c>
      <c r="B847" t="s">
        <v>1695</v>
      </c>
      <c r="C847" t="s">
        <v>50</v>
      </c>
      <c r="D847" t="s">
        <v>1696</v>
      </c>
      <c r="E847" t="s">
        <v>319</v>
      </c>
      <c r="F847" t="str">
        <f t="shared" si="26"/>
        <v>Oakville</v>
      </c>
      <c r="G847" t="str">
        <f t="shared" si="27"/>
        <v>Oakville</v>
      </c>
      <c r="H847" t="s">
        <v>31</v>
      </c>
      <c r="I847" t="s">
        <v>1697</v>
      </c>
      <c r="J847" t="s">
        <v>20</v>
      </c>
      <c r="K847" t="s">
        <v>32</v>
      </c>
      <c r="L847" t="s">
        <v>21</v>
      </c>
      <c r="M847" s="6">
        <v>65000</v>
      </c>
      <c r="N847" s="6">
        <v>65000</v>
      </c>
      <c r="O847" s="6">
        <v>65000</v>
      </c>
    </row>
    <row r="848" spans="1:15" x14ac:dyDescent="0.2">
      <c r="A848" t="s">
        <v>48</v>
      </c>
      <c r="B848" t="s">
        <v>1698</v>
      </c>
      <c r="C848" t="s">
        <v>90</v>
      </c>
      <c r="D848" t="s">
        <v>1699</v>
      </c>
      <c r="E848" t="s">
        <v>352</v>
      </c>
      <c r="F848" t="str">
        <f t="shared" si="26"/>
        <v>Metro Vancouver Regional District</v>
      </c>
      <c r="G848" t="str">
        <f t="shared" si="27"/>
        <v>Metro Vancouver Regional District</v>
      </c>
      <c r="H848" t="s">
        <v>53</v>
      </c>
      <c r="I848" t="s">
        <v>18</v>
      </c>
      <c r="J848" t="s">
        <v>20</v>
      </c>
      <c r="K848" t="s">
        <v>32</v>
      </c>
      <c r="L848" t="s">
        <v>33</v>
      </c>
      <c r="M848" s="6">
        <v>75600</v>
      </c>
      <c r="N848" s="6">
        <v>113400</v>
      </c>
      <c r="O848" s="6">
        <v>94500</v>
      </c>
    </row>
    <row r="849" spans="1:15" x14ac:dyDescent="0.2">
      <c r="A849" t="s">
        <v>48</v>
      </c>
      <c r="B849" t="s">
        <v>1700</v>
      </c>
      <c r="C849" t="s">
        <v>23</v>
      </c>
      <c r="D849" t="s">
        <v>1334</v>
      </c>
      <c r="E849" t="s">
        <v>37</v>
      </c>
      <c r="F849" t="str">
        <f t="shared" si="26"/>
        <v>Toronto</v>
      </c>
      <c r="G849" t="str">
        <f t="shared" si="27"/>
        <v>Toronto</v>
      </c>
      <c r="H849" t="s">
        <v>31</v>
      </c>
      <c r="I849" t="s">
        <v>54</v>
      </c>
      <c r="J849" t="s">
        <v>20</v>
      </c>
      <c r="K849" t="s">
        <v>32</v>
      </c>
      <c r="L849" t="s">
        <v>21</v>
      </c>
      <c r="M849" s="6">
        <v>68500</v>
      </c>
      <c r="N849" s="6">
        <v>87000</v>
      </c>
      <c r="O849" s="6">
        <v>77750</v>
      </c>
    </row>
    <row r="850" spans="1:15" x14ac:dyDescent="0.2">
      <c r="A850" t="s">
        <v>55</v>
      </c>
      <c r="B850" t="s">
        <v>1701</v>
      </c>
      <c r="C850" t="s">
        <v>23</v>
      </c>
      <c r="D850" t="s">
        <v>1612</v>
      </c>
      <c r="E850" t="s">
        <v>283</v>
      </c>
      <c r="F850" t="str">
        <f t="shared" si="26"/>
        <v>Sherbrooke</v>
      </c>
      <c r="G850" t="str">
        <f t="shared" si="27"/>
        <v>Sherbrooke</v>
      </c>
      <c r="H850" t="s">
        <v>146</v>
      </c>
      <c r="I850" t="s">
        <v>1702</v>
      </c>
      <c r="J850" t="s">
        <v>20</v>
      </c>
      <c r="K850" t="s">
        <v>32</v>
      </c>
      <c r="L850" t="s">
        <v>21</v>
      </c>
      <c r="M850" s="6">
        <v>68000</v>
      </c>
      <c r="N850" s="6">
        <v>88300</v>
      </c>
      <c r="O850" s="6">
        <v>78150</v>
      </c>
    </row>
    <row r="851" spans="1:15" x14ac:dyDescent="0.2">
      <c r="A851" t="s">
        <v>88</v>
      </c>
      <c r="B851" t="s">
        <v>537</v>
      </c>
      <c r="C851" t="s">
        <v>90</v>
      </c>
      <c r="D851" t="s">
        <v>1703</v>
      </c>
      <c r="E851" t="s">
        <v>37</v>
      </c>
      <c r="F851" t="str">
        <f t="shared" si="26"/>
        <v>Toronto</v>
      </c>
      <c r="G851" t="str">
        <f t="shared" si="27"/>
        <v>Toronto</v>
      </c>
      <c r="H851" t="s">
        <v>31</v>
      </c>
      <c r="I851" t="s">
        <v>1648</v>
      </c>
      <c r="J851" t="s">
        <v>20</v>
      </c>
      <c r="K851" t="s">
        <v>32</v>
      </c>
      <c r="L851" t="s">
        <v>320</v>
      </c>
      <c r="M851" s="6">
        <v>85816.8</v>
      </c>
      <c r="N851" s="6">
        <v>91520</v>
      </c>
      <c r="O851" s="6">
        <v>88668.4</v>
      </c>
    </row>
    <row r="852" spans="1:15" x14ac:dyDescent="0.2">
      <c r="A852" t="s">
        <v>26</v>
      </c>
      <c r="B852" t="s">
        <v>894</v>
      </c>
      <c r="C852" t="s">
        <v>50</v>
      </c>
      <c r="D852" t="s">
        <v>895</v>
      </c>
      <c r="E852" t="s">
        <v>63</v>
      </c>
      <c r="F852" t="str">
        <f t="shared" si="26"/>
        <v>Vancouver</v>
      </c>
      <c r="G852" t="str">
        <f t="shared" si="27"/>
        <v>Vancouver</v>
      </c>
      <c r="H852" t="s">
        <v>53</v>
      </c>
      <c r="I852" t="s">
        <v>586</v>
      </c>
      <c r="J852" t="s">
        <v>375</v>
      </c>
      <c r="K852" t="s">
        <v>32</v>
      </c>
      <c r="L852" t="s">
        <v>46</v>
      </c>
      <c r="M852" s="7">
        <v>60964.799999999901</v>
      </c>
      <c r="N852" s="7">
        <v>80017.599999999904</v>
      </c>
      <c r="O852" s="6">
        <v>70491.199999999997</v>
      </c>
    </row>
    <row r="853" spans="1:15" x14ac:dyDescent="0.2">
      <c r="A853" t="s">
        <v>105</v>
      </c>
      <c r="B853" t="s">
        <v>1704</v>
      </c>
      <c r="C853" t="s">
        <v>50</v>
      </c>
      <c r="D853" t="s">
        <v>1705</v>
      </c>
      <c r="E853" t="s">
        <v>37</v>
      </c>
      <c r="F853" t="str">
        <f t="shared" si="26"/>
        <v>Toronto</v>
      </c>
      <c r="G853" t="str">
        <f t="shared" si="27"/>
        <v>Toronto</v>
      </c>
      <c r="H853" t="s">
        <v>31</v>
      </c>
      <c r="I853" t="s">
        <v>1706</v>
      </c>
      <c r="J853" t="s">
        <v>20</v>
      </c>
      <c r="K853" t="s">
        <v>32</v>
      </c>
      <c r="L853" t="s">
        <v>21</v>
      </c>
      <c r="M853" s="6">
        <v>69000</v>
      </c>
      <c r="N853" s="6">
        <v>86000</v>
      </c>
      <c r="O853" s="6">
        <v>77500</v>
      </c>
    </row>
    <row r="854" spans="1:15" x14ac:dyDescent="0.2">
      <c r="A854" t="s">
        <v>55</v>
      </c>
      <c r="B854" t="s">
        <v>214</v>
      </c>
      <c r="C854" t="s">
        <v>41</v>
      </c>
      <c r="D854" t="s">
        <v>1707</v>
      </c>
      <c r="E854" t="s">
        <v>233</v>
      </c>
      <c r="F854" t="str">
        <f t="shared" si="26"/>
        <v>Winnipeg</v>
      </c>
      <c r="G854" t="str">
        <f t="shared" si="27"/>
        <v>Winnipeg</v>
      </c>
      <c r="H854" t="s">
        <v>234</v>
      </c>
      <c r="I854" t="s">
        <v>129</v>
      </c>
      <c r="J854" t="s">
        <v>45</v>
      </c>
      <c r="K854" t="s">
        <v>32</v>
      </c>
      <c r="L854" t="s">
        <v>21</v>
      </c>
      <c r="M854" s="6">
        <v>137280</v>
      </c>
      <c r="N854" s="6">
        <v>141177</v>
      </c>
      <c r="O854" s="6">
        <v>139228.5</v>
      </c>
    </row>
    <row r="855" spans="1:15" x14ac:dyDescent="0.2">
      <c r="A855" t="s">
        <v>13</v>
      </c>
      <c r="B855" t="s">
        <v>1708</v>
      </c>
      <c r="C855" t="s">
        <v>35</v>
      </c>
      <c r="D855" t="s">
        <v>1709</v>
      </c>
      <c r="E855" t="s">
        <v>1710</v>
      </c>
      <c r="F855" t="str">
        <f t="shared" si="26"/>
        <v>Engineer</v>
      </c>
      <c r="G855" t="str">
        <f t="shared" si="27"/>
        <v>Engineer</v>
      </c>
      <c r="H855" t="s">
        <v>53</v>
      </c>
      <c r="I855" t="s">
        <v>18</v>
      </c>
      <c r="J855" t="s">
        <v>45</v>
      </c>
      <c r="K855" t="s">
        <v>32</v>
      </c>
      <c r="L855" t="s">
        <v>21</v>
      </c>
      <c r="M855" s="6">
        <v>76000</v>
      </c>
      <c r="N855" s="6">
        <v>89440</v>
      </c>
      <c r="O855" s="6">
        <v>82720</v>
      </c>
    </row>
    <row r="856" spans="1:15" x14ac:dyDescent="0.2">
      <c r="A856" t="s">
        <v>96</v>
      </c>
      <c r="B856" t="s">
        <v>1711</v>
      </c>
      <c r="C856" t="s">
        <v>50</v>
      </c>
      <c r="D856" t="s">
        <v>1712</v>
      </c>
      <c r="E856" t="s">
        <v>99</v>
      </c>
      <c r="F856" t="str">
        <f t="shared" si="26"/>
        <v>Calgary</v>
      </c>
      <c r="G856" t="str">
        <f t="shared" si="27"/>
        <v>Calgary</v>
      </c>
      <c r="H856" t="s">
        <v>100</v>
      </c>
      <c r="I856" t="s">
        <v>18</v>
      </c>
      <c r="J856" t="s">
        <v>20</v>
      </c>
      <c r="K856" t="s">
        <v>32</v>
      </c>
      <c r="L856" t="s">
        <v>21</v>
      </c>
      <c r="M856" s="6">
        <v>102315.2</v>
      </c>
      <c r="N856" s="6">
        <v>102315.2</v>
      </c>
      <c r="O856" s="6">
        <v>102315.2</v>
      </c>
    </row>
    <row r="857" spans="1:15" x14ac:dyDescent="0.2">
      <c r="A857" t="s">
        <v>26</v>
      </c>
      <c r="B857" t="s">
        <v>1713</v>
      </c>
      <c r="C857" t="s">
        <v>90</v>
      </c>
      <c r="D857" t="s">
        <v>617</v>
      </c>
      <c r="E857" t="s">
        <v>1835</v>
      </c>
      <c r="F857" t="str">
        <f t="shared" si="26"/>
        <v>Montreal</v>
      </c>
      <c r="G857" t="str">
        <f t="shared" si="27"/>
        <v>Montreal</v>
      </c>
      <c r="H857" t="s">
        <v>146</v>
      </c>
      <c r="I857" t="s">
        <v>618</v>
      </c>
      <c r="J857" t="s">
        <v>20</v>
      </c>
      <c r="K857" t="s">
        <v>32</v>
      </c>
      <c r="L857" t="s">
        <v>93</v>
      </c>
      <c r="M857" s="6">
        <v>64123.59</v>
      </c>
      <c r="N857" s="6">
        <v>86600</v>
      </c>
      <c r="O857" s="6">
        <v>75361.794999999998</v>
      </c>
    </row>
    <row r="858" spans="1:15" x14ac:dyDescent="0.2">
      <c r="A858" t="s">
        <v>96</v>
      </c>
      <c r="B858" t="s">
        <v>1714</v>
      </c>
      <c r="C858" t="s">
        <v>50</v>
      </c>
      <c r="D858" t="s">
        <v>1715</v>
      </c>
      <c r="E858" t="s">
        <v>233</v>
      </c>
      <c r="F858" t="str">
        <f t="shared" si="26"/>
        <v>Winnipeg</v>
      </c>
      <c r="G858" t="str">
        <f t="shared" si="27"/>
        <v>Winnipeg</v>
      </c>
      <c r="H858" t="s">
        <v>234</v>
      </c>
      <c r="I858" t="s">
        <v>87</v>
      </c>
      <c r="J858" t="s">
        <v>20</v>
      </c>
      <c r="K858" t="s">
        <v>32</v>
      </c>
      <c r="L858" t="s">
        <v>21</v>
      </c>
      <c r="M858" s="6">
        <v>30240.560000000001</v>
      </c>
      <c r="N858" s="6">
        <v>57200</v>
      </c>
      <c r="O858" s="6">
        <v>43720.28</v>
      </c>
    </row>
    <row r="859" spans="1:15" x14ac:dyDescent="0.2">
      <c r="A859" t="s">
        <v>424</v>
      </c>
      <c r="B859" t="s">
        <v>450</v>
      </c>
      <c r="C859" t="s">
        <v>50</v>
      </c>
      <c r="D859" t="s">
        <v>1716</v>
      </c>
      <c r="E859" t="s">
        <v>216</v>
      </c>
      <c r="F859" t="str">
        <f t="shared" si="26"/>
        <v>Surrey</v>
      </c>
      <c r="G859" t="str">
        <f t="shared" si="27"/>
        <v>Surrey</v>
      </c>
      <c r="H859" t="s">
        <v>53</v>
      </c>
      <c r="I859" t="s">
        <v>87</v>
      </c>
      <c r="J859" t="s">
        <v>20</v>
      </c>
      <c r="K859" t="s">
        <v>32</v>
      </c>
      <c r="L859" t="s">
        <v>241</v>
      </c>
      <c r="M859" s="6">
        <v>76960</v>
      </c>
      <c r="N859" s="6">
        <v>76960</v>
      </c>
      <c r="O859" s="6">
        <v>76960</v>
      </c>
    </row>
    <row r="860" spans="1:15" x14ac:dyDescent="0.2">
      <c r="A860" t="s">
        <v>81</v>
      </c>
      <c r="B860" t="s">
        <v>1717</v>
      </c>
      <c r="C860" t="s">
        <v>23</v>
      </c>
      <c r="D860" t="s">
        <v>1718</v>
      </c>
      <c r="E860" t="s">
        <v>37</v>
      </c>
      <c r="F860" t="str">
        <f t="shared" si="26"/>
        <v>Toronto</v>
      </c>
      <c r="G860" t="str">
        <f t="shared" si="27"/>
        <v>Toronto</v>
      </c>
      <c r="H860" t="s">
        <v>31</v>
      </c>
      <c r="I860" t="s">
        <v>1719</v>
      </c>
      <c r="J860" t="s">
        <v>20</v>
      </c>
      <c r="K860" t="s">
        <v>32</v>
      </c>
      <c r="L860" t="s">
        <v>33</v>
      </c>
      <c r="M860" s="6">
        <v>66000</v>
      </c>
      <c r="N860" s="6">
        <v>84500</v>
      </c>
      <c r="O860" s="6">
        <v>75250</v>
      </c>
    </row>
    <row r="861" spans="1:15" x14ac:dyDescent="0.2">
      <c r="A861" t="s">
        <v>96</v>
      </c>
      <c r="B861" t="s">
        <v>1720</v>
      </c>
      <c r="C861" t="s">
        <v>50</v>
      </c>
      <c r="D861" t="s">
        <v>1612</v>
      </c>
      <c r="E861" t="s">
        <v>283</v>
      </c>
      <c r="F861" t="str">
        <f t="shared" si="26"/>
        <v>Sherbrooke</v>
      </c>
      <c r="G861" t="str">
        <f t="shared" si="27"/>
        <v>Sherbrooke</v>
      </c>
      <c r="H861" t="s">
        <v>146</v>
      </c>
      <c r="I861" t="s">
        <v>1721</v>
      </c>
      <c r="J861" t="s">
        <v>20</v>
      </c>
      <c r="K861" t="s">
        <v>32</v>
      </c>
      <c r="L861" t="s">
        <v>21</v>
      </c>
      <c r="M861" s="6">
        <v>50000</v>
      </c>
      <c r="N861" s="6">
        <v>76458</v>
      </c>
      <c r="O861" s="6">
        <v>63229</v>
      </c>
    </row>
    <row r="862" spans="1:15" x14ac:dyDescent="0.2">
      <c r="A862" t="s">
        <v>96</v>
      </c>
      <c r="B862" t="s">
        <v>1722</v>
      </c>
      <c r="C862" t="s">
        <v>50</v>
      </c>
      <c r="D862" t="s">
        <v>1287</v>
      </c>
      <c r="E862" t="s">
        <v>37</v>
      </c>
      <c r="F862" t="str">
        <f t="shared" si="26"/>
        <v>Toronto</v>
      </c>
      <c r="G862" t="str">
        <f t="shared" si="27"/>
        <v>Toronto</v>
      </c>
      <c r="H862" t="s">
        <v>31</v>
      </c>
      <c r="I862" t="s">
        <v>1723</v>
      </c>
      <c r="J862" t="s">
        <v>20</v>
      </c>
      <c r="K862" t="s">
        <v>32</v>
      </c>
      <c r="L862" t="s">
        <v>21</v>
      </c>
      <c r="M862" s="6">
        <v>30240.560000000001</v>
      </c>
      <c r="N862" s="6">
        <v>57200</v>
      </c>
      <c r="O862" s="6">
        <v>43720.28</v>
      </c>
    </row>
    <row r="863" spans="1:15" x14ac:dyDescent="0.2">
      <c r="A863" t="s">
        <v>48</v>
      </c>
      <c r="B863" t="s">
        <v>1724</v>
      </c>
      <c r="C863" t="s">
        <v>23</v>
      </c>
      <c r="D863" t="s">
        <v>484</v>
      </c>
      <c r="E863" t="s">
        <v>37</v>
      </c>
      <c r="F863" t="str">
        <f t="shared" si="26"/>
        <v>Toronto</v>
      </c>
      <c r="G863" t="str">
        <f t="shared" si="27"/>
        <v>Toronto</v>
      </c>
      <c r="H863" t="s">
        <v>31</v>
      </c>
      <c r="I863" t="s">
        <v>1424</v>
      </c>
      <c r="J863" t="s">
        <v>223</v>
      </c>
      <c r="K863" t="s">
        <v>32</v>
      </c>
      <c r="L863" t="s">
        <v>33</v>
      </c>
      <c r="M863" s="6">
        <v>68500</v>
      </c>
      <c r="N863" s="6">
        <v>87000</v>
      </c>
      <c r="O863" s="6">
        <v>77750</v>
      </c>
    </row>
    <row r="864" spans="1:15" x14ac:dyDescent="0.2">
      <c r="A864" t="s">
        <v>55</v>
      </c>
      <c r="B864" t="s">
        <v>1725</v>
      </c>
      <c r="C864" t="s">
        <v>50</v>
      </c>
      <c r="D864" t="s">
        <v>1726</v>
      </c>
      <c r="E864" t="s">
        <v>1835</v>
      </c>
      <c r="F864" t="str">
        <f t="shared" si="26"/>
        <v>Montreal</v>
      </c>
      <c r="G864" t="str">
        <f t="shared" si="27"/>
        <v>Montreal</v>
      </c>
      <c r="H864" t="s">
        <v>146</v>
      </c>
      <c r="I864" t="s">
        <v>54</v>
      </c>
      <c r="J864" t="s">
        <v>20</v>
      </c>
      <c r="K864" t="s">
        <v>32</v>
      </c>
      <c r="L864" t="s">
        <v>21</v>
      </c>
      <c r="M864" s="6">
        <v>68000</v>
      </c>
      <c r="N864" s="6">
        <v>88300</v>
      </c>
      <c r="O864" s="6">
        <v>78150</v>
      </c>
    </row>
    <row r="865" spans="1:15" x14ac:dyDescent="0.2">
      <c r="A865" t="s">
        <v>424</v>
      </c>
      <c r="B865" t="s">
        <v>450</v>
      </c>
      <c r="C865" t="s">
        <v>50</v>
      </c>
      <c r="D865" t="s">
        <v>1727</v>
      </c>
      <c r="E865" t="s">
        <v>216</v>
      </c>
      <c r="F865" t="str">
        <f t="shared" si="26"/>
        <v>Surrey</v>
      </c>
      <c r="G865" t="str">
        <f t="shared" si="27"/>
        <v>Surrey</v>
      </c>
      <c r="H865" t="s">
        <v>53</v>
      </c>
      <c r="I865" t="s">
        <v>1728</v>
      </c>
      <c r="J865" t="s">
        <v>20</v>
      </c>
      <c r="K865" t="s">
        <v>32</v>
      </c>
      <c r="L865" t="s">
        <v>21</v>
      </c>
      <c r="M865" s="6">
        <v>87360</v>
      </c>
      <c r="N865" s="6">
        <v>87360</v>
      </c>
      <c r="O865" s="6">
        <v>87360</v>
      </c>
    </row>
    <row r="866" spans="1:15" x14ac:dyDescent="0.2">
      <c r="A866" t="s">
        <v>81</v>
      </c>
      <c r="B866" t="s">
        <v>1030</v>
      </c>
      <c r="C866" t="s">
        <v>1031</v>
      </c>
      <c r="D866" t="s">
        <v>1729</v>
      </c>
      <c r="E866" t="s">
        <v>1730</v>
      </c>
      <c r="F866" t="str">
        <f t="shared" si="26"/>
        <v>Moncton</v>
      </c>
      <c r="G866" t="str">
        <f t="shared" si="27"/>
        <v>Moncton</v>
      </c>
      <c r="H866" t="s">
        <v>178</v>
      </c>
      <c r="I866" t="s">
        <v>1344</v>
      </c>
      <c r="J866" t="s">
        <v>20</v>
      </c>
      <c r="K866" t="s">
        <v>32</v>
      </c>
      <c r="L866" t="s">
        <v>21</v>
      </c>
      <c r="M866" s="6">
        <v>66000</v>
      </c>
      <c r="N866" s="6">
        <v>84500</v>
      </c>
      <c r="O866" s="6">
        <v>75250</v>
      </c>
    </row>
    <row r="867" spans="1:15" x14ac:dyDescent="0.2">
      <c r="A867" t="s">
        <v>81</v>
      </c>
      <c r="B867" t="s">
        <v>217</v>
      </c>
      <c r="C867" t="s">
        <v>23</v>
      </c>
      <c r="D867" t="s">
        <v>462</v>
      </c>
      <c r="E867" t="s">
        <v>63</v>
      </c>
      <c r="F867" t="str">
        <f t="shared" si="26"/>
        <v>Vancouver</v>
      </c>
      <c r="G867" t="str">
        <f t="shared" si="27"/>
        <v>Vancouver</v>
      </c>
      <c r="H867" t="s">
        <v>53</v>
      </c>
      <c r="I867" t="s">
        <v>463</v>
      </c>
      <c r="J867" t="s">
        <v>45</v>
      </c>
      <c r="K867" t="s">
        <v>32</v>
      </c>
      <c r="L867" t="s">
        <v>21</v>
      </c>
      <c r="M867" s="6">
        <v>66000</v>
      </c>
      <c r="N867" s="6">
        <v>84500</v>
      </c>
      <c r="O867" s="6">
        <v>75250</v>
      </c>
    </row>
    <row r="868" spans="1:15" x14ac:dyDescent="0.2">
      <c r="A868" t="s">
        <v>88</v>
      </c>
      <c r="B868" t="s">
        <v>972</v>
      </c>
      <c r="C868" t="s">
        <v>23</v>
      </c>
      <c r="D868" t="s">
        <v>1523</v>
      </c>
      <c r="E868" t="s">
        <v>316</v>
      </c>
      <c r="F868" t="str">
        <f t="shared" si="26"/>
        <v>North York</v>
      </c>
      <c r="G868" t="str">
        <f t="shared" si="27"/>
        <v>North York</v>
      </c>
      <c r="H868" t="s">
        <v>31</v>
      </c>
      <c r="I868" t="s">
        <v>18</v>
      </c>
      <c r="J868" t="s">
        <v>20</v>
      </c>
      <c r="K868" t="s">
        <v>32</v>
      </c>
      <c r="L868" t="s">
        <v>21</v>
      </c>
      <c r="M868" s="6">
        <v>90480</v>
      </c>
      <c r="N868" s="6">
        <v>90480</v>
      </c>
      <c r="O868" s="6">
        <v>90480</v>
      </c>
    </row>
    <row r="869" spans="1:15" x14ac:dyDescent="0.2">
      <c r="A869" t="s">
        <v>81</v>
      </c>
      <c r="B869" t="s">
        <v>1731</v>
      </c>
      <c r="C869" t="s">
        <v>50</v>
      </c>
      <c r="D869" t="s">
        <v>286</v>
      </c>
      <c r="E869" t="s">
        <v>37</v>
      </c>
      <c r="F869" t="str">
        <f t="shared" si="26"/>
        <v>Toronto</v>
      </c>
      <c r="G869" t="str">
        <f t="shared" si="27"/>
        <v>Toronto</v>
      </c>
      <c r="H869" t="s">
        <v>31</v>
      </c>
      <c r="I869" t="s">
        <v>1732</v>
      </c>
      <c r="J869" t="s">
        <v>45</v>
      </c>
      <c r="K869" t="s">
        <v>32</v>
      </c>
      <c r="L869" t="s">
        <v>21</v>
      </c>
      <c r="M869" s="6">
        <v>30240.560000000001</v>
      </c>
      <c r="N869" s="6">
        <v>57200</v>
      </c>
      <c r="O869" s="6">
        <v>43720.28</v>
      </c>
    </row>
    <row r="870" spans="1:15" x14ac:dyDescent="0.2">
      <c r="A870" t="s">
        <v>81</v>
      </c>
      <c r="B870" t="s">
        <v>1733</v>
      </c>
      <c r="C870" t="s">
        <v>50</v>
      </c>
      <c r="D870" t="s">
        <v>1734</v>
      </c>
      <c r="E870" t="s">
        <v>37</v>
      </c>
      <c r="F870" t="str">
        <f t="shared" si="26"/>
        <v>Toronto</v>
      </c>
      <c r="G870" t="str">
        <f t="shared" si="27"/>
        <v>Toronto</v>
      </c>
      <c r="H870" t="s">
        <v>31</v>
      </c>
      <c r="I870" t="s">
        <v>18</v>
      </c>
      <c r="J870" t="s">
        <v>45</v>
      </c>
      <c r="K870" t="s">
        <v>32</v>
      </c>
      <c r="L870" t="s">
        <v>1281</v>
      </c>
      <c r="M870" s="6">
        <v>30240.560000000001</v>
      </c>
      <c r="N870" s="6">
        <v>57200</v>
      </c>
      <c r="O870" s="6">
        <v>43720.28</v>
      </c>
    </row>
    <row r="871" spans="1:15" x14ac:dyDescent="0.2">
      <c r="A871" t="s">
        <v>81</v>
      </c>
      <c r="B871" t="s">
        <v>1731</v>
      </c>
      <c r="C871" t="s">
        <v>50</v>
      </c>
      <c r="D871" t="s">
        <v>286</v>
      </c>
      <c r="E871" t="s">
        <v>37</v>
      </c>
      <c r="F871" t="str">
        <f t="shared" si="26"/>
        <v>Toronto</v>
      </c>
      <c r="G871" t="str">
        <f t="shared" si="27"/>
        <v>Toronto</v>
      </c>
      <c r="H871" t="s">
        <v>31</v>
      </c>
      <c r="I871" t="s">
        <v>1732</v>
      </c>
      <c r="J871" t="s">
        <v>45</v>
      </c>
      <c r="K871" t="s">
        <v>32</v>
      </c>
      <c r="L871" t="s">
        <v>21</v>
      </c>
      <c r="M871" s="6">
        <v>30240.560000000001</v>
      </c>
      <c r="N871" s="6">
        <v>57200</v>
      </c>
      <c r="O871" s="6">
        <v>43720.28</v>
      </c>
    </row>
    <row r="872" spans="1:15" x14ac:dyDescent="0.2">
      <c r="A872" t="s">
        <v>55</v>
      </c>
      <c r="B872" t="s">
        <v>1735</v>
      </c>
      <c r="C872" t="s">
        <v>90</v>
      </c>
      <c r="D872" t="s">
        <v>470</v>
      </c>
      <c r="E872" t="s">
        <v>63</v>
      </c>
      <c r="F872" t="str">
        <f t="shared" si="26"/>
        <v>Vancouver</v>
      </c>
      <c r="G872" t="str">
        <f t="shared" si="27"/>
        <v>Vancouver</v>
      </c>
      <c r="H872" t="s">
        <v>53</v>
      </c>
      <c r="I872" t="s">
        <v>463</v>
      </c>
      <c r="J872" t="s">
        <v>45</v>
      </c>
      <c r="K872" t="s">
        <v>32</v>
      </c>
      <c r="L872" t="s">
        <v>33</v>
      </c>
      <c r="M872" s="6">
        <v>68000</v>
      </c>
      <c r="N872" s="6">
        <v>88300</v>
      </c>
      <c r="O872" s="6">
        <v>78150</v>
      </c>
    </row>
    <row r="873" spans="1:15" x14ac:dyDescent="0.2">
      <c r="A873" t="s">
        <v>55</v>
      </c>
      <c r="B873" t="s">
        <v>1736</v>
      </c>
      <c r="C873" t="s">
        <v>50</v>
      </c>
      <c r="D873" t="s">
        <v>746</v>
      </c>
      <c r="E873" t="s">
        <v>1835</v>
      </c>
      <c r="F873" t="str">
        <f t="shared" si="26"/>
        <v>Montreal</v>
      </c>
      <c r="G873" t="str">
        <f t="shared" si="27"/>
        <v>Montreal</v>
      </c>
      <c r="H873" t="s">
        <v>146</v>
      </c>
      <c r="I873" t="s">
        <v>1737</v>
      </c>
      <c r="J873" t="s">
        <v>20</v>
      </c>
      <c r="K873" t="s">
        <v>32</v>
      </c>
      <c r="L873" t="s">
        <v>21</v>
      </c>
      <c r="M873" s="6">
        <v>68000</v>
      </c>
      <c r="N873" s="6">
        <v>88300</v>
      </c>
      <c r="O873" s="6">
        <v>78150</v>
      </c>
    </row>
    <row r="874" spans="1:15" x14ac:dyDescent="0.2">
      <c r="A874" t="s">
        <v>55</v>
      </c>
      <c r="B874" t="s">
        <v>1738</v>
      </c>
      <c r="C874" t="s">
        <v>50</v>
      </c>
      <c r="D874" t="s">
        <v>997</v>
      </c>
      <c r="E874" t="s">
        <v>37</v>
      </c>
      <c r="F874" t="str">
        <f t="shared" si="26"/>
        <v>Toronto</v>
      </c>
      <c r="G874" t="str">
        <f t="shared" si="27"/>
        <v>Toronto</v>
      </c>
      <c r="H874" t="s">
        <v>31</v>
      </c>
      <c r="I874" t="s">
        <v>340</v>
      </c>
      <c r="J874" t="s">
        <v>45</v>
      </c>
      <c r="K874" t="s">
        <v>32</v>
      </c>
      <c r="L874" t="s">
        <v>93</v>
      </c>
      <c r="M874" s="6">
        <v>68000</v>
      </c>
      <c r="N874" s="6">
        <v>88300</v>
      </c>
      <c r="O874" s="6">
        <v>78150</v>
      </c>
    </row>
    <row r="875" spans="1:15" x14ac:dyDescent="0.2">
      <c r="A875" t="s">
        <v>22</v>
      </c>
      <c r="B875" t="s">
        <v>1603</v>
      </c>
      <c r="C875" t="s">
        <v>50</v>
      </c>
      <c r="D875" t="s">
        <v>1739</v>
      </c>
      <c r="E875" t="s">
        <v>63</v>
      </c>
      <c r="F875" t="str">
        <f t="shared" si="26"/>
        <v>Vancouver</v>
      </c>
      <c r="G875" t="str">
        <f t="shared" si="27"/>
        <v>Vancouver</v>
      </c>
      <c r="H875" t="s">
        <v>53</v>
      </c>
      <c r="I875" t="s">
        <v>18</v>
      </c>
      <c r="J875" t="s">
        <v>20</v>
      </c>
      <c r="K875" t="s">
        <v>32</v>
      </c>
      <c r="L875" t="s">
        <v>33</v>
      </c>
      <c r="M875" s="6">
        <v>75920</v>
      </c>
      <c r="N875" s="6">
        <v>79040</v>
      </c>
      <c r="O875" s="6">
        <v>77480</v>
      </c>
    </row>
    <row r="876" spans="1:15" x14ac:dyDescent="0.2">
      <c r="A876" t="s">
        <v>26</v>
      </c>
      <c r="B876" t="s">
        <v>1740</v>
      </c>
      <c r="C876" t="s">
        <v>50</v>
      </c>
      <c r="D876" t="s">
        <v>1741</v>
      </c>
      <c r="E876" t="s">
        <v>123</v>
      </c>
      <c r="F876" t="str">
        <f t="shared" si="26"/>
        <v>Mississauga</v>
      </c>
      <c r="G876" t="str">
        <f t="shared" si="27"/>
        <v>Mississauga</v>
      </c>
      <c r="H876" t="s">
        <v>31</v>
      </c>
      <c r="I876" t="s">
        <v>54</v>
      </c>
      <c r="J876" t="s">
        <v>20</v>
      </c>
      <c r="K876" t="s">
        <v>32</v>
      </c>
      <c r="L876" t="s">
        <v>21</v>
      </c>
      <c r="M876" s="6">
        <v>64123.59</v>
      </c>
      <c r="N876" s="6">
        <v>86600</v>
      </c>
      <c r="O876" s="6">
        <v>75361.794999999998</v>
      </c>
    </row>
    <row r="877" spans="1:15" x14ac:dyDescent="0.2">
      <c r="A877" t="s">
        <v>26</v>
      </c>
      <c r="B877" t="s">
        <v>1742</v>
      </c>
      <c r="C877" t="s">
        <v>67</v>
      </c>
      <c r="D877" t="s">
        <v>1391</v>
      </c>
      <c r="E877" t="s">
        <v>204</v>
      </c>
      <c r="F877" t="str">
        <f t="shared" si="26"/>
        <v>Brampton</v>
      </c>
      <c r="G877" t="str">
        <f t="shared" si="27"/>
        <v>Brampton</v>
      </c>
      <c r="H877" t="s">
        <v>31</v>
      </c>
      <c r="I877" t="s">
        <v>1743</v>
      </c>
      <c r="J877" t="s">
        <v>45</v>
      </c>
      <c r="K877" t="s">
        <v>32</v>
      </c>
      <c r="L877" t="s">
        <v>21</v>
      </c>
      <c r="M877" s="6">
        <v>102000</v>
      </c>
      <c r="N877" s="6">
        <v>125000</v>
      </c>
      <c r="O877" s="6">
        <v>113500</v>
      </c>
    </row>
    <row r="878" spans="1:15" x14ac:dyDescent="0.2">
      <c r="A878" t="s">
        <v>48</v>
      </c>
      <c r="B878" t="s">
        <v>1744</v>
      </c>
      <c r="C878" t="s">
        <v>15</v>
      </c>
      <c r="D878" t="s">
        <v>1745</v>
      </c>
      <c r="E878" t="s">
        <v>37</v>
      </c>
      <c r="F878" t="str">
        <f t="shared" si="26"/>
        <v>Toronto</v>
      </c>
      <c r="G878" t="str">
        <f t="shared" si="27"/>
        <v>Toronto</v>
      </c>
      <c r="H878" t="s">
        <v>31</v>
      </c>
      <c r="I878" t="s">
        <v>1746</v>
      </c>
      <c r="J878" t="s">
        <v>45</v>
      </c>
      <c r="K878" t="s">
        <v>443</v>
      </c>
      <c r="L878" t="s">
        <v>21</v>
      </c>
      <c r="M878" s="6">
        <v>68500</v>
      </c>
      <c r="N878" s="6">
        <v>87000</v>
      </c>
      <c r="O878" s="6">
        <v>77750</v>
      </c>
    </row>
    <row r="879" spans="1:15" x14ac:dyDescent="0.2">
      <c r="A879" t="s">
        <v>88</v>
      </c>
      <c r="B879" t="s">
        <v>1747</v>
      </c>
      <c r="C879" t="s">
        <v>23</v>
      </c>
      <c r="D879" t="s">
        <v>1748</v>
      </c>
      <c r="E879" t="s">
        <v>344</v>
      </c>
      <c r="F879" t="str">
        <f t="shared" si="26"/>
        <v>Burnaby</v>
      </c>
      <c r="G879" t="str">
        <f t="shared" si="27"/>
        <v>Burnaby</v>
      </c>
      <c r="H879" t="s">
        <v>53</v>
      </c>
      <c r="I879" t="s">
        <v>1749</v>
      </c>
      <c r="J879" t="s">
        <v>20</v>
      </c>
      <c r="K879" t="s">
        <v>32</v>
      </c>
      <c r="L879" t="s">
        <v>33</v>
      </c>
      <c r="M879" s="6">
        <v>92500</v>
      </c>
      <c r="N879" s="6">
        <v>113500</v>
      </c>
      <c r="O879" s="6">
        <v>103000</v>
      </c>
    </row>
    <row r="880" spans="1:15" x14ac:dyDescent="0.2">
      <c r="A880" t="s">
        <v>88</v>
      </c>
      <c r="B880" t="s">
        <v>972</v>
      </c>
      <c r="C880" t="s">
        <v>23</v>
      </c>
      <c r="D880" t="s">
        <v>1750</v>
      </c>
      <c r="E880" t="s">
        <v>319</v>
      </c>
      <c r="F880" t="str">
        <f t="shared" si="26"/>
        <v>Oakville</v>
      </c>
      <c r="G880" t="str">
        <f t="shared" si="27"/>
        <v>Oakville</v>
      </c>
      <c r="H880" t="s">
        <v>31</v>
      </c>
      <c r="I880" t="s">
        <v>18</v>
      </c>
      <c r="J880" t="s">
        <v>20</v>
      </c>
      <c r="K880" t="s">
        <v>32</v>
      </c>
      <c r="L880" t="s">
        <v>39</v>
      </c>
      <c r="M880" s="6">
        <v>79000</v>
      </c>
      <c r="N880" s="6">
        <v>79000</v>
      </c>
      <c r="O880" s="6">
        <v>79000</v>
      </c>
    </row>
    <row r="881" spans="1:15" x14ac:dyDescent="0.2">
      <c r="A881" t="s">
        <v>13</v>
      </c>
      <c r="B881" t="s">
        <v>1751</v>
      </c>
      <c r="C881" t="s">
        <v>103</v>
      </c>
      <c r="D881" t="s">
        <v>1574</v>
      </c>
      <c r="E881" t="s">
        <v>63</v>
      </c>
      <c r="F881" t="str">
        <f t="shared" si="26"/>
        <v>Vancouver</v>
      </c>
      <c r="G881" t="str">
        <f t="shared" si="27"/>
        <v>Vancouver</v>
      </c>
      <c r="H881" t="s">
        <v>53</v>
      </c>
      <c r="I881" t="s">
        <v>1752</v>
      </c>
      <c r="J881" t="s">
        <v>45</v>
      </c>
      <c r="K881" t="s">
        <v>32</v>
      </c>
      <c r="L881" t="s">
        <v>21</v>
      </c>
      <c r="M881" s="6">
        <v>88990</v>
      </c>
      <c r="N881" s="6">
        <v>127923</v>
      </c>
      <c r="O881" s="6">
        <v>108456.5</v>
      </c>
    </row>
    <row r="882" spans="1:15" x14ac:dyDescent="0.2">
      <c r="A882" t="s">
        <v>48</v>
      </c>
      <c r="B882" t="s">
        <v>1753</v>
      </c>
      <c r="C882" t="s">
        <v>50</v>
      </c>
      <c r="D882" t="s">
        <v>1754</v>
      </c>
      <c r="E882" t="s">
        <v>99</v>
      </c>
      <c r="F882" t="str">
        <f t="shared" si="26"/>
        <v>Calgary</v>
      </c>
      <c r="G882" t="str">
        <f t="shared" si="27"/>
        <v>Calgary</v>
      </c>
      <c r="H882" t="s">
        <v>100</v>
      </c>
      <c r="I882" t="s">
        <v>18</v>
      </c>
      <c r="J882" t="s">
        <v>45</v>
      </c>
      <c r="K882" t="s">
        <v>32</v>
      </c>
      <c r="L882" t="s">
        <v>21</v>
      </c>
      <c r="M882" s="6">
        <v>68500</v>
      </c>
      <c r="N882" s="6">
        <v>87000</v>
      </c>
      <c r="O882" s="6">
        <v>77750</v>
      </c>
    </row>
    <row r="883" spans="1:15" x14ac:dyDescent="0.2">
      <c r="A883" t="s">
        <v>88</v>
      </c>
      <c r="B883" t="s">
        <v>299</v>
      </c>
      <c r="C883" t="s">
        <v>90</v>
      </c>
      <c r="D883" t="s">
        <v>1755</v>
      </c>
      <c r="E883" t="s">
        <v>99</v>
      </c>
      <c r="F883" t="str">
        <f t="shared" si="26"/>
        <v>Calgary</v>
      </c>
      <c r="G883" t="str">
        <f t="shared" si="27"/>
        <v>Calgary</v>
      </c>
      <c r="H883" t="s">
        <v>100</v>
      </c>
      <c r="I883" t="s">
        <v>822</v>
      </c>
      <c r="J883" t="s">
        <v>20</v>
      </c>
      <c r="K883" t="s">
        <v>32</v>
      </c>
      <c r="L883" t="s">
        <v>21</v>
      </c>
      <c r="M883" s="6">
        <v>98800</v>
      </c>
      <c r="N883" s="6">
        <v>98800</v>
      </c>
      <c r="O883" s="6">
        <v>98800</v>
      </c>
    </row>
    <row r="884" spans="1:15" x14ac:dyDescent="0.2">
      <c r="A884" t="s">
        <v>48</v>
      </c>
      <c r="B884" t="s">
        <v>1756</v>
      </c>
      <c r="C884" t="s">
        <v>928</v>
      </c>
      <c r="D884" t="s">
        <v>1757</v>
      </c>
      <c r="E884" t="s">
        <v>17</v>
      </c>
      <c r="F884" t="str">
        <f t="shared" si="26"/>
        <v>Remote</v>
      </c>
      <c r="G884" t="str">
        <f t="shared" si="27"/>
        <v>Remote</v>
      </c>
      <c r="H884" t="s">
        <v>18</v>
      </c>
      <c r="I884" t="s">
        <v>18</v>
      </c>
      <c r="J884" t="s">
        <v>45</v>
      </c>
      <c r="K884" t="s">
        <v>17</v>
      </c>
      <c r="L884" t="s">
        <v>21</v>
      </c>
      <c r="M884" s="6">
        <v>68500</v>
      </c>
      <c r="N884" s="6">
        <v>87000</v>
      </c>
      <c r="O884" s="6">
        <v>77750</v>
      </c>
    </row>
    <row r="885" spans="1:15" x14ac:dyDescent="0.2">
      <c r="A885" t="s">
        <v>88</v>
      </c>
      <c r="B885" t="s">
        <v>299</v>
      </c>
      <c r="C885" t="s">
        <v>90</v>
      </c>
      <c r="D885" t="s">
        <v>1712</v>
      </c>
      <c r="E885" t="s">
        <v>99</v>
      </c>
      <c r="F885" t="str">
        <f t="shared" si="26"/>
        <v>Calgary</v>
      </c>
      <c r="G885" t="str">
        <f t="shared" si="27"/>
        <v>Calgary</v>
      </c>
      <c r="H885" t="s">
        <v>100</v>
      </c>
      <c r="I885" t="s">
        <v>18</v>
      </c>
      <c r="J885" t="s">
        <v>20</v>
      </c>
      <c r="K885" t="s">
        <v>32</v>
      </c>
      <c r="L885" t="s">
        <v>21</v>
      </c>
      <c r="M885" s="7">
        <v>98009.599999999904</v>
      </c>
      <c r="N885" s="7">
        <v>98009.599999999904</v>
      </c>
      <c r="O885" s="7">
        <v>98009.599999999904</v>
      </c>
    </row>
    <row r="886" spans="1:15" x14ac:dyDescent="0.2">
      <c r="A886" t="s">
        <v>48</v>
      </c>
      <c r="B886" t="s">
        <v>1753</v>
      </c>
      <c r="C886" t="s">
        <v>50</v>
      </c>
      <c r="D886" t="s">
        <v>1754</v>
      </c>
      <c r="E886" t="s">
        <v>99</v>
      </c>
      <c r="F886" t="str">
        <f t="shared" si="26"/>
        <v>Calgary</v>
      </c>
      <c r="G886" t="str">
        <f t="shared" si="27"/>
        <v>Calgary</v>
      </c>
      <c r="H886" t="s">
        <v>100</v>
      </c>
      <c r="I886" t="s">
        <v>18</v>
      </c>
      <c r="J886" t="s">
        <v>45</v>
      </c>
      <c r="K886" t="s">
        <v>32</v>
      </c>
      <c r="L886" t="s">
        <v>21</v>
      </c>
      <c r="M886" s="6">
        <v>68500</v>
      </c>
      <c r="N886" s="6">
        <v>87000</v>
      </c>
      <c r="O886" s="6">
        <v>77750</v>
      </c>
    </row>
    <row r="887" spans="1:15" x14ac:dyDescent="0.2">
      <c r="A887" t="s">
        <v>88</v>
      </c>
      <c r="B887" t="s">
        <v>299</v>
      </c>
      <c r="C887" t="s">
        <v>90</v>
      </c>
      <c r="D887" t="s">
        <v>1712</v>
      </c>
      <c r="E887" t="s">
        <v>99</v>
      </c>
      <c r="F887" t="str">
        <f t="shared" si="26"/>
        <v>Calgary</v>
      </c>
      <c r="G887" t="str">
        <f t="shared" si="27"/>
        <v>Calgary</v>
      </c>
      <c r="H887" t="s">
        <v>100</v>
      </c>
      <c r="I887" t="s">
        <v>18</v>
      </c>
      <c r="J887" t="s">
        <v>20</v>
      </c>
      <c r="K887" t="s">
        <v>32</v>
      </c>
      <c r="L887" t="s">
        <v>21</v>
      </c>
      <c r="M887" s="7">
        <v>98009.599999999904</v>
      </c>
      <c r="N887" s="7">
        <v>98009.599999999904</v>
      </c>
      <c r="O887" s="7">
        <v>98009.599999999904</v>
      </c>
    </row>
    <row r="888" spans="1:15" x14ac:dyDescent="0.2">
      <c r="A888" t="s">
        <v>88</v>
      </c>
      <c r="B888" t="s">
        <v>299</v>
      </c>
      <c r="C888" t="s">
        <v>90</v>
      </c>
      <c r="D888" t="s">
        <v>1755</v>
      </c>
      <c r="E888" t="s">
        <v>99</v>
      </c>
      <c r="F888" t="str">
        <f t="shared" si="26"/>
        <v>Calgary</v>
      </c>
      <c r="G888" t="str">
        <f t="shared" si="27"/>
        <v>Calgary</v>
      </c>
      <c r="H888" t="s">
        <v>100</v>
      </c>
      <c r="I888" t="s">
        <v>822</v>
      </c>
      <c r="J888" t="s">
        <v>20</v>
      </c>
      <c r="K888" t="s">
        <v>32</v>
      </c>
      <c r="L888" t="s">
        <v>21</v>
      </c>
      <c r="M888" s="6">
        <v>98800</v>
      </c>
      <c r="N888" s="6">
        <v>98800</v>
      </c>
      <c r="O888" s="6">
        <v>98800</v>
      </c>
    </row>
    <row r="889" spans="1:15" x14ac:dyDescent="0.2">
      <c r="A889" t="s">
        <v>48</v>
      </c>
      <c r="B889" t="s">
        <v>1756</v>
      </c>
      <c r="C889" t="s">
        <v>928</v>
      </c>
      <c r="D889" t="s">
        <v>1757</v>
      </c>
      <c r="E889" t="s">
        <v>17</v>
      </c>
      <c r="F889" t="str">
        <f t="shared" si="26"/>
        <v>Remote</v>
      </c>
      <c r="G889" t="str">
        <f t="shared" si="27"/>
        <v>Remote</v>
      </c>
      <c r="H889" t="s">
        <v>18</v>
      </c>
      <c r="I889" t="s">
        <v>18</v>
      </c>
      <c r="J889" t="s">
        <v>45</v>
      </c>
      <c r="K889" t="s">
        <v>17</v>
      </c>
      <c r="L889" t="s">
        <v>21</v>
      </c>
      <c r="M889" s="6">
        <v>68500</v>
      </c>
      <c r="N889" s="6">
        <v>87000</v>
      </c>
      <c r="O889" s="6">
        <v>77750</v>
      </c>
    </row>
    <row r="890" spans="1:15" x14ac:dyDescent="0.2">
      <c r="A890" t="s">
        <v>26</v>
      </c>
      <c r="B890" t="s">
        <v>1740</v>
      </c>
      <c r="C890" t="s">
        <v>50</v>
      </c>
      <c r="D890" t="s">
        <v>1741</v>
      </c>
      <c r="E890" t="s">
        <v>123</v>
      </c>
      <c r="F890" t="str">
        <f t="shared" si="26"/>
        <v>Mississauga</v>
      </c>
      <c r="G890" t="str">
        <f t="shared" si="27"/>
        <v>Mississauga</v>
      </c>
      <c r="H890" t="s">
        <v>31</v>
      </c>
      <c r="I890" t="s">
        <v>54</v>
      </c>
      <c r="J890" t="s">
        <v>20</v>
      </c>
      <c r="K890" t="s">
        <v>32</v>
      </c>
      <c r="L890" t="s">
        <v>21</v>
      </c>
      <c r="M890" s="6">
        <v>64123.59</v>
      </c>
      <c r="N890" s="6">
        <v>86600</v>
      </c>
      <c r="O890" s="6">
        <v>75361.794999999998</v>
      </c>
    </row>
    <row r="891" spans="1:15" x14ac:dyDescent="0.2">
      <c r="A891" t="s">
        <v>48</v>
      </c>
      <c r="B891" t="s">
        <v>1758</v>
      </c>
      <c r="C891" t="s">
        <v>50</v>
      </c>
      <c r="D891" t="s">
        <v>1759</v>
      </c>
      <c r="E891" t="s">
        <v>37</v>
      </c>
      <c r="F891" t="str">
        <f t="shared" si="26"/>
        <v>Toronto</v>
      </c>
      <c r="G891" t="str">
        <f t="shared" si="27"/>
        <v>Toronto</v>
      </c>
      <c r="H891" t="s">
        <v>31</v>
      </c>
      <c r="I891" t="s">
        <v>54</v>
      </c>
      <c r="J891" t="s">
        <v>20</v>
      </c>
      <c r="K891" t="s">
        <v>32</v>
      </c>
      <c r="L891" t="s">
        <v>46</v>
      </c>
      <c r="M891" s="6">
        <v>68500</v>
      </c>
      <c r="N891" s="6">
        <v>87000</v>
      </c>
      <c r="O891" s="6">
        <v>77750</v>
      </c>
    </row>
    <row r="892" spans="1:15" x14ac:dyDescent="0.2">
      <c r="A892" t="s">
        <v>55</v>
      </c>
      <c r="B892" t="s">
        <v>1760</v>
      </c>
      <c r="C892" t="s">
        <v>50</v>
      </c>
      <c r="D892" t="s">
        <v>1338</v>
      </c>
      <c r="E892" t="s">
        <v>99</v>
      </c>
      <c r="F892" t="str">
        <f t="shared" si="26"/>
        <v>Calgary</v>
      </c>
      <c r="G892" t="str">
        <f t="shared" si="27"/>
        <v>Calgary</v>
      </c>
      <c r="H892" t="s">
        <v>100</v>
      </c>
      <c r="I892" t="s">
        <v>54</v>
      </c>
      <c r="J892" t="s">
        <v>20</v>
      </c>
      <c r="K892" t="s">
        <v>32</v>
      </c>
      <c r="L892" t="s">
        <v>21</v>
      </c>
      <c r="M892" s="6">
        <v>68000</v>
      </c>
      <c r="N892" s="6">
        <v>88300</v>
      </c>
      <c r="O892" s="6">
        <v>78150</v>
      </c>
    </row>
    <row r="893" spans="1:15" x14ac:dyDescent="0.2">
      <c r="A893" t="s">
        <v>48</v>
      </c>
      <c r="B893" t="s">
        <v>1761</v>
      </c>
      <c r="C893" t="s">
        <v>90</v>
      </c>
      <c r="D893" t="s">
        <v>1056</v>
      </c>
      <c r="E893" t="s">
        <v>37</v>
      </c>
      <c r="F893" t="str">
        <f t="shared" si="26"/>
        <v>Toronto</v>
      </c>
      <c r="G893" t="str">
        <f t="shared" si="27"/>
        <v>Toronto</v>
      </c>
      <c r="H893" t="s">
        <v>31</v>
      </c>
      <c r="I893" t="s">
        <v>685</v>
      </c>
      <c r="J893" t="s">
        <v>20</v>
      </c>
      <c r="K893" t="s">
        <v>32</v>
      </c>
      <c r="L893" t="s">
        <v>21</v>
      </c>
      <c r="M893" s="6">
        <v>68500</v>
      </c>
      <c r="N893" s="6">
        <v>87000</v>
      </c>
      <c r="O893" s="6">
        <v>77750</v>
      </c>
    </row>
    <row r="894" spans="1:15" x14ac:dyDescent="0.2">
      <c r="A894" t="s">
        <v>88</v>
      </c>
      <c r="B894" t="s">
        <v>972</v>
      </c>
      <c r="C894" t="s">
        <v>23</v>
      </c>
      <c r="D894" t="s">
        <v>1570</v>
      </c>
      <c r="E894" t="s">
        <v>136</v>
      </c>
      <c r="F894" t="str">
        <f t="shared" si="26"/>
        <v>Edmonton</v>
      </c>
      <c r="G894" t="str">
        <f t="shared" si="27"/>
        <v>Edmonton</v>
      </c>
      <c r="H894" t="s">
        <v>100</v>
      </c>
      <c r="I894" t="s">
        <v>18</v>
      </c>
      <c r="J894" t="s">
        <v>20</v>
      </c>
      <c r="K894" t="s">
        <v>32</v>
      </c>
      <c r="L894" t="s">
        <v>33</v>
      </c>
      <c r="M894" s="7">
        <v>98009.599999999904</v>
      </c>
      <c r="N894" s="7">
        <v>98009.599999999904</v>
      </c>
      <c r="O894" s="7">
        <v>98009.599999999904</v>
      </c>
    </row>
    <row r="895" spans="1:15" x14ac:dyDescent="0.2">
      <c r="A895" t="s">
        <v>81</v>
      </c>
      <c r="B895" t="s">
        <v>1762</v>
      </c>
      <c r="C895" t="s">
        <v>35</v>
      </c>
      <c r="D895" t="s">
        <v>1763</v>
      </c>
      <c r="E895" t="s">
        <v>1764</v>
      </c>
      <c r="F895" t="str">
        <f t="shared" si="26"/>
        <v>Boucherville</v>
      </c>
      <c r="G895" t="str">
        <f t="shared" si="27"/>
        <v>Boucherville</v>
      </c>
      <c r="H895" t="s">
        <v>146</v>
      </c>
      <c r="I895" t="s">
        <v>18</v>
      </c>
      <c r="J895" t="s">
        <v>20</v>
      </c>
      <c r="K895" t="s">
        <v>32</v>
      </c>
      <c r="L895" t="s">
        <v>21</v>
      </c>
      <c r="M895" s="6">
        <v>66000</v>
      </c>
      <c r="N895" s="6">
        <v>84500</v>
      </c>
      <c r="O895" s="6">
        <v>75250</v>
      </c>
    </row>
    <row r="896" spans="1:15" x14ac:dyDescent="0.2">
      <c r="A896" t="s">
        <v>26</v>
      </c>
      <c r="B896" t="s">
        <v>1765</v>
      </c>
      <c r="C896" t="s">
        <v>50</v>
      </c>
      <c r="D896" t="s">
        <v>169</v>
      </c>
      <c r="E896" t="s">
        <v>1835</v>
      </c>
      <c r="F896" t="str">
        <f t="shared" si="26"/>
        <v>Montreal</v>
      </c>
      <c r="G896" t="str">
        <f t="shared" si="27"/>
        <v>Montreal</v>
      </c>
      <c r="H896" t="s">
        <v>146</v>
      </c>
      <c r="I896" t="s">
        <v>1766</v>
      </c>
      <c r="J896" t="s">
        <v>45</v>
      </c>
      <c r="K896" t="s">
        <v>32</v>
      </c>
      <c r="L896" t="s">
        <v>21</v>
      </c>
      <c r="M896" s="6">
        <v>64123.59</v>
      </c>
      <c r="N896" s="6">
        <v>86600</v>
      </c>
      <c r="O896" s="6">
        <v>75361.794999999998</v>
      </c>
    </row>
    <row r="897" spans="1:15" x14ac:dyDescent="0.2">
      <c r="A897" t="s">
        <v>48</v>
      </c>
      <c r="B897" t="s">
        <v>1767</v>
      </c>
      <c r="C897" t="s">
        <v>23</v>
      </c>
      <c r="D897" t="s">
        <v>1574</v>
      </c>
      <c r="E897" t="s">
        <v>344</v>
      </c>
      <c r="F897" t="str">
        <f t="shared" si="26"/>
        <v>Burnaby</v>
      </c>
      <c r="G897" t="str">
        <f t="shared" si="27"/>
        <v>Burnaby</v>
      </c>
      <c r="H897" t="s">
        <v>53</v>
      </c>
      <c r="I897" t="s">
        <v>18</v>
      </c>
      <c r="J897" t="s">
        <v>45</v>
      </c>
      <c r="K897" t="s">
        <v>32</v>
      </c>
      <c r="L897" t="s">
        <v>21</v>
      </c>
      <c r="M897" s="6">
        <v>74618</v>
      </c>
      <c r="N897" s="6">
        <v>107264</v>
      </c>
      <c r="O897" s="6">
        <v>90941</v>
      </c>
    </row>
    <row r="898" spans="1:15" x14ac:dyDescent="0.2">
      <c r="A898" t="s">
        <v>13</v>
      </c>
      <c r="B898" t="s">
        <v>1768</v>
      </c>
      <c r="C898" t="s">
        <v>41</v>
      </c>
      <c r="D898" t="s">
        <v>1769</v>
      </c>
      <c r="E898" t="s">
        <v>123</v>
      </c>
      <c r="F898" t="str">
        <f t="shared" ref="F898:F961" si="28">IF(LEFT(E898,9)="Remote in","Remote",E898)</f>
        <v>Mississauga</v>
      </c>
      <c r="G898" t="str">
        <f t="shared" ref="G898:G961" si="29">IF(LEFT(E898,9)="Remote in",MID(E898,11,LEN(E898)-10),E898)</f>
        <v>Mississauga</v>
      </c>
      <c r="H898" t="s">
        <v>31</v>
      </c>
      <c r="I898" t="s">
        <v>1770</v>
      </c>
      <c r="J898" t="s">
        <v>45</v>
      </c>
      <c r="K898" t="s">
        <v>32</v>
      </c>
      <c r="L898" t="s">
        <v>21</v>
      </c>
      <c r="M898" s="6">
        <v>76000</v>
      </c>
      <c r="N898" s="6">
        <v>89440</v>
      </c>
      <c r="O898" s="6">
        <v>82720</v>
      </c>
    </row>
    <row r="899" spans="1:15" x14ac:dyDescent="0.2">
      <c r="A899" t="s">
        <v>105</v>
      </c>
      <c r="B899" t="s">
        <v>28</v>
      </c>
      <c r="C899" t="s">
        <v>28</v>
      </c>
      <c r="D899" t="s">
        <v>449</v>
      </c>
      <c r="E899" t="s">
        <v>37</v>
      </c>
      <c r="F899" t="str">
        <f t="shared" si="28"/>
        <v>Toronto</v>
      </c>
      <c r="G899" t="str">
        <f t="shared" si="29"/>
        <v>Toronto</v>
      </c>
      <c r="H899" t="s">
        <v>31</v>
      </c>
      <c r="I899" t="s">
        <v>1771</v>
      </c>
      <c r="J899" t="s">
        <v>20</v>
      </c>
      <c r="K899" t="s">
        <v>32</v>
      </c>
      <c r="L899" t="s">
        <v>33</v>
      </c>
      <c r="M899" s="6">
        <v>69000</v>
      </c>
      <c r="N899" s="6">
        <v>86000</v>
      </c>
      <c r="O899" s="6">
        <v>77500</v>
      </c>
    </row>
    <row r="900" spans="1:15" x14ac:dyDescent="0.2">
      <c r="A900" t="s">
        <v>105</v>
      </c>
      <c r="B900" t="s">
        <v>28</v>
      </c>
      <c r="C900" t="s">
        <v>28</v>
      </c>
      <c r="D900" t="s">
        <v>1772</v>
      </c>
      <c r="E900" t="s">
        <v>37</v>
      </c>
      <c r="F900" t="str">
        <f t="shared" si="28"/>
        <v>Toronto</v>
      </c>
      <c r="G900" t="str">
        <f t="shared" si="29"/>
        <v>Toronto</v>
      </c>
      <c r="H900" t="s">
        <v>31</v>
      </c>
      <c r="I900" t="s">
        <v>1773</v>
      </c>
      <c r="J900" t="s">
        <v>20</v>
      </c>
      <c r="K900" t="s">
        <v>32</v>
      </c>
      <c r="L900" t="s">
        <v>33</v>
      </c>
      <c r="M900" s="6">
        <v>69000</v>
      </c>
      <c r="N900" s="6">
        <v>86000</v>
      </c>
      <c r="O900" s="6">
        <v>77500</v>
      </c>
    </row>
    <row r="901" spans="1:15" x14ac:dyDescent="0.2">
      <c r="A901" t="s">
        <v>48</v>
      </c>
      <c r="B901" t="s">
        <v>1774</v>
      </c>
      <c r="C901" t="s">
        <v>28</v>
      </c>
      <c r="D901" t="s">
        <v>1775</v>
      </c>
      <c r="E901" t="s">
        <v>279</v>
      </c>
      <c r="F901" t="str">
        <f t="shared" si="28"/>
        <v>Bolton</v>
      </c>
      <c r="G901" t="str">
        <f t="shared" si="29"/>
        <v>Bolton</v>
      </c>
      <c r="H901" t="s">
        <v>31</v>
      </c>
      <c r="I901" t="s">
        <v>54</v>
      </c>
      <c r="J901" t="s">
        <v>20</v>
      </c>
      <c r="K901" t="s">
        <v>32</v>
      </c>
      <c r="L901" t="s">
        <v>39</v>
      </c>
      <c r="M901" s="6">
        <v>68500</v>
      </c>
      <c r="N901" s="6">
        <v>87000</v>
      </c>
      <c r="O901" s="6">
        <v>77750</v>
      </c>
    </row>
    <row r="902" spans="1:15" x14ac:dyDescent="0.2">
      <c r="A902" t="s">
        <v>96</v>
      </c>
      <c r="B902" t="s">
        <v>1626</v>
      </c>
      <c r="C902" t="s">
        <v>50</v>
      </c>
      <c r="D902" t="s">
        <v>1776</v>
      </c>
      <c r="E902" t="s">
        <v>37</v>
      </c>
      <c r="F902" t="str">
        <f t="shared" si="28"/>
        <v>Toronto</v>
      </c>
      <c r="G902" t="str">
        <f t="shared" si="29"/>
        <v>Toronto</v>
      </c>
      <c r="H902" t="s">
        <v>31</v>
      </c>
      <c r="I902" t="s">
        <v>1777</v>
      </c>
      <c r="J902" t="s">
        <v>20</v>
      </c>
      <c r="K902" t="s">
        <v>32</v>
      </c>
      <c r="L902" t="s">
        <v>21</v>
      </c>
      <c r="M902" s="6">
        <v>30240.560000000001</v>
      </c>
      <c r="N902" s="6">
        <v>57200</v>
      </c>
      <c r="O902" s="6">
        <v>43720.28</v>
      </c>
    </row>
    <row r="903" spans="1:15" x14ac:dyDescent="0.2">
      <c r="A903" t="s">
        <v>96</v>
      </c>
      <c r="B903" t="s">
        <v>1626</v>
      </c>
      <c r="C903" t="s">
        <v>50</v>
      </c>
      <c r="D903" t="s">
        <v>1778</v>
      </c>
      <c r="E903" t="s">
        <v>37</v>
      </c>
      <c r="F903" t="str">
        <f t="shared" si="28"/>
        <v>Toronto</v>
      </c>
      <c r="G903" t="str">
        <f t="shared" si="29"/>
        <v>Toronto</v>
      </c>
      <c r="H903" t="s">
        <v>31</v>
      </c>
      <c r="I903" t="s">
        <v>1777</v>
      </c>
      <c r="J903" t="s">
        <v>20</v>
      </c>
      <c r="K903" t="s">
        <v>32</v>
      </c>
      <c r="L903" t="s">
        <v>21</v>
      </c>
      <c r="M903" s="6">
        <v>30240.560000000001</v>
      </c>
      <c r="N903" s="6">
        <v>57200</v>
      </c>
      <c r="O903" s="6">
        <v>43720.28</v>
      </c>
    </row>
    <row r="904" spans="1:15" x14ac:dyDescent="0.2">
      <c r="A904" t="s">
        <v>22</v>
      </c>
      <c r="B904" t="s">
        <v>23</v>
      </c>
      <c r="C904" t="s">
        <v>23</v>
      </c>
      <c r="D904" t="s">
        <v>1184</v>
      </c>
      <c r="E904" t="s">
        <v>298</v>
      </c>
      <c r="F904" t="str">
        <f t="shared" si="28"/>
        <v>Victoria</v>
      </c>
      <c r="G904" t="str">
        <f t="shared" si="29"/>
        <v>Victoria</v>
      </c>
      <c r="H904" t="s">
        <v>53</v>
      </c>
      <c r="I904" t="s">
        <v>1779</v>
      </c>
      <c r="J904" t="s">
        <v>20</v>
      </c>
      <c r="K904" t="s">
        <v>32</v>
      </c>
      <c r="L904" t="s">
        <v>46</v>
      </c>
      <c r="M904" s="6">
        <v>79601.600000000006</v>
      </c>
      <c r="N904" s="6">
        <v>114420.8</v>
      </c>
      <c r="O904" s="7">
        <v>97011.199999999997</v>
      </c>
    </row>
    <row r="905" spans="1:15" x14ac:dyDescent="0.2">
      <c r="A905" t="s">
        <v>13</v>
      </c>
      <c r="B905" t="s">
        <v>1781</v>
      </c>
      <c r="C905" t="s">
        <v>103</v>
      </c>
      <c r="D905" t="s">
        <v>1782</v>
      </c>
      <c r="E905" t="s">
        <v>600</v>
      </c>
      <c r="F905" t="str">
        <f t="shared" si="28"/>
        <v>Markham</v>
      </c>
      <c r="G905" t="str">
        <f t="shared" si="29"/>
        <v>Markham</v>
      </c>
      <c r="H905" t="s">
        <v>31</v>
      </c>
      <c r="I905" t="s">
        <v>1783</v>
      </c>
      <c r="J905" t="s">
        <v>45</v>
      </c>
      <c r="K905" t="s">
        <v>32</v>
      </c>
      <c r="L905" t="s">
        <v>21</v>
      </c>
      <c r="M905" s="6">
        <v>30240.560000000001</v>
      </c>
      <c r="N905" s="6">
        <v>57200</v>
      </c>
      <c r="O905" s="6">
        <v>43720.28</v>
      </c>
    </row>
    <row r="906" spans="1:15" x14ac:dyDescent="0.2">
      <c r="A906" t="s">
        <v>105</v>
      </c>
      <c r="B906" t="s">
        <v>1784</v>
      </c>
      <c r="C906" t="s">
        <v>28</v>
      </c>
      <c r="D906" t="s">
        <v>1785</v>
      </c>
      <c r="E906" t="s">
        <v>37</v>
      </c>
      <c r="F906" t="str">
        <f t="shared" si="28"/>
        <v>Toronto</v>
      </c>
      <c r="G906" t="str">
        <f t="shared" si="29"/>
        <v>Toronto</v>
      </c>
      <c r="H906" t="s">
        <v>31</v>
      </c>
      <c r="I906" t="s">
        <v>18</v>
      </c>
      <c r="J906" t="s">
        <v>20</v>
      </c>
      <c r="K906" t="s">
        <v>32</v>
      </c>
      <c r="L906" t="s">
        <v>39</v>
      </c>
      <c r="M906" s="6">
        <v>68819</v>
      </c>
      <c r="N906" s="6">
        <v>84450</v>
      </c>
      <c r="O906" s="6">
        <v>76634.5</v>
      </c>
    </row>
    <row r="907" spans="1:15" x14ac:dyDescent="0.2">
      <c r="A907" t="s">
        <v>13</v>
      </c>
      <c r="B907" t="s">
        <v>1781</v>
      </c>
      <c r="C907" t="s">
        <v>103</v>
      </c>
      <c r="D907" t="s">
        <v>1782</v>
      </c>
      <c r="E907" t="s">
        <v>600</v>
      </c>
      <c r="F907" t="str">
        <f t="shared" si="28"/>
        <v>Markham</v>
      </c>
      <c r="G907" t="str">
        <f t="shared" si="29"/>
        <v>Markham</v>
      </c>
      <c r="H907" t="s">
        <v>31</v>
      </c>
      <c r="I907" t="s">
        <v>1783</v>
      </c>
      <c r="J907" t="s">
        <v>45</v>
      </c>
      <c r="K907" t="s">
        <v>32</v>
      </c>
      <c r="L907" t="s">
        <v>21</v>
      </c>
      <c r="M907" s="6">
        <v>30240.560000000001</v>
      </c>
      <c r="N907" s="6">
        <v>57200</v>
      </c>
      <c r="O907" s="6">
        <v>43720.28</v>
      </c>
    </row>
    <row r="908" spans="1:15" x14ac:dyDescent="0.2">
      <c r="A908" t="s">
        <v>55</v>
      </c>
      <c r="B908" t="s">
        <v>1786</v>
      </c>
      <c r="C908" t="s">
        <v>50</v>
      </c>
      <c r="D908" t="s">
        <v>1304</v>
      </c>
      <c r="E908" t="s">
        <v>123</v>
      </c>
      <c r="F908" t="str">
        <f t="shared" si="28"/>
        <v>Mississauga</v>
      </c>
      <c r="G908" t="str">
        <f t="shared" si="29"/>
        <v>Mississauga</v>
      </c>
      <c r="H908" t="s">
        <v>31</v>
      </c>
      <c r="I908" t="s">
        <v>1787</v>
      </c>
      <c r="J908" t="s">
        <v>20</v>
      </c>
      <c r="K908" t="s">
        <v>32</v>
      </c>
      <c r="L908" t="s">
        <v>21</v>
      </c>
      <c r="M908" s="6">
        <v>68000</v>
      </c>
      <c r="N908" s="6">
        <v>88300</v>
      </c>
      <c r="O908" s="6">
        <v>78150</v>
      </c>
    </row>
    <row r="909" spans="1:15" x14ac:dyDescent="0.2">
      <c r="A909" t="s">
        <v>13</v>
      </c>
      <c r="B909" t="s">
        <v>798</v>
      </c>
      <c r="C909" t="s">
        <v>90</v>
      </c>
      <c r="D909" t="s">
        <v>1788</v>
      </c>
      <c r="E909" t="s">
        <v>452</v>
      </c>
      <c r="F909" t="str">
        <f t="shared" si="28"/>
        <v>North Vancouver</v>
      </c>
      <c r="G909" t="str">
        <f t="shared" si="29"/>
        <v>North Vancouver</v>
      </c>
      <c r="H909" t="s">
        <v>53</v>
      </c>
      <c r="I909" t="s">
        <v>1789</v>
      </c>
      <c r="J909" t="s">
        <v>20</v>
      </c>
      <c r="K909" t="s">
        <v>32</v>
      </c>
      <c r="L909" t="s">
        <v>681</v>
      </c>
      <c r="M909" s="6">
        <v>80000</v>
      </c>
      <c r="N909" s="6">
        <v>90000</v>
      </c>
      <c r="O909" s="6">
        <v>85000</v>
      </c>
    </row>
    <row r="910" spans="1:15" x14ac:dyDescent="0.2">
      <c r="A910" t="s">
        <v>81</v>
      </c>
      <c r="B910" t="s">
        <v>1790</v>
      </c>
      <c r="C910" t="s">
        <v>23</v>
      </c>
      <c r="D910" t="s">
        <v>484</v>
      </c>
      <c r="E910" t="s">
        <v>37</v>
      </c>
      <c r="F910" t="str">
        <f t="shared" si="28"/>
        <v>Toronto</v>
      </c>
      <c r="G910" t="str">
        <f t="shared" si="29"/>
        <v>Toronto</v>
      </c>
      <c r="H910" t="s">
        <v>31</v>
      </c>
      <c r="I910" t="s">
        <v>1791</v>
      </c>
      <c r="J910" t="s">
        <v>375</v>
      </c>
      <c r="K910" t="s">
        <v>32</v>
      </c>
      <c r="L910" t="s">
        <v>33</v>
      </c>
      <c r="M910" s="6">
        <v>66000</v>
      </c>
      <c r="N910" s="6">
        <v>84500</v>
      </c>
      <c r="O910" s="6">
        <v>75250</v>
      </c>
    </row>
    <row r="911" spans="1:15" x14ac:dyDescent="0.2">
      <c r="A911" t="s">
        <v>96</v>
      </c>
      <c r="B911" t="s">
        <v>554</v>
      </c>
      <c r="C911" t="s">
        <v>50</v>
      </c>
      <c r="D911" t="s">
        <v>1792</v>
      </c>
      <c r="E911" t="s">
        <v>1793</v>
      </c>
      <c r="F911" t="str">
        <f t="shared" si="28"/>
        <v>Langley</v>
      </c>
      <c r="G911" t="str">
        <f t="shared" si="29"/>
        <v>Langley</v>
      </c>
      <c r="H911" t="s">
        <v>53</v>
      </c>
      <c r="I911" t="s">
        <v>54</v>
      </c>
      <c r="J911" t="s">
        <v>20</v>
      </c>
      <c r="K911" t="s">
        <v>32</v>
      </c>
      <c r="L911" t="s">
        <v>269</v>
      </c>
      <c r="M911" s="6">
        <v>60000</v>
      </c>
      <c r="N911" s="6">
        <v>70000</v>
      </c>
      <c r="O911" s="6">
        <v>65000</v>
      </c>
    </row>
    <row r="912" spans="1:15" x14ac:dyDescent="0.2">
      <c r="A912" t="s">
        <v>22</v>
      </c>
      <c r="B912" t="s">
        <v>23</v>
      </c>
      <c r="C912" t="s">
        <v>23</v>
      </c>
      <c r="D912" t="s">
        <v>1794</v>
      </c>
      <c r="E912" t="s">
        <v>30</v>
      </c>
      <c r="F912" t="str">
        <f t="shared" si="28"/>
        <v>Ottawa</v>
      </c>
      <c r="G912" t="str">
        <f t="shared" si="29"/>
        <v>Ottawa</v>
      </c>
      <c r="H912" t="s">
        <v>31</v>
      </c>
      <c r="I912" t="s">
        <v>1795</v>
      </c>
      <c r="J912" t="s">
        <v>20</v>
      </c>
      <c r="K912" t="s">
        <v>32</v>
      </c>
      <c r="L912" t="s">
        <v>21</v>
      </c>
      <c r="M912" s="6">
        <v>65000</v>
      </c>
      <c r="N912" s="6">
        <v>80000</v>
      </c>
      <c r="O912" s="6">
        <v>72500</v>
      </c>
    </row>
    <row r="913" spans="1:15" x14ac:dyDescent="0.2">
      <c r="A913" t="s">
        <v>96</v>
      </c>
      <c r="B913" t="s">
        <v>1796</v>
      </c>
      <c r="C913" t="s">
        <v>50</v>
      </c>
      <c r="D913" t="s">
        <v>1797</v>
      </c>
      <c r="E913" t="s">
        <v>17</v>
      </c>
      <c r="F913" t="str">
        <f t="shared" si="28"/>
        <v>Remote</v>
      </c>
      <c r="G913" t="str">
        <f t="shared" si="29"/>
        <v>Remote</v>
      </c>
      <c r="H913" t="s">
        <v>18</v>
      </c>
      <c r="I913" t="s">
        <v>18</v>
      </c>
      <c r="J913" t="s">
        <v>20</v>
      </c>
      <c r="K913" t="s">
        <v>17</v>
      </c>
      <c r="L913" t="s">
        <v>21</v>
      </c>
      <c r="M913" s="6">
        <v>50000</v>
      </c>
      <c r="N913" s="6">
        <v>76458</v>
      </c>
      <c r="O913" s="6">
        <v>63229</v>
      </c>
    </row>
    <row r="914" spans="1:15" x14ac:dyDescent="0.2">
      <c r="A914" t="s">
        <v>48</v>
      </c>
      <c r="B914" t="s">
        <v>565</v>
      </c>
      <c r="C914" t="s">
        <v>50</v>
      </c>
      <c r="D914" t="s">
        <v>1798</v>
      </c>
      <c r="E914" t="s">
        <v>556</v>
      </c>
      <c r="F914" t="str">
        <f t="shared" si="28"/>
        <v>Thornhill</v>
      </c>
      <c r="G914" t="str">
        <f t="shared" si="29"/>
        <v>Thornhill</v>
      </c>
      <c r="H914" t="s">
        <v>31</v>
      </c>
      <c r="I914" t="s">
        <v>1799</v>
      </c>
      <c r="J914" t="s">
        <v>20</v>
      </c>
      <c r="K914" t="s">
        <v>32</v>
      </c>
      <c r="L914" t="s">
        <v>21</v>
      </c>
      <c r="M914" s="6">
        <v>68500</v>
      </c>
      <c r="N914" s="6">
        <v>87000</v>
      </c>
      <c r="O914" s="6">
        <v>77750</v>
      </c>
    </row>
    <row r="915" spans="1:15" x14ac:dyDescent="0.2">
      <c r="A915" t="s">
        <v>96</v>
      </c>
      <c r="B915" t="s">
        <v>554</v>
      </c>
      <c r="C915" t="s">
        <v>50</v>
      </c>
      <c r="D915" t="s">
        <v>1792</v>
      </c>
      <c r="E915" t="s">
        <v>1793</v>
      </c>
      <c r="F915" t="str">
        <f t="shared" si="28"/>
        <v>Langley</v>
      </c>
      <c r="G915" t="str">
        <f t="shared" si="29"/>
        <v>Langley</v>
      </c>
      <c r="H915" t="s">
        <v>53</v>
      </c>
      <c r="I915" t="s">
        <v>54</v>
      </c>
      <c r="J915" t="s">
        <v>20</v>
      </c>
      <c r="K915" t="s">
        <v>32</v>
      </c>
      <c r="L915" t="s">
        <v>269</v>
      </c>
      <c r="M915" s="6">
        <v>60000</v>
      </c>
      <c r="N915" s="6">
        <v>70000</v>
      </c>
      <c r="O915" s="6">
        <v>65000</v>
      </c>
    </row>
    <row r="916" spans="1:15" x14ac:dyDescent="0.2">
      <c r="A916" t="s">
        <v>22</v>
      </c>
      <c r="B916" t="s">
        <v>23</v>
      </c>
      <c r="C916" t="s">
        <v>23</v>
      </c>
      <c r="D916" t="s">
        <v>1794</v>
      </c>
      <c r="E916" t="s">
        <v>30</v>
      </c>
      <c r="F916" t="str">
        <f t="shared" si="28"/>
        <v>Ottawa</v>
      </c>
      <c r="G916" t="str">
        <f t="shared" si="29"/>
        <v>Ottawa</v>
      </c>
      <c r="H916" t="s">
        <v>31</v>
      </c>
      <c r="I916" t="s">
        <v>1795</v>
      </c>
      <c r="J916" t="s">
        <v>20</v>
      </c>
      <c r="K916" t="s">
        <v>32</v>
      </c>
      <c r="L916" t="s">
        <v>21</v>
      </c>
      <c r="M916" s="6">
        <v>65000</v>
      </c>
      <c r="N916" s="6">
        <v>80000</v>
      </c>
      <c r="O916" s="6">
        <v>72500</v>
      </c>
    </row>
    <row r="917" spans="1:15" x14ac:dyDescent="0.2">
      <c r="A917" t="s">
        <v>48</v>
      </c>
      <c r="B917" t="s">
        <v>1800</v>
      </c>
      <c r="C917" t="s">
        <v>50</v>
      </c>
      <c r="D917" t="s">
        <v>1801</v>
      </c>
      <c r="E917" t="s">
        <v>99</v>
      </c>
      <c r="F917" t="str">
        <f t="shared" si="28"/>
        <v>Calgary</v>
      </c>
      <c r="G917" t="str">
        <f t="shared" si="29"/>
        <v>Calgary</v>
      </c>
      <c r="H917" t="s">
        <v>100</v>
      </c>
      <c r="I917" t="s">
        <v>1802</v>
      </c>
      <c r="J917" t="s">
        <v>223</v>
      </c>
      <c r="K917" t="s">
        <v>32</v>
      </c>
      <c r="L917" t="s">
        <v>33</v>
      </c>
      <c r="M917" s="6">
        <v>68500</v>
      </c>
      <c r="N917" s="6">
        <v>87000</v>
      </c>
      <c r="O917" s="6">
        <v>77750</v>
      </c>
    </row>
    <row r="918" spans="1:15" x14ac:dyDescent="0.2">
      <c r="A918" t="s">
        <v>96</v>
      </c>
      <c r="B918" t="s">
        <v>1796</v>
      </c>
      <c r="C918" t="s">
        <v>50</v>
      </c>
      <c r="D918" t="s">
        <v>1797</v>
      </c>
      <c r="E918" t="s">
        <v>17</v>
      </c>
      <c r="F918" t="str">
        <f t="shared" si="28"/>
        <v>Remote</v>
      </c>
      <c r="G918" t="str">
        <f t="shared" si="29"/>
        <v>Remote</v>
      </c>
      <c r="H918" t="s">
        <v>18</v>
      </c>
      <c r="I918" t="s">
        <v>18</v>
      </c>
      <c r="J918" t="s">
        <v>20</v>
      </c>
      <c r="K918" t="s">
        <v>17</v>
      </c>
      <c r="L918" t="s">
        <v>21</v>
      </c>
      <c r="M918" s="6">
        <v>50000</v>
      </c>
      <c r="N918" s="6">
        <v>76458</v>
      </c>
      <c r="O918" s="6">
        <v>63229</v>
      </c>
    </row>
    <row r="919" spans="1:15" x14ac:dyDescent="0.2">
      <c r="A919" t="s">
        <v>48</v>
      </c>
      <c r="B919" t="s">
        <v>49</v>
      </c>
      <c r="C919" t="s">
        <v>50</v>
      </c>
      <c r="D919" t="s">
        <v>1803</v>
      </c>
      <c r="E919" t="s">
        <v>1804</v>
      </c>
      <c r="F919" t="str">
        <f t="shared" si="28"/>
        <v>Teeswater</v>
      </c>
      <c r="G919" t="str">
        <f t="shared" si="29"/>
        <v>Teeswater</v>
      </c>
      <c r="H919" t="s">
        <v>31</v>
      </c>
      <c r="I919" t="s">
        <v>54</v>
      </c>
      <c r="J919" t="s">
        <v>20</v>
      </c>
      <c r="K919" t="s">
        <v>32</v>
      </c>
      <c r="L919" t="s">
        <v>21</v>
      </c>
      <c r="M919" s="6">
        <v>68500</v>
      </c>
      <c r="N919" s="6">
        <v>87000</v>
      </c>
      <c r="O919" s="6">
        <v>77750</v>
      </c>
    </row>
    <row r="920" spans="1:15" x14ac:dyDescent="0.2">
      <c r="A920" t="s">
        <v>96</v>
      </c>
      <c r="B920" t="s">
        <v>1626</v>
      </c>
      <c r="C920" t="s">
        <v>50</v>
      </c>
      <c r="D920" t="s">
        <v>1776</v>
      </c>
      <c r="E920" t="s">
        <v>37</v>
      </c>
      <c r="F920" t="str">
        <f t="shared" si="28"/>
        <v>Toronto</v>
      </c>
      <c r="G920" t="str">
        <f t="shared" si="29"/>
        <v>Toronto</v>
      </c>
      <c r="H920" t="s">
        <v>31</v>
      </c>
      <c r="I920" t="s">
        <v>1777</v>
      </c>
      <c r="J920" t="s">
        <v>20</v>
      </c>
      <c r="K920" t="s">
        <v>32</v>
      </c>
      <c r="L920" t="s">
        <v>21</v>
      </c>
      <c r="M920" s="6">
        <v>30240.560000000001</v>
      </c>
      <c r="N920" s="6">
        <v>57200</v>
      </c>
      <c r="O920" s="6">
        <v>43720.28</v>
      </c>
    </row>
    <row r="921" spans="1:15" x14ac:dyDescent="0.2">
      <c r="A921" t="s">
        <v>96</v>
      </c>
      <c r="B921" t="s">
        <v>1626</v>
      </c>
      <c r="C921" t="s">
        <v>50</v>
      </c>
      <c r="D921" t="s">
        <v>1778</v>
      </c>
      <c r="E921" t="s">
        <v>37</v>
      </c>
      <c r="F921" t="str">
        <f t="shared" si="28"/>
        <v>Toronto</v>
      </c>
      <c r="G921" t="str">
        <f t="shared" si="29"/>
        <v>Toronto</v>
      </c>
      <c r="H921" t="s">
        <v>31</v>
      </c>
      <c r="I921" t="s">
        <v>1777</v>
      </c>
      <c r="J921" t="s">
        <v>20</v>
      </c>
      <c r="K921" t="s">
        <v>32</v>
      </c>
      <c r="L921" t="s">
        <v>21</v>
      </c>
      <c r="M921" s="6">
        <v>30240.560000000001</v>
      </c>
      <c r="N921" s="6">
        <v>57200</v>
      </c>
      <c r="O921" s="6">
        <v>43720.28</v>
      </c>
    </row>
    <row r="922" spans="1:15" x14ac:dyDescent="0.2">
      <c r="A922" t="s">
        <v>22</v>
      </c>
      <c r="B922" t="s">
        <v>23</v>
      </c>
      <c r="C922" t="s">
        <v>23</v>
      </c>
      <c r="D922" t="s">
        <v>1184</v>
      </c>
      <c r="E922" t="s">
        <v>298</v>
      </c>
      <c r="F922" t="str">
        <f t="shared" si="28"/>
        <v>Victoria</v>
      </c>
      <c r="G922" t="str">
        <f t="shared" si="29"/>
        <v>Victoria</v>
      </c>
      <c r="H922" t="s">
        <v>53</v>
      </c>
      <c r="I922" t="s">
        <v>1779</v>
      </c>
      <c r="J922" t="s">
        <v>20</v>
      </c>
      <c r="K922" t="s">
        <v>32</v>
      </c>
      <c r="L922" t="s">
        <v>46</v>
      </c>
      <c r="M922" s="6">
        <v>79601.600000000006</v>
      </c>
      <c r="N922" s="6">
        <v>114420.8</v>
      </c>
      <c r="O922" s="7">
        <v>97011.199999999997</v>
      </c>
    </row>
    <row r="923" spans="1:15" x14ac:dyDescent="0.2">
      <c r="A923" t="s">
        <v>13</v>
      </c>
      <c r="B923" t="s">
        <v>1781</v>
      </c>
      <c r="C923" t="s">
        <v>103</v>
      </c>
      <c r="D923" t="s">
        <v>1782</v>
      </c>
      <c r="E923" t="s">
        <v>600</v>
      </c>
      <c r="F923" t="str">
        <f t="shared" si="28"/>
        <v>Markham</v>
      </c>
      <c r="G923" t="str">
        <f t="shared" si="29"/>
        <v>Markham</v>
      </c>
      <c r="H923" t="s">
        <v>31</v>
      </c>
      <c r="I923" t="s">
        <v>1783</v>
      </c>
      <c r="J923" t="s">
        <v>45</v>
      </c>
      <c r="K923" t="s">
        <v>32</v>
      </c>
      <c r="L923" t="s">
        <v>21</v>
      </c>
      <c r="M923" s="6">
        <v>30240.560000000001</v>
      </c>
      <c r="N923" s="6">
        <v>57200</v>
      </c>
      <c r="O923" s="6">
        <v>43720.28</v>
      </c>
    </row>
    <row r="924" spans="1:15" x14ac:dyDescent="0.2">
      <c r="A924" t="s">
        <v>105</v>
      </c>
      <c r="B924" t="s">
        <v>1784</v>
      </c>
      <c r="C924" t="s">
        <v>28</v>
      </c>
      <c r="D924" t="s">
        <v>1785</v>
      </c>
      <c r="E924" t="s">
        <v>37</v>
      </c>
      <c r="F924" t="str">
        <f t="shared" si="28"/>
        <v>Toronto</v>
      </c>
      <c r="G924" t="str">
        <f t="shared" si="29"/>
        <v>Toronto</v>
      </c>
      <c r="H924" t="s">
        <v>31</v>
      </c>
      <c r="I924" t="s">
        <v>18</v>
      </c>
      <c r="J924" t="s">
        <v>20</v>
      </c>
      <c r="K924" t="s">
        <v>32</v>
      </c>
      <c r="L924" t="s">
        <v>39</v>
      </c>
      <c r="M924" s="6">
        <v>68819</v>
      </c>
      <c r="N924" s="6">
        <v>84450</v>
      </c>
      <c r="O924" s="6">
        <v>76634.5</v>
      </c>
    </row>
    <row r="925" spans="1:15" x14ac:dyDescent="0.2">
      <c r="A925" t="s">
        <v>13</v>
      </c>
      <c r="B925" t="s">
        <v>1781</v>
      </c>
      <c r="C925" t="s">
        <v>103</v>
      </c>
      <c r="D925" t="s">
        <v>1782</v>
      </c>
      <c r="E925" t="s">
        <v>600</v>
      </c>
      <c r="F925" t="str">
        <f t="shared" si="28"/>
        <v>Markham</v>
      </c>
      <c r="G925" t="str">
        <f t="shared" si="29"/>
        <v>Markham</v>
      </c>
      <c r="H925" t="s">
        <v>31</v>
      </c>
      <c r="I925" t="s">
        <v>1783</v>
      </c>
      <c r="J925" t="s">
        <v>45</v>
      </c>
      <c r="K925" t="s">
        <v>32</v>
      </c>
      <c r="L925" t="s">
        <v>21</v>
      </c>
      <c r="M925" s="6">
        <v>30240.560000000001</v>
      </c>
      <c r="N925" s="6">
        <v>57200</v>
      </c>
      <c r="O925" s="6">
        <v>43720.28</v>
      </c>
    </row>
    <row r="926" spans="1:15" x14ac:dyDescent="0.2">
      <c r="A926" t="s">
        <v>55</v>
      </c>
      <c r="B926" t="s">
        <v>1786</v>
      </c>
      <c r="C926" t="s">
        <v>50</v>
      </c>
      <c r="D926" t="s">
        <v>1304</v>
      </c>
      <c r="E926" t="s">
        <v>123</v>
      </c>
      <c r="F926" t="str">
        <f t="shared" si="28"/>
        <v>Mississauga</v>
      </c>
      <c r="G926" t="str">
        <f t="shared" si="29"/>
        <v>Mississauga</v>
      </c>
      <c r="H926" t="s">
        <v>31</v>
      </c>
      <c r="I926" t="s">
        <v>1787</v>
      </c>
      <c r="J926" t="s">
        <v>20</v>
      </c>
      <c r="K926" t="s">
        <v>32</v>
      </c>
      <c r="L926" t="s">
        <v>21</v>
      </c>
      <c r="M926" s="6">
        <v>68000</v>
      </c>
      <c r="N926" s="6">
        <v>88300</v>
      </c>
      <c r="O926" s="6">
        <v>78150</v>
      </c>
    </row>
    <row r="927" spans="1:15" x14ac:dyDescent="0.2">
      <c r="A927" t="s">
        <v>13</v>
      </c>
      <c r="B927" t="s">
        <v>798</v>
      </c>
      <c r="C927" t="s">
        <v>90</v>
      </c>
      <c r="D927" t="s">
        <v>1788</v>
      </c>
      <c r="E927" t="s">
        <v>452</v>
      </c>
      <c r="F927" t="str">
        <f t="shared" si="28"/>
        <v>North Vancouver</v>
      </c>
      <c r="G927" t="str">
        <f t="shared" si="29"/>
        <v>North Vancouver</v>
      </c>
      <c r="H927" t="s">
        <v>53</v>
      </c>
      <c r="I927" t="s">
        <v>1789</v>
      </c>
      <c r="J927" t="s">
        <v>20</v>
      </c>
      <c r="K927" t="s">
        <v>32</v>
      </c>
      <c r="L927" t="s">
        <v>681</v>
      </c>
      <c r="M927" s="6">
        <v>80000</v>
      </c>
      <c r="N927" s="6">
        <v>90000</v>
      </c>
      <c r="O927" s="6">
        <v>85000</v>
      </c>
    </row>
    <row r="928" spans="1:15" x14ac:dyDescent="0.2">
      <c r="A928" t="s">
        <v>81</v>
      </c>
      <c r="B928" t="s">
        <v>1790</v>
      </c>
      <c r="C928" t="s">
        <v>23</v>
      </c>
      <c r="D928" t="s">
        <v>484</v>
      </c>
      <c r="E928" t="s">
        <v>37</v>
      </c>
      <c r="F928" t="str">
        <f t="shared" si="28"/>
        <v>Toronto</v>
      </c>
      <c r="G928" t="str">
        <f t="shared" si="29"/>
        <v>Toronto</v>
      </c>
      <c r="H928" t="s">
        <v>31</v>
      </c>
      <c r="I928" t="s">
        <v>1791</v>
      </c>
      <c r="J928" t="s">
        <v>375</v>
      </c>
      <c r="K928" t="s">
        <v>32</v>
      </c>
      <c r="L928" t="s">
        <v>33</v>
      </c>
      <c r="M928" s="6">
        <v>66000</v>
      </c>
      <c r="N928" s="6">
        <v>84500</v>
      </c>
      <c r="O928" s="6">
        <v>75250</v>
      </c>
    </row>
    <row r="929" spans="1:15" x14ac:dyDescent="0.2">
      <c r="A929" t="s">
        <v>96</v>
      </c>
      <c r="B929" t="s">
        <v>554</v>
      </c>
      <c r="C929" t="s">
        <v>50</v>
      </c>
      <c r="D929" t="s">
        <v>1792</v>
      </c>
      <c r="E929" t="s">
        <v>1793</v>
      </c>
      <c r="F929" t="str">
        <f t="shared" si="28"/>
        <v>Langley</v>
      </c>
      <c r="G929" t="str">
        <f t="shared" si="29"/>
        <v>Langley</v>
      </c>
      <c r="H929" t="s">
        <v>53</v>
      </c>
      <c r="I929" t="s">
        <v>54</v>
      </c>
      <c r="J929" t="s">
        <v>20</v>
      </c>
      <c r="K929" t="s">
        <v>32</v>
      </c>
      <c r="L929" t="s">
        <v>269</v>
      </c>
      <c r="M929" s="6">
        <v>60000</v>
      </c>
      <c r="N929" s="6">
        <v>70000</v>
      </c>
      <c r="O929" s="6">
        <v>65000</v>
      </c>
    </row>
    <row r="930" spans="1:15" x14ac:dyDescent="0.2">
      <c r="A930" t="s">
        <v>22</v>
      </c>
      <c r="B930" t="s">
        <v>23</v>
      </c>
      <c r="C930" t="s">
        <v>23</v>
      </c>
      <c r="D930" t="s">
        <v>1794</v>
      </c>
      <c r="E930" t="s">
        <v>30</v>
      </c>
      <c r="F930" t="str">
        <f t="shared" si="28"/>
        <v>Ottawa</v>
      </c>
      <c r="G930" t="str">
        <f t="shared" si="29"/>
        <v>Ottawa</v>
      </c>
      <c r="H930" t="s">
        <v>31</v>
      </c>
      <c r="I930" t="s">
        <v>1795</v>
      </c>
      <c r="J930" t="s">
        <v>20</v>
      </c>
      <c r="K930" t="s">
        <v>32</v>
      </c>
      <c r="L930" t="s">
        <v>21</v>
      </c>
      <c r="M930" s="6">
        <v>65000</v>
      </c>
      <c r="N930" s="6">
        <v>80000</v>
      </c>
      <c r="O930" s="6">
        <v>72500</v>
      </c>
    </row>
    <row r="931" spans="1:15" x14ac:dyDescent="0.2">
      <c r="A931" t="s">
        <v>48</v>
      </c>
      <c r="B931" t="s">
        <v>1800</v>
      </c>
      <c r="C931" t="s">
        <v>50</v>
      </c>
      <c r="D931" t="s">
        <v>1801</v>
      </c>
      <c r="E931" t="s">
        <v>99</v>
      </c>
      <c r="F931" t="str">
        <f t="shared" si="28"/>
        <v>Calgary</v>
      </c>
      <c r="G931" t="str">
        <f t="shared" si="29"/>
        <v>Calgary</v>
      </c>
      <c r="H931" t="s">
        <v>100</v>
      </c>
      <c r="I931" t="s">
        <v>1802</v>
      </c>
      <c r="J931" t="s">
        <v>223</v>
      </c>
      <c r="K931" t="s">
        <v>32</v>
      </c>
      <c r="L931" t="s">
        <v>33</v>
      </c>
      <c r="M931" s="6">
        <v>68500</v>
      </c>
      <c r="N931" s="6">
        <v>87000</v>
      </c>
      <c r="O931" s="6">
        <v>77750</v>
      </c>
    </row>
    <row r="932" spans="1:15" x14ac:dyDescent="0.2">
      <c r="A932" t="s">
        <v>48</v>
      </c>
      <c r="B932" t="s">
        <v>49</v>
      </c>
      <c r="C932" t="s">
        <v>50</v>
      </c>
      <c r="D932" t="s">
        <v>1803</v>
      </c>
      <c r="E932" t="s">
        <v>1804</v>
      </c>
      <c r="F932" t="str">
        <f t="shared" si="28"/>
        <v>Teeswater</v>
      </c>
      <c r="G932" t="str">
        <f t="shared" si="29"/>
        <v>Teeswater</v>
      </c>
      <c r="H932" t="s">
        <v>31</v>
      </c>
      <c r="I932" t="s">
        <v>54</v>
      </c>
      <c r="J932" t="s">
        <v>20</v>
      </c>
      <c r="K932" t="s">
        <v>32</v>
      </c>
      <c r="L932" t="s">
        <v>21</v>
      </c>
      <c r="M932" s="6">
        <v>68500</v>
      </c>
      <c r="N932" s="6">
        <v>87000</v>
      </c>
      <c r="O932" s="6">
        <v>77750</v>
      </c>
    </row>
    <row r="933" spans="1:15" x14ac:dyDescent="0.2">
      <c r="A933" t="s">
        <v>48</v>
      </c>
      <c r="B933" t="s">
        <v>565</v>
      </c>
      <c r="C933" t="s">
        <v>50</v>
      </c>
      <c r="D933" t="s">
        <v>1798</v>
      </c>
      <c r="E933" t="s">
        <v>556</v>
      </c>
      <c r="F933" t="str">
        <f t="shared" si="28"/>
        <v>Thornhill</v>
      </c>
      <c r="G933" t="str">
        <f t="shared" si="29"/>
        <v>Thornhill</v>
      </c>
      <c r="H933" t="s">
        <v>31</v>
      </c>
      <c r="I933" t="s">
        <v>1799</v>
      </c>
      <c r="J933" t="s">
        <v>20</v>
      </c>
      <c r="K933" t="s">
        <v>32</v>
      </c>
      <c r="L933" t="s">
        <v>21</v>
      </c>
      <c r="M933" s="6">
        <v>68500</v>
      </c>
      <c r="N933" s="6">
        <v>87000</v>
      </c>
      <c r="O933" s="6">
        <v>77750</v>
      </c>
    </row>
    <row r="934" spans="1:15" x14ac:dyDescent="0.2">
      <c r="A934" t="s">
        <v>96</v>
      </c>
      <c r="B934" t="s">
        <v>1796</v>
      </c>
      <c r="C934" t="s">
        <v>50</v>
      </c>
      <c r="D934" t="s">
        <v>1797</v>
      </c>
      <c r="E934" t="s">
        <v>17</v>
      </c>
      <c r="F934" t="str">
        <f t="shared" si="28"/>
        <v>Remote</v>
      </c>
      <c r="G934" t="str">
        <f t="shared" si="29"/>
        <v>Remote</v>
      </c>
      <c r="H934" t="s">
        <v>18</v>
      </c>
      <c r="I934" t="s">
        <v>18</v>
      </c>
      <c r="J934" t="s">
        <v>20</v>
      </c>
      <c r="K934" t="s">
        <v>17</v>
      </c>
      <c r="L934" t="s">
        <v>21</v>
      </c>
      <c r="M934" s="6">
        <v>50000</v>
      </c>
      <c r="N934" s="6">
        <v>76458</v>
      </c>
      <c r="O934" s="6">
        <v>63229</v>
      </c>
    </row>
    <row r="935" spans="1:15" x14ac:dyDescent="0.2">
      <c r="A935" t="s">
        <v>96</v>
      </c>
      <c r="B935" t="s">
        <v>1626</v>
      </c>
      <c r="C935" t="s">
        <v>50</v>
      </c>
      <c r="D935" t="s">
        <v>1778</v>
      </c>
      <c r="E935" t="s">
        <v>37</v>
      </c>
      <c r="F935" t="str">
        <f t="shared" si="28"/>
        <v>Toronto</v>
      </c>
      <c r="G935" t="str">
        <f t="shared" si="29"/>
        <v>Toronto</v>
      </c>
      <c r="H935" t="s">
        <v>31</v>
      </c>
      <c r="I935" t="s">
        <v>1777</v>
      </c>
      <c r="J935" t="s">
        <v>20</v>
      </c>
      <c r="K935" t="s">
        <v>32</v>
      </c>
      <c r="L935" t="s">
        <v>21</v>
      </c>
      <c r="M935" s="6">
        <v>30240.560000000001</v>
      </c>
      <c r="N935" s="6">
        <v>57200</v>
      </c>
      <c r="O935" s="6">
        <v>43720.28</v>
      </c>
    </row>
    <row r="936" spans="1:15" x14ac:dyDescent="0.2">
      <c r="A936" t="s">
        <v>22</v>
      </c>
      <c r="B936" t="s">
        <v>23</v>
      </c>
      <c r="C936" t="s">
        <v>23</v>
      </c>
      <c r="D936" t="s">
        <v>1184</v>
      </c>
      <c r="E936" t="s">
        <v>298</v>
      </c>
      <c r="F936" t="str">
        <f t="shared" si="28"/>
        <v>Victoria</v>
      </c>
      <c r="G936" t="str">
        <f t="shared" si="29"/>
        <v>Victoria</v>
      </c>
      <c r="H936" t="s">
        <v>53</v>
      </c>
      <c r="I936" t="s">
        <v>1779</v>
      </c>
      <c r="J936" t="s">
        <v>20</v>
      </c>
      <c r="K936" t="s">
        <v>32</v>
      </c>
      <c r="L936" t="s">
        <v>46</v>
      </c>
      <c r="M936" s="6">
        <v>79601.600000000006</v>
      </c>
      <c r="N936" s="6">
        <v>114420.8</v>
      </c>
      <c r="O936" s="7">
        <v>97011.199999999997</v>
      </c>
    </row>
    <row r="937" spans="1:15" x14ac:dyDescent="0.2">
      <c r="A937" t="s">
        <v>13</v>
      </c>
      <c r="B937" t="s">
        <v>1781</v>
      </c>
      <c r="C937" t="s">
        <v>103</v>
      </c>
      <c r="D937" t="s">
        <v>1782</v>
      </c>
      <c r="E937" t="s">
        <v>600</v>
      </c>
      <c r="F937" t="str">
        <f t="shared" si="28"/>
        <v>Markham</v>
      </c>
      <c r="G937" t="str">
        <f t="shared" si="29"/>
        <v>Markham</v>
      </c>
      <c r="H937" t="s">
        <v>31</v>
      </c>
      <c r="I937" t="s">
        <v>1783</v>
      </c>
      <c r="J937" t="s">
        <v>45</v>
      </c>
      <c r="K937" t="s">
        <v>32</v>
      </c>
      <c r="L937" t="s">
        <v>21</v>
      </c>
      <c r="M937" s="6">
        <v>30240.560000000001</v>
      </c>
      <c r="N937" s="6">
        <v>57200</v>
      </c>
      <c r="O937" s="6">
        <v>43720.28</v>
      </c>
    </row>
    <row r="938" spans="1:15" x14ac:dyDescent="0.2">
      <c r="A938" t="s">
        <v>105</v>
      </c>
      <c r="B938" t="s">
        <v>1784</v>
      </c>
      <c r="C938" t="s">
        <v>28</v>
      </c>
      <c r="D938" t="s">
        <v>1785</v>
      </c>
      <c r="E938" t="s">
        <v>37</v>
      </c>
      <c r="F938" t="str">
        <f t="shared" si="28"/>
        <v>Toronto</v>
      </c>
      <c r="G938" t="str">
        <f t="shared" si="29"/>
        <v>Toronto</v>
      </c>
      <c r="H938" t="s">
        <v>31</v>
      </c>
      <c r="I938" t="s">
        <v>18</v>
      </c>
      <c r="J938" t="s">
        <v>20</v>
      </c>
      <c r="K938" t="s">
        <v>32</v>
      </c>
      <c r="L938" t="s">
        <v>39</v>
      </c>
      <c r="M938" s="6">
        <v>68819</v>
      </c>
      <c r="N938" s="6">
        <v>84450</v>
      </c>
      <c r="O938" s="6">
        <v>76634.5</v>
      </c>
    </row>
    <row r="939" spans="1:15" x14ac:dyDescent="0.2">
      <c r="A939" t="s">
        <v>13</v>
      </c>
      <c r="B939" t="s">
        <v>1781</v>
      </c>
      <c r="C939" t="s">
        <v>103</v>
      </c>
      <c r="D939" t="s">
        <v>1782</v>
      </c>
      <c r="E939" t="s">
        <v>600</v>
      </c>
      <c r="F939" t="str">
        <f t="shared" si="28"/>
        <v>Markham</v>
      </c>
      <c r="G939" t="str">
        <f t="shared" si="29"/>
        <v>Markham</v>
      </c>
      <c r="H939" t="s">
        <v>31</v>
      </c>
      <c r="I939" t="s">
        <v>1783</v>
      </c>
      <c r="J939" t="s">
        <v>45</v>
      </c>
      <c r="K939" t="s">
        <v>32</v>
      </c>
      <c r="L939" t="s">
        <v>21</v>
      </c>
      <c r="M939" s="6">
        <v>30240.560000000001</v>
      </c>
      <c r="N939" s="6">
        <v>57200</v>
      </c>
      <c r="O939" s="6">
        <v>43720.28</v>
      </c>
    </row>
    <row r="940" spans="1:15" x14ac:dyDescent="0.2">
      <c r="A940" t="s">
        <v>55</v>
      </c>
      <c r="B940" t="s">
        <v>1786</v>
      </c>
      <c r="C940" t="s">
        <v>50</v>
      </c>
      <c r="D940" t="s">
        <v>1304</v>
      </c>
      <c r="E940" t="s">
        <v>123</v>
      </c>
      <c r="F940" t="str">
        <f t="shared" si="28"/>
        <v>Mississauga</v>
      </c>
      <c r="G940" t="str">
        <f t="shared" si="29"/>
        <v>Mississauga</v>
      </c>
      <c r="H940" t="s">
        <v>31</v>
      </c>
      <c r="I940" t="s">
        <v>1787</v>
      </c>
      <c r="J940" t="s">
        <v>20</v>
      </c>
      <c r="K940" t="s">
        <v>32</v>
      </c>
      <c r="L940" t="s">
        <v>21</v>
      </c>
      <c r="M940" s="6">
        <v>68000</v>
      </c>
      <c r="N940" s="6">
        <v>88300</v>
      </c>
      <c r="O940" s="6">
        <v>78150</v>
      </c>
    </row>
    <row r="941" spans="1:15" x14ac:dyDescent="0.2">
      <c r="A941" t="s">
        <v>13</v>
      </c>
      <c r="B941" t="s">
        <v>798</v>
      </c>
      <c r="C941" t="s">
        <v>90</v>
      </c>
      <c r="D941" t="s">
        <v>1788</v>
      </c>
      <c r="E941" t="s">
        <v>452</v>
      </c>
      <c r="F941" t="str">
        <f t="shared" si="28"/>
        <v>North Vancouver</v>
      </c>
      <c r="G941" t="str">
        <f t="shared" si="29"/>
        <v>North Vancouver</v>
      </c>
      <c r="H941" t="s">
        <v>53</v>
      </c>
      <c r="I941" t="s">
        <v>1789</v>
      </c>
      <c r="J941" t="s">
        <v>20</v>
      </c>
      <c r="K941" t="s">
        <v>32</v>
      </c>
      <c r="L941" t="s">
        <v>681</v>
      </c>
      <c r="M941" s="6">
        <v>80000</v>
      </c>
      <c r="N941" s="6">
        <v>90000</v>
      </c>
      <c r="O941" s="6">
        <v>85000</v>
      </c>
    </row>
    <row r="942" spans="1:15" x14ac:dyDescent="0.2">
      <c r="A942" t="s">
        <v>81</v>
      </c>
      <c r="B942" t="s">
        <v>1790</v>
      </c>
      <c r="C942" t="s">
        <v>23</v>
      </c>
      <c r="D942" t="s">
        <v>484</v>
      </c>
      <c r="E942" t="s">
        <v>37</v>
      </c>
      <c r="F942" t="str">
        <f t="shared" si="28"/>
        <v>Toronto</v>
      </c>
      <c r="G942" t="str">
        <f t="shared" si="29"/>
        <v>Toronto</v>
      </c>
      <c r="H942" t="s">
        <v>31</v>
      </c>
      <c r="I942" t="s">
        <v>1791</v>
      </c>
      <c r="J942" t="s">
        <v>375</v>
      </c>
      <c r="K942" t="s">
        <v>32</v>
      </c>
      <c r="L942" t="s">
        <v>33</v>
      </c>
      <c r="M942" s="6">
        <v>66000</v>
      </c>
      <c r="N942" s="6">
        <v>84500</v>
      </c>
      <c r="O942" s="6">
        <v>75250</v>
      </c>
    </row>
    <row r="943" spans="1:15" x14ac:dyDescent="0.2">
      <c r="A943" t="s">
        <v>96</v>
      </c>
      <c r="B943" t="s">
        <v>554</v>
      </c>
      <c r="C943" t="s">
        <v>50</v>
      </c>
      <c r="D943" t="s">
        <v>1792</v>
      </c>
      <c r="E943" t="s">
        <v>1793</v>
      </c>
      <c r="F943" t="str">
        <f t="shared" si="28"/>
        <v>Langley</v>
      </c>
      <c r="G943" t="str">
        <f t="shared" si="29"/>
        <v>Langley</v>
      </c>
      <c r="H943" t="s">
        <v>53</v>
      </c>
      <c r="I943" t="s">
        <v>54</v>
      </c>
      <c r="J943" t="s">
        <v>20</v>
      </c>
      <c r="K943" t="s">
        <v>32</v>
      </c>
      <c r="L943" t="s">
        <v>269</v>
      </c>
      <c r="M943" s="6">
        <v>60000</v>
      </c>
      <c r="N943" s="6">
        <v>70000</v>
      </c>
      <c r="O943" s="6">
        <v>65000</v>
      </c>
    </row>
    <row r="944" spans="1:15" x14ac:dyDescent="0.2">
      <c r="A944" t="s">
        <v>22</v>
      </c>
      <c r="B944" t="s">
        <v>23</v>
      </c>
      <c r="C944" t="s">
        <v>23</v>
      </c>
      <c r="D944" t="s">
        <v>1794</v>
      </c>
      <c r="E944" t="s">
        <v>30</v>
      </c>
      <c r="F944" t="str">
        <f t="shared" si="28"/>
        <v>Ottawa</v>
      </c>
      <c r="G944" t="str">
        <f t="shared" si="29"/>
        <v>Ottawa</v>
      </c>
      <c r="H944" t="s">
        <v>31</v>
      </c>
      <c r="I944" t="s">
        <v>1795</v>
      </c>
      <c r="J944" t="s">
        <v>20</v>
      </c>
      <c r="K944" t="s">
        <v>32</v>
      </c>
      <c r="L944" t="s">
        <v>21</v>
      </c>
      <c r="M944" s="6">
        <v>65000</v>
      </c>
      <c r="N944" s="6">
        <v>80000</v>
      </c>
      <c r="O944" s="6">
        <v>72500</v>
      </c>
    </row>
    <row r="945" spans="1:15" x14ac:dyDescent="0.2">
      <c r="A945" t="s">
        <v>13</v>
      </c>
      <c r="B945" t="s">
        <v>1805</v>
      </c>
      <c r="C945" t="s">
        <v>50</v>
      </c>
      <c r="D945" t="s">
        <v>1806</v>
      </c>
      <c r="E945" t="s">
        <v>344</v>
      </c>
      <c r="F945" t="str">
        <f t="shared" si="28"/>
        <v>Burnaby</v>
      </c>
      <c r="G945" t="str">
        <f t="shared" si="29"/>
        <v>Burnaby</v>
      </c>
      <c r="H945" t="s">
        <v>53</v>
      </c>
      <c r="I945" t="s">
        <v>1807</v>
      </c>
      <c r="J945" t="s">
        <v>45</v>
      </c>
      <c r="K945" t="s">
        <v>32</v>
      </c>
      <c r="L945" t="s">
        <v>21</v>
      </c>
      <c r="M945" s="6">
        <v>85536.24</v>
      </c>
      <c r="N945" s="6">
        <v>106920.24</v>
      </c>
      <c r="O945" s="6">
        <v>96228.24</v>
      </c>
    </row>
    <row r="946" spans="1:15" x14ac:dyDescent="0.2">
      <c r="A946" t="s">
        <v>88</v>
      </c>
      <c r="B946" t="s">
        <v>1808</v>
      </c>
      <c r="C946" t="s">
        <v>90</v>
      </c>
      <c r="D946" t="s">
        <v>1809</v>
      </c>
      <c r="E946" t="s">
        <v>17</v>
      </c>
      <c r="F946" t="str">
        <f t="shared" si="28"/>
        <v>Remote</v>
      </c>
      <c r="G946" t="str">
        <f t="shared" si="29"/>
        <v>Remote</v>
      </c>
      <c r="H946" t="s">
        <v>18</v>
      </c>
      <c r="I946" t="s">
        <v>1810</v>
      </c>
      <c r="J946" t="s">
        <v>20</v>
      </c>
      <c r="K946" t="s">
        <v>17</v>
      </c>
      <c r="L946" t="s">
        <v>21</v>
      </c>
      <c r="M946" s="6">
        <v>85816.8</v>
      </c>
      <c r="N946" s="6">
        <v>91520</v>
      </c>
      <c r="O946" s="6">
        <v>88668.4</v>
      </c>
    </row>
    <row r="947" spans="1:15" x14ac:dyDescent="0.2">
      <c r="A947" t="s">
        <v>55</v>
      </c>
      <c r="B947" t="s">
        <v>1811</v>
      </c>
      <c r="C947" t="s">
        <v>41</v>
      </c>
      <c r="D947" t="s">
        <v>1812</v>
      </c>
      <c r="E947" t="s">
        <v>99</v>
      </c>
      <c r="F947" t="str">
        <f t="shared" si="28"/>
        <v>Calgary</v>
      </c>
      <c r="G947" t="str">
        <f t="shared" si="29"/>
        <v>Calgary</v>
      </c>
      <c r="H947" t="s">
        <v>100</v>
      </c>
      <c r="I947" t="s">
        <v>1424</v>
      </c>
      <c r="J947" t="s">
        <v>45</v>
      </c>
      <c r="K947" t="s">
        <v>32</v>
      </c>
      <c r="L947" t="s">
        <v>21</v>
      </c>
      <c r="M947" s="6">
        <v>30240.560000000001</v>
      </c>
      <c r="N947" s="6">
        <v>57200</v>
      </c>
      <c r="O947" s="6">
        <v>43720.28</v>
      </c>
    </row>
    <row r="948" spans="1:15" x14ac:dyDescent="0.2">
      <c r="A948" t="s">
        <v>105</v>
      </c>
      <c r="B948" t="s">
        <v>832</v>
      </c>
      <c r="C948" t="s">
        <v>28</v>
      </c>
      <c r="D948" t="s">
        <v>1813</v>
      </c>
      <c r="E948" t="s">
        <v>136</v>
      </c>
      <c r="F948" t="str">
        <f t="shared" si="28"/>
        <v>Edmonton</v>
      </c>
      <c r="G948" t="str">
        <f t="shared" si="29"/>
        <v>Edmonton</v>
      </c>
      <c r="H948" t="s">
        <v>100</v>
      </c>
      <c r="I948" t="s">
        <v>589</v>
      </c>
      <c r="J948" t="s">
        <v>45</v>
      </c>
      <c r="K948" t="s">
        <v>32</v>
      </c>
      <c r="L948" t="s">
        <v>21</v>
      </c>
      <c r="M948" s="6">
        <v>85000</v>
      </c>
      <c r="N948" s="6">
        <v>85000</v>
      </c>
      <c r="O948" s="6">
        <v>85000</v>
      </c>
    </row>
    <row r="949" spans="1:15" x14ac:dyDescent="0.2">
      <c r="A949" t="s">
        <v>96</v>
      </c>
      <c r="B949" t="s">
        <v>1796</v>
      </c>
      <c r="C949" t="s">
        <v>50</v>
      </c>
      <c r="D949" t="s">
        <v>1797</v>
      </c>
      <c r="E949" t="s">
        <v>17</v>
      </c>
      <c r="F949" t="str">
        <f t="shared" si="28"/>
        <v>Remote</v>
      </c>
      <c r="G949" t="str">
        <f t="shared" si="29"/>
        <v>Remote</v>
      </c>
      <c r="H949" t="s">
        <v>18</v>
      </c>
      <c r="I949" t="s">
        <v>18</v>
      </c>
      <c r="J949" t="s">
        <v>20</v>
      </c>
      <c r="K949" t="s">
        <v>17</v>
      </c>
      <c r="L949" t="s">
        <v>21</v>
      </c>
      <c r="M949" s="6">
        <v>50000</v>
      </c>
      <c r="N949" s="6">
        <v>76458</v>
      </c>
      <c r="O949" s="6">
        <v>63229</v>
      </c>
    </row>
    <row r="950" spans="1:15" x14ac:dyDescent="0.2">
      <c r="A950" t="s">
        <v>48</v>
      </c>
      <c r="B950" t="s">
        <v>1774</v>
      </c>
      <c r="C950" t="s">
        <v>28</v>
      </c>
      <c r="D950" t="s">
        <v>1775</v>
      </c>
      <c r="E950" t="s">
        <v>279</v>
      </c>
      <c r="F950" t="str">
        <f t="shared" si="28"/>
        <v>Bolton</v>
      </c>
      <c r="G950" t="str">
        <f t="shared" si="29"/>
        <v>Bolton</v>
      </c>
      <c r="H950" t="s">
        <v>31</v>
      </c>
      <c r="I950" t="s">
        <v>54</v>
      </c>
      <c r="J950" t="s">
        <v>20</v>
      </c>
      <c r="K950" t="s">
        <v>32</v>
      </c>
      <c r="L950" t="s">
        <v>39</v>
      </c>
      <c r="M950" s="6">
        <v>68500</v>
      </c>
      <c r="N950" s="6">
        <v>87000</v>
      </c>
      <c r="O950" s="6">
        <v>77750</v>
      </c>
    </row>
    <row r="951" spans="1:15" x14ac:dyDescent="0.2">
      <c r="A951" t="s">
        <v>96</v>
      </c>
      <c r="B951" t="s">
        <v>1626</v>
      </c>
      <c r="C951" t="s">
        <v>50</v>
      </c>
      <c r="D951" t="s">
        <v>1776</v>
      </c>
      <c r="E951" t="s">
        <v>37</v>
      </c>
      <c r="F951" t="str">
        <f t="shared" si="28"/>
        <v>Toronto</v>
      </c>
      <c r="G951" t="str">
        <f t="shared" si="29"/>
        <v>Toronto</v>
      </c>
      <c r="H951" t="s">
        <v>31</v>
      </c>
      <c r="I951" t="s">
        <v>1777</v>
      </c>
      <c r="J951" t="s">
        <v>20</v>
      </c>
      <c r="K951" t="s">
        <v>32</v>
      </c>
      <c r="L951" t="s">
        <v>21</v>
      </c>
      <c r="M951" s="6">
        <v>30240.560000000001</v>
      </c>
      <c r="N951" s="6">
        <v>57200</v>
      </c>
      <c r="O951" s="6">
        <v>43720.28</v>
      </c>
    </row>
    <row r="952" spans="1:15" x14ac:dyDescent="0.2">
      <c r="A952" t="s">
        <v>96</v>
      </c>
      <c r="B952" t="s">
        <v>1626</v>
      </c>
      <c r="C952" t="s">
        <v>50</v>
      </c>
      <c r="D952" t="s">
        <v>1778</v>
      </c>
      <c r="E952" t="s">
        <v>37</v>
      </c>
      <c r="F952" t="str">
        <f t="shared" si="28"/>
        <v>Toronto</v>
      </c>
      <c r="G952" t="str">
        <f t="shared" si="29"/>
        <v>Toronto</v>
      </c>
      <c r="H952" t="s">
        <v>31</v>
      </c>
      <c r="I952" t="s">
        <v>1777</v>
      </c>
      <c r="J952" t="s">
        <v>20</v>
      </c>
      <c r="K952" t="s">
        <v>32</v>
      </c>
      <c r="L952" t="s">
        <v>21</v>
      </c>
      <c r="M952" s="6">
        <v>30240.560000000001</v>
      </c>
      <c r="N952" s="6">
        <v>57200</v>
      </c>
      <c r="O952" s="6">
        <v>43720.28</v>
      </c>
    </row>
    <row r="953" spans="1:15" x14ac:dyDescent="0.2">
      <c r="A953" t="s">
        <v>22</v>
      </c>
      <c r="B953" t="s">
        <v>23</v>
      </c>
      <c r="C953" t="s">
        <v>23</v>
      </c>
      <c r="D953" t="s">
        <v>1184</v>
      </c>
      <c r="E953" t="s">
        <v>298</v>
      </c>
      <c r="F953" t="str">
        <f t="shared" si="28"/>
        <v>Victoria</v>
      </c>
      <c r="G953" t="str">
        <f t="shared" si="29"/>
        <v>Victoria</v>
      </c>
      <c r="H953" t="s">
        <v>53</v>
      </c>
      <c r="I953" t="s">
        <v>1779</v>
      </c>
      <c r="J953" t="s">
        <v>20</v>
      </c>
      <c r="K953" t="s">
        <v>32</v>
      </c>
      <c r="L953" t="s">
        <v>46</v>
      </c>
      <c r="M953" s="6">
        <v>79601.600000000006</v>
      </c>
      <c r="N953" s="6">
        <v>114420.8</v>
      </c>
      <c r="O953" s="7">
        <v>97011.199999999997</v>
      </c>
    </row>
    <row r="954" spans="1:15" x14ac:dyDescent="0.2">
      <c r="A954" t="s">
        <v>13</v>
      </c>
      <c r="B954" t="s">
        <v>1781</v>
      </c>
      <c r="C954" t="s">
        <v>103</v>
      </c>
      <c r="D954" t="s">
        <v>1782</v>
      </c>
      <c r="E954" t="s">
        <v>600</v>
      </c>
      <c r="F954" t="str">
        <f t="shared" si="28"/>
        <v>Markham</v>
      </c>
      <c r="G954" t="str">
        <f t="shared" si="29"/>
        <v>Markham</v>
      </c>
      <c r="H954" t="s">
        <v>31</v>
      </c>
      <c r="I954" t="s">
        <v>1783</v>
      </c>
      <c r="J954" t="s">
        <v>45</v>
      </c>
      <c r="K954" t="s">
        <v>32</v>
      </c>
      <c r="L954" t="s">
        <v>21</v>
      </c>
      <c r="M954" s="6">
        <v>30240.560000000001</v>
      </c>
      <c r="N954" s="6">
        <v>57200</v>
      </c>
      <c r="O954" s="6">
        <v>43720.28</v>
      </c>
    </row>
    <row r="955" spans="1:15" x14ac:dyDescent="0.2">
      <c r="A955" t="s">
        <v>105</v>
      </c>
      <c r="B955" t="s">
        <v>1784</v>
      </c>
      <c r="C955" t="s">
        <v>28</v>
      </c>
      <c r="D955" t="s">
        <v>1785</v>
      </c>
      <c r="E955" t="s">
        <v>37</v>
      </c>
      <c r="F955" t="str">
        <f t="shared" si="28"/>
        <v>Toronto</v>
      </c>
      <c r="G955" t="str">
        <f t="shared" si="29"/>
        <v>Toronto</v>
      </c>
      <c r="H955" t="s">
        <v>31</v>
      </c>
      <c r="I955" t="s">
        <v>18</v>
      </c>
      <c r="J955" t="s">
        <v>20</v>
      </c>
      <c r="K955" t="s">
        <v>32</v>
      </c>
      <c r="L955" t="s">
        <v>39</v>
      </c>
      <c r="M955" s="6">
        <v>68819</v>
      </c>
      <c r="N955" s="6">
        <v>84450</v>
      </c>
      <c r="O955" s="6">
        <v>76634.5</v>
      </c>
    </row>
    <row r="956" spans="1:15" x14ac:dyDescent="0.2">
      <c r="A956" t="s">
        <v>13</v>
      </c>
      <c r="B956" t="s">
        <v>1781</v>
      </c>
      <c r="C956" t="s">
        <v>103</v>
      </c>
      <c r="D956" t="s">
        <v>1782</v>
      </c>
      <c r="E956" t="s">
        <v>600</v>
      </c>
      <c r="F956" t="str">
        <f t="shared" si="28"/>
        <v>Markham</v>
      </c>
      <c r="G956" t="str">
        <f t="shared" si="29"/>
        <v>Markham</v>
      </c>
      <c r="H956" t="s">
        <v>31</v>
      </c>
      <c r="I956" t="s">
        <v>1783</v>
      </c>
      <c r="J956" t="s">
        <v>45</v>
      </c>
      <c r="K956" t="s">
        <v>32</v>
      </c>
      <c r="L956" t="s">
        <v>21</v>
      </c>
      <c r="M956" s="6">
        <v>30240.560000000001</v>
      </c>
      <c r="N956" s="6">
        <v>57200</v>
      </c>
      <c r="O956" s="6">
        <v>43720.28</v>
      </c>
    </row>
    <row r="957" spans="1:15" x14ac:dyDescent="0.2">
      <c r="A957" t="s">
        <v>55</v>
      </c>
      <c r="B957" t="s">
        <v>1786</v>
      </c>
      <c r="C957" t="s">
        <v>50</v>
      </c>
      <c r="D957" t="s">
        <v>1304</v>
      </c>
      <c r="E957" t="s">
        <v>123</v>
      </c>
      <c r="F957" t="str">
        <f t="shared" si="28"/>
        <v>Mississauga</v>
      </c>
      <c r="G957" t="str">
        <f t="shared" si="29"/>
        <v>Mississauga</v>
      </c>
      <c r="H957" t="s">
        <v>31</v>
      </c>
      <c r="I957" t="s">
        <v>1787</v>
      </c>
      <c r="J957" t="s">
        <v>20</v>
      </c>
      <c r="K957" t="s">
        <v>32</v>
      </c>
      <c r="L957" t="s">
        <v>21</v>
      </c>
      <c r="M957" s="6">
        <v>68000</v>
      </c>
      <c r="N957" s="6">
        <v>88300</v>
      </c>
      <c r="O957" s="6">
        <v>78150</v>
      </c>
    </row>
    <row r="958" spans="1:15" x14ac:dyDescent="0.2">
      <c r="A958" t="s">
        <v>13</v>
      </c>
      <c r="B958" t="s">
        <v>798</v>
      </c>
      <c r="C958" t="s">
        <v>90</v>
      </c>
      <c r="D958" t="s">
        <v>1788</v>
      </c>
      <c r="E958" t="s">
        <v>452</v>
      </c>
      <c r="F958" t="str">
        <f t="shared" si="28"/>
        <v>North Vancouver</v>
      </c>
      <c r="G958" t="str">
        <f t="shared" si="29"/>
        <v>North Vancouver</v>
      </c>
      <c r="H958" t="s">
        <v>53</v>
      </c>
      <c r="I958" t="s">
        <v>1789</v>
      </c>
      <c r="J958" t="s">
        <v>20</v>
      </c>
      <c r="K958" t="s">
        <v>32</v>
      </c>
      <c r="L958" t="s">
        <v>681</v>
      </c>
      <c r="M958" s="6">
        <v>80000</v>
      </c>
      <c r="N958" s="6">
        <v>90000</v>
      </c>
      <c r="O958" s="6">
        <v>85000</v>
      </c>
    </row>
    <row r="959" spans="1:15" x14ac:dyDescent="0.2">
      <c r="A959" t="s">
        <v>81</v>
      </c>
      <c r="B959" t="s">
        <v>1790</v>
      </c>
      <c r="C959" t="s">
        <v>23</v>
      </c>
      <c r="D959" t="s">
        <v>484</v>
      </c>
      <c r="E959" t="s">
        <v>37</v>
      </c>
      <c r="F959" t="str">
        <f t="shared" si="28"/>
        <v>Toronto</v>
      </c>
      <c r="G959" t="str">
        <f t="shared" si="29"/>
        <v>Toronto</v>
      </c>
      <c r="H959" t="s">
        <v>31</v>
      </c>
      <c r="I959" t="s">
        <v>1791</v>
      </c>
      <c r="J959" t="s">
        <v>375</v>
      </c>
      <c r="K959" t="s">
        <v>32</v>
      </c>
      <c r="L959" t="s">
        <v>33</v>
      </c>
      <c r="M959" s="6">
        <v>66000</v>
      </c>
      <c r="N959" s="6">
        <v>84500</v>
      </c>
      <c r="O959" s="6">
        <v>75250</v>
      </c>
    </row>
    <row r="960" spans="1:15" x14ac:dyDescent="0.2">
      <c r="A960" t="s">
        <v>96</v>
      </c>
      <c r="B960" t="s">
        <v>554</v>
      </c>
      <c r="C960" t="s">
        <v>50</v>
      </c>
      <c r="D960" t="s">
        <v>1792</v>
      </c>
      <c r="E960" t="s">
        <v>1793</v>
      </c>
      <c r="F960" t="str">
        <f t="shared" si="28"/>
        <v>Langley</v>
      </c>
      <c r="G960" t="str">
        <f t="shared" si="29"/>
        <v>Langley</v>
      </c>
      <c r="H960" t="s">
        <v>53</v>
      </c>
      <c r="I960" t="s">
        <v>54</v>
      </c>
      <c r="J960" t="s">
        <v>20</v>
      </c>
      <c r="K960" t="s">
        <v>32</v>
      </c>
      <c r="L960" t="s">
        <v>269</v>
      </c>
      <c r="M960" s="6">
        <v>60000</v>
      </c>
      <c r="N960" s="6">
        <v>70000</v>
      </c>
      <c r="O960" s="6">
        <v>65000</v>
      </c>
    </row>
    <row r="961" spans="1:15" x14ac:dyDescent="0.2">
      <c r="A961" t="s">
        <v>22</v>
      </c>
      <c r="B961" t="s">
        <v>23</v>
      </c>
      <c r="C961" t="s">
        <v>23</v>
      </c>
      <c r="D961" t="s">
        <v>1794</v>
      </c>
      <c r="E961" t="s">
        <v>30</v>
      </c>
      <c r="F961" t="str">
        <f t="shared" si="28"/>
        <v>Ottawa</v>
      </c>
      <c r="G961" t="str">
        <f t="shared" si="29"/>
        <v>Ottawa</v>
      </c>
      <c r="H961" t="s">
        <v>31</v>
      </c>
      <c r="I961" t="s">
        <v>1795</v>
      </c>
      <c r="J961" t="s">
        <v>20</v>
      </c>
      <c r="K961" t="s">
        <v>32</v>
      </c>
      <c r="L961" t="s">
        <v>21</v>
      </c>
      <c r="M961" s="6">
        <v>65000</v>
      </c>
      <c r="N961" s="6">
        <v>80000</v>
      </c>
      <c r="O961" s="6">
        <v>72500</v>
      </c>
    </row>
    <row r="962" spans="1:15" x14ac:dyDescent="0.2">
      <c r="A962" t="s">
        <v>48</v>
      </c>
      <c r="B962" t="s">
        <v>49</v>
      </c>
      <c r="C962" t="s">
        <v>50</v>
      </c>
      <c r="D962" t="s">
        <v>1803</v>
      </c>
      <c r="E962" t="s">
        <v>1804</v>
      </c>
      <c r="F962" t="str">
        <f t="shared" ref="F962:F1025" si="30">IF(LEFT(E962,9)="Remote in","Remote",E962)</f>
        <v>Teeswater</v>
      </c>
      <c r="G962" t="str">
        <f t="shared" ref="G962:G1025" si="31">IF(LEFT(E962,9)="Remote in",MID(E962,11,LEN(E962)-10),E962)</f>
        <v>Teeswater</v>
      </c>
      <c r="H962" t="s">
        <v>31</v>
      </c>
      <c r="I962" t="s">
        <v>54</v>
      </c>
      <c r="J962" t="s">
        <v>20</v>
      </c>
      <c r="K962" t="s">
        <v>32</v>
      </c>
      <c r="L962" t="s">
        <v>21</v>
      </c>
      <c r="M962" s="6">
        <v>68500</v>
      </c>
      <c r="N962" s="6">
        <v>87000</v>
      </c>
      <c r="O962" s="6">
        <v>77750</v>
      </c>
    </row>
    <row r="963" spans="1:15" x14ac:dyDescent="0.2">
      <c r="A963" t="s">
        <v>105</v>
      </c>
      <c r="B963" t="s">
        <v>832</v>
      </c>
      <c r="C963" t="s">
        <v>28</v>
      </c>
      <c r="D963" t="s">
        <v>1813</v>
      </c>
      <c r="E963" t="s">
        <v>136</v>
      </c>
      <c r="F963" t="str">
        <f t="shared" si="30"/>
        <v>Edmonton</v>
      </c>
      <c r="G963" t="str">
        <f t="shared" si="31"/>
        <v>Edmonton</v>
      </c>
      <c r="H963" t="s">
        <v>100</v>
      </c>
      <c r="I963" t="s">
        <v>589</v>
      </c>
      <c r="J963" t="s">
        <v>45</v>
      </c>
      <c r="K963" t="s">
        <v>32</v>
      </c>
      <c r="L963" t="s">
        <v>21</v>
      </c>
      <c r="M963" s="6">
        <v>85000</v>
      </c>
      <c r="N963" s="6">
        <v>85000</v>
      </c>
      <c r="O963" s="6">
        <v>85000</v>
      </c>
    </row>
    <row r="964" spans="1:15" x14ac:dyDescent="0.2">
      <c r="A964" t="s">
        <v>96</v>
      </c>
      <c r="B964" t="s">
        <v>1796</v>
      </c>
      <c r="C964" t="s">
        <v>50</v>
      </c>
      <c r="D964" t="s">
        <v>1797</v>
      </c>
      <c r="E964" t="s">
        <v>17</v>
      </c>
      <c r="F964" t="str">
        <f t="shared" si="30"/>
        <v>Remote</v>
      </c>
      <c r="G964" t="str">
        <f t="shared" si="31"/>
        <v>Remote</v>
      </c>
      <c r="H964" t="s">
        <v>18</v>
      </c>
      <c r="I964" t="s">
        <v>18</v>
      </c>
      <c r="J964" t="s">
        <v>20</v>
      </c>
      <c r="K964" t="s">
        <v>17</v>
      </c>
      <c r="L964" t="s">
        <v>21</v>
      </c>
      <c r="M964" s="6">
        <v>50000</v>
      </c>
      <c r="N964" s="6">
        <v>76458</v>
      </c>
      <c r="O964" s="6">
        <v>63229</v>
      </c>
    </row>
    <row r="965" spans="1:15" x14ac:dyDescent="0.2">
      <c r="A965" t="s">
        <v>96</v>
      </c>
      <c r="B965" t="s">
        <v>1626</v>
      </c>
      <c r="C965" t="s">
        <v>50</v>
      </c>
      <c r="D965" t="s">
        <v>1776</v>
      </c>
      <c r="E965" t="s">
        <v>37</v>
      </c>
      <c r="F965" t="str">
        <f t="shared" si="30"/>
        <v>Toronto</v>
      </c>
      <c r="G965" t="str">
        <f t="shared" si="31"/>
        <v>Toronto</v>
      </c>
      <c r="H965" t="s">
        <v>31</v>
      </c>
      <c r="I965" t="s">
        <v>1777</v>
      </c>
      <c r="J965" t="s">
        <v>20</v>
      </c>
      <c r="K965" t="s">
        <v>32</v>
      </c>
      <c r="L965" t="s">
        <v>21</v>
      </c>
      <c r="M965" s="6">
        <v>30240.560000000001</v>
      </c>
      <c r="N965" s="6">
        <v>57200</v>
      </c>
      <c r="O965" s="6">
        <v>43720.28</v>
      </c>
    </row>
    <row r="966" spans="1:15" x14ac:dyDescent="0.2">
      <c r="A966" t="s">
        <v>96</v>
      </c>
      <c r="B966" t="s">
        <v>1626</v>
      </c>
      <c r="C966" t="s">
        <v>50</v>
      </c>
      <c r="D966" t="s">
        <v>1778</v>
      </c>
      <c r="E966" t="s">
        <v>37</v>
      </c>
      <c r="F966" t="str">
        <f t="shared" si="30"/>
        <v>Toronto</v>
      </c>
      <c r="G966" t="str">
        <f t="shared" si="31"/>
        <v>Toronto</v>
      </c>
      <c r="H966" t="s">
        <v>31</v>
      </c>
      <c r="I966" t="s">
        <v>1777</v>
      </c>
      <c r="J966" t="s">
        <v>20</v>
      </c>
      <c r="K966" t="s">
        <v>32</v>
      </c>
      <c r="L966" t="s">
        <v>21</v>
      </c>
      <c r="M966" s="6">
        <v>30240.560000000001</v>
      </c>
      <c r="N966" s="6">
        <v>57200</v>
      </c>
      <c r="O966" s="6">
        <v>43720.28</v>
      </c>
    </row>
    <row r="967" spans="1:15" x14ac:dyDescent="0.2">
      <c r="A967" t="s">
        <v>13</v>
      </c>
      <c r="B967" t="s">
        <v>1781</v>
      </c>
      <c r="C967" t="s">
        <v>103</v>
      </c>
      <c r="D967" t="s">
        <v>1782</v>
      </c>
      <c r="E967" t="s">
        <v>600</v>
      </c>
      <c r="F967" t="str">
        <f t="shared" si="30"/>
        <v>Markham</v>
      </c>
      <c r="G967" t="str">
        <f t="shared" si="31"/>
        <v>Markham</v>
      </c>
      <c r="H967" t="s">
        <v>31</v>
      </c>
      <c r="I967" t="s">
        <v>1783</v>
      </c>
      <c r="J967" t="s">
        <v>45</v>
      </c>
      <c r="K967" t="s">
        <v>32</v>
      </c>
      <c r="L967" t="s">
        <v>21</v>
      </c>
      <c r="M967" s="6">
        <v>30240.560000000001</v>
      </c>
      <c r="N967" s="6">
        <v>57200</v>
      </c>
      <c r="O967" s="6">
        <v>43720.28</v>
      </c>
    </row>
    <row r="968" spans="1:15" x14ac:dyDescent="0.2">
      <c r="A968" t="s">
        <v>22</v>
      </c>
      <c r="B968" t="s">
        <v>23</v>
      </c>
      <c r="C968" t="s">
        <v>23</v>
      </c>
      <c r="D968" t="s">
        <v>1184</v>
      </c>
      <c r="E968" t="s">
        <v>298</v>
      </c>
      <c r="F968" t="str">
        <f t="shared" si="30"/>
        <v>Victoria</v>
      </c>
      <c r="G968" t="str">
        <f t="shared" si="31"/>
        <v>Victoria</v>
      </c>
      <c r="H968" t="s">
        <v>53</v>
      </c>
      <c r="I968" t="s">
        <v>1779</v>
      </c>
      <c r="J968" t="s">
        <v>20</v>
      </c>
      <c r="K968" t="s">
        <v>32</v>
      </c>
      <c r="L968" t="s">
        <v>46</v>
      </c>
      <c r="M968" s="6">
        <v>79601.600000000006</v>
      </c>
      <c r="N968" s="6">
        <v>114420.8</v>
      </c>
      <c r="O968" s="7">
        <v>97011.199999999997</v>
      </c>
    </row>
    <row r="969" spans="1:15" x14ac:dyDescent="0.2">
      <c r="A969" t="s">
        <v>13</v>
      </c>
      <c r="B969" t="s">
        <v>1781</v>
      </c>
      <c r="C969" t="s">
        <v>103</v>
      </c>
      <c r="D969" t="s">
        <v>1782</v>
      </c>
      <c r="E969" t="s">
        <v>600</v>
      </c>
      <c r="F969" t="str">
        <f t="shared" si="30"/>
        <v>Markham</v>
      </c>
      <c r="G969" t="str">
        <f t="shared" si="31"/>
        <v>Markham</v>
      </c>
      <c r="H969" t="s">
        <v>31</v>
      </c>
      <c r="I969" t="s">
        <v>1783</v>
      </c>
      <c r="J969" t="s">
        <v>45</v>
      </c>
      <c r="K969" t="s">
        <v>32</v>
      </c>
      <c r="L969" t="s">
        <v>21</v>
      </c>
      <c r="M969" s="6">
        <v>30240.560000000001</v>
      </c>
      <c r="N969" s="6">
        <v>57200</v>
      </c>
      <c r="O969" s="6">
        <v>43720.28</v>
      </c>
    </row>
    <row r="970" spans="1:15" x14ac:dyDescent="0.2">
      <c r="A970" t="s">
        <v>55</v>
      </c>
      <c r="B970" t="s">
        <v>1786</v>
      </c>
      <c r="C970" t="s">
        <v>50</v>
      </c>
      <c r="D970" t="s">
        <v>1304</v>
      </c>
      <c r="E970" t="s">
        <v>123</v>
      </c>
      <c r="F970" t="str">
        <f t="shared" si="30"/>
        <v>Mississauga</v>
      </c>
      <c r="G970" t="str">
        <f t="shared" si="31"/>
        <v>Mississauga</v>
      </c>
      <c r="H970" t="s">
        <v>31</v>
      </c>
      <c r="I970" t="s">
        <v>1787</v>
      </c>
      <c r="J970" t="s">
        <v>20</v>
      </c>
      <c r="K970" t="s">
        <v>32</v>
      </c>
      <c r="L970" t="s">
        <v>21</v>
      </c>
      <c r="M970" s="6">
        <v>68000</v>
      </c>
      <c r="N970" s="6">
        <v>88300</v>
      </c>
      <c r="O970" s="6">
        <v>78150</v>
      </c>
    </row>
    <row r="971" spans="1:15" x14ac:dyDescent="0.2">
      <c r="A971" t="s">
        <v>105</v>
      </c>
      <c r="B971" t="s">
        <v>1784</v>
      </c>
      <c r="C971" t="s">
        <v>28</v>
      </c>
      <c r="D971" t="s">
        <v>1785</v>
      </c>
      <c r="E971" t="s">
        <v>37</v>
      </c>
      <c r="F971" t="str">
        <f t="shared" si="30"/>
        <v>Toronto</v>
      </c>
      <c r="G971" t="str">
        <f t="shared" si="31"/>
        <v>Toronto</v>
      </c>
      <c r="H971" t="s">
        <v>31</v>
      </c>
      <c r="I971" t="s">
        <v>18</v>
      </c>
      <c r="J971" t="s">
        <v>20</v>
      </c>
      <c r="K971" t="s">
        <v>32</v>
      </c>
      <c r="L971" t="s">
        <v>39</v>
      </c>
      <c r="M971" s="6">
        <v>68819</v>
      </c>
      <c r="N971" s="6">
        <v>84450</v>
      </c>
      <c r="O971" s="6">
        <v>76634.5</v>
      </c>
    </row>
    <row r="972" spans="1:15" x14ac:dyDescent="0.2">
      <c r="A972" t="s">
        <v>81</v>
      </c>
      <c r="B972" t="s">
        <v>1814</v>
      </c>
      <c r="C972" t="s">
        <v>23</v>
      </c>
      <c r="D972" t="s">
        <v>484</v>
      </c>
      <c r="E972" t="s">
        <v>37</v>
      </c>
      <c r="F972" t="str">
        <f t="shared" si="30"/>
        <v>Toronto</v>
      </c>
      <c r="G972" t="str">
        <f t="shared" si="31"/>
        <v>Toronto</v>
      </c>
      <c r="H972" t="s">
        <v>31</v>
      </c>
      <c r="I972" t="s">
        <v>1001</v>
      </c>
      <c r="J972" t="s">
        <v>20</v>
      </c>
      <c r="K972" t="s">
        <v>32</v>
      </c>
      <c r="L972" t="s">
        <v>33</v>
      </c>
      <c r="M972" s="6">
        <v>66000</v>
      </c>
      <c r="N972" s="6">
        <v>84500</v>
      </c>
      <c r="O972" s="6">
        <v>75250</v>
      </c>
    </row>
    <row r="973" spans="1:15" x14ac:dyDescent="0.2">
      <c r="A973" t="s">
        <v>81</v>
      </c>
      <c r="B973" t="s">
        <v>1790</v>
      </c>
      <c r="C973" t="s">
        <v>23</v>
      </c>
      <c r="D973" t="s">
        <v>484</v>
      </c>
      <c r="E973" t="s">
        <v>37</v>
      </c>
      <c r="F973" t="str">
        <f t="shared" si="30"/>
        <v>Toronto</v>
      </c>
      <c r="G973" t="str">
        <f t="shared" si="31"/>
        <v>Toronto</v>
      </c>
      <c r="H973" t="s">
        <v>31</v>
      </c>
      <c r="I973" t="s">
        <v>1791</v>
      </c>
      <c r="J973" t="s">
        <v>375</v>
      </c>
      <c r="K973" t="s">
        <v>32</v>
      </c>
      <c r="L973" t="s">
        <v>33</v>
      </c>
      <c r="M973" s="6">
        <v>66000</v>
      </c>
      <c r="N973" s="6">
        <v>84500</v>
      </c>
      <c r="O973" s="6">
        <v>75250</v>
      </c>
    </row>
    <row r="974" spans="1:15" x14ac:dyDescent="0.2">
      <c r="A974" t="s">
        <v>96</v>
      </c>
      <c r="B974" t="s">
        <v>554</v>
      </c>
      <c r="C974" t="s">
        <v>50</v>
      </c>
      <c r="D974" t="s">
        <v>1792</v>
      </c>
      <c r="E974" t="s">
        <v>1793</v>
      </c>
      <c r="F974" t="str">
        <f t="shared" si="30"/>
        <v>Langley</v>
      </c>
      <c r="G974" t="str">
        <f t="shared" si="31"/>
        <v>Langley</v>
      </c>
      <c r="H974" t="s">
        <v>53</v>
      </c>
      <c r="I974" t="s">
        <v>54</v>
      </c>
      <c r="J974" t="s">
        <v>20</v>
      </c>
      <c r="K974" t="s">
        <v>32</v>
      </c>
      <c r="L974" t="s">
        <v>269</v>
      </c>
      <c r="M974" s="6">
        <v>60000</v>
      </c>
      <c r="N974" s="6">
        <v>70000</v>
      </c>
      <c r="O974" s="6">
        <v>65000</v>
      </c>
    </row>
    <row r="975" spans="1:15" x14ac:dyDescent="0.2">
      <c r="A975" t="s">
        <v>22</v>
      </c>
      <c r="B975" t="s">
        <v>23</v>
      </c>
      <c r="C975" t="s">
        <v>23</v>
      </c>
      <c r="D975" t="s">
        <v>1794</v>
      </c>
      <c r="E975" t="s">
        <v>30</v>
      </c>
      <c r="F975" t="str">
        <f t="shared" si="30"/>
        <v>Ottawa</v>
      </c>
      <c r="G975" t="str">
        <f t="shared" si="31"/>
        <v>Ottawa</v>
      </c>
      <c r="H975" t="s">
        <v>31</v>
      </c>
      <c r="I975" t="s">
        <v>1795</v>
      </c>
      <c r="J975" t="s">
        <v>20</v>
      </c>
      <c r="K975" t="s">
        <v>32</v>
      </c>
      <c r="L975" t="s">
        <v>21</v>
      </c>
      <c r="M975" s="6">
        <v>65000</v>
      </c>
      <c r="N975" s="6">
        <v>80000</v>
      </c>
      <c r="O975" s="6">
        <v>72500</v>
      </c>
    </row>
    <row r="976" spans="1:15" x14ac:dyDescent="0.2">
      <c r="A976" t="s">
        <v>96</v>
      </c>
      <c r="B976" t="s">
        <v>1796</v>
      </c>
      <c r="C976" t="s">
        <v>50</v>
      </c>
      <c r="D976" t="s">
        <v>1797</v>
      </c>
      <c r="E976" t="s">
        <v>17</v>
      </c>
      <c r="F976" t="str">
        <f t="shared" si="30"/>
        <v>Remote</v>
      </c>
      <c r="G976" t="str">
        <f t="shared" si="31"/>
        <v>Remote</v>
      </c>
      <c r="H976" t="s">
        <v>18</v>
      </c>
      <c r="I976" t="s">
        <v>18</v>
      </c>
      <c r="J976" t="s">
        <v>20</v>
      </c>
      <c r="K976" t="s">
        <v>17</v>
      </c>
      <c r="L976" t="s">
        <v>21</v>
      </c>
      <c r="M976" s="6">
        <v>50000</v>
      </c>
      <c r="N976" s="6">
        <v>76458</v>
      </c>
      <c r="O976" s="6">
        <v>63229</v>
      </c>
    </row>
    <row r="977" spans="1:15" x14ac:dyDescent="0.2">
      <c r="A977" t="s">
        <v>55</v>
      </c>
      <c r="B977" t="s">
        <v>1811</v>
      </c>
      <c r="C977" t="s">
        <v>41</v>
      </c>
      <c r="D977" t="s">
        <v>1812</v>
      </c>
      <c r="E977" t="s">
        <v>99</v>
      </c>
      <c r="F977" t="str">
        <f t="shared" si="30"/>
        <v>Calgary</v>
      </c>
      <c r="G977" t="str">
        <f t="shared" si="31"/>
        <v>Calgary</v>
      </c>
      <c r="H977" t="s">
        <v>100</v>
      </c>
      <c r="I977" t="s">
        <v>1424</v>
      </c>
      <c r="J977" t="s">
        <v>45</v>
      </c>
      <c r="K977" t="s">
        <v>32</v>
      </c>
      <c r="L977" t="s">
        <v>21</v>
      </c>
      <c r="M977" s="6">
        <v>30240.560000000001</v>
      </c>
      <c r="N977" s="6">
        <v>57200</v>
      </c>
      <c r="O977" s="6">
        <v>43720.28</v>
      </c>
    </row>
    <row r="978" spans="1:15" x14ac:dyDescent="0.2">
      <c r="A978" t="s">
        <v>105</v>
      </c>
      <c r="B978" t="s">
        <v>832</v>
      </c>
      <c r="C978" t="s">
        <v>28</v>
      </c>
      <c r="D978" t="s">
        <v>1813</v>
      </c>
      <c r="E978" t="s">
        <v>136</v>
      </c>
      <c r="F978" t="str">
        <f t="shared" si="30"/>
        <v>Edmonton</v>
      </c>
      <c r="G978" t="str">
        <f t="shared" si="31"/>
        <v>Edmonton</v>
      </c>
      <c r="H978" t="s">
        <v>100</v>
      </c>
      <c r="I978" t="s">
        <v>589</v>
      </c>
      <c r="J978" t="s">
        <v>45</v>
      </c>
      <c r="K978" t="s">
        <v>32</v>
      </c>
      <c r="L978" t="s">
        <v>21</v>
      </c>
      <c r="M978" s="6">
        <v>85000</v>
      </c>
      <c r="N978" s="6">
        <v>85000</v>
      </c>
      <c r="O978" s="6">
        <v>85000</v>
      </c>
    </row>
    <row r="979" spans="1:15" x14ac:dyDescent="0.2">
      <c r="A979" t="s">
        <v>48</v>
      </c>
      <c r="B979" t="s">
        <v>49</v>
      </c>
      <c r="C979" t="s">
        <v>50</v>
      </c>
      <c r="D979" t="s">
        <v>1803</v>
      </c>
      <c r="E979" t="s">
        <v>1804</v>
      </c>
      <c r="F979" t="str">
        <f t="shared" si="30"/>
        <v>Teeswater</v>
      </c>
      <c r="G979" t="str">
        <f t="shared" si="31"/>
        <v>Teeswater</v>
      </c>
      <c r="H979" t="s">
        <v>31</v>
      </c>
      <c r="I979" t="s">
        <v>54</v>
      </c>
      <c r="J979" t="s">
        <v>20</v>
      </c>
      <c r="K979" t="s">
        <v>32</v>
      </c>
      <c r="L979" t="s">
        <v>21</v>
      </c>
      <c r="M979" s="6">
        <v>68500</v>
      </c>
      <c r="N979" s="6">
        <v>87000</v>
      </c>
      <c r="O979" s="6">
        <v>77750</v>
      </c>
    </row>
    <row r="980" spans="1:15" x14ac:dyDescent="0.2">
      <c r="A980" t="s">
        <v>48</v>
      </c>
      <c r="B980" t="s">
        <v>1815</v>
      </c>
      <c r="C980" t="s">
        <v>23</v>
      </c>
      <c r="D980" t="s">
        <v>1816</v>
      </c>
      <c r="E980" t="s">
        <v>1817</v>
      </c>
      <c r="F980" t="str">
        <f t="shared" si="30"/>
        <v>Georgetown</v>
      </c>
      <c r="G980" t="str">
        <f t="shared" si="31"/>
        <v>Georgetown</v>
      </c>
      <c r="H980" t="s">
        <v>31</v>
      </c>
      <c r="I980" t="s">
        <v>1818</v>
      </c>
      <c r="J980" t="s">
        <v>45</v>
      </c>
      <c r="K980" t="s">
        <v>32</v>
      </c>
      <c r="L980" t="s">
        <v>21</v>
      </c>
      <c r="M980" s="6">
        <v>68500</v>
      </c>
      <c r="N980" s="6">
        <v>87000</v>
      </c>
      <c r="O980" s="6">
        <v>77750</v>
      </c>
    </row>
    <row r="981" spans="1:15" x14ac:dyDescent="0.2">
      <c r="A981" t="s">
        <v>105</v>
      </c>
      <c r="B981" t="s">
        <v>28</v>
      </c>
      <c r="C981" t="s">
        <v>28</v>
      </c>
      <c r="D981" t="s">
        <v>106</v>
      </c>
      <c r="E981" t="s">
        <v>37</v>
      </c>
      <c r="F981" t="str">
        <f t="shared" si="30"/>
        <v>Toronto</v>
      </c>
      <c r="G981" t="str">
        <f t="shared" si="31"/>
        <v>Toronto</v>
      </c>
      <c r="H981" t="s">
        <v>31</v>
      </c>
      <c r="I981" t="s">
        <v>1819</v>
      </c>
      <c r="J981" t="s">
        <v>20</v>
      </c>
      <c r="K981" t="s">
        <v>32</v>
      </c>
      <c r="L981" t="s">
        <v>33</v>
      </c>
      <c r="M981" s="6">
        <v>83000</v>
      </c>
      <c r="N981" s="6">
        <v>104000</v>
      </c>
      <c r="O981" s="6">
        <v>93500</v>
      </c>
    </row>
    <row r="982" spans="1:15" x14ac:dyDescent="0.2">
      <c r="A982" t="s">
        <v>22</v>
      </c>
      <c r="B982" t="s">
        <v>1141</v>
      </c>
      <c r="C982" t="s">
        <v>50</v>
      </c>
      <c r="D982" t="s">
        <v>1820</v>
      </c>
      <c r="E982" t="s">
        <v>813</v>
      </c>
      <c r="F982" t="str">
        <f t="shared" si="30"/>
        <v>Guelph</v>
      </c>
      <c r="G982" t="str">
        <f t="shared" si="31"/>
        <v>Guelph</v>
      </c>
      <c r="H982" t="s">
        <v>31</v>
      </c>
      <c r="I982" t="s">
        <v>1821</v>
      </c>
      <c r="J982" t="s">
        <v>20</v>
      </c>
      <c r="K982" t="s">
        <v>32</v>
      </c>
      <c r="L982" t="s">
        <v>46</v>
      </c>
      <c r="M982" s="6">
        <v>55000</v>
      </c>
      <c r="N982" s="6">
        <v>78000</v>
      </c>
      <c r="O982" s="6">
        <v>66500</v>
      </c>
    </row>
    <row r="983" spans="1:15" x14ac:dyDescent="0.2">
      <c r="A983" t="s">
        <v>105</v>
      </c>
      <c r="B983" t="s">
        <v>28</v>
      </c>
      <c r="C983" t="s">
        <v>28</v>
      </c>
      <c r="D983" t="s">
        <v>774</v>
      </c>
      <c r="E983" t="s">
        <v>37</v>
      </c>
      <c r="F983" t="str">
        <f t="shared" si="30"/>
        <v>Toronto</v>
      </c>
      <c r="G983" t="str">
        <f t="shared" si="31"/>
        <v>Toronto</v>
      </c>
      <c r="H983" t="s">
        <v>31</v>
      </c>
      <c r="I983" t="s">
        <v>1822</v>
      </c>
      <c r="J983" t="s">
        <v>20</v>
      </c>
      <c r="K983" t="s">
        <v>32</v>
      </c>
      <c r="L983" t="s">
        <v>21</v>
      </c>
      <c r="M983" s="6">
        <v>60000</v>
      </c>
      <c r="N983" s="6">
        <v>85000</v>
      </c>
      <c r="O983" s="6">
        <v>72500</v>
      </c>
    </row>
    <row r="984" spans="1:15" x14ac:dyDescent="0.2">
      <c r="A984" t="s">
        <v>105</v>
      </c>
      <c r="B984" t="s">
        <v>28</v>
      </c>
      <c r="C984" t="s">
        <v>28</v>
      </c>
      <c r="D984" t="s">
        <v>1823</v>
      </c>
      <c r="E984" t="s">
        <v>37</v>
      </c>
      <c r="F984" t="str">
        <f t="shared" si="30"/>
        <v>Toronto</v>
      </c>
      <c r="G984" t="str">
        <f t="shared" si="31"/>
        <v>Toronto</v>
      </c>
      <c r="H984" t="s">
        <v>31</v>
      </c>
      <c r="I984" t="s">
        <v>1824</v>
      </c>
      <c r="J984" t="s">
        <v>20</v>
      </c>
      <c r="K984" t="s">
        <v>32</v>
      </c>
      <c r="L984" t="s">
        <v>21</v>
      </c>
      <c r="M984" s="6">
        <v>55000</v>
      </c>
      <c r="N984" s="6">
        <v>65000</v>
      </c>
      <c r="O984" s="6">
        <v>60000</v>
      </c>
    </row>
    <row r="985" spans="1:15" x14ac:dyDescent="0.2">
      <c r="A985" t="s">
        <v>48</v>
      </c>
      <c r="B985" t="s">
        <v>934</v>
      </c>
      <c r="C985" t="s">
        <v>50</v>
      </c>
      <c r="D985" t="s">
        <v>935</v>
      </c>
      <c r="E985" t="s">
        <v>154</v>
      </c>
      <c r="F985" t="str">
        <f t="shared" si="30"/>
        <v>London</v>
      </c>
      <c r="G985" t="str">
        <f t="shared" si="31"/>
        <v>London</v>
      </c>
      <c r="H985" t="s">
        <v>31</v>
      </c>
      <c r="I985" t="s">
        <v>1825</v>
      </c>
      <c r="J985" t="s">
        <v>20</v>
      </c>
      <c r="K985" t="s">
        <v>32</v>
      </c>
      <c r="L985" t="s">
        <v>21</v>
      </c>
      <c r="M985" s="6">
        <v>100000</v>
      </c>
      <c r="N985" s="6">
        <v>110000</v>
      </c>
      <c r="O985" s="6">
        <v>105000</v>
      </c>
    </row>
    <row r="986" spans="1:15" x14ac:dyDescent="0.2">
      <c r="A986" t="s">
        <v>13</v>
      </c>
      <c r="B986" t="s">
        <v>338</v>
      </c>
      <c r="C986" t="s">
        <v>50</v>
      </c>
      <c r="D986" t="s">
        <v>339</v>
      </c>
      <c r="E986" t="s">
        <v>17</v>
      </c>
      <c r="F986" t="str">
        <f t="shared" si="30"/>
        <v>Remote</v>
      </c>
      <c r="G986" t="str">
        <f t="shared" si="31"/>
        <v>Remote</v>
      </c>
      <c r="H986" t="s">
        <v>18</v>
      </c>
      <c r="I986" t="s">
        <v>340</v>
      </c>
      <c r="J986" t="s">
        <v>20</v>
      </c>
      <c r="K986" t="s">
        <v>17</v>
      </c>
      <c r="L986" t="s">
        <v>21</v>
      </c>
      <c r="M986" s="6">
        <v>87000</v>
      </c>
      <c r="N986" s="6">
        <v>87000</v>
      </c>
      <c r="O986" s="6">
        <v>87000</v>
      </c>
    </row>
    <row r="987" spans="1:15" x14ac:dyDescent="0.2">
      <c r="A987" t="s">
        <v>105</v>
      </c>
      <c r="B987" t="s">
        <v>1826</v>
      </c>
      <c r="C987" t="s">
        <v>1333</v>
      </c>
      <c r="D987" t="s">
        <v>1827</v>
      </c>
      <c r="E987" t="s">
        <v>123</v>
      </c>
      <c r="F987" t="str">
        <f t="shared" si="30"/>
        <v>Mississauga</v>
      </c>
      <c r="G987" t="str">
        <f t="shared" si="31"/>
        <v>Mississauga</v>
      </c>
      <c r="H987" t="s">
        <v>31</v>
      </c>
      <c r="I987" t="s">
        <v>1828</v>
      </c>
      <c r="J987" t="s">
        <v>20</v>
      </c>
      <c r="K987" t="s">
        <v>32</v>
      </c>
      <c r="L987" t="s">
        <v>21</v>
      </c>
      <c r="M987" s="6">
        <v>40000</v>
      </c>
      <c r="N987" s="6">
        <v>93000</v>
      </c>
      <c r="O987" s="6">
        <v>66500</v>
      </c>
    </row>
    <row r="988" spans="1:15" x14ac:dyDescent="0.2">
      <c r="A988" t="s">
        <v>13</v>
      </c>
      <c r="B988" t="s">
        <v>1805</v>
      </c>
      <c r="C988" t="s">
        <v>50</v>
      </c>
      <c r="D988" t="s">
        <v>1806</v>
      </c>
      <c r="E988" t="s">
        <v>344</v>
      </c>
      <c r="F988" t="str">
        <f t="shared" si="30"/>
        <v>Burnaby</v>
      </c>
      <c r="G988" t="str">
        <f t="shared" si="31"/>
        <v>Burnaby</v>
      </c>
      <c r="H988" t="s">
        <v>53</v>
      </c>
      <c r="I988" t="s">
        <v>1829</v>
      </c>
      <c r="J988" t="s">
        <v>45</v>
      </c>
      <c r="K988" t="s">
        <v>32</v>
      </c>
      <c r="L988" t="s">
        <v>21</v>
      </c>
      <c r="M988" s="6">
        <v>86000</v>
      </c>
      <c r="N988" s="6">
        <v>107000</v>
      </c>
      <c r="O988" s="6">
        <v>96500</v>
      </c>
    </row>
    <row r="989" spans="1:15" x14ac:dyDescent="0.2">
      <c r="A989" t="s">
        <v>55</v>
      </c>
      <c r="B989" t="s">
        <v>1830</v>
      </c>
      <c r="C989" t="s">
        <v>357</v>
      </c>
      <c r="D989" t="s">
        <v>1831</v>
      </c>
      <c r="E989" t="s">
        <v>99</v>
      </c>
      <c r="F989" t="str">
        <f t="shared" si="30"/>
        <v>Calgary</v>
      </c>
      <c r="G989" t="str">
        <f t="shared" si="31"/>
        <v>Calgary</v>
      </c>
      <c r="H989" t="s">
        <v>100</v>
      </c>
      <c r="I989" t="s">
        <v>1832</v>
      </c>
      <c r="J989" t="s">
        <v>45</v>
      </c>
      <c r="K989" t="s">
        <v>32</v>
      </c>
      <c r="L989" t="s">
        <v>21</v>
      </c>
      <c r="M989" s="6">
        <v>80000</v>
      </c>
      <c r="N989" s="6">
        <v>105000</v>
      </c>
      <c r="O989" s="6">
        <v>92500</v>
      </c>
    </row>
    <row r="990" spans="1:15" x14ac:dyDescent="0.2">
      <c r="A990" t="s">
        <v>81</v>
      </c>
      <c r="B990" t="s">
        <v>1833</v>
      </c>
      <c r="C990" t="s">
        <v>23</v>
      </c>
      <c r="D990" t="s">
        <v>1834</v>
      </c>
      <c r="E990" t="s">
        <v>1835</v>
      </c>
      <c r="F990" t="str">
        <f t="shared" si="30"/>
        <v>Montreal</v>
      </c>
      <c r="G990" t="str">
        <f t="shared" si="31"/>
        <v>Montreal</v>
      </c>
      <c r="H990" t="s">
        <v>146</v>
      </c>
      <c r="I990" t="s">
        <v>1836</v>
      </c>
      <c r="J990" t="s">
        <v>45</v>
      </c>
      <c r="K990" t="s">
        <v>32</v>
      </c>
      <c r="L990" t="s">
        <v>33</v>
      </c>
      <c r="M990" s="6">
        <v>66000</v>
      </c>
      <c r="N990" s="6">
        <v>84500</v>
      </c>
      <c r="O990" s="6">
        <v>75250</v>
      </c>
    </row>
    <row r="991" spans="1:15" x14ac:dyDescent="0.2">
      <c r="A991" t="s">
        <v>48</v>
      </c>
      <c r="B991" t="s">
        <v>1438</v>
      </c>
      <c r="C991" t="s">
        <v>50</v>
      </c>
      <c r="D991" t="s">
        <v>1439</v>
      </c>
      <c r="E991" t="s">
        <v>1139</v>
      </c>
      <c r="F991" t="str">
        <f t="shared" si="30"/>
        <v>Longueuil</v>
      </c>
      <c r="G991" t="str">
        <f t="shared" si="31"/>
        <v>Longueuil</v>
      </c>
      <c r="H991" t="s">
        <v>146</v>
      </c>
      <c r="I991" t="s">
        <v>1837</v>
      </c>
      <c r="J991" t="s">
        <v>20</v>
      </c>
      <c r="K991" t="s">
        <v>32</v>
      </c>
      <c r="L991" t="s">
        <v>21</v>
      </c>
      <c r="M991" s="6">
        <v>98000</v>
      </c>
      <c r="N991" s="6">
        <v>105000</v>
      </c>
      <c r="O991" s="6">
        <v>101500</v>
      </c>
    </row>
    <row r="992" spans="1:15" x14ac:dyDescent="0.2">
      <c r="A992" t="s">
        <v>105</v>
      </c>
      <c r="B992" t="s">
        <v>712</v>
      </c>
      <c r="C992" t="s">
        <v>50</v>
      </c>
      <c r="D992" t="s">
        <v>713</v>
      </c>
      <c r="E992" t="s">
        <v>17</v>
      </c>
      <c r="F992" t="str">
        <f t="shared" si="30"/>
        <v>Remote</v>
      </c>
      <c r="G992" t="str">
        <f t="shared" si="31"/>
        <v>Remote</v>
      </c>
      <c r="H992" t="s">
        <v>18</v>
      </c>
      <c r="I992" t="s">
        <v>1838</v>
      </c>
      <c r="J992" t="s">
        <v>20</v>
      </c>
      <c r="K992" t="s">
        <v>17</v>
      </c>
      <c r="L992" t="s">
        <v>241</v>
      </c>
      <c r="M992" s="6">
        <v>69000</v>
      </c>
      <c r="N992" s="6">
        <v>86000</v>
      </c>
      <c r="O992" s="6">
        <v>77500</v>
      </c>
    </row>
    <row r="993" spans="1:15" x14ac:dyDescent="0.2">
      <c r="A993" t="s">
        <v>13</v>
      </c>
      <c r="B993" t="s">
        <v>1839</v>
      </c>
      <c r="C993" t="s">
        <v>35</v>
      </c>
      <c r="D993" t="s">
        <v>1840</v>
      </c>
      <c r="E993" t="s">
        <v>99</v>
      </c>
      <c r="F993" t="str">
        <f t="shared" si="30"/>
        <v>Calgary</v>
      </c>
      <c r="G993" t="str">
        <f t="shared" si="31"/>
        <v>Calgary</v>
      </c>
      <c r="H993" t="s">
        <v>100</v>
      </c>
      <c r="I993" t="s">
        <v>1841</v>
      </c>
      <c r="J993" t="s">
        <v>20</v>
      </c>
      <c r="K993" t="s">
        <v>32</v>
      </c>
      <c r="L993" t="s">
        <v>101</v>
      </c>
      <c r="M993" s="6">
        <v>110000</v>
      </c>
      <c r="N993" s="6">
        <v>130000</v>
      </c>
      <c r="O993" s="6">
        <v>120000</v>
      </c>
    </row>
    <row r="994" spans="1:15" x14ac:dyDescent="0.2">
      <c r="A994" t="s">
        <v>55</v>
      </c>
      <c r="B994" t="s">
        <v>66</v>
      </c>
      <c r="C994" t="s">
        <v>67</v>
      </c>
      <c r="D994" t="s">
        <v>68</v>
      </c>
      <c r="E994" t="s">
        <v>37</v>
      </c>
      <c r="F994" t="str">
        <f t="shared" si="30"/>
        <v>Toronto</v>
      </c>
      <c r="G994" t="str">
        <f t="shared" si="31"/>
        <v>Toronto</v>
      </c>
      <c r="H994" t="s">
        <v>31</v>
      </c>
      <c r="I994" t="s">
        <v>1842</v>
      </c>
      <c r="J994" t="s">
        <v>45</v>
      </c>
      <c r="K994" t="s">
        <v>32</v>
      </c>
      <c r="L994" t="s">
        <v>46</v>
      </c>
      <c r="M994" s="6">
        <v>68000</v>
      </c>
      <c r="N994" s="6">
        <v>88300</v>
      </c>
      <c r="O994" s="6">
        <v>78150</v>
      </c>
    </row>
    <row r="995" spans="1:15" x14ac:dyDescent="0.2">
      <c r="A995" t="s">
        <v>48</v>
      </c>
      <c r="B995" t="s">
        <v>1843</v>
      </c>
      <c r="C995" t="s">
        <v>28</v>
      </c>
      <c r="D995" t="s">
        <v>327</v>
      </c>
      <c r="E995" t="s">
        <v>37</v>
      </c>
      <c r="F995" t="str">
        <f t="shared" si="30"/>
        <v>Toronto</v>
      </c>
      <c r="G995" t="str">
        <f t="shared" si="31"/>
        <v>Toronto</v>
      </c>
      <c r="H995" t="s">
        <v>31</v>
      </c>
      <c r="I995" t="s">
        <v>1844</v>
      </c>
      <c r="J995" t="s">
        <v>45</v>
      </c>
      <c r="K995" t="s">
        <v>32</v>
      </c>
      <c r="L995" t="s">
        <v>93</v>
      </c>
      <c r="M995" s="6">
        <v>75000</v>
      </c>
      <c r="N995" s="6">
        <v>108000</v>
      </c>
      <c r="O995" s="6">
        <v>91500</v>
      </c>
    </row>
    <row r="996" spans="1:15" x14ac:dyDescent="0.2">
      <c r="A996" t="s">
        <v>105</v>
      </c>
      <c r="B996" t="s">
        <v>28</v>
      </c>
      <c r="C996" t="s">
        <v>28</v>
      </c>
      <c r="D996" t="s">
        <v>1845</v>
      </c>
      <c r="E996" t="s">
        <v>123</v>
      </c>
      <c r="F996" t="str">
        <f t="shared" si="30"/>
        <v>Mississauga</v>
      </c>
      <c r="G996" t="str">
        <f t="shared" si="31"/>
        <v>Mississauga</v>
      </c>
      <c r="H996" t="s">
        <v>31</v>
      </c>
      <c r="I996" t="s">
        <v>1846</v>
      </c>
      <c r="J996" t="s">
        <v>20</v>
      </c>
      <c r="K996" t="s">
        <v>32</v>
      </c>
      <c r="L996" t="s">
        <v>21</v>
      </c>
      <c r="M996" s="6">
        <v>46000</v>
      </c>
      <c r="N996" s="6">
        <v>105000</v>
      </c>
      <c r="O996" s="6">
        <v>75500</v>
      </c>
    </row>
    <row r="997" spans="1:15" x14ac:dyDescent="0.2">
      <c r="A997" t="s">
        <v>13</v>
      </c>
      <c r="B997" t="s">
        <v>1847</v>
      </c>
      <c r="C997" t="s">
        <v>28</v>
      </c>
      <c r="D997" t="s">
        <v>1848</v>
      </c>
      <c r="E997" t="s">
        <v>63</v>
      </c>
      <c r="F997" t="str">
        <f t="shared" si="30"/>
        <v>Vancouver</v>
      </c>
      <c r="G997" t="str">
        <f t="shared" si="31"/>
        <v>Vancouver</v>
      </c>
      <c r="H997" t="s">
        <v>53</v>
      </c>
      <c r="I997" t="s">
        <v>18</v>
      </c>
      <c r="J997" t="s">
        <v>20</v>
      </c>
      <c r="K997" t="s">
        <v>17</v>
      </c>
      <c r="L997" t="s">
        <v>21</v>
      </c>
      <c r="M997" s="6">
        <v>75000</v>
      </c>
      <c r="N997" s="6">
        <v>110000</v>
      </c>
      <c r="O997" s="6">
        <v>92500</v>
      </c>
    </row>
    <row r="998" spans="1:15" x14ac:dyDescent="0.2">
      <c r="A998" t="s">
        <v>105</v>
      </c>
      <c r="B998" t="s">
        <v>772</v>
      </c>
      <c r="C998" t="s">
        <v>50</v>
      </c>
      <c r="D998" t="s">
        <v>773</v>
      </c>
      <c r="E998" t="s">
        <v>37</v>
      </c>
      <c r="F998" t="str">
        <f t="shared" si="30"/>
        <v>Toronto</v>
      </c>
      <c r="G998" t="str">
        <f t="shared" si="31"/>
        <v>Toronto</v>
      </c>
      <c r="H998" t="s">
        <v>31</v>
      </c>
      <c r="I998" t="s">
        <v>1849</v>
      </c>
      <c r="J998" t="s">
        <v>20</v>
      </c>
      <c r="K998" t="s">
        <v>32</v>
      </c>
      <c r="L998" t="s">
        <v>33</v>
      </c>
      <c r="M998" s="6">
        <v>65000</v>
      </c>
      <c r="N998" s="6">
        <v>80000</v>
      </c>
      <c r="O998" s="6">
        <v>72500</v>
      </c>
    </row>
    <row r="999" spans="1:15" x14ac:dyDescent="0.2">
      <c r="A999" t="s">
        <v>105</v>
      </c>
      <c r="B999" t="s">
        <v>1850</v>
      </c>
      <c r="C999" t="s">
        <v>28</v>
      </c>
      <c r="D999" t="s">
        <v>1851</v>
      </c>
      <c r="E999" t="s">
        <v>37</v>
      </c>
      <c r="F999" t="str">
        <f t="shared" si="30"/>
        <v>Toronto</v>
      </c>
      <c r="G999" t="str">
        <f t="shared" si="31"/>
        <v>Toronto</v>
      </c>
      <c r="H999" t="s">
        <v>31</v>
      </c>
      <c r="I999" t="s">
        <v>1852</v>
      </c>
      <c r="J999" t="s">
        <v>20</v>
      </c>
      <c r="K999" t="s">
        <v>32</v>
      </c>
      <c r="L999" t="s">
        <v>21</v>
      </c>
      <c r="M999" s="6">
        <v>75000</v>
      </c>
      <c r="N999" s="6">
        <v>85000</v>
      </c>
      <c r="O999" s="6">
        <v>80000</v>
      </c>
    </row>
    <row r="1000" spans="1:15" x14ac:dyDescent="0.2">
      <c r="A1000" t="s">
        <v>13</v>
      </c>
      <c r="B1000" t="s">
        <v>161</v>
      </c>
      <c r="C1000" t="s">
        <v>90</v>
      </c>
      <c r="D1000" t="s">
        <v>162</v>
      </c>
      <c r="E1000" t="s">
        <v>123</v>
      </c>
      <c r="F1000" t="str">
        <f t="shared" si="30"/>
        <v>Mississauga</v>
      </c>
      <c r="G1000" t="str">
        <f t="shared" si="31"/>
        <v>Mississauga</v>
      </c>
      <c r="H1000" t="s">
        <v>31</v>
      </c>
      <c r="I1000" t="s">
        <v>1853</v>
      </c>
      <c r="J1000" t="s">
        <v>20</v>
      </c>
      <c r="K1000" t="s">
        <v>32</v>
      </c>
      <c r="L1000" t="s">
        <v>21</v>
      </c>
      <c r="M1000" s="6">
        <v>43000</v>
      </c>
      <c r="N1000" s="6">
        <v>93000</v>
      </c>
      <c r="O1000" s="6">
        <v>68000</v>
      </c>
    </row>
    <row r="1001" spans="1:15" x14ac:dyDescent="0.2">
      <c r="A1001" t="s">
        <v>55</v>
      </c>
      <c r="B1001" t="s">
        <v>1854</v>
      </c>
      <c r="C1001" t="s">
        <v>188</v>
      </c>
      <c r="D1001" t="s">
        <v>1855</v>
      </c>
      <c r="E1001" t="s">
        <v>640</v>
      </c>
      <c r="F1001" t="str">
        <f t="shared" si="30"/>
        <v>Regina</v>
      </c>
      <c r="G1001" t="str">
        <f t="shared" si="31"/>
        <v>Regina</v>
      </c>
      <c r="H1001" t="s">
        <v>119</v>
      </c>
      <c r="I1001" t="s">
        <v>1856</v>
      </c>
      <c r="J1001" t="s">
        <v>20</v>
      </c>
      <c r="K1001" t="s">
        <v>32</v>
      </c>
      <c r="L1001" t="s">
        <v>33</v>
      </c>
      <c r="M1001" s="6">
        <v>80000</v>
      </c>
      <c r="N1001" s="6">
        <v>87000</v>
      </c>
      <c r="O1001" s="6">
        <v>83500</v>
      </c>
    </row>
    <row r="1002" spans="1:15" x14ac:dyDescent="0.2">
      <c r="A1002" t="s">
        <v>26</v>
      </c>
      <c r="B1002" t="s">
        <v>771</v>
      </c>
      <c r="C1002" t="s">
        <v>50</v>
      </c>
      <c r="D1002" t="s">
        <v>126</v>
      </c>
      <c r="E1002" t="s">
        <v>1835</v>
      </c>
      <c r="F1002" t="str">
        <f t="shared" si="30"/>
        <v>Montreal</v>
      </c>
      <c r="G1002" t="str">
        <f t="shared" si="31"/>
        <v>Montreal</v>
      </c>
      <c r="H1002" t="s">
        <v>146</v>
      </c>
      <c r="I1002" t="s">
        <v>1857</v>
      </c>
      <c r="J1002" t="s">
        <v>20</v>
      </c>
      <c r="K1002" t="s">
        <v>32</v>
      </c>
      <c r="L1002" t="s">
        <v>93</v>
      </c>
      <c r="M1002" s="6">
        <v>38000</v>
      </c>
      <c r="N1002" s="6">
        <v>70000</v>
      </c>
      <c r="O1002" s="6">
        <v>54000</v>
      </c>
    </row>
    <row r="1003" spans="1:15" x14ac:dyDescent="0.2">
      <c r="A1003" t="s">
        <v>13</v>
      </c>
      <c r="B1003" t="s">
        <v>503</v>
      </c>
      <c r="C1003" t="s">
        <v>41</v>
      </c>
      <c r="D1003" t="s">
        <v>504</v>
      </c>
      <c r="E1003" t="s">
        <v>17</v>
      </c>
      <c r="F1003" t="str">
        <f t="shared" si="30"/>
        <v>Remote</v>
      </c>
      <c r="G1003" t="str">
        <f t="shared" si="31"/>
        <v>Remote</v>
      </c>
      <c r="H1003" t="s">
        <v>18</v>
      </c>
      <c r="I1003" t="s">
        <v>1858</v>
      </c>
      <c r="J1003" t="s">
        <v>45</v>
      </c>
      <c r="K1003" t="s">
        <v>17</v>
      </c>
      <c r="L1003" t="s">
        <v>325</v>
      </c>
      <c r="M1003" s="6">
        <v>70000</v>
      </c>
      <c r="N1003" s="6">
        <v>90000</v>
      </c>
      <c r="O1003" s="6">
        <v>80000</v>
      </c>
    </row>
    <row r="1004" spans="1:15" x14ac:dyDescent="0.2">
      <c r="A1004" t="s">
        <v>96</v>
      </c>
      <c r="B1004" t="s">
        <v>554</v>
      </c>
      <c r="C1004" t="s">
        <v>50</v>
      </c>
      <c r="D1004" t="s">
        <v>1792</v>
      </c>
      <c r="E1004" t="s">
        <v>1793</v>
      </c>
      <c r="F1004" t="str">
        <f t="shared" si="30"/>
        <v>Langley</v>
      </c>
      <c r="G1004" t="str">
        <f t="shared" si="31"/>
        <v>Langley</v>
      </c>
      <c r="H1004" t="s">
        <v>53</v>
      </c>
      <c r="I1004" t="s">
        <v>1859</v>
      </c>
      <c r="J1004" t="s">
        <v>20</v>
      </c>
      <c r="K1004" t="s">
        <v>32</v>
      </c>
      <c r="L1004" t="s">
        <v>269</v>
      </c>
      <c r="M1004" s="6">
        <v>60000</v>
      </c>
      <c r="N1004" s="6">
        <v>70000</v>
      </c>
      <c r="O1004" s="6">
        <v>65000</v>
      </c>
    </row>
    <row r="1005" spans="1:15" x14ac:dyDescent="0.2">
      <c r="A1005" t="s">
        <v>88</v>
      </c>
      <c r="B1005" t="s">
        <v>113</v>
      </c>
      <c r="C1005" t="s">
        <v>28</v>
      </c>
      <c r="D1005" t="s">
        <v>1860</v>
      </c>
      <c r="E1005" t="s">
        <v>37</v>
      </c>
      <c r="F1005" t="str">
        <f t="shared" si="30"/>
        <v>Toronto</v>
      </c>
      <c r="G1005" t="str">
        <f t="shared" si="31"/>
        <v>Toronto</v>
      </c>
      <c r="H1005" t="s">
        <v>31</v>
      </c>
      <c r="I1005" t="s">
        <v>1861</v>
      </c>
      <c r="J1005" t="s">
        <v>20</v>
      </c>
      <c r="K1005" t="s">
        <v>32</v>
      </c>
      <c r="L1005" t="s">
        <v>21</v>
      </c>
      <c r="M1005" s="6">
        <v>135200</v>
      </c>
      <c r="N1005" s="6">
        <v>156000</v>
      </c>
      <c r="O1005" s="6">
        <v>145600</v>
      </c>
    </row>
    <row r="1006" spans="1:15" x14ac:dyDescent="0.2">
      <c r="A1006" t="s">
        <v>105</v>
      </c>
      <c r="B1006" t="s">
        <v>506</v>
      </c>
      <c r="C1006" t="s">
        <v>188</v>
      </c>
      <c r="D1006" t="s">
        <v>200</v>
      </c>
      <c r="E1006" t="s">
        <v>37</v>
      </c>
      <c r="F1006" t="str">
        <f t="shared" si="30"/>
        <v>Toronto</v>
      </c>
      <c r="G1006" t="str">
        <f t="shared" si="31"/>
        <v>Toronto</v>
      </c>
      <c r="H1006" t="s">
        <v>31</v>
      </c>
      <c r="I1006" t="s">
        <v>1862</v>
      </c>
      <c r="J1006" t="s">
        <v>20</v>
      </c>
      <c r="K1006" t="s">
        <v>32</v>
      </c>
      <c r="L1006" t="s">
        <v>21</v>
      </c>
      <c r="M1006" s="6">
        <v>72000</v>
      </c>
      <c r="N1006" s="6">
        <v>86000</v>
      </c>
      <c r="O1006" s="6">
        <v>79000</v>
      </c>
    </row>
    <row r="1007" spans="1:15" x14ac:dyDescent="0.2">
      <c r="A1007" t="s">
        <v>88</v>
      </c>
      <c r="B1007" t="s">
        <v>1863</v>
      </c>
      <c r="C1007" t="s">
        <v>90</v>
      </c>
      <c r="D1007" t="s">
        <v>1864</v>
      </c>
      <c r="E1007" t="s">
        <v>1865</v>
      </c>
      <c r="F1007" t="str">
        <f t="shared" si="30"/>
        <v>Fort McMurray</v>
      </c>
      <c r="G1007" t="str">
        <f t="shared" si="31"/>
        <v>Fort McMurray</v>
      </c>
      <c r="H1007" t="s">
        <v>100</v>
      </c>
      <c r="I1007" t="s">
        <v>1866</v>
      </c>
      <c r="J1007" t="s">
        <v>20</v>
      </c>
      <c r="K1007" t="s">
        <v>32</v>
      </c>
      <c r="L1007" t="s">
        <v>21</v>
      </c>
      <c r="M1007" s="6">
        <v>72000</v>
      </c>
      <c r="N1007" s="6">
        <v>82000</v>
      </c>
      <c r="O1007" s="6">
        <v>77000</v>
      </c>
    </row>
    <row r="1008" spans="1:15" x14ac:dyDescent="0.2">
      <c r="A1008" t="s">
        <v>13</v>
      </c>
      <c r="B1008" t="s">
        <v>194</v>
      </c>
      <c r="C1008" t="s">
        <v>50</v>
      </c>
      <c r="D1008" t="s">
        <v>195</v>
      </c>
      <c r="E1008" t="s">
        <v>37</v>
      </c>
      <c r="F1008" t="str">
        <f t="shared" si="30"/>
        <v>Toronto</v>
      </c>
      <c r="G1008" t="str">
        <f t="shared" si="31"/>
        <v>Toronto</v>
      </c>
      <c r="H1008" t="s">
        <v>31</v>
      </c>
      <c r="I1008" t="s">
        <v>1867</v>
      </c>
      <c r="J1008" t="s">
        <v>20</v>
      </c>
      <c r="K1008" t="s">
        <v>32</v>
      </c>
      <c r="L1008" t="s">
        <v>21</v>
      </c>
      <c r="M1008" s="6">
        <v>41600</v>
      </c>
      <c r="N1008" s="6">
        <v>57200</v>
      </c>
      <c r="O1008" s="6">
        <v>49400</v>
      </c>
    </row>
    <row r="1009" spans="1:15" x14ac:dyDescent="0.2">
      <c r="A1009" t="s">
        <v>96</v>
      </c>
      <c r="B1009" t="s">
        <v>158</v>
      </c>
      <c r="C1009" t="s">
        <v>50</v>
      </c>
      <c r="D1009" t="s">
        <v>159</v>
      </c>
      <c r="E1009" t="s">
        <v>17</v>
      </c>
      <c r="F1009" t="str">
        <f t="shared" si="30"/>
        <v>Remote</v>
      </c>
      <c r="G1009" t="str">
        <f t="shared" si="31"/>
        <v>Remote</v>
      </c>
      <c r="H1009" t="s">
        <v>18</v>
      </c>
      <c r="I1009" t="s">
        <v>1868</v>
      </c>
      <c r="J1009" t="s">
        <v>20</v>
      </c>
      <c r="K1009" t="s">
        <v>17</v>
      </c>
      <c r="L1009" t="s">
        <v>21</v>
      </c>
      <c r="M1009" s="6">
        <v>50000</v>
      </c>
      <c r="N1009" s="6">
        <v>76458</v>
      </c>
      <c r="O1009" s="6">
        <v>63229</v>
      </c>
    </row>
    <row r="1010" spans="1:15" x14ac:dyDescent="0.2">
      <c r="A1010" t="s">
        <v>48</v>
      </c>
      <c r="B1010" t="s">
        <v>765</v>
      </c>
      <c r="C1010" t="s">
        <v>50</v>
      </c>
      <c r="D1010" t="s">
        <v>766</v>
      </c>
      <c r="E1010" t="s">
        <v>136</v>
      </c>
      <c r="F1010" t="str">
        <f t="shared" si="30"/>
        <v>Edmonton</v>
      </c>
      <c r="G1010" t="str">
        <f t="shared" si="31"/>
        <v>Edmonton</v>
      </c>
      <c r="H1010" t="s">
        <v>100</v>
      </c>
      <c r="I1010" t="s">
        <v>1869</v>
      </c>
      <c r="J1010" t="s">
        <v>20</v>
      </c>
      <c r="K1010" t="s">
        <v>32</v>
      </c>
      <c r="L1010" t="s">
        <v>21</v>
      </c>
      <c r="M1010" s="6">
        <v>56000</v>
      </c>
      <c r="N1010" s="6">
        <v>76000</v>
      </c>
      <c r="O1010" s="6">
        <v>66000</v>
      </c>
    </row>
    <row r="1011" spans="1:15" x14ac:dyDescent="0.2">
      <c r="A1011" t="s">
        <v>105</v>
      </c>
      <c r="B1011" t="s">
        <v>28</v>
      </c>
      <c r="C1011" t="s">
        <v>28</v>
      </c>
      <c r="D1011" t="s">
        <v>1415</v>
      </c>
      <c r="E1011" t="s">
        <v>1125</v>
      </c>
      <c r="F1011" t="str">
        <f t="shared" si="30"/>
        <v>Kelowna</v>
      </c>
      <c r="G1011" t="str">
        <f t="shared" si="31"/>
        <v>Kelowna</v>
      </c>
      <c r="H1011" t="s">
        <v>53</v>
      </c>
      <c r="I1011" t="s">
        <v>1870</v>
      </c>
      <c r="J1011" t="s">
        <v>20</v>
      </c>
      <c r="K1011" t="s">
        <v>32</v>
      </c>
      <c r="L1011" t="s">
        <v>320</v>
      </c>
      <c r="M1011" s="6">
        <v>77000</v>
      </c>
      <c r="N1011" s="6">
        <v>96000</v>
      </c>
      <c r="O1011" s="6">
        <v>86500</v>
      </c>
    </row>
    <row r="1012" spans="1:15" x14ac:dyDescent="0.2">
      <c r="A1012" t="s">
        <v>48</v>
      </c>
      <c r="B1012" t="s">
        <v>513</v>
      </c>
      <c r="C1012" t="s">
        <v>67</v>
      </c>
      <c r="D1012" t="s">
        <v>514</v>
      </c>
      <c r="E1012" t="s">
        <v>99</v>
      </c>
      <c r="F1012" t="str">
        <f t="shared" si="30"/>
        <v>Calgary</v>
      </c>
      <c r="G1012" t="str">
        <f t="shared" si="31"/>
        <v>Calgary</v>
      </c>
      <c r="H1012" t="s">
        <v>100</v>
      </c>
      <c r="I1012" t="s">
        <v>1871</v>
      </c>
      <c r="J1012" t="s">
        <v>20</v>
      </c>
      <c r="K1012" t="s">
        <v>32</v>
      </c>
      <c r="L1012" t="s">
        <v>21</v>
      </c>
      <c r="M1012" s="6">
        <v>65000</v>
      </c>
      <c r="N1012" s="6">
        <v>120000</v>
      </c>
      <c r="O1012" s="6">
        <v>92500</v>
      </c>
    </row>
    <row r="1013" spans="1:15" x14ac:dyDescent="0.2">
      <c r="A1013" t="s">
        <v>55</v>
      </c>
      <c r="B1013" t="s">
        <v>780</v>
      </c>
      <c r="C1013" t="s">
        <v>188</v>
      </c>
      <c r="D1013" t="s">
        <v>781</v>
      </c>
      <c r="E1013" t="s">
        <v>123</v>
      </c>
      <c r="F1013" t="str">
        <f t="shared" si="30"/>
        <v>Mississauga</v>
      </c>
      <c r="G1013" t="str">
        <f t="shared" si="31"/>
        <v>Mississauga</v>
      </c>
      <c r="H1013" t="s">
        <v>31</v>
      </c>
      <c r="I1013" t="s">
        <v>1872</v>
      </c>
      <c r="J1013" t="s">
        <v>20</v>
      </c>
      <c r="K1013" t="s">
        <v>32</v>
      </c>
      <c r="L1013" t="s">
        <v>21</v>
      </c>
      <c r="M1013" s="6">
        <v>65000</v>
      </c>
      <c r="N1013" s="6">
        <v>77000</v>
      </c>
      <c r="O1013" s="6">
        <v>71000</v>
      </c>
    </row>
    <row r="1014" spans="1:15" x14ac:dyDescent="0.2">
      <c r="A1014" t="s">
        <v>105</v>
      </c>
      <c r="B1014" t="s">
        <v>1631</v>
      </c>
      <c r="C1014" t="s">
        <v>357</v>
      </c>
      <c r="D1014" t="s">
        <v>1632</v>
      </c>
      <c r="E1014" t="s">
        <v>63</v>
      </c>
      <c r="F1014" t="str">
        <f t="shared" si="30"/>
        <v>Vancouver</v>
      </c>
      <c r="G1014" t="str">
        <f t="shared" si="31"/>
        <v>Vancouver</v>
      </c>
      <c r="H1014" t="s">
        <v>53</v>
      </c>
      <c r="I1014" t="s">
        <v>1873</v>
      </c>
      <c r="J1014" t="s">
        <v>375</v>
      </c>
      <c r="K1014" t="s">
        <v>32</v>
      </c>
      <c r="L1014" t="s">
        <v>21</v>
      </c>
      <c r="M1014" s="6">
        <v>44000</v>
      </c>
      <c r="N1014" s="6">
        <v>57200</v>
      </c>
      <c r="O1014" s="6">
        <v>50600</v>
      </c>
    </row>
    <row r="1015" spans="1:15" x14ac:dyDescent="0.2">
      <c r="A1015" t="s">
        <v>105</v>
      </c>
      <c r="B1015" t="s">
        <v>1874</v>
      </c>
      <c r="C1015" t="s">
        <v>28</v>
      </c>
      <c r="D1015" t="s">
        <v>1875</v>
      </c>
      <c r="E1015" t="s">
        <v>1876</v>
      </c>
      <c r="F1015" t="str">
        <f t="shared" si="30"/>
        <v>Midtown Toronto</v>
      </c>
      <c r="G1015" t="str">
        <f t="shared" si="31"/>
        <v>Midtown Toronto</v>
      </c>
      <c r="H1015" t="s">
        <v>31</v>
      </c>
      <c r="I1015" t="s">
        <v>1877</v>
      </c>
      <c r="J1015" t="s">
        <v>20</v>
      </c>
      <c r="K1015" t="s">
        <v>32</v>
      </c>
      <c r="L1015" t="s">
        <v>150</v>
      </c>
      <c r="M1015" s="6">
        <v>89000</v>
      </c>
      <c r="N1015" s="6">
        <v>111000</v>
      </c>
      <c r="O1015" s="6">
        <v>100000</v>
      </c>
    </row>
    <row r="1016" spans="1:15" x14ac:dyDescent="0.2">
      <c r="A1016" t="s">
        <v>105</v>
      </c>
      <c r="B1016" t="s">
        <v>28</v>
      </c>
      <c r="C1016" t="s">
        <v>28</v>
      </c>
      <c r="D1016" t="s">
        <v>877</v>
      </c>
      <c r="E1016" t="s">
        <v>233</v>
      </c>
      <c r="F1016" t="str">
        <f t="shared" si="30"/>
        <v>Winnipeg</v>
      </c>
      <c r="G1016" t="str">
        <f t="shared" si="31"/>
        <v>Winnipeg</v>
      </c>
      <c r="H1016" t="s">
        <v>234</v>
      </c>
      <c r="I1016" t="s">
        <v>1878</v>
      </c>
      <c r="J1016" t="s">
        <v>20</v>
      </c>
      <c r="K1016" t="s">
        <v>32</v>
      </c>
      <c r="L1016" t="s">
        <v>21</v>
      </c>
      <c r="M1016" s="6">
        <v>52000</v>
      </c>
      <c r="N1016" s="6">
        <v>74000</v>
      </c>
      <c r="O1016" s="6">
        <v>63000</v>
      </c>
    </row>
    <row r="1017" spans="1:15" x14ac:dyDescent="0.2">
      <c r="A1017" t="s">
        <v>105</v>
      </c>
      <c r="B1017" t="s">
        <v>28</v>
      </c>
      <c r="C1017" t="s">
        <v>28</v>
      </c>
      <c r="D1017" t="s">
        <v>642</v>
      </c>
      <c r="E1017" t="s">
        <v>136</v>
      </c>
      <c r="F1017" t="str">
        <f t="shared" si="30"/>
        <v>Edmonton</v>
      </c>
      <c r="G1017" t="str">
        <f t="shared" si="31"/>
        <v>Edmonton</v>
      </c>
      <c r="H1017" t="s">
        <v>100</v>
      </c>
      <c r="I1017" t="s">
        <v>1879</v>
      </c>
      <c r="J1017" t="s">
        <v>20</v>
      </c>
      <c r="K1017" t="s">
        <v>32</v>
      </c>
      <c r="L1017" t="s">
        <v>33</v>
      </c>
      <c r="M1017" s="6">
        <v>69000</v>
      </c>
      <c r="N1017" s="6">
        <v>86000</v>
      </c>
      <c r="O1017" s="6">
        <v>77500</v>
      </c>
    </row>
    <row r="1018" spans="1:15" x14ac:dyDescent="0.2">
      <c r="A1018" t="s">
        <v>105</v>
      </c>
      <c r="B1018" t="s">
        <v>783</v>
      </c>
      <c r="C1018" t="s">
        <v>357</v>
      </c>
      <c r="D1018" t="s">
        <v>784</v>
      </c>
      <c r="E1018" t="s">
        <v>1835</v>
      </c>
      <c r="F1018" t="str">
        <f t="shared" si="30"/>
        <v>Montreal</v>
      </c>
      <c r="G1018" t="str">
        <f t="shared" si="31"/>
        <v>Montreal</v>
      </c>
      <c r="H1018" t="s">
        <v>146</v>
      </c>
      <c r="I1018" t="s">
        <v>1880</v>
      </c>
      <c r="J1018" t="s">
        <v>375</v>
      </c>
      <c r="K1018" t="s">
        <v>32</v>
      </c>
      <c r="L1018" t="s">
        <v>21</v>
      </c>
      <c r="M1018" s="6">
        <v>69000</v>
      </c>
      <c r="N1018" s="6">
        <v>86000</v>
      </c>
      <c r="O1018" s="6">
        <v>77500</v>
      </c>
    </row>
    <row r="1019" spans="1:15" x14ac:dyDescent="0.2">
      <c r="A1019" t="s">
        <v>26</v>
      </c>
      <c r="B1019" t="s">
        <v>343</v>
      </c>
      <c r="C1019" t="s">
        <v>28</v>
      </c>
      <c r="D1019" t="s">
        <v>243</v>
      </c>
      <c r="E1019" t="s">
        <v>344</v>
      </c>
      <c r="F1019" t="str">
        <f t="shared" si="30"/>
        <v>Burnaby</v>
      </c>
      <c r="G1019" t="str">
        <f t="shared" si="31"/>
        <v>Burnaby</v>
      </c>
      <c r="H1019" t="s">
        <v>53</v>
      </c>
      <c r="I1019" t="s">
        <v>1881</v>
      </c>
      <c r="J1019" t="s">
        <v>20</v>
      </c>
      <c r="K1019" t="s">
        <v>32</v>
      </c>
      <c r="L1019" t="s">
        <v>39</v>
      </c>
      <c r="M1019" s="6">
        <v>70000</v>
      </c>
      <c r="N1019" s="6">
        <v>79000</v>
      </c>
      <c r="O1019" s="6">
        <v>74500</v>
      </c>
    </row>
    <row r="1020" spans="1:15" x14ac:dyDescent="0.2">
      <c r="A1020" t="s">
        <v>105</v>
      </c>
      <c r="B1020" t="s">
        <v>1882</v>
      </c>
      <c r="C1020" t="s">
        <v>67</v>
      </c>
      <c r="D1020" t="s">
        <v>1883</v>
      </c>
      <c r="E1020" t="s">
        <v>123</v>
      </c>
      <c r="F1020" t="str">
        <f t="shared" si="30"/>
        <v>Mississauga</v>
      </c>
      <c r="G1020" t="str">
        <f t="shared" si="31"/>
        <v>Mississauga</v>
      </c>
      <c r="H1020" t="s">
        <v>31</v>
      </c>
      <c r="I1020" t="s">
        <v>1884</v>
      </c>
      <c r="J1020" t="s">
        <v>20</v>
      </c>
      <c r="K1020" t="s">
        <v>32</v>
      </c>
      <c r="L1020" t="s">
        <v>21</v>
      </c>
      <c r="M1020" s="6">
        <v>43000</v>
      </c>
      <c r="N1020" s="6">
        <v>93000</v>
      </c>
      <c r="O1020" s="6">
        <v>68000</v>
      </c>
    </row>
    <row r="1021" spans="1:15" x14ac:dyDescent="0.2">
      <c r="A1021" t="s">
        <v>48</v>
      </c>
      <c r="B1021" t="s">
        <v>518</v>
      </c>
      <c r="C1021" t="s">
        <v>28</v>
      </c>
      <c r="D1021" t="s">
        <v>519</v>
      </c>
      <c r="E1021" t="s">
        <v>30</v>
      </c>
      <c r="F1021" t="str">
        <f t="shared" si="30"/>
        <v>Ottawa</v>
      </c>
      <c r="G1021" t="str">
        <f t="shared" si="31"/>
        <v>Ottawa</v>
      </c>
      <c r="H1021" t="s">
        <v>31</v>
      </c>
      <c r="I1021" t="s">
        <v>1885</v>
      </c>
      <c r="J1021" t="s">
        <v>20</v>
      </c>
      <c r="K1021" t="s">
        <v>32</v>
      </c>
      <c r="L1021" t="s">
        <v>21</v>
      </c>
      <c r="M1021" s="6">
        <v>72883.199999999997</v>
      </c>
      <c r="N1021" s="6">
        <v>89440</v>
      </c>
      <c r="O1021" s="6">
        <v>81161.600000000006</v>
      </c>
    </row>
    <row r="1022" spans="1:15" x14ac:dyDescent="0.2">
      <c r="A1022" t="s">
        <v>105</v>
      </c>
      <c r="B1022" t="s">
        <v>28</v>
      </c>
      <c r="C1022" t="s">
        <v>28</v>
      </c>
      <c r="D1022" t="s">
        <v>1176</v>
      </c>
      <c r="E1022" t="s">
        <v>233</v>
      </c>
      <c r="F1022" t="str">
        <f t="shared" si="30"/>
        <v>Winnipeg</v>
      </c>
      <c r="G1022" t="str">
        <f t="shared" si="31"/>
        <v>Winnipeg</v>
      </c>
      <c r="H1022" t="s">
        <v>234</v>
      </c>
      <c r="I1022" t="s">
        <v>1886</v>
      </c>
      <c r="J1022" t="s">
        <v>20</v>
      </c>
      <c r="K1022" t="s">
        <v>32</v>
      </c>
      <c r="L1022" t="s">
        <v>21</v>
      </c>
      <c r="M1022" s="6">
        <v>58000</v>
      </c>
      <c r="N1022" s="6">
        <v>58000</v>
      </c>
      <c r="O1022" s="6">
        <v>58000</v>
      </c>
    </row>
    <row r="1023" spans="1:15" x14ac:dyDescent="0.2">
      <c r="A1023" t="s">
        <v>26</v>
      </c>
      <c r="B1023" t="s">
        <v>1887</v>
      </c>
      <c r="C1023" t="s">
        <v>28</v>
      </c>
      <c r="D1023" t="s">
        <v>165</v>
      </c>
      <c r="E1023" t="s">
        <v>166</v>
      </c>
      <c r="F1023" t="str">
        <f t="shared" si="30"/>
        <v>Saint-Laurent</v>
      </c>
      <c r="G1023" t="str">
        <f t="shared" si="31"/>
        <v>Saint-Laurent</v>
      </c>
      <c r="H1023" t="s">
        <v>146</v>
      </c>
      <c r="I1023" t="s">
        <v>1888</v>
      </c>
      <c r="J1023" t="s">
        <v>20</v>
      </c>
      <c r="K1023" t="s">
        <v>32</v>
      </c>
      <c r="L1023" t="s">
        <v>21</v>
      </c>
      <c r="M1023" s="6">
        <v>81000</v>
      </c>
      <c r="N1023" s="6">
        <v>91000</v>
      </c>
      <c r="O1023" s="6">
        <v>86000</v>
      </c>
    </row>
    <row r="1024" spans="1:15" x14ac:dyDescent="0.2">
      <c r="A1024" t="s">
        <v>105</v>
      </c>
      <c r="B1024" t="s">
        <v>369</v>
      </c>
      <c r="C1024" t="s">
        <v>370</v>
      </c>
      <c r="D1024" t="s">
        <v>371</v>
      </c>
      <c r="E1024" t="s">
        <v>99</v>
      </c>
      <c r="F1024" t="str">
        <f t="shared" si="30"/>
        <v>Calgary</v>
      </c>
      <c r="G1024" t="str">
        <f t="shared" si="31"/>
        <v>Calgary</v>
      </c>
      <c r="H1024" t="s">
        <v>100</v>
      </c>
      <c r="I1024" t="s">
        <v>1889</v>
      </c>
      <c r="J1024" t="s">
        <v>20</v>
      </c>
      <c r="K1024" t="s">
        <v>32</v>
      </c>
      <c r="L1024" t="s">
        <v>21</v>
      </c>
      <c r="M1024" s="6">
        <v>60000</v>
      </c>
      <c r="N1024" s="6">
        <v>95000</v>
      </c>
      <c r="O1024" s="6">
        <v>77500</v>
      </c>
    </row>
    <row r="1025" spans="1:15" x14ac:dyDescent="0.2">
      <c r="A1025" t="s">
        <v>96</v>
      </c>
      <c r="B1025" t="s">
        <v>1796</v>
      </c>
      <c r="C1025" t="s">
        <v>50</v>
      </c>
      <c r="D1025" t="s">
        <v>1797</v>
      </c>
      <c r="E1025" t="s">
        <v>1890</v>
      </c>
      <c r="F1025" t="str">
        <f t="shared" si="30"/>
        <v>Canada</v>
      </c>
      <c r="G1025" t="str">
        <f t="shared" si="31"/>
        <v>Canada</v>
      </c>
      <c r="H1025" t="s">
        <v>18</v>
      </c>
      <c r="I1025" t="s">
        <v>1891</v>
      </c>
      <c r="J1025" t="s">
        <v>20</v>
      </c>
      <c r="K1025" t="s">
        <v>32</v>
      </c>
      <c r="L1025" t="s">
        <v>21</v>
      </c>
      <c r="M1025" s="6">
        <v>50000</v>
      </c>
      <c r="N1025" s="6">
        <v>76458</v>
      </c>
      <c r="O1025" s="6">
        <v>63229</v>
      </c>
    </row>
    <row r="1026" spans="1:15" x14ac:dyDescent="0.2">
      <c r="A1026" t="s">
        <v>55</v>
      </c>
      <c r="B1026" t="s">
        <v>1892</v>
      </c>
      <c r="C1026" t="s">
        <v>188</v>
      </c>
      <c r="D1026" t="s">
        <v>1309</v>
      </c>
      <c r="E1026" t="s">
        <v>37</v>
      </c>
      <c r="F1026" t="str">
        <f t="shared" ref="F1026:F1089" si="32">IF(LEFT(E1026,9)="Remote in","Remote",E1026)</f>
        <v>Toronto</v>
      </c>
      <c r="G1026" t="str">
        <f t="shared" ref="G1026:G1089" si="33">IF(LEFT(E1026,9)="Remote in",MID(E1026,11,LEN(E1026)-10),E1026)</f>
        <v>Toronto</v>
      </c>
      <c r="H1026" t="s">
        <v>31</v>
      </c>
      <c r="I1026" t="s">
        <v>1893</v>
      </c>
      <c r="J1026" t="s">
        <v>20</v>
      </c>
      <c r="K1026" t="s">
        <v>32</v>
      </c>
      <c r="L1026" t="s">
        <v>21</v>
      </c>
      <c r="M1026" s="6">
        <v>82000</v>
      </c>
      <c r="N1026" s="6">
        <v>87000</v>
      </c>
      <c r="O1026" s="6">
        <v>84500</v>
      </c>
    </row>
    <row r="1027" spans="1:15" x14ac:dyDescent="0.2">
      <c r="A1027" t="s">
        <v>105</v>
      </c>
      <c r="B1027" t="s">
        <v>844</v>
      </c>
      <c r="C1027" t="s">
        <v>28</v>
      </c>
      <c r="D1027" t="s">
        <v>845</v>
      </c>
      <c r="E1027" t="s">
        <v>600</v>
      </c>
      <c r="F1027" t="str">
        <f t="shared" si="32"/>
        <v>Markham</v>
      </c>
      <c r="G1027" t="str">
        <f t="shared" si="33"/>
        <v>Markham</v>
      </c>
      <c r="H1027" t="s">
        <v>31</v>
      </c>
      <c r="I1027" t="s">
        <v>1894</v>
      </c>
      <c r="J1027" t="s">
        <v>20</v>
      </c>
      <c r="K1027" t="s">
        <v>32</v>
      </c>
      <c r="L1027" t="s">
        <v>33</v>
      </c>
      <c r="M1027" s="6">
        <v>48000</v>
      </c>
      <c r="N1027" s="6">
        <v>80000</v>
      </c>
      <c r="O1027" s="6">
        <v>64000</v>
      </c>
    </row>
    <row r="1028" spans="1:15" x14ac:dyDescent="0.2">
      <c r="A1028" t="s">
        <v>48</v>
      </c>
      <c r="B1028" t="s">
        <v>1895</v>
      </c>
      <c r="C1028" t="s">
        <v>67</v>
      </c>
      <c r="D1028" t="s">
        <v>1896</v>
      </c>
      <c r="E1028" t="s">
        <v>37</v>
      </c>
      <c r="F1028" t="str">
        <f t="shared" si="32"/>
        <v>Toronto</v>
      </c>
      <c r="G1028" t="str">
        <f t="shared" si="33"/>
        <v>Toronto</v>
      </c>
      <c r="H1028" t="s">
        <v>31</v>
      </c>
      <c r="I1028" t="s">
        <v>1897</v>
      </c>
      <c r="J1028" t="s">
        <v>20</v>
      </c>
      <c r="K1028" t="s">
        <v>32</v>
      </c>
      <c r="L1028" t="s">
        <v>84</v>
      </c>
      <c r="M1028" s="6">
        <v>65000</v>
      </c>
      <c r="N1028" s="6">
        <v>85000</v>
      </c>
      <c r="O1028" s="6">
        <v>75000</v>
      </c>
    </row>
    <row r="1029" spans="1:15" x14ac:dyDescent="0.2">
      <c r="A1029" t="s">
        <v>105</v>
      </c>
      <c r="B1029" t="s">
        <v>175</v>
      </c>
      <c r="C1029" t="s">
        <v>28</v>
      </c>
      <c r="D1029" t="s">
        <v>176</v>
      </c>
      <c r="E1029" t="s">
        <v>177</v>
      </c>
      <c r="F1029" t="str">
        <f t="shared" si="32"/>
        <v>Fredericton</v>
      </c>
      <c r="G1029" t="str">
        <f t="shared" si="33"/>
        <v>Fredericton</v>
      </c>
      <c r="H1029" t="s">
        <v>178</v>
      </c>
      <c r="I1029" t="s">
        <v>1898</v>
      </c>
      <c r="J1029" t="s">
        <v>20</v>
      </c>
      <c r="K1029" t="s">
        <v>32</v>
      </c>
      <c r="L1029" t="s">
        <v>21</v>
      </c>
      <c r="M1029" s="6">
        <v>55000</v>
      </c>
      <c r="N1029" s="6">
        <v>66000</v>
      </c>
      <c r="O1029" s="6">
        <v>60500</v>
      </c>
    </row>
    <row r="1030" spans="1:15" x14ac:dyDescent="0.2">
      <c r="A1030" t="s">
        <v>22</v>
      </c>
      <c r="B1030" t="s">
        <v>23</v>
      </c>
      <c r="C1030" t="s">
        <v>23</v>
      </c>
      <c r="D1030" t="s">
        <v>508</v>
      </c>
      <c r="E1030" t="s">
        <v>17</v>
      </c>
      <c r="F1030" t="str">
        <f t="shared" si="32"/>
        <v>Remote</v>
      </c>
      <c r="G1030" t="str">
        <f t="shared" si="33"/>
        <v>Remote</v>
      </c>
      <c r="H1030" t="s">
        <v>18</v>
      </c>
      <c r="I1030" t="s">
        <v>1899</v>
      </c>
      <c r="J1030" t="s">
        <v>20</v>
      </c>
      <c r="K1030" t="s">
        <v>17</v>
      </c>
      <c r="L1030" t="s">
        <v>21</v>
      </c>
      <c r="M1030" s="6">
        <v>80000</v>
      </c>
      <c r="N1030" s="6">
        <v>90000</v>
      </c>
      <c r="O1030" s="6">
        <v>85000</v>
      </c>
    </row>
    <row r="1031" spans="1:15" x14ac:dyDescent="0.2">
      <c r="A1031" t="s">
        <v>105</v>
      </c>
      <c r="B1031" t="s">
        <v>28</v>
      </c>
      <c r="C1031" t="s">
        <v>28</v>
      </c>
      <c r="D1031" t="s">
        <v>346</v>
      </c>
      <c r="E1031" t="s">
        <v>216</v>
      </c>
      <c r="F1031" t="str">
        <f t="shared" si="32"/>
        <v>Surrey</v>
      </c>
      <c r="G1031" t="str">
        <f t="shared" si="33"/>
        <v>Surrey</v>
      </c>
      <c r="H1031" t="s">
        <v>53</v>
      </c>
      <c r="I1031" t="s">
        <v>1900</v>
      </c>
      <c r="J1031" t="s">
        <v>20</v>
      </c>
      <c r="K1031" t="s">
        <v>32</v>
      </c>
      <c r="L1031" t="s">
        <v>46</v>
      </c>
      <c r="M1031" s="7">
        <v>79289.599999999904</v>
      </c>
      <c r="N1031" s="6">
        <v>113984</v>
      </c>
      <c r="O1031" s="7">
        <v>96636.799999999901</v>
      </c>
    </row>
    <row r="1032" spans="1:15" x14ac:dyDescent="0.2">
      <c r="A1032" t="s">
        <v>55</v>
      </c>
      <c r="B1032" t="s">
        <v>341</v>
      </c>
      <c r="C1032" t="s">
        <v>28</v>
      </c>
      <c r="D1032" t="s">
        <v>62</v>
      </c>
      <c r="E1032" t="s">
        <v>63</v>
      </c>
      <c r="F1032" t="str">
        <f t="shared" si="32"/>
        <v>Vancouver</v>
      </c>
      <c r="G1032" t="str">
        <f t="shared" si="33"/>
        <v>Vancouver</v>
      </c>
      <c r="H1032" t="s">
        <v>53</v>
      </c>
      <c r="I1032" t="s">
        <v>1901</v>
      </c>
      <c r="J1032" t="s">
        <v>20</v>
      </c>
      <c r="K1032" t="s">
        <v>32</v>
      </c>
      <c r="L1032" t="s">
        <v>33</v>
      </c>
      <c r="M1032" s="6">
        <v>87443.199999999997</v>
      </c>
      <c r="N1032" s="6">
        <v>103272</v>
      </c>
      <c r="O1032" s="6">
        <v>95357.6</v>
      </c>
    </row>
    <row r="1033" spans="1:15" x14ac:dyDescent="0.2">
      <c r="A1033" t="s">
        <v>105</v>
      </c>
      <c r="B1033" t="s">
        <v>891</v>
      </c>
      <c r="C1033" t="s">
        <v>50</v>
      </c>
      <c r="D1033" t="s">
        <v>892</v>
      </c>
      <c r="E1033" t="s">
        <v>37</v>
      </c>
      <c r="F1033" t="str">
        <f t="shared" si="32"/>
        <v>Toronto</v>
      </c>
      <c r="G1033" t="str">
        <f t="shared" si="33"/>
        <v>Toronto</v>
      </c>
      <c r="H1033" t="s">
        <v>31</v>
      </c>
      <c r="I1033" t="s">
        <v>1902</v>
      </c>
      <c r="J1033" t="s">
        <v>20</v>
      </c>
      <c r="K1033" t="s">
        <v>32</v>
      </c>
      <c r="L1033" t="s">
        <v>21</v>
      </c>
      <c r="M1033" s="6">
        <v>70000</v>
      </c>
      <c r="N1033" s="6">
        <v>95000</v>
      </c>
      <c r="O1033" s="6">
        <v>82500</v>
      </c>
    </row>
    <row r="1034" spans="1:15" x14ac:dyDescent="0.2">
      <c r="A1034" t="s">
        <v>55</v>
      </c>
      <c r="B1034" t="s">
        <v>1903</v>
      </c>
      <c r="C1034" t="s">
        <v>50</v>
      </c>
      <c r="D1034" t="s">
        <v>1904</v>
      </c>
      <c r="E1034" t="s">
        <v>17</v>
      </c>
      <c r="F1034" t="str">
        <f t="shared" si="32"/>
        <v>Remote</v>
      </c>
      <c r="G1034" t="str">
        <f t="shared" si="33"/>
        <v>Remote</v>
      </c>
      <c r="H1034" t="s">
        <v>18</v>
      </c>
      <c r="I1034" t="s">
        <v>1905</v>
      </c>
      <c r="J1034" t="s">
        <v>375</v>
      </c>
      <c r="K1034" t="s">
        <v>17</v>
      </c>
      <c r="L1034" t="s">
        <v>33</v>
      </c>
      <c r="M1034" s="6">
        <v>40000</v>
      </c>
      <c r="N1034" s="6">
        <v>57200</v>
      </c>
      <c r="O1034" s="6">
        <v>48600</v>
      </c>
    </row>
    <row r="1035" spans="1:15" x14ac:dyDescent="0.2">
      <c r="A1035" t="s">
        <v>105</v>
      </c>
      <c r="B1035" t="s">
        <v>510</v>
      </c>
      <c r="C1035" t="s">
        <v>28</v>
      </c>
      <c r="D1035" t="s">
        <v>511</v>
      </c>
      <c r="E1035" t="s">
        <v>37</v>
      </c>
      <c r="F1035" t="str">
        <f t="shared" si="32"/>
        <v>Toronto</v>
      </c>
      <c r="G1035" t="str">
        <f t="shared" si="33"/>
        <v>Toronto</v>
      </c>
      <c r="H1035" t="s">
        <v>31</v>
      </c>
      <c r="I1035" t="s">
        <v>1906</v>
      </c>
      <c r="J1035" t="s">
        <v>45</v>
      </c>
      <c r="K1035" t="s">
        <v>32</v>
      </c>
      <c r="L1035" t="s">
        <v>21</v>
      </c>
      <c r="M1035" s="6">
        <v>43000</v>
      </c>
      <c r="N1035" s="6">
        <v>93000</v>
      </c>
      <c r="O1035" s="6">
        <v>68000</v>
      </c>
    </row>
    <row r="1036" spans="1:15" x14ac:dyDescent="0.2">
      <c r="A1036" t="s">
        <v>26</v>
      </c>
      <c r="B1036" t="s">
        <v>27</v>
      </c>
      <c r="C1036" t="s">
        <v>28</v>
      </c>
      <c r="D1036" t="s">
        <v>29</v>
      </c>
      <c r="E1036" t="s">
        <v>30</v>
      </c>
      <c r="F1036" t="str">
        <f t="shared" si="32"/>
        <v>Ottawa</v>
      </c>
      <c r="G1036" t="str">
        <f t="shared" si="33"/>
        <v>Ottawa</v>
      </c>
      <c r="H1036" t="s">
        <v>31</v>
      </c>
      <c r="I1036" t="s">
        <v>1907</v>
      </c>
      <c r="J1036" t="s">
        <v>20</v>
      </c>
      <c r="K1036" t="s">
        <v>32</v>
      </c>
      <c r="L1036" t="s">
        <v>33</v>
      </c>
      <c r="M1036" s="6">
        <v>64123.59</v>
      </c>
      <c r="N1036" s="6">
        <v>86600</v>
      </c>
      <c r="O1036" s="6">
        <v>75361.794999999998</v>
      </c>
    </row>
    <row r="1037" spans="1:15" x14ac:dyDescent="0.2">
      <c r="A1037" t="s">
        <v>55</v>
      </c>
      <c r="B1037" t="s">
        <v>1169</v>
      </c>
      <c r="C1037" t="s">
        <v>23</v>
      </c>
      <c r="D1037" t="s">
        <v>1170</v>
      </c>
      <c r="E1037" t="s">
        <v>17</v>
      </c>
      <c r="F1037" t="str">
        <f t="shared" si="32"/>
        <v>Remote</v>
      </c>
      <c r="G1037" t="str">
        <f t="shared" si="33"/>
        <v>Remote</v>
      </c>
      <c r="H1037" t="s">
        <v>18</v>
      </c>
      <c r="I1037" t="s">
        <v>1908</v>
      </c>
      <c r="J1037" t="s">
        <v>20</v>
      </c>
      <c r="K1037" t="s">
        <v>17</v>
      </c>
      <c r="L1037" t="s">
        <v>241</v>
      </c>
      <c r="M1037" s="6">
        <v>68000</v>
      </c>
      <c r="N1037" s="6">
        <v>88300</v>
      </c>
      <c r="O1037" s="6">
        <v>78150</v>
      </c>
    </row>
    <row r="1038" spans="1:15" x14ac:dyDescent="0.2">
      <c r="A1038" t="s">
        <v>105</v>
      </c>
      <c r="B1038" t="s">
        <v>28</v>
      </c>
      <c r="C1038" t="s">
        <v>28</v>
      </c>
      <c r="D1038" t="s">
        <v>1909</v>
      </c>
      <c r="E1038" t="s">
        <v>37</v>
      </c>
      <c r="F1038" t="str">
        <f t="shared" si="32"/>
        <v>Toronto</v>
      </c>
      <c r="G1038" t="str">
        <f t="shared" si="33"/>
        <v>Toronto</v>
      </c>
      <c r="H1038" t="s">
        <v>31</v>
      </c>
      <c r="I1038" t="s">
        <v>1910</v>
      </c>
      <c r="J1038" t="s">
        <v>20</v>
      </c>
      <c r="K1038" t="s">
        <v>32</v>
      </c>
      <c r="L1038" t="s">
        <v>46</v>
      </c>
      <c r="M1038" s="6">
        <v>65000</v>
      </c>
      <c r="N1038" s="6">
        <v>75000</v>
      </c>
      <c r="O1038" s="6">
        <v>70000</v>
      </c>
    </row>
    <row r="1039" spans="1:15" x14ac:dyDescent="0.2">
      <c r="A1039" t="s">
        <v>48</v>
      </c>
      <c r="B1039" t="s">
        <v>409</v>
      </c>
      <c r="C1039" t="s">
        <v>28</v>
      </c>
      <c r="D1039" t="s">
        <v>391</v>
      </c>
      <c r="E1039" t="s">
        <v>37</v>
      </c>
      <c r="F1039" t="str">
        <f t="shared" si="32"/>
        <v>Toronto</v>
      </c>
      <c r="G1039" t="str">
        <f t="shared" si="33"/>
        <v>Toronto</v>
      </c>
      <c r="H1039" t="s">
        <v>31</v>
      </c>
      <c r="I1039" t="s">
        <v>1911</v>
      </c>
      <c r="J1039" t="s">
        <v>20</v>
      </c>
      <c r="K1039" t="s">
        <v>32</v>
      </c>
      <c r="L1039" t="s">
        <v>21</v>
      </c>
      <c r="M1039" s="6">
        <v>68500</v>
      </c>
      <c r="N1039" s="6">
        <v>87000</v>
      </c>
      <c r="O1039" s="6">
        <v>77750</v>
      </c>
    </row>
    <row r="1040" spans="1:15" x14ac:dyDescent="0.2">
      <c r="A1040" t="s">
        <v>105</v>
      </c>
      <c r="B1040" t="s">
        <v>1912</v>
      </c>
      <c r="C1040" t="s">
        <v>28</v>
      </c>
      <c r="D1040" t="s">
        <v>1913</v>
      </c>
      <c r="E1040" t="s">
        <v>1914</v>
      </c>
      <c r="F1040" t="str">
        <f t="shared" si="32"/>
        <v>Coquitlam</v>
      </c>
      <c r="G1040" t="str">
        <f t="shared" si="33"/>
        <v>Coquitlam</v>
      </c>
      <c r="H1040" t="s">
        <v>53</v>
      </c>
      <c r="I1040" t="s">
        <v>1915</v>
      </c>
      <c r="J1040" t="s">
        <v>20</v>
      </c>
      <c r="K1040" t="s">
        <v>32</v>
      </c>
      <c r="L1040" t="s">
        <v>33</v>
      </c>
      <c r="M1040" s="6">
        <v>50000</v>
      </c>
      <c r="N1040" s="6">
        <v>70000</v>
      </c>
      <c r="O1040" s="6">
        <v>60000</v>
      </c>
    </row>
    <row r="1041" spans="1:15" x14ac:dyDescent="0.2">
      <c r="A1041" t="s">
        <v>105</v>
      </c>
      <c r="B1041" t="s">
        <v>832</v>
      </c>
      <c r="C1041" t="s">
        <v>28</v>
      </c>
      <c r="D1041" t="s">
        <v>1813</v>
      </c>
      <c r="E1041" t="s">
        <v>136</v>
      </c>
      <c r="F1041" t="str">
        <f t="shared" si="32"/>
        <v>Edmonton</v>
      </c>
      <c r="G1041" t="str">
        <f t="shared" si="33"/>
        <v>Edmonton</v>
      </c>
      <c r="H1041" t="s">
        <v>100</v>
      </c>
      <c r="I1041" t="s">
        <v>1916</v>
      </c>
      <c r="J1041" t="s">
        <v>45</v>
      </c>
      <c r="K1041" t="s">
        <v>32</v>
      </c>
      <c r="L1041" t="s">
        <v>21</v>
      </c>
      <c r="M1041" s="6">
        <v>85000</v>
      </c>
      <c r="N1041" s="6">
        <v>85000</v>
      </c>
      <c r="O1041" s="6">
        <v>85000</v>
      </c>
    </row>
    <row r="1042" spans="1:15" x14ac:dyDescent="0.2">
      <c r="A1042" t="s">
        <v>55</v>
      </c>
      <c r="B1042" t="s">
        <v>1917</v>
      </c>
      <c r="C1042" t="s">
        <v>23</v>
      </c>
      <c r="D1042" t="s">
        <v>1918</v>
      </c>
      <c r="E1042" t="s">
        <v>1835</v>
      </c>
      <c r="F1042" t="str">
        <f t="shared" si="32"/>
        <v>Montreal</v>
      </c>
      <c r="G1042" t="str">
        <f t="shared" si="33"/>
        <v>Montreal</v>
      </c>
      <c r="H1042" t="s">
        <v>146</v>
      </c>
      <c r="I1042" t="s">
        <v>1919</v>
      </c>
      <c r="J1042" t="s">
        <v>20</v>
      </c>
      <c r="K1042" t="s">
        <v>32</v>
      </c>
      <c r="L1042" t="s">
        <v>21</v>
      </c>
      <c r="M1042" s="6">
        <v>84000</v>
      </c>
      <c r="N1042" s="6">
        <v>90000</v>
      </c>
      <c r="O1042" s="6">
        <v>87000</v>
      </c>
    </row>
    <row r="1043" spans="1:15" x14ac:dyDescent="0.2">
      <c r="A1043" t="s">
        <v>105</v>
      </c>
      <c r="B1043" t="s">
        <v>1920</v>
      </c>
      <c r="C1043" t="s">
        <v>90</v>
      </c>
      <c r="D1043" t="s">
        <v>1921</v>
      </c>
      <c r="E1043" t="s">
        <v>37</v>
      </c>
      <c r="F1043" t="str">
        <f t="shared" si="32"/>
        <v>Toronto</v>
      </c>
      <c r="G1043" t="str">
        <f t="shared" si="33"/>
        <v>Toronto</v>
      </c>
      <c r="H1043" t="s">
        <v>31</v>
      </c>
      <c r="I1043" t="s">
        <v>1922</v>
      </c>
      <c r="J1043" t="s">
        <v>20</v>
      </c>
      <c r="K1043" t="s">
        <v>32</v>
      </c>
      <c r="L1043" t="s">
        <v>21</v>
      </c>
      <c r="M1043" s="6">
        <v>69000</v>
      </c>
      <c r="N1043" s="6">
        <v>80000</v>
      </c>
      <c r="O1043" s="6">
        <v>74500</v>
      </c>
    </row>
    <row r="1044" spans="1:15" x14ac:dyDescent="0.2">
      <c r="A1044" t="s">
        <v>105</v>
      </c>
      <c r="B1044" t="s">
        <v>510</v>
      </c>
      <c r="C1044" t="s">
        <v>28</v>
      </c>
      <c r="D1044" t="s">
        <v>1923</v>
      </c>
      <c r="E1044" t="s">
        <v>123</v>
      </c>
      <c r="F1044" t="str">
        <f t="shared" si="32"/>
        <v>Mississauga</v>
      </c>
      <c r="G1044" t="str">
        <f t="shared" si="33"/>
        <v>Mississauga</v>
      </c>
      <c r="H1044" t="s">
        <v>31</v>
      </c>
      <c r="I1044" t="s">
        <v>1924</v>
      </c>
      <c r="J1044" t="s">
        <v>45</v>
      </c>
      <c r="K1044" t="s">
        <v>32</v>
      </c>
      <c r="L1044" t="s">
        <v>21</v>
      </c>
      <c r="M1044" s="6">
        <v>77000</v>
      </c>
      <c r="N1044" s="6">
        <v>97000</v>
      </c>
      <c r="O1044" s="6">
        <v>87000</v>
      </c>
    </row>
    <row r="1045" spans="1:15" x14ac:dyDescent="0.2">
      <c r="A1045" t="s">
        <v>105</v>
      </c>
      <c r="B1045" t="s">
        <v>1784</v>
      </c>
      <c r="C1045" t="s">
        <v>28</v>
      </c>
      <c r="D1045" t="s">
        <v>1785</v>
      </c>
      <c r="E1045" t="s">
        <v>37</v>
      </c>
      <c r="F1045" t="str">
        <f t="shared" si="32"/>
        <v>Toronto</v>
      </c>
      <c r="G1045" t="str">
        <f t="shared" si="33"/>
        <v>Toronto</v>
      </c>
      <c r="H1045" t="s">
        <v>31</v>
      </c>
      <c r="I1045" t="s">
        <v>1925</v>
      </c>
      <c r="J1045" t="s">
        <v>20</v>
      </c>
      <c r="K1045" t="s">
        <v>32</v>
      </c>
      <c r="L1045" t="s">
        <v>39</v>
      </c>
      <c r="M1045" s="6">
        <v>69000</v>
      </c>
      <c r="N1045" s="6">
        <v>84000</v>
      </c>
      <c r="O1045" s="6">
        <v>76500</v>
      </c>
    </row>
    <row r="1046" spans="1:15" x14ac:dyDescent="0.2">
      <c r="A1046" t="s">
        <v>55</v>
      </c>
      <c r="B1046" t="s">
        <v>1926</v>
      </c>
      <c r="C1046" t="s">
        <v>50</v>
      </c>
      <c r="D1046" t="s">
        <v>1927</v>
      </c>
      <c r="E1046" t="s">
        <v>136</v>
      </c>
      <c r="F1046" t="str">
        <f t="shared" si="32"/>
        <v>Edmonton</v>
      </c>
      <c r="G1046" t="str">
        <f t="shared" si="33"/>
        <v>Edmonton</v>
      </c>
      <c r="H1046" t="s">
        <v>100</v>
      </c>
      <c r="I1046" t="s">
        <v>1928</v>
      </c>
      <c r="J1046" t="s">
        <v>20</v>
      </c>
      <c r="K1046" t="s">
        <v>32</v>
      </c>
      <c r="L1046" t="s">
        <v>227</v>
      </c>
      <c r="M1046" s="6">
        <v>68000</v>
      </c>
      <c r="N1046" s="6">
        <v>88300</v>
      </c>
      <c r="O1046" s="6">
        <v>78150</v>
      </c>
    </row>
    <row r="1047" spans="1:15" x14ac:dyDescent="0.2">
      <c r="A1047" t="s">
        <v>88</v>
      </c>
      <c r="B1047" t="s">
        <v>180</v>
      </c>
      <c r="C1047" t="s">
        <v>23</v>
      </c>
      <c r="D1047" t="s">
        <v>181</v>
      </c>
      <c r="E1047" t="s">
        <v>1890</v>
      </c>
      <c r="F1047" t="str">
        <f t="shared" si="32"/>
        <v>Canada</v>
      </c>
      <c r="G1047" t="str">
        <f t="shared" si="33"/>
        <v>Canada</v>
      </c>
      <c r="H1047" t="s">
        <v>18</v>
      </c>
      <c r="I1047" t="s">
        <v>1929</v>
      </c>
      <c r="J1047" t="s">
        <v>20</v>
      </c>
      <c r="K1047" t="s">
        <v>32</v>
      </c>
      <c r="L1047" t="s">
        <v>21</v>
      </c>
      <c r="M1047" s="6">
        <v>85816.8</v>
      </c>
      <c r="N1047" s="6">
        <v>91520</v>
      </c>
      <c r="O1047" s="6">
        <v>88668.4</v>
      </c>
    </row>
    <row r="1048" spans="1:15" x14ac:dyDescent="0.2">
      <c r="A1048" t="s">
        <v>88</v>
      </c>
      <c r="B1048" t="s">
        <v>645</v>
      </c>
      <c r="C1048" t="s">
        <v>28</v>
      </c>
      <c r="D1048" t="s">
        <v>114</v>
      </c>
      <c r="E1048" t="s">
        <v>115</v>
      </c>
      <c r="F1048" t="str">
        <f t="shared" si="32"/>
        <v>Richmond Hill</v>
      </c>
      <c r="G1048" t="str">
        <f t="shared" si="33"/>
        <v>Richmond Hill</v>
      </c>
      <c r="H1048" t="s">
        <v>31</v>
      </c>
      <c r="I1048" t="s">
        <v>1930</v>
      </c>
      <c r="J1048" t="s">
        <v>20</v>
      </c>
      <c r="K1048" t="s">
        <v>32</v>
      </c>
      <c r="L1048" t="s">
        <v>21</v>
      </c>
      <c r="M1048" s="6">
        <v>90480</v>
      </c>
      <c r="N1048" s="6">
        <v>90480</v>
      </c>
      <c r="O1048" s="6">
        <v>90480</v>
      </c>
    </row>
    <row r="1049" spans="1:15" x14ac:dyDescent="0.2">
      <c r="A1049" t="s">
        <v>105</v>
      </c>
      <c r="B1049" t="s">
        <v>350</v>
      </c>
      <c r="C1049" t="s">
        <v>50</v>
      </c>
      <c r="D1049" t="s">
        <v>351</v>
      </c>
      <c r="E1049" t="s">
        <v>63</v>
      </c>
      <c r="F1049" t="str">
        <f t="shared" si="32"/>
        <v>Vancouver</v>
      </c>
      <c r="G1049" t="str">
        <f t="shared" si="33"/>
        <v>Vancouver</v>
      </c>
      <c r="H1049" t="s">
        <v>53</v>
      </c>
      <c r="I1049" t="s">
        <v>1931</v>
      </c>
      <c r="J1049" t="s">
        <v>20</v>
      </c>
      <c r="K1049" t="s">
        <v>32</v>
      </c>
      <c r="L1049" t="s">
        <v>21</v>
      </c>
      <c r="M1049" s="6">
        <v>30240.560000000001</v>
      </c>
      <c r="N1049" s="6">
        <v>57200</v>
      </c>
      <c r="O1049" s="6">
        <v>43720.28</v>
      </c>
    </row>
    <row r="1050" spans="1:15" x14ac:dyDescent="0.2">
      <c r="A1050" t="s">
        <v>13</v>
      </c>
      <c r="B1050" t="s">
        <v>1847</v>
      </c>
      <c r="C1050" t="s">
        <v>28</v>
      </c>
      <c r="D1050" t="s">
        <v>1848</v>
      </c>
      <c r="E1050" t="s">
        <v>99</v>
      </c>
      <c r="F1050" t="str">
        <f t="shared" si="32"/>
        <v>Calgary</v>
      </c>
      <c r="G1050" t="str">
        <f t="shared" si="33"/>
        <v>Calgary</v>
      </c>
      <c r="H1050" t="s">
        <v>100</v>
      </c>
      <c r="I1050" t="s">
        <v>18</v>
      </c>
      <c r="J1050" t="s">
        <v>20</v>
      </c>
      <c r="K1050" t="s">
        <v>17</v>
      </c>
      <c r="L1050" t="s">
        <v>21</v>
      </c>
      <c r="M1050" s="6">
        <v>60000</v>
      </c>
      <c r="N1050" s="6">
        <v>109000</v>
      </c>
      <c r="O1050" s="6">
        <v>84500</v>
      </c>
    </row>
    <row r="1051" spans="1:15" x14ac:dyDescent="0.2">
      <c r="A1051" t="s">
        <v>105</v>
      </c>
      <c r="B1051" t="s">
        <v>28</v>
      </c>
      <c r="C1051" t="s">
        <v>28</v>
      </c>
      <c r="D1051" t="s">
        <v>1408</v>
      </c>
      <c r="E1051" t="s">
        <v>533</v>
      </c>
      <c r="F1051" t="str">
        <f t="shared" si="32"/>
        <v>Saskatoon</v>
      </c>
      <c r="G1051" t="str">
        <f t="shared" si="33"/>
        <v>Saskatoon</v>
      </c>
      <c r="H1051" t="s">
        <v>119</v>
      </c>
      <c r="I1051" t="s">
        <v>1932</v>
      </c>
      <c r="J1051" t="s">
        <v>20</v>
      </c>
      <c r="K1051" t="s">
        <v>32</v>
      </c>
      <c r="L1051" t="s">
        <v>33</v>
      </c>
      <c r="M1051" s="6">
        <v>70000</v>
      </c>
      <c r="N1051" s="6">
        <v>115000</v>
      </c>
      <c r="O1051" s="6">
        <v>92500</v>
      </c>
    </row>
    <row r="1052" spans="1:15" x14ac:dyDescent="0.2">
      <c r="A1052" t="s">
        <v>13</v>
      </c>
      <c r="B1052" t="s">
        <v>1654</v>
      </c>
      <c r="C1052" t="s">
        <v>28</v>
      </c>
      <c r="D1052" t="s">
        <v>1655</v>
      </c>
      <c r="E1052" t="s">
        <v>123</v>
      </c>
      <c r="F1052" t="str">
        <f t="shared" si="32"/>
        <v>Mississauga</v>
      </c>
      <c r="G1052" t="str">
        <f t="shared" si="33"/>
        <v>Mississauga</v>
      </c>
      <c r="H1052" t="s">
        <v>31</v>
      </c>
      <c r="I1052" t="s">
        <v>1933</v>
      </c>
      <c r="J1052" t="s">
        <v>20</v>
      </c>
      <c r="K1052" t="s">
        <v>32</v>
      </c>
      <c r="L1052" t="s">
        <v>21</v>
      </c>
      <c r="M1052" s="6">
        <v>64000</v>
      </c>
      <c r="N1052" s="6">
        <v>80000</v>
      </c>
      <c r="O1052" s="6">
        <v>72000</v>
      </c>
    </row>
    <row r="1053" spans="1:15" x14ac:dyDescent="0.2">
      <c r="A1053" t="s">
        <v>105</v>
      </c>
      <c r="B1053" t="s">
        <v>28</v>
      </c>
      <c r="C1053" t="s">
        <v>28</v>
      </c>
      <c r="D1053" t="s">
        <v>24</v>
      </c>
      <c r="E1053" t="s">
        <v>1934</v>
      </c>
      <c r="F1053" t="str">
        <f t="shared" si="32"/>
        <v>Port Hope</v>
      </c>
      <c r="G1053" t="str">
        <f t="shared" si="33"/>
        <v>Port Hope</v>
      </c>
      <c r="H1053" t="s">
        <v>31</v>
      </c>
      <c r="I1053" t="s">
        <v>1935</v>
      </c>
      <c r="J1053" t="s">
        <v>20</v>
      </c>
      <c r="K1053" t="s">
        <v>32</v>
      </c>
      <c r="L1053" t="s">
        <v>21</v>
      </c>
      <c r="M1053" s="6">
        <v>55000</v>
      </c>
      <c r="N1053" s="6">
        <v>71000</v>
      </c>
      <c r="O1053" s="6">
        <v>63000</v>
      </c>
    </row>
    <row r="1054" spans="1:15" x14ac:dyDescent="0.2">
      <c r="A1054" t="s">
        <v>13</v>
      </c>
      <c r="B1054" t="s">
        <v>14</v>
      </c>
      <c r="C1054" t="s">
        <v>15</v>
      </c>
      <c r="D1054" t="s">
        <v>16</v>
      </c>
      <c r="E1054" t="s">
        <v>17</v>
      </c>
      <c r="F1054" t="str">
        <f t="shared" si="32"/>
        <v>Remote</v>
      </c>
      <c r="G1054" t="str">
        <f t="shared" si="33"/>
        <v>Remote</v>
      </c>
      <c r="H1054" t="s">
        <v>18</v>
      </c>
      <c r="I1054" t="s">
        <v>1936</v>
      </c>
      <c r="J1054" t="s">
        <v>20</v>
      </c>
      <c r="K1054" t="s">
        <v>17</v>
      </c>
      <c r="L1054" t="s">
        <v>21</v>
      </c>
      <c r="M1054" s="6">
        <v>76000</v>
      </c>
      <c r="N1054" s="6">
        <v>89440</v>
      </c>
      <c r="O1054" s="6">
        <v>82720</v>
      </c>
    </row>
    <row r="1055" spans="1:15" x14ac:dyDescent="0.2">
      <c r="A1055" t="s">
        <v>105</v>
      </c>
      <c r="B1055" t="s">
        <v>28</v>
      </c>
      <c r="C1055" t="s">
        <v>28</v>
      </c>
      <c r="D1055" t="s">
        <v>1772</v>
      </c>
      <c r="E1055" t="s">
        <v>37</v>
      </c>
      <c r="F1055" t="str">
        <f t="shared" si="32"/>
        <v>Toronto</v>
      </c>
      <c r="G1055" t="str">
        <f t="shared" si="33"/>
        <v>Toronto</v>
      </c>
      <c r="H1055" t="s">
        <v>31</v>
      </c>
      <c r="I1055" t="s">
        <v>1937</v>
      </c>
      <c r="J1055" t="s">
        <v>20</v>
      </c>
      <c r="K1055" t="s">
        <v>32</v>
      </c>
      <c r="L1055" t="s">
        <v>33</v>
      </c>
      <c r="M1055" s="6">
        <v>69000</v>
      </c>
      <c r="N1055" s="6">
        <v>86000</v>
      </c>
      <c r="O1055" s="6">
        <v>77500</v>
      </c>
    </row>
    <row r="1056" spans="1:15" x14ac:dyDescent="0.2">
      <c r="A1056" t="s">
        <v>26</v>
      </c>
      <c r="B1056" t="s">
        <v>251</v>
      </c>
      <c r="C1056" t="s">
        <v>23</v>
      </c>
      <c r="D1056" t="s">
        <v>252</v>
      </c>
      <c r="E1056" t="s">
        <v>123</v>
      </c>
      <c r="F1056" t="str">
        <f t="shared" si="32"/>
        <v>Mississauga</v>
      </c>
      <c r="G1056" t="str">
        <f t="shared" si="33"/>
        <v>Mississauga</v>
      </c>
      <c r="H1056" t="s">
        <v>31</v>
      </c>
      <c r="I1056" t="s">
        <v>1938</v>
      </c>
      <c r="J1056" t="s">
        <v>20</v>
      </c>
      <c r="K1056" t="s">
        <v>32</v>
      </c>
      <c r="L1056" t="s">
        <v>21</v>
      </c>
      <c r="M1056" s="6">
        <v>60000</v>
      </c>
      <c r="N1056" s="6">
        <v>90000</v>
      </c>
      <c r="O1056" s="6">
        <v>75000</v>
      </c>
    </row>
    <row r="1057" spans="1:15" x14ac:dyDescent="0.2">
      <c r="A1057" t="s">
        <v>48</v>
      </c>
      <c r="B1057" t="s">
        <v>73</v>
      </c>
      <c r="C1057" t="s">
        <v>23</v>
      </c>
      <c r="D1057" t="s">
        <v>74</v>
      </c>
      <c r="E1057" t="s">
        <v>75</v>
      </c>
      <c r="F1057" t="str">
        <f t="shared" si="32"/>
        <v>Burlington</v>
      </c>
      <c r="G1057" t="str">
        <f t="shared" si="33"/>
        <v>Burlington</v>
      </c>
      <c r="H1057" t="s">
        <v>31</v>
      </c>
      <c r="I1057" t="s">
        <v>1939</v>
      </c>
      <c r="J1057" t="s">
        <v>20</v>
      </c>
      <c r="K1057" t="s">
        <v>32</v>
      </c>
      <c r="L1057" t="s">
        <v>21</v>
      </c>
      <c r="M1057" s="6">
        <v>76000</v>
      </c>
      <c r="N1057" s="6">
        <v>114000</v>
      </c>
      <c r="O1057" s="6">
        <v>95000</v>
      </c>
    </row>
    <row r="1058" spans="1:15" x14ac:dyDescent="0.2">
      <c r="A1058" t="s">
        <v>105</v>
      </c>
      <c r="B1058" t="s">
        <v>1940</v>
      </c>
      <c r="C1058" t="s">
        <v>28</v>
      </c>
      <c r="D1058" t="s">
        <v>1775</v>
      </c>
      <c r="E1058" t="s">
        <v>1941</v>
      </c>
      <c r="F1058" t="str">
        <f t="shared" si="32"/>
        <v>Cambridge</v>
      </c>
      <c r="G1058" t="str">
        <f t="shared" si="33"/>
        <v>Cambridge</v>
      </c>
      <c r="H1058" t="s">
        <v>31</v>
      </c>
      <c r="I1058" t="s">
        <v>1942</v>
      </c>
      <c r="J1058" t="s">
        <v>20</v>
      </c>
      <c r="K1058" t="s">
        <v>32</v>
      </c>
      <c r="L1058" t="s">
        <v>39</v>
      </c>
      <c r="M1058" s="6">
        <v>49000</v>
      </c>
      <c r="N1058" s="6">
        <v>78000</v>
      </c>
      <c r="O1058" s="6">
        <v>63500</v>
      </c>
    </row>
    <row r="1059" spans="1:15" x14ac:dyDescent="0.2">
      <c r="A1059" t="s">
        <v>105</v>
      </c>
      <c r="B1059" t="s">
        <v>818</v>
      </c>
      <c r="C1059" t="s">
        <v>28</v>
      </c>
      <c r="D1059" t="s">
        <v>819</v>
      </c>
      <c r="E1059" t="s">
        <v>600</v>
      </c>
      <c r="F1059" t="str">
        <f t="shared" si="32"/>
        <v>Markham</v>
      </c>
      <c r="G1059" t="str">
        <f t="shared" si="33"/>
        <v>Markham</v>
      </c>
      <c r="H1059" t="s">
        <v>31</v>
      </c>
      <c r="I1059" t="s">
        <v>1943</v>
      </c>
      <c r="J1059" t="s">
        <v>20</v>
      </c>
      <c r="K1059" t="s">
        <v>32</v>
      </c>
      <c r="L1059" t="s">
        <v>33</v>
      </c>
      <c r="M1059" s="6">
        <v>77000</v>
      </c>
      <c r="N1059" s="6">
        <v>87000</v>
      </c>
      <c r="O1059" s="6">
        <v>82000</v>
      </c>
    </row>
    <row r="1060" spans="1:15" x14ac:dyDescent="0.2">
      <c r="A1060" t="s">
        <v>105</v>
      </c>
      <c r="B1060" t="s">
        <v>510</v>
      </c>
      <c r="C1060" t="s">
        <v>28</v>
      </c>
      <c r="D1060" t="s">
        <v>1498</v>
      </c>
      <c r="E1060" t="s">
        <v>608</v>
      </c>
      <c r="F1060" t="str">
        <f t="shared" si="32"/>
        <v>Etobicoke</v>
      </c>
      <c r="G1060" t="str">
        <f t="shared" si="33"/>
        <v>Etobicoke</v>
      </c>
      <c r="H1060" t="s">
        <v>31</v>
      </c>
      <c r="I1060" t="s">
        <v>1944</v>
      </c>
      <c r="J1060" t="s">
        <v>45</v>
      </c>
      <c r="K1060" t="s">
        <v>32</v>
      </c>
      <c r="L1060" t="s">
        <v>33</v>
      </c>
      <c r="M1060" s="6">
        <v>61000</v>
      </c>
      <c r="N1060" s="6">
        <v>100000</v>
      </c>
      <c r="O1060" s="6">
        <v>80500</v>
      </c>
    </row>
    <row r="1061" spans="1:15" x14ac:dyDescent="0.2">
      <c r="A1061" t="s">
        <v>26</v>
      </c>
      <c r="B1061" t="s">
        <v>1945</v>
      </c>
      <c r="C1061" t="s">
        <v>50</v>
      </c>
      <c r="D1061" t="s">
        <v>1946</v>
      </c>
      <c r="E1061" t="s">
        <v>99</v>
      </c>
      <c r="F1061" t="str">
        <f t="shared" si="32"/>
        <v>Calgary</v>
      </c>
      <c r="G1061" t="str">
        <f t="shared" si="33"/>
        <v>Calgary</v>
      </c>
      <c r="H1061" t="s">
        <v>100</v>
      </c>
      <c r="I1061" t="s">
        <v>1947</v>
      </c>
      <c r="J1061" t="s">
        <v>20</v>
      </c>
      <c r="K1061" t="s">
        <v>32</v>
      </c>
      <c r="L1061" t="s">
        <v>21</v>
      </c>
      <c r="M1061" s="7">
        <v>34611.199999999997</v>
      </c>
      <c r="N1061" s="6">
        <v>57200</v>
      </c>
      <c r="O1061" s="7">
        <v>45905.599999999999</v>
      </c>
    </row>
    <row r="1062" spans="1:15" x14ac:dyDescent="0.2">
      <c r="A1062" t="s">
        <v>105</v>
      </c>
      <c r="B1062" t="s">
        <v>28</v>
      </c>
      <c r="C1062" t="s">
        <v>28</v>
      </c>
      <c r="D1062" t="s">
        <v>1178</v>
      </c>
      <c r="E1062" t="s">
        <v>233</v>
      </c>
      <c r="F1062" t="str">
        <f t="shared" si="32"/>
        <v>Winnipeg</v>
      </c>
      <c r="G1062" t="str">
        <f t="shared" si="33"/>
        <v>Winnipeg</v>
      </c>
      <c r="H1062" t="s">
        <v>234</v>
      </c>
      <c r="I1062" t="s">
        <v>1950</v>
      </c>
      <c r="J1062" t="s">
        <v>20</v>
      </c>
      <c r="K1062" t="s">
        <v>32</v>
      </c>
      <c r="L1062" t="s">
        <v>93</v>
      </c>
      <c r="M1062" s="6">
        <v>42000</v>
      </c>
      <c r="N1062" s="6">
        <v>69000</v>
      </c>
      <c r="O1062" s="6">
        <v>55500</v>
      </c>
    </row>
    <row r="1063" spans="1:15" x14ac:dyDescent="0.2">
      <c r="A1063" t="s">
        <v>55</v>
      </c>
      <c r="B1063" t="s">
        <v>516</v>
      </c>
      <c r="C1063" t="s">
        <v>188</v>
      </c>
      <c r="D1063" t="s">
        <v>253</v>
      </c>
      <c r="E1063" t="s">
        <v>37</v>
      </c>
      <c r="F1063" t="str">
        <f t="shared" si="32"/>
        <v>Toronto</v>
      </c>
      <c r="G1063" t="str">
        <f t="shared" si="33"/>
        <v>Toronto</v>
      </c>
      <c r="H1063" t="s">
        <v>31</v>
      </c>
      <c r="I1063" t="s">
        <v>1951</v>
      </c>
      <c r="J1063" t="s">
        <v>20</v>
      </c>
      <c r="K1063" t="s">
        <v>32</v>
      </c>
      <c r="L1063" t="s">
        <v>33</v>
      </c>
      <c r="M1063" s="6">
        <v>85000</v>
      </c>
      <c r="N1063" s="6">
        <v>93000</v>
      </c>
      <c r="O1063" s="6">
        <v>89000</v>
      </c>
    </row>
    <row r="1064" spans="1:15" x14ac:dyDescent="0.2">
      <c r="A1064" t="s">
        <v>88</v>
      </c>
      <c r="B1064" t="s">
        <v>1533</v>
      </c>
      <c r="C1064" t="s">
        <v>23</v>
      </c>
      <c r="D1064" t="s">
        <v>1534</v>
      </c>
      <c r="E1064" t="s">
        <v>600</v>
      </c>
      <c r="F1064" t="str">
        <f t="shared" si="32"/>
        <v>Markham</v>
      </c>
      <c r="G1064" t="str">
        <f t="shared" si="33"/>
        <v>Markham</v>
      </c>
      <c r="H1064" t="s">
        <v>31</v>
      </c>
      <c r="I1064" t="s">
        <v>1952</v>
      </c>
      <c r="J1064" t="s">
        <v>20</v>
      </c>
      <c r="K1064" t="s">
        <v>443</v>
      </c>
      <c r="L1064" t="s">
        <v>130</v>
      </c>
      <c r="M1064" s="6">
        <v>70000</v>
      </c>
      <c r="N1064" s="6">
        <v>80000</v>
      </c>
      <c r="O1064" s="6">
        <v>75000</v>
      </c>
    </row>
    <row r="1065" spans="1:15" x14ac:dyDescent="0.2">
      <c r="A1065" t="s">
        <v>105</v>
      </c>
      <c r="B1065" t="s">
        <v>638</v>
      </c>
      <c r="C1065" t="s">
        <v>50</v>
      </c>
      <c r="D1065" t="s">
        <v>639</v>
      </c>
      <c r="E1065" t="s">
        <v>640</v>
      </c>
      <c r="F1065" t="str">
        <f t="shared" si="32"/>
        <v>Regina</v>
      </c>
      <c r="G1065" t="str">
        <f t="shared" si="33"/>
        <v>Regina</v>
      </c>
      <c r="H1065" t="s">
        <v>119</v>
      </c>
      <c r="I1065" t="s">
        <v>1953</v>
      </c>
      <c r="J1065" t="s">
        <v>20</v>
      </c>
      <c r="K1065" t="s">
        <v>32</v>
      </c>
      <c r="L1065" t="s">
        <v>46</v>
      </c>
      <c r="M1065" s="6">
        <v>74152</v>
      </c>
      <c r="N1065" s="6">
        <v>90272</v>
      </c>
      <c r="O1065" s="6">
        <v>82212</v>
      </c>
    </row>
    <row r="1066" spans="1:15" x14ac:dyDescent="0.2">
      <c r="A1066" t="s">
        <v>26</v>
      </c>
      <c r="B1066" t="s">
        <v>1954</v>
      </c>
      <c r="C1066" t="s">
        <v>28</v>
      </c>
      <c r="D1066" t="s">
        <v>1469</v>
      </c>
      <c r="E1066" t="s">
        <v>1835</v>
      </c>
      <c r="F1066" t="str">
        <f t="shared" si="32"/>
        <v>Montreal</v>
      </c>
      <c r="G1066" t="str">
        <f t="shared" si="33"/>
        <v>Montreal</v>
      </c>
      <c r="H1066" t="s">
        <v>146</v>
      </c>
      <c r="I1066" t="s">
        <v>1955</v>
      </c>
      <c r="J1066" t="s">
        <v>20</v>
      </c>
      <c r="K1066" t="s">
        <v>32</v>
      </c>
      <c r="L1066" t="s">
        <v>21</v>
      </c>
      <c r="M1066" s="6">
        <v>64123.59</v>
      </c>
      <c r="N1066" s="6">
        <v>86600</v>
      </c>
      <c r="O1066" s="6">
        <v>75361.794999999998</v>
      </c>
    </row>
    <row r="1067" spans="1:15" x14ac:dyDescent="0.2">
      <c r="A1067" t="s">
        <v>88</v>
      </c>
      <c r="B1067" t="s">
        <v>557</v>
      </c>
      <c r="C1067" t="s">
        <v>35</v>
      </c>
      <c r="D1067" t="s">
        <v>558</v>
      </c>
      <c r="E1067" t="s">
        <v>37</v>
      </c>
      <c r="F1067" t="str">
        <f t="shared" si="32"/>
        <v>Toronto</v>
      </c>
      <c r="G1067" t="str">
        <f t="shared" si="33"/>
        <v>Toronto</v>
      </c>
      <c r="H1067" t="s">
        <v>31</v>
      </c>
      <c r="I1067" t="s">
        <v>1956</v>
      </c>
      <c r="J1067" t="s">
        <v>20</v>
      </c>
      <c r="K1067" t="s">
        <v>32</v>
      </c>
      <c r="L1067" t="s">
        <v>33</v>
      </c>
      <c r="M1067" s="6">
        <v>120000</v>
      </c>
      <c r="N1067" s="6">
        <v>130000</v>
      </c>
      <c r="O1067" s="6">
        <v>125000</v>
      </c>
    </row>
    <row r="1068" spans="1:15" x14ac:dyDescent="0.2">
      <c r="A1068" t="s">
        <v>48</v>
      </c>
      <c r="B1068" t="s">
        <v>1957</v>
      </c>
      <c r="C1068" t="s">
        <v>28</v>
      </c>
      <c r="D1068" t="s">
        <v>748</v>
      </c>
      <c r="E1068" t="s">
        <v>99</v>
      </c>
      <c r="F1068" t="str">
        <f t="shared" si="32"/>
        <v>Calgary</v>
      </c>
      <c r="G1068" t="str">
        <f t="shared" si="33"/>
        <v>Calgary</v>
      </c>
      <c r="H1068" t="s">
        <v>100</v>
      </c>
      <c r="I1068" t="s">
        <v>1958</v>
      </c>
      <c r="J1068" t="s">
        <v>20</v>
      </c>
      <c r="K1068" t="s">
        <v>32</v>
      </c>
      <c r="L1068" t="s">
        <v>33</v>
      </c>
      <c r="M1068" s="7">
        <v>85862.399999999994</v>
      </c>
      <c r="N1068" s="6">
        <v>114774.39999999999</v>
      </c>
      <c r="O1068" s="6">
        <v>100318.39999999999</v>
      </c>
    </row>
    <row r="1069" spans="1:15" x14ac:dyDescent="0.2">
      <c r="A1069" t="s">
        <v>13</v>
      </c>
      <c r="B1069" t="s">
        <v>775</v>
      </c>
      <c r="C1069" t="s">
        <v>28</v>
      </c>
      <c r="D1069" t="s">
        <v>263</v>
      </c>
      <c r="E1069" t="s">
        <v>37</v>
      </c>
      <c r="F1069" t="str">
        <f t="shared" si="32"/>
        <v>Toronto</v>
      </c>
      <c r="G1069" t="str">
        <f t="shared" si="33"/>
        <v>Toronto</v>
      </c>
      <c r="H1069" t="s">
        <v>31</v>
      </c>
      <c r="I1069" t="s">
        <v>1959</v>
      </c>
      <c r="J1069" t="s">
        <v>20</v>
      </c>
      <c r="K1069" t="s">
        <v>32</v>
      </c>
      <c r="L1069" t="s">
        <v>93</v>
      </c>
      <c r="M1069" s="6">
        <v>70000</v>
      </c>
      <c r="N1069" s="6">
        <v>93000</v>
      </c>
      <c r="O1069" s="6">
        <v>81500</v>
      </c>
    </row>
    <row r="1070" spans="1:15" x14ac:dyDescent="0.2">
      <c r="A1070" t="s">
        <v>55</v>
      </c>
      <c r="B1070" t="s">
        <v>1960</v>
      </c>
      <c r="C1070" t="s">
        <v>90</v>
      </c>
      <c r="D1070" t="s">
        <v>1961</v>
      </c>
      <c r="E1070" t="s">
        <v>166</v>
      </c>
      <c r="F1070" t="str">
        <f t="shared" si="32"/>
        <v>Saint-Laurent</v>
      </c>
      <c r="G1070" t="str">
        <f t="shared" si="33"/>
        <v>Saint-Laurent</v>
      </c>
      <c r="H1070" t="s">
        <v>146</v>
      </c>
      <c r="I1070" t="s">
        <v>1962</v>
      </c>
      <c r="J1070" t="s">
        <v>45</v>
      </c>
      <c r="K1070" t="s">
        <v>32</v>
      </c>
      <c r="L1070" t="s">
        <v>21</v>
      </c>
      <c r="M1070" s="6">
        <v>80000</v>
      </c>
      <c r="N1070" s="6">
        <v>80000</v>
      </c>
      <c r="O1070" s="6">
        <v>80000</v>
      </c>
    </row>
    <row r="1071" spans="1:15" x14ac:dyDescent="0.2">
      <c r="A1071" t="s">
        <v>26</v>
      </c>
      <c r="B1071" t="s">
        <v>1351</v>
      </c>
      <c r="C1071" t="s">
        <v>90</v>
      </c>
      <c r="D1071" t="s">
        <v>449</v>
      </c>
      <c r="E1071" t="s">
        <v>37</v>
      </c>
      <c r="F1071" t="str">
        <f t="shared" si="32"/>
        <v>Toronto</v>
      </c>
      <c r="G1071" t="str">
        <f t="shared" si="33"/>
        <v>Toronto</v>
      </c>
      <c r="H1071" t="s">
        <v>31</v>
      </c>
      <c r="I1071" t="s">
        <v>1963</v>
      </c>
      <c r="J1071" t="s">
        <v>20</v>
      </c>
      <c r="K1071" t="s">
        <v>443</v>
      </c>
      <c r="L1071" t="s">
        <v>33</v>
      </c>
      <c r="M1071" s="6">
        <v>56000</v>
      </c>
      <c r="N1071" s="6">
        <v>100000</v>
      </c>
      <c r="O1071" s="6">
        <v>78000</v>
      </c>
    </row>
    <row r="1072" spans="1:15" x14ac:dyDescent="0.2">
      <c r="A1072" t="s">
        <v>13</v>
      </c>
      <c r="B1072" t="s">
        <v>1964</v>
      </c>
      <c r="C1072" t="s">
        <v>35</v>
      </c>
      <c r="D1072" t="s">
        <v>1965</v>
      </c>
      <c r="E1072" t="s">
        <v>1835</v>
      </c>
      <c r="F1072" t="str">
        <f t="shared" si="32"/>
        <v>Montreal</v>
      </c>
      <c r="G1072" t="str">
        <f t="shared" si="33"/>
        <v>Montreal</v>
      </c>
      <c r="H1072" t="s">
        <v>146</v>
      </c>
      <c r="I1072" t="s">
        <v>1966</v>
      </c>
      <c r="J1072" t="s">
        <v>20</v>
      </c>
      <c r="K1072" t="s">
        <v>32</v>
      </c>
      <c r="L1072" t="s">
        <v>21</v>
      </c>
      <c r="M1072" s="6">
        <v>69000</v>
      </c>
      <c r="N1072" s="6">
        <v>80000</v>
      </c>
      <c r="O1072" s="6">
        <v>74500</v>
      </c>
    </row>
    <row r="1073" spans="1:15" x14ac:dyDescent="0.2">
      <c r="A1073" t="s">
        <v>105</v>
      </c>
      <c r="B1073" t="s">
        <v>28</v>
      </c>
      <c r="C1073" t="s">
        <v>28</v>
      </c>
      <c r="D1073" t="s">
        <v>1967</v>
      </c>
      <c r="E1073" t="s">
        <v>30</v>
      </c>
      <c r="F1073" t="str">
        <f t="shared" si="32"/>
        <v>Ottawa</v>
      </c>
      <c r="G1073" t="str">
        <f t="shared" si="33"/>
        <v>Ottawa</v>
      </c>
      <c r="H1073" t="s">
        <v>31</v>
      </c>
      <c r="I1073" t="s">
        <v>1968</v>
      </c>
      <c r="J1073" t="s">
        <v>20</v>
      </c>
      <c r="K1073" t="s">
        <v>32</v>
      </c>
      <c r="L1073" t="s">
        <v>33</v>
      </c>
      <c r="M1073" s="6">
        <v>53000</v>
      </c>
      <c r="N1073" s="6">
        <v>84000</v>
      </c>
      <c r="O1073" s="6">
        <v>68500</v>
      </c>
    </row>
    <row r="1074" spans="1:15" x14ac:dyDescent="0.2">
      <c r="A1074" t="s">
        <v>48</v>
      </c>
      <c r="B1074" t="s">
        <v>1621</v>
      </c>
      <c r="C1074" t="s">
        <v>23</v>
      </c>
      <c r="D1074" t="s">
        <v>1622</v>
      </c>
      <c r="E1074" t="s">
        <v>1969</v>
      </c>
      <c r="F1074" t="str">
        <f t="shared" si="32"/>
        <v>North Bay</v>
      </c>
      <c r="G1074" t="str">
        <f t="shared" si="33"/>
        <v>North Bay</v>
      </c>
      <c r="H1074" t="s">
        <v>31</v>
      </c>
      <c r="I1074" t="s">
        <v>1970</v>
      </c>
      <c r="J1074" t="s">
        <v>20</v>
      </c>
      <c r="K1074" t="s">
        <v>17</v>
      </c>
      <c r="L1074" t="s">
        <v>301</v>
      </c>
      <c r="M1074" s="6">
        <v>70000</v>
      </c>
      <c r="N1074" s="6">
        <v>87000</v>
      </c>
      <c r="O1074" s="6">
        <v>78500</v>
      </c>
    </row>
    <row r="1075" spans="1:15" x14ac:dyDescent="0.2">
      <c r="A1075" t="s">
        <v>105</v>
      </c>
      <c r="B1075" t="s">
        <v>1971</v>
      </c>
      <c r="C1075" t="s">
        <v>90</v>
      </c>
      <c r="D1075" t="s">
        <v>1972</v>
      </c>
      <c r="E1075" t="s">
        <v>908</v>
      </c>
      <c r="F1075" t="str">
        <f t="shared" si="32"/>
        <v>Kitchener</v>
      </c>
      <c r="G1075" t="str">
        <f t="shared" si="33"/>
        <v>Kitchener</v>
      </c>
      <c r="H1075" t="s">
        <v>31</v>
      </c>
      <c r="I1075" t="s">
        <v>1973</v>
      </c>
      <c r="J1075" t="s">
        <v>20</v>
      </c>
      <c r="K1075" t="s">
        <v>32</v>
      </c>
      <c r="L1075" t="s">
        <v>21</v>
      </c>
      <c r="M1075" s="6">
        <v>35000</v>
      </c>
      <c r="N1075" s="6">
        <v>65000</v>
      </c>
      <c r="O1075" s="6">
        <v>50000</v>
      </c>
    </row>
    <row r="1076" spans="1:15" x14ac:dyDescent="0.2">
      <c r="A1076" t="s">
        <v>88</v>
      </c>
      <c r="B1076" t="s">
        <v>1974</v>
      </c>
      <c r="C1076" t="s">
        <v>23</v>
      </c>
      <c r="D1076" t="s">
        <v>449</v>
      </c>
      <c r="E1076" t="s">
        <v>37</v>
      </c>
      <c r="F1076" t="str">
        <f t="shared" si="32"/>
        <v>Toronto</v>
      </c>
      <c r="G1076" t="str">
        <f t="shared" si="33"/>
        <v>Toronto</v>
      </c>
      <c r="H1076" t="s">
        <v>31</v>
      </c>
      <c r="I1076" t="s">
        <v>1975</v>
      </c>
      <c r="J1076" t="s">
        <v>20</v>
      </c>
      <c r="K1076" t="s">
        <v>32</v>
      </c>
      <c r="L1076" t="s">
        <v>33</v>
      </c>
      <c r="M1076" s="6">
        <v>60000</v>
      </c>
      <c r="N1076" s="6">
        <v>99000</v>
      </c>
      <c r="O1076" s="6">
        <v>79500</v>
      </c>
    </row>
    <row r="1077" spans="1:15" x14ac:dyDescent="0.2">
      <c r="A1077" t="s">
        <v>22</v>
      </c>
      <c r="B1077" t="s">
        <v>23</v>
      </c>
      <c r="C1077" t="s">
        <v>23</v>
      </c>
      <c r="D1077" t="s">
        <v>1860</v>
      </c>
      <c r="E1077" t="s">
        <v>810</v>
      </c>
      <c r="F1077" t="str">
        <f t="shared" si="32"/>
        <v>Scarborough</v>
      </c>
      <c r="G1077" t="str">
        <f t="shared" si="33"/>
        <v>Scarborough</v>
      </c>
      <c r="H1077" t="s">
        <v>31</v>
      </c>
      <c r="I1077" t="s">
        <v>1976</v>
      </c>
      <c r="J1077" t="s">
        <v>20</v>
      </c>
      <c r="K1077" t="s">
        <v>32</v>
      </c>
      <c r="L1077" t="s">
        <v>21</v>
      </c>
      <c r="M1077" s="6">
        <v>93600</v>
      </c>
      <c r="N1077" s="6">
        <v>114400</v>
      </c>
      <c r="O1077" s="6">
        <v>104000</v>
      </c>
    </row>
    <row r="1078" spans="1:15" x14ac:dyDescent="0.2">
      <c r="A1078" t="s">
        <v>105</v>
      </c>
      <c r="B1078" t="s">
        <v>172</v>
      </c>
      <c r="C1078" t="s">
        <v>28</v>
      </c>
      <c r="D1078" t="s">
        <v>173</v>
      </c>
      <c r="E1078" t="s">
        <v>99</v>
      </c>
      <c r="F1078" t="str">
        <f t="shared" si="32"/>
        <v>Calgary</v>
      </c>
      <c r="G1078" t="str">
        <f t="shared" si="33"/>
        <v>Calgary</v>
      </c>
      <c r="H1078" t="s">
        <v>100</v>
      </c>
      <c r="I1078" t="s">
        <v>1977</v>
      </c>
      <c r="J1078" t="s">
        <v>20</v>
      </c>
      <c r="K1078" t="s">
        <v>32</v>
      </c>
      <c r="L1078" t="s">
        <v>21</v>
      </c>
      <c r="M1078" s="6">
        <v>60000</v>
      </c>
      <c r="N1078" s="6">
        <v>100000</v>
      </c>
      <c r="O1078" s="6">
        <v>80000</v>
      </c>
    </row>
    <row r="1079" spans="1:15" x14ac:dyDescent="0.2">
      <c r="A1079" t="s">
        <v>105</v>
      </c>
      <c r="B1079" t="s">
        <v>28</v>
      </c>
      <c r="C1079" t="s">
        <v>28</v>
      </c>
      <c r="D1079" t="s">
        <v>449</v>
      </c>
      <c r="E1079" t="s">
        <v>233</v>
      </c>
      <c r="F1079" t="str">
        <f t="shared" si="32"/>
        <v>Winnipeg</v>
      </c>
      <c r="G1079" t="str">
        <f t="shared" si="33"/>
        <v>Winnipeg</v>
      </c>
      <c r="H1079" t="s">
        <v>234</v>
      </c>
      <c r="I1079" t="s">
        <v>1978</v>
      </c>
      <c r="J1079" t="s">
        <v>20</v>
      </c>
      <c r="K1079" t="s">
        <v>32</v>
      </c>
      <c r="L1079" t="s">
        <v>33</v>
      </c>
      <c r="M1079" s="6">
        <v>42000</v>
      </c>
      <c r="N1079" s="6">
        <v>69000</v>
      </c>
      <c r="O1079" s="6">
        <v>55500</v>
      </c>
    </row>
    <row r="1080" spans="1:15" x14ac:dyDescent="0.2">
      <c r="A1080" t="s">
        <v>22</v>
      </c>
      <c r="B1080" t="s">
        <v>542</v>
      </c>
      <c r="C1080" t="s">
        <v>23</v>
      </c>
      <c r="D1080" t="s">
        <v>449</v>
      </c>
      <c r="E1080" t="s">
        <v>37</v>
      </c>
      <c r="F1080" t="str">
        <f t="shared" si="32"/>
        <v>Toronto</v>
      </c>
      <c r="G1080" t="str">
        <f t="shared" si="33"/>
        <v>Toronto</v>
      </c>
      <c r="H1080" t="s">
        <v>31</v>
      </c>
      <c r="I1080" t="s">
        <v>1979</v>
      </c>
      <c r="J1080" t="s">
        <v>20</v>
      </c>
      <c r="K1080" t="s">
        <v>32</v>
      </c>
      <c r="L1080" t="s">
        <v>33</v>
      </c>
      <c r="M1080" s="6">
        <v>65000</v>
      </c>
      <c r="N1080" s="6">
        <v>87000</v>
      </c>
      <c r="O1080" s="6">
        <v>76000</v>
      </c>
    </row>
    <row r="1081" spans="1:15" x14ac:dyDescent="0.2">
      <c r="A1081" t="s">
        <v>105</v>
      </c>
      <c r="B1081" t="s">
        <v>366</v>
      </c>
      <c r="C1081" t="s">
        <v>28</v>
      </c>
      <c r="D1081" t="s">
        <v>367</v>
      </c>
      <c r="E1081" t="s">
        <v>368</v>
      </c>
      <c r="F1081" t="str">
        <f t="shared" si="32"/>
        <v>Berwick</v>
      </c>
      <c r="G1081" t="str">
        <f t="shared" si="33"/>
        <v>Berwick</v>
      </c>
      <c r="H1081" t="s">
        <v>186</v>
      </c>
      <c r="I1081" t="s">
        <v>1980</v>
      </c>
      <c r="J1081" t="s">
        <v>20</v>
      </c>
      <c r="K1081" t="s">
        <v>32</v>
      </c>
      <c r="L1081" t="s">
        <v>150</v>
      </c>
      <c r="M1081" s="6">
        <v>47000</v>
      </c>
      <c r="N1081" s="6">
        <v>58000</v>
      </c>
      <c r="O1081" s="6">
        <v>52500</v>
      </c>
    </row>
    <row r="1082" spans="1:15" x14ac:dyDescent="0.2">
      <c r="A1082" t="s">
        <v>22</v>
      </c>
      <c r="B1082" t="s">
        <v>23</v>
      </c>
      <c r="C1082" t="s">
        <v>23</v>
      </c>
      <c r="D1082" t="s">
        <v>1563</v>
      </c>
      <c r="E1082" t="s">
        <v>1564</v>
      </c>
      <c r="F1082" t="str">
        <f t="shared" si="32"/>
        <v>Prince George</v>
      </c>
      <c r="G1082" t="str">
        <f t="shared" si="33"/>
        <v>Prince George</v>
      </c>
      <c r="H1082" t="s">
        <v>53</v>
      </c>
      <c r="I1082" t="s">
        <v>1981</v>
      </c>
      <c r="J1082" t="s">
        <v>20</v>
      </c>
      <c r="K1082" t="s">
        <v>32</v>
      </c>
      <c r="L1082" t="s">
        <v>33</v>
      </c>
      <c r="M1082" s="6">
        <v>50000</v>
      </c>
      <c r="N1082" s="6">
        <v>60000</v>
      </c>
      <c r="O1082" s="6">
        <v>55000</v>
      </c>
    </row>
    <row r="1083" spans="1:15" x14ac:dyDescent="0.2">
      <c r="A1083" t="s">
        <v>105</v>
      </c>
      <c r="B1083" t="s">
        <v>210</v>
      </c>
      <c r="C1083" t="s">
        <v>28</v>
      </c>
      <c r="D1083" t="s">
        <v>211</v>
      </c>
      <c r="E1083" t="s">
        <v>212</v>
      </c>
      <c r="F1083" t="str">
        <f t="shared" si="32"/>
        <v>Vaughan</v>
      </c>
      <c r="G1083" t="str">
        <f t="shared" si="33"/>
        <v>Vaughan</v>
      </c>
      <c r="H1083" t="s">
        <v>31</v>
      </c>
      <c r="I1083" t="s">
        <v>1982</v>
      </c>
      <c r="J1083" t="s">
        <v>20</v>
      </c>
      <c r="K1083" t="s">
        <v>32</v>
      </c>
      <c r="L1083" t="s">
        <v>21</v>
      </c>
      <c r="M1083" s="6">
        <v>70000</v>
      </c>
      <c r="N1083" s="6">
        <v>76000</v>
      </c>
      <c r="O1083" s="6">
        <v>73000</v>
      </c>
    </row>
    <row r="1084" spans="1:15" x14ac:dyDescent="0.2">
      <c r="A1084" t="s">
        <v>13</v>
      </c>
      <c r="B1084" t="s">
        <v>1619</v>
      </c>
      <c r="C1084" t="s">
        <v>28</v>
      </c>
      <c r="D1084" t="s">
        <v>439</v>
      </c>
      <c r="E1084" t="s">
        <v>440</v>
      </c>
      <c r="F1084" t="str">
        <f t="shared" si="32"/>
        <v>Squamish</v>
      </c>
      <c r="G1084" t="str">
        <f t="shared" si="33"/>
        <v>Squamish</v>
      </c>
      <c r="H1084" t="s">
        <v>53</v>
      </c>
      <c r="I1084" t="s">
        <v>1983</v>
      </c>
      <c r="J1084" t="s">
        <v>20</v>
      </c>
      <c r="K1084" t="s">
        <v>32</v>
      </c>
      <c r="L1084" t="s">
        <v>21</v>
      </c>
      <c r="M1084" s="6">
        <v>87734.399999999994</v>
      </c>
      <c r="N1084" s="6">
        <v>87734.399999999994</v>
      </c>
      <c r="O1084" s="6">
        <v>87734.399999999994</v>
      </c>
    </row>
    <row r="1085" spans="1:15" x14ac:dyDescent="0.2">
      <c r="A1085" t="s">
        <v>26</v>
      </c>
      <c r="B1085" t="s">
        <v>1984</v>
      </c>
      <c r="C1085" t="s">
        <v>50</v>
      </c>
      <c r="D1085" t="s">
        <v>937</v>
      </c>
      <c r="E1085" t="s">
        <v>1835</v>
      </c>
      <c r="F1085" t="str">
        <f t="shared" si="32"/>
        <v>Montreal</v>
      </c>
      <c r="G1085" t="str">
        <f t="shared" si="33"/>
        <v>Montreal</v>
      </c>
      <c r="H1085" t="s">
        <v>146</v>
      </c>
      <c r="I1085" t="s">
        <v>1985</v>
      </c>
      <c r="J1085" t="s">
        <v>20</v>
      </c>
      <c r="K1085" t="s">
        <v>32</v>
      </c>
      <c r="L1085" t="s">
        <v>21</v>
      </c>
      <c r="M1085" s="6">
        <v>64123.59</v>
      </c>
      <c r="N1085" s="6">
        <v>86600</v>
      </c>
      <c r="O1085" s="6">
        <v>75361.794999999998</v>
      </c>
    </row>
    <row r="1086" spans="1:15" x14ac:dyDescent="0.2">
      <c r="A1086" t="s">
        <v>26</v>
      </c>
      <c r="B1086" t="s">
        <v>1986</v>
      </c>
      <c r="C1086" t="s">
        <v>28</v>
      </c>
      <c r="D1086" t="s">
        <v>519</v>
      </c>
      <c r="E1086" t="s">
        <v>30</v>
      </c>
      <c r="F1086" t="str">
        <f t="shared" si="32"/>
        <v>Ottawa</v>
      </c>
      <c r="G1086" t="str">
        <f t="shared" si="33"/>
        <v>Ottawa</v>
      </c>
      <c r="H1086" t="s">
        <v>31</v>
      </c>
      <c r="I1086" t="s">
        <v>1885</v>
      </c>
      <c r="J1086" t="s">
        <v>20</v>
      </c>
      <c r="K1086" t="s">
        <v>32</v>
      </c>
      <c r="L1086" t="s">
        <v>21</v>
      </c>
      <c r="M1086" s="6">
        <v>72883.199999999997</v>
      </c>
      <c r="N1086" s="6">
        <v>89440</v>
      </c>
      <c r="O1086" s="6">
        <v>81161.600000000006</v>
      </c>
    </row>
    <row r="1087" spans="1:15" x14ac:dyDescent="0.2">
      <c r="A1087" t="s">
        <v>13</v>
      </c>
      <c r="B1087" t="s">
        <v>1987</v>
      </c>
      <c r="C1087" t="s">
        <v>50</v>
      </c>
      <c r="D1087" t="s">
        <v>1988</v>
      </c>
      <c r="E1087" t="s">
        <v>1989</v>
      </c>
      <c r="F1087" t="str">
        <f t="shared" si="32"/>
        <v>Ontario</v>
      </c>
      <c r="G1087" t="str">
        <f t="shared" si="33"/>
        <v>Ontario</v>
      </c>
      <c r="H1087" t="s">
        <v>18</v>
      </c>
      <c r="I1087" t="s">
        <v>1990</v>
      </c>
      <c r="J1087" t="s">
        <v>20</v>
      </c>
      <c r="K1087" t="s">
        <v>32</v>
      </c>
      <c r="L1087" t="s">
        <v>33</v>
      </c>
      <c r="M1087" s="6">
        <v>76000</v>
      </c>
      <c r="N1087" s="6">
        <v>89440</v>
      </c>
      <c r="O1087" s="6">
        <v>82720</v>
      </c>
    </row>
    <row r="1088" spans="1:15" x14ac:dyDescent="0.2">
      <c r="A1088" t="s">
        <v>13</v>
      </c>
      <c r="B1088" t="s">
        <v>1991</v>
      </c>
      <c r="C1088" t="s">
        <v>67</v>
      </c>
      <c r="D1088" t="s">
        <v>1992</v>
      </c>
      <c r="E1088" t="s">
        <v>17</v>
      </c>
      <c r="F1088" t="str">
        <f t="shared" si="32"/>
        <v>Remote</v>
      </c>
      <c r="G1088" t="str">
        <f t="shared" si="33"/>
        <v>Remote</v>
      </c>
      <c r="H1088" t="s">
        <v>18</v>
      </c>
      <c r="I1088" t="s">
        <v>1993</v>
      </c>
      <c r="J1088" t="s">
        <v>20</v>
      </c>
      <c r="K1088" t="s">
        <v>17</v>
      </c>
      <c r="L1088" t="s">
        <v>21</v>
      </c>
      <c r="M1088" s="6">
        <v>76000</v>
      </c>
      <c r="N1088" s="6">
        <v>89440</v>
      </c>
      <c r="O1088" s="6">
        <v>82720</v>
      </c>
    </row>
    <row r="1089" spans="1:15" x14ac:dyDescent="0.2">
      <c r="A1089" t="s">
        <v>22</v>
      </c>
      <c r="B1089" t="s">
        <v>23</v>
      </c>
      <c r="C1089" t="s">
        <v>23</v>
      </c>
      <c r="D1089" t="s">
        <v>24</v>
      </c>
      <c r="E1089" t="s">
        <v>17</v>
      </c>
      <c r="F1089" t="str">
        <f t="shared" si="32"/>
        <v>Remote</v>
      </c>
      <c r="G1089" t="str">
        <f t="shared" si="33"/>
        <v>Remote</v>
      </c>
      <c r="H1089" t="s">
        <v>18</v>
      </c>
      <c r="I1089" t="s">
        <v>1994</v>
      </c>
      <c r="J1089" t="s">
        <v>20</v>
      </c>
      <c r="K1089" t="s">
        <v>17</v>
      </c>
      <c r="L1089" t="s">
        <v>21</v>
      </c>
      <c r="M1089" s="6">
        <v>65000</v>
      </c>
      <c r="N1089" s="6">
        <v>87000</v>
      </c>
      <c r="O1089" s="6">
        <v>76000</v>
      </c>
    </row>
    <row r="1090" spans="1:15" x14ac:dyDescent="0.2">
      <c r="A1090" t="s">
        <v>88</v>
      </c>
      <c r="B1090" t="s">
        <v>645</v>
      </c>
      <c r="C1090" t="s">
        <v>28</v>
      </c>
      <c r="D1090" t="s">
        <v>866</v>
      </c>
      <c r="E1090" t="s">
        <v>316</v>
      </c>
      <c r="F1090" t="str">
        <f t="shared" ref="F1090:F1153" si="34">IF(LEFT(E1090,9)="Remote in","Remote",E1090)</f>
        <v>North York</v>
      </c>
      <c r="G1090" t="str">
        <f t="shared" ref="G1090:G1153" si="35">IF(LEFT(E1090,9)="Remote in",MID(E1090,11,LEN(E1090)-10),E1090)</f>
        <v>North York</v>
      </c>
      <c r="H1090" t="s">
        <v>18</v>
      </c>
      <c r="I1090" t="s">
        <v>1995</v>
      </c>
      <c r="J1090" t="s">
        <v>20</v>
      </c>
      <c r="K1090" t="s">
        <v>32</v>
      </c>
      <c r="L1090" t="s">
        <v>33</v>
      </c>
      <c r="M1090" s="6">
        <v>93600</v>
      </c>
      <c r="N1090" s="6">
        <v>93600</v>
      </c>
      <c r="O1090" s="6">
        <v>93600</v>
      </c>
    </row>
    <row r="1091" spans="1:15" x14ac:dyDescent="0.2">
      <c r="A1091" t="s">
        <v>55</v>
      </c>
      <c r="B1091" t="s">
        <v>1996</v>
      </c>
      <c r="C1091" t="s">
        <v>67</v>
      </c>
      <c r="D1091" t="s">
        <v>1997</v>
      </c>
      <c r="E1091" t="s">
        <v>17</v>
      </c>
      <c r="F1091" t="str">
        <f t="shared" si="34"/>
        <v>Remote</v>
      </c>
      <c r="G1091" t="str">
        <f t="shared" si="35"/>
        <v>Remote</v>
      </c>
      <c r="H1091" t="s">
        <v>31</v>
      </c>
      <c r="I1091" t="s">
        <v>1998</v>
      </c>
      <c r="J1091" t="s">
        <v>20</v>
      </c>
      <c r="K1091" t="s">
        <v>17</v>
      </c>
      <c r="L1091" t="s">
        <v>21</v>
      </c>
      <c r="M1091" s="6">
        <v>68000</v>
      </c>
      <c r="N1091" s="6">
        <v>88300</v>
      </c>
      <c r="O1091" s="6">
        <v>78150</v>
      </c>
    </row>
    <row r="1092" spans="1:15" x14ac:dyDescent="0.2">
      <c r="A1092" t="s">
        <v>13</v>
      </c>
      <c r="B1092" t="s">
        <v>1270</v>
      </c>
      <c r="C1092" t="s">
        <v>28</v>
      </c>
      <c r="D1092" t="s">
        <v>1271</v>
      </c>
      <c r="E1092" t="s">
        <v>1272</v>
      </c>
      <c r="F1092" t="str">
        <f t="shared" si="34"/>
        <v>Owen Sound</v>
      </c>
      <c r="G1092" t="str">
        <f t="shared" si="35"/>
        <v>Owen Sound</v>
      </c>
      <c r="H1092" t="s">
        <v>31</v>
      </c>
      <c r="I1092" t="s">
        <v>1999</v>
      </c>
      <c r="J1092" t="s">
        <v>20</v>
      </c>
      <c r="K1092" t="s">
        <v>32</v>
      </c>
      <c r="L1092" t="s">
        <v>46</v>
      </c>
      <c r="M1092" s="6">
        <v>45344</v>
      </c>
      <c r="N1092" s="6">
        <v>57200</v>
      </c>
      <c r="O1092" s="6">
        <v>51272</v>
      </c>
    </row>
    <row r="1093" spans="1:15" x14ac:dyDescent="0.2">
      <c r="A1093" t="s">
        <v>81</v>
      </c>
      <c r="B1093" t="s">
        <v>187</v>
      </c>
      <c r="C1093" t="s">
        <v>188</v>
      </c>
      <c r="D1093" t="s">
        <v>189</v>
      </c>
      <c r="E1093" t="s">
        <v>37</v>
      </c>
      <c r="F1093" t="str">
        <f t="shared" si="34"/>
        <v>Toronto</v>
      </c>
      <c r="G1093" t="str">
        <f t="shared" si="35"/>
        <v>Toronto</v>
      </c>
      <c r="H1093" t="s">
        <v>31</v>
      </c>
      <c r="I1093" t="s">
        <v>2000</v>
      </c>
      <c r="J1093" t="s">
        <v>20</v>
      </c>
      <c r="K1093" t="s">
        <v>32</v>
      </c>
      <c r="L1093" t="s">
        <v>21</v>
      </c>
      <c r="M1093" s="6">
        <v>80000</v>
      </c>
      <c r="N1093" s="6">
        <v>124000</v>
      </c>
      <c r="O1093" s="6">
        <v>102000</v>
      </c>
    </row>
    <row r="1094" spans="1:15" x14ac:dyDescent="0.2">
      <c r="A1094" t="s">
        <v>13</v>
      </c>
      <c r="B1094" t="s">
        <v>2001</v>
      </c>
      <c r="C1094" t="s">
        <v>35</v>
      </c>
      <c r="D1094" t="s">
        <v>1992</v>
      </c>
      <c r="E1094" t="s">
        <v>17</v>
      </c>
      <c r="F1094" t="str">
        <f t="shared" si="34"/>
        <v>Remote</v>
      </c>
      <c r="G1094" t="str">
        <f t="shared" si="35"/>
        <v>Remote</v>
      </c>
      <c r="H1094" t="s">
        <v>18</v>
      </c>
      <c r="I1094" t="s">
        <v>2002</v>
      </c>
      <c r="J1094" t="s">
        <v>20</v>
      </c>
      <c r="K1094" t="s">
        <v>17</v>
      </c>
      <c r="L1094" t="s">
        <v>21</v>
      </c>
      <c r="M1094" s="6">
        <v>76000</v>
      </c>
      <c r="N1094" s="6">
        <v>89440</v>
      </c>
      <c r="O1094" s="6">
        <v>82720</v>
      </c>
    </row>
    <row r="1095" spans="1:15" x14ac:dyDescent="0.2">
      <c r="A1095" t="s">
        <v>22</v>
      </c>
      <c r="B1095" t="s">
        <v>847</v>
      </c>
      <c r="C1095" t="s">
        <v>23</v>
      </c>
      <c r="D1095" t="s">
        <v>848</v>
      </c>
      <c r="E1095" t="s">
        <v>37</v>
      </c>
      <c r="F1095" t="str">
        <f t="shared" si="34"/>
        <v>Toronto</v>
      </c>
      <c r="G1095" t="str">
        <f t="shared" si="35"/>
        <v>Toronto</v>
      </c>
      <c r="H1095" t="s">
        <v>31</v>
      </c>
      <c r="I1095" t="s">
        <v>2003</v>
      </c>
      <c r="J1095" t="s">
        <v>20</v>
      </c>
      <c r="K1095" t="s">
        <v>32</v>
      </c>
      <c r="L1095" t="s">
        <v>21</v>
      </c>
      <c r="M1095" s="6">
        <v>58000</v>
      </c>
      <c r="N1095" s="6">
        <v>75000</v>
      </c>
      <c r="O1095" s="6">
        <v>66500</v>
      </c>
    </row>
    <row r="1096" spans="1:15" x14ac:dyDescent="0.2">
      <c r="A1096" t="s">
        <v>48</v>
      </c>
      <c r="B1096" t="s">
        <v>363</v>
      </c>
      <c r="C1096" t="s">
        <v>50</v>
      </c>
      <c r="D1096" t="s">
        <v>364</v>
      </c>
      <c r="E1096" t="s">
        <v>37</v>
      </c>
      <c r="F1096" t="str">
        <f t="shared" si="34"/>
        <v>Toronto</v>
      </c>
      <c r="G1096" t="str">
        <f t="shared" si="35"/>
        <v>Toronto</v>
      </c>
      <c r="H1096" t="s">
        <v>31</v>
      </c>
      <c r="I1096" t="s">
        <v>2004</v>
      </c>
      <c r="J1096" t="s">
        <v>223</v>
      </c>
      <c r="K1096" t="s">
        <v>32</v>
      </c>
      <c r="L1096" t="s">
        <v>33</v>
      </c>
      <c r="M1096" s="6">
        <v>68000</v>
      </c>
      <c r="N1096" s="6">
        <v>81000</v>
      </c>
      <c r="O1096" s="6">
        <v>74500</v>
      </c>
    </row>
    <row r="1097" spans="1:15" x14ac:dyDescent="0.2">
      <c r="A1097" t="s">
        <v>22</v>
      </c>
      <c r="B1097" t="s">
        <v>23</v>
      </c>
      <c r="C1097" t="s">
        <v>23</v>
      </c>
      <c r="D1097" t="s">
        <v>2005</v>
      </c>
      <c r="E1097" t="s">
        <v>204</v>
      </c>
      <c r="F1097" t="str">
        <f t="shared" si="34"/>
        <v>Brampton</v>
      </c>
      <c r="G1097" t="str">
        <f t="shared" si="35"/>
        <v>Brampton</v>
      </c>
      <c r="H1097" t="s">
        <v>31</v>
      </c>
      <c r="I1097" t="s">
        <v>2006</v>
      </c>
      <c r="J1097" t="s">
        <v>20</v>
      </c>
      <c r="K1097" t="s">
        <v>32</v>
      </c>
      <c r="L1097" t="s">
        <v>21</v>
      </c>
      <c r="M1097" s="6">
        <v>60000</v>
      </c>
      <c r="N1097" s="6">
        <v>70000</v>
      </c>
      <c r="O1097" s="6">
        <v>65000</v>
      </c>
    </row>
    <row r="1098" spans="1:15" x14ac:dyDescent="0.2">
      <c r="A1098" t="s">
        <v>81</v>
      </c>
      <c r="B1098" t="s">
        <v>627</v>
      </c>
      <c r="C1098" t="s">
        <v>23</v>
      </c>
      <c r="D1098" t="s">
        <v>628</v>
      </c>
      <c r="E1098" t="s">
        <v>260</v>
      </c>
      <c r="F1098" t="str">
        <f t="shared" si="34"/>
        <v>Halifax</v>
      </c>
      <c r="G1098" t="str">
        <f t="shared" si="35"/>
        <v>Halifax</v>
      </c>
      <c r="H1098" t="s">
        <v>186</v>
      </c>
      <c r="I1098" t="s">
        <v>2007</v>
      </c>
      <c r="J1098" t="s">
        <v>45</v>
      </c>
      <c r="K1098" t="s">
        <v>32</v>
      </c>
      <c r="L1098" t="s">
        <v>46</v>
      </c>
      <c r="M1098" s="6">
        <v>61000</v>
      </c>
      <c r="N1098" s="6">
        <v>61000</v>
      </c>
      <c r="O1098" s="6">
        <v>61000</v>
      </c>
    </row>
    <row r="1099" spans="1:15" x14ac:dyDescent="0.2">
      <c r="A1099" t="s">
        <v>105</v>
      </c>
      <c r="B1099" t="s">
        <v>1616</v>
      </c>
      <c r="C1099" t="s">
        <v>28</v>
      </c>
      <c r="D1099" t="s">
        <v>1617</v>
      </c>
      <c r="E1099" t="s">
        <v>37</v>
      </c>
      <c r="F1099" t="str">
        <f t="shared" si="34"/>
        <v>Toronto</v>
      </c>
      <c r="G1099" t="str">
        <f t="shared" si="35"/>
        <v>Toronto</v>
      </c>
      <c r="H1099" t="s">
        <v>31</v>
      </c>
      <c r="I1099" t="s">
        <v>2008</v>
      </c>
      <c r="J1099" t="s">
        <v>20</v>
      </c>
      <c r="K1099" t="s">
        <v>32</v>
      </c>
      <c r="L1099" t="s">
        <v>21</v>
      </c>
      <c r="M1099" s="6">
        <v>81000</v>
      </c>
      <c r="N1099" s="6">
        <v>110000</v>
      </c>
      <c r="O1099" s="6">
        <v>95500</v>
      </c>
    </row>
    <row r="1100" spans="1:15" x14ac:dyDescent="0.2">
      <c r="A1100" t="s">
        <v>13</v>
      </c>
      <c r="B1100" t="s">
        <v>2009</v>
      </c>
      <c r="C1100" t="s">
        <v>67</v>
      </c>
      <c r="D1100" t="s">
        <v>2010</v>
      </c>
      <c r="E1100" t="s">
        <v>37</v>
      </c>
      <c r="F1100" t="str">
        <f t="shared" si="34"/>
        <v>Toronto</v>
      </c>
      <c r="G1100" t="str">
        <f t="shared" si="35"/>
        <v>Toronto</v>
      </c>
      <c r="H1100" t="s">
        <v>31</v>
      </c>
      <c r="I1100" t="s">
        <v>2011</v>
      </c>
      <c r="J1100" t="s">
        <v>20</v>
      </c>
      <c r="K1100" t="s">
        <v>32</v>
      </c>
      <c r="L1100" t="s">
        <v>33</v>
      </c>
      <c r="M1100" s="6">
        <v>70000</v>
      </c>
      <c r="N1100" s="6">
        <v>100000</v>
      </c>
      <c r="O1100" s="6">
        <v>85000</v>
      </c>
    </row>
    <row r="1101" spans="1:15" x14ac:dyDescent="0.2">
      <c r="A1101" t="s">
        <v>105</v>
      </c>
      <c r="B1101" t="s">
        <v>1410</v>
      </c>
      <c r="C1101" t="s">
        <v>28</v>
      </c>
      <c r="D1101" t="s">
        <v>1304</v>
      </c>
      <c r="E1101" t="s">
        <v>123</v>
      </c>
      <c r="F1101" t="str">
        <f t="shared" si="34"/>
        <v>Mississauga</v>
      </c>
      <c r="G1101" t="str">
        <f t="shared" si="35"/>
        <v>Mississauga</v>
      </c>
      <c r="H1101" t="s">
        <v>31</v>
      </c>
      <c r="I1101" t="s">
        <v>2012</v>
      </c>
      <c r="J1101" t="s">
        <v>20</v>
      </c>
      <c r="K1101" t="s">
        <v>32</v>
      </c>
      <c r="L1101" t="s">
        <v>21</v>
      </c>
      <c r="M1101" s="6">
        <v>78000</v>
      </c>
      <c r="N1101" s="6">
        <v>93000</v>
      </c>
      <c r="O1101" s="6">
        <v>85500</v>
      </c>
    </row>
    <row r="1102" spans="1:15" x14ac:dyDescent="0.2">
      <c r="A1102" t="s">
        <v>88</v>
      </c>
      <c r="B1102" t="s">
        <v>113</v>
      </c>
      <c r="C1102" t="s">
        <v>28</v>
      </c>
      <c r="D1102" t="s">
        <v>263</v>
      </c>
      <c r="E1102" t="s">
        <v>37</v>
      </c>
      <c r="F1102" t="str">
        <f t="shared" si="34"/>
        <v>Toronto</v>
      </c>
      <c r="G1102" t="str">
        <f t="shared" si="35"/>
        <v>Toronto</v>
      </c>
      <c r="H1102" t="s">
        <v>31</v>
      </c>
      <c r="I1102" t="s">
        <v>2013</v>
      </c>
      <c r="J1102" t="s">
        <v>20</v>
      </c>
      <c r="K1102" t="s">
        <v>32</v>
      </c>
      <c r="L1102" t="s">
        <v>93</v>
      </c>
      <c r="M1102" s="6">
        <v>75000</v>
      </c>
      <c r="N1102" s="6">
        <v>100000</v>
      </c>
      <c r="O1102" s="6">
        <v>87500</v>
      </c>
    </row>
    <row r="1103" spans="1:15" x14ac:dyDescent="0.2">
      <c r="A1103" t="s">
        <v>105</v>
      </c>
      <c r="B1103" t="s">
        <v>2014</v>
      </c>
      <c r="C1103" t="s">
        <v>28</v>
      </c>
      <c r="D1103" t="s">
        <v>2015</v>
      </c>
      <c r="E1103" t="s">
        <v>63</v>
      </c>
      <c r="F1103" t="str">
        <f t="shared" si="34"/>
        <v>Vancouver</v>
      </c>
      <c r="G1103" t="str">
        <f t="shared" si="35"/>
        <v>Vancouver</v>
      </c>
      <c r="H1103" t="s">
        <v>53</v>
      </c>
      <c r="I1103" t="s">
        <v>2016</v>
      </c>
      <c r="J1103" t="s">
        <v>20</v>
      </c>
      <c r="K1103" t="s">
        <v>32</v>
      </c>
      <c r="L1103" t="s">
        <v>21</v>
      </c>
      <c r="M1103" s="6">
        <v>53000</v>
      </c>
      <c r="N1103" s="6">
        <v>84000</v>
      </c>
      <c r="O1103" s="6">
        <v>68500</v>
      </c>
    </row>
    <row r="1104" spans="1:15" x14ac:dyDescent="0.2">
      <c r="A1104" t="s">
        <v>13</v>
      </c>
      <c r="B1104" t="s">
        <v>168</v>
      </c>
      <c r="C1104" t="s">
        <v>28</v>
      </c>
      <c r="D1104" t="s">
        <v>169</v>
      </c>
      <c r="E1104" t="s">
        <v>63</v>
      </c>
      <c r="F1104" t="str">
        <f t="shared" si="34"/>
        <v>Vancouver</v>
      </c>
      <c r="G1104" t="str">
        <f t="shared" si="35"/>
        <v>Vancouver</v>
      </c>
      <c r="H1104" t="s">
        <v>53</v>
      </c>
      <c r="I1104" t="s">
        <v>2017</v>
      </c>
      <c r="J1104" t="s">
        <v>45</v>
      </c>
      <c r="K1104" t="s">
        <v>32</v>
      </c>
      <c r="L1104" t="s">
        <v>21</v>
      </c>
      <c r="M1104" s="6">
        <v>108000</v>
      </c>
      <c r="N1104" s="6">
        <v>147000</v>
      </c>
      <c r="O1104" s="6">
        <v>127500</v>
      </c>
    </row>
    <row r="1105" spans="1:15" x14ac:dyDescent="0.2">
      <c r="A1105" t="s">
        <v>48</v>
      </c>
      <c r="B1105" t="s">
        <v>1427</v>
      </c>
      <c r="C1105" t="s">
        <v>50</v>
      </c>
      <c r="D1105" t="s">
        <v>1428</v>
      </c>
      <c r="E1105" t="s">
        <v>1876</v>
      </c>
      <c r="F1105" t="str">
        <f t="shared" si="34"/>
        <v>Midtown Toronto</v>
      </c>
      <c r="G1105" t="str">
        <f t="shared" si="35"/>
        <v>Midtown Toronto</v>
      </c>
      <c r="H1105" t="s">
        <v>31</v>
      </c>
      <c r="I1105" t="s">
        <v>2018</v>
      </c>
      <c r="J1105" t="s">
        <v>20</v>
      </c>
      <c r="K1105" t="s">
        <v>32</v>
      </c>
      <c r="L1105" t="s">
        <v>21</v>
      </c>
      <c r="M1105" s="6">
        <v>52000</v>
      </c>
      <c r="N1105" s="6">
        <v>68000</v>
      </c>
      <c r="O1105" s="6">
        <v>60000</v>
      </c>
    </row>
    <row r="1106" spans="1:15" x14ac:dyDescent="0.2">
      <c r="A1106" t="s">
        <v>13</v>
      </c>
      <c r="B1106" t="s">
        <v>2019</v>
      </c>
      <c r="C1106" t="s">
        <v>28</v>
      </c>
      <c r="D1106" t="s">
        <v>718</v>
      </c>
      <c r="E1106" t="s">
        <v>37</v>
      </c>
      <c r="F1106" t="str">
        <f t="shared" si="34"/>
        <v>Toronto</v>
      </c>
      <c r="G1106" t="str">
        <f t="shared" si="35"/>
        <v>Toronto</v>
      </c>
      <c r="H1106" t="s">
        <v>31</v>
      </c>
      <c r="I1106" t="s">
        <v>2020</v>
      </c>
      <c r="J1106" t="s">
        <v>20</v>
      </c>
      <c r="K1106" t="s">
        <v>32</v>
      </c>
      <c r="L1106" t="s">
        <v>21</v>
      </c>
      <c r="M1106" s="6">
        <v>83000</v>
      </c>
      <c r="N1106" s="6">
        <v>104000</v>
      </c>
      <c r="O1106" s="6">
        <v>93500</v>
      </c>
    </row>
    <row r="1107" spans="1:15" x14ac:dyDescent="0.2">
      <c r="A1107" t="s">
        <v>88</v>
      </c>
      <c r="B1107" t="s">
        <v>557</v>
      </c>
      <c r="C1107" t="s">
        <v>35</v>
      </c>
      <c r="D1107" t="s">
        <v>561</v>
      </c>
      <c r="E1107" t="s">
        <v>37</v>
      </c>
      <c r="F1107" t="str">
        <f t="shared" si="34"/>
        <v>Toronto</v>
      </c>
      <c r="G1107" t="str">
        <f t="shared" si="35"/>
        <v>Toronto</v>
      </c>
      <c r="H1107" t="s">
        <v>31</v>
      </c>
      <c r="I1107" t="s">
        <v>1956</v>
      </c>
      <c r="J1107" t="s">
        <v>20</v>
      </c>
      <c r="K1107" t="s">
        <v>32</v>
      </c>
      <c r="L1107" t="s">
        <v>241</v>
      </c>
      <c r="M1107" s="6">
        <v>85816.8</v>
      </c>
      <c r="N1107" s="6">
        <v>91520</v>
      </c>
      <c r="O1107" s="6">
        <v>88668.4</v>
      </c>
    </row>
    <row r="1108" spans="1:15" x14ac:dyDescent="0.2">
      <c r="A1108" t="s">
        <v>81</v>
      </c>
      <c r="B1108" t="s">
        <v>2021</v>
      </c>
      <c r="C1108" t="s">
        <v>23</v>
      </c>
      <c r="D1108" t="s">
        <v>2022</v>
      </c>
      <c r="E1108" t="s">
        <v>37</v>
      </c>
      <c r="F1108" t="str">
        <f t="shared" si="34"/>
        <v>Toronto</v>
      </c>
      <c r="G1108" t="str">
        <f t="shared" si="35"/>
        <v>Toronto</v>
      </c>
      <c r="H1108" t="s">
        <v>31</v>
      </c>
      <c r="I1108" t="s">
        <v>2023</v>
      </c>
      <c r="J1108" t="s">
        <v>20</v>
      </c>
      <c r="K1108" t="s">
        <v>32</v>
      </c>
      <c r="L1108" t="s">
        <v>21</v>
      </c>
      <c r="M1108" s="6">
        <v>81000</v>
      </c>
      <c r="N1108" s="6">
        <v>114000</v>
      </c>
      <c r="O1108" s="6">
        <v>97500</v>
      </c>
    </row>
    <row r="1109" spans="1:15" x14ac:dyDescent="0.2">
      <c r="A1109" t="s">
        <v>22</v>
      </c>
      <c r="B1109" t="s">
        <v>23</v>
      </c>
      <c r="C1109" t="s">
        <v>23</v>
      </c>
      <c r="D1109" t="s">
        <v>126</v>
      </c>
      <c r="E1109" t="s">
        <v>37</v>
      </c>
      <c r="F1109" t="str">
        <f t="shared" si="34"/>
        <v>Toronto</v>
      </c>
      <c r="G1109" t="str">
        <f t="shared" si="35"/>
        <v>Toronto</v>
      </c>
      <c r="H1109" t="s">
        <v>31</v>
      </c>
      <c r="I1109" t="s">
        <v>2024</v>
      </c>
      <c r="J1109" t="s">
        <v>20</v>
      </c>
      <c r="K1109" t="s">
        <v>32</v>
      </c>
      <c r="L1109" t="s">
        <v>93</v>
      </c>
      <c r="M1109" s="6">
        <v>60000</v>
      </c>
      <c r="N1109" s="6">
        <v>112000</v>
      </c>
      <c r="O1109" s="6">
        <v>86000</v>
      </c>
    </row>
    <row r="1110" spans="1:15" x14ac:dyDescent="0.2">
      <c r="A1110" t="s">
        <v>105</v>
      </c>
      <c r="B1110" t="s">
        <v>510</v>
      </c>
      <c r="C1110" t="s">
        <v>28</v>
      </c>
      <c r="D1110" t="s">
        <v>169</v>
      </c>
      <c r="E1110" t="s">
        <v>37</v>
      </c>
      <c r="F1110" t="str">
        <f t="shared" si="34"/>
        <v>Toronto</v>
      </c>
      <c r="G1110" t="str">
        <f t="shared" si="35"/>
        <v>Toronto</v>
      </c>
      <c r="H1110" t="s">
        <v>31</v>
      </c>
      <c r="I1110" t="s">
        <v>2025</v>
      </c>
      <c r="J1110" t="s">
        <v>45</v>
      </c>
      <c r="K1110" t="s">
        <v>32</v>
      </c>
      <c r="L1110" t="s">
        <v>21</v>
      </c>
      <c r="M1110" s="6">
        <v>89000</v>
      </c>
      <c r="N1110" s="6">
        <v>123000</v>
      </c>
      <c r="O1110" s="6">
        <v>106000</v>
      </c>
    </row>
    <row r="1111" spans="1:15" x14ac:dyDescent="0.2">
      <c r="A1111" t="s">
        <v>13</v>
      </c>
      <c r="B1111" t="s">
        <v>798</v>
      </c>
      <c r="C1111" t="s">
        <v>90</v>
      </c>
      <c r="D1111" t="s">
        <v>1228</v>
      </c>
      <c r="E1111" t="s">
        <v>316</v>
      </c>
      <c r="F1111" t="str">
        <f t="shared" si="34"/>
        <v>North York</v>
      </c>
      <c r="G1111" t="str">
        <f t="shared" si="35"/>
        <v>North York</v>
      </c>
      <c r="H1111" t="s">
        <v>31</v>
      </c>
      <c r="I1111" t="s">
        <v>2026</v>
      </c>
      <c r="J1111" t="s">
        <v>20</v>
      </c>
      <c r="K1111" t="s">
        <v>32</v>
      </c>
      <c r="L1111" t="s">
        <v>21</v>
      </c>
      <c r="M1111" s="6">
        <v>90480</v>
      </c>
      <c r="N1111" s="6">
        <v>90480</v>
      </c>
      <c r="O1111" s="6">
        <v>90480</v>
      </c>
    </row>
    <row r="1112" spans="1:15" x14ac:dyDescent="0.2">
      <c r="A1112" t="s">
        <v>26</v>
      </c>
      <c r="B1112" t="s">
        <v>2027</v>
      </c>
      <c r="C1112" t="s">
        <v>41</v>
      </c>
      <c r="D1112" t="s">
        <v>697</v>
      </c>
      <c r="E1112" t="s">
        <v>204</v>
      </c>
      <c r="F1112" t="str">
        <f t="shared" si="34"/>
        <v>Brampton</v>
      </c>
      <c r="G1112" t="str">
        <f t="shared" si="35"/>
        <v>Brampton</v>
      </c>
      <c r="H1112" t="s">
        <v>31</v>
      </c>
      <c r="I1112" t="s">
        <v>2028</v>
      </c>
      <c r="J1112" t="s">
        <v>45</v>
      </c>
      <c r="K1112" t="s">
        <v>32</v>
      </c>
      <c r="L1112" t="s">
        <v>21</v>
      </c>
      <c r="M1112" s="6">
        <v>43000</v>
      </c>
      <c r="N1112" s="6">
        <v>93000</v>
      </c>
      <c r="O1112" s="6">
        <v>68000</v>
      </c>
    </row>
    <row r="1113" spans="1:15" x14ac:dyDescent="0.2">
      <c r="A1113" t="s">
        <v>88</v>
      </c>
      <c r="B1113" t="s">
        <v>645</v>
      </c>
      <c r="C1113" t="s">
        <v>28</v>
      </c>
      <c r="D1113" t="s">
        <v>793</v>
      </c>
      <c r="E1113" t="s">
        <v>316</v>
      </c>
      <c r="F1113" t="str">
        <f t="shared" si="34"/>
        <v>North York</v>
      </c>
      <c r="G1113" t="str">
        <f t="shared" si="35"/>
        <v>North York</v>
      </c>
      <c r="H1113" t="s">
        <v>31</v>
      </c>
      <c r="I1113" t="s">
        <v>2029</v>
      </c>
      <c r="J1113" t="s">
        <v>20</v>
      </c>
      <c r="K1113" t="s">
        <v>32</v>
      </c>
      <c r="L1113" t="s">
        <v>21</v>
      </c>
      <c r="M1113" s="6">
        <v>90001.600000000006</v>
      </c>
      <c r="N1113" s="6">
        <v>90001.600000000006</v>
      </c>
      <c r="O1113" s="6">
        <v>90001.600000000006</v>
      </c>
    </row>
    <row r="1114" spans="1:15" x14ac:dyDescent="0.2">
      <c r="A1114" t="s">
        <v>105</v>
      </c>
      <c r="B1114" t="s">
        <v>510</v>
      </c>
      <c r="C1114" t="s">
        <v>28</v>
      </c>
      <c r="D1114" t="s">
        <v>2030</v>
      </c>
      <c r="E1114" t="s">
        <v>37</v>
      </c>
      <c r="F1114" t="str">
        <f t="shared" si="34"/>
        <v>Toronto</v>
      </c>
      <c r="G1114" t="str">
        <f t="shared" si="35"/>
        <v>Toronto</v>
      </c>
      <c r="H1114" t="s">
        <v>31</v>
      </c>
      <c r="I1114" t="s">
        <v>2031</v>
      </c>
      <c r="J1114" t="s">
        <v>45</v>
      </c>
      <c r="K1114" t="s">
        <v>32</v>
      </c>
      <c r="L1114" t="s">
        <v>21</v>
      </c>
      <c r="M1114" s="6">
        <v>85000</v>
      </c>
      <c r="N1114" s="6">
        <v>90000</v>
      </c>
      <c r="O1114" s="6">
        <v>87500</v>
      </c>
    </row>
    <row r="1115" spans="1:15" x14ac:dyDescent="0.2">
      <c r="A1115" t="s">
        <v>26</v>
      </c>
      <c r="B1115" t="s">
        <v>644</v>
      </c>
      <c r="C1115" t="s">
        <v>50</v>
      </c>
      <c r="D1115" t="s">
        <v>460</v>
      </c>
      <c r="E1115" t="s">
        <v>1835</v>
      </c>
      <c r="F1115" t="str">
        <f t="shared" si="34"/>
        <v>Montreal</v>
      </c>
      <c r="G1115" t="str">
        <f t="shared" si="35"/>
        <v>Montreal</v>
      </c>
      <c r="H1115" t="s">
        <v>146</v>
      </c>
      <c r="I1115" t="s">
        <v>2032</v>
      </c>
      <c r="J1115" t="s">
        <v>20</v>
      </c>
      <c r="K1115" t="s">
        <v>32</v>
      </c>
      <c r="L1115" t="s">
        <v>21</v>
      </c>
      <c r="M1115" s="6">
        <v>64123.59</v>
      </c>
      <c r="N1115" s="6">
        <v>86600</v>
      </c>
      <c r="O1115" s="6">
        <v>75361.794999999998</v>
      </c>
    </row>
    <row r="1116" spans="1:15" x14ac:dyDescent="0.2">
      <c r="A1116" t="s">
        <v>105</v>
      </c>
      <c r="B1116" t="s">
        <v>2033</v>
      </c>
      <c r="C1116" t="s">
        <v>50</v>
      </c>
      <c r="D1116" t="s">
        <v>1921</v>
      </c>
      <c r="E1116" t="s">
        <v>37</v>
      </c>
      <c r="F1116" t="str">
        <f t="shared" si="34"/>
        <v>Toronto</v>
      </c>
      <c r="G1116" t="str">
        <f t="shared" si="35"/>
        <v>Toronto</v>
      </c>
      <c r="H1116" t="s">
        <v>31</v>
      </c>
      <c r="I1116" t="s">
        <v>2034</v>
      </c>
      <c r="J1116" t="s">
        <v>20</v>
      </c>
      <c r="K1116" t="s">
        <v>32</v>
      </c>
      <c r="L1116" t="s">
        <v>21</v>
      </c>
      <c r="M1116" s="6">
        <v>58000</v>
      </c>
      <c r="N1116" s="6">
        <v>80000</v>
      </c>
      <c r="O1116" s="6">
        <v>69000</v>
      </c>
    </row>
    <row r="1117" spans="1:15" x14ac:dyDescent="0.2">
      <c r="A1117" t="s">
        <v>13</v>
      </c>
      <c r="B1117" t="s">
        <v>2035</v>
      </c>
      <c r="C1117" t="s">
        <v>28</v>
      </c>
      <c r="D1117" t="s">
        <v>2036</v>
      </c>
      <c r="E1117" t="s">
        <v>37</v>
      </c>
      <c r="F1117" t="str">
        <f t="shared" si="34"/>
        <v>Toronto</v>
      </c>
      <c r="G1117" t="str">
        <f t="shared" si="35"/>
        <v>Toronto</v>
      </c>
      <c r="H1117" t="s">
        <v>31</v>
      </c>
      <c r="I1117" t="s">
        <v>2037</v>
      </c>
      <c r="J1117" t="s">
        <v>20</v>
      </c>
      <c r="K1117" t="s">
        <v>32</v>
      </c>
      <c r="L1117" t="s">
        <v>241</v>
      </c>
      <c r="M1117" s="6">
        <v>76000</v>
      </c>
      <c r="N1117" s="6">
        <v>89440</v>
      </c>
      <c r="O1117" s="6">
        <v>82720</v>
      </c>
    </row>
    <row r="1118" spans="1:15" x14ac:dyDescent="0.2">
      <c r="A1118" t="s">
        <v>48</v>
      </c>
      <c r="B1118" t="s">
        <v>707</v>
      </c>
      <c r="C1118" t="s">
        <v>23</v>
      </c>
      <c r="D1118" t="s">
        <v>708</v>
      </c>
      <c r="E1118" t="s">
        <v>37</v>
      </c>
      <c r="F1118" t="str">
        <f t="shared" si="34"/>
        <v>Toronto</v>
      </c>
      <c r="G1118" t="str">
        <f t="shared" si="35"/>
        <v>Toronto</v>
      </c>
      <c r="H1118" t="s">
        <v>31</v>
      </c>
      <c r="I1118" t="s">
        <v>2038</v>
      </c>
      <c r="J1118" t="s">
        <v>375</v>
      </c>
      <c r="K1118" t="s">
        <v>32</v>
      </c>
      <c r="L1118" t="s">
        <v>21</v>
      </c>
      <c r="M1118" s="6">
        <v>60000</v>
      </c>
      <c r="N1118" s="6">
        <v>90000</v>
      </c>
      <c r="O1118" s="6">
        <v>75000</v>
      </c>
    </row>
    <row r="1119" spans="1:15" x14ac:dyDescent="0.2">
      <c r="A1119" t="s">
        <v>13</v>
      </c>
      <c r="B1119" t="s">
        <v>2039</v>
      </c>
      <c r="C1119" t="s">
        <v>28</v>
      </c>
      <c r="D1119" t="s">
        <v>1111</v>
      </c>
      <c r="E1119" t="s">
        <v>37</v>
      </c>
      <c r="F1119" t="str">
        <f t="shared" si="34"/>
        <v>Toronto</v>
      </c>
      <c r="G1119" t="str">
        <f t="shared" si="35"/>
        <v>Toronto</v>
      </c>
      <c r="H1119" t="s">
        <v>31</v>
      </c>
      <c r="I1119" t="s">
        <v>2040</v>
      </c>
      <c r="J1119" t="s">
        <v>20</v>
      </c>
      <c r="K1119" t="s">
        <v>32</v>
      </c>
      <c r="L1119" t="s">
        <v>241</v>
      </c>
      <c r="M1119" s="6">
        <v>137280</v>
      </c>
      <c r="N1119" s="6">
        <v>176800</v>
      </c>
      <c r="O1119" s="6">
        <v>157040</v>
      </c>
    </row>
    <row r="1120" spans="1:15" x14ac:dyDescent="0.2">
      <c r="A1120" t="s">
        <v>88</v>
      </c>
      <c r="B1120" t="s">
        <v>645</v>
      </c>
      <c r="C1120" t="s">
        <v>28</v>
      </c>
      <c r="D1120" t="s">
        <v>907</v>
      </c>
      <c r="E1120" t="s">
        <v>908</v>
      </c>
      <c r="F1120" t="str">
        <f t="shared" si="34"/>
        <v>Kitchener</v>
      </c>
      <c r="G1120" t="str">
        <f t="shared" si="35"/>
        <v>Kitchener</v>
      </c>
      <c r="H1120" t="s">
        <v>31</v>
      </c>
      <c r="I1120" t="s">
        <v>2041</v>
      </c>
      <c r="J1120" t="s">
        <v>20</v>
      </c>
      <c r="K1120" t="s">
        <v>32</v>
      </c>
      <c r="L1120" t="s">
        <v>241</v>
      </c>
      <c r="M1120" s="6">
        <v>83200</v>
      </c>
      <c r="N1120" s="6">
        <v>93600</v>
      </c>
      <c r="O1120" s="6">
        <v>88400</v>
      </c>
    </row>
    <row r="1121" spans="1:15" x14ac:dyDescent="0.2">
      <c r="A1121" t="s">
        <v>105</v>
      </c>
      <c r="B1121" t="s">
        <v>2042</v>
      </c>
      <c r="C1121" t="s">
        <v>35</v>
      </c>
      <c r="D1121" t="s">
        <v>1360</v>
      </c>
      <c r="E1121" t="s">
        <v>452</v>
      </c>
      <c r="F1121" t="str">
        <f t="shared" si="34"/>
        <v>North Vancouver</v>
      </c>
      <c r="G1121" t="str">
        <f t="shared" si="35"/>
        <v>North Vancouver</v>
      </c>
      <c r="H1121" t="s">
        <v>53</v>
      </c>
      <c r="I1121" t="s">
        <v>2043</v>
      </c>
      <c r="J1121" t="s">
        <v>20</v>
      </c>
      <c r="K1121" t="s">
        <v>32</v>
      </c>
      <c r="L1121" t="s">
        <v>21</v>
      </c>
      <c r="M1121" s="6">
        <v>69000</v>
      </c>
      <c r="N1121" s="6">
        <v>85000</v>
      </c>
      <c r="O1121" s="6">
        <v>77000</v>
      </c>
    </row>
    <row r="1122" spans="1:15" x14ac:dyDescent="0.2">
      <c r="A1122" t="s">
        <v>26</v>
      </c>
      <c r="B1122" t="s">
        <v>2044</v>
      </c>
      <c r="C1122" t="s">
        <v>28</v>
      </c>
      <c r="D1122" t="s">
        <v>704</v>
      </c>
      <c r="E1122" t="s">
        <v>1890</v>
      </c>
      <c r="F1122" t="str">
        <f t="shared" si="34"/>
        <v>Canada</v>
      </c>
      <c r="G1122" t="str">
        <f t="shared" si="35"/>
        <v>Canada</v>
      </c>
      <c r="H1122" t="s">
        <v>18</v>
      </c>
      <c r="I1122" t="s">
        <v>2045</v>
      </c>
      <c r="J1122" t="s">
        <v>20</v>
      </c>
      <c r="K1122" t="s">
        <v>32</v>
      </c>
      <c r="L1122" t="s">
        <v>21</v>
      </c>
      <c r="M1122" s="6">
        <v>64123.59</v>
      </c>
      <c r="N1122" s="6">
        <v>86600</v>
      </c>
      <c r="O1122" s="6">
        <v>75361.794999999998</v>
      </c>
    </row>
    <row r="1123" spans="1:15" x14ac:dyDescent="0.2">
      <c r="A1123" t="s">
        <v>105</v>
      </c>
      <c r="B1123" t="s">
        <v>2046</v>
      </c>
      <c r="C1123" t="s">
        <v>61</v>
      </c>
      <c r="D1123" t="s">
        <v>2047</v>
      </c>
      <c r="E1123" t="s">
        <v>204</v>
      </c>
      <c r="F1123" t="str">
        <f t="shared" si="34"/>
        <v>Brampton</v>
      </c>
      <c r="G1123" t="str">
        <f t="shared" si="35"/>
        <v>Brampton</v>
      </c>
      <c r="H1123" t="s">
        <v>31</v>
      </c>
      <c r="I1123" t="s">
        <v>2048</v>
      </c>
      <c r="J1123" t="s">
        <v>20</v>
      </c>
      <c r="K1123" t="s">
        <v>32</v>
      </c>
      <c r="L1123" t="s">
        <v>46</v>
      </c>
      <c r="M1123" s="6">
        <v>40000</v>
      </c>
      <c r="N1123" s="6">
        <v>60000</v>
      </c>
      <c r="O1123" s="6">
        <v>50000</v>
      </c>
    </row>
    <row r="1124" spans="1:15" x14ac:dyDescent="0.2">
      <c r="A1124" t="s">
        <v>88</v>
      </c>
      <c r="B1124" t="s">
        <v>645</v>
      </c>
      <c r="C1124" t="s">
        <v>28</v>
      </c>
      <c r="D1124" t="s">
        <v>809</v>
      </c>
      <c r="E1124" t="s">
        <v>810</v>
      </c>
      <c r="F1124" t="str">
        <f t="shared" si="34"/>
        <v>Scarborough</v>
      </c>
      <c r="G1124" t="str">
        <f t="shared" si="35"/>
        <v>Scarborough</v>
      </c>
      <c r="H1124" t="s">
        <v>31</v>
      </c>
      <c r="I1124" t="s">
        <v>2049</v>
      </c>
      <c r="J1124" t="s">
        <v>20</v>
      </c>
      <c r="K1124" t="s">
        <v>32</v>
      </c>
      <c r="L1124" t="s">
        <v>811</v>
      </c>
      <c r="M1124" s="6">
        <v>90480</v>
      </c>
      <c r="N1124" s="6">
        <v>90480</v>
      </c>
      <c r="O1124" s="6">
        <v>90480</v>
      </c>
    </row>
    <row r="1125" spans="1:15" x14ac:dyDescent="0.2">
      <c r="A1125" t="s">
        <v>55</v>
      </c>
      <c r="B1125" t="s">
        <v>2050</v>
      </c>
      <c r="C1125" t="s">
        <v>188</v>
      </c>
      <c r="D1125" t="s">
        <v>2051</v>
      </c>
      <c r="E1125" t="s">
        <v>17</v>
      </c>
      <c r="F1125" t="str">
        <f t="shared" si="34"/>
        <v>Remote</v>
      </c>
      <c r="G1125" t="str">
        <f t="shared" si="35"/>
        <v>Remote</v>
      </c>
      <c r="H1125" t="s">
        <v>18</v>
      </c>
      <c r="I1125" t="s">
        <v>2052</v>
      </c>
      <c r="J1125" t="s">
        <v>20</v>
      </c>
      <c r="K1125" t="s">
        <v>17</v>
      </c>
      <c r="L1125" t="s">
        <v>21</v>
      </c>
      <c r="M1125" s="6">
        <v>82000</v>
      </c>
      <c r="N1125" s="6">
        <v>180000</v>
      </c>
      <c r="O1125" s="6">
        <v>131000</v>
      </c>
    </row>
    <row r="1126" spans="1:15" x14ac:dyDescent="0.2">
      <c r="A1126" t="s">
        <v>81</v>
      </c>
      <c r="B1126" t="s">
        <v>202</v>
      </c>
      <c r="C1126" t="s">
        <v>35</v>
      </c>
      <c r="D1126" t="s">
        <v>203</v>
      </c>
      <c r="E1126" t="s">
        <v>204</v>
      </c>
      <c r="F1126" t="str">
        <f t="shared" si="34"/>
        <v>Brampton</v>
      </c>
      <c r="G1126" t="str">
        <f t="shared" si="35"/>
        <v>Brampton</v>
      </c>
      <c r="H1126" t="s">
        <v>31</v>
      </c>
      <c r="I1126" t="s">
        <v>2053</v>
      </c>
      <c r="J1126" t="s">
        <v>45</v>
      </c>
      <c r="K1126" t="s">
        <v>32</v>
      </c>
      <c r="L1126" t="s">
        <v>33</v>
      </c>
      <c r="M1126" s="6">
        <v>80000</v>
      </c>
      <c r="N1126" s="6">
        <v>105000</v>
      </c>
      <c r="O1126" s="6">
        <v>92500</v>
      </c>
    </row>
    <row r="1127" spans="1:15" x14ac:dyDescent="0.2">
      <c r="A1127" t="s">
        <v>13</v>
      </c>
      <c r="B1127" t="s">
        <v>798</v>
      </c>
      <c r="C1127" t="s">
        <v>90</v>
      </c>
      <c r="D1127" t="s">
        <v>1195</v>
      </c>
      <c r="E1127" t="s">
        <v>99</v>
      </c>
      <c r="F1127" t="str">
        <f t="shared" si="34"/>
        <v>Calgary</v>
      </c>
      <c r="G1127" t="str">
        <f t="shared" si="35"/>
        <v>Calgary</v>
      </c>
      <c r="H1127" t="s">
        <v>100</v>
      </c>
      <c r="I1127" t="s">
        <v>2054</v>
      </c>
      <c r="J1127" t="s">
        <v>20</v>
      </c>
      <c r="K1127" t="s">
        <v>32</v>
      </c>
      <c r="L1127" t="s">
        <v>21</v>
      </c>
      <c r="M1127" s="6">
        <v>62400</v>
      </c>
      <c r="N1127" s="6">
        <v>62400</v>
      </c>
      <c r="O1127" s="6">
        <v>62400</v>
      </c>
    </row>
    <row r="1128" spans="1:15" x14ac:dyDescent="0.2">
      <c r="A1128" t="s">
        <v>13</v>
      </c>
      <c r="B1128" t="s">
        <v>373</v>
      </c>
      <c r="C1128" t="s">
        <v>28</v>
      </c>
      <c r="D1128" t="s">
        <v>374</v>
      </c>
      <c r="E1128" t="s">
        <v>136</v>
      </c>
      <c r="F1128" t="str">
        <f t="shared" si="34"/>
        <v>Edmonton</v>
      </c>
      <c r="G1128" t="str">
        <f t="shared" si="35"/>
        <v>Edmonton</v>
      </c>
      <c r="H1128" t="s">
        <v>100</v>
      </c>
      <c r="I1128" t="s">
        <v>2055</v>
      </c>
      <c r="J1128" t="s">
        <v>375</v>
      </c>
      <c r="K1128" t="s">
        <v>32</v>
      </c>
      <c r="L1128" t="s">
        <v>33</v>
      </c>
      <c r="M1128" s="6">
        <v>81000</v>
      </c>
      <c r="N1128" s="6">
        <v>101000</v>
      </c>
      <c r="O1128" s="6">
        <v>91000</v>
      </c>
    </row>
    <row r="1129" spans="1:15" x14ac:dyDescent="0.2">
      <c r="A1129" t="s">
        <v>26</v>
      </c>
      <c r="B1129" t="s">
        <v>2056</v>
      </c>
      <c r="C1129" t="s">
        <v>28</v>
      </c>
      <c r="D1129" t="s">
        <v>2057</v>
      </c>
      <c r="E1129" t="s">
        <v>63</v>
      </c>
      <c r="F1129" t="str">
        <f t="shared" si="34"/>
        <v>Vancouver</v>
      </c>
      <c r="G1129" t="str">
        <f t="shared" si="35"/>
        <v>Vancouver</v>
      </c>
      <c r="H1129" t="s">
        <v>53</v>
      </c>
      <c r="I1129" t="s">
        <v>2058</v>
      </c>
      <c r="J1129" t="s">
        <v>20</v>
      </c>
      <c r="K1129" t="s">
        <v>32</v>
      </c>
      <c r="L1129" t="s">
        <v>21</v>
      </c>
      <c r="M1129" s="6">
        <v>54000</v>
      </c>
      <c r="N1129" s="6">
        <v>57200</v>
      </c>
      <c r="O1129" s="6">
        <v>55600</v>
      </c>
    </row>
    <row r="1130" spans="1:15" x14ac:dyDescent="0.2">
      <c r="A1130" t="s">
        <v>48</v>
      </c>
      <c r="B1130" t="s">
        <v>49</v>
      </c>
      <c r="C1130" t="s">
        <v>50</v>
      </c>
      <c r="D1130" t="s">
        <v>1803</v>
      </c>
      <c r="E1130" t="s">
        <v>1804</v>
      </c>
      <c r="F1130" t="str">
        <f t="shared" si="34"/>
        <v>Teeswater</v>
      </c>
      <c r="G1130" t="str">
        <f t="shared" si="35"/>
        <v>Teeswater</v>
      </c>
      <c r="H1130" t="s">
        <v>31</v>
      </c>
      <c r="I1130" t="s">
        <v>2059</v>
      </c>
      <c r="J1130" t="s">
        <v>20</v>
      </c>
      <c r="K1130" t="s">
        <v>32</v>
      </c>
      <c r="L1130" t="s">
        <v>21</v>
      </c>
      <c r="M1130" s="6">
        <v>68500</v>
      </c>
      <c r="N1130" s="6">
        <v>87000</v>
      </c>
      <c r="O1130" s="6">
        <v>77750</v>
      </c>
    </row>
    <row r="1131" spans="1:15" x14ac:dyDescent="0.2">
      <c r="A1131" t="s">
        <v>13</v>
      </c>
      <c r="B1131" t="s">
        <v>171</v>
      </c>
      <c r="C1131" t="s">
        <v>50</v>
      </c>
      <c r="D1131" t="s">
        <v>68</v>
      </c>
      <c r="E1131" t="s">
        <v>37</v>
      </c>
      <c r="F1131" t="str">
        <f t="shared" si="34"/>
        <v>Toronto</v>
      </c>
      <c r="G1131" t="str">
        <f t="shared" si="35"/>
        <v>Toronto</v>
      </c>
      <c r="H1131" t="s">
        <v>31</v>
      </c>
      <c r="I1131" t="s">
        <v>2060</v>
      </c>
      <c r="J1131" t="s">
        <v>20</v>
      </c>
      <c r="K1131" t="s">
        <v>32</v>
      </c>
      <c r="L1131" t="s">
        <v>46</v>
      </c>
      <c r="M1131" s="6">
        <v>62000</v>
      </c>
      <c r="N1131" s="6">
        <v>80000</v>
      </c>
      <c r="O1131" s="6">
        <v>71000</v>
      </c>
    </row>
    <row r="1132" spans="1:15" x14ac:dyDescent="0.2">
      <c r="A1132" t="s">
        <v>13</v>
      </c>
      <c r="B1132" t="s">
        <v>2061</v>
      </c>
      <c r="C1132" t="s">
        <v>90</v>
      </c>
      <c r="D1132" t="s">
        <v>2062</v>
      </c>
      <c r="E1132" t="s">
        <v>37</v>
      </c>
      <c r="F1132" t="str">
        <f t="shared" si="34"/>
        <v>Toronto</v>
      </c>
      <c r="G1132" t="str">
        <f t="shared" si="35"/>
        <v>Toronto</v>
      </c>
      <c r="H1132" t="s">
        <v>31</v>
      </c>
      <c r="I1132" t="s">
        <v>2063</v>
      </c>
      <c r="J1132" t="s">
        <v>20</v>
      </c>
      <c r="K1132" t="s">
        <v>32</v>
      </c>
      <c r="L1132" t="s">
        <v>21</v>
      </c>
      <c r="M1132" s="6">
        <v>80000</v>
      </c>
      <c r="N1132" s="6">
        <v>92000</v>
      </c>
      <c r="O1132" s="6">
        <v>86000</v>
      </c>
    </row>
    <row r="1133" spans="1:15" x14ac:dyDescent="0.2">
      <c r="A1133" t="s">
        <v>26</v>
      </c>
      <c r="B1133" t="s">
        <v>188</v>
      </c>
      <c r="C1133" t="s">
        <v>50</v>
      </c>
      <c r="D1133" t="s">
        <v>2064</v>
      </c>
      <c r="E1133" t="s">
        <v>17</v>
      </c>
      <c r="F1133" t="str">
        <f t="shared" si="34"/>
        <v>Remote</v>
      </c>
      <c r="G1133" t="str">
        <f t="shared" si="35"/>
        <v>Remote</v>
      </c>
      <c r="H1133" t="s">
        <v>18</v>
      </c>
      <c r="I1133" t="s">
        <v>2065</v>
      </c>
      <c r="J1133" t="s">
        <v>20</v>
      </c>
      <c r="K1133" t="s">
        <v>17</v>
      </c>
      <c r="L1133" t="s">
        <v>21</v>
      </c>
      <c r="M1133" s="6">
        <v>64123.59</v>
      </c>
      <c r="N1133" s="6">
        <v>86600</v>
      </c>
      <c r="O1133" s="6">
        <v>75361.794999999998</v>
      </c>
    </row>
    <row r="1134" spans="1:15" x14ac:dyDescent="0.2">
      <c r="A1134" t="s">
        <v>48</v>
      </c>
      <c r="B1134" t="s">
        <v>1800</v>
      </c>
      <c r="C1134" t="s">
        <v>50</v>
      </c>
      <c r="D1134" t="s">
        <v>1801</v>
      </c>
      <c r="E1134" t="s">
        <v>99</v>
      </c>
      <c r="F1134" t="str">
        <f t="shared" si="34"/>
        <v>Calgary</v>
      </c>
      <c r="G1134" t="str">
        <f t="shared" si="35"/>
        <v>Calgary</v>
      </c>
      <c r="H1134" t="s">
        <v>100</v>
      </c>
      <c r="I1134" t="s">
        <v>2066</v>
      </c>
      <c r="J1134" t="s">
        <v>223</v>
      </c>
      <c r="K1134" t="s">
        <v>32</v>
      </c>
      <c r="L1134" t="s">
        <v>33</v>
      </c>
      <c r="M1134" s="6">
        <v>57000</v>
      </c>
      <c r="N1134" s="6">
        <v>62000</v>
      </c>
      <c r="O1134" s="6">
        <v>59500</v>
      </c>
    </row>
    <row r="1135" spans="1:15" x14ac:dyDescent="0.2">
      <c r="A1135" t="s">
        <v>26</v>
      </c>
      <c r="B1135" t="s">
        <v>2067</v>
      </c>
      <c r="C1135" t="s">
        <v>1108</v>
      </c>
      <c r="D1135" t="s">
        <v>583</v>
      </c>
      <c r="E1135" t="s">
        <v>1835</v>
      </c>
      <c r="F1135" t="str">
        <f t="shared" si="34"/>
        <v>Montreal</v>
      </c>
      <c r="G1135" t="str">
        <f t="shared" si="35"/>
        <v>Montreal</v>
      </c>
      <c r="H1135" t="s">
        <v>146</v>
      </c>
      <c r="I1135" t="s">
        <v>2068</v>
      </c>
      <c r="J1135" t="s">
        <v>20</v>
      </c>
      <c r="K1135" t="s">
        <v>32</v>
      </c>
      <c r="L1135" t="s">
        <v>21</v>
      </c>
      <c r="M1135" s="6">
        <v>63000</v>
      </c>
      <c r="N1135" s="6">
        <v>120000</v>
      </c>
      <c r="O1135" s="6">
        <v>91500</v>
      </c>
    </row>
    <row r="1136" spans="1:15" x14ac:dyDescent="0.2">
      <c r="A1136" t="s">
        <v>26</v>
      </c>
      <c r="B1136" t="s">
        <v>990</v>
      </c>
      <c r="C1136" t="s">
        <v>90</v>
      </c>
      <c r="D1136" t="s">
        <v>449</v>
      </c>
      <c r="E1136" t="s">
        <v>600</v>
      </c>
      <c r="F1136" t="str">
        <f t="shared" si="34"/>
        <v>Markham</v>
      </c>
      <c r="G1136" t="str">
        <f t="shared" si="35"/>
        <v>Markham</v>
      </c>
      <c r="H1136" t="s">
        <v>31</v>
      </c>
      <c r="I1136" t="s">
        <v>1963</v>
      </c>
      <c r="J1136" t="s">
        <v>45</v>
      </c>
      <c r="K1136" t="s">
        <v>32</v>
      </c>
      <c r="L1136" t="s">
        <v>33</v>
      </c>
      <c r="M1136" s="6">
        <v>56000</v>
      </c>
      <c r="N1136" s="6">
        <v>100000</v>
      </c>
      <c r="O1136" s="6">
        <v>78000</v>
      </c>
    </row>
    <row r="1137" spans="1:15" x14ac:dyDescent="0.2">
      <c r="A1137" t="s">
        <v>81</v>
      </c>
      <c r="B1137" t="s">
        <v>217</v>
      </c>
      <c r="C1137" t="s">
        <v>23</v>
      </c>
      <c r="D1137" t="s">
        <v>2069</v>
      </c>
      <c r="E1137" t="s">
        <v>17</v>
      </c>
      <c r="F1137" t="str">
        <f t="shared" si="34"/>
        <v>Remote</v>
      </c>
      <c r="G1137" t="str">
        <f t="shared" si="35"/>
        <v>Remote</v>
      </c>
      <c r="H1137" t="s">
        <v>18</v>
      </c>
      <c r="I1137" t="s">
        <v>2070</v>
      </c>
      <c r="J1137" t="s">
        <v>45</v>
      </c>
      <c r="K1137" t="s">
        <v>17</v>
      </c>
      <c r="L1137" t="s">
        <v>33</v>
      </c>
      <c r="M1137" s="6">
        <v>66000</v>
      </c>
      <c r="N1137" s="6">
        <v>84500</v>
      </c>
      <c r="O1137" s="6">
        <v>75250</v>
      </c>
    </row>
    <row r="1138" spans="1:15" x14ac:dyDescent="0.2">
      <c r="A1138" t="s">
        <v>81</v>
      </c>
      <c r="B1138" t="s">
        <v>199</v>
      </c>
      <c r="C1138" t="s">
        <v>188</v>
      </c>
      <c r="D1138" t="s">
        <v>200</v>
      </c>
      <c r="E1138" t="s">
        <v>37</v>
      </c>
      <c r="F1138" t="str">
        <f t="shared" si="34"/>
        <v>Toronto</v>
      </c>
      <c r="G1138" t="str">
        <f t="shared" si="35"/>
        <v>Toronto</v>
      </c>
      <c r="H1138" t="s">
        <v>31</v>
      </c>
      <c r="I1138" t="s">
        <v>2071</v>
      </c>
      <c r="J1138" t="s">
        <v>20</v>
      </c>
      <c r="K1138" t="s">
        <v>32</v>
      </c>
      <c r="L1138" t="s">
        <v>21</v>
      </c>
      <c r="M1138" s="6">
        <v>72000</v>
      </c>
      <c r="N1138" s="6">
        <v>86000</v>
      </c>
      <c r="O1138" s="6">
        <v>79000</v>
      </c>
    </row>
    <row r="1139" spans="1:15" x14ac:dyDescent="0.2">
      <c r="A1139" t="s">
        <v>105</v>
      </c>
      <c r="B1139" t="s">
        <v>2072</v>
      </c>
      <c r="C1139" t="s">
        <v>28</v>
      </c>
      <c r="D1139" t="s">
        <v>2073</v>
      </c>
      <c r="E1139" t="s">
        <v>63</v>
      </c>
      <c r="F1139" t="str">
        <f t="shared" si="34"/>
        <v>Vancouver</v>
      </c>
      <c r="G1139" t="str">
        <f t="shared" si="35"/>
        <v>Vancouver</v>
      </c>
      <c r="H1139" t="s">
        <v>53</v>
      </c>
      <c r="I1139" t="s">
        <v>2074</v>
      </c>
      <c r="J1139" t="s">
        <v>20</v>
      </c>
      <c r="K1139" t="s">
        <v>32</v>
      </c>
      <c r="L1139" t="s">
        <v>21</v>
      </c>
      <c r="M1139" s="6">
        <v>115000</v>
      </c>
      <c r="N1139" s="6">
        <v>156000</v>
      </c>
      <c r="O1139" s="6">
        <v>135500</v>
      </c>
    </row>
    <row r="1140" spans="1:15" x14ac:dyDescent="0.2">
      <c r="A1140" t="s">
        <v>22</v>
      </c>
      <c r="B1140" t="s">
        <v>823</v>
      </c>
      <c r="C1140" t="s">
        <v>50</v>
      </c>
      <c r="D1140" t="s">
        <v>824</v>
      </c>
      <c r="E1140" t="s">
        <v>17</v>
      </c>
      <c r="F1140" t="str">
        <f t="shared" si="34"/>
        <v>Remote</v>
      </c>
      <c r="G1140" t="str">
        <f t="shared" si="35"/>
        <v>Remote</v>
      </c>
      <c r="H1140" t="s">
        <v>18</v>
      </c>
      <c r="I1140" t="s">
        <v>2075</v>
      </c>
      <c r="J1140" t="s">
        <v>20</v>
      </c>
      <c r="K1140" t="s">
        <v>17</v>
      </c>
      <c r="L1140" t="s">
        <v>21</v>
      </c>
      <c r="M1140" s="6">
        <v>137280</v>
      </c>
      <c r="N1140" s="6">
        <v>180000</v>
      </c>
      <c r="O1140" s="6">
        <v>158640</v>
      </c>
    </row>
    <row r="1141" spans="1:15" x14ac:dyDescent="0.2">
      <c r="A1141" t="s">
        <v>13</v>
      </c>
      <c r="B1141" t="s">
        <v>647</v>
      </c>
      <c r="C1141" t="s">
        <v>50</v>
      </c>
      <c r="D1141" t="s">
        <v>42</v>
      </c>
      <c r="E1141" t="s">
        <v>648</v>
      </c>
      <c r="F1141" t="str">
        <f t="shared" si="34"/>
        <v>St. Catharines</v>
      </c>
      <c r="G1141" t="str">
        <f t="shared" si="35"/>
        <v>St. Catharines</v>
      </c>
      <c r="H1141" t="s">
        <v>31</v>
      </c>
      <c r="I1141" t="s">
        <v>2076</v>
      </c>
      <c r="J1141" t="s">
        <v>20</v>
      </c>
      <c r="K1141" t="s">
        <v>32</v>
      </c>
      <c r="L1141" t="s">
        <v>46</v>
      </c>
      <c r="M1141" s="7">
        <v>83449.599999999904</v>
      </c>
      <c r="N1141" s="6">
        <v>94411.199999999997</v>
      </c>
      <c r="O1141" s="6">
        <v>88930.4</v>
      </c>
    </row>
    <row r="1142" spans="1:15" x14ac:dyDescent="0.2">
      <c r="A1142" t="s">
        <v>88</v>
      </c>
      <c r="B1142" t="s">
        <v>645</v>
      </c>
      <c r="C1142" t="s">
        <v>28</v>
      </c>
      <c r="D1142" t="s">
        <v>646</v>
      </c>
      <c r="E1142" t="s">
        <v>52</v>
      </c>
      <c r="F1142" t="str">
        <f t="shared" si="34"/>
        <v>Abbotsford</v>
      </c>
      <c r="G1142" t="str">
        <f t="shared" si="35"/>
        <v>Abbotsford</v>
      </c>
      <c r="H1142" t="s">
        <v>53</v>
      </c>
      <c r="I1142" t="s">
        <v>2029</v>
      </c>
      <c r="J1142" t="s">
        <v>20</v>
      </c>
      <c r="K1142" t="s">
        <v>32</v>
      </c>
      <c r="L1142" t="s">
        <v>241</v>
      </c>
      <c r="M1142" s="6">
        <v>97760</v>
      </c>
      <c r="N1142" s="6">
        <v>97760</v>
      </c>
      <c r="O1142" s="6">
        <v>97760</v>
      </c>
    </row>
    <row r="1143" spans="1:15" x14ac:dyDescent="0.2">
      <c r="A1143" t="s">
        <v>105</v>
      </c>
      <c r="B1143" t="s">
        <v>2077</v>
      </c>
      <c r="C1143" t="s">
        <v>28</v>
      </c>
      <c r="D1143" t="s">
        <v>2078</v>
      </c>
      <c r="E1143" t="s">
        <v>17</v>
      </c>
      <c r="F1143" t="str">
        <f t="shared" si="34"/>
        <v>Remote</v>
      </c>
      <c r="G1143" t="str">
        <f t="shared" si="35"/>
        <v>Remote</v>
      </c>
      <c r="H1143" t="s">
        <v>18</v>
      </c>
      <c r="I1143" t="s">
        <v>2079</v>
      </c>
      <c r="J1143" t="s">
        <v>20</v>
      </c>
      <c r="K1143" t="s">
        <v>17</v>
      </c>
      <c r="L1143" t="s">
        <v>21</v>
      </c>
      <c r="M1143" s="6">
        <v>69000</v>
      </c>
      <c r="N1143" s="6">
        <v>86000</v>
      </c>
      <c r="O1143" s="6">
        <v>77500</v>
      </c>
    </row>
    <row r="1144" spans="1:15" x14ac:dyDescent="0.2">
      <c r="A1144" t="s">
        <v>88</v>
      </c>
      <c r="B1144" t="s">
        <v>645</v>
      </c>
      <c r="C1144" t="s">
        <v>28</v>
      </c>
      <c r="D1144" t="s">
        <v>1691</v>
      </c>
      <c r="E1144" t="s">
        <v>600</v>
      </c>
      <c r="F1144" t="str">
        <f t="shared" si="34"/>
        <v>Markham</v>
      </c>
      <c r="G1144" t="str">
        <f t="shared" si="35"/>
        <v>Markham</v>
      </c>
      <c r="H1144" t="s">
        <v>31</v>
      </c>
      <c r="I1144" t="s">
        <v>2029</v>
      </c>
      <c r="J1144" t="s">
        <v>20</v>
      </c>
      <c r="K1144" t="s">
        <v>32</v>
      </c>
      <c r="L1144" t="s">
        <v>21</v>
      </c>
      <c r="M1144" s="6">
        <v>68000</v>
      </c>
      <c r="N1144" s="6">
        <v>68000</v>
      </c>
      <c r="O1144" s="6">
        <v>68000</v>
      </c>
    </row>
    <row r="1145" spans="1:15" x14ac:dyDescent="0.2">
      <c r="A1145" t="s">
        <v>22</v>
      </c>
      <c r="B1145" t="s">
        <v>23</v>
      </c>
      <c r="C1145" t="s">
        <v>23</v>
      </c>
      <c r="D1145" t="s">
        <v>955</v>
      </c>
      <c r="E1145" t="s">
        <v>58</v>
      </c>
      <c r="F1145" t="str">
        <f t="shared" si="34"/>
        <v>Windsor</v>
      </c>
      <c r="G1145" t="str">
        <f t="shared" si="35"/>
        <v>Windsor</v>
      </c>
      <c r="H1145" t="s">
        <v>31</v>
      </c>
      <c r="I1145" t="s">
        <v>2080</v>
      </c>
      <c r="J1145" t="s">
        <v>20</v>
      </c>
      <c r="K1145" t="s">
        <v>32</v>
      </c>
      <c r="L1145" t="s">
        <v>33</v>
      </c>
      <c r="M1145" s="6">
        <v>57000</v>
      </c>
      <c r="N1145" s="6">
        <v>78000</v>
      </c>
      <c r="O1145" s="6">
        <v>67500</v>
      </c>
    </row>
    <row r="1146" spans="1:15" x14ac:dyDescent="0.2">
      <c r="A1146" t="s">
        <v>22</v>
      </c>
      <c r="B1146" t="s">
        <v>23</v>
      </c>
      <c r="C1146" t="s">
        <v>23</v>
      </c>
      <c r="D1146" t="s">
        <v>955</v>
      </c>
      <c r="E1146" t="s">
        <v>58</v>
      </c>
      <c r="F1146" t="str">
        <f t="shared" si="34"/>
        <v>Windsor</v>
      </c>
      <c r="G1146" t="str">
        <f t="shared" si="35"/>
        <v>Windsor</v>
      </c>
      <c r="H1146" t="s">
        <v>186</v>
      </c>
      <c r="I1146" t="s">
        <v>2080</v>
      </c>
      <c r="J1146" t="s">
        <v>20</v>
      </c>
      <c r="K1146" t="s">
        <v>32</v>
      </c>
      <c r="L1146" t="s">
        <v>33</v>
      </c>
      <c r="M1146" s="6">
        <v>57000</v>
      </c>
      <c r="N1146" s="6">
        <v>78000</v>
      </c>
      <c r="O1146" s="6">
        <v>67500</v>
      </c>
    </row>
    <row r="1147" spans="1:15" x14ac:dyDescent="0.2">
      <c r="A1147" t="s">
        <v>22</v>
      </c>
      <c r="B1147" t="s">
        <v>23</v>
      </c>
      <c r="C1147" t="s">
        <v>23</v>
      </c>
      <c r="D1147" t="s">
        <v>955</v>
      </c>
      <c r="E1147" t="s">
        <v>58</v>
      </c>
      <c r="F1147" t="str">
        <f t="shared" si="34"/>
        <v>Windsor</v>
      </c>
      <c r="G1147" t="str">
        <f t="shared" si="35"/>
        <v>Windsor</v>
      </c>
      <c r="H1147" t="s">
        <v>146</v>
      </c>
      <c r="I1147" t="s">
        <v>2080</v>
      </c>
      <c r="J1147" t="s">
        <v>20</v>
      </c>
      <c r="K1147" t="s">
        <v>32</v>
      </c>
      <c r="L1147" t="s">
        <v>33</v>
      </c>
      <c r="M1147" s="6">
        <v>57000</v>
      </c>
      <c r="N1147" s="6">
        <v>78000</v>
      </c>
      <c r="O1147" s="6">
        <v>67500</v>
      </c>
    </row>
    <row r="1148" spans="1:15" x14ac:dyDescent="0.2">
      <c r="A1148" t="s">
        <v>105</v>
      </c>
      <c r="B1148" t="s">
        <v>510</v>
      </c>
      <c r="C1148" t="s">
        <v>28</v>
      </c>
      <c r="D1148" t="s">
        <v>2081</v>
      </c>
      <c r="E1148" t="s">
        <v>17</v>
      </c>
      <c r="F1148" t="str">
        <f t="shared" si="34"/>
        <v>Remote</v>
      </c>
      <c r="G1148" t="str">
        <f t="shared" si="35"/>
        <v>Remote</v>
      </c>
      <c r="H1148" t="s">
        <v>18</v>
      </c>
      <c r="I1148" t="s">
        <v>2082</v>
      </c>
      <c r="J1148" t="s">
        <v>45</v>
      </c>
      <c r="K1148" t="s">
        <v>17</v>
      </c>
      <c r="L1148" t="s">
        <v>21</v>
      </c>
      <c r="M1148" s="6">
        <v>69000</v>
      </c>
      <c r="N1148" s="6">
        <v>86000</v>
      </c>
      <c r="O1148" s="6">
        <v>77500</v>
      </c>
    </row>
    <row r="1149" spans="1:15" x14ac:dyDescent="0.2">
      <c r="A1149" t="s">
        <v>88</v>
      </c>
      <c r="B1149" t="s">
        <v>906</v>
      </c>
      <c r="C1149" t="s">
        <v>35</v>
      </c>
      <c r="D1149" t="s">
        <v>697</v>
      </c>
      <c r="E1149" t="s">
        <v>37</v>
      </c>
      <c r="F1149" t="str">
        <f t="shared" si="34"/>
        <v>Toronto</v>
      </c>
      <c r="G1149" t="str">
        <f t="shared" si="35"/>
        <v>Toronto</v>
      </c>
      <c r="H1149" t="s">
        <v>31</v>
      </c>
      <c r="I1149" t="s">
        <v>1956</v>
      </c>
      <c r="J1149" t="s">
        <v>20</v>
      </c>
      <c r="K1149" t="s">
        <v>32</v>
      </c>
      <c r="L1149" t="s">
        <v>21</v>
      </c>
      <c r="M1149" s="6">
        <v>60000</v>
      </c>
      <c r="N1149" s="6">
        <v>90000</v>
      </c>
      <c r="O1149" s="6">
        <v>75000</v>
      </c>
    </row>
    <row r="1150" spans="1:15" x14ac:dyDescent="0.2">
      <c r="A1150" t="s">
        <v>96</v>
      </c>
      <c r="B1150" t="s">
        <v>869</v>
      </c>
      <c r="C1150" t="s">
        <v>50</v>
      </c>
      <c r="D1150" t="s">
        <v>870</v>
      </c>
      <c r="E1150" t="s">
        <v>1890</v>
      </c>
      <c r="F1150" t="str">
        <f t="shared" si="34"/>
        <v>Canada</v>
      </c>
      <c r="G1150" t="str">
        <f t="shared" si="35"/>
        <v>Canada</v>
      </c>
      <c r="H1150" t="s">
        <v>18</v>
      </c>
      <c r="I1150" t="s">
        <v>2083</v>
      </c>
      <c r="J1150" t="s">
        <v>223</v>
      </c>
      <c r="K1150" t="s">
        <v>32</v>
      </c>
      <c r="L1150" t="s">
        <v>21</v>
      </c>
      <c r="M1150" s="6">
        <v>50000</v>
      </c>
      <c r="N1150" s="6">
        <v>76458</v>
      </c>
      <c r="O1150" s="6">
        <v>63229</v>
      </c>
    </row>
    <row r="1151" spans="1:15" x14ac:dyDescent="0.2">
      <c r="A1151" t="s">
        <v>81</v>
      </c>
      <c r="B1151" t="s">
        <v>2084</v>
      </c>
      <c r="C1151" t="s">
        <v>23</v>
      </c>
      <c r="D1151" t="s">
        <v>2085</v>
      </c>
      <c r="E1151" t="s">
        <v>17</v>
      </c>
      <c r="F1151" t="str">
        <f t="shared" si="34"/>
        <v>Remote</v>
      </c>
      <c r="G1151" t="str">
        <f t="shared" si="35"/>
        <v>Remote</v>
      </c>
      <c r="H1151" t="s">
        <v>18</v>
      </c>
      <c r="I1151" t="s">
        <v>2086</v>
      </c>
      <c r="J1151" t="s">
        <v>20</v>
      </c>
      <c r="K1151" t="s">
        <v>17</v>
      </c>
      <c r="L1151" t="s">
        <v>21</v>
      </c>
      <c r="M1151" s="6">
        <v>66000</v>
      </c>
      <c r="N1151" s="6">
        <v>84500</v>
      </c>
      <c r="O1151" s="6">
        <v>75250</v>
      </c>
    </row>
    <row r="1152" spans="1:15" x14ac:dyDescent="0.2">
      <c r="A1152" t="s">
        <v>13</v>
      </c>
      <c r="B1152" t="s">
        <v>798</v>
      </c>
      <c r="C1152" t="s">
        <v>90</v>
      </c>
      <c r="D1152" t="s">
        <v>2087</v>
      </c>
      <c r="E1152" t="s">
        <v>123</v>
      </c>
      <c r="F1152" t="str">
        <f t="shared" si="34"/>
        <v>Mississauga</v>
      </c>
      <c r="G1152" t="str">
        <f t="shared" si="35"/>
        <v>Mississauga</v>
      </c>
      <c r="H1152" t="s">
        <v>31</v>
      </c>
      <c r="I1152" t="s">
        <v>2088</v>
      </c>
      <c r="J1152" t="s">
        <v>20</v>
      </c>
      <c r="K1152" t="s">
        <v>32</v>
      </c>
      <c r="L1152" t="s">
        <v>21</v>
      </c>
      <c r="M1152" s="6">
        <v>80000</v>
      </c>
      <c r="N1152" s="6">
        <v>100000</v>
      </c>
      <c r="O1152" s="6">
        <v>90000</v>
      </c>
    </row>
    <row r="1153" spans="1:15" x14ac:dyDescent="0.2">
      <c r="A1153" t="s">
        <v>22</v>
      </c>
      <c r="B1153" t="s">
        <v>23</v>
      </c>
      <c r="C1153" t="s">
        <v>23</v>
      </c>
      <c r="D1153" t="s">
        <v>2089</v>
      </c>
      <c r="E1153" t="s">
        <v>37</v>
      </c>
      <c r="F1153" t="str">
        <f t="shared" si="34"/>
        <v>Toronto</v>
      </c>
      <c r="G1153" t="str">
        <f t="shared" si="35"/>
        <v>Toronto</v>
      </c>
      <c r="H1153" t="s">
        <v>31</v>
      </c>
      <c r="I1153" t="s">
        <v>2090</v>
      </c>
      <c r="J1153" t="s">
        <v>20</v>
      </c>
      <c r="K1153" t="s">
        <v>32</v>
      </c>
      <c r="L1153" t="s">
        <v>21</v>
      </c>
      <c r="M1153" s="6">
        <v>57000</v>
      </c>
      <c r="N1153" s="6">
        <v>98000</v>
      </c>
      <c r="O1153" s="6">
        <v>77500</v>
      </c>
    </row>
    <row r="1154" spans="1:15" x14ac:dyDescent="0.2">
      <c r="A1154" t="s">
        <v>96</v>
      </c>
      <c r="B1154" t="s">
        <v>1626</v>
      </c>
      <c r="C1154" t="s">
        <v>50</v>
      </c>
      <c r="D1154" t="s">
        <v>1506</v>
      </c>
      <c r="E1154" t="s">
        <v>17</v>
      </c>
      <c r="F1154" t="str">
        <f t="shared" ref="F1154:F1217" si="36">IF(LEFT(E1154,9)="Remote in","Remote",E1154)</f>
        <v>Remote</v>
      </c>
      <c r="G1154" t="str">
        <f t="shared" ref="G1154:G1217" si="37">IF(LEFT(E1154,9)="Remote in",MID(E1154,11,LEN(E1154)-10),E1154)</f>
        <v>Remote</v>
      </c>
      <c r="H1154" t="s">
        <v>18</v>
      </c>
      <c r="I1154" t="s">
        <v>2091</v>
      </c>
      <c r="J1154" t="s">
        <v>20</v>
      </c>
      <c r="K1154" t="s">
        <v>17</v>
      </c>
      <c r="L1154" t="s">
        <v>33</v>
      </c>
      <c r="M1154" s="6">
        <v>50000</v>
      </c>
      <c r="N1154" s="6">
        <v>76458</v>
      </c>
      <c r="O1154" s="6">
        <v>63229</v>
      </c>
    </row>
    <row r="1155" spans="1:15" x14ac:dyDescent="0.2">
      <c r="A1155" t="s">
        <v>22</v>
      </c>
      <c r="B1155" t="s">
        <v>23</v>
      </c>
      <c r="C1155" t="s">
        <v>23</v>
      </c>
      <c r="D1155" t="s">
        <v>664</v>
      </c>
      <c r="E1155" t="s">
        <v>37</v>
      </c>
      <c r="F1155" t="str">
        <f t="shared" si="36"/>
        <v>Toronto</v>
      </c>
      <c r="G1155" t="str">
        <f t="shared" si="37"/>
        <v>Toronto</v>
      </c>
      <c r="H1155" t="s">
        <v>31</v>
      </c>
      <c r="I1155" t="s">
        <v>2092</v>
      </c>
      <c r="J1155" t="s">
        <v>20</v>
      </c>
      <c r="K1155" t="s">
        <v>32</v>
      </c>
      <c r="L1155" t="s">
        <v>21</v>
      </c>
      <c r="M1155" s="6">
        <v>100000</v>
      </c>
      <c r="N1155" s="6">
        <v>100000</v>
      </c>
      <c r="O1155" s="6">
        <v>100000</v>
      </c>
    </row>
    <row r="1156" spans="1:15" x14ac:dyDescent="0.2">
      <c r="A1156" t="s">
        <v>48</v>
      </c>
      <c r="B1156" t="s">
        <v>1171</v>
      </c>
      <c r="C1156" t="s">
        <v>221</v>
      </c>
      <c r="D1156" t="s">
        <v>1172</v>
      </c>
      <c r="E1156" t="s">
        <v>17</v>
      </c>
      <c r="F1156" t="str">
        <f t="shared" si="36"/>
        <v>Remote</v>
      </c>
      <c r="G1156" t="str">
        <f t="shared" si="37"/>
        <v>Remote</v>
      </c>
      <c r="H1156" t="s">
        <v>18</v>
      </c>
      <c r="I1156" t="s">
        <v>2093</v>
      </c>
      <c r="J1156" t="s">
        <v>223</v>
      </c>
      <c r="K1156" t="s">
        <v>17</v>
      </c>
      <c r="L1156" t="s">
        <v>46</v>
      </c>
      <c r="M1156" s="6">
        <v>68500</v>
      </c>
      <c r="N1156" s="6">
        <v>87000</v>
      </c>
      <c r="O1156" s="6">
        <v>77750</v>
      </c>
    </row>
    <row r="1157" spans="1:15" x14ac:dyDescent="0.2">
      <c r="A1157" t="s">
        <v>22</v>
      </c>
      <c r="B1157" t="s">
        <v>23</v>
      </c>
      <c r="C1157" t="s">
        <v>23</v>
      </c>
      <c r="D1157" t="s">
        <v>890</v>
      </c>
      <c r="E1157" t="s">
        <v>123</v>
      </c>
      <c r="F1157" t="str">
        <f t="shared" si="36"/>
        <v>Mississauga</v>
      </c>
      <c r="G1157" t="str">
        <f t="shared" si="37"/>
        <v>Mississauga</v>
      </c>
      <c r="H1157" t="s">
        <v>31</v>
      </c>
      <c r="I1157" t="s">
        <v>2094</v>
      </c>
      <c r="J1157" t="s">
        <v>20</v>
      </c>
      <c r="K1157" t="s">
        <v>32</v>
      </c>
      <c r="L1157" t="s">
        <v>130</v>
      </c>
      <c r="M1157" s="6">
        <v>65000</v>
      </c>
      <c r="N1157" s="6">
        <v>91000</v>
      </c>
      <c r="O1157" s="6">
        <v>78000</v>
      </c>
    </row>
    <row r="1158" spans="1:15" x14ac:dyDescent="0.2">
      <c r="A1158" t="s">
        <v>13</v>
      </c>
      <c r="B1158" t="s">
        <v>807</v>
      </c>
      <c r="C1158" t="s">
        <v>28</v>
      </c>
      <c r="D1158" t="s">
        <v>808</v>
      </c>
      <c r="E1158" t="s">
        <v>123</v>
      </c>
      <c r="F1158" t="str">
        <f t="shared" si="36"/>
        <v>Mississauga</v>
      </c>
      <c r="G1158" t="str">
        <f t="shared" si="37"/>
        <v>Mississauga</v>
      </c>
      <c r="H1158" t="s">
        <v>31</v>
      </c>
      <c r="I1158" t="s">
        <v>2054</v>
      </c>
      <c r="J1158" t="s">
        <v>20</v>
      </c>
      <c r="K1158" t="s">
        <v>32</v>
      </c>
      <c r="L1158" t="s">
        <v>301</v>
      </c>
      <c r="M1158" s="6">
        <v>89440</v>
      </c>
      <c r="N1158" s="6">
        <v>89440</v>
      </c>
      <c r="O1158" s="6">
        <v>89440</v>
      </c>
    </row>
    <row r="1159" spans="1:15" x14ac:dyDescent="0.2">
      <c r="A1159" t="s">
        <v>88</v>
      </c>
      <c r="B1159" t="s">
        <v>113</v>
      </c>
      <c r="C1159" t="s">
        <v>28</v>
      </c>
      <c r="D1159" t="s">
        <v>1860</v>
      </c>
      <c r="E1159" t="s">
        <v>37</v>
      </c>
      <c r="F1159" t="str">
        <f t="shared" si="36"/>
        <v>Toronto</v>
      </c>
      <c r="G1159" t="str">
        <f t="shared" si="37"/>
        <v>Toronto</v>
      </c>
      <c r="H1159" t="s">
        <v>31</v>
      </c>
      <c r="I1159" t="s">
        <v>1861</v>
      </c>
      <c r="J1159" t="s">
        <v>20</v>
      </c>
      <c r="K1159" t="s">
        <v>32</v>
      </c>
      <c r="L1159" t="s">
        <v>21</v>
      </c>
      <c r="M1159" s="6">
        <v>135200</v>
      </c>
      <c r="N1159" s="6">
        <v>156000</v>
      </c>
      <c r="O1159" s="6">
        <v>145600</v>
      </c>
    </row>
    <row r="1160" spans="1:15" x14ac:dyDescent="0.2">
      <c r="A1160" t="s">
        <v>13</v>
      </c>
      <c r="B1160" t="s">
        <v>194</v>
      </c>
      <c r="C1160" t="s">
        <v>50</v>
      </c>
      <c r="D1160" t="s">
        <v>195</v>
      </c>
      <c r="E1160" t="s">
        <v>37</v>
      </c>
      <c r="F1160" t="str">
        <f t="shared" si="36"/>
        <v>Toronto</v>
      </c>
      <c r="G1160" t="str">
        <f t="shared" si="37"/>
        <v>Toronto</v>
      </c>
      <c r="H1160" t="s">
        <v>31</v>
      </c>
      <c r="I1160" t="s">
        <v>1867</v>
      </c>
      <c r="J1160" t="s">
        <v>20</v>
      </c>
      <c r="K1160" t="s">
        <v>32</v>
      </c>
      <c r="L1160" t="s">
        <v>21</v>
      </c>
      <c r="M1160" s="6">
        <v>41600</v>
      </c>
      <c r="N1160" s="6">
        <v>57200</v>
      </c>
      <c r="O1160" s="6">
        <v>49400</v>
      </c>
    </row>
    <row r="1161" spans="1:15" x14ac:dyDescent="0.2">
      <c r="A1161" t="s">
        <v>13</v>
      </c>
      <c r="B1161" t="s">
        <v>2095</v>
      </c>
      <c r="C1161" t="s">
        <v>28</v>
      </c>
      <c r="D1161" t="s">
        <v>2096</v>
      </c>
      <c r="E1161" t="s">
        <v>17</v>
      </c>
      <c r="F1161" t="str">
        <f t="shared" si="36"/>
        <v>Remote</v>
      </c>
      <c r="G1161" t="str">
        <f t="shared" si="37"/>
        <v>Remote</v>
      </c>
      <c r="H1161" t="s">
        <v>18</v>
      </c>
      <c r="I1161" t="s">
        <v>2097</v>
      </c>
      <c r="J1161" t="s">
        <v>20</v>
      </c>
      <c r="K1161" t="s">
        <v>17</v>
      </c>
      <c r="L1161" t="s">
        <v>150</v>
      </c>
      <c r="M1161" s="6">
        <v>72800</v>
      </c>
      <c r="N1161" s="6">
        <v>83200</v>
      </c>
      <c r="O1161" s="6">
        <v>78000</v>
      </c>
    </row>
    <row r="1162" spans="1:15" x14ac:dyDescent="0.2">
      <c r="A1162" t="s">
        <v>55</v>
      </c>
      <c r="B1162" t="s">
        <v>2098</v>
      </c>
      <c r="C1162" t="s">
        <v>50</v>
      </c>
      <c r="D1162" t="s">
        <v>327</v>
      </c>
      <c r="E1162" t="s">
        <v>37</v>
      </c>
      <c r="F1162" t="str">
        <f t="shared" si="36"/>
        <v>Toronto</v>
      </c>
      <c r="G1162" t="str">
        <f t="shared" si="37"/>
        <v>Toronto</v>
      </c>
      <c r="H1162" t="s">
        <v>31</v>
      </c>
      <c r="I1162" t="s">
        <v>2099</v>
      </c>
      <c r="J1162" t="s">
        <v>45</v>
      </c>
      <c r="K1162" t="s">
        <v>32</v>
      </c>
      <c r="L1162" t="s">
        <v>93</v>
      </c>
      <c r="M1162" s="6">
        <v>70000</v>
      </c>
      <c r="N1162" s="6">
        <v>80000</v>
      </c>
      <c r="O1162" s="6">
        <v>75000</v>
      </c>
    </row>
    <row r="1163" spans="1:15" x14ac:dyDescent="0.2">
      <c r="A1163" t="s">
        <v>81</v>
      </c>
      <c r="B1163" t="s">
        <v>627</v>
      </c>
      <c r="C1163" t="s">
        <v>23</v>
      </c>
      <c r="D1163" t="s">
        <v>628</v>
      </c>
      <c r="E1163" t="s">
        <v>482</v>
      </c>
      <c r="F1163" t="str">
        <f t="shared" si="36"/>
        <v>Hamilton</v>
      </c>
      <c r="G1163" t="str">
        <f t="shared" si="37"/>
        <v>Hamilton</v>
      </c>
      <c r="H1163" t="s">
        <v>31</v>
      </c>
      <c r="I1163" t="s">
        <v>2007</v>
      </c>
      <c r="J1163" t="s">
        <v>45</v>
      </c>
      <c r="K1163" t="s">
        <v>32</v>
      </c>
      <c r="L1163" t="s">
        <v>46</v>
      </c>
      <c r="M1163" s="6">
        <v>70000</v>
      </c>
      <c r="N1163" s="6">
        <v>70000</v>
      </c>
      <c r="O1163" s="6">
        <v>70000</v>
      </c>
    </row>
    <row r="1164" spans="1:15" x14ac:dyDescent="0.2">
      <c r="A1164" t="s">
        <v>13</v>
      </c>
      <c r="B1164" t="s">
        <v>798</v>
      </c>
      <c r="C1164" t="s">
        <v>90</v>
      </c>
      <c r="D1164" t="s">
        <v>2100</v>
      </c>
      <c r="E1164" t="s">
        <v>204</v>
      </c>
      <c r="F1164" t="str">
        <f t="shared" si="36"/>
        <v>Brampton</v>
      </c>
      <c r="G1164" t="str">
        <f t="shared" si="37"/>
        <v>Brampton</v>
      </c>
      <c r="H1164" t="s">
        <v>31</v>
      </c>
      <c r="I1164" t="s">
        <v>2029</v>
      </c>
      <c r="J1164" t="s">
        <v>20</v>
      </c>
      <c r="K1164" t="s">
        <v>32</v>
      </c>
      <c r="L1164" t="s">
        <v>21</v>
      </c>
      <c r="M1164" s="6">
        <v>89440</v>
      </c>
      <c r="N1164" s="6">
        <v>89440</v>
      </c>
      <c r="O1164" s="6">
        <v>89440</v>
      </c>
    </row>
    <row r="1165" spans="1:15" x14ac:dyDescent="0.2">
      <c r="A1165" t="s">
        <v>22</v>
      </c>
      <c r="B1165" t="s">
        <v>191</v>
      </c>
      <c r="C1165" t="s">
        <v>50</v>
      </c>
      <c r="D1165" t="s">
        <v>192</v>
      </c>
      <c r="E1165" t="s">
        <v>37</v>
      </c>
      <c r="F1165" t="str">
        <f t="shared" si="36"/>
        <v>Toronto</v>
      </c>
      <c r="G1165" t="str">
        <f t="shared" si="37"/>
        <v>Toronto</v>
      </c>
      <c r="H1165" t="s">
        <v>31</v>
      </c>
      <c r="I1165" t="s">
        <v>2101</v>
      </c>
      <c r="J1165" t="s">
        <v>20</v>
      </c>
      <c r="K1165" t="s">
        <v>32</v>
      </c>
      <c r="L1165" t="s">
        <v>84</v>
      </c>
      <c r="M1165" s="6">
        <v>66000</v>
      </c>
      <c r="N1165" s="6">
        <v>66000</v>
      </c>
      <c r="O1165" s="6">
        <v>66000</v>
      </c>
    </row>
    <row r="1166" spans="1:15" x14ac:dyDescent="0.2">
      <c r="A1166" t="s">
        <v>88</v>
      </c>
      <c r="B1166" t="s">
        <v>2102</v>
      </c>
      <c r="C1166" t="s">
        <v>28</v>
      </c>
      <c r="D1166" t="s">
        <v>2103</v>
      </c>
      <c r="E1166" t="s">
        <v>37</v>
      </c>
      <c r="F1166" t="str">
        <f t="shared" si="36"/>
        <v>Toronto</v>
      </c>
      <c r="G1166" t="str">
        <f t="shared" si="37"/>
        <v>Toronto</v>
      </c>
      <c r="H1166" t="s">
        <v>31</v>
      </c>
      <c r="I1166" t="s">
        <v>2104</v>
      </c>
      <c r="J1166" t="s">
        <v>20</v>
      </c>
      <c r="K1166" t="s">
        <v>32</v>
      </c>
      <c r="L1166" t="s">
        <v>39</v>
      </c>
      <c r="M1166" s="6">
        <v>70000</v>
      </c>
      <c r="N1166" s="6">
        <v>100000</v>
      </c>
      <c r="O1166" s="6">
        <v>85000</v>
      </c>
    </row>
    <row r="1167" spans="1:15" x14ac:dyDescent="0.2">
      <c r="A1167" t="s">
        <v>105</v>
      </c>
      <c r="B1167" t="s">
        <v>1425</v>
      </c>
      <c r="C1167" t="s">
        <v>28</v>
      </c>
      <c r="D1167" t="s">
        <v>263</v>
      </c>
      <c r="E1167" t="s">
        <v>37</v>
      </c>
      <c r="F1167" t="str">
        <f t="shared" si="36"/>
        <v>Toronto</v>
      </c>
      <c r="G1167" t="str">
        <f t="shared" si="37"/>
        <v>Toronto</v>
      </c>
      <c r="H1167" t="s">
        <v>31</v>
      </c>
      <c r="I1167" t="s">
        <v>2105</v>
      </c>
      <c r="J1167" t="s">
        <v>20</v>
      </c>
      <c r="K1167" t="s">
        <v>32</v>
      </c>
      <c r="L1167" t="s">
        <v>93</v>
      </c>
      <c r="M1167" s="6">
        <v>70000</v>
      </c>
      <c r="N1167" s="6">
        <v>93000</v>
      </c>
      <c r="O1167" s="6">
        <v>81500</v>
      </c>
    </row>
    <row r="1168" spans="1:15" x14ac:dyDescent="0.2">
      <c r="A1168" t="s">
        <v>88</v>
      </c>
      <c r="B1168" t="s">
        <v>645</v>
      </c>
      <c r="C1168" t="s">
        <v>28</v>
      </c>
      <c r="D1168" t="s">
        <v>1690</v>
      </c>
      <c r="E1168" t="s">
        <v>123</v>
      </c>
      <c r="F1168" t="str">
        <f t="shared" si="36"/>
        <v>Mississauga</v>
      </c>
      <c r="G1168" t="str">
        <f t="shared" si="37"/>
        <v>Mississauga</v>
      </c>
      <c r="H1168" t="s">
        <v>31</v>
      </c>
      <c r="I1168" t="s">
        <v>2106</v>
      </c>
      <c r="J1168" t="s">
        <v>20</v>
      </c>
      <c r="K1168" t="s">
        <v>32</v>
      </c>
      <c r="L1168" t="s">
        <v>227</v>
      </c>
      <c r="M1168" s="6">
        <v>91520</v>
      </c>
      <c r="N1168" s="6">
        <v>91520</v>
      </c>
      <c r="O1168" s="6">
        <v>91520</v>
      </c>
    </row>
    <row r="1169" spans="1:15" x14ac:dyDescent="0.2">
      <c r="A1169" t="s">
        <v>105</v>
      </c>
      <c r="B1169" t="s">
        <v>1259</v>
      </c>
      <c r="C1169" t="s">
        <v>50</v>
      </c>
      <c r="D1169" t="s">
        <v>1423</v>
      </c>
      <c r="E1169" t="s">
        <v>600</v>
      </c>
      <c r="F1169" t="str">
        <f t="shared" si="36"/>
        <v>Markham</v>
      </c>
      <c r="G1169" t="str">
        <f t="shared" si="37"/>
        <v>Markham</v>
      </c>
      <c r="H1169" t="s">
        <v>31</v>
      </c>
      <c r="I1169" t="s">
        <v>2107</v>
      </c>
      <c r="J1169" t="s">
        <v>20</v>
      </c>
      <c r="K1169" t="s">
        <v>32</v>
      </c>
      <c r="L1169" t="s">
        <v>33</v>
      </c>
      <c r="M1169" s="6">
        <v>93600</v>
      </c>
      <c r="N1169" s="6">
        <v>93600</v>
      </c>
      <c r="O1169" s="6">
        <v>93600</v>
      </c>
    </row>
    <row r="1170" spans="1:15" x14ac:dyDescent="0.2">
      <c r="A1170" t="s">
        <v>13</v>
      </c>
      <c r="B1170" t="s">
        <v>2108</v>
      </c>
      <c r="C1170" t="s">
        <v>28</v>
      </c>
      <c r="D1170" t="s">
        <v>2109</v>
      </c>
      <c r="E1170" t="s">
        <v>37</v>
      </c>
      <c r="F1170" t="str">
        <f t="shared" si="36"/>
        <v>Toronto</v>
      </c>
      <c r="G1170" t="str">
        <f t="shared" si="37"/>
        <v>Toronto</v>
      </c>
      <c r="H1170" t="s">
        <v>31</v>
      </c>
      <c r="I1170" t="s">
        <v>2110</v>
      </c>
      <c r="J1170" t="s">
        <v>223</v>
      </c>
      <c r="K1170" t="s">
        <v>32</v>
      </c>
      <c r="L1170" t="s">
        <v>33</v>
      </c>
      <c r="M1170" s="6">
        <v>43000</v>
      </c>
      <c r="N1170" s="6">
        <v>93000</v>
      </c>
      <c r="O1170" s="6">
        <v>68000</v>
      </c>
    </row>
    <row r="1171" spans="1:15" x14ac:dyDescent="0.2">
      <c r="A1171" t="s">
        <v>88</v>
      </c>
      <c r="B1171" t="s">
        <v>645</v>
      </c>
      <c r="C1171" t="s">
        <v>28</v>
      </c>
      <c r="D1171" t="s">
        <v>2111</v>
      </c>
      <c r="E1171" t="s">
        <v>316</v>
      </c>
      <c r="F1171" t="str">
        <f t="shared" si="36"/>
        <v>North York</v>
      </c>
      <c r="G1171" t="str">
        <f t="shared" si="37"/>
        <v>North York</v>
      </c>
      <c r="H1171" t="s">
        <v>31</v>
      </c>
      <c r="I1171" t="s">
        <v>2029</v>
      </c>
      <c r="J1171" t="s">
        <v>20</v>
      </c>
      <c r="K1171" t="s">
        <v>32</v>
      </c>
      <c r="L1171" t="s">
        <v>21</v>
      </c>
      <c r="M1171" s="6">
        <v>90001.600000000006</v>
      </c>
      <c r="N1171" s="6">
        <v>93600</v>
      </c>
      <c r="O1171" s="6">
        <v>91800.8</v>
      </c>
    </row>
    <row r="1172" spans="1:15" x14ac:dyDescent="0.2">
      <c r="A1172" t="s">
        <v>13</v>
      </c>
      <c r="B1172" t="s">
        <v>2112</v>
      </c>
      <c r="C1172" t="s">
        <v>28</v>
      </c>
      <c r="D1172" t="s">
        <v>2113</v>
      </c>
      <c r="E1172" t="s">
        <v>810</v>
      </c>
      <c r="F1172" t="str">
        <f t="shared" si="36"/>
        <v>Scarborough</v>
      </c>
      <c r="G1172" t="str">
        <f t="shared" si="37"/>
        <v>Scarborough</v>
      </c>
      <c r="H1172" t="s">
        <v>31</v>
      </c>
      <c r="I1172" t="s">
        <v>2114</v>
      </c>
      <c r="J1172" t="s">
        <v>20</v>
      </c>
      <c r="K1172" t="s">
        <v>32</v>
      </c>
      <c r="L1172" t="s">
        <v>46</v>
      </c>
      <c r="M1172" s="6">
        <v>65000</v>
      </c>
      <c r="N1172" s="6">
        <v>85000</v>
      </c>
      <c r="O1172" s="6">
        <v>75000</v>
      </c>
    </row>
    <row r="1173" spans="1:15" x14ac:dyDescent="0.2">
      <c r="A1173" t="s">
        <v>88</v>
      </c>
      <c r="B1173" t="s">
        <v>645</v>
      </c>
      <c r="C1173" t="s">
        <v>28</v>
      </c>
      <c r="D1173" t="s">
        <v>2115</v>
      </c>
      <c r="E1173" t="s">
        <v>75</v>
      </c>
      <c r="F1173" t="str">
        <f t="shared" si="36"/>
        <v>Burlington</v>
      </c>
      <c r="G1173" t="str">
        <f t="shared" si="37"/>
        <v>Burlington</v>
      </c>
      <c r="H1173" t="s">
        <v>31</v>
      </c>
      <c r="I1173" t="s">
        <v>2116</v>
      </c>
      <c r="J1173" t="s">
        <v>20</v>
      </c>
      <c r="K1173" t="s">
        <v>32</v>
      </c>
      <c r="L1173" t="s">
        <v>21</v>
      </c>
      <c r="M1173" s="6">
        <v>89000</v>
      </c>
      <c r="N1173" s="6">
        <v>89000</v>
      </c>
      <c r="O1173" s="6">
        <v>89000</v>
      </c>
    </row>
    <row r="1174" spans="1:15" x14ac:dyDescent="0.2">
      <c r="A1174" t="s">
        <v>13</v>
      </c>
      <c r="B1174" t="s">
        <v>2117</v>
      </c>
      <c r="C1174" t="s">
        <v>28</v>
      </c>
      <c r="D1174" t="s">
        <v>2118</v>
      </c>
      <c r="E1174" t="s">
        <v>260</v>
      </c>
      <c r="F1174" t="str">
        <f t="shared" si="36"/>
        <v>Halifax</v>
      </c>
      <c r="G1174" t="str">
        <f t="shared" si="37"/>
        <v>Halifax</v>
      </c>
      <c r="H1174" t="s">
        <v>186</v>
      </c>
      <c r="I1174" t="s">
        <v>2119</v>
      </c>
      <c r="J1174" t="s">
        <v>20</v>
      </c>
      <c r="K1174" t="s">
        <v>32</v>
      </c>
      <c r="L1174" t="s">
        <v>33</v>
      </c>
      <c r="M1174" s="6">
        <v>68000</v>
      </c>
      <c r="N1174" s="6">
        <v>95000</v>
      </c>
      <c r="O1174" s="6">
        <v>81500</v>
      </c>
    </row>
    <row r="1175" spans="1:15" x14ac:dyDescent="0.2">
      <c r="A1175" t="s">
        <v>48</v>
      </c>
      <c r="B1175" t="s">
        <v>952</v>
      </c>
      <c r="C1175" t="s">
        <v>50</v>
      </c>
      <c r="D1175" t="s">
        <v>953</v>
      </c>
      <c r="E1175" t="s">
        <v>600</v>
      </c>
      <c r="F1175" t="str">
        <f t="shared" si="36"/>
        <v>Markham</v>
      </c>
      <c r="G1175" t="str">
        <f t="shared" si="37"/>
        <v>Markham</v>
      </c>
      <c r="H1175" t="s">
        <v>31</v>
      </c>
      <c r="I1175" t="s">
        <v>2120</v>
      </c>
      <c r="J1175" t="s">
        <v>20</v>
      </c>
      <c r="K1175" t="s">
        <v>32</v>
      </c>
      <c r="L1175" t="s">
        <v>21</v>
      </c>
      <c r="M1175" s="6">
        <v>68500</v>
      </c>
      <c r="N1175" s="6">
        <v>87000</v>
      </c>
      <c r="O1175" s="6">
        <v>77750</v>
      </c>
    </row>
    <row r="1176" spans="1:15" x14ac:dyDescent="0.2">
      <c r="A1176" t="s">
        <v>13</v>
      </c>
      <c r="B1176" t="s">
        <v>798</v>
      </c>
      <c r="C1176" t="s">
        <v>90</v>
      </c>
      <c r="D1176" t="s">
        <v>2121</v>
      </c>
      <c r="E1176" t="s">
        <v>75</v>
      </c>
      <c r="F1176" t="str">
        <f t="shared" si="36"/>
        <v>Burlington</v>
      </c>
      <c r="G1176" t="str">
        <f t="shared" si="37"/>
        <v>Burlington</v>
      </c>
      <c r="H1176" t="s">
        <v>31</v>
      </c>
      <c r="I1176" t="s">
        <v>2029</v>
      </c>
      <c r="J1176" t="s">
        <v>20</v>
      </c>
      <c r="K1176" t="s">
        <v>32</v>
      </c>
      <c r="L1176" t="s">
        <v>241</v>
      </c>
      <c r="M1176" s="6">
        <v>87360</v>
      </c>
      <c r="N1176" s="6">
        <v>99840</v>
      </c>
      <c r="O1176" s="6">
        <v>93600</v>
      </c>
    </row>
    <row r="1177" spans="1:15" x14ac:dyDescent="0.2">
      <c r="A1177" t="s">
        <v>105</v>
      </c>
      <c r="B1177" t="s">
        <v>183</v>
      </c>
      <c r="C1177" t="s">
        <v>50</v>
      </c>
      <c r="D1177" t="s">
        <v>184</v>
      </c>
      <c r="E1177" t="s">
        <v>185</v>
      </c>
      <c r="F1177" t="str">
        <f t="shared" si="36"/>
        <v>Bedford</v>
      </c>
      <c r="G1177" t="str">
        <f t="shared" si="37"/>
        <v>Bedford</v>
      </c>
      <c r="H1177" t="s">
        <v>146</v>
      </c>
      <c r="I1177" t="s">
        <v>2122</v>
      </c>
      <c r="J1177" t="s">
        <v>20</v>
      </c>
      <c r="K1177" t="s">
        <v>32</v>
      </c>
      <c r="L1177" t="s">
        <v>21</v>
      </c>
      <c r="M1177" s="6">
        <v>67000</v>
      </c>
      <c r="N1177" s="6">
        <v>113000</v>
      </c>
      <c r="O1177" s="6">
        <v>90000</v>
      </c>
    </row>
    <row r="1178" spans="1:15" x14ac:dyDescent="0.2">
      <c r="A1178" t="s">
        <v>26</v>
      </c>
      <c r="B1178" t="s">
        <v>2123</v>
      </c>
      <c r="C1178" t="s">
        <v>28</v>
      </c>
      <c r="D1178" t="s">
        <v>2124</v>
      </c>
      <c r="E1178" t="s">
        <v>37</v>
      </c>
      <c r="F1178" t="str">
        <f t="shared" si="36"/>
        <v>Toronto</v>
      </c>
      <c r="G1178" t="str">
        <f t="shared" si="37"/>
        <v>Toronto</v>
      </c>
      <c r="H1178" t="s">
        <v>31</v>
      </c>
      <c r="I1178" t="s">
        <v>2125</v>
      </c>
      <c r="J1178" t="s">
        <v>20</v>
      </c>
      <c r="K1178" t="s">
        <v>32</v>
      </c>
      <c r="L1178" t="s">
        <v>21</v>
      </c>
      <c r="M1178" s="6">
        <v>61000</v>
      </c>
      <c r="N1178" s="6">
        <v>66000</v>
      </c>
      <c r="O1178" s="6">
        <v>63500</v>
      </c>
    </row>
    <row r="1179" spans="1:15" x14ac:dyDescent="0.2">
      <c r="A1179" t="s">
        <v>81</v>
      </c>
      <c r="B1179" t="s">
        <v>2126</v>
      </c>
      <c r="C1179" t="s">
        <v>23</v>
      </c>
      <c r="D1179" t="s">
        <v>449</v>
      </c>
      <c r="E1179" t="s">
        <v>123</v>
      </c>
      <c r="F1179" t="str">
        <f t="shared" si="36"/>
        <v>Mississauga</v>
      </c>
      <c r="G1179" t="str">
        <f t="shared" si="37"/>
        <v>Mississauga</v>
      </c>
      <c r="H1179" t="s">
        <v>31</v>
      </c>
      <c r="I1179" t="s">
        <v>2127</v>
      </c>
      <c r="J1179" t="s">
        <v>20</v>
      </c>
      <c r="K1179" t="s">
        <v>32</v>
      </c>
      <c r="L1179" t="s">
        <v>33</v>
      </c>
      <c r="M1179" s="6">
        <v>60000</v>
      </c>
      <c r="N1179" s="6">
        <v>98000</v>
      </c>
      <c r="O1179" s="6">
        <v>79000</v>
      </c>
    </row>
    <row r="1180" spans="1:15" x14ac:dyDescent="0.2">
      <c r="A1180" t="s">
        <v>81</v>
      </c>
      <c r="B1180" t="s">
        <v>2128</v>
      </c>
      <c r="C1180" t="s">
        <v>50</v>
      </c>
      <c r="D1180" t="s">
        <v>2129</v>
      </c>
      <c r="E1180" t="s">
        <v>136</v>
      </c>
      <c r="F1180" t="str">
        <f t="shared" si="36"/>
        <v>Edmonton</v>
      </c>
      <c r="G1180" t="str">
        <f t="shared" si="37"/>
        <v>Edmonton</v>
      </c>
      <c r="H1180" t="s">
        <v>100</v>
      </c>
      <c r="I1180" t="s">
        <v>2130</v>
      </c>
      <c r="J1180" t="s">
        <v>375</v>
      </c>
      <c r="K1180" t="s">
        <v>32</v>
      </c>
      <c r="L1180" t="s">
        <v>21</v>
      </c>
      <c r="M1180" s="6">
        <v>61000</v>
      </c>
      <c r="N1180" s="6">
        <v>82000</v>
      </c>
      <c r="O1180" s="6">
        <v>71500</v>
      </c>
    </row>
    <row r="1181" spans="1:15" x14ac:dyDescent="0.2">
      <c r="A1181" t="s">
        <v>81</v>
      </c>
      <c r="B1181" t="s">
        <v>1191</v>
      </c>
      <c r="C1181" t="s">
        <v>28</v>
      </c>
      <c r="D1181" t="s">
        <v>1192</v>
      </c>
      <c r="E1181" t="s">
        <v>37</v>
      </c>
      <c r="F1181" t="str">
        <f t="shared" si="36"/>
        <v>Toronto</v>
      </c>
      <c r="G1181" t="str">
        <f t="shared" si="37"/>
        <v>Toronto</v>
      </c>
      <c r="H1181" t="s">
        <v>31</v>
      </c>
      <c r="I1181" t="s">
        <v>2131</v>
      </c>
      <c r="J1181" t="s">
        <v>45</v>
      </c>
      <c r="K1181" t="s">
        <v>32</v>
      </c>
      <c r="L1181" t="s">
        <v>33</v>
      </c>
      <c r="M1181" s="6">
        <v>92000</v>
      </c>
      <c r="N1181" s="6">
        <v>100000</v>
      </c>
      <c r="O1181" s="6">
        <v>96000</v>
      </c>
    </row>
    <row r="1182" spans="1:15" x14ac:dyDescent="0.2">
      <c r="A1182" t="s">
        <v>26</v>
      </c>
      <c r="B1182" t="s">
        <v>2132</v>
      </c>
      <c r="C1182" t="s">
        <v>50</v>
      </c>
      <c r="D1182" t="s">
        <v>2133</v>
      </c>
      <c r="E1182" t="s">
        <v>2979</v>
      </c>
      <c r="F1182" t="str">
        <f>IF(LEFT(E1182,9)="Remote in","Remote",E1182)</f>
        <v>Baie-D'Urfe</v>
      </c>
      <c r="G1182" t="str">
        <f t="shared" si="37"/>
        <v>Baie-D'Urfe</v>
      </c>
      <c r="H1182" t="s">
        <v>146</v>
      </c>
      <c r="I1182" t="s">
        <v>2135</v>
      </c>
      <c r="J1182" t="s">
        <v>20</v>
      </c>
      <c r="K1182" t="s">
        <v>32</v>
      </c>
      <c r="L1182" t="s">
        <v>21</v>
      </c>
      <c r="M1182" s="6">
        <v>35000</v>
      </c>
      <c r="N1182" s="6">
        <v>57200</v>
      </c>
      <c r="O1182" s="6">
        <v>46100</v>
      </c>
    </row>
    <row r="1183" spans="1:15" x14ac:dyDescent="0.2">
      <c r="A1183" t="s">
        <v>13</v>
      </c>
      <c r="B1183" t="s">
        <v>34</v>
      </c>
      <c r="C1183" t="s">
        <v>35</v>
      </c>
      <c r="D1183" t="s">
        <v>36</v>
      </c>
      <c r="E1183" t="s">
        <v>37</v>
      </c>
      <c r="F1183" t="str">
        <f t="shared" si="36"/>
        <v>Toronto</v>
      </c>
      <c r="G1183" t="str">
        <f t="shared" si="37"/>
        <v>Toronto</v>
      </c>
      <c r="H1183" t="s">
        <v>31</v>
      </c>
      <c r="I1183" t="s">
        <v>2136</v>
      </c>
      <c r="J1183" t="s">
        <v>20</v>
      </c>
      <c r="K1183" t="s">
        <v>32</v>
      </c>
      <c r="L1183" t="s">
        <v>39</v>
      </c>
      <c r="M1183" s="6">
        <v>88000</v>
      </c>
      <c r="N1183" s="6">
        <v>105000</v>
      </c>
      <c r="O1183" s="6">
        <v>96500</v>
      </c>
    </row>
    <row r="1184" spans="1:15" x14ac:dyDescent="0.2">
      <c r="A1184" t="s">
        <v>81</v>
      </c>
      <c r="B1184" t="s">
        <v>397</v>
      </c>
      <c r="C1184" t="s">
        <v>23</v>
      </c>
      <c r="D1184" t="s">
        <v>398</v>
      </c>
      <c r="E1184" t="s">
        <v>37</v>
      </c>
      <c r="F1184" t="str">
        <f t="shared" si="36"/>
        <v>Toronto</v>
      </c>
      <c r="G1184" t="str">
        <f t="shared" si="37"/>
        <v>Toronto</v>
      </c>
      <c r="H1184" t="s">
        <v>31</v>
      </c>
      <c r="I1184" t="s">
        <v>2137</v>
      </c>
      <c r="J1184" t="s">
        <v>45</v>
      </c>
      <c r="K1184" t="s">
        <v>32</v>
      </c>
      <c r="L1184" t="s">
        <v>46</v>
      </c>
      <c r="M1184" s="6">
        <v>83000</v>
      </c>
      <c r="N1184" s="6">
        <v>109000</v>
      </c>
      <c r="O1184" s="6">
        <v>96000</v>
      </c>
    </row>
    <row r="1185" spans="1:15" x14ac:dyDescent="0.2">
      <c r="A1185" t="s">
        <v>81</v>
      </c>
      <c r="B1185" t="s">
        <v>147</v>
      </c>
      <c r="C1185" t="s">
        <v>50</v>
      </c>
      <c r="D1185" t="s">
        <v>812</v>
      </c>
      <c r="E1185" t="s">
        <v>813</v>
      </c>
      <c r="F1185" t="str">
        <f t="shared" si="36"/>
        <v>Guelph</v>
      </c>
      <c r="G1185" t="str">
        <f t="shared" si="37"/>
        <v>Guelph</v>
      </c>
      <c r="H1185" t="s">
        <v>31</v>
      </c>
      <c r="I1185" t="s">
        <v>2138</v>
      </c>
      <c r="J1185" t="s">
        <v>20</v>
      </c>
      <c r="K1185" t="s">
        <v>32</v>
      </c>
      <c r="L1185" t="s">
        <v>814</v>
      </c>
      <c r="M1185" s="6">
        <v>72000</v>
      </c>
      <c r="N1185" s="6">
        <v>100000</v>
      </c>
      <c r="O1185" s="6">
        <v>86000</v>
      </c>
    </row>
    <row r="1186" spans="1:15" x14ac:dyDescent="0.2">
      <c r="A1186" t="s">
        <v>88</v>
      </c>
      <c r="B1186" t="s">
        <v>1652</v>
      </c>
      <c r="C1186" t="s">
        <v>90</v>
      </c>
      <c r="D1186" t="s">
        <v>1653</v>
      </c>
      <c r="E1186" t="s">
        <v>37</v>
      </c>
      <c r="F1186" t="str">
        <f t="shared" si="36"/>
        <v>Toronto</v>
      </c>
      <c r="G1186" t="str">
        <f t="shared" si="37"/>
        <v>Toronto</v>
      </c>
      <c r="H1186" t="s">
        <v>31</v>
      </c>
      <c r="I1186" t="s">
        <v>2139</v>
      </c>
      <c r="J1186" t="s">
        <v>20</v>
      </c>
      <c r="K1186" t="s">
        <v>32</v>
      </c>
      <c r="L1186" t="s">
        <v>21</v>
      </c>
      <c r="M1186" s="6">
        <v>76000</v>
      </c>
      <c r="N1186" s="6">
        <v>100000</v>
      </c>
      <c r="O1186" s="6">
        <v>88000</v>
      </c>
    </row>
    <row r="1187" spans="1:15" x14ac:dyDescent="0.2">
      <c r="A1187" t="s">
        <v>13</v>
      </c>
      <c r="B1187" t="s">
        <v>400</v>
      </c>
      <c r="C1187" t="s">
        <v>28</v>
      </c>
      <c r="D1187" t="s">
        <v>401</v>
      </c>
      <c r="E1187" t="s">
        <v>212</v>
      </c>
      <c r="F1187" t="str">
        <f t="shared" si="36"/>
        <v>Vaughan</v>
      </c>
      <c r="G1187" t="str">
        <f t="shared" si="37"/>
        <v>Vaughan</v>
      </c>
      <c r="H1187" t="s">
        <v>31</v>
      </c>
      <c r="I1187" t="s">
        <v>2140</v>
      </c>
      <c r="J1187" t="s">
        <v>20</v>
      </c>
      <c r="K1187" t="s">
        <v>32</v>
      </c>
      <c r="L1187" t="s">
        <v>21</v>
      </c>
      <c r="M1187" s="6">
        <v>64000</v>
      </c>
      <c r="N1187" s="6">
        <v>76000</v>
      </c>
      <c r="O1187" s="6">
        <v>70000</v>
      </c>
    </row>
    <row r="1188" spans="1:15" x14ac:dyDescent="0.2">
      <c r="A1188" t="s">
        <v>96</v>
      </c>
      <c r="B1188" t="s">
        <v>1666</v>
      </c>
      <c r="C1188" t="s">
        <v>50</v>
      </c>
      <c r="D1188" t="s">
        <v>1667</v>
      </c>
      <c r="E1188" t="s">
        <v>17</v>
      </c>
      <c r="F1188" t="str">
        <f t="shared" si="36"/>
        <v>Remote</v>
      </c>
      <c r="G1188" t="str">
        <f t="shared" si="37"/>
        <v>Remote</v>
      </c>
      <c r="H1188" t="s">
        <v>18</v>
      </c>
      <c r="I1188" t="s">
        <v>2141</v>
      </c>
      <c r="J1188" t="s">
        <v>20</v>
      </c>
      <c r="K1188" t="s">
        <v>17</v>
      </c>
      <c r="L1188" t="s">
        <v>21</v>
      </c>
      <c r="M1188" s="6">
        <v>50000</v>
      </c>
      <c r="N1188" s="6">
        <v>75000</v>
      </c>
      <c r="O1188" s="6">
        <v>62500</v>
      </c>
    </row>
    <row r="1189" spans="1:15" x14ac:dyDescent="0.2">
      <c r="A1189" t="s">
        <v>81</v>
      </c>
      <c r="B1189" t="s">
        <v>627</v>
      </c>
      <c r="C1189" t="s">
        <v>23</v>
      </c>
      <c r="D1189" t="s">
        <v>628</v>
      </c>
      <c r="E1189" t="s">
        <v>37</v>
      </c>
      <c r="F1189" t="str">
        <f t="shared" si="36"/>
        <v>Toronto</v>
      </c>
      <c r="G1189" t="str">
        <f t="shared" si="37"/>
        <v>Toronto</v>
      </c>
      <c r="H1189" t="s">
        <v>31</v>
      </c>
      <c r="I1189" t="s">
        <v>2007</v>
      </c>
      <c r="J1189" t="s">
        <v>45</v>
      </c>
      <c r="K1189" t="s">
        <v>32</v>
      </c>
      <c r="L1189" t="s">
        <v>46</v>
      </c>
      <c r="M1189" s="6">
        <v>70000</v>
      </c>
      <c r="N1189" s="6">
        <v>70000</v>
      </c>
      <c r="O1189" s="6">
        <v>70000</v>
      </c>
    </row>
    <row r="1190" spans="1:15" x14ac:dyDescent="0.2">
      <c r="A1190" t="s">
        <v>26</v>
      </c>
      <c r="B1190" t="s">
        <v>2142</v>
      </c>
      <c r="C1190" t="s">
        <v>50</v>
      </c>
      <c r="D1190" t="s">
        <v>1855</v>
      </c>
      <c r="E1190" t="s">
        <v>640</v>
      </c>
      <c r="F1190" t="str">
        <f t="shared" si="36"/>
        <v>Regina</v>
      </c>
      <c r="G1190" t="str">
        <f t="shared" si="37"/>
        <v>Regina</v>
      </c>
      <c r="H1190" t="s">
        <v>119</v>
      </c>
      <c r="I1190" t="s">
        <v>2143</v>
      </c>
      <c r="J1190" t="s">
        <v>20</v>
      </c>
      <c r="K1190" t="s">
        <v>32</v>
      </c>
      <c r="L1190" t="s">
        <v>33</v>
      </c>
      <c r="M1190" s="6">
        <v>79000</v>
      </c>
      <c r="N1190" s="6">
        <v>122000</v>
      </c>
      <c r="O1190" s="6">
        <v>100500</v>
      </c>
    </row>
    <row r="1191" spans="1:15" x14ac:dyDescent="0.2">
      <c r="A1191" t="s">
        <v>48</v>
      </c>
      <c r="B1191" t="s">
        <v>565</v>
      </c>
      <c r="C1191" t="s">
        <v>50</v>
      </c>
      <c r="D1191" t="s">
        <v>2144</v>
      </c>
      <c r="E1191" t="s">
        <v>1941</v>
      </c>
      <c r="F1191" t="str">
        <f t="shared" si="36"/>
        <v>Cambridge</v>
      </c>
      <c r="G1191" t="str">
        <f t="shared" si="37"/>
        <v>Cambridge</v>
      </c>
      <c r="H1191" t="s">
        <v>31</v>
      </c>
      <c r="I1191" t="s">
        <v>2145</v>
      </c>
      <c r="J1191" t="s">
        <v>20</v>
      </c>
      <c r="K1191" t="s">
        <v>32</v>
      </c>
      <c r="L1191" t="s">
        <v>21</v>
      </c>
      <c r="M1191" s="6">
        <v>75000</v>
      </c>
      <c r="N1191" s="6">
        <v>90000</v>
      </c>
      <c r="O1191" s="6">
        <v>82500</v>
      </c>
    </row>
    <row r="1192" spans="1:15" x14ac:dyDescent="0.2">
      <c r="A1192" t="s">
        <v>96</v>
      </c>
      <c r="B1192" t="s">
        <v>2146</v>
      </c>
      <c r="C1192" t="s">
        <v>50</v>
      </c>
      <c r="D1192" t="s">
        <v>2147</v>
      </c>
      <c r="E1192" t="s">
        <v>63</v>
      </c>
      <c r="F1192" t="str">
        <f t="shared" si="36"/>
        <v>Vancouver</v>
      </c>
      <c r="G1192" t="str">
        <f t="shared" si="37"/>
        <v>Vancouver</v>
      </c>
      <c r="H1192" t="s">
        <v>53</v>
      </c>
      <c r="I1192" t="s">
        <v>2148</v>
      </c>
      <c r="J1192" t="s">
        <v>20</v>
      </c>
      <c r="K1192" t="s">
        <v>32</v>
      </c>
      <c r="L1192" t="s">
        <v>21</v>
      </c>
      <c r="M1192" s="6">
        <v>70000</v>
      </c>
      <c r="N1192" s="6">
        <v>75000</v>
      </c>
      <c r="O1192" s="6">
        <v>72500</v>
      </c>
    </row>
    <row r="1193" spans="1:15" x14ac:dyDescent="0.2">
      <c r="A1193" t="s">
        <v>26</v>
      </c>
      <c r="B1193" t="s">
        <v>2149</v>
      </c>
      <c r="C1193" t="s">
        <v>103</v>
      </c>
      <c r="D1193" t="s">
        <v>1530</v>
      </c>
      <c r="E1193" t="s">
        <v>2979</v>
      </c>
      <c r="F1193" t="str">
        <f t="shared" si="36"/>
        <v>Baie-D'Urfe</v>
      </c>
      <c r="G1193" t="str">
        <f t="shared" si="37"/>
        <v>Baie-D'Urfe</v>
      </c>
      <c r="H1193" t="s">
        <v>146</v>
      </c>
      <c r="I1193" t="s">
        <v>2150</v>
      </c>
      <c r="J1193" t="s">
        <v>20</v>
      </c>
      <c r="K1193" t="s">
        <v>32</v>
      </c>
      <c r="L1193" t="s">
        <v>21</v>
      </c>
      <c r="M1193" s="6">
        <v>52000</v>
      </c>
      <c r="N1193" s="6">
        <v>75000</v>
      </c>
      <c r="O1193" s="6">
        <v>63500</v>
      </c>
    </row>
    <row r="1194" spans="1:15" x14ac:dyDescent="0.2">
      <c r="A1194" t="s">
        <v>88</v>
      </c>
      <c r="B1194" t="s">
        <v>675</v>
      </c>
      <c r="C1194" t="s">
        <v>90</v>
      </c>
      <c r="D1194" t="s">
        <v>872</v>
      </c>
      <c r="E1194" t="s">
        <v>482</v>
      </c>
      <c r="F1194" t="str">
        <f t="shared" si="36"/>
        <v>Hamilton</v>
      </c>
      <c r="G1194" t="str">
        <f t="shared" si="37"/>
        <v>Hamilton</v>
      </c>
      <c r="H1194" t="s">
        <v>31</v>
      </c>
      <c r="I1194" t="s">
        <v>2151</v>
      </c>
      <c r="J1194" t="s">
        <v>20</v>
      </c>
      <c r="K1194" t="s">
        <v>32</v>
      </c>
      <c r="L1194" t="s">
        <v>46</v>
      </c>
      <c r="M1194" s="6">
        <v>60000</v>
      </c>
      <c r="N1194" s="6">
        <v>80000</v>
      </c>
      <c r="O1194" s="6">
        <v>70000</v>
      </c>
    </row>
    <row r="1195" spans="1:15" x14ac:dyDescent="0.2">
      <c r="A1195" t="s">
        <v>88</v>
      </c>
      <c r="B1195" t="s">
        <v>1273</v>
      </c>
      <c r="C1195" t="s">
        <v>90</v>
      </c>
      <c r="D1195" t="s">
        <v>449</v>
      </c>
      <c r="E1195" t="s">
        <v>37</v>
      </c>
      <c r="F1195" t="str">
        <f t="shared" si="36"/>
        <v>Toronto</v>
      </c>
      <c r="G1195" t="str">
        <f t="shared" si="37"/>
        <v>Toronto</v>
      </c>
      <c r="H1195" t="s">
        <v>31</v>
      </c>
      <c r="I1195" t="s">
        <v>2152</v>
      </c>
      <c r="J1195" t="s">
        <v>20</v>
      </c>
      <c r="K1195" t="s">
        <v>32</v>
      </c>
      <c r="L1195" t="s">
        <v>33</v>
      </c>
      <c r="M1195" s="6">
        <v>70720</v>
      </c>
      <c r="N1195" s="6">
        <v>74880</v>
      </c>
      <c r="O1195" s="6">
        <v>72800</v>
      </c>
    </row>
    <row r="1196" spans="1:15" x14ac:dyDescent="0.2">
      <c r="A1196" t="s">
        <v>22</v>
      </c>
      <c r="B1196" t="s">
        <v>1002</v>
      </c>
      <c r="C1196" t="s">
        <v>23</v>
      </c>
      <c r="D1196" t="s">
        <v>71</v>
      </c>
      <c r="E1196" t="s">
        <v>37</v>
      </c>
      <c r="F1196" t="str">
        <f t="shared" si="36"/>
        <v>Toronto</v>
      </c>
      <c r="G1196" t="str">
        <f t="shared" si="37"/>
        <v>Toronto</v>
      </c>
      <c r="H1196" t="s">
        <v>31</v>
      </c>
      <c r="I1196" t="s">
        <v>2153</v>
      </c>
      <c r="J1196" t="s">
        <v>20</v>
      </c>
      <c r="K1196" t="s">
        <v>32</v>
      </c>
      <c r="L1196" t="s">
        <v>33</v>
      </c>
      <c r="M1196" s="6">
        <v>60000</v>
      </c>
      <c r="N1196" s="6">
        <v>90000</v>
      </c>
      <c r="O1196" s="6">
        <v>75000</v>
      </c>
    </row>
    <row r="1197" spans="1:15" x14ac:dyDescent="0.2">
      <c r="A1197" t="s">
        <v>96</v>
      </c>
      <c r="B1197" t="s">
        <v>582</v>
      </c>
      <c r="C1197" t="s">
        <v>23</v>
      </c>
      <c r="D1197" t="s">
        <v>583</v>
      </c>
      <c r="E1197" t="s">
        <v>37</v>
      </c>
      <c r="F1197" t="str">
        <f t="shared" si="36"/>
        <v>Toronto</v>
      </c>
      <c r="G1197" t="str">
        <f t="shared" si="37"/>
        <v>Toronto</v>
      </c>
      <c r="H1197" t="s">
        <v>31</v>
      </c>
      <c r="I1197" t="s">
        <v>2154</v>
      </c>
      <c r="J1197" t="s">
        <v>20</v>
      </c>
      <c r="K1197" t="s">
        <v>32</v>
      </c>
      <c r="L1197" t="s">
        <v>21</v>
      </c>
      <c r="M1197" s="6">
        <v>69000</v>
      </c>
      <c r="N1197" s="6">
        <v>95000</v>
      </c>
      <c r="O1197" s="6">
        <v>82000</v>
      </c>
    </row>
    <row r="1198" spans="1:15" x14ac:dyDescent="0.2">
      <c r="A1198" t="s">
        <v>22</v>
      </c>
      <c r="B1198" t="s">
        <v>847</v>
      </c>
      <c r="C1198" t="s">
        <v>23</v>
      </c>
      <c r="D1198" t="s">
        <v>1084</v>
      </c>
      <c r="E1198" t="s">
        <v>319</v>
      </c>
      <c r="F1198" t="str">
        <f t="shared" si="36"/>
        <v>Oakville</v>
      </c>
      <c r="G1198" t="str">
        <f t="shared" si="37"/>
        <v>Oakville</v>
      </c>
      <c r="H1198" t="s">
        <v>31</v>
      </c>
      <c r="I1198" t="s">
        <v>2155</v>
      </c>
      <c r="J1198" t="s">
        <v>20</v>
      </c>
      <c r="K1198" t="s">
        <v>32</v>
      </c>
      <c r="L1198" t="s">
        <v>101</v>
      </c>
      <c r="M1198" s="6">
        <v>57000</v>
      </c>
      <c r="N1198" s="6">
        <v>87000</v>
      </c>
      <c r="O1198" s="6">
        <v>72000</v>
      </c>
    </row>
    <row r="1199" spans="1:15" x14ac:dyDescent="0.2">
      <c r="A1199" t="s">
        <v>105</v>
      </c>
      <c r="B1199" t="s">
        <v>2156</v>
      </c>
      <c r="C1199" t="s">
        <v>28</v>
      </c>
      <c r="D1199" t="s">
        <v>2157</v>
      </c>
      <c r="E1199" t="s">
        <v>1835</v>
      </c>
      <c r="F1199" t="str">
        <f t="shared" si="36"/>
        <v>Montreal</v>
      </c>
      <c r="G1199" t="str">
        <f t="shared" si="37"/>
        <v>Montreal</v>
      </c>
      <c r="H1199" t="s">
        <v>146</v>
      </c>
      <c r="I1199" t="s">
        <v>2158</v>
      </c>
      <c r="J1199" t="s">
        <v>20</v>
      </c>
      <c r="K1199" t="s">
        <v>32</v>
      </c>
      <c r="L1199" t="s">
        <v>21</v>
      </c>
      <c r="M1199" s="6">
        <v>71000</v>
      </c>
      <c r="N1199" s="6">
        <v>83000</v>
      </c>
      <c r="O1199" s="6">
        <v>77000</v>
      </c>
    </row>
    <row r="1200" spans="1:15" x14ac:dyDescent="0.2">
      <c r="A1200" t="s">
        <v>81</v>
      </c>
      <c r="B1200" t="s">
        <v>1628</v>
      </c>
      <c r="C1200" t="s">
        <v>188</v>
      </c>
      <c r="D1200" t="s">
        <v>1629</v>
      </c>
      <c r="E1200" t="s">
        <v>17</v>
      </c>
      <c r="F1200" t="str">
        <f t="shared" si="36"/>
        <v>Remote</v>
      </c>
      <c r="G1200" t="str">
        <f t="shared" si="37"/>
        <v>Remote</v>
      </c>
      <c r="H1200" t="s">
        <v>18</v>
      </c>
      <c r="I1200" t="s">
        <v>2159</v>
      </c>
      <c r="J1200" t="s">
        <v>20</v>
      </c>
      <c r="K1200" t="s">
        <v>17</v>
      </c>
      <c r="L1200" t="s">
        <v>21</v>
      </c>
      <c r="M1200" s="6">
        <v>66000</v>
      </c>
      <c r="N1200" s="6">
        <v>84500</v>
      </c>
      <c r="O1200" s="6">
        <v>75250</v>
      </c>
    </row>
    <row r="1201" spans="1:15" x14ac:dyDescent="0.2">
      <c r="A1201" t="s">
        <v>22</v>
      </c>
      <c r="B1201" t="s">
        <v>2160</v>
      </c>
      <c r="C1201" t="s">
        <v>23</v>
      </c>
      <c r="D1201" t="s">
        <v>2161</v>
      </c>
      <c r="E1201" t="s">
        <v>600</v>
      </c>
      <c r="F1201" t="str">
        <f t="shared" si="36"/>
        <v>Markham</v>
      </c>
      <c r="G1201" t="str">
        <f t="shared" si="37"/>
        <v>Markham</v>
      </c>
      <c r="H1201" t="s">
        <v>31</v>
      </c>
      <c r="I1201" t="s">
        <v>2162</v>
      </c>
      <c r="J1201" t="s">
        <v>20</v>
      </c>
      <c r="K1201" t="s">
        <v>32</v>
      </c>
      <c r="L1201" t="s">
        <v>21</v>
      </c>
      <c r="M1201" s="6">
        <v>54000</v>
      </c>
      <c r="N1201" s="6">
        <v>63000</v>
      </c>
      <c r="O1201" s="6">
        <v>58500</v>
      </c>
    </row>
    <row r="1202" spans="1:15" x14ac:dyDescent="0.2">
      <c r="A1202" t="s">
        <v>22</v>
      </c>
      <c r="B1202" t="s">
        <v>291</v>
      </c>
      <c r="C1202" t="s">
        <v>50</v>
      </c>
      <c r="D1202" t="s">
        <v>680</v>
      </c>
      <c r="E1202" t="s">
        <v>123</v>
      </c>
      <c r="F1202" t="str">
        <f t="shared" si="36"/>
        <v>Mississauga</v>
      </c>
      <c r="G1202" t="str">
        <f t="shared" si="37"/>
        <v>Mississauga</v>
      </c>
      <c r="H1202" t="s">
        <v>31</v>
      </c>
      <c r="I1202" t="s">
        <v>2163</v>
      </c>
      <c r="J1202" t="s">
        <v>20</v>
      </c>
      <c r="K1202" t="s">
        <v>32</v>
      </c>
      <c r="L1202" t="s">
        <v>681</v>
      </c>
      <c r="M1202" s="6">
        <v>80000</v>
      </c>
      <c r="N1202" s="6">
        <v>80000</v>
      </c>
      <c r="O1202" s="6">
        <v>80000</v>
      </c>
    </row>
    <row r="1203" spans="1:15" x14ac:dyDescent="0.2">
      <c r="A1203" t="s">
        <v>22</v>
      </c>
      <c r="B1203" t="s">
        <v>291</v>
      </c>
      <c r="C1203" t="s">
        <v>50</v>
      </c>
      <c r="D1203" t="s">
        <v>292</v>
      </c>
      <c r="E1203" t="s">
        <v>37</v>
      </c>
      <c r="F1203" t="str">
        <f t="shared" si="36"/>
        <v>Toronto</v>
      </c>
      <c r="G1203" t="str">
        <f t="shared" si="37"/>
        <v>Toronto</v>
      </c>
      <c r="H1203" t="s">
        <v>31</v>
      </c>
      <c r="I1203" t="s">
        <v>2164</v>
      </c>
      <c r="J1203" t="s">
        <v>20</v>
      </c>
      <c r="K1203" t="s">
        <v>32</v>
      </c>
      <c r="L1203" t="s">
        <v>21</v>
      </c>
      <c r="M1203" s="6">
        <v>55000</v>
      </c>
      <c r="N1203" s="6">
        <v>74000</v>
      </c>
      <c r="O1203" s="6">
        <v>64500</v>
      </c>
    </row>
    <row r="1204" spans="1:15" x14ac:dyDescent="0.2">
      <c r="A1204" t="s">
        <v>96</v>
      </c>
      <c r="B1204" t="s">
        <v>116</v>
      </c>
      <c r="C1204" t="s">
        <v>50</v>
      </c>
      <c r="D1204" t="s">
        <v>117</v>
      </c>
      <c r="E1204" t="s">
        <v>118</v>
      </c>
      <c r="F1204" t="str">
        <f t="shared" si="36"/>
        <v>Weyburn</v>
      </c>
      <c r="G1204" t="str">
        <f t="shared" si="37"/>
        <v>Weyburn</v>
      </c>
      <c r="H1204" t="s">
        <v>119</v>
      </c>
      <c r="I1204" t="s">
        <v>2165</v>
      </c>
      <c r="J1204" t="s">
        <v>20</v>
      </c>
      <c r="K1204" t="s">
        <v>32</v>
      </c>
      <c r="L1204" t="s">
        <v>33</v>
      </c>
      <c r="M1204" s="6">
        <v>61000</v>
      </c>
      <c r="N1204" s="6">
        <v>76000</v>
      </c>
      <c r="O1204" s="6">
        <v>68500</v>
      </c>
    </row>
    <row r="1205" spans="1:15" x14ac:dyDescent="0.2">
      <c r="A1205" t="s">
        <v>81</v>
      </c>
      <c r="B1205" t="s">
        <v>1284</v>
      </c>
      <c r="C1205" t="s">
        <v>50</v>
      </c>
      <c r="D1205" t="s">
        <v>1285</v>
      </c>
      <c r="E1205" t="s">
        <v>608</v>
      </c>
      <c r="F1205" t="str">
        <f t="shared" si="36"/>
        <v>Etobicoke</v>
      </c>
      <c r="G1205" t="str">
        <f t="shared" si="37"/>
        <v>Etobicoke</v>
      </c>
      <c r="H1205" t="s">
        <v>31</v>
      </c>
      <c r="I1205" t="s">
        <v>2166</v>
      </c>
      <c r="J1205" t="s">
        <v>375</v>
      </c>
      <c r="K1205" t="s">
        <v>32</v>
      </c>
      <c r="L1205" t="s">
        <v>21</v>
      </c>
      <c r="M1205" s="6">
        <v>48000</v>
      </c>
      <c r="N1205" s="6">
        <v>57200</v>
      </c>
      <c r="O1205" s="6">
        <v>52600</v>
      </c>
    </row>
    <row r="1206" spans="1:15" x14ac:dyDescent="0.2">
      <c r="A1206" t="s">
        <v>26</v>
      </c>
      <c r="B1206" t="s">
        <v>2167</v>
      </c>
      <c r="C1206" t="s">
        <v>15</v>
      </c>
      <c r="D1206" t="s">
        <v>942</v>
      </c>
      <c r="E1206" t="s">
        <v>37</v>
      </c>
      <c r="F1206" t="str">
        <f t="shared" si="36"/>
        <v>Toronto</v>
      </c>
      <c r="G1206" t="str">
        <f t="shared" si="37"/>
        <v>Toronto</v>
      </c>
      <c r="H1206" t="s">
        <v>31</v>
      </c>
      <c r="I1206" t="s">
        <v>2168</v>
      </c>
      <c r="J1206" t="s">
        <v>20</v>
      </c>
      <c r="K1206" t="s">
        <v>32</v>
      </c>
      <c r="L1206" t="s">
        <v>21</v>
      </c>
      <c r="M1206" s="6">
        <v>64123.59</v>
      </c>
      <c r="N1206" s="6">
        <v>86600</v>
      </c>
      <c r="O1206" s="6">
        <v>75361.794999999998</v>
      </c>
    </row>
    <row r="1207" spans="1:15" x14ac:dyDescent="0.2">
      <c r="A1207" t="s">
        <v>55</v>
      </c>
      <c r="B1207" t="s">
        <v>1238</v>
      </c>
      <c r="C1207" t="s">
        <v>50</v>
      </c>
      <c r="D1207" t="s">
        <v>1239</v>
      </c>
      <c r="E1207" t="s">
        <v>600</v>
      </c>
      <c r="F1207" t="str">
        <f t="shared" si="36"/>
        <v>Markham</v>
      </c>
      <c r="G1207" t="str">
        <f t="shared" si="37"/>
        <v>Markham</v>
      </c>
      <c r="H1207" t="s">
        <v>31</v>
      </c>
      <c r="I1207" t="s">
        <v>2169</v>
      </c>
      <c r="J1207" t="s">
        <v>20</v>
      </c>
      <c r="K1207" t="s">
        <v>32</v>
      </c>
      <c r="L1207" t="s">
        <v>130</v>
      </c>
      <c r="M1207" s="6">
        <v>47000</v>
      </c>
      <c r="N1207" s="6">
        <v>59000</v>
      </c>
      <c r="O1207" s="6">
        <v>53000</v>
      </c>
    </row>
    <row r="1208" spans="1:15" x14ac:dyDescent="0.2">
      <c r="A1208" t="s">
        <v>55</v>
      </c>
      <c r="B1208" t="s">
        <v>2170</v>
      </c>
      <c r="C1208" t="s">
        <v>67</v>
      </c>
      <c r="D1208" t="s">
        <v>1530</v>
      </c>
      <c r="E1208" t="s">
        <v>2979</v>
      </c>
      <c r="F1208" t="str">
        <f t="shared" si="36"/>
        <v>Baie-D'Urfe</v>
      </c>
      <c r="G1208" t="str">
        <f t="shared" si="37"/>
        <v>Baie-D'Urfe</v>
      </c>
      <c r="H1208" t="s">
        <v>146</v>
      </c>
      <c r="I1208" t="s">
        <v>2171</v>
      </c>
      <c r="J1208" t="s">
        <v>20</v>
      </c>
      <c r="K1208" t="s">
        <v>32</v>
      </c>
      <c r="L1208" t="s">
        <v>21</v>
      </c>
      <c r="M1208" s="6">
        <v>68000</v>
      </c>
      <c r="N1208" s="6">
        <v>88300</v>
      </c>
      <c r="O1208" s="6">
        <v>78150</v>
      </c>
    </row>
    <row r="1209" spans="1:15" x14ac:dyDescent="0.2">
      <c r="A1209" t="s">
        <v>81</v>
      </c>
      <c r="B1209" t="s">
        <v>1241</v>
      </c>
      <c r="C1209" t="s">
        <v>357</v>
      </c>
      <c r="D1209" t="s">
        <v>1063</v>
      </c>
      <c r="E1209" t="s">
        <v>323</v>
      </c>
      <c r="F1209" t="str">
        <f t="shared" si="36"/>
        <v>Richmond</v>
      </c>
      <c r="G1209" t="str">
        <f t="shared" si="37"/>
        <v>Richmond</v>
      </c>
      <c r="H1209" t="s">
        <v>53</v>
      </c>
      <c r="I1209" t="s">
        <v>2172</v>
      </c>
      <c r="J1209" t="s">
        <v>20</v>
      </c>
      <c r="K1209" t="s">
        <v>32</v>
      </c>
      <c r="L1209" t="s">
        <v>21</v>
      </c>
      <c r="M1209" s="6">
        <v>66000</v>
      </c>
      <c r="N1209" s="6">
        <v>84500</v>
      </c>
      <c r="O1209" s="6">
        <v>75250</v>
      </c>
    </row>
    <row r="1210" spans="1:15" x14ac:dyDescent="0.2">
      <c r="A1210" t="s">
        <v>81</v>
      </c>
      <c r="B1210" t="s">
        <v>1241</v>
      </c>
      <c r="C1210" t="s">
        <v>357</v>
      </c>
      <c r="D1210" t="s">
        <v>1063</v>
      </c>
      <c r="E1210" t="s">
        <v>323</v>
      </c>
      <c r="F1210" t="str">
        <f t="shared" si="36"/>
        <v>Richmond</v>
      </c>
      <c r="G1210" t="str">
        <f t="shared" si="37"/>
        <v>Richmond</v>
      </c>
      <c r="H1210" t="s">
        <v>146</v>
      </c>
      <c r="I1210" t="s">
        <v>2172</v>
      </c>
      <c r="J1210" t="s">
        <v>20</v>
      </c>
      <c r="K1210" t="s">
        <v>32</v>
      </c>
      <c r="L1210" t="s">
        <v>21</v>
      </c>
      <c r="M1210" s="6">
        <v>66000</v>
      </c>
      <c r="N1210" s="6">
        <v>84500</v>
      </c>
      <c r="O1210" s="6">
        <v>75250</v>
      </c>
    </row>
    <row r="1211" spans="1:15" x14ac:dyDescent="0.2">
      <c r="A1211" t="s">
        <v>81</v>
      </c>
      <c r="B1211" t="s">
        <v>1241</v>
      </c>
      <c r="C1211" t="s">
        <v>357</v>
      </c>
      <c r="D1211" t="s">
        <v>1063</v>
      </c>
      <c r="E1211" t="s">
        <v>323</v>
      </c>
      <c r="F1211" t="str">
        <f t="shared" si="36"/>
        <v>Richmond</v>
      </c>
      <c r="G1211" t="str">
        <f t="shared" si="37"/>
        <v>Richmond</v>
      </c>
      <c r="H1211" t="s">
        <v>178</v>
      </c>
      <c r="I1211" t="s">
        <v>2172</v>
      </c>
      <c r="J1211" t="s">
        <v>20</v>
      </c>
      <c r="K1211" t="s">
        <v>32</v>
      </c>
      <c r="L1211" t="s">
        <v>21</v>
      </c>
      <c r="M1211" s="6">
        <v>66000</v>
      </c>
      <c r="N1211" s="6">
        <v>84500</v>
      </c>
      <c r="O1211" s="6">
        <v>75250</v>
      </c>
    </row>
    <row r="1212" spans="1:15" x14ac:dyDescent="0.2">
      <c r="A1212" t="s">
        <v>88</v>
      </c>
      <c r="B1212" t="s">
        <v>911</v>
      </c>
      <c r="C1212" t="s">
        <v>188</v>
      </c>
      <c r="D1212" t="s">
        <v>912</v>
      </c>
      <c r="E1212" t="s">
        <v>37</v>
      </c>
      <c r="F1212" t="str">
        <f t="shared" si="36"/>
        <v>Toronto</v>
      </c>
      <c r="G1212" t="str">
        <f t="shared" si="37"/>
        <v>Toronto</v>
      </c>
      <c r="H1212" t="s">
        <v>31</v>
      </c>
      <c r="I1212" t="s">
        <v>2173</v>
      </c>
      <c r="J1212" t="s">
        <v>20</v>
      </c>
      <c r="K1212" t="s">
        <v>32</v>
      </c>
      <c r="L1212" t="s">
        <v>21</v>
      </c>
      <c r="M1212" s="6">
        <v>67000</v>
      </c>
      <c r="N1212" s="6">
        <v>98000</v>
      </c>
      <c r="O1212" s="6">
        <v>82500</v>
      </c>
    </row>
    <row r="1213" spans="1:15" x14ac:dyDescent="0.2">
      <c r="A1213" t="s">
        <v>13</v>
      </c>
      <c r="B1213" t="s">
        <v>2174</v>
      </c>
      <c r="C1213" t="s">
        <v>28</v>
      </c>
      <c r="D1213" t="s">
        <v>2109</v>
      </c>
      <c r="E1213" t="s">
        <v>37</v>
      </c>
      <c r="F1213" t="str">
        <f t="shared" si="36"/>
        <v>Toronto</v>
      </c>
      <c r="G1213" t="str">
        <f t="shared" si="37"/>
        <v>Toronto</v>
      </c>
      <c r="H1213" t="s">
        <v>31</v>
      </c>
      <c r="I1213" t="s">
        <v>2110</v>
      </c>
      <c r="J1213" t="s">
        <v>20</v>
      </c>
      <c r="K1213" t="s">
        <v>32</v>
      </c>
      <c r="L1213" t="s">
        <v>33</v>
      </c>
      <c r="M1213" s="6">
        <v>43000</v>
      </c>
      <c r="N1213" s="6">
        <v>93000</v>
      </c>
      <c r="O1213" s="6">
        <v>68000</v>
      </c>
    </row>
    <row r="1214" spans="1:15" x14ac:dyDescent="0.2">
      <c r="A1214" t="s">
        <v>105</v>
      </c>
      <c r="B1214" t="s">
        <v>2175</v>
      </c>
      <c r="C1214" t="s">
        <v>28</v>
      </c>
      <c r="D1214" t="s">
        <v>2176</v>
      </c>
      <c r="E1214" t="s">
        <v>123</v>
      </c>
      <c r="F1214" t="str">
        <f t="shared" si="36"/>
        <v>Mississauga</v>
      </c>
      <c r="G1214" t="str">
        <f t="shared" si="37"/>
        <v>Mississauga</v>
      </c>
      <c r="H1214" t="s">
        <v>31</v>
      </c>
      <c r="I1214" t="s">
        <v>2177</v>
      </c>
      <c r="J1214" t="s">
        <v>20</v>
      </c>
      <c r="K1214" t="s">
        <v>32</v>
      </c>
      <c r="L1214" t="s">
        <v>46</v>
      </c>
      <c r="M1214" s="6">
        <v>82000</v>
      </c>
      <c r="N1214" s="6">
        <v>88000</v>
      </c>
      <c r="O1214" s="6">
        <v>85000</v>
      </c>
    </row>
    <row r="1215" spans="1:15" x14ac:dyDescent="0.2">
      <c r="A1215" t="s">
        <v>13</v>
      </c>
      <c r="B1215" t="s">
        <v>1654</v>
      </c>
      <c r="C1215" t="s">
        <v>28</v>
      </c>
      <c r="D1215" t="s">
        <v>2178</v>
      </c>
      <c r="E1215" t="s">
        <v>1876</v>
      </c>
      <c r="F1215" t="str">
        <f t="shared" si="36"/>
        <v>Midtown Toronto</v>
      </c>
      <c r="G1215" t="str">
        <f t="shared" si="37"/>
        <v>Midtown Toronto</v>
      </c>
      <c r="H1215" t="s">
        <v>31</v>
      </c>
      <c r="I1215" t="s">
        <v>1933</v>
      </c>
      <c r="J1215" t="s">
        <v>20</v>
      </c>
      <c r="K1215" t="s">
        <v>32</v>
      </c>
      <c r="L1215" t="s">
        <v>21</v>
      </c>
      <c r="M1215" s="6">
        <v>58000</v>
      </c>
      <c r="N1215" s="6">
        <v>80000</v>
      </c>
      <c r="O1215" s="6">
        <v>69000</v>
      </c>
    </row>
    <row r="1216" spans="1:15" x14ac:dyDescent="0.2">
      <c r="A1216" t="s">
        <v>88</v>
      </c>
      <c r="B1216" t="s">
        <v>2179</v>
      </c>
      <c r="C1216" t="s">
        <v>23</v>
      </c>
      <c r="D1216" t="s">
        <v>2180</v>
      </c>
      <c r="E1216" t="s">
        <v>37</v>
      </c>
      <c r="F1216" t="str">
        <f t="shared" si="36"/>
        <v>Toronto</v>
      </c>
      <c r="G1216" t="str">
        <f t="shared" si="37"/>
        <v>Toronto</v>
      </c>
      <c r="H1216" t="s">
        <v>31</v>
      </c>
      <c r="I1216" t="s">
        <v>2181</v>
      </c>
      <c r="J1216" t="s">
        <v>20</v>
      </c>
      <c r="K1216" t="s">
        <v>32</v>
      </c>
      <c r="L1216" t="s">
        <v>21</v>
      </c>
      <c r="M1216" s="6">
        <v>81000</v>
      </c>
      <c r="N1216" s="6">
        <v>100000</v>
      </c>
      <c r="O1216" s="6">
        <v>90500</v>
      </c>
    </row>
    <row r="1217" spans="1:15" x14ac:dyDescent="0.2">
      <c r="A1217" t="s">
        <v>81</v>
      </c>
      <c r="B1217" t="s">
        <v>199</v>
      </c>
      <c r="C1217" t="s">
        <v>188</v>
      </c>
      <c r="D1217" t="s">
        <v>1180</v>
      </c>
      <c r="E1217" t="s">
        <v>63</v>
      </c>
      <c r="F1217" t="str">
        <f t="shared" si="36"/>
        <v>Vancouver</v>
      </c>
      <c r="G1217" t="str">
        <f t="shared" si="37"/>
        <v>Vancouver</v>
      </c>
      <c r="H1217" t="s">
        <v>53</v>
      </c>
      <c r="I1217" t="s">
        <v>2182</v>
      </c>
      <c r="J1217" t="s">
        <v>20</v>
      </c>
      <c r="K1217" t="s">
        <v>32</v>
      </c>
      <c r="L1217" t="s">
        <v>33</v>
      </c>
      <c r="M1217" s="6">
        <v>70000</v>
      </c>
      <c r="N1217" s="6">
        <v>80000</v>
      </c>
      <c r="O1217" s="6">
        <v>75000</v>
      </c>
    </row>
    <row r="1218" spans="1:15" x14ac:dyDescent="0.2">
      <c r="A1218" t="s">
        <v>81</v>
      </c>
      <c r="B1218" t="s">
        <v>2183</v>
      </c>
      <c r="C1218" t="s">
        <v>50</v>
      </c>
      <c r="D1218" t="s">
        <v>1463</v>
      </c>
      <c r="E1218" t="s">
        <v>1876</v>
      </c>
      <c r="F1218" t="str">
        <f t="shared" ref="F1218:F1281" si="38">IF(LEFT(E1218,9)="Remote in","Remote",E1218)</f>
        <v>Midtown Toronto</v>
      </c>
      <c r="G1218" t="str">
        <f t="shared" ref="G1218:G1281" si="39">IF(LEFT(E1218,9)="Remote in",MID(E1218,11,LEN(E1218)-10),E1218)</f>
        <v>Midtown Toronto</v>
      </c>
      <c r="H1218" t="s">
        <v>31</v>
      </c>
      <c r="I1218" t="s">
        <v>2184</v>
      </c>
      <c r="J1218" t="s">
        <v>45</v>
      </c>
      <c r="K1218" t="s">
        <v>32</v>
      </c>
      <c r="L1218" t="s">
        <v>21</v>
      </c>
      <c r="M1218" s="6">
        <v>75000</v>
      </c>
      <c r="N1218" s="6">
        <v>80000</v>
      </c>
      <c r="O1218" s="6">
        <v>77500</v>
      </c>
    </row>
    <row r="1219" spans="1:15" x14ac:dyDescent="0.2">
      <c r="A1219" t="s">
        <v>55</v>
      </c>
      <c r="B1219" t="s">
        <v>1518</v>
      </c>
      <c r="C1219" t="s">
        <v>50</v>
      </c>
      <c r="D1219" t="s">
        <v>1519</v>
      </c>
      <c r="E1219" t="s">
        <v>487</v>
      </c>
      <c r="F1219" t="str">
        <f t="shared" si="38"/>
        <v>Waterloo</v>
      </c>
      <c r="G1219" t="str">
        <f t="shared" si="39"/>
        <v>Waterloo</v>
      </c>
      <c r="H1219" t="s">
        <v>31</v>
      </c>
      <c r="I1219" t="s">
        <v>2172</v>
      </c>
      <c r="J1219" t="s">
        <v>20</v>
      </c>
      <c r="K1219" t="s">
        <v>32</v>
      </c>
      <c r="L1219" t="s">
        <v>21</v>
      </c>
      <c r="M1219" s="6">
        <v>56000</v>
      </c>
      <c r="N1219" s="6">
        <v>69000</v>
      </c>
      <c r="O1219" s="6">
        <v>62500</v>
      </c>
    </row>
    <row r="1220" spans="1:15" x14ac:dyDescent="0.2">
      <c r="A1220" t="s">
        <v>55</v>
      </c>
      <c r="B1220" t="s">
        <v>1518</v>
      </c>
      <c r="C1220" t="s">
        <v>50</v>
      </c>
      <c r="D1220" t="s">
        <v>1519</v>
      </c>
      <c r="E1220" t="s">
        <v>487</v>
      </c>
      <c r="F1220" t="str">
        <f t="shared" si="38"/>
        <v>Waterloo</v>
      </c>
      <c r="G1220" t="str">
        <f t="shared" si="39"/>
        <v>Waterloo</v>
      </c>
      <c r="H1220" t="s">
        <v>146</v>
      </c>
      <c r="I1220" t="s">
        <v>2172</v>
      </c>
      <c r="J1220" t="s">
        <v>20</v>
      </c>
      <c r="K1220" t="s">
        <v>32</v>
      </c>
      <c r="L1220" t="s">
        <v>21</v>
      </c>
      <c r="M1220" s="6">
        <v>56000</v>
      </c>
      <c r="N1220" s="6">
        <v>69000</v>
      </c>
      <c r="O1220" s="6">
        <v>62500</v>
      </c>
    </row>
    <row r="1221" spans="1:15" x14ac:dyDescent="0.2">
      <c r="A1221" t="s">
        <v>13</v>
      </c>
      <c r="B1221" t="s">
        <v>2185</v>
      </c>
      <c r="C1221" t="s">
        <v>67</v>
      </c>
      <c r="D1221" t="s">
        <v>2085</v>
      </c>
      <c r="E1221" t="s">
        <v>37</v>
      </c>
      <c r="F1221" t="str">
        <f t="shared" si="38"/>
        <v>Toronto</v>
      </c>
      <c r="G1221" t="str">
        <f t="shared" si="39"/>
        <v>Toronto</v>
      </c>
      <c r="H1221" t="s">
        <v>31</v>
      </c>
      <c r="I1221" t="s">
        <v>2186</v>
      </c>
      <c r="J1221" t="s">
        <v>45</v>
      </c>
      <c r="K1221" t="s">
        <v>32</v>
      </c>
      <c r="L1221" t="s">
        <v>21</v>
      </c>
      <c r="M1221" s="6">
        <v>75000</v>
      </c>
      <c r="N1221" s="6">
        <v>95000</v>
      </c>
      <c r="O1221" s="6">
        <v>85000</v>
      </c>
    </row>
    <row r="1222" spans="1:15" x14ac:dyDescent="0.2">
      <c r="A1222" t="s">
        <v>26</v>
      </c>
      <c r="B1222" t="s">
        <v>2187</v>
      </c>
      <c r="C1222" t="s">
        <v>67</v>
      </c>
      <c r="D1222" t="s">
        <v>2188</v>
      </c>
      <c r="E1222" t="s">
        <v>1941</v>
      </c>
      <c r="F1222" t="str">
        <f t="shared" si="38"/>
        <v>Cambridge</v>
      </c>
      <c r="G1222" t="str">
        <f t="shared" si="39"/>
        <v>Cambridge</v>
      </c>
      <c r="H1222" t="s">
        <v>31</v>
      </c>
      <c r="I1222" t="s">
        <v>2189</v>
      </c>
      <c r="J1222" t="s">
        <v>20</v>
      </c>
      <c r="K1222" t="s">
        <v>32</v>
      </c>
      <c r="L1222" t="s">
        <v>21</v>
      </c>
      <c r="M1222" s="6">
        <v>64000</v>
      </c>
      <c r="N1222" s="6">
        <v>112000</v>
      </c>
      <c r="O1222" s="6">
        <v>88000</v>
      </c>
    </row>
    <row r="1223" spans="1:15" x14ac:dyDescent="0.2">
      <c r="A1223" t="s">
        <v>96</v>
      </c>
      <c r="B1223" t="s">
        <v>370</v>
      </c>
      <c r="C1223" t="s">
        <v>370</v>
      </c>
      <c r="D1223" t="s">
        <v>659</v>
      </c>
      <c r="E1223" t="s">
        <v>17</v>
      </c>
      <c r="F1223" t="str">
        <f t="shared" si="38"/>
        <v>Remote</v>
      </c>
      <c r="G1223" t="str">
        <f t="shared" si="39"/>
        <v>Remote</v>
      </c>
      <c r="H1223" t="s">
        <v>18</v>
      </c>
      <c r="I1223" t="s">
        <v>2190</v>
      </c>
      <c r="J1223" t="s">
        <v>20</v>
      </c>
      <c r="K1223" t="s">
        <v>17</v>
      </c>
      <c r="L1223" t="s">
        <v>661</v>
      </c>
      <c r="M1223" s="6">
        <v>50000</v>
      </c>
      <c r="N1223" s="6">
        <v>76458</v>
      </c>
      <c r="O1223" s="6">
        <v>63229</v>
      </c>
    </row>
    <row r="1224" spans="1:15" x14ac:dyDescent="0.2">
      <c r="A1224" t="s">
        <v>105</v>
      </c>
      <c r="B1224" t="s">
        <v>1432</v>
      </c>
      <c r="C1224" t="s">
        <v>50</v>
      </c>
      <c r="D1224" t="s">
        <v>1433</v>
      </c>
      <c r="E1224" t="s">
        <v>123</v>
      </c>
      <c r="F1224" t="str">
        <f t="shared" si="38"/>
        <v>Mississauga</v>
      </c>
      <c r="G1224" t="str">
        <f t="shared" si="39"/>
        <v>Mississauga</v>
      </c>
      <c r="H1224" t="s">
        <v>31</v>
      </c>
      <c r="I1224" t="s">
        <v>18</v>
      </c>
      <c r="J1224" t="s">
        <v>20</v>
      </c>
      <c r="K1224" t="s">
        <v>32</v>
      </c>
      <c r="L1224" t="s">
        <v>21</v>
      </c>
      <c r="M1224" s="6">
        <v>49000</v>
      </c>
      <c r="N1224" s="6">
        <v>62000</v>
      </c>
      <c r="O1224" s="6">
        <v>55500</v>
      </c>
    </row>
    <row r="1225" spans="1:15" x14ac:dyDescent="0.2">
      <c r="A1225" t="s">
        <v>55</v>
      </c>
      <c r="B1225" t="s">
        <v>224</v>
      </c>
      <c r="C1225" t="s">
        <v>50</v>
      </c>
      <c r="D1225" t="s">
        <v>225</v>
      </c>
      <c r="E1225" t="s">
        <v>123</v>
      </c>
      <c r="F1225" t="str">
        <f t="shared" si="38"/>
        <v>Mississauga</v>
      </c>
      <c r="G1225" t="str">
        <f t="shared" si="39"/>
        <v>Mississauga</v>
      </c>
      <c r="H1225" t="s">
        <v>31</v>
      </c>
      <c r="I1225" t="s">
        <v>2191</v>
      </c>
      <c r="J1225" t="s">
        <v>20</v>
      </c>
      <c r="K1225" t="s">
        <v>32</v>
      </c>
      <c r="L1225" t="s">
        <v>227</v>
      </c>
      <c r="M1225" s="6">
        <v>65000</v>
      </c>
      <c r="N1225" s="6">
        <v>85000</v>
      </c>
      <c r="O1225" s="6">
        <v>75000</v>
      </c>
    </row>
    <row r="1226" spans="1:15" x14ac:dyDescent="0.2">
      <c r="A1226" t="s">
        <v>13</v>
      </c>
      <c r="B1226" t="s">
        <v>2192</v>
      </c>
      <c r="C1226" t="s">
        <v>41</v>
      </c>
      <c r="D1226" t="s">
        <v>2193</v>
      </c>
      <c r="E1226" t="s">
        <v>37</v>
      </c>
      <c r="F1226" t="str">
        <f t="shared" si="38"/>
        <v>Toronto</v>
      </c>
      <c r="G1226" t="str">
        <f t="shared" si="39"/>
        <v>Toronto</v>
      </c>
      <c r="H1226" t="s">
        <v>31</v>
      </c>
      <c r="I1226" t="s">
        <v>2194</v>
      </c>
      <c r="J1226" t="s">
        <v>45</v>
      </c>
      <c r="K1226" t="s">
        <v>32</v>
      </c>
      <c r="L1226" t="s">
        <v>33</v>
      </c>
      <c r="M1226" s="6">
        <v>65000</v>
      </c>
      <c r="N1226" s="6">
        <v>75000</v>
      </c>
      <c r="O1226" s="6">
        <v>70000</v>
      </c>
    </row>
    <row r="1227" spans="1:15" x14ac:dyDescent="0.2">
      <c r="A1227" t="s">
        <v>55</v>
      </c>
      <c r="B1227" t="s">
        <v>521</v>
      </c>
      <c r="C1227" t="s">
        <v>50</v>
      </c>
      <c r="D1227" t="s">
        <v>522</v>
      </c>
      <c r="E1227" t="s">
        <v>37</v>
      </c>
      <c r="F1227" t="str">
        <f t="shared" si="38"/>
        <v>Toronto</v>
      </c>
      <c r="G1227" t="str">
        <f t="shared" si="39"/>
        <v>Toronto</v>
      </c>
      <c r="H1227" t="s">
        <v>31</v>
      </c>
      <c r="I1227" t="s">
        <v>2195</v>
      </c>
      <c r="J1227" t="s">
        <v>20</v>
      </c>
      <c r="K1227" t="s">
        <v>32</v>
      </c>
      <c r="L1227" t="s">
        <v>21</v>
      </c>
      <c r="M1227" s="6">
        <v>73000</v>
      </c>
      <c r="N1227" s="6">
        <v>95000</v>
      </c>
      <c r="O1227" s="6">
        <v>84000</v>
      </c>
    </row>
    <row r="1228" spans="1:15" x14ac:dyDescent="0.2">
      <c r="A1228" t="s">
        <v>96</v>
      </c>
      <c r="B1228" t="s">
        <v>1580</v>
      </c>
      <c r="C1228" t="s">
        <v>50</v>
      </c>
      <c r="D1228" t="s">
        <v>1581</v>
      </c>
      <c r="E1228" t="s">
        <v>2196</v>
      </c>
      <c r="F1228" t="str">
        <f t="shared" si="38"/>
        <v>Haldimand County</v>
      </c>
      <c r="G1228" t="str">
        <f t="shared" si="39"/>
        <v>Haldimand County</v>
      </c>
      <c r="H1228" t="s">
        <v>31</v>
      </c>
      <c r="I1228" t="s">
        <v>2197</v>
      </c>
      <c r="J1228" t="s">
        <v>20</v>
      </c>
      <c r="K1228" t="s">
        <v>32</v>
      </c>
      <c r="L1228" t="s">
        <v>21</v>
      </c>
      <c r="M1228" s="6">
        <v>85000</v>
      </c>
      <c r="N1228" s="6">
        <v>95000</v>
      </c>
      <c r="O1228" s="6">
        <v>90000</v>
      </c>
    </row>
    <row r="1229" spans="1:15" x14ac:dyDescent="0.2">
      <c r="A1229" t="s">
        <v>13</v>
      </c>
      <c r="B1229" t="s">
        <v>2198</v>
      </c>
      <c r="C1229" t="s">
        <v>50</v>
      </c>
      <c r="D1229" t="s">
        <v>2199</v>
      </c>
      <c r="E1229" t="s">
        <v>37</v>
      </c>
      <c r="F1229" t="str">
        <f t="shared" si="38"/>
        <v>Toronto</v>
      </c>
      <c r="G1229" t="str">
        <f t="shared" si="39"/>
        <v>Toronto</v>
      </c>
      <c r="H1229" t="s">
        <v>31</v>
      </c>
      <c r="I1229" t="s">
        <v>2200</v>
      </c>
      <c r="J1229" t="s">
        <v>20</v>
      </c>
      <c r="K1229" t="s">
        <v>32</v>
      </c>
      <c r="L1229" t="s">
        <v>21</v>
      </c>
      <c r="M1229" s="6">
        <v>54000</v>
      </c>
      <c r="N1229" s="6">
        <v>60000</v>
      </c>
      <c r="O1229" s="6">
        <v>57000</v>
      </c>
    </row>
    <row r="1230" spans="1:15" x14ac:dyDescent="0.2">
      <c r="A1230" t="s">
        <v>105</v>
      </c>
      <c r="B1230" t="s">
        <v>28</v>
      </c>
      <c r="C1230" t="s">
        <v>28</v>
      </c>
      <c r="D1230" t="s">
        <v>1176</v>
      </c>
      <c r="E1230" t="s">
        <v>233</v>
      </c>
      <c r="F1230" t="str">
        <f t="shared" si="38"/>
        <v>Winnipeg</v>
      </c>
      <c r="G1230" t="str">
        <f t="shared" si="39"/>
        <v>Winnipeg</v>
      </c>
      <c r="H1230" t="s">
        <v>234</v>
      </c>
      <c r="I1230" t="s">
        <v>1886</v>
      </c>
      <c r="J1230" t="s">
        <v>20</v>
      </c>
      <c r="K1230" t="s">
        <v>32</v>
      </c>
      <c r="L1230" t="s">
        <v>21</v>
      </c>
      <c r="M1230" s="6">
        <v>35000</v>
      </c>
      <c r="N1230" s="6">
        <v>57200</v>
      </c>
      <c r="O1230" s="6">
        <v>46100</v>
      </c>
    </row>
    <row r="1231" spans="1:15" x14ac:dyDescent="0.2">
      <c r="A1231" t="s">
        <v>13</v>
      </c>
      <c r="B1231" t="s">
        <v>1055</v>
      </c>
      <c r="C1231" t="s">
        <v>28</v>
      </c>
      <c r="D1231" t="s">
        <v>1056</v>
      </c>
      <c r="E1231" t="s">
        <v>37</v>
      </c>
      <c r="F1231" t="str">
        <f t="shared" si="38"/>
        <v>Toronto</v>
      </c>
      <c r="G1231" t="str">
        <f t="shared" si="39"/>
        <v>Toronto</v>
      </c>
      <c r="H1231" t="s">
        <v>31</v>
      </c>
      <c r="I1231" t="s">
        <v>2201</v>
      </c>
      <c r="J1231" t="s">
        <v>20</v>
      </c>
      <c r="K1231" t="s">
        <v>32</v>
      </c>
      <c r="L1231" t="s">
        <v>21</v>
      </c>
      <c r="M1231" s="6">
        <v>43000</v>
      </c>
      <c r="N1231" s="6">
        <v>93000</v>
      </c>
      <c r="O1231" s="6">
        <v>68000</v>
      </c>
    </row>
    <row r="1232" spans="1:15" x14ac:dyDescent="0.2">
      <c r="A1232" t="s">
        <v>88</v>
      </c>
      <c r="B1232" t="s">
        <v>969</v>
      </c>
      <c r="C1232" t="s">
        <v>188</v>
      </c>
      <c r="D1232" t="s">
        <v>970</v>
      </c>
      <c r="E1232" t="s">
        <v>1890</v>
      </c>
      <c r="F1232" t="str">
        <f t="shared" si="38"/>
        <v>Canada</v>
      </c>
      <c r="G1232" t="str">
        <f t="shared" si="39"/>
        <v>Canada</v>
      </c>
      <c r="H1232" t="s">
        <v>18</v>
      </c>
      <c r="I1232" t="s">
        <v>2202</v>
      </c>
      <c r="J1232" t="s">
        <v>20</v>
      </c>
      <c r="K1232" t="s">
        <v>32</v>
      </c>
      <c r="L1232" t="s">
        <v>21</v>
      </c>
      <c r="M1232" s="6">
        <v>51000</v>
      </c>
      <c r="N1232" s="6">
        <v>110000</v>
      </c>
      <c r="O1232" s="6">
        <v>80500</v>
      </c>
    </row>
    <row r="1233" spans="1:15" x14ac:dyDescent="0.2">
      <c r="A1233" t="s">
        <v>22</v>
      </c>
      <c r="B1233" t="s">
        <v>23</v>
      </c>
      <c r="C1233" t="s">
        <v>23</v>
      </c>
      <c r="D1233" t="s">
        <v>2203</v>
      </c>
      <c r="E1233" t="s">
        <v>37</v>
      </c>
      <c r="F1233" t="str">
        <f t="shared" si="38"/>
        <v>Toronto</v>
      </c>
      <c r="G1233" t="str">
        <f t="shared" si="39"/>
        <v>Toronto</v>
      </c>
      <c r="H1233" t="s">
        <v>31</v>
      </c>
      <c r="I1233" t="s">
        <v>2204</v>
      </c>
      <c r="J1233" t="s">
        <v>20</v>
      </c>
      <c r="K1233" t="s">
        <v>32</v>
      </c>
      <c r="L1233" t="s">
        <v>33</v>
      </c>
      <c r="M1233" s="6">
        <v>65000</v>
      </c>
      <c r="N1233" s="6">
        <v>87000</v>
      </c>
      <c r="O1233" s="6">
        <v>76000</v>
      </c>
    </row>
    <row r="1234" spans="1:15" x14ac:dyDescent="0.2">
      <c r="A1234" t="s">
        <v>105</v>
      </c>
      <c r="B1234" t="s">
        <v>1605</v>
      </c>
      <c r="C1234" t="s">
        <v>28</v>
      </c>
      <c r="D1234" t="s">
        <v>1606</v>
      </c>
      <c r="E1234" t="s">
        <v>1835</v>
      </c>
      <c r="F1234" t="str">
        <f t="shared" si="38"/>
        <v>Montreal</v>
      </c>
      <c r="G1234" t="str">
        <f t="shared" si="39"/>
        <v>Montreal</v>
      </c>
      <c r="H1234" t="s">
        <v>146</v>
      </c>
      <c r="I1234" t="s">
        <v>2205</v>
      </c>
      <c r="J1234" t="s">
        <v>20</v>
      </c>
      <c r="K1234" t="s">
        <v>32</v>
      </c>
      <c r="L1234" t="s">
        <v>33</v>
      </c>
      <c r="M1234" s="6">
        <v>76065.600000000006</v>
      </c>
      <c r="N1234" s="6">
        <v>76065.600000000006</v>
      </c>
      <c r="O1234" s="6">
        <v>76065.600000000006</v>
      </c>
    </row>
    <row r="1235" spans="1:15" x14ac:dyDescent="0.2">
      <c r="A1235" t="s">
        <v>48</v>
      </c>
      <c r="B1235" t="s">
        <v>565</v>
      </c>
      <c r="C1235" t="s">
        <v>50</v>
      </c>
      <c r="D1235" t="s">
        <v>695</v>
      </c>
      <c r="E1235" t="s">
        <v>204</v>
      </c>
      <c r="F1235" t="str">
        <f t="shared" si="38"/>
        <v>Brampton</v>
      </c>
      <c r="G1235" t="str">
        <f t="shared" si="39"/>
        <v>Brampton</v>
      </c>
      <c r="H1235" t="s">
        <v>31</v>
      </c>
      <c r="I1235" t="s">
        <v>2206</v>
      </c>
      <c r="J1235" t="s">
        <v>20</v>
      </c>
      <c r="K1235" t="s">
        <v>32</v>
      </c>
      <c r="L1235" t="s">
        <v>21</v>
      </c>
      <c r="M1235" s="6">
        <v>59000</v>
      </c>
      <c r="N1235" s="6">
        <v>65000</v>
      </c>
      <c r="O1235" s="6">
        <v>62000</v>
      </c>
    </row>
    <row r="1236" spans="1:15" x14ac:dyDescent="0.2">
      <c r="A1236" t="s">
        <v>13</v>
      </c>
      <c r="B1236" t="s">
        <v>798</v>
      </c>
      <c r="C1236" t="s">
        <v>90</v>
      </c>
      <c r="D1236" t="s">
        <v>2207</v>
      </c>
      <c r="E1236" t="s">
        <v>123</v>
      </c>
      <c r="F1236" t="str">
        <f t="shared" si="38"/>
        <v>Mississauga</v>
      </c>
      <c r="G1236" t="str">
        <f t="shared" si="39"/>
        <v>Mississauga</v>
      </c>
      <c r="H1236" t="s">
        <v>31</v>
      </c>
      <c r="I1236" t="s">
        <v>2208</v>
      </c>
      <c r="J1236" t="s">
        <v>20</v>
      </c>
      <c r="K1236" t="s">
        <v>32</v>
      </c>
      <c r="L1236" t="s">
        <v>33</v>
      </c>
      <c r="M1236" s="6">
        <v>89440</v>
      </c>
      <c r="N1236" s="6">
        <v>89440</v>
      </c>
      <c r="O1236" s="6">
        <v>89440</v>
      </c>
    </row>
    <row r="1237" spans="1:15" x14ac:dyDescent="0.2">
      <c r="A1237" t="s">
        <v>55</v>
      </c>
      <c r="B1237" t="s">
        <v>523</v>
      </c>
      <c r="C1237" t="s">
        <v>23</v>
      </c>
      <c r="D1237" t="s">
        <v>524</v>
      </c>
      <c r="E1237" t="s">
        <v>525</v>
      </c>
      <c r="F1237" t="str">
        <f t="shared" si="38"/>
        <v>Waterdown</v>
      </c>
      <c r="G1237" t="str">
        <f t="shared" si="39"/>
        <v>Waterdown</v>
      </c>
      <c r="H1237" t="s">
        <v>31</v>
      </c>
      <c r="I1237" t="s">
        <v>2209</v>
      </c>
      <c r="J1237" t="s">
        <v>20</v>
      </c>
      <c r="K1237" t="s">
        <v>32</v>
      </c>
      <c r="L1237" t="s">
        <v>33</v>
      </c>
      <c r="M1237" s="6">
        <v>90000</v>
      </c>
      <c r="N1237" s="6">
        <v>106000</v>
      </c>
      <c r="O1237" s="6">
        <v>98000</v>
      </c>
    </row>
    <row r="1238" spans="1:15" x14ac:dyDescent="0.2">
      <c r="A1238" t="s">
        <v>13</v>
      </c>
      <c r="B1238" t="s">
        <v>798</v>
      </c>
      <c r="C1238" t="s">
        <v>90</v>
      </c>
      <c r="D1238" t="s">
        <v>2210</v>
      </c>
      <c r="E1238" t="s">
        <v>123</v>
      </c>
      <c r="F1238" t="str">
        <f t="shared" si="38"/>
        <v>Mississauga</v>
      </c>
      <c r="G1238" t="str">
        <f t="shared" si="39"/>
        <v>Mississauga</v>
      </c>
      <c r="H1238" t="s">
        <v>31</v>
      </c>
      <c r="I1238" t="s">
        <v>2211</v>
      </c>
      <c r="J1238" t="s">
        <v>20</v>
      </c>
      <c r="K1238" t="s">
        <v>32</v>
      </c>
      <c r="L1238" t="s">
        <v>21</v>
      </c>
      <c r="M1238" s="6">
        <v>88608</v>
      </c>
      <c r="N1238" s="6">
        <v>88608</v>
      </c>
      <c r="O1238" s="6">
        <v>88608</v>
      </c>
    </row>
    <row r="1239" spans="1:15" x14ac:dyDescent="0.2">
      <c r="A1239" t="s">
        <v>26</v>
      </c>
      <c r="B1239" t="s">
        <v>2212</v>
      </c>
      <c r="C1239" t="s">
        <v>50</v>
      </c>
      <c r="D1239" t="s">
        <v>1918</v>
      </c>
      <c r="E1239" t="s">
        <v>1835</v>
      </c>
      <c r="F1239" t="str">
        <f t="shared" si="38"/>
        <v>Montreal</v>
      </c>
      <c r="G1239" t="str">
        <f t="shared" si="39"/>
        <v>Montreal</v>
      </c>
      <c r="H1239" t="s">
        <v>146</v>
      </c>
      <c r="I1239" t="s">
        <v>2213</v>
      </c>
      <c r="J1239" t="s">
        <v>20</v>
      </c>
      <c r="K1239" t="s">
        <v>32</v>
      </c>
      <c r="L1239" t="s">
        <v>21</v>
      </c>
      <c r="M1239" s="6">
        <v>68000</v>
      </c>
      <c r="N1239" s="6">
        <v>86000</v>
      </c>
      <c r="O1239" s="6">
        <v>77000</v>
      </c>
    </row>
    <row r="1240" spans="1:15" x14ac:dyDescent="0.2">
      <c r="A1240" t="s">
        <v>26</v>
      </c>
      <c r="B1240" t="s">
        <v>2214</v>
      </c>
      <c r="C1240" t="s">
        <v>23</v>
      </c>
      <c r="D1240" t="s">
        <v>1530</v>
      </c>
      <c r="E1240" t="s">
        <v>2979</v>
      </c>
      <c r="F1240" t="str">
        <f t="shared" si="38"/>
        <v>Baie-D'Urfe</v>
      </c>
      <c r="G1240" t="str">
        <f t="shared" si="39"/>
        <v>Baie-D'Urfe</v>
      </c>
      <c r="H1240" t="s">
        <v>146</v>
      </c>
      <c r="I1240" t="s">
        <v>2215</v>
      </c>
      <c r="J1240" t="s">
        <v>20</v>
      </c>
      <c r="K1240" t="s">
        <v>32</v>
      </c>
      <c r="L1240" t="s">
        <v>21</v>
      </c>
      <c r="M1240" s="6">
        <v>52000</v>
      </c>
      <c r="N1240" s="6">
        <v>75000</v>
      </c>
      <c r="O1240" s="6">
        <v>63500</v>
      </c>
    </row>
    <row r="1241" spans="1:15" x14ac:dyDescent="0.2">
      <c r="A1241" t="s">
        <v>105</v>
      </c>
      <c r="B1241" t="s">
        <v>510</v>
      </c>
      <c r="C1241" t="s">
        <v>28</v>
      </c>
      <c r="D1241" t="s">
        <v>2216</v>
      </c>
      <c r="E1241" t="s">
        <v>99</v>
      </c>
      <c r="F1241" t="str">
        <f t="shared" si="38"/>
        <v>Calgary</v>
      </c>
      <c r="G1241" t="str">
        <f t="shared" si="39"/>
        <v>Calgary</v>
      </c>
      <c r="H1241" t="s">
        <v>100</v>
      </c>
      <c r="I1241" t="s">
        <v>2217</v>
      </c>
      <c r="J1241" t="s">
        <v>45</v>
      </c>
      <c r="K1241" t="s">
        <v>32</v>
      </c>
      <c r="L1241" t="s">
        <v>241</v>
      </c>
      <c r="M1241" s="6">
        <v>49000</v>
      </c>
      <c r="N1241" s="6">
        <v>95000</v>
      </c>
      <c r="O1241" s="6">
        <v>72000</v>
      </c>
    </row>
    <row r="1242" spans="1:15" x14ac:dyDescent="0.2">
      <c r="A1242" t="s">
        <v>105</v>
      </c>
      <c r="B1242" t="s">
        <v>832</v>
      </c>
      <c r="C1242" t="s">
        <v>28</v>
      </c>
      <c r="D1242" t="s">
        <v>833</v>
      </c>
      <c r="E1242" t="s">
        <v>37</v>
      </c>
      <c r="F1242" t="str">
        <f t="shared" si="38"/>
        <v>Toronto</v>
      </c>
      <c r="G1242" t="str">
        <f t="shared" si="39"/>
        <v>Toronto</v>
      </c>
      <c r="H1242" t="s">
        <v>31</v>
      </c>
      <c r="I1242" t="s">
        <v>2218</v>
      </c>
      <c r="J1242" t="s">
        <v>45</v>
      </c>
      <c r="K1242" t="s">
        <v>32</v>
      </c>
      <c r="L1242" t="s">
        <v>241</v>
      </c>
      <c r="M1242" s="6">
        <v>80000</v>
      </c>
      <c r="N1242" s="6">
        <v>110000</v>
      </c>
      <c r="O1242" s="6">
        <v>95000</v>
      </c>
    </row>
    <row r="1243" spans="1:15" x14ac:dyDescent="0.2">
      <c r="A1243" t="s">
        <v>22</v>
      </c>
      <c r="B1243" t="s">
        <v>23</v>
      </c>
      <c r="C1243" t="s">
        <v>23</v>
      </c>
      <c r="D1243" t="s">
        <v>127</v>
      </c>
      <c r="E1243" t="s">
        <v>128</v>
      </c>
      <c r="F1243" t="str">
        <f t="shared" si="38"/>
        <v>Banff</v>
      </c>
      <c r="G1243" t="str">
        <f t="shared" si="39"/>
        <v>Banff</v>
      </c>
      <c r="H1243" t="s">
        <v>100</v>
      </c>
      <c r="I1243" t="s">
        <v>2219</v>
      </c>
      <c r="J1243" t="s">
        <v>20</v>
      </c>
      <c r="K1243" t="s">
        <v>32</v>
      </c>
      <c r="L1243" t="s">
        <v>130</v>
      </c>
      <c r="M1243" s="6">
        <v>65000</v>
      </c>
      <c r="N1243" s="6">
        <v>87000</v>
      </c>
      <c r="O1243" s="6">
        <v>76000</v>
      </c>
    </row>
    <row r="1244" spans="1:15" x14ac:dyDescent="0.2">
      <c r="A1244" t="s">
        <v>55</v>
      </c>
      <c r="B1244" t="s">
        <v>430</v>
      </c>
      <c r="C1244" t="s">
        <v>67</v>
      </c>
      <c r="D1244" t="s">
        <v>431</v>
      </c>
      <c r="E1244" t="s">
        <v>1835</v>
      </c>
      <c r="F1244" t="str">
        <f t="shared" si="38"/>
        <v>Montreal</v>
      </c>
      <c r="G1244" t="str">
        <f t="shared" si="39"/>
        <v>Montreal</v>
      </c>
      <c r="H1244" t="s">
        <v>146</v>
      </c>
      <c r="I1244" t="s">
        <v>2220</v>
      </c>
      <c r="J1244" t="s">
        <v>20</v>
      </c>
      <c r="K1244" t="s">
        <v>32</v>
      </c>
      <c r="L1244" t="s">
        <v>241</v>
      </c>
      <c r="M1244" s="6">
        <v>104000</v>
      </c>
      <c r="N1244" s="6">
        <v>104000</v>
      </c>
      <c r="O1244" s="6">
        <v>104000</v>
      </c>
    </row>
    <row r="1245" spans="1:15" x14ac:dyDescent="0.2">
      <c r="A1245" t="s">
        <v>81</v>
      </c>
      <c r="B1245" t="s">
        <v>1790</v>
      </c>
      <c r="C1245" t="s">
        <v>23</v>
      </c>
      <c r="D1245" t="s">
        <v>484</v>
      </c>
      <c r="E1245" t="s">
        <v>37</v>
      </c>
      <c r="F1245" t="str">
        <f t="shared" si="38"/>
        <v>Toronto</v>
      </c>
      <c r="G1245" t="str">
        <f t="shared" si="39"/>
        <v>Toronto</v>
      </c>
      <c r="H1245" t="s">
        <v>31</v>
      </c>
      <c r="I1245" t="s">
        <v>2221</v>
      </c>
      <c r="J1245" t="s">
        <v>375</v>
      </c>
      <c r="K1245" t="s">
        <v>32</v>
      </c>
      <c r="L1245" t="s">
        <v>33</v>
      </c>
      <c r="M1245" s="6">
        <v>60000</v>
      </c>
      <c r="N1245" s="6">
        <v>100000</v>
      </c>
      <c r="O1245" s="6">
        <v>80000</v>
      </c>
    </row>
    <row r="1246" spans="1:15" x14ac:dyDescent="0.2">
      <c r="A1246" t="s">
        <v>48</v>
      </c>
      <c r="B1246" t="s">
        <v>412</v>
      </c>
      <c r="C1246" t="s">
        <v>50</v>
      </c>
      <c r="D1246" t="s">
        <v>404</v>
      </c>
      <c r="E1246" t="s">
        <v>37</v>
      </c>
      <c r="F1246" t="str">
        <f t="shared" si="38"/>
        <v>Toronto</v>
      </c>
      <c r="G1246" t="str">
        <f t="shared" si="39"/>
        <v>Toronto</v>
      </c>
      <c r="H1246" t="s">
        <v>31</v>
      </c>
      <c r="I1246" t="s">
        <v>2222</v>
      </c>
      <c r="J1246" t="s">
        <v>20</v>
      </c>
      <c r="K1246" t="s">
        <v>32</v>
      </c>
      <c r="L1246" t="s">
        <v>21</v>
      </c>
      <c r="M1246" s="6">
        <v>60000</v>
      </c>
      <c r="N1246" s="6">
        <v>75000</v>
      </c>
      <c r="O1246" s="6">
        <v>67500</v>
      </c>
    </row>
    <row r="1247" spans="1:15" x14ac:dyDescent="0.2">
      <c r="A1247" t="s">
        <v>81</v>
      </c>
      <c r="B1247" t="s">
        <v>1417</v>
      </c>
      <c r="C1247" t="s">
        <v>50</v>
      </c>
      <c r="D1247" t="s">
        <v>68</v>
      </c>
      <c r="E1247" t="s">
        <v>37</v>
      </c>
      <c r="F1247" t="str">
        <f t="shared" si="38"/>
        <v>Toronto</v>
      </c>
      <c r="G1247" t="str">
        <f t="shared" si="39"/>
        <v>Toronto</v>
      </c>
      <c r="H1247" t="s">
        <v>31</v>
      </c>
      <c r="I1247" t="s">
        <v>2223</v>
      </c>
      <c r="J1247" t="s">
        <v>45</v>
      </c>
      <c r="K1247" t="s">
        <v>32</v>
      </c>
      <c r="L1247" t="s">
        <v>46</v>
      </c>
      <c r="M1247" s="6">
        <v>72000</v>
      </c>
      <c r="N1247" s="6">
        <v>80000</v>
      </c>
      <c r="O1247" s="6">
        <v>76000</v>
      </c>
    </row>
    <row r="1248" spans="1:15" x14ac:dyDescent="0.2">
      <c r="A1248" t="s">
        <v>55</v>
      </c>
      <c r="B1248" t="s">
        <v>446</v>
      </c>
      <c r="C1248" t="s">
        <v>50</v>
      </c>
      <c r="D1248" t="s">
        <v>447</v>
      </c>
      <c r="E1248" t="s">
        <v>123</v>
      </c>
      <c r="F1248" t="str">
        <f t="shared" si="38"/>
        <v>Mississauga</v>
      </c>
      <c r="G1248" t="str">
        <f t="shared" si="39"/>
        <v>Mississauga</v>
      </c>
      <c r="H1248" t="s">
        <v>31</v>
      </c>
      <c r="I1248" t="s">
        <v>2224</v>
      </c>
      <c r="J1248" t="s">
        <v>20</v>
      </c>
      <c r="K1248" t="s">
        <v>32</v>
      </c>
      <c r="L1248" t="s">
        <v>21</v>
      </c>
      <c r="M1248" s="6">
        <v>65000</v>
      </c>
      <c r="N1248" s="6">
        <v>100000</v>
      </c>
      <c r="O1248" s="6">
        <v>82500</v>
      </c>
    </row>
    <row r="1249" spans="1:15" x14ac:dyDescent="0.2">
      <c r="A1249" t="s">
        <v>88</v>
      </c>
      <c r="B1249" t="s">
        <v>1808</v>
      </c>
      <c r="C1249" t="s">
        <v>90</v>
      </c>
      <c r="D1249" t="s">
        <v>1809</v>
      </c>
      <c r="E1249" t="s">
        <v>1989</v>
      </c>
      <c r="F1249" t="str">
        <f t="shared" si="38"/>
        <v>Ontario</v>
      </c>
      <c r="G1249" t="str">
        <f t="shared" si="39"/>
        <v>Ontario</v>
      </c>
      <c r="H1249" t="s">
        <v>31</v>
      </c>
      <c r="I1249" t="s">
        <v>2225</v>
      </c>
      <c r="J1249" t="s">
        <v>20</v>
      </c>
      <c r="K1249" t="s">
        <v>32</v>
      </c>
      <c r="L1249" t="s">
        <v>21</v>
      </c>
      <c r="M1249" s="6">
        <v>85816.8</v>
      </c>
      <c r="N1249" s="6">
        <v>91520</v>
      </c>
      <c r="O1249" s="6">
        <v>88668.4</v>
      </c>
    </row>
    <row r="1250" spans="1:15" x14ac:dyDescent="0.2">
      <c r="A1250" t="s">
        <v>88</v>
      </c>
      <c r="B1250" t="s">
        <v>1273</v>
      </c>
      <c r="C1250" t="s">
        <v>90</v>
      </c>
      <c r="D1250" t="s">
        <v>1274</v>
      </c>
      <c r="E1250" t="s">
        <v>37</v>
      </c>
      <c r="F1250" t="str">
        <f t="shared" si="38"/>
        <v>Toronto</v>
      </c>
      <c r="G1250" t="str">
        <f t="shared" si="39"/>
        <v>Toronto</v>
      </c>
      <c r="H1250" t="s">
        <v>31</v>
      </c>
      <c r="I1250" t="s">
        <v>2226</v>
      </c>
      <c r="J1250" t="s">
        <v>20</v>
      </c>
      <c r="K1250" t="s">
        <v>32</v>
      </c>
      <c r="L1250" t="s">
        <v>21</v>
      </c>
      <c r="M1250" s="6">
        <v>78000</v>
      </c>
      <c r="N1250" s="6">
        <v>100000</v>
      </c>
      <c r="O1250" s="6">
        <v>89000</v>
      </c>
    </row>
    <row r="1251" spans="1:15" x14ac:dyDescent="0.2">
      <c r="A1251" t="s">
        <v>13</v>
      </c>
      <c r="B1251" t="s">
        <v>1708</v>
      </c>
      <c r="C1251" t="s">
        <v>35</v>
      </c>
      <c r="D1251" t="s">
        <v>1709</v>
      </c>
      <c r="E1251" t="s">
        <v>1710</v>
      </c>
      <c r="F1251" t="str">
        <f t="shared" si="38"/>
        <v>Engineer</v>
      </c>
      <c r="G1251" t="str">
        <f t="shared" si="39"/>
        <v>Engineer</v>
      </c>
      <c r="H1251" t="s">
        <v>18</v>
      </c>
      <c r="I1251" t="s">
        <v>2227</v>
      </c>
      <c r="J1251" t="s">
        <v>45</v>
      </c>
      <c r="K1251" t="s">
        <v>32</v>
      </c>
      <c r="L1251" t="s">
        <v>21</v>
      </c>
      <c r="M1251" s="6">
        <v>47000</v>
      </c>
      <c r="N1251" s="6">
        <v>70000</v>
      </c>
      <c r="O1251" s="6">
        <v>58500</v>
      </c>
    </row>
    <row r="1252" spans="1:15" x14ac:dyDescent="0.2">
      <c r="A1252" t="s">
        <v>105</v>
      </c>
      <c r="B1252" t="s">
        <v>28</v>
      </c>
      <c r="C1252" t="s">
        <v>28</v>
      </c>
      <c r="D1252" t="s">
        <v>2228</v>
      </c>
      <c r="E1252" t="s">
        <v>1835</v>
      </c>
      <c r="F1252" t="str">
        <f t="shared" si="38"/>
        <v>Montreal</v>
      </c>
      <c r="G1252" t="str">
        <f t="shared" si="39"/>
        <v>Montreal</v>
      </c>
      <c r="H1252" t="s">
        <v>146</v>
      </c>
      <c r="I1252" t="s">
        <v>2229</v>
      </c>
      <c r="J1252" t="s">
        <v>20</v>
      </c>
      <c r="K1252" t="s">
        <v>32</v>
      </c>
      <c r="L1252" t="s">
        <v>21</v>
      </c>
      <c r="M1252" s="6">
        <v>76000</v>
      </c>
      <c r="N1252" s="6">
        <v>106000</v>
      </c>
      <c r="O1252" s="6">
        <v>91000</v>
      </c>
    </row>
    <row r="1253" spans="1:15" x14ac:dyDescent="0.2">
      <c r="A1253" t="s">
        <v>88</v>
      </c>
      <c r="B1253" t="s">
        <v>537</v>
      </c>
      <c r="C1253" t="s">
        <v>90</v>
      </c>
      <c r="D1253" t="s">
        <v>538</v>
      </c>
      <c r="E1253" t="s">
        <v>539</v>
      </c>
      <c r="F1253" t="str">
        <f t="shared" si="38"/>
        <v>Whitehorse</v>
      </c>
      <c r="G1253" t="str">
        <f t="shared" si="39"/>
        <v>Whitehorse</v>
      </c>
      <c r="H1253" t="s">
        <v>540</v>
      </c>
      <c r="I1253" t="s">
        <v>2230</v>
      </c>
      <c r="J1253" t="s">
        <v>20</v>
      </c>
      <c r="K1253" t="s">
        <v>32</v>
      </c>
      <c r="L1253" t="s">
        <v>21</v>
      </c>
      <c r="M1253" s="6">
        <v>45000</v>
      </c>
      <c r="N1253" s="6">
        <v>90000</v>
      </c>
      <c r="O1253" s="6">
        <v>67500</v>
      </c>
    </row>
    <row r="1254" spans="1:15" x14ac:dyDescent="0.2">
      <c r="A1254" t="s">
        <v>81</v>
      </c>
      <c r="B1254" t="s">
        <v>434</v>
      </c>
      <c r="C1254" t="s">
        <v>50</v>
      </c>
      <c r="D1254" t="s">
        <v>435</v>
      </c>
      <c r="E1254" t="s">
        <v>37</v>
      </c>
      <c r="F1254" t="str">
        <f t="shared" si="38"/>
        <v>Toronto</v>
      </c>
      <c r="G1254" t="str">
        <f t="shared" si="39"/>
        <v>Toronto</v>
      </c>
      <c r="H1254" t="s">
        <v>31</v>
      </c>
      <c r="I1254" t="s">
        <v>2231</v>
      </c>
      <c r="J1254" t="s">
        <v>45</v>
      </c>
      <c r="K1254" t="s">
        <v>32</v>
      </c>
      <c r="L1254" t="s">
        <v>33</v>
      </c>
      <c r="M1254" s="6">
        <v>55000</v>
      </c>
      <c r="N1254" s="6">
        <v>80000</v>
      </c>
      <c r="O1254" s="6">
        <v>67500</v>
      </c>
    </row>
    <row r="1255" spans="1:15" x14ac:dyDescent="0.2">
      <c r="A1255" t="s">
        <v>22</v>
      </c>
      <c r="B1255" t="s">
        <v>23</v>
      </c>
      <c r="C1255" t="s">
        <v>23</v>
      </c>
      <c r="D1255" t="s">
        <v>2232</v>
      </c>
      <c r="E1255" t="s">
        <v>37</v>
      </c>
      <c r="F1255" t="str">
        <f t="shared" si="38"/>
        <v>Toronto</v>
      </c>
      <c r="G1255" t="str">
        <f t="shared" si="39"/>
        <v>Toronto</v>
      </c>
      <c r="H1255" t="s">
        <v>31</v>
      </c>
      <c r="I1255" t="s">
        <v>2233</v>
      </c>
      <c r="J1255" t="s">
        <v>20</v>
      </c>
      <c r="K1255" t="s">
        <v>32</v>
      </c>
      <c r="L1255" t="s">
        <v>241</v>
      </c>
      <c r="M1255" s="6">
        <v>57000</v>
      </c>
      <c r="N1255" s="6">
        <v>82000</v>
      </c>
      <c r="O1255" s="6">
        <v>69500</v>
      </c>
    </row>
    <row r="1256" spans="1:15" x14ac:dyDescent="0.2">
      <c r="A1256" t="s">
        <v>13</v>
      </c>
      <c r="B1256" t="s">
        <v>798</v>
      </c>
      <c r="C1256" t="s">
        <v>90</v>
      </c>
      <c r="D1256" t="s">
        <v>2234</v>
      </c>
      <c r="E1256" t="s">
        <v>323</v>
      </c>
      <c r="F1256" t="str">
        <f t="shared" si="38"/>
        <v>Richmond</v>
      </c>
      <c r="G1256" t="str">
        <f t="shared" si="39"/>
        <v>Richmond</v>
      </c>
      <c r="H1256" t="s">
        <v>53</v>
      </c>
      <c r="I1256" t="s">
        <v>2235</v>
      </c>
      <c r="J1256" t="s">
        <v>20</v>
      </c>
      <c r="K1256" t="s">
        <v>32</v>
      </c>
      <c r="L1256" t="s">
        <v>21</v>
      </c>
      <c r="M1256" s="6">
        <v>76960</v>
      </c>
      <c r="N1256" s="6">
        <v>76960</v>
      </c>
      <c r="O1256" s="6">
        <v>76960</v>
      </c>
    </row>
    <row r="1257" spans="1:15" x14ac:dyDescent="0.2">
      <c r="A1257" t="s">
        <v>13</v>
      </c>
      <c r="B1257" t="s">
        <v>798</v>
      </c>
      <c r="C1257" t="s">
        <v>90</v>
      </c>
      <c r="D1257" t="s">
        <v>2234</v>
      </c>
      <c r="E1257" t="s">
        <v>323</v>
      </c>
      <c r="F1257" t="str">
        <f t="shared" si="38"/>
        <v>Richmond</v>
      </c>
      <c r="G1257" t="str">
        <f t="shared" si="39"/>
        <v>Richmond</v>
      </c>
      <c r="H1257" t="s">
        <v>146</v>
      </c>
      <c r="I1257" t="s">
        <v>2235</v>
      </c>
      <c r="J1257" t="s">
        <v>20</v>
      </c>
      <c r="K1257" t="s">
        <v>32</v>
      </c>
      <c r="L1257" t="s">
        <v>21</v>
      </c>
      <c r="M1257" s="6">
        <v>76960</v>
      </c>
      <c r="N1257" s="6">
        <v>76960</v>
      </c>
      <c r="O1257" s="6">
        <v>76960</v>
      </c>
    </row>
    <row r="1258" spans="1:15" x14ac:dyDescent="0.2">
      <c r="A1258" t="s">
        <v>13</v>
      </c>
      <c r="B1258" t="s">
        <v>798</v>
      </c>
      <c r="C1258" t="s">
        <v>90</v>
      </c>
      <c r="D1258" t="s">
        <v>2234</v>
      </c>
      <c r="E1258" t="s">
        <v>323</v>
      </c>
      <c r="F1258" t="str">
        <f t="shared" si="38"/>
        <v>Richmond</v>
      </c>
      <c r="G1258" t="str">
        <f t="shared" si="39"/>
        <v>Richmond</v>
      </c>
      <c r="H1258" t="s">
        <v>178</v>
      </c>
      <c r="I1258" t="s">
        <v>2235</v>
      </c>
      <c r="J1258" t="s">
        <v>20</v>
      </c>
      <c r="K1258" t="s">
        <v>32</v>
      </c>
      <c r="L1258" t="s">
        <v>21</v>
      </c>
      <c r="M1258" s="6">
        <v>76960</v>
      </c>
      <c r="N1258" s="6">
        <v>76960</v>
      </c>
      <c r="O1258" s="6">
        <v>76960</v>
      </c>
    </row>
    <row r="1259" spans="1:15" x14ac:dyDescent="0.2">
      <c r="A1259" t="s">
        <v>13</v>
      </c>
      <c r="B1259" t="s">
        <v>1477</v>
      </c>
      <c r="C1259" t="s">
        <v>35</v>
      </c>
      <c r="D1259" t="s">
        <v>861</v>
      </c>
      <c r="E1259" t="s">
        <v>1835</v>
      </c>
      <c r="F1259" t="str">
        <f t="shared" si="38"/>
        <v>Montreal</v>
      </c>
      <c r="G1259" t="str">
        <f t="shared" si="39"/>
        <v>Montreal</v>
      </c>
      <c r="H1259" t="s">
        <v>146</v>
      </c>
      <c r="I1259" t="s">
        <v>2236</v>
      </c>
      <c r="J1259" t="s">
        <v>20</v>
      </c>
      <c r="K1259" t="s">
        <v>32</v>
      </c>
      <c r="L1259" t="s">
        <v>21</v>
      </c>
      <c r="M1259" s="6">
        <v>76000</v>
      </c>
      <c r="N1259" s="6">
        <v>89440</v>
      </c>
      <c r="O1259" s="6">
        <v>82720</v>
      </c>
    </row>
    <row r="1260" spans="1:15" x14ac:dyDescent="0.2">
      <c r="A1260" t="s">
        <v>22</v>
      </c>
      <c r="B1260" t="s">
        <v>23</v>
      </c>
      <c r="C1260" t="s">
        <v>23</v>
      </c>
      <c r="D1260" t="s">
        <v>2237</v>
      </c>
      <c r="E1260" t="s">
        <v>123</v>
      </c>
      <c r="F1260" t="str">
        <f t="shared" si="38"/>
        <v>Mississauga</v>
      </c>
      <c r="G1260" t="str">
        <f t="shared" si="39"/>
        <v>Mississauga</v>
      </c>
      <c r="H1260" t="s">
        <v>31</v>
      </c>
      <c r="I1260" t="s">
        <v>2238</v>
      </c>
      <c r="J1260" t="s">
        <v>20</v>
      </c>
      <c r="K1260" t="s">
        <v>32</v>
      </c>
      <c r="L1260" t="s">
        <v>241</v>
      </c>
      <c r="M1260" s="6">
        <v>67000</v>
      </c>
      <c r="N1260" s="6">
        <v>97000</v>
      </c>
      <c r="O1260" s="6">
        <v>82000</v>
      </c>
    </row>
    <row r="1261" spans="1:15" x14ac:dyDescent="0.2">
      <c r="A1261" t="s">
        <v>48</v>
      </c>
      <c r="B1261" t="s">
        <v>1679</v>
      </c>
      <c r="C1261" t="s">
        <v>50</v>
      </c>
      <c r="D1261" t="s">
        <v>1680</v>
      </c>
      <c r="E1261" t="s">
        <v>17</v>
      </c>
      <c r="F1261" t="str">
        <f t="shared" si="38"/>
        <v>Remote</v>
      </c>
      <c r="G1261" t="str">
        <f t="shared" si="39"/>
        <v>Remote</v>
      </c>
      <c r="H1261" t="s">
        <v>18</v>
      </c>
      <c r="I1261" t="s">
        <v>2239</v>
      </c>
      <c r="J1261" t="s">
        <v>20</v>
      </c>
      <c r="K1261" t="s">
        <v>17</v>
      </c>
      <c r="L1261" t="s">
        <v>21</v>
      </c>
      <c r="M1261" s="6">
        <v>68500</v>
      </c>
      <c r="N1261" s="6">
        <v>87000</v>
      </c>
      <c r="O1261" s="6">
        <v>77750</v>
      </c>
    </row>
    <row r="1262" spans="1:15" x14ac:dyDescent="0.2">
      <c r="A1262" t="s">
        <v>22</v>
      </c>
      <c r="B1262" t="s">
        <v>23</v>
      </c>
      <c r="C1262" t="s">
        <v>23</v>
      </c>
      <c r="D1262" t="s">
        <v>1794</v>
      </c>
      <c r="E1262" t="s">
        <v>30</v>
      </c>
      <c r="F1262" t="str">
        <f t="shared" si="38"/>
        <v>Ottawa</v>
      </c>
      <c r="G1262" t="str">
        <f t="shared" si="39"/>
        <v>Ottawa</v>
      </c>
      <c r="H1262" t="s">
        <v>31</v>
      </c>
      <c r="I1262" t="s">
        <v>2240</v>
      </c>
      <c r="J1262" t="s">
        <v>20</v>
      </c>
      <c r="K1262" t="s">
        <v>32</v>
      </c>
      <c r="L1262" t="s">
        <v>21</v>
      </c>
      <c r="M1262" s="6">
        <v>65000</v>
      </c>
      <c r="N1262" s="6">
        <v>80000</v>
      </c>
      <c r="O1262" s="6">
        <v>72500</v>
      </c>
    </row>
    <row r="1263" spans="1:15" x14ac:dyDescent="0.2">
      <c r="A1263" t="s">
        <v>22</v>
      </c>
      <c r="B1263" t="s">
        <v>23</v>
      </c>
      <c r="C1263" t="s">
        <v>23</v>
      </c>
      <c r="D1263" t="s">
        <v>748</v>
      </c>
      <c r="E1263" t="s">
        <v>99</v>
      </c>
      <c r="F1263" t="str">
        <f t="shared" si="38"/>
        <v>Calgary</v>
      </c>
      <c r="G1263" t="str">
        <f t="shared" si="39"/>
        <v>Calgary</v>
      </c>
      <c r="H1263" t="s">
        <v>100</v>
      </c>
      <c r="I1263" t="s">
        <v>2241</v>
      </c>
      <c r="J1263" t="s">
        <v>20</v>
      </c>
      <c r="K1263" t="s">
        <v>32</v>
      </c>
      <c r="L1263" t="s">
        <v>33</v>
      </c>
      <c r="M1263" s="6">
        <v>90168</v>
      </c>
      <c r="N1263" s="6">
        <v>120556.8</v>
      </c>
      <c r="O1263" s="6">
        <v>105362.4</v>
      </c>
    </row>
    <row r="1264" spans="1:15" x14ac:dyDescent="0.2">
      <c r="A1264" t="s">
        <v>26</v>
      </c>
      <c r="B1264" t="s">
        <v>2242</v>
      </c>
      <c r="C1264" t="s">
        <v>188</v>
      </c>
      <c r="D1264" t="s">
        <v>2243</v>
      </c>
      <c r="E1264" t="s">
        <v>17</v>
      </c>
      <c r="F1264" t="str">
        <f t="shared" si="38"/>
        <v>Remote</v>
      </c>
      <c r="G1264" t="str">
        <f t="shared" si="39"/>
        <v>Remote</v>
      </c>
      <c r="H1264" t="s">
        <v>18</v>
      </c>
      <c r="I1264" t="s">
        <v>2244</v>
      </c>
      <c r="J1264" t="s">
        <v>20</v>
      </c>
      <c r="K1264" t="s">
        <v>17</v>
      </c>
      <c r="L1264" t="s">
        <v>21</v>
      </c>
      <c r="M1264" s="6">
        <v>104000</v>
      </c>
      <c r="N1264" s="6">
        <v>180000</v>
      </c>
      <c r="O1264" s="6">
        <v>142000</v>
      </c>
    </row>
    <row r="1265" spans="1:15" x14ac:dyDescent="0.2">
      <c r="A1265" t="s">
        <v>22</v>
      </c>
      <c r="B1265" t="s">
        <v>23</v>
      </c>
      <c r="C1265" t="s">
        <v>23</v>
      </c>
      <c r="D1265" t="s">
        <v>794</v>
      </c>
      <c r="E1265" t="s">
        <v>600</v>
      </c>
      <c r="F1265" t="str">
        <f t="shared" si="38"/>
        <v>Markham</v>
      </c>
      <c r="G1265" t="str">
        <f t="shared" si="39"/>
        <v>Markham</v>
      </c>
      <c r="H1265" t="s">
        <v>31</v>
      </c>
      <c r="I1265" t="s">
        <v>2245</v>
      </c>
      <c r="J1265" t="s">
        <v>20</v>
      </c>
      <c r="K1265" t="s">
        <v>32</v>
      </c>
      <c r="L1265" t="s">
        <v>21</v>
      </c>
      <c r="M1265" s="6">
        <v>54000</v>
      </c>
      <c r="N1265" s="6">
        <v>63000</v>
      </c>
      <c r="O1265" s="6">
        <v>58500</v>
      </c>
    </row>
    <row r="1266" spans="1:15" x14ac:dyDescent="0.2">
      <c r="A1266" t="s">
        <v>105</v>
      </c>
      <c r="B1266" t="s">
        <v>2246</v>
      </c>
      <c r="C1266" t="s">
        <v>50</v>
      </c>
      <c r="D1266" t="s">
        <v>2247</v>
      </c>
      <c r="E1266" t="s">
        <v>37</v>
      </c>
      <c r="F1266" t="str">
        <f t="shared" si="38"/>
        <v>Toronto</v>
      </c>
      <c r="G1266" t="str">
        <f t="shared" si="39"/>
        <v>Toronto</v>
      </c>
      <c r="H1266" t="s">
        <v>31</v>
      </c>
      <c r="I1266" t="s">
        <v>2248</v>
      </c>
      <c r="J1266" t="s">
        <v>20</v>
      </c>
      <c r="K1266" t="s">
        <v>32</v>
      </c>
      <c r="L1266" t="s">
        <v>93</v>
      </c>
      <c r="M1266" s="6">
        <v>62000</v>
      </c>
      <c r="N1266" s="6">
        <v>100000</v>
      </c>
      <c r="O1266" s="6">
        <v>81000</v>
      </c>
    </row>
    <row r="1267" spans="1:15" x14ac:dyDescent="0.2">
      <c r="A1267" t="s">
        <v>48</v>
      </c>
      <c r="B1267" t="s">
        <v>565</v>
      </c>
      <c r="C1267" t="s">
        <v>50</v>
      </c>
      <c r="D1267" t="s">
        <v>673</v>
      </c>
      <c r="E1267" t="s">
        <v>316</v>
      </c>
      <c r="F1267" t="str">
        <f t="shared" si="38"/>
        <v>North York</v>
      </c>
      <c r="G1267" t="str">
        <f t="shared" si="39"/>
        <v>North York</v>
      </c>
      <c r="H1267" t="s">
        <v>31</v>
      </c>
      <c r="I1267" t="s">
        <v>2249</v>
      </c>
      <c r="J1267" t="s">
        <v>20</v>
      </c>
      <c r="K1267" t="s">
        <v>32</v>
      </c>
      <c r="L1267" t="s">
        <v>21</v>
      </c>
      <c r="M1267" s="6">
        <v>60000</v>
      </c>
      <c r="N1267" s="6">
        <v>75000</v>
      </c>
      <c r="O1267" s="6">
        <v>67500</v>
      </c>
    </row>
    <row r="1268" spans="1:15" x14ac:dyDescent="0.2">
      <c r="A1268" t="s">
        <v>13</v>
      </c>
      <c r="B1268" t="s">
        <v>798</v>
      </c>
      <c r="C1268" t="s">
        <v>90</v>
      </c>
      <c r="D1268" t="s">
        <v>799</v>
      </c>
      <c r="E1268" t="s">
        <v>99</v>
      </c>
      <c r="F1268" t="str">
        <f t="shared" si="38"/>
        <v>Calgary</v>
      </c>
      <c r="G1268" t="str">
        <f t="shared" si="39"/>
        <v>Calgary</v>
      </c>
      <c r="H1268" t="s">
        <v>100</v>
      </c>
      <c r="I1268" t="s">
        <v>2029</v>
      </c>
      <c r="J1268" t="s">
        <v>20</v>
      </c>
      <c r="K1268" t="s">
        <v>32</v>
      </c>
      <c r="L1268" t="s">
        <v>21</v>
      </c>
      <c r="M1268" s="6">
        <v>87360</v>
      </c>
      <c r="N1268" s="6">
        <v>104000</v>
      </c>
      <c r="O1268" s="6">
        <v>95680</v>
      </c>
    </row>
    <row r="1269" spans="1:15" x14ac:dyDescent="0.2">
      <c r="A1269" t="s">
        <v>13</v>
      </c>
      <c r="B1269" t="s">
        <v>798</v>
      </c>
      <c r="C1269" t="s">
        <v>90</v>
      </c>
      <c r="D1269" t="s">
        <v>2250</v>
      </c>
      <c r="E1269" t="s">
        <v>37</v>
      </c>
      <c r="F1269" t="str">
        <f t="shared" si="38"/>
        <v>Toronto</v>
      </c>
      <c r="G1269" t="str">
        <f t="shared" si="39"/>
        <v>Toronto</v>
      </c>
      <c r="H1269" t="s">
        <v>31</v>
      </c>
      <c r="I1269" t="s">
        <v>2029</v>
      </c>
      <c r="J1269" t="s">
        <v>20</v>
      </c>
      <c r="K1269" t="s">
        <v>32</v>
      </c>
      <c r="L1269" t="s">
        <v>33</v>
      </c>
      <c r="M1269" s="6">
        <v>89440</v>
      </c>
      <c r="N1269" s="6">
        <v>89440</v>
      </c>
      <c r="O1269" s="6">
        <v>89440</v>
      </c>
    </row>
    <row r="1270" spans="1:15" x14ac:dyDescent="0.2">
      <c r="A1270" t="s">
        <v>88</v>
      </c>
      <c r="B1270" t="s">
        <v>645</v>
      </c>
      <c r="C1270" t="s">
        <v>28</v>
      </c>
      <c r="D1270" t="s">
        <v>808</v>
      </c>
      <c r="E1270" t="s">
        <v>123</v>
      </c>
      <c r="F1270" t="str">
        <f t="shared" si="38"/>
        <v>Mississauga</v>
      </c>
      <c r="G1270" t="str">
        <f t="shared" si="39"/>
        <v>Mississauga</v>
      </c>
      <c r="H1270" t="s">
        <v>31</v>
      </c>
      <c r="I1270" t="s">
        <v>2106</v>
      </c>
      <c r="J1270" t="s">
        <v>20</v>
      </c>
      <c r="K1270" t="s">
        <v>32</v>
      </c>
      <c r="L1270" t="s">
        <v>301</v>
      </c>
      <c r="M1270" s="6">
        <v>91520</v>
      </c>
      <c r="N1270" s="6">
        <v>91520</v>
      </c>
      <c r="O1270" s="6">
        <v>91520</v>
      </c>
    </row>
    <row r="1271" spans="1:15" x14ac:dyDescent="0.2">
      <c r="A1271" t="s">
        <v>96</v>
      </c>
      <c r="B1271" t="s">
        <v>15</v>
      </c>
      <c r="C1271" t="s">
        <v>15</v>
      </c>
      <c r="D1271" t="s">
        <v>1218</v>
      </c>
      <c r="E1271" t="s">
        <v>123</v>
      </c>
      <c r="F1271" t="str">
        <f t="shared" si="38"/>
        <v>Mississauga</v>
      </c>
      <c r="G1271" t="str">
        <f t="shared" si="39"/>
        <v>Mississauga</v>
      </c>
      <c r="H1271" t="s">
        <v>31</v>
      </c>
      <c r="I1271" t="s">
        <v>2251</v>
      </c>
      <c r="J1271" t="s">
        <v>20</v>
      </c>
      <c r="K1271" t="s">
        <v>32</v>
      </c>
      <c r="L1271" t="s">
        <v>21</v>
      </c>
      <c r="M1271" s="6">
        <v>72000</v>
      </c>
      <c r="N1271" s="6">
        <v>80000</v>
      </c>
      <c r="O1271" s="6">
        <v>76000</v>
      </c>
    </row>
    <row r="1272" spans="1:15" x14ac:dyDescent="0.2">
      <c r="A1272" t="s">
        <v>55</v>
      </c>
      <c r="B1272" t="s">
        <v>792</v>
      </c>
      <c r="C1272" t="s">
        <v>50</v>
      </c>
      <c r="D1272" t="s">
        <v>651</v>
      </c>
      <c r="E1272" t="s">
        <v>123</v>
      </c>
      <c r="F1272" t="str">
        <f t="shared" si="38"/>
        <v>Mississauga</v>
      </c>
      <c r="G1272" t="str">
        <f t="shared" si="39"/>
        <v>Mississauga</v>
      </c>
      <c r="H1272" t="s">
        <v>31</v>
      </c>
      <c r="I1272" t="s">
        <v>2252</v>
      </c>
      <c r="J1272" t="s">
        <v>45</v>
      </c>
      <c r="K1272" t="s">
        <v>32</v>
      </c>
      <c r="L1272" t="s">
        <v>21</v>
      </c>
      <c r="M1272" s="6">
        <v>80000</v>
      </c>
      <c r="N1272" s="6">
        <v>90000</v>
      </c>
      <c r="O1272" s="6">
        <v>85000</v>
      </c>
    </row>
    <row r="1273" spans="1:15" x14ac:dyDescent="0.2">
      <c r="A1273" t="s">
        <v>26</v>
      </c>
      <c r="B1273" t="s">
        <v>27</v>
      </c>
      <c r="C1273" t="s">
        <v>28</v>
      </c>
      <c r="D1273" t="s">
        <v>2253</v>
      </c>
      <c r="E1273" t="s">
        <v>30</v>
      </c>
      <c r="F1273" t="str">
        <f t="shared" si="38"/>
        <v>Ottawa</v>
      </c>
      <c r="G1273" t="str">
        <f t="shared" si="39"/>
        <v>Ottawa</v>
      </c>
      <c r="H1273" t="s">
        <v>31</v>
      </c>
      <c r="I1273" t="s">
        <v>1907</v>
      </c>
      <c r="J1273" t="s">
        <v>20</v>
      </c>
      <c r="K1273" t="s">
        <v>32</v>
      </c>
      <c r="L1273" t="s">
        <v>21</v>
      </c>
      <c r="M1273" s="6">
        <v>48000</v>
      </c>
      <c r="N1273" s="6">
        <v>57200</v>
      </c>
      <c r="O1273" s="6">
        <v>52600</v>
      </c>
    </row>
    <row r="1274" spans="1:15" x14ac:dyDescent="0.2">
      <c r="A1274" t="s">
        <v>55</v>
      </c>
      <c r="B1274" t="s">
        <v>2254</v>
      </c>
      <c r="C1274" t="s">
        <v>35</v>
      </c>
      <c r="D1274" t="s">
        <v>1677</v>
      </c>
      <c r="E1274" t="s">
        <v>1835</v>
      </c>
      <c r="F1274" t="str">
        <f t="shared" si="38"/>
        <v>Montreal</v>
      </c>
      <c r="G1274" t="str">
        <f t="shared" si="39"/>
        <v>Montreal</v>
      </c>
      <c r="H1274" t="s">
        <v>146</v>
      </c>
      <c r="I1274" t="s">
        <v>2255</v>
      </c>
      <c r="J1274" t="s">
        <v>45</v>
      </c>
      <c r="K1274" t="s">
        <v>32</v>
      </c>
      <c r="L1274" t="s">
        <v>21</v>
      </c>
      <c r="M1274" s="6">
        <v>70000</v>
      </c>
      <c r="N1274" s="6">
        <v>114000</v>
      </c>
      <c r="O1274" s="6">
        <v>92000</v>
      </c>
    </row>
    <row r="1275" spans="1:15" x14ac:dyDescent="0.2">
      <c r="A1275" t="s">
        <v>13</v>
      </c>
      <c r="B1275" t="s">
        <v>534</v>
      </c>
      <c r="C1275" t="s">
        <v>50</v>
      </c>
      <c r="D1275" t="s">
        <v>535</v>
      </c>
      <c r="E1275" t="s">
        <v>99</v>
      </c>
      <c r="F1275" t="str">
        <f t="shared" si="38"/>
        <v>Calgary</v>
      </c>
      <c r="G1275" t="str">
        <f t="shared" si="39"/>
        <v>Calgary</v>
      </c>
      <c r="H1275" t="s">
        <v>100</v>
      </c>
      <c r="I1275" t="s">
        <v>2256</v>
      </c>
      <c r="J1275" t="s">
        <v>20</v>
      </c>
      <c r="K1275" t="s">
        <v>32</v>
      </c>
      <c r="L1275" t="s">
        <v>101</v>
      </c>
      <c r="M1275" s="6">
        <v>76000</v>
      </c>
      <c r="N1275" s="6">
        <v>89440</v>
      </c>
      <c r="O1275" s="6">
        <v>82720</v>
      </c>
    </row>
    <row r="1276" spans="1:15" x14ac:dyDescent="0.2">
      <c r="A1276" t="s">
        <v>105</v>
      </c>
      <c r="B1276" t="s">
        <v>2257</v>
      </c>
      <c r="C1276" t="s">
        <v>28</v>
      </c>
      <c r="D1276" t="s">
        <v>2258</v>
      </c>
      <c r="E1276" t="s">
        <v>136</v>
      </c>
      <c r="F1276" t="str">
        <f t="shared" si="38"/>
        <v>Edmonton</v>
      </c>
      <c r="G1276" t="str">
        <f t="shared" si="39"/>
        <v>Edmonton</v>
      </c>
      <c r="H1276" t="s">
        <v>100</v>
      </c>
      <c r="I1276" t="s">
        <v>2259</v>
      </c>
      <c r="J1276" t="s">
        <v>375</v>
      </c>
      <c r="K1276" t="s">
        <v>32</v>
      </c>
      <c r="L1276" t="s">
        <v>21</v>
      </c>
      <c r="M1276" s="6">
        <v>69000</v>
      </c>
      <c r="N1276" s="6">
        <v>86000</v>
      </c>
      <c r="O1276" s="6">
        <v>77500</v>
      </c>
    </row>
    <row r="1277" spans="1:15" x14ac:dyDescent="0.2">
      <c r="A1277" t="s">
        <v>55</v>
      </c>
      <c r="B1277" t="s">
        <v>2260</v>
      </c>
      <c r="C1277" t="s">
        <v>23</v>
      </c>
      <c r="D1277" t="s">
        <v>1066</v>
      </c>
      <c r="E1277" t="s">
        <v>1835</v>
      </c>
      <c r="F1277" t="str">
        <f t="shared" si="38"/>
        <v>Montreal</v>
      </c>
      <c r="G1277" t="str">
        <f t="shared" si="39"/>
        <v>Montreal</v>
      </c>
      <c r="H1277" t="s">
        <v>146</v>
      </c>
      <c r="I1277" t="s">
        <v>2261</v>
      </c>
      <c r="J1277" t="s">
        <v>45</v>
      </c>
      <c r="K1277" t="s">
        <v>32</v>
      </c>
      <c r="L1277" t="s">
        <v>21</v>
      </c>
      <c r="M1277" s="6">
        <v>77000</v>
      </c>
      <c r="N1277" s="6">
        <v>87000</v>
      </c>
      <c r="O1277" s="6">
        <v>82000</v>
      </c>
    </row>
    <row r="1278" spans="1:15" x14ac:dyDescent="0.2">
      <c r="A1278" t="s">
        <v>81</v>
      </c>
      <c r="B1278" t="s">
        <v>1030</v>
      </c>
      <c r="C1278" t="s">
        <v>1031</v>
      </c>
      <c r="D1278" t="s">
        <v>2262</v>
      </c>
      <c r="E1278" t="s">
        <v>1730</v>
      </c>
      <c r="F1278" t="str">
        <f t="shared" si="38"/>
        <v>Moncton</v>
      </c>
      <c r="G1278" t="str">
        <f t="shared" si="39"/>
        <v>Moncton</v>
      </c>
      <c r="H1278" t="s">
        <v>178</v>
      </c>
      <c r="I1278" t="s">
        <v>2263</v>
      </c>
      <c r="J1278" t="s">
        <v>20</v>
      </c>
      <c r="K1278" t="s">
        <v>32</v>
      </c>
      <c r="L1278" t="s">
        <v>21</v>
      </c>
      <c r="M1278" s="6">
        <v>63000</v>
      </c>
      <c r="N1278" s="6">
        <v>63000</v>
      </c>
      <c r="O1278" s="6">
        <v>63000</v>
      </c>
    </row>
    <row r="1279" spans="1:15" x14ac:dyDescent="0.2">
      <c r="A1279" t="s">
        <v>26</v>
      </c>
      <c r="B1279" t="s">
        <v>2264</v>
      </c>
      <c r="C1279" t="s">
        <v>50</v>
      </c>
      <c r="D1279" t="s">
        <v>126</v>
      </c>
      <c r="E1279" t="s">
        <v>37</v>
      </c>
      <c r="F1279" t="str">
        <f t="shared" si="38"/>
        <v>Toronto</v>
      </c>
      <c r="G1279" t="str">
        <f t="shared" si="39"/>
        <v>Toronto</v>
      </c>
      <c r="H1279" t="s">
        <v>31</v>
      </c>
      <c r="I1279" t="s">
        <v>2265</v>
      </c>
      <c r="J1279" t="s">
        <v>20</v>
      </c>
      <c r="K1279" t="s">
        <v>32</v>
      </c>
      <c r="L1279" t="s">
        <v>93</v>
      </c>
      <c r="M1279" s="6">
        <v>60000</v>
      </c>
      <c r="N1279" s="6">
        <v>112000</v>
      </c>
      <c r="O1279" s="6">
        <v>86000</v>
      </c>
    </row>
    <row r="1280" spans="1:15" x14ac:dyDescent="0.2">
      <c r="A1280" t="s">
        <v>26</v>
      </c>
      <c r="B1280" t="s">
        <v>2266</v>
      </c>
      <c r="C1280" t="s">
        <v>90</v>
      </c>
      <c r="D1280" t="s">
        <v>2267</v>
      </c>
      <c r="E1280" t="s">
        <v>1835</v>
      </c>
      <c r="F1280" t="str">
        <f t="shared" si="38"/>
        <v>Montreal</v>
      </c>
      <c r="G1280" t="str">
        <f t="shared" si="39"/>
        <v>Montreal</v>
      </c>
      <c r="H1280" t="s">
        <v>146</v>
      </c>
      <c r="I1280" t="s">
        <v>2268</v>
      </c>
      <c r="J1280" t="s">
        <v>20</v>
      </c>
      <c r="K1280" t="s">
        <v>32</v>
      </c>
      <c r="L1280" t="s">
        <v>21</v>
      </c>
      <c r="M1280" s="6">
        <v>44000</v>
      </c>
      <c r="N1280" s="6">
        <v>90000</v>
      </c>
      <c r="O1280" s="6">
        <v>67000</v>
      </c>
    </row>
    <row r="1281" spans="1:15" x14ac:dyDescent="0.2">
      <c r="A1281" t="s">
        <v>96</v>
      </c>
      <c r="B1281" t="s">
        <v>606</v>
      </c>
      <c r="C1281" t="s">
        <v>50</v>
      </c>
      <c r="D1281" t="s">
        <v>2269</v>
      </c>
      <c r="E1281" t="s">
        <v>123</v>
      </c>
      <c r="F1281" t="str">
        <f t="shared" si="38"/>
        <v>Mississauga</v>
      </c>
      <c r="G1281" t="str">
        <f t="shared" si="39"/>
        <v>Mississauga</v>
      </c>
      <c r="H1281" t="s">
        <v>31</v>
      </c>
      <c r="I1281" t="s">
        <v>2110</v>
      </c>
      <c r="J1281" t="s">
        <v>20</v>
      </c>
      <c r="K1281" t="s">
        <v>32</v>
      </c>
      <c r="L1281" t="s">
        <v>21</v>
      </c>
      <c r="M1281" s="6">
        <v>50000</v>
      </c>
      <c r="N1281" s="6">
        <v>76458</v>
      </c>
      <c r="O1281" s="6">
        <v>63229</v>
      </c>
    </row>
    <row r="1282" spans="1:15" x14ac:dyDescent="0.2">
      <c r="A1282" t="s">
        <v>48</v>
      </c>
      <c r="B1282" t="s">
        <v>565</v>
      </c>
      <c r="C1282" t="s">
        <v>50</v>
      </c>
      <c r="D1282" t="s">
        <v>1798</v>
      </c>
      <c r="E1282" t="s">
        <v>556</v>
      </c>
      <c r="F1282" t="str">
        <f t="shared" ref="F1282:F1345" si="40">IF(LEFT(E1282,9)="Remote in","Remote",E1282)</f>
        <v>Thornhill</v>
      </c>
      <c r="G1282" t="str">
        <f t="shared" ref="G1282:G1345" si="41">IF(LEFT(E1282,9)="Remote in",MID(E1282,11,LEN(E1282)-10),E1282)</f>
        <v>Thornhill</v>
      </c>
      <c r="H1282" t="s">
        <v>31</v>
      </c>
      <c r="I1282" t="s">
        <v>2270</v>
      </c>
      <c r="J1282" t="s">
        <v>20</v>
      </c>
      <c r="K1282" t="s">
        <v>32</v>
      </c>
      <c r="L1282" t="s">
        <v>21</v>
      </c>
      <c r="M1282" s="6">
        <v>81000</v>
      </c>
      <c r="N1282" s="6">
        <v>91000</v>
      </c>
      <c r="O1282" s="6">
        <v>86000</v>
      </c>
    </row>
    <row r="1283" spans="1:15" x14ac:dyDescent="0.2">
      <c r="A1283" t="s">
        <v>88</v>
      </c>
      <c r="B1283" t="s">
        <v>321</v>
      </c>
      <c r="C1283" t="s">
        <v>90</v>
      </c>
      <c r="D1283" t="s">
        <v>945</v>
      </c>
      <c r="E1283" t="s">
        <v>123</v>
      </c>
      <c r="F1283" t="str">
        <f t="shared" si="40"/>
        <v>Mississauga</v>
      </c>
      <c r="G1283" t="str">
        <f t="shared" si="41"/>
        <v>Mississauga</v>
      </c>
      <c r="H1283" t="s">
        <v>31</v>
      </c>
      <c r="I1283" t="s">
        <v>2271</v>
      </c>
      <c r="J1283" t="s">
        <v>20</v>
      </c>
      <c r="K1283" t="s">
        <v>32</v>
      </c>
      <c r="L1283" t="s">
        <v>21</v>
      </c>
      <c r="M1283" s="6">
        <v>85816.8</v>
      </c>
      <c r="N1283" s="6">
        <v>91520</v>
      </c>
      <c r="O1283" s="6">
        <v>88668.4</v>
      </c>
    </row>
    <row r="1284" spans="1:15" x14ac:dyDescent="0.2">
      <c r="A1284" t="s">
        <v>13</v>
      </c>
      <c r="B1284" t="s">
        <v>1768</v>
      </c>
      <c r="C1284" t="s">
        <v>41</v>
      </c>
      <c r="D1284" t="s">
        <v>1769</v>
      </c>
      <c r="E1284" t="s">
        <v>123</v>
      </c>
      <c r="F1284" t="str">
        <f t="shared" si="40"/>
        <v>Mississauga</v>
      </c>
      <c r="G1284" t="str">
        <f t="shared" si="41"/>
        <v>Mississauga</v>
      </c>
      <c r="H1284" t="s">
        <v>31</v>
      </c>
      <c r="I1284" t="s">
        <v>2272</v>
      </c>
      <c r="J1284" t="s">
        <v>45</v>
      </c>
      <c r="K1284" t="s">
        <v>32</v>
      </c>
      <c r="L1284" t="s">
        <v>21</v>
      </c>
      <c r="M1284" s="6">
        <v>100000</v>
      </c>
      <c r="N1284" s="6">
        <v>115000</v>
      </c>
      <c r="O1284" s="6">
        <v>107500</v>
      </c>
    </row>
    <row r="1285" spans="1:15" x14ac:dyDescent="0.2">
      <c r="A1285" t="s">
        <v>26</v>
      </c>
      <c r="B1285" t="s">
        <v>2273</v>
      </c>
      <c r="C1285" t="s">
        <v>50</v>
      </c>
      <c r="D1285" t="s">
        <v>2274</v>
      </c>
      <c r="E1285" t="s">
        <v>17</v>
      </c>
      <c r="F1285" t="str">
        <f t="shared" si="40"/>
        <v>Remote</v>
      </c>
      <c r="G1285" t="str">
        <f t="shared" si="41"/>
        <v>Remote</v>
      </c>
      <c r="H1285" t="s">
        <v>18</v>
      </c>
      <c r="I1285" t="s">
        <v>2275</v>
      </c>
      <c r="J1285" t="s">
        <v>20</v>
      </c>
      <c r="K1285" t="s">
        <v>17</v>
      </c>
      <c r="L1285" t="s">
        <v>21</v>
      </c>
      <c r="M1285" s="6">
        <v>64123.59</v>
      </c>
      <c r="N1285" s="6">
        <v>86600</v>
      </c>
      <c r="O1285" s="6">
        <v>75361.794999999998</v>
      </c>
    </row>
    <row r="1286" spans="1:15" x14ac:dyDescent="0.2">
      <c r="A1286" t="s">
        <v>105</v>
      </c>
      <c r="B1286" t="s">
        <v>510</v>
      </c>
      <c r="C1286" t="s">
        <v>28</v>
      </c>
      <c r="D1286" t="s">
        <v>768</v>
      </c>
      <c r="E1286" t="s">
        <v>769</v>
      </c>
      <c r="F1286" t="str">
        <f t="shared" si="40"/>
        <v>Kingston</v>
      </c>
      <c r="G1286" t="str">
        <f t="shared" si="41"/>
        <v>Kingston</v>
      </c>
      <c r="H1286" t="s">
        <v>178</v>
      </c>
      <c r="I1286" t="s">
        <v>2276</v>
      </c>
      <c r="J1286" t="s">
        <v>45</v>
      </c>
      <c r="K1286" t="s">
        <v>32</v>
      </c>
      <c r="L1286" t="s">
        <v>33</v>
      </c>
      <c r="M1286" s="6">
        <v>45000</v>
      </c>
      <c r="N1286" s="6">
        <v>57200</v>
      </c>
      <c r="O1286" s="6">
        <v>51100</v>
      </c>
    </row>
    <row r="1287" spans="1:15" x14ac:dyDescent="0.2">
      <c r="A1287" t="s">
        <v>88</v>
      </c>
      <c r="B1287" t="s">
        <v>645</v>
      </c>
      <c r="C1287" t="s">
        <v>28</v>
      </c>
      <c r="D1287" t="s">
        <v>2277</v>
      </c>
      <c r="E1287" t="s">
        <v>37</v>
      </c>
      <c r="F1287" t="str">
        <f t="shared" si="40"/>
        <v>Toronto</v>
      </c>
      <c r="G1287" t="str">
        <f t="shared" si="41"/>
        <v>Toronto</v>
      </c>
      <c r="H1287" t="s">
        <v>31</v>
      </c>
      <c r="I1287" t="s">
        <v>2106</v>
      </c>
      <c r="J1287" t="s">
        <v>20</v>
      </c>
      <c r="K1287" t="s">
        <v>32</v>
      </c>
      <c r="L1287" t="s">
        <v>21</v>
      </c>
      <c r="M1287" s="6">
        <v>91520</v>
      </c>
      <c r="N1287" s="6">
        <v>91520</v>
      </c>
      <c r="O1287" s="6">
        <v>91520</v>
      </c>
    </row>
    <row r="1288" spans="1:15" x14ac:dyDescent="0.2">
      <c r="A1288" t="s">
        <v>13</v>
      </c>
      <c r="B1288" t="s">
        <v>2278</v>
      </c>
      <c r="C1288" t="s">
        <v>28</v>
      </c>
      <c r="D1288" t="s">
        <v>1070</v>
      </c>
      <c r="E1288" t="s">
        <v>30</v>
      </c>
      <c r="F1288" t="str">
        <f t="shared" si="40"/>
        <v>Ottawa</v>
      </c>
      <c r="G1288" t="str">
        <f t="shared" si="41"/>
        <v>Ottawa</v>
      </c>
      <c r="H1288" t="s">
        <v>31</v>
      </c>
      <c r="I1288" t="s">
        <v>2279</v>
      </c>
      <c r="J1288" t="s">
        <v>223</v>
      </c>
      <c r="K1288" t="s">
        <v>32</v>
      </c>
      <c r="L1288" t="s">
        <v>21</v>
      </c>
      <c r="M1288" s="6">
        <v>44000</v>
      </c>
      <c r="N1288" s="6">
        <v>63000</v>
      </c>
      <c r="O1288" s="6">
        <v>53500</v>
      </c>
    </row>
    <row r="1289" spans="1:15" x14ac:dyDescent="0.2">
      <c r="A1289" t="s">
        <v>96</v>
      </c>
      <c r="B1289" t="s">
        <v>554</v>
      </c>
      <c r="C1289" t="s">
        <v>50</v>
      </c>
      <c r="D1289" t="s">
        <v>555</v>
      </c>
      <c r="E1289" t="s">
        <v>556</v>
      </c>
      <c r="F1289" t="str">
        <f t="shared" si="40"/>
        <v>Thornhill</v>
      </c>
      <c r="G1289" t="str">
        <f t="shared" si="41"/>
        <v>Thornhill</v>
      </c>
      <c r="H1289" t="s">
        <v>31</v>
      </c>
      <c r="I1289" t="s">
        <v>2280</v>
      </c>
      <c r="J1289" t="s">
        <v>20</v>
      </c>
      <c r="K1289" t="s">
        <v>32</v>
      </c>
      <c r="L1289" t="s">
        <v>21</v>
      </c>
      <c r="M1289" s="6">
        <v>66000</v>
      </c>
      <c r="N1289" s="6">
        <v>66000</v>
      </c>
      <c r="O1289" s="6">
        <v>66000</v>
      </c>
    </row>
    <row r="1290" spans="1:15" x14ac:dyDescent="0.2">
      <c r="A1290" t="s">
        <v>13</v>
      </c>
      <c r="B1290" t="s">
        <v>798</v>
      </c>
      <c r="C1290" t="s">
        <v>90</v>
      </c>
      <c r="D1290" t="s">
        <v>2281</v>
      </c>
      <c r="E1290" t="s">
        <v>204</v>
      </c>
      <c r="F1290" t="str">
        <f t="shared" si="40"/>
        <v>Brampton</v>
      </c>
      <c r="G1290" t="str">
        <f t="shared" si="41"/>
        <v>Brampton</v>
      </c>
      <c r="H1290" t="s">
        <v>31</v>
      </c>
      <c r="I1290" t="s">
        <v>2054</v>
      </c>
      <c r="J1290" t="s">
        <v>20</v>
      </c>
      <c r="K1290" t="s">
        <v>32</v>
      </c>
      <c r="L1290" t="s">
        <v>241</v>
      </c>
      <c r="M1290" s="6">
        <v>89440</v>
      </c>
      <c r="N1290" s="6">
        <v>89440</v>
      </c>
      <c r="O1290" s="6">
        <v>89440</v>
      </c>
    </row>
    <row r="1291" spans="1:15" x14ac:dyDescent="0.2">
      <c r="A1291" t="s">
        <v>13</v>
      </c>
      <c r="B1291" t="s">
        <v>1781</v>
      </c>
      <c r="C1291" t="s">
        <v>103</v>
      </c>
      <c r="D1291" t="s">
        <v>1782</v>
      </c>
      <c r="E1291" t="s">
        <v>600</v>
      </c>
      <c r="F1291" t="str">
        <f t="shared" si="40"/>
        <v>Markham</v>
      </c>
      <c r="G1291" t="str">
        <f t="shared" si="41"/>
        <v>Markham</v>
      </c>
      <c r="H1291" t="s">
        <v>31</v>
      </c>
      <c r="I1291" t="s">
        <v>2282</v>
      </c>
      <c r="J1291" t="s">
        <v>45</v>
      </c>
      <c r="K1291" t="s">
        <v>32</v>
      </c>
      <c r="L1291" t="s">
        <v>21</v>
      </c>
      <c r="M1291" s="6">
        <v>85000</v>
      </c>
      <c r="N1291" s="6">
        <v>130000</v>
      </c>
      <c r="O1291" s="6">
        <v>107500</v>
      </c>
    </row>
    <row r="1292" spans="1:15" x14ac:dyDescent="0.2">
      <c r="A1292" t="s">
        <v>22</v>
      </c>
      <c r="B1292" t="s">
        <v>23</v>
      </c>
      <c r="C1292" t="s">
        <v>23</v>
      </c>
      <c r="D1292" t="s">
        <v>1185</v>
      </c>
      <c r="E1292" t="s">
        <v>30</v>
      </c>
      <c r="F1292" t="str">
        <f t="shared" si="40"/>
        <v>Ottawa</v>
      </c>
      <c r="G1292" t="str">
        <f t="shared" si="41"/>
        <v>Ottawa</v>
      </c>
      <c r="H1292" t="s">
        <v>31</v>
      </c>
      <c r="I1292" t="s">
        <v>2283</v>
      </c>
      <c r="J1292" t="s">
        <v>20</v>
      </c>
      <c r="K1292" t="s">
        <v>32</v>
      </c>
      <c r="L1292" t="s">
        <v>21</v>
      </c>
      <c r="M1292" s="6">
        <v>82000</v>
      </c>
      <c r="N1292" s="6">
        <v>88000</v>
      </c>
      <c r="O1292" s="6">
        <v>85000</v>
      </c>
    </row>
    <row r="1293" spans="1:15" x14ac:dyDescent="0.2">
      <c r="A1293" t="s">
        <v>105</v>
      </c>
      <c r="B1293" t="s">
        <v>1259</v>
      </c>
      <c r="C1293" t="s">
        <v>50</v>
      </c>
      <c r="D1293" t="s">
        <v>1260</v>
      </c>
      <c r="E1293" t="s">
        <v>136</v>
      </c>
      <c r="F1293" t="str">
        <f t="shared" si="40"/>
        <v>Edmonton</v>
      </c>
      <c r="G1293" t="str">
        <f t="shared" si="41"/>
        <v>Edmonton</v>
      </c>
      <c r="H1293" t="s">
        <v>100</v>
      </c>
      <c r="I1293" t="s">
        <v>2029</v>
      </c>
      <c r="J1293" t="s">
        <v>20</v>
      </c>
      <c r="K1293" t="s">
        <v>32</v>
      </c>
      <c r="L1293" t="s">
        <v>33</v>
      </c>
      <c r="M1293" s="6">
        <v>87464</v>
      </c>
      <c r="N1293" s="6">
        <v>87464</v>
      </c>
      <c r="O1293" s="6">
        <v>87464</v>
      </c>
    </row>
    <row r="1294" spans="1:15" x14ac:dyDescent="0.2">
      <c r="A1294" t="s">
        <v>88</v>
      </c>
      <c r="B1294" t="s">
        <v>645</v>
      </c>
      <c r="C1294" t="s">
        <v>28</v>
      </c>
      <c r="D1294" t="s">
        <v>2284</v>
      </c>
      <c r="E1294" t="s">
        <v>608</v>
      </c>
      <c r="F1294" t="str">
        <f t="shared" si="40"/>
        <v>Etobicoke</v>
      </c>
      <c r="G1294" t="str">
        <f t="shared" si="41"/>
        <v>Etobicoke</v>
      </c>
      <c r="H1294" t="s">
        <v>31</v>
      </c>
      <c r="I1294" t="s">
        <v>2029</v>
      </c>
      <c r="J1294" t="s">
        <v>20</v>
      </c>
      <c r="K1294" t="s">
        <v>32</v>
      </c>
      <c r="L1294" t="s">
        <v>21</v>
      </c>
      <c r="M1294" s="6">
        <v>88400</v>
      </c>
      <c r="N1294" s="6">
        <v>88400</v>
      </c>
      <c r="O1294" s="6">
        <v>88400</v>
      </c>
    </row>
    <row r="1295" spans="1:15" x14ac:dyDescent="0.2">
      <c r="A1295" t="s">
        <v>48</v>
      </c>
      <c r="B1295" t="s">
        <v>565</v>
      </c>
      <c r="C1295" t="s">
        <v>50</v>
      </c>
      <c r="D1295" t="s">
        <v>566</v>
      </c>
      <c r="E1295" t="s">
        <v>212</v>
      </c>
      <c r="F1295" t="str">
        <f t="shared" si="40"/>
        <v>Vaughan</v>
      </c>
      <c r="G1295" t="str">
        <f t="shared" si="41"/>
        <v>Vaughan</v>
      </c>
      <c r="H1295" t="s">
        <v>31</v>
      </c>
      <c r="I1295" t="s">
        <v>2285</v>
      </c>
      <c r="J1295" t="s">
        <v>20</v>
      </c>
      <c r="K1295" t="s">
        <v>32</v>
      </c>
      <c r="L1295" t="s">
        <v>46</v>
      </c>
      <c r="M1295" s="6">
        <v>70000</v>
      </c>
      <c r="N1295" s="6">
        <v>71000</v>
      </c>
      <c r="O1295" s="6">
        <v>70500</v>
      </c>
    </row>
    <row r="1296" spans="1:15" x14ac:dyDescent="0.2">
      <c r="A1296" t="s">
        <v>88</v>
      </c>
      <c r="B1296" t="s">
        <v>645</v>
      </c>
      <c r="C1296" t="s">
        <v>28</v>
      </c>
      <c r="D1296" t="s">
        <v>2286</v>
      </c>
      <c r="E1296" t="s">
        <v>99</v>
      </c>
      <c r="F1296" t="str">
        <f t="shared" si="40"/>
        <v>Calgary</v>
      </c>
      <c r="G1296" t="str">
        <f t="shared" si="41"/>
        <v>Calgary</v>
      </c>
      <c r="H1296" t="s">
        <v>100</v>
      </c>
      <c r="I1296" t="s">
        <v>2287</v>
      </c>
      <c r="J1296" t="s">
        <v>20</v>
      </c>
      <c r="K1296" t="s">
        <v>32</v>
      </c>
      <c r="L1296" t="s">
        <v>39</v>
      </c>
      <c r="M1296" s="7">
        <v>98009.599999999904</v>
      </c>
      <c r="N1296" s="7">
        <v>98009.599999999904</v>
      </c>
      <c r="O1296" s="7">
        <v>98009.599999999904</v>
      </c>
    </row>
    <row r="1297" spans="1:15" x14ac:dyDescent="0.2">
      <c r="A1297" t="s">
        <v>13</v>
      </c>
      <c r="B1297" t="s">
        <v>728</v>
      </c>
      <c r="C1297" t="s">
        <v>90</v>
      </c>
      <c r="D1297" t="s">
        <v>729</v>
      </c>
      <c r="E1297" t="s">
        <v>316</v>
      </c>
      <c r="F1297" t="str">
        <f t="shared" si="40"/>
        <v>North York</v>
      </c>
      <c r="G1297" t="str">
        <f t="shared" si="41"/>
        <v>North York</v>
      </c>
      <c r="H1297" t="s">
        <v>31</v>
      </c>
      <c r="I1297" t="s">
        <v>2288</v>
      </c>
      <c r="J1297" t="s">
        <v>20</v>
      </c>
      <c r="K1297" t="s">
        <v>32</v>
      </c>
      <c r="L1297" t="s">
        <v>93</v>
      </c>
      <c r="M1297" s="6">
        <v>89440</v>
      </c>
      <c r="N1297" s="6">
        <v>89440</v>
      </c>
      <c r="O1297" s="6">
        <v>89440</v>
      </c>
    </row>
    <row r="1298" spans="1:15" x14ac:dyDescent="0.2">
      <c r="A1298" t="s">
        <v>22</v>
      </c>
      <c r="B1298" t="s">
        <v>23</v>
      </c>
      <c r="C1298" t="s">
        <v>23</v>
      </c>
      <c r="D1298" t="s">
        <v>1184</v>
      </c>
      <c r="E1298" t="s">
        <v>298</v>
      </c>
      <c r="F1298" t="str">
        <f t="shared" si="40"/>
        <v>Victoria</v>
      </c>
      <c r="G1298" t="str">
        <f t="shared" si="41"/>
        <v>Victoria</v>
      </c>
      <c r="H1298" t="s">
        <v>53</v>
      </c>
      <c r="I1298" t="s">
        <v>2289</v>
      </c>
      <c r="J1298" t="s">
        <v>20</v>
      </c>
      <c r="K1298" t="s">
        <v>32</v>
      </c>
      <c r="L1298" t="s">
        <v>46</v>
      </c>
      <c r="M1298" s="6">
        <v>79601.600000000006</v>
      </c>
      <c r="N1298" s="6">
        <v>114420.8</v>
      </c>
      <c r="O1298" s="7">
        <v>97011.199999999997</v>
      </c>
    </row>
    <row r="1299" spans="1:15" x14ac:dyDescent="0.2">
      <c r="A1299" t="s">
        <v>22</v>
      </c>
      <c r="B1299" t="s">
        <v>23</v>
      </c>
      <c r="C1299" t="s">
        <v>23</v>
      </c>
      <c r="D1299" t="s">
        <v>1184</v>
      </c>
      <c r="E1299" t="s">
        <v>298</v>
      </c>
      <c r="F1299" t="str">
        <f t="shared" si="40"/>
        <v>Victoria</v>
      </c>
      <c r="G1299" t="str">
        <f t="shared" si="41"/>
        <v>Victoria</v>
      </c>
      <c r="H1299" t="s">
        <v>384</v>
      </c>
      <c r="I1299" t="s">
        <v>2289</v>
      </c>
      <c r="J1299" t="s">
        <v>20</v>
      </c>
      <c r="K1299" t="s">
        <v>32</v>
      </c>
      <c r="L1299" t="s">
        <v>46</v>
      </c>
      <c r="M1299" s="6">
        <v>79601.600000000006</v>
      </c>
      <c r="N1299" s="6">
        <v>114420.8</v>
      </c>
      <c r="O1299" s="7">
        <v>97011.199999999997</v>
      </c>
    </row>
    <row r="1300" spans="1:15" x14ac:dyDescent="0.2">
      <c r="A1300" t="s">
        <v>22</v>
      </c>
      <c r="B1300" t="s">
        <v>23</v>
      </c>
      <c r="C1300" t="s">
        <v>23</v>
      </c>
      <c r="D1300" t="s">
        <v>1184</v>
      </c>
      <c r="E1300" t="s">
        <v>298</v>
      </c>
      <c r="F1300" t="str">
        <f t="shared" si="40"/>
        <v>Victoria</v>
      </c>
      <c r="G1300" t="str">
        <f t="shared" si="41"/>
        <v>Victoria</v>
      </c>
      <c r="H1300" t="s">
        <v>234</v>
      </c>
      <c r="I1300" t="s">
        <v>2289</v>
      </c>
      <c r="J1300" t="s">
        <v>20</v>
      </c>
      <c r="K1300" t="s">
        <v>32</v>
      </c>
      <c r="L1300" t="s">
        <v>46</v>
      </c>
      <c r="M1300" s="6">
        <v>79601.600000000006</v>
      </c>
      <c r="N1300" s="6">
        <v>114420.8</v>
      </c>
      <c r="O1300" s="7">
        <v>97011.199999999997</v>
      </c>
    </row>
    <row r="1301" spans="1:15" x14ac:dyDescent="0.2">
      <c r="A1301" t="s">
        <v>13</v>
      </c>
      <c r="B1301" t="s">
        <v>356</v>
      </c>
      <c r="C1301" t="s">
        <v>357</v>
      </c>
      <c r="D1301" t="s">
        <v>358</v>
      </c>
      <c r="E1301" t="s">
        <v>136</v>
      </c>
      <c r="F1301" t="str">
        <f t="shared" si="40"/>
        <v>Edmonton</v>
      </c>
      <c r="G1301" t="str">
        <f t="shared" si="41"/>
        <v>Edmonton</v>
      </c>
      <c r="H1301" t="s">
        <v>100</v>
      </c>
      <c r="I1301" t="s">
        <v>2290</v>
      </c>
      <c r="J1301" t="s">
        <v>20</v>
      </c>
      <c r="K1301" t="s">
        <v>32</v>
      </c>
      <c r="L1301" t="s">
        <v>33</v>
      </c>
      <c r="M1301" s="6">
        <v>61000</v>
      </c>
      <c r="N1301" s="6">
        <v>89000</v>
      </c>
      <c r="O1301" s="6">
        <v>75000</v>
      </c>
    </row>
    <row r="1302" spans="1:15" x14ac:dyDescent="0.2">
      <c r="A1302" t="s">
        <v>105</v>
      </c>
      <c r="B1302" t="s">
        <v>1419</v>
      </c>
      <c r="C1302" t="s">
        <v>1420</v>
      </c>
      <c r="D1302" t="s">
        <v>1421</v>
      </c>
      <c r="E1302" t="s">
        <v>37</v>
      </c>
      <c r="F1302" t="str">
        <f t="shared" si="40"/>
        <v>Toronto</v>
      </c>
      <c r="G1302" t="str">
        <f t="shared" si="41"/>
        <v>Toronto</v>
      </c>
      <c r="H1302" t="s">
        <v>31</v>
      </c>
      <c r="I1302" t="s">
        <v>2291</v>
      </c>
      <c r="J1302" t="s">
        <v>20</v>
      </c>
      <c r="K1302" t="s">
        <v>32</v>
      </c>
      <c r="L1302" t="s">
        <v>21</v>
      </c>
      <c r="M1302" s="6">
        <v>95000</v>
      </c>
      <c r="N1302" s="6">
        <v>135000</v>
      </c>
      <c r="O1302" s="6">
        <v>115000</v>
      </c>
    </row>
    <row r="1303" spans="1:15" x14ac:dyDescent="0.2">
      <c r="A1303" t="s">
        <v>48</v>
      </c>
      <c r="B1303" t="s">
        <v>858</v>
      </c>
      <c r="C1303" t="s">
        <v>50</v>
      </c>
      <c r="D1303" t="s">
        <v>859</v>
      </c>
      <c r="E1303" t="s">
        <v>1835</v>
      </c>
      <c r="F1303" t="str">
        <f t="shared" si="40"/>
        <v>Montreal</v>
      </c>
      <c r="G1303" t="str">
        <f t="shared" si="41"/>
        <v>Montreal</v>
      </c>
      <c r="H1303" t="s">
        <v>146</v>
      </c>
      <c r="I1303" t="s">
        <v>2292</v>
      </c>
      <c r="J1303" t="s">
        <v>20</v>
      </c>
      <c r="K1303" t="s">
        <v>32</v>
      </c>
      <c r="L1303" t="s">
        <v>21</v>
      </c>
      <c r="M1303" s="6">
        <v>69000</v>
      </c>
      <c r="N1303" s="6">
        <v>90000</v>
      </c>
      <c r="O1303" s="6">
        <v>79500</v>
      </c>
    </row>
    <row r="1304" spans="1:15" x14ac:dyDescent="0.2">
      <c r="A1304" t="s">
        <v>55</v>
      </c>
      <c r="B1304" t="s">
        <v>1020</v>
      </c>
      <c r="C1304" t="s">
        <v>50</v>
      </c>
      <c r="D1304" t="s">
        <v>1021</v>
      </c>
      <c r="E1304" t="s">
        <v>316</v>
      </c>
      <c r="F1304" t="str">
        <f t="shared" si="40"/>
        <v>North York</v>
      </c>
      <c r="G1304" t="str">
        <f t="shared" si="41"/>
        <v>North York</v>
      </c>
      <c r="H1304" t="s">
        <v>31</v>
      </c>
      <c r="I1304" t="s">
        <v>2293</v>
      </c>
      <c r="J1304" t="s">
        <v>20</v>
      </c>
      <c r="K1304" t="s">
        <v>32</v>
      </c>
      <c r="L1304" t="s">
        <v>101</v>
      </c>
      <c r="M1304" s="6">
        <v>55000</v>
      </c>
      <c r="N1304" s="6">
        <v>58000</v>
      </c>
      <c r="O1304" s="6">
        <v>56500</v>
      </c>
    </row>
    <row r="1305" spans="1:15" x14ac:dyDescent="0.2">
      <c r="A1305" t="s">
        <v>26</v>
      </c>
      <c r="B1305" t="s">
        <v>2294</v>
      </c>
      <c r="C1305" t="s">
        <v>50</v>
      </c>
      <c r="D1305" t="s">
        <v>679</v>
      </c>
      <c r="E1305" t="s">
        <v>37</v>
      </c>
      <c r="F1305" t="str">
        <f t="shared" si="40"/>
        <v>Toronto</v>
      </c>
      <c r="G1305" t="str">
        <f t="shared" si="41"/>
        <v>Toronto</v>
      </c>
      <c r="H1305" t="s">
        <v>31</v>
      </c>
      <c r="I1305" t="s">
        <v>2295</v>
      </c>
      <c r="J1305" t="s">
        <v>20</v>
      </c>
      <c r="K1305" t="s">
        <v>32</v>
      </c>
      <c r="L1305" t="s">
        <v>130</v>
      </c>
      <c r="M1305" s="6">
        <v>35000</v>
      </c>
      <c r="N1305" s="6">
        <v>71000</v>
      </c>
      <c r="O1305" s="6">
        <v>53000</v>
      </c>
    </row>
    <row r="1306" spans="1:15" x14ac:dyDescent="0.2">
      <c r="A1306" t="s">
        <v>55</v>
      </c>
      <c r="B1306" t="s">
        <v>206</v>
      </c>
      <c r="C1306" t="s">
        <v>50</v>
      </c>
      <c r="D1306" t="s">
        <v>207</v>
      </c>
      <c r="E1306" t="s">
        <v>1890</v>
      </c>
      <c r="F1306" t="str">
        <f t="shared" si="40"/>
        <v>Canada</v>
      </c>
      <c r="G1306" t="str">
        <f t="shared" si="41"/>
        <v>Canada</v>
      </c>
      <c r="H1306" t="s">
        <v>18</v>
      </c>
      <c r="I1306" t="s">
        <v>2296</v>
      </c>
      <c r="J1306" t="s">
        <v>45</v>
      </c>
      <c r="K1306" t="s">
        <v>32</v>
      </c>
      <c r="L1306" t="s">
        <v>21</v>
      </c>
      <c r="M1306" s="6">
        <v>84000</v>
      </c>
      <c r="N1306" s="6">
        <v>149000</v>
      </c>
      <c r="O1306" s="6">
        <v>116500</v>
      </c>
    </row>
    <row r="1307" spans="1:15" x14ac:dyDescent="0.2">
      <c r="A1307" t="s">
        <v>81</v>
      </c>
      <c r="B1307" t="s">
        <v>627</v>
      </c>
      <c r="C1307" t="s">
        <v>23</v>
      </c>
      <c r="D1307" t="s">
        <v>628</v>
      </c>
      <c r="E1307" t="s">
        <v>99</v>
      </c>
      <c r="F1307" t="str">
        <f t="shared" si="40"/>
        <v>Calgary</v>
      </c>
      <c r="G1307" t="str">
        <f t="shared" si="41"/>
        <v>Calgary</v>
      </c>
      <c r="H1307" t="s">
        <v>100</v>
      </c>
      <c r="I1307" t="s">
        <v>2007</v>
      </c>
      <c r="J1307" t="s">
        <v>45</v>
      </c>
      <c r="K1307" t="s">
        <v>32</v>
      </c>
      <c r="L1307" t="s">
        <v>46</v>
      </c>
      <c r="M1307" s="6">
        <v>76000</v>
      </c>
      <c r="N1307" s="6">
        <v>76000</v>
      </c>
      <c r="O1307" s="6">
        <v>76000</v>
      </c>
    </row>
    <row r="1308" spans="1:15" x14ac:dyDescent="0.2">
      <c r="A1308" t="s">
        <v>105</v>
      </c>
      <c r="B1308" t="s">
        <v>2297</v>
      </c>
      <c r="C1308" t="s">
        <v>28</v>
      </c>
      <c r="D1308" t="s">
        <v>2298</v>
      </c>
      <c r="E1308" t="s">
        <v>37</v>
      </c>
      <c r="F1308" t="str">
        <f t="shared" si="40"/>
        <v>Toronto</v>
      </c>
      <c r="G1308" t="str">
        <f t="shared" si="41"/>
        <v>Toronto</v>
      </c>
      <c r="H1308" t="s">
        <v>31</v>
      </c>
      <c r="I1308" t="s">
        <v>2299</v>
      </c>
      <c r="J1308" t="s">
        <v>20</v>
      </c>
      <c r="K1308" t="s">
        <v>32</v>
      </c>
      <c r="L1308" t="s">
        <v>21</v>
      </c>
      <c r="M1308" s="6">
        <v>50000</v>
      </c>
      <c r="N1308" s="6">
        <v>93000</v>
      </c>
      <c r="O1308" s="6">
        <v>71500</v>
      </c>
    </row>
    <row r="1309" spans="1:15" x14ac:dyDescent="0.2">
      <c r="A1309" t="s">
        <v>48</v>
      </c>
      <c r="B1309" t="s">
        <v>565</v>
      </c>
      <c r="C1309" t="s">
        <v>50</v>
      </c>
      <c r="D1309" t="s">
        <v>2144</v>
      </c>
      <c r="E1309" t="s">
        <v>840</v>
      </c>
      <c r="F1309" t="str">
        <f t="shared" si="40"/>
        <v>Milton</v>
      </c>
      <c r="G1309" t="str">
        <f t="shared" si="41"/>
        <v>Milton</v>
      </c>
      <c r="H1309" t="s">
        <v>31</v>
      </c>
      <c r="I1309" t="s">
        <v>2145</v>
      </c>
      <c r="J1309" t="s">
        <v>20</v>
      </c>
      <c r="K1309" t="s">
        <v>32</v>
      </c>
      <c r="L1309" t="s">
        <v>21</v>
      </c>
      <c r="M1309" s="6">
        <v>75000</v>
      </c>
      <c r="N1309" s="6">
        <v>90000</v>
      </c>
      <c r="O1309" s="6">
        <v>82500</v>
      </c>
    </row>
    <row r="1310" spans="1:15" x14ac:dyDescent="0.2">
      <c r="A1310" t="s">
        <v>55</v>
      </c>
      <c r="B1310" t="s">
        <v>2300</v>
      </c>
      <c r="C1310" t="s">
        <v>266</v>
      </c>
      <c r="D1310" t="s">
        <v>1463</v>
      </c>
      <c r="E1310" t="s">
        <v>37</v>
      </c>
      <c r="F1310" t="str">
        <f t="shared" si="40"/>
        <v>Toronto</v>
      </c>
      <c r="G1310" t="str">
        <f t="shared" si="41"/>
        <v>Toronto</v>
      </c>
      <c r="H1310" t="s">
        <v>31</v>
      </c>
      <c r="I1310" t="s">
        <v>2301</v>
      </c>
      <c r="J1310" t="s">
        <v>45</v>
      </c>
      <c r="K1310" t="s">
        <v>32</v>
      </c>
      <c r="L1310" t="s">
        <v>21</v>
      </c>
      <c r="M1310" s="6">
        <v>103000</v>
      </c>
      <c r="N1310" s="6">
        <v>155000</v>
      </c>
      <c r="O1310" s="6">
        <v>129000</v>
      </c>
    </row>
    <row r="1311" spans="1:15" x14ac:dyDescent="0.2">
      <c r="A1311" t="s">
        <v>55</v>
      </c>
      <c r="B1311" t="s">
        <v>2302</v>
      </c>
      <c r="C1311" t="s">
        <v>50</v>
      </c>
      <c r="D1311" t="s">
        <v>2303</v>
      </c>
      <c r="E1311" t="s">
        <v>37</v>
      </c>
      <c r="F1311" t="str">
        <f t="shared" si="40"/>
        <v>Toronto</v>
      </c>
      <c r="G1311" t="str">
        <f t="shared" si="41"/>
        <v>Toronto</v>
      </c>
      <c r="H1311" t="s">
        <v>31</v>
      </c>
      <c r="I1311" t="s">
        <v>2304</v>
      </c>
      <c r="J1311" t="s">
        <v>45</v>
      </c>
      <c r="K1311" t="s">
        <v>32</v>
      </c>
      <c r="L1311" t="s">
        <v>21</v>
      </c>
      <c r="M1311" s="6">
        <v>61000</v>
      </c>
      <c r="N1311" s="6">
        <v>74000</v>
      </c>
      <c r="O1311" s="6">
        <v>67500</v>
      </c>
    </row>
    <row r="1312" spans="1:15" x14ac:dyDescent="0.2">
      <c r="A1312" t="s">
        <v>26</v>
      </c>
      <c r="B1312" t="s">
        <v>2305</v>
      </c>
      <c r="C1312" t="s">
        <v>23</v>
      </c>
      <c r="D1312" t="s">
        <v>2306</v>
      </c>
      <c r="E1312" t="s">
        <v>1835</v>
      </c>
      <c r="F1312" t="str">
        <f t="shared" si="40"/>
        <v>Montreal</v>
      </c>
      <c r="G1312" t="str">
        <f t="shared" si="41"/>
        <v>Montreal</v>
      </c>
      <c r="H1312" t="s">
        <v>146</v>
      </c>
      <c r="I1312" t="s">
        <v>2307</v>
      </c>
      <c r="J1312" t="s">
        <v>20</v>
      </c>
      <c r="K1312" t="s">
        <v>32</v>
      </c>
      <c r="L1312" t="s">
        <v>21</v>
      </c>
      <c r="M1312" s="6">
        <v>100000</v>
      </c>
      <c r="N1312" s="6">
        <v>125000</v>
      </c>
      <c r="O1312" s="6">
        <v>112500</v>
      </c>
    </row>
    <row r="1313" spans="1:15" x14ac:dyDescent="0.2">
      <c r="A1313" t="s">
        <v>105</v>
      </c>
      <c r="B1313" t="s">
        <v>2308</v>
      </c>
      <c r="C1313" t="s">
        <v>28</v>
      </c>
      <c r="D1313" t="s">
        <v>2309</v>
      </c>
      <c r="E1313" t="s">
        <v>1890</v>
      </c>
      <c r="F1313" t="str">
        <f t="shared" si="40"/>
        <v>Canada</v>
      </c>
      <c r="G1313" t="str">
        <f t="shared" si="41"/>
        <v>Canada</v>
      </c>
      <c r="H1313" t="s">
        <v>18</v>
      </c>
      <c r="I1313" t="s">
        <v>2310</v>
      </c>
      <c r="J1313" t="s">
        <v>20</v>
      </c>
      <c r="K1313" t="s">
        <v>32</v>
      </c>
      <c r="L1313" t="s">
        <v>1281</v>
      </c>
      <c r="M1313" s="6">
        <v>70000</v>
      </c>
      <c r="N1313" s="6">
        <v>80000</v>
      </c>
      <c r="O1313" s="6">
        <v>75000</v>
      </c>
    </row>
    <row r="1314" spans="1:15" x14ac:dyDescent="0.2">
      <c r="A1314" t="s">
        <v>55</v>
      </c>
      <c r="B1314" t="s">
        <v>1686</v>
      </c>
      <c r="C1314" t="s">
        <v>1187</v>
      </c>
      <c r="D1314" t="s">
        <v>1677</v>
      </c>
      <c r="E1314" t="s">
        <v>37</v>
      </c>
      <c r="F1314" t="str">
        <f t="shared" si="40"/>
        <v>Toronto</v>
      </c>
      <c r="G1314" t="str">
        <f t="shared" si="41"/>
        <v>Toronto</v>
      </c>
      <c r="H1314" t="s">
        <v>31</v>
      </c>
      <c r="I1314" t="s">
        <v>2311</v>
      </c>
      <c r="J1314" t="s">
        <v>45</v>
      </c>
      <c r="K1314" t="s">
        <v>32</v>
      </c>
      <c r="L1314" t="s">
        <v>21</v>
      </c>
      <c r="M1314" s="6">
        <v>65000</v>
      </c>
      <c r="N1314" s="6">
        <v>79000</v>
      </c>
      <c r="O1314" s="6">
        <v>72000</v>
      </c>
    </row>
    <row r="1315" spans="1:15" x14ac:dyDescent="0.2">
      <c r="A1315" t="s">
        <v>13</v>
      </c>
      <c r="B1315" t="s">
        <v>807</v>
      </c>
      <c r="C1315" t="s">
        <v>28</v>
      </c>
      <c r="D1315" t="s">
        <v>1675</v>
      </c>
      <c r="E1315" t="s">
        <v>1504</v>
      </c>
      <c r="F1315" t="str">
        <f t="shared" si="40"/>
        <v>Delta</v>
      </c>
      <c r="G1315" t="str">
        <f t="shared" si="41"/>
        <v>Delta</v>
      </c>
      <c r="H1315" t="s">
        <v>53</v>
      </c>
      <c r="I1315" t="s">
        <v>2029</v>
      </c>
      <c r="J1315" t="s">
        <v>20</v>
      </c>
      <c r="K1315" t="s">
        <v>32</v>
      </c>
      <c r="L1315" t="s">
        <v>33</v>
      </c>
      <c r="M1315" s="6">
        <v>81120</v>
      </c>
      <c r="N1315" s="6">
        <v>81120</v>
      </c>
      <c r="O1315" s="6">
        <v>81120</v>
      </c>
    </row>
    <row r="1316" spans="1:15" x14ac:dyDescent="0.2">
      <c r="A1316" t="s">
        <v>105</v>
      </c>
      <c r="B1316" t="s">
        <v>510</v>
      </c>
      <c r="C1316" t="s">
        <v>28</v>
      </c>
      <c r="D1316" t="s">
        <v>2312</v>
      </c>
      <c r="E1316" t="s">
        <v>1710</v>
      </c>
      <c r="F1316" t="str">
        <f t="shared" si="40"/>
        <v>Engineer</v>
      </c>
      <c r="G1316" t="str">
        <f t="shared" si="41"/>
        <v>Engineer</v>
      </c>
      <c r="H1316" t="s">
        <v>18</v>
      </c>
      <c r="I1316" t="s">
        <v>2313</v>
      </c>
      <c r="J1316" t="s">
        <v>45</v>
      </c>
      <c r="K1316" t="s">
        <v>32</v>
      </c>
      <c r="L1316" t="s">
        <v>21</v>
      </c>
      <c r="M1316" s="6">
        <v>69000</v>
      </c>
      <c r="N1316" s="6">
        <v>86000</v>
      </c>
      <c r="O1316" s="6">
        <v>77500</v>
      </c>
    </row>
    <row r="1317" spans="1:15" x14ac:dyDescent="0.2">
      <c r="A1317" t="s">
        <v>105</v>
      </c>
      <c r="B1317" t="s">
        <v>1676</v>
      </c>
      <c r="C1317" t="s">
        <v>1187</v>
      </c>
      <c r="D1317" t="s">
        <v>1677</v>
      </c>
      <c r="E1317" t="s">
        <v>37</v>
      </c>
      <c r="F1317" t="str">
        <f t="shared" si="40"/>
        <v>Toronto</v>
      </c>
      <c r="G1317" t="str">
        <f t="shared" si="41"/>
        <v>Toronto</v>
      </c>
      <c r="H1317" t="s">
        <v>31</v>
      </c>
      <c r="I1317" t="s">
        <v>2314</v>
      </c>
      <c r="J1317" t="s">
        <v>20</v>
      </c>
      <c r="K1317" t="s">
        <v>32</v>
      </c>
      <c r="L1317" t="s">
        <v>21</v>
      </c>
      <c r="M1317" s="6">
        <v>65000</v>
      </c>
      <c r="N1317" s="6">
        <v>79000</v>
      </c>
      <c r="O1317" s="6">
        <v>72000</v>
      </c>
    </row>
    <row r="1318" spans="1:15" x14ac:dyDescent="0.2">
      <c r="A1318" t="s">
        <v>424</v>
      </c>
      <c r="B1318" t="s">
        <v>450</v>
      </c>
      <c r="C1318" t="s">
        <v>50</v>
      </c>
      <c r="D1318" t="s">
        <v>559</v>
      </c>
      <c r="E1318" t="s">
        <v>560</v>
      </c>
      <c r="F1318" t="str">
        <f t="shared" si="40"/>
        <v>Concord</v>
      </c>
      <c r="G1318" t="str">
        <f t="shared" si="41"/>
        <v>Concord</v>
      </c>
      <c r="H1318" t="s">
        <v>31</v>
      </c>
      <c r="I1318" t="s">
        <v>2029</v>
      </c>
      <c r="J1318" t="s">
        <v>20</v>
      </c>
      <c r="K1318" t="s">
        <v>32</v>
      </c>
      <c r="L1318" t="s">
        <v>21</v>
      </c>
      <c r="M1318" s="6">
        <v>88524.800000000003</v>
      </c>
      <c r="N1318" s="6">
        <v>88524.800000000003</v>
      </c>
      <c r="O1318" s="6">
        <v>88524.800000000003</v>
      </c>
    </row>
    <row r="1319" spans="1:15" x14ac:dyDescent="0.2">
      <c r="A1319" t="s">
        <v>22</v>
      </c>
      <c r="B1319" t="s">
        <v>23</v>
      </c>
      <c r="C1319" t="s">
        <v>23</v>
      </c>
      <c r="D1319" t="s">
        <v>263</v>
      </c>
      <c r="E1319" t="s">
        <v>37</v>
      </c>
      <c r="F1319" t="str">
        <f t="shared" si="40"/>
        <v>Toronto</v>
      </c>
      <c r="G1319" t="str">
        <f t="shared" si="41"/>
        <v>Toronto</v>
      </c>
      <c r="H1319" t="s">
        <v>31</v>
      </c>
      <c r="I1319" t="s">
        <v>2315</v>
      </c>
      <c r="J1319" t="s">
        <v>20</v>
      </c>
      <c r="K1319" t="s">
        <v>32</v>
      </c>
      <c r="L1319" t="s">
        <v>93</v>
      </c>
      <c r="M1319" s="6">
        <v>75000</v>
      </c>
      <c r="N1319" s="6">
        <v>100000</v>
      </c>
      <c r="O1319" s="6">
        <v>87500</v>
      </c>
    </row>
    <row r="1320" spans="1:15" x14ac:dyDescent="0.2">
      <c r="A1320" t="s">
        <v>22</v>
      </c>
      <c r="B1320" t="s">
        <v>23</v>
      </c>
      <c r="C1320" t="s">
        <v>23</v>
      </c>
      <c r="D1320" t="s">
        <v>722</v>
      </c>
      <c r="E1320" t="s">
        <v>136</v>
      </c>
      <c r="F1320" t="str">
        <f t="shared" si="40"/>
        <v>Edmonton</v>
      </c>
      <c r="G1320" t="str">
        <f t="shared" si="41"/>
        <v>Edmonton</v>
      </c>
      <c r="H1320" t="s">
        <v>100</v>
      </c>
      <c r="I1320" t="s">
        <v>2316</v>
      </c>
      <c r="J1320" t="s">
        <v>20</v>
      </c>
      <c r="K1320" t="s">
        <v>32</v>
      </c>
      <c r="L1320" t="s">
        <v>21</v>
      </c>
      <c r="M1320" s="6">
        <v>90000</v>
      </c>
      <c r="N1320" s="6">
        <v>96000</v>
      </c>
      <c r="O1320" s="6">
        <v>93000</v>
      </c>
    </row>
    <row r="1321" spans="1:15" x14ac:dyDescent="0.2">
      <c r="A1321" t="s">
        <v>26</v>
      </c>
      <c r="B1321" t="s">
        <v>1098</v>
      </c>
      <c r="C1321" t="s">
        <v>28</v>
      </c>
      <c r="D1321" t="s">
        <v>1056</v>
      </c>
      <c r="E1321" t="s">
        <v>37</v>
      </c>
      <c r="F1321" t="str">
        <f t="shared" si="40"/>
        <v>Toronto</v>
      </c>
      <c r="G1321" t="str">
        <f t="shared" si="41"/>
        <v>Toronto</v>
      </c>
      <c r="H1321" t="s">
        <v>31</v>
      </c>
      <c r="I1321" t="s">
        <v>2201</v>
      </c>
      <c r="J1321" t="s">
        <v>20</v>
      </c>
      <c r="K1321" t="s">
        <v>32</v>
      </c>
      <c r="L1321" t="s">
        <v>21</v>
      </c>
      <c r="M1321" s="6">
        <v>43000</v>
      </c>
      <c r="N1321" s="6">
        <v>93000</v>
      </c>
      <c r="O1321" s="6">
        <v>68000</v>
      </c>
    </row>
    <row r="1322" spans="1:15" x14ac:dyDescent="0.2">
      <c r="A1322" t="s">
        <v>48</v>
      </c>
      <c r="B1322" t="s">
        <v>2317</v>
      </c>
      <c r="C1322" t="s">
        <v>50</v>
      </c>
      <c r="D1322" t="s">
        <v>2318</v>
      </c>
      <c r="E1322" t="s">
        <v>37</v>
      </c>
      <c r="F1322" t="str">
        <f t="shared" si="40"/>
        <v>Toronto</v>
      </c>
      <c r="G1322" t="str">
        <f t="shared" si="41"/>
        <v>Toronto</v>
      </c>
      <c r="H1322" t="s">
        <v>31</v>
      </c>
      <c r="I1322" t="s">
        <v>2319</v>
      </c>
      <c r="J1322" t="s">
        <v>20</v>
      </c>
      <c r="K1322" t="s">
        <v>443</v>
      </c>
      <c r="L1322" t="s">
        <v>21</v>
      </c>
      <c r="M1322" s="6">
        <v>68000</v>
      </c>
      <c r="N1322" s="6">
        <v>86000</v>
      </c>
      <c r="O1322" s="6">
        <v>77000</v>
      </c>
    </row>
    <row r="1323" spans="1:15" x14ac:dyDescent="0.2">
      <c r="A1323" t="s">
        <v>13</v>
      </c>
      <c r="B1323" t="s">
        <v>1174</v>
      </c>
      <c r="C1323" t="s">
        <v>258</v>
      </c>
      <c r="D1323" t="s">
        <v>1175</v>
      </c>
      <c r="E1323" t="s">
        <v>30</v>
      </c>
      <c r="F1323" t="str">
        <f t="shared" si="40"/>
        <v>Ottawa</v>
      </c>
      <c r="G1323" t="str">
        <f t="shared" si="41"/>
        <v>Ottawa</v>
      </c>
      <c r="H1323" t="s">
        <v>31</v>
      </c>
      <c r="I1323" t="s">
        <v>2320</v>
      </c>
      <c r="J1323" t="s">
        <v>20</v>
      </c>
      <c r="K1323" t="s">
        <v>32</v>
      </c>
      <c r="L1323" t="s">
        <v>21</v>
      </c>
      <c r="M1323" s="6">
        <v>64000</v>
      </c>
      <c r="N1323" s="6">
        <v>118000</v>
      </c>
      <c r="O1323" s="6">
        <v>91000</v>
      </c>
    </row>
    <row r="1324" spans="1:15" x14ac:dyDescent="0.2">
      <c r="A1324" t="s">
        <v>13</v>
      </c>
      <c r="B1324" t="s">
        <v>2321</v>
      </c>
      <c r="C1324" t="s">
        <v>28</v>
      </c>
      <c r="D1324" t="s">
        <v>1574</v>
      </c>
      <c r="E1324" t="s">
        <v>63</v>
      </c>
      <c r="F1324" t="str">
        <f t="shared" si="40"/>
        <v>Vancouver</v>
      </c>
      <c r="G1324" t="str">
        <f t="shared" si="41"/>
        <v>Vancouver</v>
      </c>
      <c r="H1324" t="s">
        <v>53</v>
      </c>
      <c r="I1324" t="s">
        <v>2322</v>
      </c>
      <c r="J1324" t="s">
        <v>20</v>
      </c>
      <c r="K1324" t="s">
        <v>32</v>
      </c>
      <c r="L1324" t="s">
        <v>21</v>
      </c>
      <c r="M1324" s="6">
        <v>68000</v>
      </c>
      <c r="N1324" s="6">
        <v>98000</v>
      </c>
      <c r="O1324" s="6">
        <v>83000</v>
      </c>
    </row>
    <row r="1325" spans="1:15" x14ac:dyDescent="0.2">
      <c r="A1325" t="s">
        <v>13</v>
      </c>
      <c r="B1325" t="s">
        <v>1608</v>
      </c>
      <c r="C1325" t="s">
        <v>50</v>
      </c>
      <c r="D1325" t="s">
        <v>1606</v>
      </c>
      <c r="E1325" t="s">
        <v>1835</v>
      </c>
      <c r="F1325" t="str">
        <f t="shared" si="40"/>
        <v>Montreal</v>
      </c>
      <c r="G1325" t="str">
        <f t="shared" si="41"/>
        <v>Montreal</v>
      </c>
      <c r="H1325" t="s">
        <v>146</v>
      </c>
      <c r="I1325" t="s">
        <v>2323</v>
      </c>
      <c r="J1325" t="s">
        <v>375</v>
      </c>
      <c r="K1325" t="s">
        <v>32</v>
      </c>
      <c r="L1325" t="s">
        <v>33</v>
      </c>
      <c r="M1325" s="6">
        <v>62400</v>
      </c>
      <c r="N1325" s="6">
        <v>72800</v>
      </c>
      <c r="O1325" s="6">
        <v>67600</v>
      </c>
    </row>
    <row r="1326" spans="1:15" x14ac:dyDescent="0.2">
      <c r="A1326" t="s">
        <v>81</v>
      </c>
      <c r="B1326" t="s">
        <v>2126</v>
      </c>
      <c r="C1326" t="s">
        <v>23</v>
      </c>
      <c r="D1326" t="s">
        <v>449</v>
      </c>
      <c r="E1326" t="s">
        <v>37</v>
      </c>
      <c r="F1326" t="str">
        <f t="shared" si="40"/>
        <v>Toronto</v>
      </c>
      <c r="G1326" t="str">
        <f t="shared" si="41"/>
        <v>Toronto</v>
      </c>
      <c r="H1326" t="s">
        <v>31</v>
      </c>
      <c r="I1326" t="s">
        <v>2127</v>
      </c>
      <c r="J1326" t="s">
        <v>20</v>
      </c>
      <c r="K1326" t="s">
        <v>32</v>
      </c>
      <c r="L1326" t="s">
        <v>33</v>
      </c>
      <c r="M1326" s="6">
        <v>60000</v>
      </c>
      <c r="N1326" s="6">
        <v>98000</v>
      </c>
      <c r="O1326" s="6">
        <v>79000</v>
      </c>
    </row>
    <row r="1327" spans="1:15" x14ac:dyDescent="0.2">
      <c r="A1327" t="s">
        <v>105</v>
      </c>
      <c r="B1327" t="s">
        <v>899</v>
      </c>
      <c r="C1327" t="s">
        <v>50</v>
      </c>
      <c r="D1327" t="s">
        <v>900</v>
      </c>
      <c r="E1327" t="s">
        <v>276</v>
      </c>
      <c r="F1327" t="str">
        <f t="shared" si="40"/>
        <v>Dorval</v>
      </c>
      <c r="G1327" t="str">
        <f t="shared" si="41"/>
        <v>Dorval</v>
      </c>
      <c r="H1327" t="s">
        <v>146</v>
      </c>
      <c r="I1327" t="s">
        <v>2324</v>
      </c>
      <c r="J1327" t="s">
        <v>20</v>
      </c>
      <c r="K1327" t="s">
        <v>32</v>
      </c>
      <c r="L1327" t="s">
        <v>21</v>
      </c>
      <c r="M1327" s="6">
        <v>67000</v>
      </c>
      <c r="N1327" s="6">
        <v>75000</v>
      </c>
      <c r="O1327" s="6">
        <v>71000</v>
      </c>
    </row>
    <row r="1328" spans="1:15" x14ac:dyDescent="0.2">
      <c r="A1328" t="s">
        <v>55</v>
      </c>
      <c r="B1328" t="s">
        <v>1430</v>
      </c>
      <c r="C1328" t="s">
        <v>50</v>
      </c>
      <c r="D1328" t="s">
        <v>1431</v>
      </c>
      <c r="E1328" t="s">
        <v>37</v>
      </c>
      <c r="F1328" t="str">
        <f t="shared" si="40"/>
        <v>Toronto</v>
      </c>
      <c r="G1328" t="str">
        <f t="shared" si="41"/>
        <v>Toronto</v>
      </c>
      <c r="H1328" t="s">
        <v>31</v>
      </c>
      <c r="I1328" t="s">
        <v>2325</v>
      </c>
      <c r="J1328" t="s">
        <v>20</v>
      </c>
      <c r="K1328" t="s">
        <v>32</v>
      </c>
      <c r="L1328" t="s">
        <v>21</v>
      </c>
      <c r="M1328" s="6">
        <v>67000</v>
      </c>
      <c r="N1328" s="6">
        <v>78000</v>
      </c>
      <c r="O1328" s="6">
        <v>72500</v>
      </c>
    </row>
    <row r="1329" spans="1:15" x14ac:dyDescent="0.2">
      <c r="A1329" t="s">
        <v>96</v>
      </c>
      <c r="B1329" t="s">
        <v>816</v>
      </c>
      <c r="C1329" t="s">
        <v>50</v>
      </c>
      <c r="D1329" t="s">
        <v>817</v>
      </c>
      <c r="E1329" t="s">
        <v>17</v>
      </c>
      <c r="F1329" t="str">
        <f t="shared" si="40"/>
        <v>Remote</v>
      </c>
      <c r="G1329" t="str">
        <f t="shared" si="41"/>
        <v>Remote</v>
      </c>
      <c r="H1329" t="s">
        <v>18</v>
      </c>
      <c r="I1329" t="s">
        <v>2326</v>
      </c>
      <c r="J1329" t="s">
        <v>20</v>
      </c>
      <c r="K1329" t="s">
        <v>17</v>
      </c>
      <c r="L1329" t="s">
        <v>21</v>
      </c>
      <c r="M1329" s="6">
        <v>40000</v>
      </c>
      <c r="N1329" s="6">
        <v>57200</v>
      </c>
      <c r="O1329" s="6">
        <v>48600</v>
      </c>
    </row>
    <row r="1330" spans="1:15" x14ac:dyDescent="0.2">
      <c r="A1330" t="s">
        <v>48</v>
      </c>
      <c r="B1330" t="s">
        <v>2327</v>
      </c>
      <c r="C1330" t="s">
        <v>50</v>
      </c>
      <c r="D1330" t="s">
        <v>2328</v>
      </c>
      <c r="E1330" t="s">
        <v>323</v>
      </c>
      <c r="F1330" t="str">
        <f t="shared" si="40"/>
        <v>Richmond</v>
      </c>
      <c r="G1330" t="str">
        <f t="shared" si="41"/>
        <v>Richmond</v>
      </c>
      <c r="H1330" t="s">
        <v>53</v>
      </c>
      <c r="I1330" t="s">
        <v>2329</v>
      </c>
      <c r="J1330" t="s">
        <v>20</v>
      </c>
      <c r="K1330" t="s">
        <v>32</v>
      </c>
      <c r="L1330" t="s">
        <v>21</v>
      </c>
      <c r="M1330" s="6">
        <v>71000</v>
      </c>
      <c r="N1330" s="6">
        <v>96000</v>
      </c>
      <c r="O1330" s="6">
        <v>83500</v>
      </c>
    </row>
    <row r="1331" spans="1:15" x14ac:dyDescent="0.2">
      <c r="A1331" t="s">
        <v>48</v>
      </c>
      <c r="B1331" t="s">
        <v>2327</v>
      </c>
      <c r="C1331" t="s">
        <v>50</v>
      </c>
      <c r="D1331" t="s">
        <v>2328</v>
      </c>
      <c r="E1331" t="s">
        <v>323</v>
      </c>
      <c r="F1331" t="str">
        <f t="shared" si="40"/>
        <v>Richmond</v>
      </c>
      <c r="G1331" t="str">
        <f t="shared" si="41"/>
        <v>Richmond</v>
      </c>
      <c r="H1331" t="s">
        <v>146</v>
      </c>
      <c r="I1331" t="s">
        <v>2329</v>
      </c>
      <c r="J1331" t="s">
        <v>20</v>
      </c>
      <c r="K1331" t="s">
        <v>32</v>
      </c>
      <c r="L1331" t="s">
        <v>21</v>
      </c>
      <c r="M1331" s="6">
        <v>71000</v>
      </c>
      <c r="N1331" s="6">
        <v>96000</v>
      </c>
      <c r="O1331" s="6">
        <v>83500</v>
      </c>
    </row>
    <row r="1332" spans="1:15" x14ac:dyDescent="0.2">
      <c r="A1332" t="s">
        <v>48</v>
      </c>
      <c r="B1332" t="s">
        <v>2327</v>
      </c>
      <c r="C1332" t="s">
        <v>50</v>
      </c>
      <c r="D1332" t="s">
        <v>2328</v>
      </c>
      <c r="E1332" t="s">
        <v>323</v>
      </c>
      <c r="F1332" t="str">
        <f t="shared" si="40"/>
        <v>Richmond</v>
      </c>
      <c r="G1332" t="str">
        <f t="shared" si="41"/>
        <v>Richmond</v>
      </c>
      <c r="H1332" t="s">
        <v>178</v>
      </c>
      <c r="I1332" t="s">
        <v>2329</v>
      </c>
      <c r="J1332" t="s">
        <v>20</v>
      </c>
      <c r="K1332" t="s">
        <v>32</v>
      </c>
      <c r="L1332" t="s">
        <v>21</v>
      </c>
      <c r="M1332" s="6">
        <v>71000</v>
      </c>
      <c r="N1332" s="6">
        <v>96000</v>
      </c>
      <c r="O1332" s="6">
        <v>83500</v>
      </c>
    </row>
    <row r="1333" spans="1:15" x14ac:dyDescent="0.2">
      <c r="A1333" t="s">
        <v>48</v>
      </c>
      <c r="B1333" t="s">
        <v>842</v>
      </c>
      <c r="C1333" t="s">
        <v>50</v>
      </c>
      <c r="D1333" t="s">
        <v>659</v>
      </c>
      <c r="E1333" t="s">
        <v>17</v>
      </c>
      <c r="F1333" t="str">
        <f t="shared" si="40"/>
        <v>Remote</v>
      </c>
      <c r="G1333" t="str">
        <f t="shared" si="41"/>
        <v>Remote</v>
      </c>
      <c r="H1333" t="s">
        <v>18</v>
      </c>
      <c r="I1333" t="s">
        <v>2330</v>
      </c>
      <c r="J1333" t="s">
        <v>223</v>
      </c>
      <c r="K1333" t="s">
        <v>17</v>
      </c>
      <c r="L1333" t="s">
        <v>661</v>
      </c>
      <c r="M1333" s="6">
        <v>68500</v>
      </c>
      <c r="N1333" s="6">
        <v>87000</v>
      </c>
      <c r="O1333" s="6">
        <v>77750</v>
      </c>
    </row>
    <row r="1334" spans="1:15" x14ac:dyDescent="0.2">
      <c r="A1334" t="s">
        <v>55</v>
      </c>
      <c r="B1334" t="s">
        <v>2331</v>
      </c>
      <c r="C1334" t="s">
        <v>50</v>
      </c>
      <c r="D1334" t="s">
        <v>2332</v>
      </c>
      <c r="E1334" t="s">
        <v>17</v>
      </c>
      <c r="F1334" t="str">
        <f t="shared" si="40"/>
        <v>Remote</v>
      </c>
      <c r="G1334" t="str">
        <f t="shared" si="41"/>
        <v>Remote</v>
      </c>
      <c r="H1334" t="s">
        <v>18</v>
      </c>
      <c r="I1334" t="s">
        <v>2333</v>
      </c>
      <c r="J1334" t="s">
        <v>20</v>
      </c>
      <c r="K1334" t="s">
        <v>17</v>
      </c>
      <c r="L1334" t="s">
        <v>33</v>
      </c>
      <c r="M1334" s="6">
        <v>64000</v>
      </c>
      <c r="N1334" s="6">
        <v>109000</v>
      </c>
      <c r="O1334" s="6">
        <v>86500</v>
      </c>
    </row>
    <row r="1335" spans="1:15" x14ac:dyDescent="0.2">
      <c r="A1335" t="s">
        <v>81</v>
      </c>
      <c r="B1335" t="s">
        <v>1030</v>
      </c>
      <c r="C1335" t="s">
        <v>1031</v>
      </c>
      <c r="D1335" t="s">
        <v>1032</v>
      </c>
      <c r="E1335" t="s">
        <v>37</v>
      </c>
      <c r="F1335" t="str">
        <f t="shared" si="40"/>
        <v>Toronto</v>
      </c>
      <c r="G1335" t="str">
        <f t="shared" si="41"/>
        <v>Toronto</v>
      </c>
      <c r="H1335" t="s">
        <v>31</v>
      </c>
      <c r="I1335" t="s">
        <v>2334</v>
      </c>
      <c r="J1335" t="s">
        <v>20</v>
      </c>
      <c r="K1335" t="s">
        <v>32</v>
      </c>
      <c r="L1335" t="s">
        <v>21</v>
      </c>
      <c r="M1335" s="6">
        <v>59000</v>
      </c>
      <c r="N1335" s="6">
        <v>70000</v>
      </c>
      <c r="O1335" s="6">
        <v>64500</v>
      </c>
    </row>
    <row r="1336" spans="1:15" x14ac:dyDescent="0.2">
      <c r="A1336" t="s">
        <v>48</v>
      </c>
      <c r="B1336" t="s">
        <v>2335</v>
      </c>
      <c r="C1336" t="s">
        <v>23</v>
      </c>
      <c r="D1336" t="s">
        <v>2336</v>
      </c>
      <c r="E1336" t="s">
        <v>37</v>
      </c>
      <c r="F1336" t="str">
        <f t="shared" si="40"/>
        <v>Toronto</v>
      </c>
      <c r="G1336" t="str">
        <f t="shared" si="41"/>
        <v>Toronto</v>
      </c>
      <c r="H1336" t="s">
        <v>31</v>
      </c>
      <c r="I1336" t="s">
        <v>2337</v>
      </c>
      <c r="J1336" t="s">
        <v>375</v>
      </c>
      <c r="K1336" t="s">
        <v>32</v>
      </c>
      <c r="L1336" t="s">
        <v>33</v>
      </c>
      <c r="M1336" s="6">
        <v>60000</v>
      </c>
      <c r="N1336" s="6">
        <v>80000</v>
      </c>
      <c r="O1336" s="6">
        <v>70000</v>
      </c>
    </row>
    <row r="1337" spans="1:15" x14ac:dyDescent="0.2">
      <c r="A1337" t="s">
        <v>48</v>
      </c>
      <c r="B1337" t="s">
        <v>531</v>
      </c>
      <c r="C1337" t="s">
        <v>23</v>
      </c>
      <c r="D1337" t="s">
        <v>532</v>
      </c>
      <c r="E1337" t="s">
        <v>533</v>
      </c>
      <c r="F1337" t="str">
        <f t="shared" si="40"/>
        <v>Saskatoon</v>
      </c>
      <c r="G1337" t="str">
        <f t="shared" si="41"/>
        <v>Saskatoon</v>
      </c>
      <c r="H1337" t="s">
        <v>119</v>
      </c>
      <c r="I1337" t="s">
        <v>2338</v>
      </c>
      <c r="J1337" t="s">
        <v>45</v>
      </c>
      <c r="K1337" t="s">
        <v>32</v>
      </c>
      <c r="L1337" t="s">
        <v>21</v>
      </c>
      <c r="M1337" s="6">
        <v>69000</v>
      </c>
      <c r="N1337" s="6">
        <v>87000</v>
      </c>
      <c r="O1337" s="6">
        <v>78000</v>
      </c>
    </row>
    <row r="1338" spans="1:15" x14ac:dyDescent="0.2">
      <c r="A1338" t="s">
        <v>55</v>
      </c>
      <c r="B1338" t="s">
        <v>1594</v>
      </c>
      <c r="C1338" t="s">
        <v>266</v>
      </c>
      <c r="D1338" t="s">
        <v>1595</v>
      </c>
      <c r="E1338" t="s">
        <v>123</v>
      </c>
      <c r="F1338" t="str">
        <f t="shared" si="40"/>
        <v>Mississauga</v>
      </c>
      <c r="G1338" t="str">
        <f t="shared" si="41"/>
        <v>Mississauga</v>
      </c>
      <c r="H1338" t="s">
        <v>31</v>
      </c>
      <c r="I1338" t="s">
        <v>2339</v>
      </c>
      <c r="J1338" t="s">
        <v>45</v>
      </c>
      <c r="K1338" t="s">
        <v>32</v>
      </c>
      <c r="L1338" t="s">
        <v>21</v>
      </c>
      <c r="M1338" s="6">
        <v>75000</v>
      </c>
      <c r="N1338" s="6">
        <v>126000</v>
      </c>
      <c r="O1338" s="6">
        <v>100500</v>
      </c>
    </row>
    <row r="1339" spans="1:15" x14ac:dyDescent="0.2">
      <c r="A1339" t="s">
        <v>48</v>
      </c>
      <c r="B1339" t="s">
        <v>2340</v>
      </c>
      <c r="C1339" t="s">
        <v>23</v>
      </c>
      <c r="D1339" t="s">
        <v>2341</v>
      </c>
      <c r="E1339" t="s">
        <v>37</v>
      </c>
      <c r="F1339" t="str">
        <f t="shared" si="40"/>
        <v>Toronto</v>
      </c>
      <c r="G1339" t="str">
        <f t="shared" si="41"/>
        <v>Toronto</v>
      </c>
      <c r="H1339" t="s">
        <v>31</v>
      </c>
      <c r="I1339" t="s">
        <v>2342</v>
      </c>
      <c r="J1339" t="s">
        <v>20</v>
      </c>
      <c r="K1339" t="s">
        <v>32</v>
      </c>
      <c r="L1339" t="s">
        <v>241</v>
      </c>
      <c r="M1339" s="6">
        <v>60000</v>
      </c>
      <c r="N1339" s="6">
        <v>90000</v>
      </c>
      <c r="O1339" s="6">
        <v>75000</v>
      </c>
    </row>
    <row r="1340" spans="1:15" x14ac:dyDescent="0.2">
      <c r="A1340" t="s">
        <v>81</v>
      </c>
      <c r="B1340" t="s">
        <v>2343</v>
      </c>
      <c r="C1340" t="s">
        <v>23</v>
      </c>
      <c r="D1340" t="s">
        <v>2344</v>
      </c>
      <c r="E1340" t="s">
        <v>37</v>
      </c>
      <c r="F1340" t="str">
        <f t="shared" si="40"/>
        <v>Toronto</v>
      </c>
      <c r="G1340" t="str">
        <f t="shared" si="41"/>
        <v>Toronto</v>
      </c>
      <c r="H1340" t="s">
        <v>31</v>
      </c>
      <c r="I1340" t="s">
        <v>2345</v>
      </c>
      <c r="J1340" t="s">
        <v>45</v>
      </c>
      <c r="K1340" t="s">
        <v>32</v>
      </c>
      <c r="L1340" t="s">
        <v>21</v>
      </c>
      <c r="M1340" s="6">
        <v>60000</v>
      </c>
      <c r="N1340" s="6">
        <v>80000</v>
      </c>
      <c r="O1340" s="6">
        <v>70000</v>
      </c>
    </row>
    <row r="1341" spans="1:15" x14ac:dyDescent="0.2">
      <c r="A1341" t="s">
        <v>55</v>
      </c>
      <c r="B1341" t="s">
        <v>1684</v>
      </c>
      <c r="C1341" t="s">
        <v>23</v>
      </c>
      <c r="D1341" t="s">
        <v>286</v>
      </c>
      <c r="E1341" t="s">
        <v>37</v>
      </c>
      <c r="F1341" t="str">
        <f t="shared" si="40"/>
        <v>Toronto</v>
      </c>
      <c r="G1341" t="str">
        <f t="shared" si="41"/>
        <v>Toronto</v>
      </c>
      <c r="H1341" t="s">
        <v>31</v>
      </c>
      <c r="I1341" t="s">
        <v>2346</v>
      </c>
      <c r="J1341" t="s">
        <v>45</v>
      </c>
      <c r="K1341" t="s">
        <v>32</v>
      </c>
      <c r="L1341" t="s">
        <v>21</v>
      </c>
      <c r="M1341" s="6">
        <v>81000</v>
      </c>
      <c r="N1341" s="6">
        <v>115000</v>
      </c>
      <c r="O1341" s="6">
        <v>98000</v>
      </c>
    </row>
    <row r="1342" spans="1:15" x14ac:dyDescent="0.2">
      <c r="A1342" t="s">
        <v>105</v>
      </c>
      <c r="B1342" t="s">
        <v>2347</v>
      </c>
      <c r="C1342" t="s">
        <v>50</v>
      </c>
      <c r="D1342" t="s">
        <v>2348</v>
      </c>
      <c r="E1342" t="s">
        <v>52</v>
      </c>
      <c r="F1342" t="str">
        <f t="shared" si="40"/>
        <v>Abbotsford</v>
      </c>
      <c r="G1342" t="str">
        <f t="shared" si="41"/>
        <v>Abbotsford</v>
      </c>
      <c r="H1342" t="s">
        <v>53</v>
      </c>
      <c r="I1342" t="s">
        <v>2349</v>
      </c>
      <c r="J1342" t="s">
        <v>20</v>
      </c>
      <c r="K1342" t="s">
        <v>32</v>
      </c>
      <c r="L1342" t="s">
        <v>21</v>
      </c>
      <c r="M1342" s="6">
        <v>81000</v>
      </c>
      <c r="N1342" s="6">
        <v>127000</v>
      </c>
      <c r="O1342" s="6">
        <v>104000</v>
      </c>
    </row>
    <row r="1343" spans="1:15" x14ac:dyDescent="0.2">
      <c r="A1343" t="s">
        <v>81</v>
      </c>
      <c r="B1343" t="s">
        <v>277</v>
      </c>
      <c r="C1343" t="s">
        <v>23</v>
      </c>
      <c r="D1343" t="s">
        <v>278</v>
      </c>
      <c r="E1343" t="s">
        <v>279</v>
      </c>
      <c r="F1343" t="str">
        <f t="shared" si="40"/>
        <v>Bolton</v>
      </c>
      <c r="G1343" t="str">
        <f t="shared" si="41"/>
        <v>Bolton</v>
      </c>
      <c r="H1343" t="s">
        <v>31</v>
      </c>
      <c r="I1343" t="s">
        <v>2350</v>
      </c>
      <c r="J1343" t="s">
        <v>45</v>
      </c>
      <c r="K1343" t="s">
        <v>32</v>
      </c>
      <c r="L1343" t="s">
        <v>21</v>
      </c>
      <c r="M1343" s="6">
        <v>90000</v>
      </c>
      <c r="N1343" s="6">
        <v>110000</v>
      </c>
      <c r="O1343" s="6">
        <v>100000</v>
      </c>
    </row>
    <row r="1344" spans="1:15" x14ac:dyDescent="0.2">
      <c r="A1344" t="s">
        <v>88</v>
      </c>
      <c r="B1344" t="s">
        <v>321</v>
      </c>
      <c r="C1344" t="s">
        <v>90</v>
      </c>
      <c r="D1344" t="s">
        <v>856</v>
      </c>
      <c r="E1344" t="s">
        <v>37</v>
      </c>
      <c r="F1344" t="str">
        <f t="shared" si="40"/>
        <v>Toronto</v>
      </c>
      <c r="G1344" t="str">
        <f t="shared" si="41"/>
        <v>Toronto</v>
      </c>
      <c r="H1344" t="s">
        <v>31</v>
      </c>
      <c r="I1344" t="s">
        <v>2351</v>
      </c>
      <c r="J1344" t="s">
        <v>20</v>
      </c>
      <c r="K1344" t="s">
        <v>32</v>
      </c>
      <c r="L1344" t="s">
        <v>21</v>
      </c>
      <c r="M1344" s="6">
        <v>85816.8</v>
      </c>
      <c r="N1344" s="6">
        <v>91520</v>
      </c>
      <c r="O1344" s="6">
        <v>88668.4</v>
      </c>
    </row>
    <row r="1345" spans="1:15" x14ac:dyDescent="0.2">
      <c r="A1345" t="s">
        <v>105</v>
      </c>
      <c r="B1345" t="s">
        <v>2352</v>
      </c>
      <c r="C1345" t="s">
        <v>28</v>
      </c>
      <c r="D1345" t="s">
        <v>2353</v>
      </c>
      <c r="E1345" t="s">
        <v>2354</v>
      </c>
      <c r="F1345" t="str">
        <f t="shared" si="40"/>
        <v>Saguenay</v>
      </c>
      <c r="G1345" t="str">
        <f t="shared" si="41"/>
        <v>Saguenay</v>
      </c>
      <c r="H1345" t="s">
        <v>146</v>
      </c>
      <c r="I1345" t="s">
        <v>2355</v>
      </c>
      <c r="J1345" t="s">
        <v>20</v>
      </c>
      <c r="K1345" t="s">
        <v>32</v>
      </c>
      <c r="L1345" t="s">
        <v>33</v>
      </c>
      <c r="M1345" s="6">
        <v>50000</v>
      </c>
      <c r="N1345" s="6">
        <v>95000</v>
      </c>
      <c r="O1345" s="6">
        <v>72500</v>
      </c>
    </row>
    <row r="1346" spans="1:15" x14ac:dyDescent="0.2">
      <c r="A1346" t="s">
        <v>96</v>
      </c>
      <c r="B1346" t="s">
        <v>1216</v>
      </c>
      <c r="C1346" t="s">
        <v>50</v>
      </c>
      <c r="D1346" t="s">
        <v>1217</v>
      </c>
      <c r="E1346" t="s">
        <v>37</v>
      </c>
      <c r="F1346" t="str">
        <f t="shared" ref="F1346:F1409" si="42">IF(LEFT(E1346,9)="Remote in","Remote",E1346)</f>
        <v>Toronto</v>
      </c>
      <c r="G1346" t="str">
        <f t="shared" ref="G1346:G1409" si="43">IF(LEFT(E1346,9)="Remote in",MID(E1346,11,LEN(E1346)-10),E1346)</f>
        <v>Toronto</v>
      </c>
      <c r="H1346" t="s">
        <v>31</v>
      </c>
      <c r="I1346" t="s">
        <v>2356</v>
      </c>
      <c r="J1346" t="s">
        <v>20</v>
      </c>
      <c r="K1346" t="s">
        <v>32</v>
      </c>
      <c r="L1346" t="s">
        <v>21</v>
      </c>
      <c r="M1346" s="6">
        <v>35000</v>
      </c>
      <c r="N1346" s="6">
        <v>57200</v>
      </c>
      <c r="O1346" s="6">
        <v>46100</v>
      </c>
    </row>
    <row r="1347" spans="1:15" x14ac:dyDescent="0.2">
      <c r="A1347" t="s">
        <v>55</v>
      </c>
      <c r="B1347" t="s">
        <v>701</v>
      </c>
      <c r="C1347" t="s">
        <v>50</v>
      </c>
      <c r="D1347" t="s">
        <v>387</v>
      </c>
      <c r="E1347" t="s">
        <v>37</v>
      </c>
      <c r="F1347" t="str">
        <f t="shared" si="42"/>
        <v>Toronto</v>
      </c>
      <c r="G1347" t="str">
        <f t="shared" si="43"/>
        <v>Toronto</v>
      </c>
      <c r="H1347" t="s">
        <v>31</v>
      </c>
      <c r="I1347" t="s">
        <v>2357</v>
      </c>
      <c r="J1347" t="s">
        <v>45</v>
      </c>
      <c r="K1347" t="s">
        <v>32</v>
      </c>
      <c r="L1347" t="s">
        <v>33</v>
      </c>
      <c r="M1347" s="6">
        <v>65000</v>
      </c>
      <c r="N1347" s="6">
        <v>89000</v>
      </c>
      <c r="O1347" s="6">
        <v>77000</v>
      </c>
    </row>
    <row r="1348" spans="1:15" x14ac:dyDescent="0.2">
      <c r="A1348" t="s">
        <v>105</v>
      </c>
      <c r="B1348" t="s">
        <v>527</v>
      </c>
      <c r="C1348" t="s">
        <v>50</v>
      </c>
      <c r="D1348" t="s">
        <v>528</v>
      </c>
      <c r="E1348" t="s">
        <v>233</v>
      </c>
      <c r="F1348" t="str">
        <f t="shared" si="42"/>
        <v>Winnipeg</v>
      </c>
      <c r="G1348" t="str">
        <f t="shared" si="43"/>
        <v>Winnipeg</v>
      </c>
      <c r="H1348" t="s">
        <v>234</v>
      </c>
      <c r="I1348" t="s">
        <v>2358</v>
      </c>
      <c r="J1348" t="s">
        <v>20</v>
      </c>
      <c r="K1348" t="s">
        <v>32</v>
      </c>
      <c r="L1348" t="s">
        <v>46</v>
      </c>
      <c r="M1348" s="6">
        <v>47000</v>
      </c>
      <c r="N1348" s="6">
        <v>88000</v>
      </c>
      <c r="O1348" s="6">
        <v>67500</v>
      </c>
    </row>
    <row r="1349" spans="1:15" x14ac:dyDescent="0.2">
      <c r="A1349" t="s">
        <v>96</v>
      </c>
      <c r="B1349" t="s">
        <v>121</v>
      </c>
      <c r="C1349" t="s">
        <v>50</v>
      </c>
      <c r="D1349" t="s">
        <v>122</v>
      </c>
      <c r="E1349" t="s">
        <v>123</v>
      </c>
      <c r="F1349" t="str">
        <f t="shared" si="42"/>
        <v>Mississauga</v>
      </c>
      <c r="G1349" t="str">
        <f t="shared" si="43"/>
        <v>Mississauga</v>
      </c>
      <c r="H1349" t="s">
        <v>31</v>
      </c>
      <c r="I1349" t="s">
        <v>2359</v>
      </c>
      <c r="J1349" t="s">
        <v>20</v>
      </c>
      <c r="K1349" t="s">
        <v>32</v>
      </c>
      <c r="L1349" t="s">
        <v>46</v>
      </c>
      <c r="M1349" s="6">
        <v>70000</v>
      </c>
      <c r="N1349" s="6">
        <v>80000</v>
      </c>
      <c r="O1349" s="6">
        <v>75000</v>
      </c>
    </row>
    <row r="1350" spans="1:15" x14ac:dyDescent="0.2">
      <c r="A1350" t="s">
        <v>13</v>
      </c>
      <c r="B1350" t="s">
        <v>2360</v>
      </c>
      <c r="C1350" t="s">
        <v>23</v>
      </c>
      <c r="D1350" t="s">
        <v>2361</v>
      </c>
      <c r="E1350" t="s">
        <v>37</v>
      </c>
      <c r="F1350" t="str">
        <f t="shared" si="42"/>
        <v>Toronto</v>
      </c>
      <c r="G1350" t="str">
        <f t="shared" si="43"/>
        <v>Toronto</v>
      </c>
      <c r="H1350" t="s">
        <v>31</v>
      </c>
      <c r="I1350" t="s">
        <v>2362</v>
      </c>
      <c r="J1350" t="s">
        <v>20</v>
      </c>
      <c r="K1350" t="s">
        <v>32</v>
      </c>
      <c r="L1350" t="s">
        <v>21</v>
      </c>
      <c r="M1350" s="6">
        <v>62000</v>
      </c>
      <c r="N1350" s="6">
        <v>109000</v>
      </c>
      <c r="O1350" s="6">
        <v>85500</v>
      </c>
    </row>
    <row r="1351" spans="1:15" x14ac:dyDescent="0.2">
      <c r="A1351" t="s">
        <v>55</v>
      </c>
      <c r="B1351" t="s">
        <v>2363</v>
      </c>
      <c r="C1351" t="s">
        <v>28</v>
      </c>
      <c r="D1351" t="s">
        <v>398</v>
      </c>
      <c r="E1351" t="s">
        <v>37</v>
      </c>
      <c r="F1351" t="str">
        <f t="shared" si="42"/>
        <v>Toronto</v>
      </c>
      <c r="G1351" t="str">
        <f t="shared" si="43"/>
        <v>Toronto</v>
      </c>
      <c r="H1351" t="s">
        <v>31</v>
      </c>
      <c r="I1351" t="s">
        <v>2364</v>
      </c>
      <c r="J1351" t="s">
        <v>20</v>
      </c>
      <c r="K1351" t="s">
        <v>32</v>
      </c>
      <c r="L1351" t="s">
        <v>46</v>
      </c>
      <c r="M1351" s="6">
        <v>68000</v>
      </c>
      <c r="N1351" s="6">
        <v>81000</v>
      </c>
      <c r="O1351" s="6">
        <v>74500</v>
      </c>
    </row>
    <row r="1352" spans="1:15" x14ac:dyDescent="0.2">
      <c r="A1352" t="s">
        <v>81</v>
      </c>
      <c r="B1352" t="s">
        <v>217</v>
      </c>
      <c r="C1352" t="s">
        <v>23</v>
      </c>
      <c r="D1352" t="s">
        <v>2365</v>
      </c>
      <c r="E1352" t="s">
        <v>63</v>
      </c>
      <c r="F1352" t="str">
        <f t="shared" si="42"/>
        <v>Vancouver</v>
      </c>
      <c r="G1352" t="str">
        <f t="shared" si="43"/>
        <v>Vancouver</v>
      </c>
      <c r="H1352" t="s">
        <v>53</v>
      </c>
      <c r="I1352" t="s">
        <v>2366</v>
      </c>
      <c r="J1352" t="s">
        <v>45</v>
      </c>
      <c r="K1352" t="s">
        <v>32</v>
      </c>
      <c r="L1352" t="s">
        <v>21</v>
      </c>
      <c r="M1352" s="6">
        <v>35000</v>
      </c>
      <c r="N1352" s="6">
        <v>86000</v>
      </c>
      <c r="O1352" s="6">
        <v>60500</v>
      </c>
    </row>
    <row r="1353" spans="1:15" x14ac:dyDescent="0.2">
      <c r="A1353" t="s">
        <v>26</v>
      </c>
      <c r="B1353" t="s">
        <v>2367</v>
      </c>
      <c r="C1353" t="s">
        <v>23</v>
      </c>
      <c r="D1353" t="s">
        <v>2368</v>
      </c>
      <c r="E1353" t="s">
        <v>123</v>
      </c>
      <c r="F1353" t="str">
        <f t="shared" si="42"/>
        <v>Mississauga</v>
      </c>
      <c r="G1353" t="str">
        <f t="shared" si="43"/>
        <v>Mississauga</v>
      </c>
      <c r="H1353" t="s">
        <v>31</v>
      </c>
      <c r="I1353" t="s">
        <v>2369</v>
      </c>
      <c r="J1353" t="s">
        <v>45</v>
      </c>
      <c r="K1353" t="s">
        <v>32</v>
      </c>
      <c r="L1353" t="s">
        <v>33</v>
      </c>
      <c r="M1353" s="6">
        <v>59000</v>
      </c>
      <c r="N1353" s="6">
        <v>112000</v>
      </c>
      <c r="O1353" s="6">
        <v>85500</v>
      </c>
    </row>
    <row r="1354" spans="1:15" x14ac:dyDescent="0.2">
      <c r="A1354" t="s">
        <v>13</v>
      </c>
      <c r="B1354" t="s">
        <v>2370</v>
      </c>
      <c r="C1354" t="s">
        <v>23</v>
      </c>
      <c r="D1354" t="s">
        <v>2371</v>
      </c>
      <c r="E1354" t="s">
        <v>17</v>
      </c>
      <c r="F1354" t="str">
        <f t="shared" si="42"/>
        <v>Remote</v>
      </c>
      <c r="G1354" t="str">
        <f t="shared" si="43"/>
        <v>Remote</v>
      </c>
      <c r="H1354" t="s">
        <v>18</v>
      </c>
      <c r="I1354" t="s">
        <v>2372</v>
      </c>
      <c r="J1354" t="s">
        <v>20</v>
      </c>
      <c r="K1354" t="s">
        <v>17</v>
      </c>
      <c r="L1354" t="s">
        <v>21</v>
      </c>
      <c r="M1354" s="6">
        <v>76000</v>
      </c>
      <c r="N1354" s="6">
        <v>89440</v>
      </c>
      <c r="O1354" s="6">
        <v>82720</v>
      </c>
    </row>
    <row r="1355" spans="1:15" x14ac:dyDescent="0.2">
      <c r="A1355" t="s">
        <v>22</v>
      </c>
      <c r="B1355" t="s">
        <v>23</v>
      </c>
      <c r="C1355" t="s">
        <v>23</v>
      </c>
      <c r="D1355" t="s">
        <v>169</v>
      </c>
      <c r="E1355" t="s">
        <v>63</v>
      </c>
      <c r="F1355" t="str">
        <f t="shared" si="42"/>
        <v>Vancouver</v>
      </c>
      <c r="G1355" t="str">
        <f t="shared" si="43"/>
        <v>Vancouver</v>
      </c>
      <c r="H1355" t="s">
        <v>53</v>
      </c>
      <c r="I1355" t="s">
        <v>2373</v>
      </c>
      <c r="J1355" t="s">
        <v>20</v>
      </c>
      <c r="K1355" t="s">
        <v>32</v>
      </c>
      <c r="L1355" t="s">
        <v>21</v>
      </c>
      <c r="M1355" s="6">
        <v>63000</v>
      </c>
      <c r="N1355" s="6">
        <v>99000</v>
      </c>
      <c r="O1355" s="6">
        <v>81000</v>
      </c>
    </row>
    <row r="1356" spans="1:15" x14ac:dyDescent="0.2">
      <c r="A1356" t="s">
        <v>96</v>
      </c>
      <c r="B1356" t="s">
        <v>1626</v>
      </c>
      <c r="C1356" t="s">
        <v>50</v>
      </c>
      <c r="D1356" t="s">
        <v>1778</v>
      </c>
      <c r="E1356" t="s">
        <v>37</v>
      </c>
      <c r="F1356" t="str">
        <f t="shared" si="42"/>
        <v>Toronto</v>
      </c>
      <c r="G1356" t="str">
        <f t="shared" si="43"/>
        <v>Toronto</v>
      </c>
      <c r="H1356" t="s">
        <v>31</v>
      </c>
      <c r="I1356" t="s">
        <v>2374</v>
      </c>
      <c r="J1356" t="s">
        <v>20</v>
      </c>
      <c r="K1356" t="s">
        <v>32</v>
      </c>
      <c r="L1356" t="s">
        <v>21</v>
      </c>
      <c r="M1356" s="6">
        <v>70000</v>
      </c>
      <c r="N1356" s="6">
        <v>118000</v>
      </c>
      <c r="O1356" s="6">
        <v>94000</v>
      </c>
    </row>
    <row r="1357" spans="1:15" x14ac:dyDescent="0.2">
      <c r="A1357" t="s">
        <v>13</v>
      </c>
      <c r="B1357" t="s">
        <v>2375</v>
      </c>
      <c r="C1357" t="s">
        <v>50</v>
      </c>
      <c r="D1357" t="s">
        <v>1699</v>
      </c>
      <c r="E1357" t="s">
        <v>63</v>
      </c>
      <c r="F1357" t="str">
        <f t="shared" si="42"/>
        <v>Vancouver</v>
      </c>
      <c r="G1357" t="str">
        <f t="shared" si="43"/>
        <v>Vancouver</v>
      </c>
      <c r="H1357" t="s">
        <v>53</v>
      </c>
      <c r="I1357" t="s">
        <v>2376</v>
      </c>
      <c r="J1357" t="s">
        <v>20</v>
      </c>
      <c r="K1357" t="s">
        <v>32</v>
      </c>
      <c r="L1357" t="s">
        <v>33</v>
      </c>
      <c r="M1357" s="6">
        <v>76000</v>
      </c>
      <c r="N1357" s="6">
        <v>113000</v>
      </c>
      <c r="O1357" s="6">
        <v>94500</v>
      </c>
    </row>
    <row r="1358" spans="1:15" x14ac:dyDescent="0.2">
      <c r="A1358" t="s">
        <v>55</v>
      </c>
      <c r="B1358" t="s">
        <v>888</v>
      </c>
      <c r="C1358" t="s">
        <v>50</v>
      </c>
      <c r="D1358" t="s">
        <v>2377</v>
      </c>
      <c r="E1358" t="s">
        <v>37</v>
      </c>
      <c r="F1358" t="str">
        <f t="shared" si="42"/>
        <v>Toronto</v>
      </c>
      <c r="G1358" t="str">
        <f t="shared" si="43"/>
        <v>Toronto</v>
      </c>
      <c r="H1358" t="s">
        <v>31</v>
      </c>
      <c r="I1358" t="s">
        <v>2378</v>
      </c>
      <c r="J1358" t="s">
        <v>20</v>
      </c>
      <c r="K1358" t="s">
        <v>32</v>
      </c>
      <c r="L1358" t="s">
        <v>33</v>
      </c>
      <c r="M1358" s="6">
        <v>68000</v>
      </c>
      <c r="N1358" s="6">
        <v>88300</v>
      </c>
      <c r="O1358" s="6">
        <v>78150</v>
      </c>
    </row>
    <row r="1359" spans="1:15" x14ac:dyDescent="0.2">
      <c r="A1359" t="s">
        <v>48</v>
      </c>
      <c r="B1359" t="s">
        <v>49</v>
      </c>
      <c r="C1359" t="s">
        <v>50</v>
      </c>
      <c r="D1359" t="s">
        <v>51</v>
      </c>
      <c r="E1359" t="s">
        <v>52</v>
      </c>
      <c r="F1359" t="str">
        <f t="shared" si="42"/>
        <v>Abbotsford</v>
      </c>
      <c r="G1359" t="str">
        <f t="shared" si="43"/>
        <v>Abbotsford</v>
      </c>
      <c r="H1359" t="s">
        <v>53</v>
      </c>
      <c r="I1359" t="s">
        <v>2379</v>
      </c>
      <c r="J1359" t="s">
        <v>20</v>
      </c>
      <c r="K1359" t="s">
        <v>32</v>
      </c>
      <c r="L1359" t="s">
        <v>21</v>
      </c>
      <c r="M1359" s="6">
        <v>51000</v>
      </c>
      <c r="N1359" s="6">
        <v>75000</v>
      </c>
      <c r="O1359" s="6">
        <v>63000</v>
      </c>
    </row>
    <row r="1360" spans="1:15" x14ac:dyDescent="0.2">
      <c r="A1360" t="s">
        <v>81</v>
      </c>
      <c r="B1360" t="s">
        <v>1717</v>
      </c>
      <c r="C1360" t="s">
        <v>23</v>
      </c>
      <c r="D1360" t="s">
        <v>1718</v>
      </c>
      <c r="E1360" t="s">
        <v>37</v>
      </c>
      <c r="F1360" t="str">
        <f t="shared" si="42"/>
        <v>Toronto</v>
      </c>
      <c r="G1360" t="str">
        <f t="shared" si="43"/>
        <v>Toronto</v>
      </c>
      <c r="H1360" t="s">
        <v>31</v>
      </c>
      <c r="I1360" t="s">
        <v>2380</v>
      </c>
      <c r="J1360" t="s">
        <v>20</v>
      </c>
      <c r="K1360" t="s">
        <v>32</v>
      </c>
      <c r="L1360" t="s">
        <v>33</v>
      </c>
      <c r="M1360" s="6">
        <v>65000</v>
      </c>
      <c r="N1360" s="6">
        <v>73000</v>
      </c>
      <c r="O1360" s="6">
        <v>69000</v>
      </c>
    </row>
    <row r="1361" spans="1:15" x14ac:dyDescent="0.2">
      <c r="A1361" t="s">
        <v>55</v>
      </c>
      <c r="B1361" t="s">
        <v>602</v>
      </c>
      <c r="C1361" t="s">
        <v>50</v>
      </c>
      <c r="D1361" t="s">
        <v>603</v>
      </c>
      <c r="E1361" t="s">
        <v>604</v>
      </c>
      <c r="F1361" t="str">
        <f t="shared" si="42"/>
        <v>Bradford</v>
      </c>
      <c r="G1361" t="str">
        <f t="shared" si="43"/>
        <v>Bradford</v>
      </c>
      <c r="H1361" t="s">
        <v>31</v>
      </c>
      <c r="I1361" t="s">
        <v>2381</v>
      </c>
      <c r="J1361" t="s">
        <v>20</v>
      </c>
      <c r="K1361" t="s">
        <v>32</v>
      </c>
      <c r="L1361" t="s">
        <v>21</v>
      </c>
      <c r="M1361" s="6">
        <v>56000</v>
      </c>
      <c r="N1361" s="6">
        <v>85000</v>
      </c>
      <c r="O1361" s="6">
        <v>70500</v>
      </c>
    </row>
    <row r="1362" spans="1:15" x14ac:dyDescent="0.2">
      <c r="A1362" t="s">
        <v>48</v>
      </c>
      <c r="B1362" t="s">
        <v>1508</v>
      </c>
      <c r="C1362" t="s">
        <v>50</v>
      </c>
      <c r="D1362" t="s">
        <v>1509</v>
      </c>
      <c r="E1362" t="s">
        <v>63</v>
      </c>
      <c r="F1362" t="str">
        <f t="shared" si="42"/>
        <v>Vancouver</v>
      </c>
      <c r="G1362" t="str">
        <f t="shared" si="43"/>
        <v>Vancouver</v>
      </c>
      <c r="H1362" t="s">
        <v>53</v>
      </c>
      <c r="I1362" t="s">
        <v>2382</v>
      </c>
      <c r="J1362" t="s">
        <v>20</v>
      </c>
      <c r="K1362" t="s">
        <v>32</v>
      </c>
      <c r="L1362" t="s">
        <v>21</v>
      </c>
      <c r="M1362" s="6">
        <v>70000</v>
      </c>
      <c r="N1362" s="6">
        <v>85000</v>
      </c>
      <c r="O1362" s="6">
        <v>77500</v>
      </c>
    </row>
    <row r="1363" spans="1:15" x14ac:dyDescent="0.2">
      <c r="A1363" t="s">
        <v>88</v>
      </c>
      <c r="B1363" t="s">
        <v>650</v>
      </c>
      <c r="C1363" t="s">
        <v>50</v>
      </c>
      <c r="D1363" t="s">
        <v>651</v>
      </c>
      <c r="E1363" t="s">
        <v>123</v>
      </c>
      <c r="F1363" t="str">
        <f t="shared" si="42"/>
        <v>Mississauga</v>
      </c>
      <c r="G1363" t="str">
        <f t="shared" si="43"/>
        <v>Mississauga</v>
      </c>
      <c r="H1363" t="s">
        <v>31</v>
      </c>
      <c r="I1363" t="s">
        <v>2383</v>
      </c>
      <c r="J1363" t="s">
        <v>20</v>
      </c>
      <c r="K1363" t="s">
        <v>32</v>
      </c>
      <c r="L1363" t="s">
        <v>21</v>
      </c>
      <c r="M1363" s="6">
        <v>80000</v>
      </c>
      <c r="N1363" s="6">
        <v>95000</v>
      </c>
      <c r="O1363" s="6">
        <v>87500</v>
      </c>
    </row>
    <row r="1364" spans="1:15" x14ac:dyDescent="0.2">
      <c r="A1364" t="s">
        <v>88</v>
      </c>
      <c r="B1364" t="s">
        <v>394</v>
      </c>
      <c r="C1364" t="s">
        <v>90</v>
      </c>
      <c r="D1364" t="s">
        <v>126</v>
      </c>
      <c r="E1364" t="s">
        <v>37</v>
      </c>
      <c r="F1364" t="str">
        <f t="shared" si="42"/>
        <v>Toronto</v>
      </c>
      <c r="G1364" t="str">
        <f t="shared" si="43"/>
        <v>Toronto</v>
      </c>
      <c r="H1364" t="s">
        <v>31</v>
      </c>
      <c r="I1364" t="s">
        <v>2384</v>
      </c>
      <c r="J1364" t="s">
        <v>20</v>
      </c>
      <c r="K1364" t="s">
        <v>32</v>
      </c>
      <c r="L1364" t="s">
        <v>93</v>
      </c>
      <c r="M1364" s="6">
        <v>75000</v>
      </c>
      <c r="N1364" s="6">
        <v>139000</v>
      </c>
      <c r="O1364" s="6">
        <v>107000</v>
      </c>
    </row>
    <row r="1365" spans="1:15" x14ac:dyDescent="0.2">
      <c r="A1365" t="s">
        <v>13</v>
      </c>
      <c r="B1365" t="s">
        <v>798</v>
      </c>
      <c r="C1365" t="s">
        <v>90</v>
      </c>
      <c r="D1365" t="s">
        <v>2385</v>
      </c>
      <c r="E1365" t="s">
        <v>123</v>
      </c>
      <c r="F1365" t="str">
        <f t="shared" si="42"/>
        <v>Mississauga</v>
      </c>
      <c r="G1365" t="str">
        <f t="shared" si="43"/>
        <v>Mississauga</v>
      </c>
      <c r="H1365" t="s">
        <v>31</v>
      </c>
      <c r="I1365" t="s">
        <v>2088</v>
      </c>
      <c r="J1365" t="s">
        <v>20</v>
      </c>
      <c r="K1365" t="s">
        <v>32</v>
      </c>
      <c r="L1365" t="s">
        <v>21</v>
      </c>
      <c r="M1365" s="6">
        <v>83000</v>
      </c>
      <c r="N1365" s="6">
        <v>100000</v>
      </c>
      <c r="O1365" s="6">
        <v>91500</v>
      </c>
    </row>
    <row r="1366" spans="1:15" x14ac:dyDescent="0.2">
      <c r="A1366" t="s">
        <v>13</v>
      </c>
      <c r="B1366" t="s">
        <v>2386</v>
      </c>
      <c r="C1366" t="s">
        <v>28</v>
      </c>
      <c r="D1366" t="s">
        <v>2387</v>
      </c>
      <c r="E1366" t="s">
        <v>37</v>
      </c>
      <c r="F1366" t="str">
        <f t="shared" si="42"/>
        <v>Toronto</v>
      </c>
      <c r="G1366" t="str">
        <f t="shared" si="43"/>
        <v>Toronto</v>
      </c>
      <c r="H1366" t="s">
        <v>31</v>
      </c>
      <c r="I1366" t="s">
        <v>2388</v>
      </c>
      <c r="J1366" t="s">
        <v>45</v>
      </c>
      <c r="K1366" t="s">
        <v>32</v>
      </c>
      <c r="L1366" t="s">
        <v>33</v>
      </c>
      <c r="M1366" s="6">
        <v>53000</v>
      </c>
      <c r="N1366" s="6">
        <v>74000</v>
      </c>
      <c r="O1366" s="6">
        <v>63500</v>
      </c>
    </row>
    <row r="1367" spans="1:15" x14ac:dyDescent="0.2">
      <c r="A1367" t="s">
        <v>96</v>
      </c>
      <c r="B1367" t="s">
        <v>816</v>
      </c>
      <c r="C1367" t="s">
        <v>50</v>
      </c>
      <c r="D1367" t="s">
        <v>1362</v>
      </c>
      <c r="E1367" t="s">
        <v>37</v>
      </c>
      <c r="F1367" t="str">
        <f t="shared" si="42"/>
        <v>Toronto</v>
      </c>
      <c r="G1367" t="str">
        <f t="shared" si="43"/>
        <v>Toronto</v>
      </c>
      <c r="H1367" t="s">
        <v>31</v>
      </c>
      <c r="I1367" t="s">
        <v>2389</v>
      </c>
      <c r="J1367" t="s">
        <v>20</v>
      </c>
      <c r="K1367" t="s">
        <v>32</v>
      </c>
      <c r="L1367" t="s">
        <v>21</v>
      </c>
      <c r="M1367" s="6">
        <v>63000</v>
      </c>
      <c r="N1367" s="6">
        <v>87000</v>
      </c>
      <c r="O1367" s="6">
        <v>75000</v>
      </c>
    </row>
    <row r="1368" spans="1:15" x14ac:dyDescent="0.2">
      <c r="A1368" t="s">
        <v>96</v>
      </c>
      <c r="B1368" t="s">
        <v>750</v>
      </c>
      <c r="C1368" t="s">
        <v>50</v>
      </c>
      <c r="D1368" t="s">
        <v>751</v>
      </c>
      <c r="E1368" t="s">
        <v>75</v>
      </c>
      <c r="F1368" t="str">
        <f t="shared" si="42"/>
        <v>Burlington</v>
      </c>
      <c r="G1368" t="str">
        <f t="shared" si="43"/>
        <v>Burlington</v>
      </c>
      <c r="H1368" t="s">
        <v>31</v>
      </c>
      <c r="I1368" t="s">
        <v>2390</v>
      </c>
      <c r="J1368" t="s">
        <v>20</v>
      </c>
      <c r="K1368" t="s">
        <v>32</v>
      </c>
      <c r="L1368" t="s">
        <v>33</v>
      </c>
      <c r="M1368" s="6">
        <v>46000</v>
      </c>
      <c r="N1368" s="6">
        <v>70000</v>
      </c>
      <c r="O1368" s="6">
        <v>58000</v>
      </c>
    </row>
    <row r="1369" spans="1:15" x14ac:dyDescent="0.2">
      <c r="A1369" t="s">
        <v>48</v>
      </c>
      <c r="B1369" t="s">
        <v>565</v>
      </c>
      <c r="C1369" t="s">
        <v>50</v>
      </c>
      <c r="D1369" t="s">
        <v>1239</v>
      </c>
      <c r="E1369" t="s">
        <v>600</v>
      </c>
      <c r="F1369" t="str">
        <f t="shared" si="42"/>
        <v>Markham</v>
      </c>
      <c r="G1369" t="str">
        <f t="shared" si="43"/>
        <v>Markham</v>
      </c>
      <c r="H1369" t="s">
        <v>31</v>
      </c>
      <c r="I1369" t="s">
        <v>2391</v>
      </c>
      <c r="J1369" t="s">
        <v>20</v>
      </c>
      <c r="K1369" t="s">
        <v>32</v>
      </c>
      <c r="L1369" t="s">
        <v>130</v>
      </c>
      <c r="M1369" s="6">
        <v>44000</v>
      </c>
      <c r="N1369" s="6">
        <v>57200</v>
      </c>
      <c r="O1369" s="6">
        <v>50600</v>
      </c>
    </row>
    <row r="1370" spans="1:15" x14ac:dyDescent="0.2">
      <c r="A1370" t="s">
        <v>55</v>
      </c>
      <c r="B1370" t="s">
        <v>436</v>
      </c>
      <c r="C1370" t="s">
        <v>50</v>
      </c>
      <c r="D1370" t="s">
        <v>207</v>
      </c>
      <c r="E1370" t="s">
        <v>1890</v>
      </c>
      <c r="F1370" t="str">
        <f t="shared" si="42"/>
        <v>Canada</v>
      </c>
      <c r="G1370" t="str">
        <f t="shared" si="43"/>
        <v>Canada</v>
      </c>
      <c r="H1370" t="s">
        <v>18</v>
      </c>
      <c r="I1370" t="s">
        <v>2392</v>
      </c>
      <c r="J1370" t="s">
        <v>45</v>
      </c>
      <c r="K1370" t="s">
        <v>32</v>
      </c>
      <c r="L1370" t="s">
        <v>21</v>
      </c>
      <c r="M1370" s="6">
        <v>84000</v>
      </c>
      <c r="N1370" s="6">
        <v>149000</v>
      </c>
      <c r="O1370" s="6">
        <v>116500</v>
      </c>
    </row>
    <row r="1371" spans="1:15" x14ac:dyDescent="0.2">
      <c r="A1371" t="s">
        <v>48</v>
      </c>
      <c r="B1371" t="s">
        <v>590</v>
      </c>
      <c r="C1371" t="s">
        <v>591</v>
      </c>
      <c r="D1371" t="s">
        <v>592</v>
      </c>
      <c r="E1371" t="s">
        <v>487</v>
      </c>
      <c r="F1371" t="str">
        <f t="shared" si="42"/>
        <v>Waterloo</v>
      </c>
      <c r="G1371" t="str">
        <f t="shared" si="43"/>
        <v>Waterloo</v>
      </c>
      <c r="H1371" t="s">
        <v>31</v>
      </c>
      <c r="I1371" t="s">
        <v>2393</v>
      </c>
      <c r="J1371" t="s">
        <v>45</v>
      </c>
      <c r="K1371" t="s">
        <v>32</v>
      </c>
      <c r="L1371" t="s">
        <v>33</v>
      </c>
      <c r="M1371" s="6">
        <v>77000</v>
      </c>
      <c r="N1371" s="6">
        <v>100000</v>
      </c>
      <c r="O1371" s="6">
        <v>88500</v>
      </c>
    </row>
    <row r="1372" spans="1:15" x14ac:dyDescent="0.2">
      <c r="A1372" t="s">
        <v>48</v>
      </c>
      <c r="B1372" t="s">
        <v>590</v>
      </c>
      <c r="C1372" t="s">
        <v>591</v>
      </c>
      <c r="D1372" t="s">
        <v>592</v>
      </c>
      <c r="E1372" t="s">
        <v>487</v>
      </c>
      <c r="F1372" t="str">
        <f t="shared" si="42"/>
        <v>Waterloo</v>
      </c>
      <c r="G1372" t="str">
        <f t="shared" si="43"/>
        <v>Waterloo</v>
      </c>
      <c r="H1372" t="s">
        <v>146</v>
      </c>
      <c r="I1372" t="s">
        <v>2393</v>
      </c>
      <c r="J1372" t="s">
        <v>45</v>
      </c>
      <c r="K1372" t="s">
        <v>32</v>
      </c>
      <c r="L1372" t="s">
        <v>33</v>
      </c>
      <c r="M1372" s="6">
        <v>77000</v>
      </c>
      <c r="N1372" s="6">
        <v>100000</v>
      </c>
      <c r="O1372" s="6">
        <v>88500</v>
      </c>
    </row>
    <row r="1373" spans="1:15" x14ac:dyDescent="0.2">
      <c r="A1373" t="s">
        <v>96</v>
      </c>
      <c r="B1373" t="s">
        <v>619</v>
      </c>
      <c r="C1373" t="s">
        <v>50</v>
      </c>
      <c r="D1373" t="s">
        <v>620</v>
      </c>
      <c r="E1373" t="s">
        <v>123</v>
      </c>
      <c r="F1373" t="str">
        <f t="shared" si="42"/>
        <v>Mississauga</v>
      </c>
      <c r="G1373" t="str">
        <f t="shared" si="43"/>
        <v>Mississauga</v>
      </c>
      <c r="H1373" t="s">
        <v>31</v>
      </c>
      <c r="I1373" t="s">
        <v>2394</v>
      </c>
      <c r="J1373" t="s">
        <v>20</v>
      </c>
      <c r="K1373" t="s">
        <v>32</v>
      </c>
      <c r="L1373" t="s">
        <v>21</v>
      </c>
      <c r="M1373" s="6">
        <v>57000</v>
      </c>
      <c r="N1373" s="6">
        <v>90000</v>
      </c>
      <c r="O1373" s="6">
        <v>73500</v>
      </c>
    </row>
    <row r="1374" spans="1:15" x14ac:dyDescent="0.2">
      <c r="A1374" t="s">
        <v>81</v>
      </c>
      <c r="B1374" t="s">
        <v>2395</v>
      </c>
      <c r="C1374" t="s">
        <v>23</v>
      </c>
      <c r="D1374" t="s">
        <v>2396</v>
      </c>
      <c r="E1374" t="s">
        <v>99</v>
      </c>
      <c r="F1374" t="str">
        <f t="shared" si="42"/>
        <v>Calgary</v>
      </c>
      <c r="G1374" t="str">
        <f t="shared" si="43"/>
        <v>Calgary</v>
      </c>
      <c r="H1374" t="s">
        <v>100</v>
      </c>
      <c r="I1374" t="s">
        <v>2397</v>
      </c>
      <c r="J1374" t="s">
        <v>375</v>
      </c>
      <c r="K1374" t="s">
        <v>32</v>
      </c>
      <c r="L1374" t="s">
        <v>21</v>
      </c>
      <c r="M1374" s="6">
        <v>76000</v>
      </c>
      <c r="N1374" s="6">
        <v>92000</v>
      </c>
      <c r="O1374" s="6">
        <v>84000</v>
      </c>
    </row>
    <row r="1375" spans="1:15" x14ac:dyDescent="0.2">
      <c r="A1375" t="s">
        <v>55</v>
      </c>
      <c r="B1375" t="s">
        <v>1282</v>
      </c>
      <c r="C1375" t="s">
        <v>50</v>
      </c>
      <c r="D1375" t="s">
        <v>374</v>
      </c>
      <c r="E1375" t="s">
        <v>136</v>
      </c>
      <c r="F1375" t="str">
        <f t="shared" si="42"/>
        <v>Edmonton</v>
      </c>
      <c r="G1375" t="str">
        <f t="shared" si="43"/>
        <v>Edmonton</v>
      </c>
      <c r="H1375" t="s">
        <v>100</v>
      </c>
      <c r="I1375" t="s">
        <v>2398</v>
      </c>
      <c r="J1375" t="s">
        <v>223</v>
      </c>
      <c r="K1375" t="s">
        <v>32</v>
      </c>
      <c r="L1375" t="s">
        <v>33</v>
      </c>
      <c r="M1375" s="6">
        <v>86000</v>
      </c>
      <c r="N1375" s="6">
        <v>109000</v>
      </c>
      <c r="O1375" s="6">
        <v>97500</v>
      </c>
    </row>
    <row r="1376" spans="1:15" x14ac:dyDescent="0.2">
      <c r="A1376" t="s">
        <v>88</v>
      </c>
      <c r="B1376" t="s">
        <v>2399</v>
      </c>
      <c r="C1376" t="s">
        <v>90</v>
      </c>
      <c r="D1376" t="s">
        <v>2400</v>
      </c>
      <c r="E1376" t="s">
        <v>75</v>
      </c>
      <c r="F1376" t="str">
        <f t="shared" si="42"/>
        <v>Burlington</v>
      </c>
      <c r="G1376" t="str">
        <f t="shared" si="43"/>
        <v>Burlington</v>
      </c>
      <c r="H1376" t="s">
        <v>31</v>
      </c>
      <c r="I1376" t="s">
        <v>2401</v>
      </c>
      <c r="J1376" t="s">
        <v>20</v>
      </c>
      <c r="K1376" t="s">
        <v>32</v>
      </c>
      <c r="L1376" t="s">
        <v>33</v>
      </c>
      <c r="M1376" s="6">
        <v>60000</v>
      </c>
      <c r="N1376" s="6">
        <v>98000</v>
      </c>
      <c r="O1376" s="6">
        <v>79000</v>
      </c>
    </row>
    <row r="1377" spans="1:15" x14ac:dyDescent="0.2">
      <c r="A1377" t="s">
        <v>22</v>
      </c>
      <c r="B1377" t="s">
        <v>999</v>
      </c>
      <c r="C1377" t="s">
        <v>50</v>
      </c>
      <c r="D1377" t="s">
        <v>1000</v>
      </c>
      <c r="E1377" t="s">
        <v>37</v>
      </c>
      <c r="F1377" t="str">
        <f t="shared" si="42"/>
        <v>Toronto</v>
      </c>
      <c r="G1377" t="str">
        <f t="shared" si="43"/>
        <v>Toronto</v>
      </c>
      <c r="H1377" t="s">
        <v>31</v>
      </c>
      <c r="I1377" t="s">
        <v>2402</v>
      </c>
      <c r="J1377" t="s">
        <v>20</v>
      </c>
      <c r="K1377" t="s">
        <v>32</v>
      </c>
      <c r="L1377" t="s">
        <v>21</v>
      </c>
      <c r="M1377" s="6">
        <v>38000</v>
      </c>
      <c r="N1377" s="6">
        <v>57200</v>
      </c>
      <c r="O1377" s="6">
        <v>47600</v>
      </c>
    </row>
    <row r="1378" spans="1:15" x14ac:dyDescent="0.2">
      <c r="A1378" t="s">
        <v>96</v>
      </c>
      <c r="B1378" t="s">
        <v>1640</v>
      </c>
      <c r="C1378" t="s">
        <v>50</v>
      </c>
      <c r="D1378" t="s">
        <v>207</v>
      </c>
      <c r="E1378" t="s">
        <v>1890</v>
      </c>
      <c r="F1378" t="str">
        <f t="shared" si="42"/>
        <v>Canada</v>
      </c>
      <c r="G1378" t="str">
        <f t="shared" si="43"/>
        <v>Canada</v>
      </c>
      <c r="H1378" t="s">
        <v>18</v>
      </c>
      <c r="I1378" t="s">
        <v>2403</v>
      </c>
      <c r="J1378" t="s">
        <v>20</v>
      </c>
      <c r="K1378" t="s">
        <v>32</v>
      </c>
      <c r="L1378" t="s">
        <v>21</v>
      </c>
      <c r="M1378" s="6">
        <v>84000</v>
      </c>
      <c r="N1378" s="6">
        <v>149000</v>
      </c>
      <c r="O1378" s="6">
        <v>116500</v>
      </c>
    </row>
    <row r="1379" spans="1:15" x14ac:dyDescent="0.2">
      <c r="A1379" t="s">
        <v>22</v>
      </c>
      <c r="B1379" t="s">
        <v>23</v>
      </c>
      <c r="C1379" t="s">
        <v>23</v>
      </c>
      <c r="D1379" t="s">
        <v>408</v>
      </c>
      <c r="E1379" t="s">
        <v>99</v>
      </c>
      <c r="F1379" t="str">
        <f t="shared" si="42"/>
        <v>Calgary</v>
      </c>
      <c r="G1379" t="str">
        <f t="shared" si="43"/>
        <v>Calgary</v>
      </c>
      <c r="H1379" t="s">
        <v>100</v>
      </c>
      <c r="I1379" t="s">
        <v>2404</v>
      </c>
      <c r="J1379" t="s">
        <v>20</v>
      </c>
      <c r="K1379" t="s">
        <v>32</v>
      </c>
      <c r="L1379" t="s">
        <v>101</v>
      </c>
      <c r="M1379" s="6">
        <v>95000</v>
      </c>
      <c r="N1379" s="6">
        <v>125000</v>
      </c>
      <c r="O1379" s="6">
        <v>110000</v>
      </c>
    </row>
    <row r="1380" spans="1:15" x14ac:dyDescent="0.2">
      <c r="A1380" t="s">
        <v>88</v>
      </c>
      <c r="B1380" t="s">
        <v>321</v>
      </c>
      <c r="C1380" t="s">
        <v>90</v>
      </c>
      <c r="D1380" t="s">
        <v>1196</v>
      </c>
      <c r="E1380" t="s">
        <v>560</v>
      </c>
      <c r="F1380" t="str">
        <f t="shared" si="42"/>
        <v>Concord</v>
      </c>
      <c r="G1380" t="str">
        <f t="shared" si="43"/>
        <v>Concord</v>
      </c>
      <c r="H1380" t="s">
        <v>31</v>
      </c>
      <c r="I1380" t="s">
        <v>2405</v>
      </c>
      <c r="J1380" t="s">
        <v>20</v>
      </c>
      <c r="K1380" t="s">
        <v>32</v>
      </c>
      <c r="L1380" t="s">
        <v>241</v>
      </c>
      <c r="M1380" s="6">
        <v>59000</v>
      </c>
      <c r="N1380" s="6">
        <v>88000</v>
      </c>
      <c r="O1380" s="6">
        <v>73500</v>
      </c>
    </row>
    <row r="1381" spans="1:15" x14ac:dyDescent="0.2">
      <c r="A1381" t="s">
        <v>96</v>
      </c>
      <c r="B1381" t="s">
        <v>1722</v>
      </c>
      <c r="C1381" t="s">
        <v>50</v>
      </c>
      <c r="D1381" t="s">
        <v>2406</v>
      </c>
      <c r="E1381" t="s">
        <v>37</v>
      </c>
      <c r="F1381" t="str">
        <f t="shared" si="42"/>
        <v>Toronto</v>
      </c>
      <c r="G1381" t="str">
        <f t="shared" si="43"/>
        <v>Toronto</v>
      </c>
      <c r="H1381" t="s">
        <v>31</v>
      </c>
      <c r="I1381" t="s">
        <v>2407</v>
      </c>
      <c r="J1381" t="s">
        <v>20</v>
      </c>
      <c r="K1381" t="s">
        <v>32</v>
      </c>
      <c r="L1381" t="s">
        <v>130</v>
      </c>
      <c r="M1381" s="6">
        <v>45000</v>
      </c>
      <c r="N1381" s="6">
        <v>75000</v>
      </c>
      <c r="O1381" s="6">
        <v>60000</v>
      </c>
    </row>
    <row r="1382" spans="1:15" x14ac:dyDescent="0.2">
      <c r="A1382" t="s">
        <v>26</v>
      </c>
      <c r="B1382" t="s">
        <v>2408</v>
      </c>
      <c r="C1382" t="s">
        <v>50</v>
      </c>
      <c r="D1382" t="s">
        <v>2409</v>
      </c>
      <c r="E1382" t="s">
        <v>37</v>
      </c>
      <c r="F1382" t="str">
        <f t="shared" si="42"/>
        <v>Toronto</v>
      </c>
      <c r="G1382" t="str">
        <f t="shared" si="43"/>
        <v>Toronto</v>
      </c>
      <c r="H1382" t="s">
        <v>31</v>
      </c>
      <c r="I1382" t="s">
        <v>2410</v>
      </c>
      <c r="J1382" t="s">
        <v>20</v>
      </c>
      <c r="K1382" t="s">
        <v>32</v>
      </c>
      <c r="L1382" t="s">
        <v>21</v>
      </c>
      <c r="M1382" s="6">
        <v>65000</v>
      </c>
      <c r="N1382" s="6">
        <v>70000</v>
      </c>
      <c r="O1382" s="6">
        <v>67500</v>
      </c>
    </row>
    <row r="1383" spans="1:15" x14ac:dyDescent="0.2">
      <c r="A1383" t="s">
        <v>81</v>
      </c>
      <c r="B1383" t="s">
        <v>187</v>
      </c>
      <c r="C1383" t="s">
        <v>188</v>
      </c>
      <c r="D1383" t="s">
        <v>2411</v>
      </c>
      <c r="E1383" t="s">
        <v>1730</v>
      </c>
      <c r="F1383" t="str">
        <f t="shared" si="42"/>
        <v>Moncton</v>
      </c>
      <c r="G1383" t="str">
        <f t="shared" si="43"/>
        <v>Moncton</v>
      </c>
      <c r="H1383" t="s">
        <v>178</v>
      </c>
      <c r="I1383" t="s">
        <v>2412</v>
      </c>
      <c r="J1383" t="s">
        <v>20</v>
      </c>
      <c r="K1383" t="s">
        <v>32</v>
      </c>
      <c r="L1383" t="s">
        <v>21</v>
      </c>
      <c r="M1383" s="6">
        <v>82000</v>
      </c>
      <c r="N1383" s="6">
        <v>119000</v>
      </c>
      <c r="O1383" s="6">
        <v>100500</v>
      </c>
    </row>
    <row r="1384" spans="1:15" x14ac:dyDescent="0.2">
      <c r="A1384" t="s">
        <v>81</v>
      </c>
      <c r="B1384" t="s">
        <v>217</v>
      </c>
      <c r="C1384" t="s">
        <v>23</v>
      </c>
      <c r="D1384" t="s">
        <v>1294</v>
      </c>
      <c r="E1384" t="s">
        <v>37</v>
      </c>
      <c r="F1384" t="str">
        <f t="shared" si="42"/>
        <v>Toronto</v>
      </c>
      <c r="G1384" t="str">
        <f t="shared" si="43"/>
        <v>Toronto</v>
      </c>
      <c r="H1384" t="s">
        <v>31</v>
      </c>
      <c r="I1384" t="s">
        <v>2413</v>
      </c>
      <c r="J1384" t="s">
        <v>45</v>
      </c>
      <c r="K1384" t="s">
        <v>32</v>
      </c>
      <c r="L1384" t="s">
        <v>33</v>
      </c>
      <c r="M1384" s="6">
        <v>137280</v>
      </c>
      <c r="N1384" s="6">
        <v>180000</v>
      </c>
      <c r="O1384" s="6">
        <v>158640</v>
      </c>
    </row>
    <row r="1385" spans="1:15" x14ac:dyDescent="0.2">
      <c r="A1385" t="s">
        <v>55</v>
      </c>
      <c r="B1385" t="s">
        <v>932</v>
      </c>
      <c r="C1385" t="s">
        <v>50</v>
      </c>
      <c r="D1385" t="s">
        <v>933</v>
      </c>
      <c r="E1385" t="s">
        <v>37</v>
      </c>
      <c r="F1385" t="str">
        <f t="shared" si="42"/>
        <v>Toronto</v>
      </c>
      <c r="G1385" t="str">
        <f t="shared" si="43"/>
        <v>Toronto</v>
      </c>
      <c r="H1385" t="s">
        <v>31</v>
      </c>
      <c r="I1385" t="s">
        <v>2414</v>
      </c>
      <c r="J1385" t="s">
        <v>20</v>
      </c>
      <c r="K1385" t="s">
        <v>32</v>
      </c>
      <c r="L1385" t="s">
        <v>150</v>
      </c>
      <c r="M1385" s="6">
        <v>72000</v>
      </c>
      <c r="N1385" s="6">
        <v>100000</v>
      </c>
      <c r="O1385" s="6">
        <v>86000</v>
      </c>
    </row>
    <row r="1386" spans="1:15" x14ac:dyDescent="0.2">
      <c r="A1386" t="s">
        <v>13</v>
      </c>
      <c r="B1386" t="s">
        <v>2415</v>
      </c>
      <c r="C1386" t="s">
        <v>23</v>
      </c>
      <c r="D1386" t="s">
        <v>1574</v>
      </c>
      <c r="E1386" t="s">
        <v>63</v>
      </c>
      <c r="F1386" t="str">
        <f t="shared" si="42"/>
        <v>Vancouver</v>
      </c>
      <c r="G1386" t="str">
        <f t="shared" si="43"/>
        <v>Vancouver</v>
      </c>
      <c r="H1386" t="s">
        <v>53</v>
      </c>
      <c r="I1386" t="s">
        <v>2416</v>
      </c>
      <c r="J1386" t="s">
        <v>20</v>
      </c>
      <c r="K1386" t="s">
        <v>32</v>
      </c>
      <c r="L1386" t="s">
        <v>21</v>
      </c>
      <c r="M1386" s="6">
        <v>75000</v>
      </c>
      <c r="N1386" s="6">
        <v>107000</v>
      </c>
      <c r="O1386" s="6">
        <v>91000</v>
      </c>
    </row>
    <row r="1387" spans="1:15" x14ac:dyDescent="0.2">
      <c r="A1387" t="s">
        <v>105</v>
      </c>
      <c r="B1387" t="s">
        <v>801</v>
      </c>
      <c r="C1387" t="s">
        <v>50</v>
      </c>
      <c r="D1387" t="s">
        <v>802</v>
      </c>
      <c r="E1387" t="s">
        <v>37</v>
      </c>
      <c r="F1387" t="str">
        <f t="shared" si="42"/>
        <v>Toronto</v>
      </c>
      <c r="G1387" t="str">
        <f t="shared" si="43"/>
        <v>Toronto</v>
      </c>
      <c r="H1387" t="s">
        <v>31</v>
      </c>
      <c r="I1387" t="s">
        <v>2417</v>
      </c>
      <c r="J1387" t="s">
        <v>45</v>
      </c>
      <c r="K1387" t="s">
        <v>32</v>
      </c>
      <c r="L1387" t="s">
        <v>241</v>
      </c>
      <c r="M1387" s="6">
        <v>90000</v>
      </c>
      <c r="N1387" s="6">
        <v>100000</v>
      </c>
      <c r="O1387" s="6">
        <v>95000</v>
      </c>
    </row>
    <row r="1388" spans="1:15" x14ac:dyDescent="0.2">
      <c r="A1388" t="s">
        <v>105</v>
      </c>
      <c r="B1388" t="s">
        <v>2418</v>
      </c>
      <c r="C1388" t="s">
        <v>50</v>
      </c>
      <c r="D1388" t="s">
        <v>1202</v>
      </c>
      <c r="E1388" t="s">
        <v>37</v>
      </c>
      <c r="F1388" t="str">
        <f t="shared" si="42"/>
        <v>Toronto</v>
      </c>
      <c r="G1388" t="str">
        <f t="shared" si="43"/>
        <v>Toronto</v>
      </c>
      <c r="H1388" t="s">
        <v>31</v>
      </c>
      <c r="I1388" t="s">
        <v>2419</v>
      </c>
      <c r="J1388" t="s">
        <v>20</v>
      </c>
      <c r="K1388" t="s">
        <v>32</v>
      </c>
      <c r="L1388" t="s">
        <v>46</v>
      </c>
      <c r="M1388" s="6">
        <v>121000</v>
      </c>
      <c r="N1388" s="6">
        <v>140000</v>
      </c>
      <c r="O1388" s="6">
        <v>130500</v>
      </c>
    </row>
    <row r="1389" spans="1:15" x14ac:dyDescent="0.2">
      <c r="A1389" t="s">
        <v>26</v>
      </c>
      <c r="B1389" t="s">
        <v>830</v>
      </c>
      <c r="C1389" t="s">
        <v>50</v>
      </c>
      <c r="D1389" t="s">
        <v>766</v>
      </c>
      <c r="E1389" t="s">
        <v>99</v>
      </c>
      <c r="F1389" t="str">
        <f t="shared" si="42"/>
        <v>Calgary</v>
      </c>
      <c r="G1389" t="str">
        <f t="shared" si="43"/>
        <v>Calgary</v>
      </c>
      <c r="H1389" t="s">
        <v>100</v>
      </c>
      <c r="I1389" t="s">
        <v>2420</v>
      </c>
      <c r="J1389" t="s">
        <v>20</v>
      </c>
      <c r="K1389" t="s">
        <v>32</v>
      </c>
      <c r="L1389" t="s">
        <v>21</v>
      </c>
      <c r="M1389" s="6">
        <v>70000</v>
      </c>
      <c r="N1389" s="6">
        <v>80000</v>
      </c>
      <c r="O1389" s="6">
        <v>75000</v>
      </c>
    </row>
    <row r="1390" spans="1:15" x14ac:dyDescent="0.2">
      <c r="A1390" t="s">
        <v>424</v>
      </c>
      <c r="B1390" t="s">
        <v>450</v>
      </c>
      <c r="C1390" t="s">
        <v>50</v>
      </c>
      <c r="D1390" t="s">
        <v>1642</v>
      </c>
      <c r="E1390" t="s">
        <v>123</v>
      </c>
      <c r="F1390" t="str">
        <f t="shared" si="42"/>
        <v>Mississauga</v>
      </c>
      <c r="G1390" t="str">
        <f t="shared" si="43"/>
        <v>Mississauga</v>
      </c>
      <c r="H1390" t="s">
        <v>31</v>
      </c>
      <c r="I1390" t="s">
        <v>2421</v>
      </c>
      <c r="J1390" t="s">
        <v>20</v>
      </c>
      <c r="K1390" t="s">
        <v>32</v>
      </c>
      <c r="L1390" t="s">
        <v>21</v>
      </c>
      <c r="M1390" s="6">
        <v>89440</v>
      </c>
      <c r="N1390" s="6">
        <v>99840</v>
      </c>
      <c r="O1390" s="6">
        <v>94640</v>
      </c>
    </row>
    <row r="1391" spans="1:15" x14ac:dyDescent="0.2">
      <c r="A1391" t="s">
        <v>13</v>
      </c>
      <c r="B1391" t="s">
        <v>60</v>
      </c>
      <c r="C1391" t="s">
        <v>61</v>
      </c>
      <c r="D1391" t="s">
        <v>62</v>
      </c>
      <c r="E1391" t="s">
        <v>63</v>
      </c>
      <c r="F1391" t="str">
        <f t="shared" si="42"/>
        <v>Vancouver</v>
      </c>
      <c r="G1391" t="str">
        <f t="shared" si="43"/>
        <v>Vancouver</v>
      </c>
      <c r="H1391" t="s">
        <v>53</v>
      </c>
      <c r="I1391" t="s">
        <v>2422</v>
      </c>
      <c r="J1391" t="s">
        <v>20</v>
      </c>
      <c r="K1391" t="s">
        <v>32</v>
      </c>
      <c r="L1391" t="s">
        <v>33</v>
      </c>
      <c r="M1391" s="6">
        <v>91145.600000000006</v>
      </c>
      <c r="N1391" s="7">
        <v>107702.39999999999</v>
      </c>
      <c r="O1391" s="6">
        <v>99424</v>
      </c>
    </row>
    <row r="1392" spans="1:15" x14ac:dyDescent="0.2">
      <c r="A1392" t="s">
        <v>96</v>
      </c>
      <c r="B1392" t="s">
        <v>97</v>
      </c>
      <c r="C1392" t="s">
        <v>50</v>
      </c>
      <c r="D1392" t="s">
        <v>141</v>
      </c>
      <c r="E1392" t="s">
        <v>2423</v>
      </c>
      <c r="F1392" t="str">
        <f t="shared" si="42"/>
        <v>Beauceville</v>
      </c>
      <c r="G1392" t="str">
        <f t="shared" si="43"/>
        <v>Beauceville</v>
      </c>
      <c r="H1392" t="s">
        <v>146</v>
      </c>
      <c r="I1392" t="s">
        <v>2424</v>
      </c>
      <c r="J1392" t="s">
        <v>20</v>
      </c>
      <c r="K1392" t="s">
        <v>32</v>
      </c>
      <c r="L1392" t="s">
        <v>33</v>
      </c>
      <c r="M1392" s="6">
        <v>45000</v>
      </c>
      <c r="N1392" s="6">
        <v>57200</v>
      </c>
      <c r="O1392" s="6">
        <v>51100</v>
      </c>
    </row>
    <row r="1393" spans="1:15" x14ac:dyDescent="0.2">
      <c r="A1393" t="s">
        <v>424</v>
      </c>
      <c r="B1393" t="s">
        <v>916</v>
      </c>
      <c r="C1393" t="s">
        <v>50</v>
      </c>
      <c r="D1393" t="s">
        <v>917</v>
      </c>
      <c r="E1393" t="s">
        <v>813</v>
      </c>
      <c r="F1393" t="str">
        <f t="shared" si="42"/>
        <v>Guelph</v>
      </c>
      <c r="G1393" t="str">
        <f t="shared" si="43"/>
        <v>Guelph</v>
      </c>
      <c r="H1393" t="s">
        <v>31</v>
      </c>
      <c r="I1393" t="s">
        <v>2425</v>
      </c>
      <c r="J1393" t="s">
        <v>20</v>
      </c>
      <c r="K1393" t="s">
        <v>32</v>
      </c>
      <c r="L1393" t="s">
        <v>33</v>
      </c>
      <c r="M1393" s="6">
        <v>87360</v>
      </c>
      <c r="N1393" s="6">
        <v>87360</v>
      </c>
      <c r="O1393" s="6">
        <v>87360</v>
      </c>
    </row>
    <row r="1394" spans="1:15" x14ac:dyDescent="0.2">
      <c r="A1394" t="s">
        <v>22</v>
      </c>
      <c r="B1394" t="s">
        <v>543</v>
      </c>
      <c r="C1394" t="s">
        <v>50</v>
      </c>
      <c r="D1394" t="s">
        <v>544</v>
      </c>
      <c r="E1394" t="s">
        <v>37</v>
      </c>
      <c r="F1394" t="str">
        <f t="shared" si="42"/>
        <v>Toronto</v>
      </c>
      <c r="G1394" t="str">
        <f t="shared" si="43"/>
        <v>Toronto</v>
      </c>
      <c r="H1394" t="s">
        <v>31</v>
      </c>
      <c r="I1394" t="s">
        <v>2426</v>
      </c>
      <c r="J1394" t="s">
        <v>20</v>
      </c>
      <c r="K1394" t="s">
        <v>32</v>
      </c>
      <c r="L1394" t="s">
        <v>93</v>
      </c>
      <c r="M1394" s="6">
        <v>45000</v>
      </c>
      <c r="N1394" s="6">
        <v>70000</v>
      </c>
      <c r="O1394" s="6">
        <v>57500</v>
      </c>
    </row>
    <row r="1395" spans="1:15" x14ac:dyDescent="0.2">
      <c r="A1395" t="s">
        <v>105</v>
      </c>
      <c r="B1395" t="s">
        <v>1250</v>
      </c>
      <c r="C1395" t="s">
        <v>28</v>
      </c>
      <c r="D1395" t="s">
        <v>1251</v>
      </c>
      <c r="E1395" t="s">
        <v>99</v>
      </c>
      <c r="F1395" t="str">
        <f t="shared" si="42"/>
        <v>Calgary</v>
      </c>
      <c r="G1395" t="str">
        <f t="shared" si="43"/>
        <v>Calgary</v>
      </c>
      <c r="H1395" t="s">
        <v>100</v>
      </c>
      <c r="I1395" t="s">
        <v>2427</v>
      </c>
      <c r="J1395" t="s">
        <v>20</v>
      </c>
      <c r="K1395" t="s">
        <v>32</v>
      </c>
      <c r="L1395" t="s">
        <v>39</v>
      </c>
      <c r="M1395" s="6">
        <v>104000</v>
      </c>
      <c r="N1395" s="6">
        <v>104000</v>
      </c>
      <c r="O1395" s="6">
        <v>104000</v>
      </c>
    </row>
    <row r="1396" spans="1:15" x14ac:dyDescent="0.2">
      <c r="A1396" t="s">
        <v>96</v>
      </c>
      <c r="B1396" t="s">
        <v>1444</v>
      </c>
      <c r="C1396" t="s">
        <v>50</v>
      </c>
      <c r="D1396" t="s">
        <v>2428</v>
      </c>
      <c r="E1396" t="s">
        <v>63</v>
      </c>
      <c r="F1396" t="str">
        <f t="shared" si="42"/>
        <v>Vancouver</v>
      </c>
      <c r="G1396" t="str">
        <f t="shared" si="43"/>
        <v>Vancouver</v>
      </c>
      <c r="H1396" t="s">
        <v>53</v>
      </c>
      <c r="I1396" t="s">
        <v>2429</v>
      </c>
      <c r="J1396" t="s">
        <v>20</v>
      </c>
      <c r="K1396" t="s">
        <v>32</v>
      </c>
      <c r="L1396" t="s">
        <v>21</v>
      </c>
      <c r="M1396" s="6">
        <v>55000</v>
      </c>
      <c r="N1396" s="6">
        <v>70000</v>
      </c>
      <c r="O1396" s="6">
        <v>62500</v>
      </c>
    </row>
    <row r="1397" spans="1:15" x14ac:dyDescent="0.2">
      <c r="A1397" t="s">
        <v>13</v>
      </c>
      <c r="B1397" t="s">
        <v>1805</v>
      </c>
      <c r="C1397" t="s">
        <v>50</v>
      </c>
      <c r="D1397" t="s">
        <v>1806</v>
      </c>
      <c r="E1397" t="s">
        <v>344</v>
      </c>
      <c r="F1397" t="str">
        <f t="shared" si="42"/>
        <v>Burnaby</v>
      </c>
      <c r="G1397" t="str">
        <f t="shared" si="43"/>
        <v>Burnaby</v>
      </c>
      <c r="H1397" t="s">
        <v>53</v>
      </c>
      <c r="I1397" t="s">
        <v>1829</v>
      </c>
      <c r="J1397" t="s">
        <v>45</v>
      </c>
      <c r="K1397" t="s">
        <v>32</v>
      </c>
      <c r="L1397" t="s">
        <v>21</v>
      </c>
      <c r="M1397" s="6">
        <v>86000</v>
      </c>
      <c r="N1397" s="6">
        <v>107000</v>
      </c>
      <c r="O1397" s="6">
        <v>96500</v>
      </c>
    </row>
    <row r="1398" spans="1:15" x14ac:dyDescent="0.2">
      <c r="A1398" t="s">
        <v>105</v>
      </c>
      <c r="B1398" t="s">
        <v>28</v>
      </c>
      <c r="C1398" t="s">
        <v>28</v>
      </c>
      <c r="D1398" t="s">
        <v>2430</v>
      </c>
      <c r="E1398" t="s">
        <v>166</v>
      </c>
      <c r="F1398" t="str">
        <f t="shared" si="42"/>
        <v>Saint-Laurent</v>
      </c>
      <c r="G1398" t="str">
        <f t="shared" si="43"/>
        <v>Saint-Laurent</v>
      </c>
      <c r="H1398" t="s">
        <v>146</v>
      </c>
      <c r="I1398" t="s">
        <v>2431</v>
      </c>
      <c r="J1398" t="s">
        <v>20</v>
      </c>
      <c r="K1398" t="s">
        <v>32</v>
      </c>
      <c r="L1398" t="s">
        <v>21</v>
      </c>
      <c r="M1398" s="6">
        <v>76000</v>
      </c>
      <c r="N1398" s="6">
        <v>106000</v>
      </c>
      <c r="O1398" s="6">
        <v>91000</v>
      </c>
    </row>
    <row r="1399" spans="1:15" x14ac:dyDescent="0.2">
      <c r="A1399" t="s">
        <v>48</v>
      </c>
      <c r="B1399" t="s">
        <v>565</v>
      </c>
      <c r="C1399" t="s">
        <v>50</v>
      </c>
      <c r="D1399" t="s">
        <v>784</v>
      </c>
      <c r="E1399" t="s">
        <v>482</v>
      </c>
      <c r="F1399" t="str">
        <f t="shared" si="42"/>
        <v>Hamilton</v>
      </c>
      <c r="G1399" t="str">
        <f t="shared" si="43"/>
        <v>Hamilton</v>
      </c>
      <c r="H1399" t="s">
        <v>31</v>
      </c>
      <c r="I1399" t="s">
        <v>2432</v>
      </c>
      <c r="J1399" t="s">
        <v>20</v>
      </c>
      <c r="K1399" t="s">
        <v>32</v>
      </c>
      <c r="L1399" t="s">
        <v>21</v>
      </c>
      <c r="M1399" s="6">
        <v>59000</v>
      </c>
      <c r="N1399" s="6">
        <v>65000</v>
      </c>
      <c r="O1399" s="6">
        <v>62000</v>
      </c>
    </row>
    <row r="1400" spans="1:15" x14ac:dyDescent="0.2">
      <c r="A1400" t="s">
        <v>81</v>
      </c>
      <c r="B1400" t="s">
        <v>2433</v>
      </c>
      <c r="C1400" t="s">
        <v>28</v>
      </c>
      <c r="D1400" t="s">
        <v>2434</v>
      </c>
      <c r="E1400" t="s">
        <v>37</v>
      </c>
      <c r="F1400" t="str">
        <f t="shared" si="42"/>
        <v>Toronto</v>
      </c>
      <c r="G1400" t="str">
        <f t="shared" si="43"/>
        <v>Toronto</v>
      </c>
      <c r="H1400" t="s">
        <v>31</v>
      </c>
      <c r="I1400" t="s">
        <v>1819</v>
      </c>
      <c r="J1400" t="s">
        <v>45</v>
      </c>
      <c r="K1400" t="s">
        <v>32</v>
      </c>
      <c r="L1400" t="s">
        <v>21</v>
      </c>
      <c r="M1400" s="6">
        <v>80000</v>
      </c>
      <c r="N1400" s="6">
        <v>81000</v>
      </c>
      <c r="O1400" s="6">
        <v>80500</v>
      </c>
    </row>
    <row r="1401" spans="1:15" x14ac:dyDescent="0.2">
      <c r="A1401" t="s">
        <v>22</v>
      </c>
      <c r="B1401" t="s">
        <v>815</v>
      </c>
      <c r="C1401" t="s">
        <v>50</v>
      </c>
      <c r="D1401" t="s">
        <v>126</v>
      </c>
      <c r="E1401" t="s">
        <v>37</v>
      </c>
      <c r="F1401" t="str">
        <f t="shared" si="42"/>
        <v>Toronto</v>
      </c>
      <c r="G1401" t="str">
        <f t="shared" si="43"/>
        <v>Toronto</v>
      </c>
      <c r="H1401" t="s">
        <v>31</v>
      </c>
      <c r="I1401" t="s">
        <v>2435</v>
      </c>
      <c r="J1401" t="s">
        <v>20</v>
      </c>
      <c r="K1401" t="s">
        <v>32</v>
      </c>
      <c r="L1401" t="s">
        <v>93</v>
      </c>
      <c r="M1401" s="6">
        <v>60000</v>
      </c>
      <c r="N1401" s="6">
        <v>112000</v>
      </c>
      <c r="O1401" s="6">
        <v>86000</v>
      </c>
    </row>
    <row r="1402" spans="1:15" x14ac:dyDescent="0.2">
      <c r="A1402" t="s">
        <v>48</v>
      </c>
      <c r="B1402" t="s">
        <v>1479</v>
      </c>
      <c r="C1402" t="s">
        <v>50</v>
      </c>
      <c r="D1402" t="s">
        <v>1480</v>
      </c>
      <c r="E1402" t="s">
        <v>1481</v>
      </c>
      <c r="F1402" t="str">
        <f t="shared" si="42"/>
        <v>White Rock</v>
      </c>
      <c r="G1402" t="str">
        <f t="shared" si="43"/>
        <v>White Rock</v>
      </c>
      <c r="H1402" t="s">
        <v>53</v>
      </c>
      <c r="I1402" t="s">
        <v>2436</v>
      </c>
      <c r="J1402" t="s">
        <v>20</v>
      </c>
      <c r="K1402" t="s">
        <v>32</v>
      </c>
      <c r="L1402" t="s">
        <v>21</v>
      </c>
      <c r="M1402" s="6">
        <v>55000</v>
      </c>
      <c r="N1402" s="6">
        <v>75000</v>
      </c>
      <c r="O1402" s="6">
        <v>65000</v>
      </c>
    </row>
    <row r="1403" spans="1:15" x14ac:dyDescent="0.2">
      <c r="A1403" t="s">
        <v>13</v>
      </c>
      <c r="B1403" t="s">
        <v>386</v>
      </c>
      <c r="C1403" t="s">
        <v>50</v>
      </c>
      <c r="D1403" t="s">
        <v>387</v>
      </c>
      <c r="E1403" t="s">
        <v>30</v>
      </c>
      <c r="F1403" t="str">
        <f t="shared" si="42"/>
        <v>Ottawa</v>
      </c>
      <c r="G1403" t="str">
        <f t="shared" si="43"/>
        <v>Ottawa</v>
      </c>
      <c r="H1403" t="s">
        <v>31</v>
      </c>
      <c r="I1403" t="s">
        <v>2437</v>
      </c>
      <c r="J1403" t="s">
        <v>45</v>
      </c>
      <c r="K1403" t="s">
        <v>32</v>
      </c>
      <c r="L1403" t="s">
        <v>33</v>
      </c>
      <c r="M1403" s="6">
        <v>76000</v>
      </c>
      <c r="N1403" s="6">
        <v>89440</v>
      </c>
      <c r="O1403" s="6">
        <v>82720</v>
      </c>
    </row>
    <row r="1404" spans="1:15" x14ac:dyDescent="0.2">
      <c r="A1404" t="s">
        <v>424</v>
      </c>
      <c r="B1404" t="s">
        <v>450</v>
      </c>
      <c r="C1404" t="s">
        <v>50</v>
      </c>
      <c r="D1404" t="s">
        <v>451</v>
      </c>
      <c r="E1404" t="s">
        <v>452</v>
      </c>
      <c r="F1404" t="str">
        <f t="shared" si="42"/>
        <v>North Vancouver</v>
      </c>
      <c r="G1404" t="str">
        <f t="shared" si="43"/>
        <v>North Vancouver</v>
      </c>
      <c r="H1404" t="s">
        <v>53</v>
      </c>
      <c r="I1404" t="s">
        <v>2029</v>
      </c>
      <c r="J1404" t="s">
        <v>20</v>
      </c>
      <c r="K1404" t="s">
        <v>32</v>
      </c>
      <c r="L1404" t="s">
        <v>241</v>
      </c>
      <c r="M1404" s="6">
        <v>79040</v>
      </c>
      <c r="N1404" s="6">
        <v>81120</v>
      </c>
      <c r="O1404" s="6">
        <v>80080</v>
      </c>
    </row>
    <row r="1405" spans="1:15" x14ac:dyDescent="0.2">
      <c r="A1405" t="s">
        <v>88</v>
      </c>
      <c r="B1405" t="s">
        <v>1003</v>
      </c>
      <c r="C1405" t="s">
        <v>50</v>
      </c>
      <c r="D1405" t="s">
        <v>1004</v>
      </c>
      <c r="E1405" t="s">
        <v>1005</v>
      </c>
      <c r="F1405" t="str">
        <f t="shared" si="42"/>
        <v>Kamloops</v>
      </c>
      <c r="G1405" t="str">
        <f t="shared" si="43"/>
        <v>Kamloops</v>
      </c>
      <c r="H1405" t="s">
        <v>53</v>
      </c>
      <c r="I1405" t="s">
        <v>2438</v>
      </c>
      <c r="J1405" t="s">
        <v>20</v>
      </c>
      <c r="K1405" t="s">
        <v>32</v>
      </c>
      <c r="L1405" t="s">
        <v>21</v>
      </c>
      <c r="M1405" s="6">
        <v>65000</v>
      </c>
      <c r="N1405" s="6">
        <v>78000</v>
      </c>
      <c r="O1405" s="6">
        <v>71500</v>
      </c>
    </row>
    <row r="1406" spans="1:15" x14ac:dyDescent="0.2">
      <c r="A1406" t="s">
        <v>81</v>
      </c>
      <c r="B1406" t="s">
        <v>1267</v>
      </c>
      <c r="C1406" t="s">
        <v>50</v>
      </c>
      <c r="D1406" t="s">
        <v>1317</v>
      </c>
      <c r="E1406" t="s">
        <v>1318</v>
      </c>
      <c r="F1406" t="str">
        <f t="shared" si="42"/>
        <v>Port Coquitlam</v>
      </c>
      <c r="G1406" t="str">
        <f t="shared" si="43"/>
        <v>Port Coquitlam</v>
      </c>
      <c r="H1406" t="s">
        <v>53</v>
      </c>
      <c r="I1406" t="s">
        <v>2439</v>
      </c>
      <c r="J1406" t="s">
        <v>20</v>
      </c>
      <c r="K1406" t="s">
        <v>32</v>
      </c>
      <c r="L1406" t="s">
        <v>21</v>
      </c>
      <c r="M1406" s="6">
        <v>58240</v>
      </c>
      <c r="N1406" s="6">
        <v>58240</v>
      </c>
      <c r="O1406" s="6">
        <v>58240</v>
      </c>
    </row>
    <row r="1407" spans="1:15" x14ac:dyDescent="0.2">
      <c r="A1407" t="s">
        <v>22</v>
      </c>
      <c r="B1407" t="s">
        <v>23</v>
      </c>
      <c r="C1407" t="s">
        <v>23</v>
      </c>
      <c r="D1407" t="s">
        <v>1194</v>
      </c>
      <c r="E1407" t="s">
        <v>37</v>
      </c>
      <c r="F1407" t="str">
        <f t="shared" si="42"/>
        <v>Toronto</v>
      </c>
      <c r="G1407" t="str">
        <f t="shared" si="43"/>
        <v>Toronto</v>
      </c>
      <c r="H1407" t="s">
        <v>31</v>
      </c>
      <c r="I1407" t="s">
        <v>2440</v>
      </c>
      <c r="J1407" t="s">
        <v>20</v>
      </c>
      <c r="K1407" t="s">
        <v>32</v>
      </c>
      <c r="L1407" t="s">
        <v>21</v>
      </c>
      <c r="M1407" s="6">
        <v>52000</v>
      </c>
      <c r="N1407" s="6">
        <v>69000</v>
      </c>
      <c r="O1407" s="6">
        <v>60500</v>
      </c>
    </row>
    <row r="1408" spans="1:15" x14ac:dyDescent="0.2">
      <c r="A1408" t="s">
        <v>13</v>
      </c>
      <c r="B1408" t="s">
        <v>798</v>
      </c>
      <c r="C1408" t="s">
        <v>90</v>
      </c>
      <c r="D1408" t="s">
        <v>1446</v>
      </c>
      <c r="E1408" t="s">
        <v>344</v>
      </c>
      <c r="F1408" t="str">
        <f t="shared" si="42"/>
        <v>Burnaby</v>
      </c>
      <c r="G1408" t="str">
        <f t="shared" si="43"/>
        <v>Burnaby</v>
      </c>
      <c r="H1408" t="s">
        <v>53</v>
      </c>
      <c r="I1408" t="s">
        <v>2441</v>
      </c>
      <c r="J1408" t="s">
        <v>20</v>
      </c>
      <c r="K1408" t="s">
        <v>32</v>
      </c>
      <c r="L1408" t="s">
        <v>241</v>
      </c>
      <c r="M1408" s="6">
        <v>76960</v>
      </c>
      <c r="N1408" s="6">
        <v>76960</v>
      </c>
      <c r="O1408" s="6">
        <v>76960</v>
      </c>
    </row>
    <row r="1409" spans="1:15" x14ac:dyDescent="0.2">
      <c r="A1409" t="s">
        <v>81</v>
      </c>
      <c r="B1409" t="s">
        <v>220</v>
      </c>
      <c r="C1409" t="s">
        <v>221</v>
      </c>
      <c r="D1409" t="s">
        <v>222</v>
      </c>
      <c r="E1409" t="s">
        <v>37</v>
      </c>
      <c r="F1409" t="str">
        <f t="shared" si="42"/>
        <v>Toronto</v>
      </c>
      <c r="G1409" t="str">
        <f t="shared" si="43"/>
        <v>Toronto</v>
      </c>
      <c r="H1409" t="s">
        <v>31</v>
      </c>
      <c r="I1409" t="s">
        <v>2442</v>
      </c>
      <c r="J1409" t="s">
        <v>223</v>
      </c>
      <c r="K1409" t="s">
        <v>32</v>
      </c>
      <c r="L1409" t="s">
        <v>21</v>
      </c>
      <c r="M1409" s="6">
        <v>70000</v>
      </c>
      <c r="N1409" s="6">
        <v>94000</v>
      </c>
      <c r="O1409" s="6">
        <v>82000</v>
      </c>
    </row>
    <row r="1410" spans="1:15" x14ac:dyDescent="0.2">
      <c r="A1410" t="s">
        <v>96</v>
      </c>
      <c r="B1410" t="s">
        <v>741</v>
      </c>
      <c r="C1410" t="s">
        <v>50</v>
      </c>
      <c r="D1410" t="s">
        <v>742</v>
      </c>
      <c r="E1410" t="s">
        <v>260</v>
      </c>
      <c r="F1410" t="str">
        <f t="shared" ref="F1410:F1473" si="44">IF(LEFT(E1410,9)="Remote in","Remote",E1410)</f>
        <v>Halifax</v>
      </c>
      <c r="G1410" t="str">
        <f t="shared" ref="G1410:G1473" si="45">IF(LEFT(E1410,9)="Remote in",MID(E1410,11,LEN(E1410)-10),E1410)</f>
        <v>Halifax</v>
      </c>
      <c r="H1410" t="s">
        <v>186</v>
      </c>
      <c r="I1410" t="s">
        <v>2443</v>
      </c>
      <c r="J1410" t="s">
        <v>20</v>
      </c>
      <c r="K1410" t="s">
        <v>32</v>
      </c>
      <c r="L1410" t="s">
        <v>21</v>
      </c>
      <c r="M1410" s="6">
        <v>56000</v>
      </c>
      <c r="N1410" s="6">
        <v>66000</v>
      </c>
      <c r="O1410" s="6">
        <v>61000</v>
      </c>
    </row>
    <row r="1411" spans="1:15" x14ac:dyDescent="0.2">
      <c r="A1411" t="s">
        <v>105</v>
      </c>
      <c r="B1411" t="s">
        <v>2444</v>
      </c>
      <c r="C1411" t="s">
        <v>28</v>
      </c>
      <c r="D1411" t="s">
        <v>1338</v>
      </c>
      <c r="E1411" t="s">
        <v>99</v>
      </c>
      <c r="F1411" t="str">
        <f t="shared" si="44"/>
        <v>Calgary</v>
      </c>
      <c r="G1411" t="str">
        <f t="shared" si="45"/>
        <v>Calgary</v>
      </c>
      <c r="H1411" t="s">
        <v>100</v>
      </c>
      <c r="I1411" t="s">
        <v>2445</v>
      </c>
      <c r="J1411" t="s">
        <v>20</v>
      </c>
      <c r="K1411" t="s">
        <v>32</v>
      </c>
      <c r="L1411" t="s">
        <v>21</v>
      </c>
      <c r="M1411" s="6">
        <v>67000</v>
      </c>
      <c r="N1411" s="6">
        <v>80000</v>
      </c>
      <c r="O1411" s="6">
        <v>73500</v>
      </c>
    </row>
    <row r="1412" spans="1:15" x14ac:dyDescent="0.2">
      <c r="A1412" t="s">
        <v>48</v>
      </c>
      <c r="B1412" t="s">
        <v>562</v>
      </c>
      <c r="C1412" t="s">
        <v>50</v>
      </c>
      <c r="D1412" t="s">
        <v>563</v>
      </c>
      <c r="E1412" t="s">
        <v>564</v>
      </c>
      <c r="F1412" t="str">
        <f t="shared" si="44"/>
        <v>Sparwood</v>
      </c>
      <c r="G1412" t="str">
        <f t="shared" si="45"/>
        <v>Sparwood</v>
      </c>
      <c r="H1412" t="s">
        <v>53</v>
      </c>
      <c r="I1412" t="s">
        <v>2446</v>
      </c>
      <c r="J1412" t="s">
        <v>20</v>
      </c>
      <c r="K1412" t="s">
        <v>32</v>
      </c>
      <c r="L1412" t="s">
        <v>21</v>
      </c>
      <c r="M1412" s="6">
        <v>82000</v>
      </c>
      <c r="N1412" s="6">
        <v>101000</v>
      </c>
      <c r="O1412" s="6">
        <v>91500</v>
      </c>
    </row>
    <row r="1413" spans="1:15" x14ac:dyDescent="0.2">
      <c r="A1413" t="s">
        <v>55</v>
      </c>
      <c r="B1413" t="s">
        <v>85</v>
      </c>
      <c r="C1413" t="s">
        <v>50</v>
      </c>
      <c r="D1413" t="s">
        <v>86</v>
      </c>
      <c r="E1413" t="s">
        <v>37</v>
      </c>
      <c r="F1413" t="str">
        <f t="shared" si="44"/>
        <v>Toronto</v>
      </c>
      <c r="G1413" t="str">
        <f t="shared" si="45"/>
        <v>Toronto</v>
      </c>
      <c r="H1413" t="s">
        <v>31</v>
      </c>
      <c r="I1413" t="s">
        <v>2447</v>
      </c>
      <c r="J1413" t="s">
        <v>20</v>
      </c>
      <c r="K1413" t="s">
        <v>32</v>
      </c>
      <c r="L1413" t="s">
        <v>33</v>
      </c>
      <c r="M1413" s="6">
        <v>65000</v>
      </c>
      <c r="N1413" s="6">
        <v>74000</v>
      </c>
      <c r="O1413" s="6">
        <v>69500</v>
      </c>
    </row>
    <row r="1414" spans="1:15" x14ac:dyDescent="0.2">
      <c r="A1414" t="s">
        <v>55</v>
      </c>
      <c r="B1414" t="s">
        <v>2448</v>
      </c>
      <c r="C1414" t="s">
        <v>28</v>
      </c>
      <c r="D1414" t="s">
        <v>2449</v>
      </c>
      <c r="E1414" t="s">
        <v>2450</v>
      </c>
      <c r="F1414" t="str">
        <f t="shared" si="44"/>
        <v>Whitby</v>
      </c>
      <c r="G1414" t="str">
        <f t="shared" si="45"/>
        <v>Whitby</v>
      </c>
      <c r="H1414" t="s">
        <v>31</v>
      </c>
      <c r="I1414" t="s">
        <v>2451</v>
      </c>
      <c r="J1414" t="s">
        <v>45</v>
      </c>
      <c r="K1414" t="s">
        <v>32</v>
      </c>
      <c r="L1414" t="s">
        <v>21</v>
      </c>
      <c r="M1414" s="6">
        <v>68000</v>
      </c>
      <c r="N1414" s="6">
        <v>88300</v>
      </c>
      <c r="O1414" s="6">
        <v>78150</v>
      </c>
    </row>
    <row r="1415" spans="1:15" x14ac:dyDescent="0.2">
      <c r="A1415" t="s">
        <v>48</v>
      </c>
      <c r="B1415" t="s">
        <v>565</v>
      </c>
      <c r="C1415" t="s">
        <v>50</v>
      </c>
      <c r="D1415" t="s">
        <v>2452</v>
      </c>
      <c r="E1415" t="s">
        <v>123</v>
      </c>
      <c r="F1415" t="str">
        <f t="shared" si="44"/>
        <v>Mississauga</v>
      </c>
      <c r="G1415" t="str">
        <f t="shared" si="45"/>
        <v>Mississauga</v>
      </c>
      <c r="H1415" t="s">
        <v>31</v>
      </c>
      <c r="I1415" t="s">
        <v>2453</v>
      </c>
      <c r="J1415" t="s">
        <v>20</v>
      </c>
      <c r="K1415" t="s">
        <v>32</v>
      </c>
      <c r="L1415" t="s">
        <v>21</v>
      </c>
      <c r="M1415" s="6">
        <v>59000</v>
      </c>
      <c r="N1415" s="6">
        <v>65000</v>
      </c>
      <c r="O1415" s="6">
        <v>62000</v>
      </c>
    </row>
    <row r="1416" spans="1:15" x14ac:dyDescent="0.2">
      <c r="A1416" t="s">
        <v>81</v>
      </c>
      <c r="B1416" t="s">
        <v>777</v>
      </c>
      <c r="C1416" t="s">
        <v>50</v>
      </c>
      <c r="D1416" t="s">
        <v>778</v>
      </c>
      <c r="E1416" t="s">
        <v>779</v>
      </c>
      <c r="F1416" t="str">
        <f t="shared" si="44"/>
        <v>Aurora</v>
      </c>
      <c r="G1416" t="str">
        <f t="shared" si="45"/>
        <v>Aurora</v>
      </c>
      <c r="H1416" t="s">
        <v>31</v>
      </c>
      <c r="I1416" t="s">
        <v>2454</v>
      </c>
      <c r="J1416" t="s">
        <v>20</v>
      </c>
      <c r="K1416" t="s">
        <v>32</v>
      </c>
      <c r="L1416" t="s">
        <v>21</v>
      </c>
      <c r="M1416" s="6">
        <v>102000</v>
      </c>
      <c r="N1416" s="6">
        <v>107000</v>
      </c>
      <c r="O1416" s="6">
        <v>104500</v>
      </c>
    </row>
    <row r="1417" spans="1:15" x14ac:dyDescent="0.2">
      <c r="A1417" t="s">
        <v>81</v>
      </c>
      <c r="B1417" t="s">
        <v>2395</v>
      </c>
      <c r="C1417" t="s">
        <v>23</v>
      </c>
      <c r="D1417" t="s">
        <v>2455</v>
      </c>
      <c r="E1417" t="s">
        <v>37</v>
      </c>
      <c r="F1417" t="str">
        <f t="shared" si="44"/>
        <v>Toronto</v>
      </c>
      <c r="G1417" t="str">
        <f t="shared" si="45"/>
        <v>Toronto</v>
      </c>
      <c r="H1417" t="s">
        <v>31</v>
      </c>
      <c r="I1417" t="s">
        <v>2456</v>
      </c>
      <c r="J1417" t="s">
        <v>375</v>
      </c>
      <c r="K1417" t="s">
        <v>32</v>
      </c>
      <c r="L1417" t="s">
        <v>33</v>
      </c>
      <c r="M1417" s="6">
        <v>55000</v>
      </c>
      <c r="N1417" s="6">
        <v>57200</v>
      </c>
      <c r="O1417" s="6">
        <v>56100</v>
      </c>
    </row>
    <row r="1418" spans="1:15" x14ac:dyDescent="0.2">
      <c r="A1418" t="s">
        <v>48</v>
      </c>
      <c r="B1418" t="s">
        <v>1624</v>
      </c>
      <c r="C1418" t="s">
        <v>50</v>
      </c>
      <c r="D1418" t="s">
        <v>91</v>
      </c>
      <c r="E1418" t="s">
        <v>37</v>
      </c>
      <c r="F1418" t="str">
        <f t="shared" si="44"/>
        <v>Toronto</v>
      </c>
      <c r="G1418" t="str">
        <f t="shared" si="45"/>
        <v>Toronto</v>
      </c>
      <c r="H1418" t="s">
        <v>31</v>
      </c>
      <c r="I1418" t="s">
        <v>2457</v>
      </c>
      <c r="J1418" t="s">
        <v>20</v>
      </c>
      <c r="K1418" t="s">
        <v>32</v>
      </c>
      <c r="L1418" t="s">
        <v>93</v>
      </c>
      <c r="M1418" s="6">
        <v>68500</v>
      </c>
      <c r="N1418" s="6">
        <v>87000</v>
      </c>
      <c r="O1418" s="6">
        <v>77750</v>
      </c>
    </row>
    <row r="1419" spans="1:15" x14ac:dyDescent="0.2">
      <c r="A1419" t="s">
        <v>96</v>
      </c>
      <c r="B1419" t="s">
        <v>606</v>
      </c>
      <c r="C1419" t="s">
        <v>50</v>
      </c>
      <c r="D1419" t="s">
        <v>607</v>
      </c>
      <c r="E1419" t="s">
        <v>608</v>
      </c>
      <c r="F1419" t="str">
        <f t="shared" si="44"/>
        <v>Etobicoke</v>
      </c>
      <c r="G1419" t="str">
        <f t="shared" si="45"/>
        <v>Etobicoke</v>
      </c>
      <c r="H1419" t="s">
        <v>31</v>
      </c>
      <c r="I1419" t="s">
        <v>2458</v>
      </c>
      <c r="J1419" t="s">
        <v>20</v>
      </c>
      <c r="K1419" t="s">
        <v>32</v>
      </c>
      <c r="L1419" t="s">
        <v>21</v>
      </c>
      <c r="M1419" s="6">
        <v>60000</v>
      </c>
      <c r="N1419" s="6">
        <v>86000</v>
      </c>
      <c r="O1419" s="6">
        <v>73000</v>
      </c>
    </row>
    <row r="1420" spans="1:15" x14ac:dyDescent="0.2">
      <c r="A1420" t="s">
        <v>22</v>
      </c>
      <c r="B1420" t="s">
        <v>23</v>
      </c>
      <c r="C1420" t="s">
        <v>23</v>
      </c>
      <c r="D1420" t="s">
        <v>1212</v>
      </c>
      <c r="E1420" t="s">
        <v>30</v>
      </c>
      <c r="F1420" t="str">
        <f t="shared" si="44"/>
        <v>Ottawa</v>
      </c>
      <c r="G1420" t="str">
        <f t="shared" si="45"/>
        <v>Ottawa</v>
      </c>
      <c r="H1420" t="s">
        <v>31</v>
      </c>
      <c r="I1420" t="s">
        <v>2459</v>
      </c>
      <c r="J1420" t="s">
        <v>20</v>
      </c>
      <c r="K1420" t="s">
        <v>32</v>
      </c>
      <c r="L1420" t="s">
        <v>21</v>
      </c>
      <c r="M1420" s="6">
        <v>60000</v>
      </c>
      <c r="N1420" s="6">
        <v>84000</v>
      </c>
      <c r="O1420" s="6">
        <v>72000</v>
      </c>
    </row>
    <row r="1421" spans="1:15" x14ac:dyDescent="0.2">
      <c r="A1421" t="s">
        <v>81</v>
      </c>
      <c r="B1421" t="s">
        <v>217</v>
      </c>
      <c r="C1421" t="s">
        <v>23</v>
      </c>
      <c r="D1421" t="s">
        <v>218</v>
      </c>
      <c r="E1421" t="s">
        <v>219</v>
      </c>
      <c r="F1421" t="str">
        <f t="shared" si="44"/>
        <v>Red Lake</v>
      </c>
      <c r="G1421" t="str">
        <f t="shared" si="45"/>
        <v>Red Lake</v>
      </c>
      <c r="H1421" t="s">
        <v>31</v>
      </c>
      <c r="I1421" t="s">
        <v>2200</v>
      </c>
      <c r="J1421" t="s">
        <v>45</v>
      </c>
      <c r="K1421" t="s">
        <v>32</v>
      </c>
      <c r="L1421" t="s">
        <v>21</v>
      </c>
      <c r="M1421" s="6">
        <v>68000</v>
      </c>
      <c r="N1421" s="6">
        <v>82000</v>
      </c>
      <c r="O1421" s="6">
        <v>75000</v>
      </c>
    </row>
    <row r="1422" spans="1:15" x14ac:dyDescent="0.2">
      <c r="A1422" t="s">
        <v>81</v>
      </c>
      <c r="B1422" t="s">
        <v>587</v>
      </c>
      <c r="C1422" t="s">
        <v>50</v>
      </c>
      <c r="D1422" t="s">
        <v>588</v>
      </c>
      <c r="E1422" t="s">
        <v>37</v>
      </c>
      <c r="F1422" t="str">
        <f t="shared" si="44"/>
        <v>Toronto</v>
      </c>
      <c r="G1422" t="str">
        <f t="shared" si="45"/>
        <v>Toronto</v>
      </c>
      <c r="H1422" t="s">
        <v>31</v>
      </c>
      <c r="I1422" t="s">
        <v>2460</v>
      </c>
      <c r="J1422" t="s">
        <v>45</v>
      </c>
      <c r="K1422" t="s">
        <v>32</v>
      </c>
      <c r="L1422" t="s">
        <v>33</v>
      </c>
      <c r="M1422" s="6">
        <v>60000</v>
      </c>
      <c r="N1422" s="6">
        <v>81000</v>
      </c>
      <c r="O1422" s="6">
        <v>70500</v>
      </c>
    </row>
    <row r="1423" spans="1:15" x14ac:dyDescent="0.2">
      <c r="A1423" t="s">
        <v>55</v>
      </c>
      <c r="B1423" t="s">
        <v>579</v>
      </c>
      <c r="C1423" t="s">
        <v>50</v>
      </c>
      <c r="D1423" t="s">
        <v>580</v>
      </c>
      <c r="E1423" t="s">
        <v>560</v>
      </c>
      <c r="F1423" t="str">
        <f t="shared" si="44"/>
        <v>Concord</v>
      </c>
      <c r="G1423" t="str">
        <f t="shared" si="45"/>
        <v>Concord</v>
      </c>
      <c r="H1423" t="s">
        <v>31</v>
      </c>
      <c r="I1423" t="s">
        <v>2461</v>
      </c>
      <c r="J1423" t="s">
        <v>20</v>
      </c>
      <c r="K1423" t="s">
        <v>32</v>
      </c>
      <c r="L1423" t="s">
        <v>33</v>
      </c>
      <c r="M1423" s="6">
        <v>76294.399999999994</v>
      </c>
      <c r="N1423" s="6">
        <v>88420.800000000003</v>
      </c>
      <c r="O1423" s="6">
        <v>82357.600000000006</v>
      </c>
    </row>
    <row r="1424" spans="1:15" x14ac:dyDescent="0.2">
      <c r="A1424" t="s">
        <v>81</v>
      </c>
      <c r="B1424" t="s">
        <v>147</v>
      </c>
      <c r="C1424" t="s">
        <v>50</v>
      </c>
      <c r="D1424" t="s">
        <v>785</v>
      </c>
      <c r="E1424" t="s">
        <v>123</v>
      </c>
      <c r="F1424" t="str">
        <f t="shared" si="44"/>
        <v>Mississauga</v>
      </c>
      <c r="G1424" t="str">
        <f t="shared" si="45"/>
        <v>Mississauga</v>
      </c>
      <c r="H1424" t="s">
        <v>31</v>
      </c>
      <c r="I1424" t="s">
        <v>2462</v>
      </c>
      <c r="J1424" t="s">
        <v>20</v>
      </c>
      <c r="K1424" t="s">
        <v>32</v>
      </c>
      <c r="L1424" t="s">
        <v>46</v>
      </c>
      <c r="M1424" s="6">
        <v>60000</v>
      </c>
      <c r="N1424" s="6">
        <v>74000</v>
      </c>
      <c r="O1424" s="6">
        <v>67000</v>
      </c>
    </row>
    <row r="1425" spans="1:15" x14ac:dyDescent="0.2">
      <c r="A1425" t="s">
        <v>81</v>
      </c>
      <c r="B1425" t="s">
        <v>576</v>
      </c>
      <c r="C1425" t="s">
        <v>23</v>
      </c>
      <c r="D1425" t="s">
        <v>577</v>
      </c>
      <c r="E1425" t="s">
        <v>30</v>
      </c>
      <c r="F1425" t="str">
        <f t="shared" si="44"/>
        <v>Ottawa</v>
      </c>
      <c r="G1425" t="str">
        <f t="shared" si="45"/>
        <v>Ottawa</v>
      </c>
      <c r="H1425" t="s">
        <v>31</v>
      </c>
      <c r="I1425" t="s">
        <v>2463</v>
      </c>
      <c r="J1425" t="s">
        <v>20</v>
      </c>
      <c r="K1425" t="s">
        <v>32</v>
      </c>
      <c r="L1425" t="s">
        <v>21</v>
      </c>
      <c r="M1425" s="6">
        <v>66000</v>
      </c>
      <c r="N1425" s="6">
        <v>84500</v>
      </c>
      <c r="O1425" s="6">
        <v>75250</v>
      </c>
    </row>
    <row r="1426" spans="1:15" x14ac:dyDescent="0.2">
      <c r="A1426" t="s">
        <v>81</v>
      </c>
      <c r="B1426" t="s">
        <v>187</v>
      </c>
      <c r="C1426" t="s">
        <v>188</v>
      </c>
      <c r="D1426" t="s">
        <v>914</v>
      </c>
      <c r="E1426" t="s">
        <v>344</v>
      </c>
      <c r="F1426" t="str">
        <f t="shared" si="44"/>
        <v>Burnaby</v>
      </c>
      <c r="G1426" t="str">
        <f t="shared" si="45"/>
        <v>Burnaby</v>
      </c>
      <c r="H1426" t="s">
        <v>53</v>
      </c>
      <c r="I1426" t="s">
        <v>2464</v>
      </c>
      <c r="J1426" t="s">
        <v>20</v>
      </c>
      <c r="K1426" t="s">
        <v>32</v>
      </c>
      <c r="L1426" t="s">
        <v>21</v>
      </c>
      <c r="M1426" s="6">
        <v>60000</v>
      </c>
      <c r="N1426" s="6">
        <v>70000</v>
      </c>
      <c r="O1426" s="6">
        <v>65000</v>
      </c>
    </row>
    <row r="1427" spans="1:15" x14ac:dyDescent="0.2">
      <c r="A1427" t="s">
        <v>96</v>
      </c>
      <c r="B1427" t="s">
        <v>606</v>
      </c>
      <c r="C1427" t="s">
        <v>50</v>
      </c>
      <c r="D1427" t="s">
        <v>625</v>
      </c>
      <c r="E1427" t="s">
        <v>2465</v>
      </c>
      <c r="F1427" t="str">
        <f t="shared" si="44"/>
        <v>Rocky View</v>
      </c>
      <c r="G1427" t="str">
        <f t="shared" si="45"/>
        <v>Rocky View</v>
      </c>
      <c r="H1427" t="s">
        <v>100</v>
      </c>
      <c r="I1427" t="s">
        <v>2466</v>
      </c>
      <c r="J1427" t="s">
        <v>20</v>
      </c>
      <c r="K1427" t="s">
        <v>32</v>
      </c>
      <c r="L1427" t="s">
        <v>39</v>
      </c>
      <c r="M1427" s="6">
        <v>47000</v>
      </c>
      <c r="N1427" s="6">
        <v>65000</v>
      </c>
      <c r="O1427" s="6">
        <v>56000</v>
      </c>
    </row>
    <row r="1428" spans="1:15" x14ac:dyDescent="0.2">
      <c r="A1428" t="s">
        <v>48</v>
      </c>
      <c r="B1428" t="s">
        <v>2467</v>
      </c>
      <c r="C1428" t="s">
        <v>23</v>
      </c>
      <c r="D1428" t="s">
        <v>1480</v>
      </c>
      <c r="E1428" t="s">
        <v>216</v>
      </c>
      <c r="F1428" t="str">
        <f t="shared" si="44"/>
        <v>Surrey</v>
      </c>
      <c r="G1428" t="str">
        <f t="shared" si="45"/>
        <v>Surrey</v>
      </c>
      <c r="H1428" t="s">
        <v>53</v>
      </c>
      <c r="I1428" t="s">
        <v>2468</v>
      </c>
      <c r="J1428" t="s">
        <v>20</v>
      </c>
      <c r="K1428" t="s">
        <v>32</v>
      </c>
      <c r="L1428" t="s">
        <v>21</v>
      </c>
      <c r="M1428" s="6">
        <v>70000</v>
      </c>
      <c r="N1428" s="6">
        <v>90000</v>
      </c>
      <c r="O1428" s="6">
        <v>80000</v>
      </c>
    </row>
    <row r="1429" spans="1:15" x14ac:dyDescent="0.2">
      <c r="A1429" t="s">
        <v>96</v>
      </c>
      <c r="B1429" t="s">
        <v>924</v>
      </c>
      <c r="C1429" t="s">
        <v>50</v>
      </c>
      <c r="D1429" t="s">
        <v>925</v>
      </c>
      <c r="E1429" t="s">
        <v>926</v>
      </c>
      <c r="F1429" t="str">
        <f t="shared" si="44"/>
        <v>Leamington</v>
      </c>
      <c r="G1429" t="str">
        <f t="shared" si="45"/>
        <v>Leamington</v>
      </c>
      <c r="H1429" t="s">
        <v>31</v>
      </c>
      <c r="I1429" t="s">
        <v>2469</v>
      </c>
      <c r="J1429" t="s">
        <v>20</v>
      </c>
      <c r="K1429" t="s">
        <v>32</v>
      </c>
      <c r="L1429" t="s">
        <v>21</v>
      </c>
      <c r="M1429" s="6">
        <v>63000</v>
      </c>
      <c r="N1429" s="6">
        <v>80000</v>
      </c>
      <c r="O1429" s="6">
        <v>71500</v>
      </c>
    </row>
    <row r="1430" spans="1:15" x14ac:dyDescent="0.2">
      <c r="A1430" t="s">
        <v>88</v>
      </c>
      <c r="B1430" t="s">
        <v>299</v>
      </c>
      <c r="C1430" t="s">
        <v>90</v>
      </c>
      <c r="D1430" t="s">
        <v>300</v>
      </c>
      <c r="E1430" t="s">
        <v>123</v>
      </c>
      <c r="F1430" t="str">
        <f t="shared" si="44"/>
        <v>Mississauga</v>
      </c>
      <c r="G1430" t="str">
        <f t="shared" si="45"/>
        <v>Mississauga</v>
      </c>
      <c r="H1430" t="s">
        <v>31</v>
      </c>
      <c r="I1430" t="s">
        <v>2029</v>
      </c>
      <c r="J1430" t="s">
        <v>20</v>
      </c>
      <c r="K1430" t="s">
        <v>32</v>
      </c>
      <c r="L1430" t="s">
        <v>301</v>
      </c>
      <c r="M1430" s="6">
        <v>59072</v>
      </c>
      <c r="N1430" s="6">
        <v>59072</v>
      </c>
      <c r="O1430" s="6">
        <v>59072</v>
      </c>
    </row>
    <row r="1431" spans="1:15" x14ac:dyDescent="0.2">
      <c r="A1431" t="s">
        <v>81</v>
      </c>
      <c r="B1431" t="s">
        <v>1047</v>
      </c>
      <c r="C1431" t="s">
        <v>50</v>
      </c>
      <c r="D1431" t="s">
        <v>1048</v>
      </c>
      <c r="E1431" t="s">
        <v>37</v>
      </c>
      <c r="F1431" t="str">
        <f t="shared" si="44"/>
        <v>Toronto</v>
      </c>
      <c r="G1431" t="str">
        <f t="shared" si="45"/>
        <v>Toronto</v>
      </c>
      <c r="H1431" t="s">
        <v>31</v>
      </c>
      <c r="I1431" t="s">
        <v>2470</v>
      </c>
      <c r="J1431" t="s">
        <v>45</v>
      </c>
      <c r="K1431" t="s">
        <v>32</v>
      </c>
      <c r="L1431" t="s">
        <v>21</v>
      </c>
      <c r="M1431" s="6">
        <v>66000</v>
      </c>
      <c r="N1431" s="6">
        <v>84500</v>
      </c>
      <c r="O1431" s="6">
        <v>75250</v>
      </c>
    </row>
    <row r="1432" spans="1:15" x14ac:dyDescent="0.2">
      <c r="A1432" t="s">
        <v>88</v>
      </c>
      <c r="B1432" t="s">
        <v>1863</v>
      </c>
      <c r="C1432" t="s">
        <v>90</v>
      </c>
      <c r="D1432" t="s">
        <v>2471</v>
      </c>
      <c r="E1432" t="s">
        <v>136</v>
      </c>
      <c r="F1432" t="str">
        <f t="shared" si="44"/>
        <v>Edmonton</v>
      </c>
      <c r="G1432" t="str">
        <f t="shared" si="45"/>
        <v>Edmonton</v>
      </c>
      <c r="H1432" t="s">
        <v>100</v>
      </c>
      <c r="I1432" t="s">
        <v>2472</v>
      </c>
      <c r="J1432" t="s">
        <v>20</v>
      </c>
      <c r="K1432" t="s">
        <v>32</v>
      </c>
      <c r="L1432" t="s">
        <v>21</v>
      </c>
      <c r="M1432" s="6">
        <v>77000</v>
      </c>
      <c r="N1432" s="6">
        <v>96000</v>
      </c>
      <c r="O1432" s="6">
        <v>86500</v>
      </c>
    </row>
    <row r="1433" spans="1:15" x14ac:dyDescent="0.2">
      <c r="A1433" t="s">
        <v>55</v>
      </c>
      <c r="B1433" t="s">
        <v>2473</v>
      </c>
      <c r="C1433" t="s">
        <v>90</v>
      </c>
      <c r="D1433" t="s">
        <v>2474</v>
      </c>
      <c r="E1433" t="s">
        <v>204</v>
      </c>
      <c r="F1433" t="str">
        <f t="shared" si="44"/>
        <v>Brampton</v>
      </c>
      <c r="G1433" t="str">
        <f t="shared" si="45"/>
        <v>Brampton</v>
      </c>
      <c r="H1433" t="s">
        <v>31</v>
      </c>
      <c r="I1433" t="s">
        <v>2475</v>
      </c>
      <c r="J1433" t="s">
        <v>20</v>
      </c>
      <c r="K1433" t="s">
        <v>32</v>
      </c>
      <c r="L1433" t="s">
        <v>21</v>
      </c>
      <c r="M1433" s="6">
        <v>71000</v>
      </c>
      <c r="N1433" s="6">
        <v>101000</v>
      </c>
      <c r="O1433" s="6">
        <v>86000</v>
      </c>
    </row>
    <row r="1434" spans="1:15" x14ac:dyDescent="0.2">
      <c r="A1434" t="s">
        <v>55</v>
      </c>
      <c r="B1434" t="s">
        <v>56</v>
      </c>
      <c r="C1434" t="s">
        <v>50</v>
      </c>
      <c r="D1434" t="s">
        <v>57</v>
      </c>
      <c r="E1434" t="s">
        <v>58</v>
      </c>
      <c r="F1434" t="str">
        <f t="shared" si="44"/>
        <v>Windsor</v>
      </c>
      <c r="G1434" t="str">
        <f t="shared" si="45"/>
        <v>Windsor</v>
      </c>
      <c r="H1434" t="s">
        <v>31</v>
      </c>
      <c r="I1434" t="s">
        <v>2476</v>
      </c>
      <c r="J1434" t="s">
        <v>20</v>
      </c>
      <c r="K1434" t="s">
        <v>32</v>
      </c>
      <c r="L1434" t="s">
        <v>21</v>
      </c>
      <c r="M1434" s="6">
        <v>53000</v>
      </c>
      <c r="N1434" s="6">
        <v>60000</v>
      </c>
      <c r="O1434" s="6">
        <v>56500</v>
      </c>
    </row>
    <row r="1435" spans="1:15" x14ac:dyDescent="0.2">
      <c r="A1435" t="s">
        <v>55</v>
      </c>
      <c r="B1435" t="s">
        <v>56</v>
      </c>
      <c r="C1435" t="s">
        <v>50</v>
      </c>
      <c r="D1435" t="s">
        <v>57</v>
      </c>
      <c r="E1435" t="s">
        <v>58</v>
      </c>
      <c r="F1435" t="str">
        <f t="shared" si="44"/>
        <v>Windsor</v>
      </c>
      <c r="G1435" t="str">
        <f t="shared" si="45"/>
        <v>Windsor</v>
      </c>
      <c r="H1435" t="s">
        <v>186</v>
      </c>
      <c r="I1435" t="s">
        <v>2476</v>
      </c>
      <c r="J1435" t="s">
        <v>20</v>
      </c>
      <c r="K1435" t="s">
        <v>32</v>
      </c>
      <c r="L1435" t="s">
        <v>21</v>
      </c>
      <c r="M1435" s="6">
        <v>53000</v>
      </c>
      <c r="N1435" s="6">
        <v>60000</v>
      </c>
      <c r="O1435" s="6">
        <v>56500</v>
      </c>
    </row>
    <row r="1436" spans="1:15" x14ac:dyDescent="0.2">
      <c r="A1436" t="s">
        <v>55</v>
      </c>
      <c r="B1436" t="s">
        <v>56</v>
      </c>
      <c r="C1436" t="s">
        <v>50</v>
      </c>
      <c r="D1436" t="s">
        <v>57</v>
      </c>
      <c r="E1436" t="s">
        <v>58</v>
      </c>
      <c r="F1436" t="str">
        <f t="shared" si="44"/>
        <v>Windsor</v>
      </c>
      <c r="G1436" t="str">
        <f t="shared" si="45"/>
        <v>Windsor</v>
      </c>
      <c r="H1436" t="s">
        <v>146</v>
      </c>
      <c r="I1436" t="s">
        <v>2476</v>
      </c>
      <c r="J1436" t="s">
        <v>20</v>
      </c>
      <c r="K1436" t="s">
        <v>32</v>
      </c>
      <c r="L1436" t="s">
        <v>21</v>
      </c>
      <c r="M1436" s="6">
        <v>53000</v>
      </c>
      <c r="N1436" s="6">
        <v>60000</v>
      </c>
      <c r="O1436" s="6">
        <v>56500</v>
      </c>
    </row>
    <row r="1437" spans="1:15" x14ac:dyDescent="0.2">
      <c r="A1437" t="s">
        <v>424</v>
      </c>
      <c r="B1437" t="s">
        <v>949</v>
      </c>
      <c r="C1437" t="s">
        <v>50</v>
      </c>
      <c r="D1437" t="s">
        <v>950</v>
      </c>
      <c r="E1437" t="s">
        <v>951</v>
      </c>
      <c r="F1437" t="str">
        <f t="shared" si="44"/>
        <v>Clairmont</v>
      </c>
      <c r="G1437" t="str">
        <f t="shared" si="45"/>
        <v>Clairmont</v>
      </c>
      <c r="H1437" t="s">
        <v>100</v>
      </c>
      <c r="I1437" t="s">
        <v>2477</v>
      </c>
      <c r="J1437" t="s">
        <v>20</v>
      </c>
      <c r="K1437" t="s">
        <v>32</v>
      </c>
      <c r="L1437" t="s">
        <v>481</v>
      </c>
      <c r="M1437" s="6">
        <v>94515.199999999997</v>
      </c>
      <c r="N1437" s="6">
        <v>111196.8</v>
      </c>
      <c r="O1437" s="6">
        <v>102856</v>
      </c>
    </row>
    <row r="1438" spans="1:15" x14ac:dyDescent="0.2">
      <c r="A1438" t="s">
        <v>55</v>
      </c>
      <c r="B1438" t="s">
        <v>2478</v>
      </c>
      <c r="C1438" t="s">
        <v>50</v>
      </c>
      <c r="D1438" t="s">
        <v>2479</v>
      </c>
      <c r="E1438" t="s">
        <v>63</v>
      </c>
      <c r="F1438" t="str">
        <f t="shared" si="44"/>
        <v>Vancouver</v>
      </c>
      <c r="G1438" t="str">
        <f t="shared" si="45"/>
        <v>Vancouver</v>
      </c>
      <c r="H1438" t="s">
        <v>53</v>
      </c>
      <c r="I1438" t="s">
        <v>2480</v>
      </c>
      <c r="J1438" t="s">
        <v>20</v>
      </c>
      <c r="K1438" t="s">
        <v>32</v>
      </c>
      <c r="L1438" t="s">
        <v>93</v>
      </c>
      <c r="M1438" s="6">
        <v>59000</v>
      </c>
      <c r="N1438" s="6">
        <v>60000</v>
      </c>
      <c r="O1438" s="6">
        <v>59500</v>
      </c>
    </row>
    <row r="1439" spans="1:15" x14ac:dyDescent="0.2">
      <c r="A1439" t="s">
        <v>88</v>
      </c>
      <c r="B1439" t="s">
        <v>353</v>
      </c>
      <c r="C1439" t="s">
        <v>50</v>
      </c>
      <c r="D1439" t="s">
        <v>354</v>
      </c>
      <c r="E1439" t="s">
        <v>2481</v>
      </c>
      <c r="F1439" t="str">
        <f t="shared" si="44"/>
        <v>New Brunswick</v>
      </c>
      <c r="G1439" t="str">
        <f t="shared" si="45"/>
        <v>New Brunswick</v>
      </c>
      <c r="H1439" t="s">
        <v>178</v>
      </c>
      <c r="I1439" t="s">
        <v>2482</v>
      </c>
      <c r="J1439" t="s">
        <v>20</v>
      </c>
      <c r="K1439" t="s">
        <v>32</v>
      </c>
      <c r="L1439" t="s">
        <v>46</v>
      </c>
      <c r="M1439" s="6">
        <v>85816.8</v>
      </c>
      <c r="N1439" s="6">
        <v>91520</v>
      </c>
      <c r="O1439" s="6">
        <v>88668.4</v>
      </c>
    </row>
    <row r="1440" spans="1:15" x14ac:dyDescent="0.2">
      <c r="A1440" t="s">
        <v>55</v>
      </c>
      <c r="B1440" t="s">
        <v>662</v>
      </c>
      <c r="C1440" t="s">
        <v>50</v>
      </c>
      <c r="D1440" t="s">
        <v>663</v>
      </c>
      <c r="E1440" t="s">
        <v>2483</v>
      </c>
      <c r="F1440" t="str">
        <f t="shared" si="44"/>
        <v>Newfoundland and Labrador</v>
      </c>
      <c r="G1440" t="str">
        <f t="shared" si="45"/>
        <v>Newfoundland and Labrador</v>
      </c>
      <c r="H1440" t="s">
        <v>2484</v>
      </c>
      <c r="I1440" t="s">
        <v>2485</v>
      </c>
      <c r="J1440" t="s">
        <v>20</v>
      </c>
      <c r="K1440" t="s">
        <v>32</v>
      </c>
      <c r="L1440" t="s">
        <v>46</v>
      </c>
      <c r="M1440" s="6">
        <v>68515.199999999997</v>
      </c>
      <c r="N1440" s="6">
        <v>76440</v>
      </c>
      <c r="O1440" s="6">
        <v>72477.600000000006</v>
      </c>
    </row>
    <row r="1441" spans="1:15" x14ac:dyDescent="0.2">
      <c r="A1441" t="s">
        <v>81</v>
      </c>
      <c r="B1441" t="s">
        <v>217</v>
      </c>
      <c r="C1441" t="s">
        <v>23</v>
      </c>
      <c r="D1441" t="s">
        <v>1491</v>
      </c>
      <c r="E1441" t="s">
        <v>154</v>
      </c>
      <c r="F1441" t="str">
        <f t="shared" si="44"/>
        <v>London</v>
      </c>
      <c r="G1441" t="str">
        <f t="shared" si="45"/>
        <v>London</v>
      </c>
      <c r="H1441" t="s">
        <v>31</v>
      </c>
      <c r="I1441" t="s">
        <v>2486</v>
      </c>
      <c r="J1441" t="s">
        <v>45</v>
      </c>
      <c r="K1441" t="s">
        <v>32</v>
      </c>
      <c r="L1441" t="s">
        <v>33</v>
      </c>
      <c r="M1441" s="6">
        <v>62400</v>
      </c>
      <c r="N1441" s="6">
        <v>104000</v>
      </c>
      <c r="O1441" s="6">
        <v>83200</v>
      </c>
    </row>
    <row r="1442" spans="1:15" x14ac:dyDescent="0.2">
      <c r="A1442" t="s">
        <v>88</v>
      </c>
      <c r="B1442" t="s">
        <v>321</v>
      </c>
      <c r="C1442" t="s">
        <v>90</v>
      </c>
      <c r="D1442" t="s">
        <v>885</v>
      </c>
      <c r="E1442" t="s">
        <v>2487</v>
      </c>
      <c r="F1442" t="str">
        <f t="shared" si="44"/>
        <v>Senneville</v>
      </c>
      <c r="G1442" t="str">
        <f t="shared" si="45"/>
        <v>Senneville</v>
      </c>
      <c r="H1442" t="s">
        <v>146</v>
      </c>
      <c r="I1442" t="s">
        <v>2488</v>
      </c>
      <c r="J1442" t="s">
        <v>20</v>
      </c>
      <c r="K1442" t="s">
        <v>32</v>
      </c>
      <c r="L1442" t="s">
        <v>33</v>
      </c>
      <c r="M1442" s="6">
        <v>85816.8</v>
      </c>
      <c r="N1442" s="6">
        <v>91520</v>
      </c>
      <c r="O1442" s="6">
        <v>88668.4</v>
      </c>
    </row>
    <row r="1443" spans="1:15" x14ac:dyDescent="0.2">
      <c r="A1443" t="s">
        <v>88</v>
      </c>
      <c r="B1443" t="s">
        <v>537</v>
      </c>
      <c r="C1443" t="s">
        <v>90</v>
      </c>
      <c r="D1443" t="s">
        <v>1646</v>
      </c>
      <c r="E1443" t="s">
        <v>1647</v>
      </c>
      <c r="F1443" t="str">
        <f t="shared" si="44"/>
        <v>Downsview</v>
      </c>
      <c r="G1443" t="str">
        <f t="shared" si="45"/>
        <v>Downsview</v>
      </c>
      <c r="H1443" t="s">
        <v>31</v>
      </c>
      <c r="I1443" t="s">
        <v>2489</v>
      </c>
      <c r="J1443" t="s">
        <v>20</v>
      </c>
      <c r="K1443" t="s">
        <v>32</v>
      </c>
      <c r="L1443" t="s">
        <v>301</v>
      </c>
      <c r="M1443" s="6">
        <v>60000</v>
      </c>
      <c r="N1443" s="6">
        <v>98000</v>
      </c>
      <c r="O1443" s="6">
        <v>79000</v>
      </c>
    </row>
    <row r="1444" spans="1:15" x14ac:dyDescent="0.2">
      <c r="A1444" t="s">
        <v>96</v>
      </c>
      <c r="B1444" t="s">
        <v>690</v>
      </c>
      <c r="C1444" t="s">
        <v>50</v>
      </c>
      <c r="D1444" t="s">
        <v>691</v>
      </c>
      <c r="E1444" t="s">
        <v>37</v>
      </c>
      <c r="F1444" t="str">
        <f t="shared" si="44"/>
        <v>Toronto</v>
      </c>
      <c r="G1444" t="str">
        <f t="shared" si="45"/>
        <v>Toronto</v>
      </c>
      <c r="H1444" t="s">
        <v>31</v>
      </c>
      <c r="I1444" t="s">
        <v>2490</v>
      </c>
      <c r="J1444" t="s">
        <v>20</v>
      </c>
      <c r="K1444" t="s">
        <v>32</v>
      </c>
      <c r="L1444" t="s">
        <v>21</v>
      </c>
      <c r="M1444" s="6">
        <v>71000</v>
      </c>
      <c r="N1444" s="6">
        <v>125000</v>
      </c>
      <c r="O1444" s="6">
        <v>98000</v>
      </c>
    </row>
    <row r="1445" spans="1:15" x14ac:dyDescent="0.2">
      <c r="A1445" t="s">
        <v>81</v>
      </c>
      <c r="B1445" t="s">
        <v>1062</v>
      </c>
      <c r="C1445" t="s">
        <v>23</v>
      </c>
      <c r="D1445" t="s">
        <v>1063</v>
      </c>
      <c r="E1445" t="s">
        <v>323</v>
      </c>
      <c r="F1445" t="str">
        <f t="shared" si="44"/>
        <v>Richmond</v>
      </c>
      <c r="G1445" t="str">
        <f t="shared" si="45"/>
        <v>Richmond</v>
      </c>
      <c r="H1445" t="s">
        <v>53</v>
      </c>
      <c r="I1445" t="s">
        <v>2172</v>
      </c>
      <c r="J1445" t="s">
        <v>20</v>
      </c>
      <c r="K1445" t="s">
        <v>32</v>
      </c>
      <c r="L1445" t="s">
        <v>21</v>
      </c>
      <c r="M1445" s="6">
        <v>38000</v>
      </c>
      <c r="N1445" s="6">
        <v>57200</v>
      </c>
      <c r="O1445" s="6">
        <v>47600</v>
      </c>
    </row>
    <row r="1446" spans="1:15" x14ac:dyDescent="0.2">
      <c r="A1446" t="s">
        <v>81</v>
      </c>
      <c r="B1446" t="s">
        <v>1062</v>
      </c>
      <c r="C1446" t="s">
        <v>23</v>
      </c>
      <c r="D1446" t="s">
        <v>1063</v>
      </c>
      <c r="E1446" t="s">
        <v>323</v>
      </c>
      <c r="F1446" t="str">
        <f t="shared" si="44"/>
        <v>Richmond</v>
      </c>
      <c r="G1446" t="str">
        <f t="shared" si="45"/>
        <v>Richmond</v>
      </c>
      <c r="H1446" t="s">
        <v>146</v>
      </c>
      <c r="I1446" t="s">
        <v>2172</v>
      </c>
      <c r="J1446" t="s">
        <v>20</v>
      </c>
      <c r="K1446" t="s">
        <v>32</v>
      </c>
      <c r="L1446" t="s">
        <v>21</v>
      </c>
      <c r="M1446" s="6">
        <v>38000</v>
      </c>
      <c r="N1446" s="6">
        <v>57200</v>
      </c>
      <c r="O1446" s="6">
        <v>47600</v>
      </c>
    </row>
    <row r="1447" spans="1:15" x14ac:dyDescent="0.2">
      <c r="A1447" t="s">
        <v>81</v>
      </c>
      <c r="B1447" t="s">
        <v>1062</v>
      </c>
      <c r="C1447" t="s">
        <v>23</v>
      </c>
      <c r="D1447" t="s">
        <v>1063</v>
      </c>
      <c r="E1447" t="s">
        <v>323</v>
      </c>
      <c r="F1447" t="str">
        <f t="shared" si="44"/>
        <v>Richmond</v>
      </c>
      <c r="G1447" t="str">
        <f t="shared" si="45"/>
        <v>Richmond</v>
      </c>
      <c r="H1447" t="s">
        <v>178</v>
      </c>
      <c r="I1447" t="s">
        <v>2172</v>
      </c>
      <c r="J1447" t="s">
        <v>20</v>
      </c>
      <c r="K1447" t="s">
        <v>32</v>
      </c>
      <c r="L1447" t="s">
        <v>21</v>
      </c>
      <c r="M1447" s="6">
        <v>38000</v>
      </c>
      <c r="N1447" s="6">
        <v>57200</v>
      </c>
      <c r="O1447" s="6">
        <v>47600</v>
      </c>
    </row>
    <row r="1448" spans="1:15" x14ac:dyDescent="0.2">
      <c r="A1448" t="s">
        <v>13</v>
      </c>
      <c r="B1448" t="s">
        <v>2491</v>
      </c>
      <c r="C1448" t="s">
        <v>50</v>
      </c>
      <c r="D1448" t="s">
        <v>404</v>
      </c>
      <c r="E1448" t="s">
        <v>37</v>
      </c>
      <c r="F1448" t="str">
        <f t="shared" si="44"/>
        <v>Toronto</v>
      </c>
      <c r="G1448" t="str">
        <f t="shared" si="45"/>
        <v>Toronto</v>
      </c>
      <c r="H1448" t="s">
        <v>31</v>
      </c>
      <c r="I1448" t="s">
        <v>2492</v>
      </c>
      <c r="J1448" t="s">
        <v>20</v>
      </c>
      <c r="K1448" t="s">
        <v>32</v>
      </c>
      <c r="L1448" t="s">
        <v>21</v>
      </c>
      <c r="M1448" s="6">
        <v>59000</v>
      </c>
      <c r="N1448" s="6">
        <v>67000</v>
      </c>
      <c r="O1448" s="6">
        <v>63000</v>
      </c>
    </row>
    <row r="1449" spans="1:15" x14ac:dyDescent="0.2">
      <c r="A1449" t="s">
        <v>105</v>
      </c>
      <c r="B1449" t="s">
        <v>510</v>
      </c>
      <c r="C1449" t="s">
        <v>28</v>
      </c>
      <c r="D1449" t="s">
        <v>404</v>
      </c>
      <c r="E1449" t="s">
        <v>319</v>
      </c>
      <c r="F1449" t="str">
        <f t="shared" si="44"/>
        <v>Oakville</v>
      </c>
      <c r="G1449" t="str">
        <f t="shared" si="45"/>
        <v>Oakville</v>
      </c>
      <c r="H1449" t="s">
        <v>31</v>
      </c>
      <c r="I1449" t="s">
        <v>2493</v>
      </c>
      <c r="J1449" t="s">
        <v>45</v>
      </c>
      <c r="K1449" t="s">
        <v>32</v>
      </c>
      <c r="L1449" t="s">
        <v>21</v>
      </c>
      <c r="M1449" s="6">
        <v>82000</v>
      </c>
      <c r="N1449" s="6">
        <v>89000</v>
      </c>
      <c r="O1449" s="6">
        <v>85500</v>
      </c>
    </row>
    <row r="1450" spans="1:15" x14ac:dyDescent="0.2">
      <c r="A1450" t="s">
        <v>48</v>
      </c>
      <c r="B1450" t="s">
        <v>2494</v>
      </c>
      <c r="C1450" t="s">
        <v>50</v>
      </c>
      <c r="D1450" t="s">
        <v>1921</v>
      </c>
      <c r="E1450" t="s">
        <v>37</v>
      </c>
      <c r="F1450" t="str">
        <f t="shared" si="44"/>
        <v>Toronto</v>
      </c>
      <c r="G1450" t="str">
        <f t="shared" si="45"/>
        <v>Toronto</v>
      </c>
      <c r="H1450" t="s">
        <v>31</v>
      </c>
      <c r="I1450" t="s">
        <v>2495</v>
      </c>
      <c r="J1450" t="s">
        <v>45</v>
      </c>
      <c r="K1450" t="s">
        <v>32</v>
      </c>
      <c r="L1450" t="s">
        <v>21</v>
      </c>
      <c r="M1450" s="6">
        <v>59000</v>
      </c>
      <c r="N1450" s="6">
        <v>62000</v>
      </c>
      <c r="O1450" s="6">
        <v>60500</v>
      </c>
    </row>
    <row r="1451" spans="1:15" x14ac:dyDescent="0.2">
      <c r="A1451" t="s">
        <v>81</v>
      </c>
      <c r="B1451" t="s">
        <v>1267</v>
      </c>
      <c r="C1451" t="s">
        <v>50</v>
      </c>
      <c r="D1451" t="s">
        <v>1268</v>
      </c>
      <c r="E1451" t="s">
        <v>154</v>
      </c>
      <c r="F1451" t="str">
        <f t="shared" si="44"/>
        <v>London</v>
      </c>
      <c r="G1451" t="str">
        <f t="shared" si="45"/>
        <v>London</v>
      </c>
      <c r="H1451" t="s">
        <v>31</v>
      </c>
      <c r="I1451" t="s">
        <v>2496</v>
      </c>
      <c r="J1451" t="s">
        <v>20</v>
      </c>
      <c r="K1451" t="s">
        <v>32</v>
      </c>
      <c r="L1451" t="s">
        <v>21</v>
      </c>
      <c r="M1451" s="6">
        <v>47000</v>
      </c>
      <c r="N1451" s="6">
        <v>60000</v>
      </c>
      <c r="O1451" s="6">
        <v>53500</v>
      </c>
    </row>
    <row r="1452" spans="1:15" x14ac:dyDescent="0.2">
      <c r="A1452" t="s">
        <v>22</v>
      </c>
      <c r="B1452" t="s">
        <v>23</v>
      </c>
      <c r="C1452" t="s">
        <v>23</v>
      </c>
      <c r="D1452" t="s">
        <v>1225</v>
      </c>
      <c r="E1452" t="s">
        <v>99</v>
      </c>
      <c r="F1452" t="str">
        <f t="shared" si="44"/>
        <v>Calgary</v>
      </c>
      <c r="G1452" t="str">
        <f t="shared" si="45"/>
        <v>Calgary</v>
      </c>
      <c r="H1452" t="s">
        <v>100</v>
      </c>
      <c r="I1452" t="s">
        <v>2497</v>
      </c>
      <c r="J1452" t="s">
        <v>20</v>
      </c>
      <c r="K1452" t="s">
        <v>32</v>
      </c>
      <c r="L1452" t="s">
        <v>101</v>
      </c>
      <c r="M1452" s="6">
        <v>75000</v>
      </c>
      <c r="N1452" s="6">
        <v>95000</v>
      </c>
      <c r="O1452" s="6">
        <v>85000</v>
      </c>
    </row>
    <row r="1453" spans="1:15" x14ac:dyDescent="0.2">
      <c r="A1453" t="s">
        <v>26</v>
      </c>
      <c r="B1453" t="s">
        <v>2498</v>
      </c>
      <c r="C1453" t="s">
        <v>28</v>
      </c>
      <c r="D1453" t="s">
        <v>2499</v>
      </c>
      <c r="E1453" t="s">
        <v>37</v>
      </c>
      <c r="F1453" t="str">
        <f t="shared" si="44"/>
        <v>Toronto</v>
      </c>
      <c r="G1453" t="str">
        <f t="shared" si="45"/>
        <v>Toronto</v>
      </c>
      <c r="H1453" t="s">
        <v>31</v>
      </c>
      <c r="I1453" t="s">
        <v>2500</v>
      </c>
      <c r="J1453" t="s">
        <v>20</v>
      </c>
      <c r="K1453" t="s">
        <v>32</v>
      </c>
      <c r="L1453" t="s">
        <v>46</v>
      </c>
      <c r="M1453" s="6">
        <v>70000</v>
      </c>
      <c r="N1453" s="6">
        <v>70000</v>
      </c>
      <c r="O1453" s="6">
        <v>70000</v>
      </c>
    </row>
    <row r="1454" spans="1:15" x14ac:dyDescent="0.2">
      <c r="A1454" t="s">
        <v>55</v>
      </c>
      <c r="B1454" t="s">
        <v>584</v>
      </c>
      <c r="C1454" t="s">
        <v>50</v>
      </c>
      <c r="D1454" t="s">
        <v>585</v>
      </c>
      <c r="E1454" t="s">
        <v>154</v>
      </c>
      <c r="F1454" t="str">
        <f t="shared" si="44"/>
        <v>London</v>
      </c>
      <c r="G1454" t="str">
        <f t="shared" si="45"/>
        <v>London</v>
      </c>
      <c r="H1454" t="s">
        <v>31</v>
      </c>
      <c r="I1454" t="s">
        <v>2501</v>
      </c>
      <c r="J1454" t="s">
        <v>20</v>
      </c>
      <c r="K1454" t="s">
        <v>32</v>
      </c>
      <c r="L1454" t="s">
        <v>33</v>
      </c>
      <c r="M1454" s="6">
        <v>68000</v>
      </c>
      <c r="N1454" s="6">
        <v>88300</v>
      </c>
      <c r="O1454" s="6">
        <v>78150</v>
      </c>
    </row>
    <row r="1455" spans="1:15" x14ac:dyDescent="0.2">
      <c r="A1455" t="s">
        <v>424</v>
      </c>
      <c r="B1455" t="s">
        <v>803</v>
      </c>
      <c r="C1455" t="s">
        <v>50</v>
      </c>
      <c r="D1455" t="s">
        <v>804</v>
      </c>
      <c r="E1455" t="s">
        <v>556</v>
      </c>
      <c r="F1455" t="str">
        <f t="shared" si="44"/>
        <v>Thornhill</v>
      </c>
      <c r="G1455" t="str">
        <f t="shared" si="45"/>
        <v>Thornhill</v>
      </c>
      <c r="H1455" t="s">
        <v>31</v>
      </c>
      <c r="I1455" t="s">
        <v>2502</v>
      </c>
      <c r="J1455" t="s">
        <v>20</v>
      </c>
      <c r="K1455" t="s">
        <v>32</v>
      </c>
      <c r="L1455" t="s">
        <v>21</v>
      </c>
      <c r="M1455" s="6">
        <v>60000</v>
      </c>
      <c r="N1455" s="6">
        <v>70000</v>
      </c>
      <c r="O1455" s="6">
        <v>65000</v>
      </c>
    </row>
    <row r="1456" spans="1:15" x14ac:dyDescent="0.2">
      <c r="A1456" t="s">
        <v>105</v>
      </c>
      <c r="B1456" t="s">
        <v>548</v>
      </c>
      <c r="C1456" t="s">
        <v>28</v>
      </c>
      <c r="D1456" t="s">
        <v>549</v>
      </c>
      <c r="E1456" t="s">
        <v>30</v>
      </c>
      <c r="F1456" t="str">
        <f t="shared" si="44"/>
        <v>Ottawa</v>
      </c>
      <c r="G1456" t="str">
        <f t="shared" si="45"/>
        <v>Ottawa</v>
      </c>
      <c r="H1456" t="s">
        <v>31</v>
      </c>
      <c r="I1456" t="s">
        <v>2503</v>
      </c>
      <c r="J1456" t="s">
        <v>45</v>
      </c>
      <c r="K1456" t="s">
        <v>32</v>
      </c>
      <c r="L1456" t="s">
        <v>21</v>
      </c>
      <c r="M1456" s="6">
        <v>37440</v>
      </c>
      <c r="N1456" s="6">
        <v>57200</v>
      </c>
      <c r="O1456" s="6">
        <v>47320</v>
      </c>
    </row>
    <row r="1457" spans="1:15" x14ac:dyDescent="0.2">
      <c r="A1457" t="s">
        <v>105</v>
      </c>
      <c r="B1457" t="s">
        <v>1663</v>
      </c>
      <c r="C1457" t="s">
        <v>28</v>
      </c>
      <c r="D1457" t="s">
        <v>1664</v>
      </c>
      <c r="E1457" t="s">
        <v>1835</v>
      </c>
      <c r="F1457" t="str">
        <f t="shared" si="44"/>
        <v>Montreal</v>
      </c>
      <c r="G1457" t="str">
        <f t="shared" si="45"/>
        <v>Montreal</v>
      </c>
      <c r="H1457" t="s">
        <v>146</v>
      </c>
      <c r="I1457" t="s">
        <v>2504</v>
      </c>
      <c r="J1457" t="s">
        <v>20</v>
      </c>
      <c r="K1457" t="s">
        <v>32</v>
      </c>
      <c r="L1457" t="s">
        <v>21</v>
      </c>
      <c r="M1457" s="6">
        <v>55000</v>
      </c>
      <c r="N1457" s="6">
        <v>86000</v>
      </c>
      <c r="O1457" s="6">
        <v>70500</v>
      </c>
    </row>
    <row r="1458" spans="1:15" x14ac:dyDescent="0.2">
      <c r="A1458" t="s">
        <v>26</v>
      </c>
      <c r="B1458" t="s">
        <v>1310</v>
      </c>
      <c r="C1458" t="s">
        <v>28</v>
      </c>
      <c r="D1458" t="s">
        <v>1311</v>
      </c>
      <c r="E1458" t="s">
        <v>610</v>
      </c>
      <c r="F1458" t="str">
        <f t="shared" si="44"/>
        <v>Leduc</v>
      </c>
      <c r="G1458" t="str">
        <f t="shared" si="45"/>
        <v>Leduc</v>
      </c>
      <c r="H1458" t="s">
        <v>100</v>
      </c>
      <c r="I1458" t="s">
        <v>2505</v>
      </c>
      <c r="J1458" t="s">
        <v>20</v>
      </c>
      <c r="K1458" t="s">
        <v>32</v>
      </c>
      <c r="L1458" t="s">
        <v>21</v>
      </c>
      <c r="M1458" s="6">
        <v>62000</v>
      </c>
      <c r="N1458" s="6">
        <v>67000</v>
      </c>
      <c r="O1458" s="6">
        <v>64500</v>
      </c>
    </row>
    <row r="1459" spans="1:15" x14ac:dyDescent="0.2">
      <c r="A1459" t="s">
        <v>22</v>
      </c>
      <c r="B1459" t="s">
        <v>23</v>
      </c>
      <c r="C1459" t="s">
        <v>23</v>
      </c>
      <c r="D1459" t="s">
        <v>785</v>
      </c>
      <c r="E1459" t="s">
        <v>123</v>
      </c>
      <c r="F1459" t="str">
        <f t="shared" si="44"/>
        <v>Mississauga</v>
      </c>
      <c r="G1459" t="str">
        <f t="shared" si="45"/>
        <v>Mississauga</v>
      </c>
      <c r="H1459" t="s">
        <v>31</v>
      </c>
      <c r="I1459" t="s">
        <v>2506</v>
      </c>
      <c r="J1459" t="s">
        <v>20</v>
      </c>
      <c r="K1459" t="s">
        <v>32</v>
      </c>
      <c r="L1459" t="s">
        <v>46</v>
      </c>
      <c r="M1459" s="6">
        <v>65000</v>
      </c>
      <c r="N1459" s="6">
        <v>87000</v>
      </c>
      <c r="O1459" s="6">
        <v>76000</v>
      </c>
    </row>
    <row r="1460" spans="1:15" x14ac:dyDescent="0.2">
      <c r="A1460" t="s">
        <v>13</v>
      </c>
      <c r="B1460" t="s">
        <v>2507</v>
      </c>
      <c r="C1460" t="s">
        <v>35</v>
      </c>
      <c r="D1460" t="s">
        <v>2508</v>
      </c>
      <c r="E1460" t="s">
        <v>1989</v>
      </c>
      <c r="F1460" t="str">
        <f t="shared" si="44"/>
        <v>Ontario</v>
      </c>
      <c r="G1460" t="str">
        <f t="shared" si="45"/>
        <v>Ontario</v>
      </c>
      <c r="H1460" t="s">
        <v>31</v>
      </c>
      <c r="I1460" t="s">
        <v>2509</v>
      </c>
      <c r="J1460" t="s">
        <v>20</v>
      </c>
      <c r="K1460" t="s">
        <v>32</v>
      </c>
      <c r="L1460" t="s">
        <v>33</v>
      </c>
      <c r="M1460" s="6">
        <v>93600</v>
      </c>
      <c r="N1460" s="6">
        <v>93600</v>
      </c>
      <c r="O1460" s="6">
        <v>93600</v>
      </c>
    </row>
    <row r="1461" spans="1:15" x14ac:dyDescent="0.2">
      <c r="A1461" t="s">
        <v>55</v>
      </c>
      <c r="B1461" t="s">
        <v>77</v>
      </c>
      <c r="C1461" t="s">
        <v>50</v>
      </c>
      <c r="D1461" t="s">
        <v>78</v>
      </c>
      <c r="E1461" t="s">
        <v>37</v>
      </c>
      <c r="F1461" t="str">
        <f t="shared" si="44"/>
        <v>Toronto</v>
      </c>
      <c r="G1461" t="str">
        <f t="shared" si="45"/>
        <v>Toronto</v>
      </c>
      <c r="H1461" t="s">
        <v>31</v>
      </c>
      <c r="I1461" t="s">
        <v>2510</v>
      </c>
      <c r="J1461" t="s">
        <v>20</v>
      </c>
      <c r="K1461" t="s">
        <v>32</v>
      </c>
      <c r="L1461" t="s">
        <v>21</v>
      </c>
      <c r="M1461" s="6">
        <v>83000</v>
      </c>
      <c r="N1461" s="6">
        <v>92000</v>
      </c>
      <c r="O1461" s="6">
        <v>87500</v>
      </c>
    </row>
    <row r="1462" spans="1:15" x14ac:dyDescent="0.2">
      <c r="A1462" t="s">
        <v>81</v>
      </c>
      <c r="B1462" t="s">
        <v>2511</v>
      </c>
      <c r="C1462" t="s">
        <v>35</v>
      </c>
      <c r="D1462" t="s">
        <v>2512</v>
      </c>
      <c r="E1462" t="s">
        <v>1835</v>
      </c>
      <c r="F1462" t="str">
        <f t="shared" si="44"/>
        <v>Montreal</v>
      </c>
      <c r="G1462" t="str">
        <f t="shared" si="45"/>
        <v>Montreal</v>
      </c>
      <c r="H1462" t="s">
        <v>146</v>
      </c>
      <c r="I1462" t="s">
        <v>2513</v>
      </c>
      <c r="J1462" t="s">
        <v>45</v>
      </c>
      <c r="K1462" t="s">
        <v>32</v>
      </c>
      <c r="L1462" t="s">
        <v>21</v>
      </c>
      <c r="M1462" s="6">
        <v>90000</v>
      </c>
      <c r="N1462" s="6">
        <v>150000</v>
      </c>
      <c r="O1462" s="6">
        <v>120000</v>
      </c>
    </row>
    <row r="1463" spans="1:15" x14ac:dyDescent="0.2">
      <c r="A1463" t="s">
        <v>22</v>
      </c>
      <c r="B1463" t="s">
        <v>23</v>
      </c>
      <c r="C1463" t="s">
        <v>23</v>
      </c>
      <c r="D1463" t="s">
        <v>1297</v>
      </c>
      <c r="E1463" t="s">
        <v>233</v>
      </c>
      <c r="F1463" t="str">
        <f t="shared" si="44"/>
        <v>Winnipeg</v>
      </c>
      <c r="G1463" t="str">
        <f t="shared" si="45"/>
        <v>Winnipeg</v>
      </c>
      <c r="H1463" t="s">
        <v>234</v>
      </c>
      <c r="I1463" t="s">
        <v>2514</v>
      </c>
      <c r="J1463" t="s">
        <v>20</v>
      </c>
      <c r="K1463" t="s">
        <v>32</v>
      </c>
      <c r="L1463" t="s">
        <v>21</v>
      </c>
      <c r="M1463" s="6">
        <v>53000</v>
      </c>
      <c r="N1463" s="6">
        <v>61000</v>
      </c>
      <c r="O1463" s="6">
        <v>57000</v>
      </c>
    </row>
    <row r="1464" spans="1:15" x14ac:dyDescent="0.2">
      <c r="A1464" t="s">
        <v>48</v>
      </c>
      <c r="B1464" t="s">
        <v>1583</v>
      </c>
      <c r="C1464" t="s">
        <v>23</v>
      </c>
      <c r="D1464" t="s">
        <v>1299</v>
      </c>
      <c r="E1464" t="s">
        <v>1835</v>
      </c>
      <c r="F1464" t="str">
        <f t="shared" si="44"/>
        <v>Montreal</v>
      </c>
      <c r="G1464" t="str">
        <f t="shared" si="45"/>
        <v>Montreal</v>
      </c>
      <c r="H1464" t="s">
        <v>146</v>
      </c>
      <c r="I1464" t="s">
        <v>2515</v>
      </c>
      <c r="J1464" t="s">
        <v>20</v>
      </c>
      <c r="K1464" t="s">
        <v>32</v>
      </c>
      <c r="L1464" t="s">
        <v>21</v>
      </c>
      <c r="M1464" s="6">
        <v>75000</v>
      </c>
      <c r="N1464" s="6">
        <v>75000</v>
      </c>
      <c r="O1464" s="6">
        <v>75000</v>
      </c>
    </row>
    <row r="1465" spans="1:15" x14ac:dyDescent="0.2">
      <c r="A1465" t="s">
        <v>424</v>
      </c>
      <c r="B1465" t="s">
        <v>2516</v>
      </c>
      <c r="C1465" t="s">
        <v>61</v>
      </c>
      <c r="D1465" t="s">
        <v>2517</v>
      </c>
      <c r="E1465" t="s">
        <v>37</v>
      </c>
      <c r="F1465" t="str">
        <f t="shared" si="44"/>
        <v>Toronto</v>
      </c>
      <c r="G1465" t="str">
        <f t="shared" si="45"/>
        <v>Toronto</v>
      </c>
      <c r="H1465" t="s">
        <v>31</v>
      </c>
      <c r="I1465" t="s">
        <v>2518</v>
      </c>
      <c r="J1465" t="s">
        <v>20</v>
      </c>
      <c r="K1465" t="s">
        <v>32</v>
      </c>
      <c r="L1465" t="s">
        <v>39</v>
      </c>
      <c r="M1465" s="6">
        <v>65000</v>
      </c>
      <c r="N1465" s="6">
        <v>122000</v>
      </c>
      <c r="O1465" s="6">
        <v>93500</v>
      </c>
    </row>
    <row r="1466" spans="1:15" x14ac:dyDescent="0.2">
      <c r="A1466" t="s">
        <v>96</v>
      </c>
      <c r="B1466" t="s">
        <v>554</v>
      </c>
      <c r="C1466" t="s">
        <v>50</v>
      </c>
      <c r="D1466" t="s">
        <v>1729</v>
      </c>
      <c r="E1466" t="s">
        <v>123</v>
      </c>
      <c r="F1466" t="str">
        <f t="shared" si="44"/>
        <v>Mississauga</v>
      </c>
      <c r="G1466" t="str">
        <f t="shared" si="45"/>
        <v>Mississauga</v>
      </c>
      <c r="H1466" t="s">
        <v>31</v>
      </c>
      <c r="I1466" t="s">
        <v>2519</v>
      </c>
      <c r="J1466" t="s">
        <v>20</v>
      </c>
      <c r="K1466" t="s">
        <v>32</v>
      </c>
      <c r="L1466" t="s">
        <v>21</v>
      </c>
      <c r="M1466" s="6">
        <v>50000</v>
      </c>
      <c r="N1466" s="6">
        <v>76458</v>
      </c>
      <c r="O1466" s="6">
        <v>63229</v>
      </c>
    </row>
    <row r="1467" spans="1:15" x14ac:dyDescent="0.2">
      <c r="A1467" t="s">
        <v>55</v>
      </c>
      <c r="B1467" t="s">
        <v>1345</v>
      </c>
      <c r="C1467" t="s">
        <v>50</v>
      </c>
      <c r="D1467" t="s">
        <v>1346</v>
      </c>
      <c r="E1467" t="s">
        <v>37</v>
      </c>
      <c r="F1467" t="str">
        <f t="shared" si="44"/>
        <v>Toronto</v>
      </c>
      <c r="G1467" t="str">
        <f t="shared" si="45"/>
        <v>Toronto</v>
      </c>
      <c r="H1467" t="s">
        <v>31</v>
      </c>
      <c r="I1467" t="s">
        <v>2520</v>
      </c>
      <c r="J1467" t="s">
        <v>20</v>
      </c>
      <c r="K1467" t="s">
        <v>32</v>
      </c>
      <c r="L1467" t="s">
        <v>21</v>
      </c>
      <c r="M1467" s="6">
        <v>56000</v>
      </c>
      <c r="N1467" s="6">
        <v>74000</v>
      </c>
      <c r="O1467" s="6">
        <v>65000</v>
      </c>
    </row>
    <row r="1468" spans="1:15" x14ac:dyDescent="0.2">
      <c r="A1468" t="s">
        <v>55</v>
      </c>
      <c r="B1468" t="s">
        <v>2521</v>
      </c>
      <c r="C1468" t="s">
        <v>50</v>
      </c>
      <c r="D1468" t="s">
        <v>2522</v>
      </c>
      <c r="E1468" t="s">
        <v>37</v>
      </c>
      <c r="F1468" t="str">
        <f t="shared" si="44"/>
        <v>Toronto</v>
      </c>
      <c r="G1468" t="str">
        <f t="shared" si="45"/>
        <v>Toronto</v>
      </c>
      <c r="H1468" t="s">
        <v>31</v>
      </c>
      <c r="I1468" t="s">
        <v>2523</v>
      </c>
      <c r="J1468" t="s">
        <v>20</v>
      </c>
      <c r="K1468" t="s">
        <v>32</v>
      </c>
      <c r="L1468" t="s">
        <v>21</v>
      </c>
      <c r="M1468" s="6">
        <v>87000</v>
      </c>
      <c r="N1468" s="6">
        <v>120000</v>
      </c>
      <c r="O1468" s="6">
        <v>103500</v>
      </c>
    </row>
    <row r="1469" spans="1:15" x14ac:dyDescent="0.2">
      <c r="A1469" t="s">
        <v>48</v>
      </c>
      <c r="B1469" t="s">
        <v>1103</v>
      </c>
      <c r="C1469" t="s">
        <v>50</v>
      </c>
      <c r="D1469" t="s">
        <v>1104</v>
      </c>
      <c r="E1469" t="s">
        <v>123</v>
      </c>
      <c r="F1469" t="str">
        <f t="shared" si="44"/>
        <v>Mississauga</v>
      </c>
      <c r="G1469" t="str">
        <f t="shared" si="45"/>
        <v>Mississauga</v>
      </c>
      <c r="H1469" t="s">
        <v>31</v>
      </c>
      <c r="I1469" t="s">
        <v>2524</v>
      </c>
      <c r="J1469" t="s">
        <v>20</v>
      </c>
      <c r="K1469" t="s">
        <v>32</v>
      </c>
      <c r="L1469" t="s">
        <v>46</v>
      </c>
      <c r="M1469" s="6">
        <v>59000</v>
      </c>
      <c r="N1469" s="6">
        <v>65000</v>
      </c>
      <c r="O1469" s="6">
        <v>62000</v>
      </c>
    </row>
    <row r="1470" spans="1:15" x14ac:dyDescent="0.2">
      <c r="A1470" t="s">
        <v>96</v>
      </c>
      <c r="B1470" t="s">
        <v>750</v>
      </c>
      <c r="C1470" t="s">
        <v>50</v>
      </c>
      <c r="D1470" t="s">
        <v>2525</v>
      </c>
      <c r="E1470" t="s">
        <v>115</v>
      </c>
      <c r="F1470" t="str">
        <f t="shared" si="44"/>
        <v>Richmond Hill</v>
      </c>
      <c r="G1470" t="str">
        <f t="shared" si="45"/>
        <v>Richmond Hill</v>
      </c>
      <c r="H1470" t="s">
        <v>31</v>
      </c>
      <c r="I1470" t="s">
        <v>2526</v>
      </c>
      <c r="J1470" t="s">
        <v>20</v>
      </c>
      <c r="K1470" t="s">
        <v>32</v>
      </c>
      <c r="L1470" t="s">
        <v>46</v>
      </c>
      <c r="M1470" s="6">
        <v>40000</v>
      </c>
      <c r="N1470" s="6">
        <v>57200</v>
      </c>
      <c r="O1470" s="6">
        <v>48600</v>
      </c>
    </row>
    <row r="1471" spans="1:15" x14ac:dyDescent="0.2">
      <c r="A1471" t="s">
        <v>26</v>
      </c>
      <c r="B1471" t="s">
        <v>922</v>
      </c>
      <c r="C1471" t="s">
        <v>67</v>
      </c>
      <c r="D1471" t="s">
        <v>484</v>
      </c>
      <c r="E1471" t="s">
        <v>37</v>
      </c>
      <c r="F1471" t="str">
        <f t="shared" si="44"/>
        <v>Toronto</v>
      </c>
      <c r="G1471" t="str">
        <f t="shared" si="45"/>
        <v>Toronto</v>
      </c>
      <c r="H1471" t="s">
        <v>31</v>
      </c>
      <c r="I1471" t="s">
        <v>2527</v>
      </c>
      <c r="J1471" t="s">
        <v>20</v>
      </c>
      <c r="K1471" t="s">
        <v>32</v>
      </c>
      <c r="L1471" t="s">
        <v>33</v>
      </c>
      <c r="M1471" s="6">
        <v>58000</v>
      </c>
      <c r="N1471" s="6">
        <v>100000</v>
      </c>
      <c r="O1471" s="6">
        <v>79000</v>
      </c>
    </row>
    <row r="1472" spans="1:15" x14ac:dyDescent="0.2">
      <c r="A1472" t="s">
        <v>96</v>
      </c>
      <c r="B1472" t="s">
        <v>1626</v>
      </c>
      <c r="C1472" t="s">
        <v>50</v>
      </c>
      <c r="D1472" t="s">
        <v>1776</v>
      </c>
      <c r="E1472" t="s">
        <v>37</v>
      </c>
      <c r="F1472" t="str">
        <f t="shared" si="44"/>
        <v>Toronto</v>
      </c>
      <c r="G1472" t="str">
        <f t="shared" si="45"/>
        <v>Toronto</v>
      </c>
      <c r="H1472" t="s">
        <v>31</v>
      </c>
      <c r="I1472" t="s">
        <v>2374</v>
      </c>
      <c r="J1472" t="s">
        <v>20</v>
      </c>
      <c r="K1472" t="s">
        <v>32</v>
      </c>
      <c r="L1472" t="s">
        <v>21</v>
      </c>
      <c r="M1472" s="6">
        <v>70000</v>
      </c>
      <c r="N1472" s="6">
        <v>118000</v>
      </c>
      <c r="O1472" s="6">
        <v>94000</v>
      </c>
    </row>
    <row r="1473" spans="1:15" x14ac:dyDescent="0.2">
      <c r="A1473" t="s">
        <v>88</v>
      </c>
      <c r="B1473" t="s">
        <v>125</v>
      </c>
      <c r="C1473" t="s">
        <v>15</v>
      </c>
      <c r="D1473" t="s">
        <v>126</v>
      </c>
      <c r="E1473" t="s">
        <v>37</v>
      </c>
      <c r="F1473" t="str">
        <f t="shared" si="44"/>
        <v>Toronto</v>
      </c>
      <c r="G1473" t="str">
        <f t="shared" si="45"/>
        <v>Toronto</v>
      </c>
      <c r="H1473" t="s">
        <v>31</v>
      </c>
      <c r="I1473" t="s">
        <v>2528</v>
      </c>
      <c r="J1473" t="s">
        <v>20</v>
      </c>
      <c r="K1473" t="s">
        <v>32</v>
      </c>
      <c r="L1473" t="s">
        <v>93</v>
      </c>
      <c r="M1473" s="6">
        <v>75000</v>
      </c>
      <c r="N1473" s="6">
        <v>139000</v>
      </c>
      <c r="O1473" s="6">
        <v>107000</v>
      </c>
    </row>
    <row r="1474" spans="1:15" x14ac:dyDescent="0.2">
      <c r="A1474" t="s">
        <v>22</v>
      </c>
      <c r="B1474" t="s">
        <v>23</v>
      </c>
      <c r="C1474" t="s">
        <v>23</v>
      </c>
      <c r="D1474" t="s">
        <v>2529</v>
      </c>
      <c r="E1474" t="s">
        <v>136</v>
      </c>
      <c r="F1474" t="str">
        <f t="shared" ref="F1474:F1537" si="46">IF(LEFT(E1474,9)="Remote in","Remote",E1474)</f>
        <v>Edmonton</v>
      </c>
      <c r="G1474" t="str">
        <f t="shared" ref="G1474:G1537" si="47">IF(LEFT(E1474,9)="Remote in",MID(E1474,11,LEN(E1474)-10),E1474)</f>
        <v>Edmonton</v>
      </c>
      <c r="H1474" t="s">
        <v>100</v>
      </c>
      <c r="I1474" t="s">
        <v>2530</v>
      </c>
      <c r="J1474" t="s">
        <v>20</v>
      </c>
      <c r="K1474" t="s">
        <v>32</v>
      </c>
      <c r="L1474" t="s">
        <v>21</v>
      </c>
      <c r="M1474" s="6">
        <v>64000</v>
      </c>
      <c r="N1474" s="6">
        <v>101000</v>
      </c>
      <c r="O1474" s="6">
        <v>82500</v>
      </c>
    </row>
    <row r="1475" spans="1:15" x14ac:dyDescent="0.2">
      <c r="A1475" t="s">
        <v>22</v>
      </c>
      <c r="B1475" t="s">
        <v>23</v>
      </c>
      <c r="C1475" t="s">
        <v>23</v>
      </c>
      <c r="D1475" t="s">
        <v>2531</v>
      </c>
      <c r="E1475" t="s">
        <v>813</v>
      </c>
      <c r="F1475" t="str">
        <f t="shared" si="46"/>
        <v>Guelph</v>
      </c>
      <c r="G1475" t="str">
        <f t="shared" si="47"/>
        <v>Guelph</v>
      </c>
      <c r="H1475" t="s">
        <v>31</v>
      </c>
      <c r="I1475" t="s">
        <v>2532</v>
      </c>
      <c r="J1475" t="s">
        <v>20</v>
      </c>
      <c r="K1475" t="s">
        <v>32</v>
      </c>
      <c r="L1475" t="s">
        <v>150</v>
      </c>
      <c r="M1475" s="6">
        <v>65000</v>
      </c>
      <c r="N1475" s="6">
        <v>82000</v>
      </c>
      <c r="O1475" s="6">
        <v>73500</v>
      </c>
    </row>
    <row r="1476" spans="1:15" x14ac:dyDescent="0.2">
      <c r="A1476" t="s">
        <v>26</v>
      </c>
      <c r="B1476" t="s">
        <v>1235</v>
      </c>
      <c r="C1476" t="s">
        <v>50</v>
      </c>
      <c r="D1476" t="s">
        <v>1236</v>
      </c>
      <c r="E1476" t="s">
        <v>1237</v>
      </c>
      <c r="F1476" t="str">
        <f t="shared" si="46"/>
        <v>Newmarket</v>
      </c>
      <c r="G1476" t="str">
        <f t="shared" si="47"/>
        <v>Newmarket</v>
      </c>
      <c r="H1476" t="s">
        <v>31</v>
      </c>
      <c r="I1476" t="s">
        <v>2533</v>
      </c>
      <c r="J1476" t="s">
        <v>20</v>
      </c>
      <c r="K1476" t="s">
        <v>32</v>
      </c>
      <c r="L1476" t="s">
        <v>46</v>
      </c>
      <c r="M1476" s="6">
        <v>55000</v>
      </c>
      <c r="N1476" s="6">
        <v>76000</v>
      </c>
      <c r="O1476" s="6">
        <v>65500</v>
      </c>
    </row>
    <row r="1477" spans="1:15" x14ac:dyDescent="0.2">
      <c r="A1477" t="s">
        <v>81</v>
      </c>
      <c r="B1477" t="s">
        <v>879</v>
      </c>
      <c r="C1477" t="s">
        <v>50</v>
      </c>
      <c r="D1477" t="s">
        <v>880</v>
      </c>
      <c r="E1477" t="s">
        <v>37</v>
      </c>
      <c r="F1477" t="str">
        <f t="shared" si="46"/>
        <v>Toronto</v>
      </c>
      <c r="G1477" t="str">
        <f t="shared" si="47"/>
        <v>Toronto</v>
      </c>
      <c r="H1477" t="s">
        <v>31</v>
      </c>
      <c r="I1477" t="s">
        <v>2534</v>
      </c>
      <c r="J1477" t="s">
        <v>20</v>
      </c>
      <c r="K1477" t="s">
        <v>32</v>
      </c>
      <c r="L1477" t="s">
        <v>46</v>
      </c>
      <c r="M1477" s="6">
        <v>55000</v>
      </c>
      <c r="N1477" s="6">
        <v>74000</v>
      </c>
      <c r="O1477" s="6">
        <v>64500</v>
      </c>
    </row>
    <row r="1478" spans="1:15" x14ac:dyDescent="0.2">
      <c r="A1478" t="s">
        <v>55</v>
      </c>
      <c r="B1478" t="s">
        <v>546</v>
      </c>
      <c r="C1478" t="s">
        <v>50</v>
      </c>
      <c r="D1478" t="s">
        <v>547</v>
      </c>
      <c r="E1478" t="s">
        <v>30</v>
      </c>
      <c r="F1478" t="str">
        <f t="shared" si="46"/>
        <v>Ottawa</v>
      </c>
      <c r="G1478" t="str">
        <f t="shared" si="47"/>
        <v>Ottawa</v>
      </c>
      <c r="H1478" t="s">
        <v>31</v>
      </c>
      <c r="I1478" t="s">
        <v>2535</v>
      </c>
      <c r="J1478" t="s">
        <v>20</v>
      </c>
      <c r="K1478" t="s">
        <v>32</v>
      </c>
      <c r="L1478" t="s">
        <v>46</v>
      </c>
      <c r="M1478" s="6">
        <v>68000</v>
      </c>
      <c r="N1478" s="6">
        <v>91000</v>
      </c>
      <c r="O1478" s="6">
        <v>79500</v>
      </c>
    </row>
    <row r="1479" spans="1:15" x14ac:dyDescent="0.2">
      <c r="A1479" t="s">
        <v>22</v>
      </c>
      <c r="B1479" t="s">
        <v>23</v>
      </c>
      <c r="C1479" t="s">
        <v>23</v>
      </c>
      <c r="D1479" t="s">
        <v>2536</v>
      </c>
      <c r="E1479" t="s">
        <v>640</v>
      </c>
      <c r="F1479" t="str">
        <f t="shared" si="46"/>
        <v>Regina</v>
      </c>
      <c r="G1479" t="str">
        <f t="shared" si="47"/>
        <v>Regina</v>
      </c>
      <c r="H1479" t="s">
        <v>119</v>
      </c>
      <c r="I1479" t="s">
        <v>2537</v>
      </c>
      <c r="J1479" t="s">
        <v>20</v>
      </c>
      <c r="K1479" t="s">
        <v>32</v>
      </c>
      <c r="L1479" t="s">
        <v>241</v>
      </c>
      <c r="M1479" s="6">
        <v>137280</v>
      </c>
      <c r="N1479" s="6">
        <v>156000</v>
      </c>
      <c r="O1479" s="6">
        <v>146640</v>
      </c>
    </row>
    <row r="1480" spans="1:15" x14ac:dyDescent="0.2">
      <c r="A1480" t="s">
        <v>13</v>
      </c>
      <c r="B1480" t="s">
        <v>2538</v>
      </c>
      <c r="C1480" t="s">
        <v>50</v>
      </c>
      <c r="D1480" t="s">
        <v>2539</v>
      </c>
      <c r="E1480" t="s">
        <v>37</v>
      </c>
      <c r="F1480" t="str">
        <f t="shared" si="46"/>
        <v>Toronto</v>
      </c>
      <c r="G1480" t="str">
        <f t="shared" si="47"/>
        <v>Toronto</v>
      </c>
      <c r="H1480" t="s">
        <v>31</v>
      </c>
      <c r="I1480" t="s">
        <v>2540</v>
      </c>
      <c r="J1480" t="s">
        <v>45</v>
      </c>
      <c r="K1480" t="s">
        <v>32</v>
      </c>
      <c r="L1480" t="s">
        <v>21</v>
      </c>
      <c r="M1480" s="6">
        <v>50000</v>
      </c>
      <c r="N1480" s="6">
        <v>70000</v>
      </c>
      <c r="O1480" s="6">
        <v>60000</v>
      </c>
    </row>
    <row r="1481" spans="1:15" x14ac:dyDescent="0.2">
      <c r="A1481" t="s">
        <v>26</v>
      </c>
      <c r="B1481" t="s">
        <v>2541</v>
      </c>
      <c r="C1481" t="s">
        <v>28</v>
      </c>
      <c r="D1481" t="s">
        <v>1018</v>
      </c>
      <c r="E1481" t="s">
        <v>2542</v>
      </c>
      <c r="F1481" t="str">
        <f t="shared" si="46"/>
        <v>Quebec</v>
      </c>
      <c r="G1481" t="str">
        <f t="shared" si="47"/>
        <v>Quebec</v>
      </c>
      <c r="H1481" t="s">
        <v>146</v>
      </c>
      <c r="I1481" t="s">
        <v>2543</v>
      </c>
      <c r="J1481" t="s">
        <v>20</v>
      </c>
      <c r="K1481" t="s">
        <v>32</v>
      </c>
      <c r="L1481" t="s">
        <v>46</v>
      </c>
      <c r="M1481" s="6">
        <v>137280</v>
      </c>
      <c r="N1481" s="6">
        <v>180000</v>
      </c>
      <c r="O1481" s="6">
        <v>158640</v>
      </c>
    </row>
    <row r="1482" spans="1:15" x14ac:dyDescent="0.2">
      <c r="A1482" t="s">
        <v>81</v>
      </c>
      <c r="B1482" t="s">
        <v>2544</v>
      </c>
      <c r="C1482" t="s">
        <v>23</v>
      </c>
      <c r="D1482" t="s">
        <v>1066</v>
      </c>
      <c r="E1482" t="s">
        <v>63</v>
      </c>
      <c r="F1482" t="str">
        <f t="shared" si="46"/>
        <v>Vancouver</v>
      </c>
      <c r="G1482" t="str">
        <f t="shared" si="47"/>
        <v>Vancouver</v>
      </c>
      <c r="H1482" t="s">
        <v>53</v>
      </c>
      <c r="I1482" t="s">
        <v>2261</v>
      </c>
      <c r="J1482" t="s">
        <v>45</v>
      </c>
      <c r="K1482" t="s">
        <v>32</v>
      </c>
      <c r="L1482" t="s">
        <v>21</v>
      </c>
      <c r="M1482" s="6">
        <v>87000</v>
      </c>
      <c r="N1482" s="6">
        <v>87000</v>
      </c>
      <c r="O1482" s="6">
        <v>87000</v>
      </c>
    </row>
    <row r="1483" spans="1:15" x14ac:dyDescent="0.2">
      <c r="A1483" t="s">
        <v>96</v>
      </c>
      <c r="B1483" t="s">
        <v>606</v>
      </c>
      <c r="C1483" t="s">
        <v>50</v>
      </c>
      <c r="D1483" t="s">
        <v>1463</v>
      </c>
      <c r="E1483" t="s">
        <v>1876</v>
      </c>
      <c r="F1483" t="str">
        <f t="shared" si="46"/>
        <v>Midtown Toronto</v>
      </c>
      <c r="G1483" t="str">
        <f t="shared" si="47"/>
        <v>Midtown Toronto</v>
      </c>
      <c r="H1483" t="s">
        <v>31</v>
      </c>
      <c r="I1483" t="s">
        <v>2545</v>
      </c>
      <c r="J1483" t="s">
        <v>20</v>
      </c>
      <c r="K1483" t="s">
        <v>32</v>
      </c>
      <c r="L1483" t="s">
        <v>21</v>
      </c>
      <c r="M1483" s="6">
        <v>77000</v>
      </c>
      <c r="N1483" s="6">
        <v>101000</v>
      </c>
      <c r="O1483" s="6">
        <v>89000</v>
      </c>
    </row>
    <row r="1484" spans="1:15" x14ac:dyDescent="0.2">
      <c r="A1484" t="s">
        <v>105</v>
      </c>
      <c r="B1484" t="s">
        <v>1259</v>
      </c>
      <c r="C1484" t="s">
        <v>50</v>
      </c>
      <c r="D1484" t="s">
        <v>2546</v>
      </c>
      <c r="E1484" t="s">
        <v>1554</v>
      </c>
      <c r="F1484" t="str">
        <f t="shared" si="46"/>
        <v>Woodbridge</v>
      </c>
      <c r="G1484" t="str">
        <f t="shared" si="47"/>
        <v>Woodbridge</v>
      </c>
      <c r="H1484" t="s">
        <v>31</v>
      </c>
      <c r="I1484" t="s">
        <v>2547</v>
      </c>
      <c r="J1484" t="s">
        <v>20</v>
      </c>
      <c r="K1484" t="s">
        <v>32</v>
      </c>
      <c r="L1484" t="s">
        <v>21</v>
      </c>
      <c r="M1484" s="6">
        <v>90355.199999999997</v>
      </c>
      <c r="N1484" s="6">
        <v>90355.199999999997</v>
      </c>
      <c r="O1484" s="6">
        <v>90355.199999999997</v>
      </c>
    </row>
    <row r="1485" spans="1:15" x14ac:dyDescent="0.2">
      <c r="A1485" t="s">
        <v>48</v>
      </c>
      <c r="B1485" t="s">
        <v>988</v>
      </c>
      <c r="C1485" t="s">
        <v>23</v>
      </c>
      <c r="D1485" t="s">
        <v>1010</v>
      </c>
      <c r="E1485" t="s">
        <v>482</v>
      </c>
      <c r="F1485" t="str">
        <f t="shared" si="46"/>
        <v>Hamilton</v>
      </c>
      <c r="G1485" t="str">
        <f t="shared" si="47"/>
        <v>Hamilton</v>
      </c>
      <c r="H1485" t="s">
        <v>31</v>
      </c>
      <c r="I1485" t="s">
        <v>2104</v>
      </c>
      <c r="J1485" t="s">
        <v>45</v>
      </c>
      <c r="K1485" t="s">
        <v>32</v>
      </c>
      <c r="L1485" t="s">
        <v>33</v>
      </c>
      <c r="M1485" s="6">
        <v>64000</v>
      </c>
      <c r="N1485" s="6">
        <v>64000</v>
      </c>
      <c r="O1485" s="6">
        <v>64000</v>
      </c>
    </row>
    <row r="1486" spans="1:15" x14ac:dyDescent="0.2">
      <c r="A1486" t="s">
        <v>96</v>
      </c>
      <c r="B1486" t="s">
        <v>873</v>
      </c>
      <c r="C1486" t="s">
        <v>23</v>
      </c>
      <c r="D1486" t="s">
        <v>874</v>
      </c>
      <c r="E1486" t="s">
        <v>2548</v>
      </c>
      <c r="F1486" t="str">
        <f t="shared" si="46"/>
        <v>Portage La Prairie</v>
      </c>
      <c r="G1486" t="str">
        <f t="shared" si="47"/>
        <v>Portage La Prairie</v>
      </c>
      <c r="H1486" t="s">
        <v>234</v>
      </c>
      <c r="I1486" t="s">
        <v>2549</v>
      </c>
      <c r="J1486" t="s">
        <v>20</v>
      </c>
      <c r="K1486" t="s">
        <v>32</v>
      </c>
      <c r="L1486" t="s">
        <v>84</v>
      </c>
      <c r="M1486" s="6">
        <v>55000</v>
      </c>
      <c r="N1486" s="6">
        <v>69000</v>
      </c>
      <c r="O1486" s="6">
        <v>62000</v>
      </c>
    </row>
    <row r="1487" spans="1:15" x14ac:dyDescent="0.2">
      <c r="A1487" t="s">
        <v>13</v>
      </c>
      <c r="B1487" t="s">
        <v>1611</v>
      </c>
      <c r="C1487" t="s">
        <v>90</v>
      </c>
      <c r="D1487" t="s">
        <v>1612</v>
      </c>
      <c r="E1487" t="s">
        <v>283</v>
      </c>
      <c r="F1487" t="str">
        <f t="shared" si="46"/>
        <v>Sherbrooke</v>
      </c>
      <c r="G1487" t="str">
        <f t="shared" si="47"/>
        <v>Sherbrooke</v>
      </c>
      <c r="H1487" t="s">
        <v>146</v>
      </c>
      <c r="I1487" t="s">
        <v>2550</v>
      </c>
      <c r="J1487" t="s">
        <v>20</v>
      </c>
      <c r="K1487" t="s">
        <v>32</v>
      </c>
      <c r="L1487" t="s">
        <v>21</v>
      </c>
      <c r="M1487" s="6">
        <v>80000</v>
      </c>
      <c r="N1487" s="6">
        <v>118000</v>
      </c>
      <c r="O1487" s="6">
        <v>99000</v>
      </c>
    </row>
    <row r="1488" spans="1:15" x14ac:dyDescent="0.2">
      <c r="A1488" t="s">
        <v>81</v>
      </c>
      <c r="B1488" t="s">
        <v>2551</v>
      </c>
      <c r="C1488" t="s">
        <v>23</v>
      </c>
      <c r="D1488" t="s">
        <v>2552</v>
      </c>
      <c r="E1488" t="s">
        <v>37</v>
      </c>
      <c r="F1488" t="str">
        <f t="shared" si="46"/>
        <v>Toronto</v>
      </c>
      <c r="G1488" t="str">
        <f t="shared" si="47"/>
        <v>Toronto</v>
      </c>
      <c r="H1488" t="s">
        <v>31</v>
      </c>
      <c r="I1488" t="s">
        <v>2553</v>
      </c>
      <c r="J1488" t="s">
        <v>20</v>
      </c>
      <c r="K1488" t="s">
        <v>32</v>
      </c>
      <c r="L1488" t="s">
        <v>33</v>
      </c>
      <c r="M1488" s="6">
        <v>104000</v>
      </c>
      <c r="N1488" s="6">
        <v>114400</v>
      </c>
      <c r="O1488" s="6">
        <v>109200</v>
      </c>
    </row>
    <row r="1489" spans="1:15" x14ac:dyDescent="0.2">
      <c r="A1489" t="s">
        <v>88</v>
      </c>
      <c r="B1489" t="s">
        <v>321</v>
      </c>
      <c r="C1489" t="s">
        <v>90</v>
      </c>
      <c r="D1489" t="s">
        <v>418</v>
      </c>
      <c r="E1489" t="s">
        <v>37</v>
      </c>
      <c r="F1489" t="str">
        <f t="shared" si="46"/>
        <v>Toronto</v>
      </c>
      <c r="G1489" t="str">
        <f t="shared" si="47"/>
        <v>Toronto</v>
      </c>
      <c r="H1489" t="s">
        <v>31</v>
      </c>
      <c r="I1489" t="s">
        <v>2554</v>
      </c>
      <c r="J1489" t="s">
        <v>20</v>
      </c>
      <c r="K1489" t="s">
        <v>32</v>
      </c>
      <c r="L1489" t="s">
        <v>21</v>
      </c>
      <c r="M1489" s="6">
        <v>56000</v>
      </c>
      <c r="N1489" s="6">
        <v>85000</v>
      </c>
      <c r="O1489" s="6">
        <v>70500</v>
      </c>
    </row>
    <row r="1490" spans="1:15" x14ac:dyDescent="0.2">
      <c r="A1490" t="s">
        <v>26</v>
      </c>
      <c r="B1490" t="s">
        <v>2555</v>
      </c>
      <c r="C1490" t="s">
        <v>50</v>
      </c>
      <c r="D1490" t="s">
        <v>2556</v>
      </c>
      <c r="E1490" t="s">
        <v>123</v>
      </c>
      <c r="F1490" t="str">
        <f t="shared" si="46"/>
        <v>Mississauga</v>
      </c>
      <c r="G1490" t="str">
        <f t="shared" si="47"/>
        <v>Mississauga</v>
      </c>
      <c r="H1490" t="s">
        <v>31</v>
      </c>
      <c r="I1490" t="s">
        <v>2557</v>
      </c>
      <c r="J1490" t="s">
        <v>45</v>
      </c>
      <c r="K1490" t="s">
        <v>32</v>
      </c>
      <c r="L1490" t="s">
        <v>33</v>
      </c>
      <c r="M1490" s="6">
        <v>71000</v>
      </c>
      <c r="N1490" s="6">
        <v>83000</v>
      </c>
      <c r="O1490" s="6">
        <v>77000</v>
      </c>
    </row>
    <row r="1491" spans="1:15" x14ac:dyDescent="0.2">
      <c r="A1491" t="s">
        <v>81</v>
      </c>
      <c r="B1491" t="s">
        <v>1717</v>
      </c>
      <c r="C1491" t="s">
        <v>23</v>
      </c>
      <c r="D1491" t="s">
        <v>2558</v>
      </c>
      <c r="E1491" t="s">
        <v>37</v>
      </c>
      <c r="F1491" t="str">
        <f t="shared" si="46"/>
        <v>Toronto</v>
      </c>
      <c r="G1491" t="str">
        <f t="shared" si="47"/>
        <v>Toronto</v>
      </c>
      <c r="H1491" t="s">
        <v>31</v>
      </c>
      <c r="I1491" t="s">
        <v>2559</v>
      </c>
      <c r="J1491" t="s">
        <v>20</v>
      </c>
      <c r="K1491" t="s">
        <v>32</v>
      </c>
      <c r="L1491" t="s">
        <v>21</v>
      </c>
      <c r="M1491" s="6">
        <v>70000</v>
      </c>
      <c r="N1491" s="6">
        <v>100000</v>
      </c>
      <c r="O1491" s="6">
        <v>85000</v>
      </c>
    </row>
    <row r="1492" spans="1:15" x14ac:dyDescent="0.2">
      <c r="A1492" t="s">
        <v>88</v>
      </c>
      <c r="B1492" t="s">
        <v>2560</v>
      </c>
      <c r="C1492" t="s">
        <v>50</v>
      </c>
      <c r="D1492" t="s">
        <v>2561</v>
      </c>
      <c r="E1492" t="s">
        <v>1890</v>
      </c>
      <c r="F1492" t="str">
        <f t="shared" si="46"/>
        <v>Canada</v>
      </c>
      <c r="G1492" t="str">
        <f t="shared" si="47"/>
        <v>Canada</v>
      </c>
      <c r="H1492" t="s">
        <v>18</v>
      </c>
      <c r="I1492" t="s">
        <v>2562</v>
      </c>
      <c r="J1492" t="s">
        <v>20</v>
      </c>
      <c r="K1492" t="s">
        <v>32</v>
      </c>
      <c r="L1492" t="s">
        <v>21</v>
      </c>
      <c r="M1492" s="6">
        <v>85816.8</v>
      </c>
      <c r="N1492" s="6">
        <v>91520</v>
      </c>
      <c r="O1492" s="6">
        <v>88668.4</v>
      </c>
    </row>
    <row r="1493" spans="1:15" x14ac:dyDescent="0.2">
      <c r="A1493" t="s">
        <v>424</v>
      </c>
      <c r="B1493" t="s">
        <v>450</v>
      </c>
      <c r="C1493" t="s">
        <v>50</v>
      </c>
      <c r="D1493" t="s">
        <v>2563</v>
      </c>
      <c r="E1493" t="s">
        <v>600</v>
      </c>
      <c r="F1493" t="str">
        <f t="shared" si="46"/>
        <v>Markham</v>
      </c>
      <c r="G1493" t="str">
        <f t="shared" si="47"/>
        <v>Markham</v>
      </c>
      <c r="H1493" t="s">
        <v>31</v>
      </c>
      <c r="I1493" t="s">
        <v>2029</v>
      </c>
      <c r="J1493" t="s">
        <v>20</v>
      </c>
      <c r="K1493" t="s">
        <v>32</v>
      </c>
      <c r="L1493" t="s">
        <v>33</v>
      </c>
      <c r="M1493" s="6">
        <v>89440</v>
      </c>
      <c r="N1493" s="6">
        <v>89440</v>
      </c>
      <c r="O1493" s="6">
        <v>89440</v>
      </c>
    </row>
    <row r="1494" spans="1:15" x14ac:dyDescent="0.2">
      <c r="A1494" t="s">
        <v>424</v>
      </c>
      <c r="B1494" t="s">
        <v>450</v>
      </c>
      <c r="C1494" t="s">
        <v>50</v>
      </c>
      <c r="D1494" t="s">
        <v>731</v>
      </c>
      <c r="E1494" t="s">
        <v>344</v>
      </c>
      <c r="F1494" t="str">
        <f t="shared" si="46"/>
        <v>Burnaby</v>
      </c>
      <c r="G1494" t="str">
        <f t="shared" si="47"/>
        <v>Burnaby</v>
      </c>
      <c r="H1494" t="s">
        <v>53</v>
      </c>
      <c r="I1494" t="s">
        <v>2029</v>
      </c>
      <c r="J1494" t="s">
        <v>20</v>
      </c>
      <c r="K1494" t="s">
        <v>32</v>
      </c>
      <c r="L1494" t="s">
        <v>732</v>
      </c>
      <c r="M1494" s="6">
        <v>77334.399999999994</v>
      </c>
      <c r="N1494" s="6">
        <v>83200</v>
      </c>
      <c r="O1494" s="6">
        <v>80267.199999999997</v>
      </c>
    </row>
    <row r="1495" spans="1:15" x14ac:dyDescent="0.2">
      <c r="A1495" t="s">
        <v>88</v>
      </c>
      <c r="B1495" t="s">
        <v>1009</v>
      </c>
      <c r="C1495" t="s">
        <v>23</v>
      </c>
      <c r="D1495" t="s">
        <v>1010</v>
      </c>
      <c r="E1495" t="s">
        <v>648</v>
      </c>
      <c r="F1495" t="str">
        <f t="shared" si="46"/>
        <v>St. Catharines</v>
      </c>
      <c r="G1495" t="str">
        <f t="shared" si="47"/>
        <v>St. Catharines</v>
      </c>
      <c r="H1495" t="s">
        <v>31</v>
      </c>
      <c r="I1495" t="s">
        <v>18</v>
      </c>
      <c r="J1495" t="s">
        <v>20</v>
      </c>
      <c r="K1495" t="s">
        <v>32</v>
      </c>
      <c r="L1495" t="s">
        <v>33</v>
      </c>
      <c r="M1495" s="6">
        <v>64000</v>
      </c>
      <c r="N1495" s="6">
        <v>64000</v>
      </c>
      <c r="O1495" s="6">
        <v>64000</v>
      </c>
    </row>
    <row r="1496" spans="1:15" x14ac:dyDescent="0.2">
      <c r="A1496" t="s">
        <v>424</v>
      </c>
      <c r="B1496" t="s">
        <v>450</v>
      </c>
      <c r="C1496" t="s">
        <v>50</v>
      </c>
      <c r="D1496" t="s">
        <v>652</v>
      </c>
      <c r="E1496" t="s">
        <v>560</v>
      </c>
      <c r="F1496" t="str">
        <f t="shared" si="46"/>
        <v>Concord</v>
      </c>
      <c r="G1496" t="str">
        <f t="shared" si="47"/>
        <v>Concord</v>
      </c>
      <c r="H1496" t="s">
        <v>31</v>
      </c>
      <c r="I1496" t="s">
        <v>2564</v>
      </c>
      <c r="J1496" t="s">
        <v>20</v>
      </c>
      <c r="K1496" t="s">
        <v>32</v>
      </c>
      <c r="L1496" t="s">
        <v>33</v>
      </c>
      <c r="M1496" s="6">
        <v>91520</v>
      </c>
      <c r="N1496" s="6">
        <v>91520</v>
      </c>
      <c r="O1496" s="6">
        <v>91520</v>
      </c>
    </row>
    <row r="1497" spans="1:15" x14ac:dyDescent="0.2">
      <c r="A1497" t="s">
        <v>22</v>
      </c>
      <c r="B1497" t="s">
        <v>23</v>
      </c>
      <c r="C1497" t="s">
        <v>23</v>
      </c>
      <c r="D1497" t="s">
        <v>861</v>
      </c>
      <c r="E1497" t="s">
        <v>600</v>
      </c>
      <c r="F1497" t="str">
        <f t="shared" si="46"/>
        <v>Markham</v>
      </c>
      <c r="G1497" t="str">
        <f t="shared" si="47"/>
        <v>Markham</v>
      </c>
      <c r="H1497" t="s">
        <v>31</v>
      </c>
      <c r="I1497" t="s">
        <v>2565</v>
      </c>
      <c r="J1497" t="s">
        <v>20</v>
      </c>
      <c r="K1497" t="s">
        <v>32</v>
      </c>
      <c r="L1497" t="s">
        <v>21</v>
      </c>
      <c r="M1497" s="6">
        <v>83000</v>
      </c>
      <c r="N1497" s="6">
        <v>100000</v>
      </c>
      <c r="O1497" s="6">
        <v>91500</v>
      </c>
    </row>
    <row r="1498" spans="1:15" x14ac:dyDescent="0.2">
      <c r="A1498" t="s">
        <v>88</v>
      </c>
      <c r="B1498" t="s">
        <v>299</v>
      </c>
      <c r="C1498" t="s">
        <v>90</v>
      </c>
      <c r="D1498" t="s">
        <v>609</v>
      </c>
      <c r="E1498" t="s">
        <v>610</v>
      </c>
      <c r="F1498" t="str">
        <f t="shared" si="46"/>
        <v>Leduc</v>
      </c>
      <c r="G1498" t="str">
        <f t="shared" si="47"/>
        <v>Leduc</v>
      </c>
      <c r="H1498" t="s">
        <v>100</v>
      </c>
      <c r="I1498" t="s">
        <v>2029</v>
      </c>
      <c r="J1498" t="s">
        <v>20</v>
      </c>
      <c r="K1498" t="s">
        <v>32</v>
      </c>
      <c r="L1498" t="s">
        <v>130</v>
      </c>
      <c r="M1498" s="7">
        <v>98009.599999999904</v>
      </c>
      <c r="N1498" s="7">
        <v>98009.599999999904</v>
      </c>
      <c r="O1498" s="7">
        <v>98009.599999999904</v>
      </c>
    </row>
    <row r="1499" spans="1:15" x14ac:dyDescent="0.2">
      <c r="A1499" t="s">
        <v>105</v>
      </c>
      <c r="B1499" t="s">
        <v>2566</v>
      </c>
      <c r="C1499" t="s">
        <v>50</v>
      </c>
      <c r="D1499" t="s">
        <v>2567</v>
      </c>
      <c r="E1499" t="s">
        <v>123</v>
      </c>
      <c r="F1499" t="str">
        <f t="shared" si="46"/>
        <v>Mississauga</v>
      </c>
      <c r="G1499" t="str">
        <f t="shared" si="47"/>
        <v>Mississauga</v>
      </c>
      <c r="H1499" t="s">
        <v>31</v>
      </c>
      <c r="I1499" t="s">
        <v>2568</v>
      </c>
      <c r="J1499" t="s">
        <v>20</v>
      </c>
      <c r="K1499" t="s">
        <v>32</v>
      </c>
      <c r="L1499" t="s">
        <v>46</v>
      </c>
      <c r="M1499" s="6">
        <v>107120</v>
      </c>
      <c r="N1499" s="6">
        <v>107120</v>
      </c>
      <c r="O1499" s="6">
        <v>107120</v>
      </c>
    </row>
    <row r="1500" spans="1:15" x14ac:dyDescent="0.2">
      <c r="A1500" t="s">
        <v>96</v>
      </c>
      <c r="B1500" t="s">
        <v>429</v>
      </c>
      <c r="C1500" t="s">
        <v>50</v>
      </c>
      <c r="D1500" t="s">
        <v>126</v>
      </c>
      <c r="E1500" t="s">
        <v>37</v>
      </c>
      <c r="F1500" t="str">
        <f t="shared" si="46"/>
        <v>Toronto</v>
      </c>
      <c r="G1500" t="str">
        <f t="shared" si="47"/>
        <v>Toronto</v>
      </c>
      <c r="H1500" t="s">
        <v>31</v>
      </c>
      <c r="I1500" t="s">
        <v>2569</v>
      </c>
      <c r="J1500" t="s">
        <v>20</v>
      </c>
      <c r="K1500" t="s">
        <v>32</v>
      </c>
      <c r="L1500" t="s">
        <v>93</v>
      </c>
      <c r="M1500" s="6">
        <v>38000</v>
      </c>
      <c r="N1500" s="6">
        <v>70000</v>
      </c>
      <c r="O1500" s="6">
        <v>54000</v>
      </c>
    </row>
    <row r="1501" spans="1:15" x14ac:dyDescent="0.2">
      <c r="A1501" t="s">
        <v>13</v>
      </c>
      <c r="B1501" t="s">
        <v>798</v>
      </c>
      <c r="C1501" t="s">
        <v>90</v>
      </c>
      <c r="D1501" t="s">
        <v>1788</v>
      </c>
      <c r="E1501" t="s">
        <v>452</v>
      </c>
      <c r="F1501" t="str">
        <f t="shared" si="46"/>
        <v>North Vancouver</v>
      </c>
      <c r="G1501" t="str">
        <f t="shared" si="47"/>
        <v>North Vancouver</v>
      </c>
      <c r="H1501" t="s">
        <v>53</v>
      </c>
      <c r="I1501" t="s">
        <v>2570</v>
      </c>
      <c r="J1501" t="s">
        <v>20</v>
      </c>
      <c r="K1501" t="s">
        <v>32</v>
      </c>
      <c r="L1501" t="s">
        <v>681</v>
      </c>
      <c r="M1501" s="6">
        <v>80000</v>
      </c>
      <c r="N1501" s="6">
        <v>90000</v>
      </c>
      <c r="O1501" s="6">
        <v>85000</v>
      </c>
    </row>
    <row r="1502" spans="1:15" x14ac:dyDescent="0.2">
      <c r="A1502" t="s">
        <v>105</v>
      </c>
      <c r="B1502" t="s">
        <v>510</v>
      </c>
      <c r="C1502" t="s">
        <v>28</v>
      </c>
      <c r="D1502" t="s">
        <v>2571</v>
      </c>
      <c r="E1502" t="s">
        <v>1835</v>
      </c>
      <c r="F1502" t="str">
        <f t="shared" si="46"/>
        <v>Montreal</v>
      </c>
      <c r="G1502" t="str">
        <f t="shared" si="47"/>
        <v>Montreal</v>
      </c>
      <c r="H1502" t="s">
        <v>146</v>
      </c>
      <c r="I1502" t="s">
        <v>2572</v>
      </c>
      <c r="J1502" t="s">
        <v>45</v>
      </c>
      <c r="K1502" t="s">
        <v>32</v>
      </c>
      <c r="L1502" t="s">
        <v>33</v>
      </c>
      <c r="M1502" s="6">
        <v>137280</v>
      </c>
      <c r="N1502" s="6">
        <v>180000</v>
      </c>
      <c r="O1502" s="6">
        <v>158640</v>
      </c>
    </row>
    <row r="1503" spans="1:15" x14ac:dyDescent="0.2">
      <c r="A1503" t="s">
        <v>424</v>
      </c>
      <c r="B1503" t="s">
        <v>450</v>
      </c>
      <c r="C1503" t="s">
        <v>50</v>
      </c>
      <c r="D1503" t="s">
        <v>2573</v>
      </c>
      <c r="E1503" t="s">
        <v>482</v>
      </c>
      <c r="F1503" t="str">
        <f t="shared" si="46"/>
        <v>Hamilton</v>
      </c>
      <c r="G1503" t="str">
        <f t="shared" si="47"/>
        <v>Hamilton</v>
      </c>
      <c r="H1503" t="s">
        <v>31</v>
      </c>
      <c r="I1503" t="s">
        <v>2054</v>
      </c>
      <c r="J1503" t="s">
        <v>20</v>
      </c>
      <c r="K1503" t="s">
        <v>32</v>
      </c>
      <c r="L1503" t="s">
        <v>33</v>
      </c>
      <c r="M1503" s="6">
        <v>80080</v>
      </c>
      <c r="N1503" s="6">
        <v>80080</v>
      </c>
      <c r="O1503" s="6">
        <v>80080</v>
      </c>
    </row>
    <row r="1504" spans="1:15" x14ac:dyDescent="0.2">
      <c r="A1504" t="s">
        <v>424</v>
      </c>
      <c r="B1504" t="s">
        <v>450</v>
      </c>
      <c r="C1504" t="s">
        <v>50</v>
      </c>
      <c r="D1504" t="s">
        <v>2574</v>
      </c>
      <c r="E1504" t="s">
        <v>1255</v>
      </c>
      <c r="F1504" t="str">
        <f t="shared" si="46"/>
        <v>Dartmouth</v>
      </c>
      <c r="G1504" t="str">
        <f t="shared" si="47"/>
        <v>Dartmouth</v>
      </c>
      <c r="H1504" t="s">
        <v>186</v>
      </c>
      <c r="I1504" t="s">
        <v>2575</v>
      </c>
      <c r="J1504" t="s">
        <v>20</v>
      </c>
      <c r="K1504" t="s">
        <v>32</v>
      </c>
      <c r="L1504" t="s">
        <v>21</v>
      </c>
      <c r="M1504" s="6">
        <v>76960</v>
      </c>
      <c r="N1504" s="6">
        <v>76960</v>
      </c>
      <c r="O1504" s="6">
        <v>76960</v>
      </c>
    </row>
    <row r="1505" spans="1:15" x14ac:dyDescent="0.2">
      <c r="A1505" t="s">
        <v>424</v>
      </c>
      <c r="B1505" t="s">
        <v>450</v>
      </c>
      <c r="C1505" t="s">
        <v>50</v>
      </c>
      <c r="D1505" t="s">
        <v>2576</v>
      </c>
      <c r="E1505" t="s">
        <v>123</v>
      </c>
      <c r="F1505" t="str">
        <f t="shared" si="46"/>
        <v>Mississauga</v>
      </c>
      <c r="G1505" t="str">
        <f t="shared" si="47"/>
        <v>Mississauga</v>
      </c>
      <c r="H1505" t="s">
        <v>31</v>
      </c>
      <c r="I1505" t="s">
        <v>2029</v>
      </c>
      <c r="J1505" t="s">
        <v>20</v>
      </c>
      <c r="K1505" t="s">
        <v>32</v>
      </c>
      <c r="L1505" t="s">
        <v>33</v>
      </c>
      <c r="M1505" s="6">
        <v>89440</v>
      </c>
      <c r="N1505" s="6">
        <v>89440</v>
      </c>
      <c r="O1505" s="6">
        <v>89440</v>
      </c>
    </row>
    <row r="1506" spans="1:15" x14ac:dyDescent="0.2">
      <c r="A1506" t="s">
        <v>81</v>
      </c>
      <c r="B1506" t="s">
        <v>147</v>
      </c>
      <c r="C1506" t="s">
        <v>50</v>
      </c>
      <c r="D1506" t="s">
        <v>930</v>
      </c>
      <c r="E1506" t="s">
        <v>136</v>
      </c>
      <c r="F1506" t="str">
        <f t="shared" si="46"/>
        <v>Edmonton</v>
      </c>
      <c r="G1506" t="str">
        <f t="shared" si="47"/>
        <v>Edmonton</v>
      </c>
      <c r="H1506" t="s">
        <v>100</v>
      </c>
      <c r="I1506" t="s">
        <v>2577</v>
      </c>
      <c r="J1506" t="s">
        <v>20</v>
      </c>
      <c r="K1506" t="s">
        <v>32</v>
      </c>
      <c r="L1506" t="s">
        <v>481</v>
      </c>
      <c r="M1506" s="6">
        <v>69000</v>
      </c>
      <c r="N1506" s="6">
        <v>90000</v>
      </c>
      <c r="O1506" s="6">
        <v>79500</v>
      </c>
    </row>
    <row r="1507" spans="1:15" x14ac:dyDescent="0.2">
      <c r="A1507" t="s">
        <v>81</v>
      </c>
      <c r="B1507" t="s">
        <v>627</v>
      </c>
      <c r="C1507" t="s">
        <v>23</v>
      </c>
      <c r="D1507" t="s">
        <v>628</v>
      </c>
      <c r="E1507" t="s">
        <v>298</v>
      </c>
      <c r="F1507" t="str">
        <f t="shared" si="46"/>
        <v>Victoria</v>
      </c>
      <c r="G1507" t="str">
        <f t="shared" si="47"/>
        <v>Victoria</v>
      </c>
      <c r="H1507" t="s">
        <v>53</v>
      </c>
      <c r="I1507" t="s">
        <v>2007</v>
      </c>
      <c r="J1507" t="s">
        <v>45</v>
      </c>
      <c r="K1507" t="s">
        <v>32</v>
      </c>
      <c r="L1507" t="s">
        <v>46</v>
      </c>
      <c r="M1507" s="6">
        <v>66000</v>
      </c>
      <c r="N1507" s="6">
        <v>66000</v>
      </c>
      <c r="O1507" s="6">
        <v>66000</v>
      </c>
    </row>
    <row r="1508" spans="1:15" x14ac:dyDescent="0.2">
      <c r="A1508" t="s">
        <v>81</v>
      </c>
      <c r="B1508" t="s">
        <v>627</v>
      </c>
      <c r="C1508" t="s">
        <v>23</v>
      </c>
      <c r="D1508" t="s">
        <v>628</v>
      </c>
      <c r="E1508" t="s">
        <v>298</v>
      </c>
      <c r="F1508" t="str">
        <f t="shared" si="46"/>
        <v>Victoria</v>
      </c>
      <c r="G1508" t="str">
        <f t="shared" si="47"/>
        <v>Victoria</v>
      </c>
      <c r="H1508" t="s">
        <v>384</v>
      </c>
      <c r="I1508" t="s">
        <v>2007</v>
      </c>
      <c r="J1508" t="s">
        <v>45</v>
      </c>
      <c r="K1508" t="s">
        <v>32</v>
      </c>
      <c r="L1508" t="s">
        <v>46</v>
      </c>
      <c r="M1508" s="6">
        <v>66000</v>
      </c>
      <c r="N1508" s="6">
        <v>66000</v>
      </c>
      <c r="O1508" s="6">
        <v>66000</v>
      </c>
    </row>
    <row r="1509" spans="1:15" x14ac:dyDescent="0.2">
      <c r="A1509" t="s">
        <v>81</v>
      </c>
      <c r="B1509" t="s">
        <v>627</v>
      </c>
      <c r="C1509" t="s">
        <v>23</v>
      </c>
      <c r="D1509" t="s">
        <v>628</v>
      </c>
      <c r="E1509" t="s">
        <v>298</v>
      </c>
      <c r="F1509" t="str">
        <f t="shared" si="46"/>
        <v>Victoria</v>
      </c>
      <c r="G1509" t="str">
        <f t="shared" si="47"/>
        <v>Victoria</v>
      </c>
      <c r="H1509" t="s">
        <v>234</v>
      </c>
      <c r="I1509" t="s">
        <v>2007</v>
      </c>
      <c r="J1509" t="s">
        <v>45</v>
      </c>
      <c r="K1509" t="s">
        <v>32</v>
      </c>
      <c r="L1509" t="s">
        <v>46</v>
      </c>
      <c r="M1509" s="6">
        <v>66000</v>
      </c>
      <c r="N1509" s="6">
        <v>66000</v>
      </c>
      <c r="O1509" s="6">
        <v>66000</v>
      </c>
    </row>
    <row r="1510" spans="1:15" x14ac:dyDescent="0.2">
      <c r="A1510" t="s">
        <v>48</v>
      </c>
      <c r="B1510" t="s">
        <v>1065</v>
      </c>
      <c r="C1510" t="s">
        <v>23</v>
      </c>
      <c r="D1510" t="s">
        <v>1066</v>
      </c>
      <c r="E1510" t="s">
        <v>63</v>
      </c>
      <c r="F1510" t="str">
        <f t="shared" si="46"/>
        <v>Vancouver</v>
      </c>
      <c r="G1510" t="str">
        <f t="shared" si="47"/>
        <v>Vancouver</v>
      </c>
      <c r="H1510" t="s">
        <v>53</v>
      </c>
      <c r="I1510" t="s">
        <v>2261</v>
      </c>
      <c r="J1510" t="s">
        <v>45</v>
      </c>
      <c r="K1510" t="s">
        <v>32</v>
      </c>
      <c r="L1510" t="s">
        <v>21</v>
      </c>
      <c r="M1510" s="6">
        <v>87000</v>
      </c>
      <c r="N1510" s="6">
        <v>93000</v>
      </c>
      <c r="O1510" s="6">
        <v>90000</v>
      </c>
    </row>
    <row r="1511" spans="1:15" x14ac:dyDescent="0.2">
      <c r="A1511" t="s">
        <v>96</v>
      </c>
      <c r="B1511" t="s">
        <v>1147</v>
      </c>
      <c r="C1511" t="s">
        <v>50</v>
      </c>
      <c r="D1511" t="s">
        <v>1148</v>
      </c>
      <c r="E1511" t="s">
        <v>608</v>
      </c>
      <c r="F1511" t="str">
        <f t="shared" si="46"/>
        <v>Etobicoke</v>
      </c>
      <c r="G1511" t="str">
        <f t="shared" si="47"/>
        <v>Etobicoke</v>
      </c>
      <c r="H1511" t="s">
        <v>31</v>
      </c>
      <c r="I1511" t="s">
        <v>2578</v>
      </c>
      <c r="J1511" t="s">
        <v>20</v>
      </c>
      <c r="K1511" t="s">
        <v>32</v>
      </c>
      <c r="L1511" t="s">
        <v>21</v>
      </c>
      <c r="M1511" s="6">
        <v>46000</v>
      </c>
      <c r="N1511" s="6">
        <v>67000</v>
      </c>
      <c r="O1511" s="6">
        <v>56500</v>
      </c>
    </row>
    <row r="1512" spans="1:15" x14ac:dyDescent="0.2">
      <c r="A1512" t="s">
        <v>13</v>
      </c>
      <c r="B1512" t="s">
        <v>807</v>
      </c>
      <c r="C1512" t="s">
        <v>28</v>
      </c>
      <c r="D1512" t="s">
        <v>1690</v>
      </c>
      <c r="E1512" t="s">
        <v>123</v>
      </c>
      <c r="F1512" t="str">
        <f t="shared" si="46"/>
        <v>Mississauga</v>
      </c>
      <c r="G1512" t="str">
        <f t="shared" si="47"/>
        <v>Mississauga</v>
      </c>
      <c r="H1512" t="s">
        <v>31</v>
      </c>
      <c r="I1512" t="s">
        <v>2054</v>
      </c>
      <c r="J1512" t="s">
        <v>20</v>
      </c>
      <c r="K1512" t="s">
        <v>32</v>
      </c>
      <c r="L1512" t="s">
        <v>227</v>
      </c>
      <c r="M1512" s="6">
        <v>89440</v>
      </c>
      <c r="N1512" s="6">
        <v>89440</v>
      </c>
      <c r="O1512" s="6">
        <v>89440</v>
      </c>
    </row>
    <row r="1513" spans="1:15" x14ac:dyDescent="0.2">
      <c r="A1513" t="s">
        <v>13</v>
      </c>
      <c r="B1513" t="s">
        <v>2579</v>
      </c>
      <c r="C1513" t="s">
        <v>50</v>
      </c>
      <c r="D1513" t="s">
        <v>132</v>
      </c>
      <c r="E1513" t="s">
        <v>37</v>
      </c>
      <c r="F1513" t="str">
        <f t="shared" si="46"/>
        <v>Toronto</v>
      </c>
      <c r="G1513" t="str">
        <f t="shared" si="47"/>
        <v>Toronto</v>
      </c>
      <c r="H1513" t="s">
        <v>31</v>
      </c>
      <c r="I1513" t="s">
        <v>2580</v>
      </c>
      <c r="J1513" t="s">
        <v>20</v>
      </c>
      <c r="K1513" t="s">
        <v>32</v>
      </c>
      <c r="L1513" t="s">
        <v>21</v>
      </c>
      <c r="M1513" s="6">
        <v>48000</v>
      </c>
      <c r="N1513" s="6">
        <v>64000</v>
      </c>
      <c r="O1513" s="6">
        <v>56000</v>
      </c>
    </row>
    <row r="1514" spans="1:15" x14ac:dyDescent="0.2">
      <c r="A1514" t="s">
        <v>48</v>
      </c>
      <c r="B1514" t="s">
        <v>438</v>
      </c>
      <c r="C1514" t="s">
        <v>23</v>
      </c>
      <c r="D1514" t="s">
        <v>439</v>
      </c>
      <c r="E1514" t="s">
        <v>440</v>
      </c>
      <c r="F1514" t="str">
        <f t="shared" si="46"/>
        <v>Squamish</v>
      </c>
      <c r="G1514" t="str">
        <f t="shared" si="47"/>
        <v>Squamish</v>
      </c>
      <c r="H1514" t="s">
        <v>53</v>
      </c>
      <c r="I1514" t="s">
        <v>2581</v>
      </c>
      <c r="J1514" t="s">
        <v>20</v>
      </c>
      <c r="K1514" t="s">
        <v>32</v>
      </c>
      <c r="L1514" t="s">
        <v>21</v>
      </c>
      <c r="M1514" s="6">
        <v>87734.399999999994</v>
      </c>
      <c r="N1514" s="6">
        <v>87734.399999999994</v>
      </c>
      <c r="O1514" s="6">
        <v>87734.399999999994</v>
      </c>
    </row>
    <row r="1515" spans="1:15" x14ac:dyDescent="0.2">
      <c r="A1515" t="s">
        <v>13</v>
      </c>
      <c r="B1515" t="s">
        <v>2582</v>
      </c>
      <c r="C1515" t="s">
        <v>1333</v>
      </c>
      <c r="D1515" t="s">
        <v>2583</v>
      </c>
      <c r="E1515" t="s">
        <v>37</v>
      </c>
      <c r="F1515" t="str">
        <f t="shared" si="46"/>
        <v>Toronto</v>
      </c>
      <c r="G1515" t="str">
        <f t="shared" si="47"/>
        <v>Toronto</v>
      </c>
      <c r="H1515" t="s">
        <v>31</v>
      </c>
      <c r="I1515" t="s">
        <v>2584</v>
      </c>
      <c r="J1515" t="s">
        <v>45</v>
      </c>
      <c r="K1515" t="s">
        <v>32</v>
      </c>
      <c r="L1515" t="s">
        <v>21</v>
      </c>
      <c r="M1515" s="6">
        <v>62000</v>
      </c>
      <c r="N1515" s="6">
        <v>90000</v>
      </c>
      <c r="O1515" s="6">
        <v>76000</v>
      </c>
    </row>
    <row r="1516" spans="1:15" x14ac:dyDescent="0.2">
      <c r="A1516" t="s">
        <v>81</v>
      </c>
      <c r="B1516" t="s">
        <v>483</v>
      </c>
      <c r="C1516" t="s">
        <v>23</v>
      </c>
      <c r="D1516" t="s">
        <v>484</v>
      </c>
      <c r="E1516" t="s">
        <v>37</v>
      </c>
      <c r="F1516" t="str">
        <f t="shared" si="46"/>
        <v>Toronto</v>
      </c>
      <c r="G1516" t="str">
        <f t="shared" si="47"/>
        <v>Toronto</v>
      </c>
      <c r="H1516" t="s">
        <v>31</v>
      </c>
      <c r="I1516" t="s">
        <v>2585</v>
      </c>
      <c r="J1516" t="s">
        <v>20</v>
      </c>
      <c r="K1516" t="s">
        <v>32</v>
      </c>
      <c r="L1516" t="s">
        <v>33</v>
      </c>
      <c r="M1516" s="6">
        <v>60000</v>
      </c>
      <c r="N1516" s="6">
        <v>100000</v>
      </c>
      <c r="O1516" s="6">
        <v>80000</v>
      </c>
    </row>
    <row r="1517" spans="1:15" x14ac:dyDescent="0.2">
      <c r="A1517" t="s">
        <v>48</v>
      </c>
      <c r="B1517" t="s">
        <v>2586</v>
      </c>
      <c r="C1517" t="s">
        <v>370</v>
      </c>
      <c r="D1517" t="s">
        <v>791</v>
      </c>
      <c r="E1517" t="s">
        <v>63</v>
      </c>
      <c r="F1517" t="str">
        <f t="shared" si="46"/>
        <v>Vancouver</v>
      </c>
      <c r="G1517" t="str">
        <f t="shared" si="47"/>
        <v>Vancouver</v>
      </c>
      <c r="H1517" t="s">
        <v>53</v>
      </c>
      <c r="I1517" t="s">
        <v>2587</v>
      </c>
      <c r="J1517" t="s">
        <v>45</v>
      </c>
      <c r="K1517" t="s">
        <v>32</v>
      </c>
      <c r="L1517" t="s">
        <v>93</v>
      </c>
      <c r="M1517" s="6">
        <v>90000</v>
      </c>
      <c r="N1517" s="6">
        <v>180000</v>
      </c>
      <c r="O1517" s="6">
        <v>135000</v>
      </c>
    </row>
    <row r="1518" spans="1:15" x14ac:dyDescent="0.2">
      <c r="A1518" t="s">
        <v>105</v>
      </c>
      <c r="B1518" t="s">
        <v>2588</v>
      </c>
      <c r="C1518" t="s">
        <v>50</v>
      </c>
      <c r="D1518" t="s">
        <v>1967</v>
      </c>
      <c r="E1518" t="s">
        <v>30</v>
      </c>
      <c r="F1518" t="str">
        <f t="shared" si="46"/>
        <v>Ottawa</v>
      </c>
      <c r="G1518" t="str">
        <f t="shared" si="47"/>
        <v>Ottawa</v>
      </c>
      <c r="H1518" t="s">
        <v>31</v>
      </c>
      <c r="I1518" t="s">
        <v>2589</v>
      </c>
      <c r="J1518" t="s">
        <v>20</v>
      </c>
      <c r="K1518" t="s">
        <v>32</v>
      </c>
      <c r="L1518" t="s">
        <v>33</v>
      </c>
      <c r="M1518" s="6">
        <v>45000</v>
      </c>
      <c r="N1518" s="6">
        <v>81000</v>
      </c>
      <c r="O1518" s="6">
        <v>63000</v>
      </c>
    </row>
    <row r="1519" spans="1:15" x14ac:dyDescent="0.2">
      <c r="A1519" t="s">
        <v>48</v>
      </c>
      <c r="B1519" t="s">
        <v>786</v>
      </c>
      <c r="C1519" t="s">
        <v>28</v>
      </c>
      <c r="D1519" t="s">
        <v>651</v>
      </c>
      <c r="E1519" t="s">
        <v>787</v>
      </c>
      <c r="F1519" t="str">
        <f t="shared" si="46"/>
        <v>Stellarton</v>
      </c>
      <c r="G1519" t="str">
        <f t="shared" si="47"/>
        <v>Stellarton</v>
      </c>
      <c r="H1519" t="s">
        <v>186</v>
      </c>
      <c r="I1519" t="s">
        <v>2590</v>
      </c>
      <c r="J1519" t="s">
        <v>20</v>
      </c>
      <c r="K1519" t="s">
        <v>32</v>
      </c>
      <c r="L1519" t="s">
        <v>21</v>
      </c>
      <c r="M1519" s="6">
        <v>84000</v>
      </c>
      <c r="N1519" s="6">
        <v>90000</v>
      </c>
      <c r="O1519" s="6">
        <v>87000</v>
      </c>
    </row>
    <row r="1520" spans="1:15" x14ac:dyDescent="0.2">
      <c r="A1520" t="s">
        <v>88</v>
      </c>
      <c r="B1520" t="s">
        <v>968</v>
      </c>
      <c r="C1520" t="s">
        <v>28</v>
      </c>
      <c r="D1520" t="s">
        <v>374</v>
      </c>
      <c r="E1520" t="s">
        <v>136</v>
      </c>
      <c r="F1520" t="str">
        <f t="shared" si="46"/>
        <v>Edmonton</v>
      </c>
      <c r="G1520" t="str">
        <f t="shared" si="47"/>
        <v>Edmonton</v>
      </c>
      <c r="H1520" t="s">
        <v>100</v>
      </c>
      <c r="I1520" t="s">
        <v>2591</v>
      </c>
      <c r="J1520" t="s">
        <v>20</v>
      </c>
      <c r="K1520" t="s">
        <v>32</v>
      </c>
      <c r="L1520" t="s">
        <v>33</v>
      </c>
      <c r="M1520" s="6">
        <v>85633.600000000006</v>
      </c>
      <c r="N1520" s="6">
        <v>106995.2</v>
      </c>
      <c r="O1520" s="6">
        <v>96314.4</v>
      </c>
    </row>
    <row r="1521" spans="1:15" x14ac:dyDescent="0.2">
      <c r="A1521" t="s">
        <v>96</v>
      </c>
      <c r="B1521" t="s">
        <v>2592</v>
      </c>
      <c r="C1521" t="s">
        <v>50</v>
      </c>
      <c r="D1521" t="s">
        <v>1070</v>
      </c>
      <c r="E1521" t="s">
        <v>600</v>
      </c>
      <c r="F1521" t="str">
        <f t="shared" si="46"/>
        <v>Markham</v>
      </c>
      <c r="G1521" t="str">
        <f t="shared" si="47"/>
        <v>Markham</v>
      </c>
      <c r="H1521" t="s">
        <v>31</v>
      </c>
      <c r="I1521" t="s">
        <v>2593</v>
      </c>
      <c r="J1521" t="s">
        <v>20</v>
      </c>
      <c r="K1521" t="s">
        <v>32</v>
      </c>
      <c r="L1521" t="s">
        <v>21</v>
      </c>
      <c r="M1521" s="6">
        <v>56000</v>
      </c>
      <c r="N1521" s="6">
        <v>97000</v>
      </c>
      <c r="O1521" s="6">
        <v>76500</v>
      </c>
    </row>
    <row r="1522" spans="1:15" x14ac:dyDescent="0.2">
      <c r="A1522" t="s">
        <v>96</v>
      </c>
      <c r="B1522" t="s">
        <v>1669</v>
      </c>
      <c r="C1522" t="s">
        <v>50</v>
      </c>
      <c r="D1522" t="s">
        <v>458</v>
      </c>
      <c r="E1522" t="s">
        <v>452</v>
      </c>
      <c r="F1522" t="str">
        <f t="shared" si="46"/>
        <v>North Vancouver</v>
      </c>
      <c r="G1522" t="str">
        <f t="shared" si="47"/>
        <v>North Vancouver</v>
      </c>
      <c r="H1522" t="s">
        <v>53</v>
      </c>
      <c r="I1522" t="s">
        <v>2435</v>
      </c>
      <c r="J1522" t="s">
        <v>20</v>
      </c>
      <c r="K1522" t="s">
        <v>32</v>
      </c>
      <c r="L1522" t="s">
        <v>21</v>
      </c>
      <c r="M1522" s="6">
        <v>69000</v>
      </c>
      <c r="N1522" s="6">
        <v>86000</v>
      </c>
      <c r="O1522" s="6">
        <v>77500</v>
      </c>
    </row>
    <row r="1523" spans="1:15" x14ac:dyDescent="0.2">
      <c r="A1523" t="s">
        <v>48</v>
      </c>
      <c r="B1523" t="s">
        <v>1200</v>
      </c>
      <c r="C1523" t="s">
        <v>50</v>
      </c>
      <c r="D1523" t="s">
        <v>263</v>
      </c>
      <c r="E1523" t="s">
        <v>37</v>
      </c>
      <c r="F1523" t="str">
        <f t="shared" si="46"/>
        <v>Toronto</v>
      </c>
      <c r="G1523" t="str">
        <f t="shared" si="47"/>
        <v>Toronto</v>
      </c>
      <c r="H1523" t="s">
        <v>31</v>
      </c>
      <c r="I1523" t="s">
        <v>2594</v>
      </c>
      <c r="J1523" t="s">
        <v>20</v>
      </c>
      <c r="K1523" t="s">
        <v>32</v>
      </c>
      <c r="L1523" t="s">
        <v>93</v>
      </c>
      <c r="M1523" s="6">
        <v>62000</v>
      </c>
      <c r="N1523" s="6">
        <v>84000</v>
      </c>
      <c r="O1523" s="6">
        <v>73000</v>
      </c>
    </row>
    <row r="1524" spans="1:15" x14ac:dyDescent="0.2">
      <c r="A1524" t="s">
        <v>88</v>
      </c>
      <c r="B1524" t="s">
        <v>2595</v>
      </c>
      <c r="C1524" t="s">
        <v>90</v>
      </c>
      <c r="D1524" t="s">
        <v>2180</v>
      </c>
      <c r="E1524" t="s">
        <v>37</v>
      </c>
      <c r="F1524" t="str">
        <f t="shared" si="46"/>
        <v>Toronto</v>
      </c>
      <c r="G1524" t="str">
        <f t="shared" si="47"/>
        <v>Toronto</v>
      </c>
      <c r="H1524" t="s">
        <v>31</v>
      </c>
      <c r="I1524" t="s">
        <v>2181</v>
      </c>
      <c r="J1524" t="s">
        <v>45</v>
      </c>
      <c r="K1524" t="s">
        <v>32</v>
      </c>
      <c r="L1524" t="s">
        <v>21</v>
      </c>
      <c r="M1524" s="6">
        <v>81000</v>
      </c>
      <c r="N1524" s="6">
        <v>100000</v>
      </c>
      <c r="O1524" s="6">
        <v>90500</v>
      </c>
    </row>
    <row r="1525" spans="1:15" x14ac:dyDescent="0.2">
      <c r="A1525" t="s">
        <v>48</v>
      </c>
      <c r="B1525" t="s">
        <v>893</v>
      </c>
      <c r="C1525" t="s">
        <v>50</v>
      </c>
      <c r="D1525" t="s">
        <v>679</v>
      </c>
      <c r="E1525" t="s">
        <v>37</v>
      </c>
      <c r="F1525" t="str">
        <f t="shared" si="46"/>
        <v>Toronto</v>
      </c>
      <c r="G1525" t="str">
        <f t="shared" si="47"/>
        <v>Toronto</v>
      </c>
      <c r="H1525" t="s">
        <v>31</v>
      </c>
      <c r="I1525" t="s">
        <v>1819</v>
      </c>
      <c r="J1525" t="s">
        <v>45</v>
      </c>
      <c r="K1525" t="s">
        <v>32</v>
      </c>
      <c r="L1525" t="s">
        <v>130</v>
      </c>
      <c r="M1525" s="6">
        <v>70000</v>
      </c>
      <c r="N1525" s="6">
        <v>80000</v>
      </c>
      <c r="O1525" s="6">
        <v>75000</v>
      </c>
    </row>
    <row r="1526" spans="1:15" x14ac:dyDescent="0.2">
      <c r="A1526" t="s">
        <v>48</v>
      </c>
      <c r="B1526" t="s">
        <v>2596</v>
      </c>
      <c r="C1526" t="s">
        <v>50</v>
      </c>
      <c r="D1526" t="s">
        <v>2597</v>
      </c>
      <c r="E1526" t="s">
        <v>123</v>
      </c>
      <c r="F1526" t="str">
        <f t="shared" si="46"/>
        <v>Mississauga</v>
      </c>
      <c r="G1526" t="str">
        <f t="shared" si="47"/>
        <v>Mississauga</v>
      </c>
      <c r="H1526" t="s">
        <v>31</v>
      </c>
      <c r="I1526" t="s">
        <v>2598</v>
      </c>
      <c r="J1526" t="s">
        <v>20</v>
      </c>
      <c r="K1526" t="s">
        <v>32</v>
      </c>
      <c r="L1526" t="s">
        <v>21</v>
      </c>
      <c r="M1526" s="6">
        <v>109000</v>
      </c>
      <c r="N1526" s="6">
        <v>123000</v>
      </c>
      <c r="O1526" s="6">
        <v>116000</v>
      </c>
    </row>
    <row r="1527" spans="1:15" x14ac:dyDescent="0.2">
      <c r="A1527" t="s">
        <v>55</v>
      </c>
      <c r="B1527" t="s">
        <v>1301</v>
      </c>
      <c r="C1527" t="s">
        <v>23</v>
      </c>
      <c r="D1527" t="s">
        <v>1302</v>
      </c>
      <c r="E1527" t="s">
        <v>63</v>
      </c>
      <c r="F1527" t="str">
        <f t="shared" si="46"/>
        <v>Vancouver</v>
      </c>
      <c r="G1527" t="str">
        <f t="shared" si="47"/>
        <v>Vancouver</v>
      </c>
      <c r="H1527" t="s">
        <v>53</v>
      </c>
      <c r="I1527" t="s">
        <v>2599</v>
      </c>
      <c r="J1527" t="s">
        <v>20</v>
      </c>
      <c r="K1527" t="s">
        <v>32</v>
      </c>
      <c r="L1527" t="s">
        <v>21</v>
      </c>
      <c r="M1527" s="6">
        <v>68000</v>
      </c>
      <c r="N1527" s="6">
        <v>93000</v>
      </c>
      <c r="O1527" s="6">
        <v>80500</v>
      </c>
    </row>
    <row r="1528" spans="1:15" x14ac:dyDescent="0.2">
      <c r="A1528" t="s">
        <v>13</v>
      </c>
      <c r="B1528" t="s">
        <v>1264</v>
      </c>
      <c r="C1528" t="s">
        <v>50</v>
      </c>
      <c r="D1528" t="s">
        <v>1265</v>
      </c>
      <c r="E1528" t="s">
        <v>63</v>
      </c>
      <c r="F1528" t="str">
        <f t="shared" si="46"/>
        <v>Vancouver</v>
      </c>
      <c r="G1528" t="str">
        <f t="shared" si="47"/>
        <v>Vancouver</v>
      </c>
      <c r="H1528" t="s">
        <v>53</v>
      </c>
      <c r="I1528" t="s">
        <v>2600</v>
      </c>
      <c r="J1528" t="s">
        <v>20</v>
      </c>
      <c r="K1528" t="s">
        <v>32</v>
      </c>
      <c r="L1528" t="s">
        <v>33</v>
      </c>
      <c r="M1528" s="6">
        <v>85000</v>
      </c>
      <c r="N1528" s="6">
        <v>110000</v>
      </c>
      <c r="O1528" s="6">
        <v>97500</v>
      </c>
    </row>
    <row r="1529" spans="1:15" x14ac:dyDescent="0.2">
      <c r="A1529" t="s">
        <v>26</v>
      </c>
      <c r="B1529" t="s">
        <v>2601</v>
      </c>
      <c r="C1529" t="s">
        <v>67</v>
      </c>
      <c r="D1529" t="s">
        <v>1860</v>
      </c>
      <c r="E1529" t="s">
        <v>37</v>
      </c>
      <c r="F1529" t="str">
        <f t="shared" si="46"/>
        <v>Toronto</v>
      </c>
      <c r="G1529" t="str">
        <f t="shared" si="47"/>
        <v>Toronto</v>
      </c>
      <c r="H1529" t="s">
        <v>31</v>
      </c>
      <c r="I1529" t="s">
        <v>2602</v>
      </c>
      <c r="J1529" t="s">
        <v>20</v>
      </c>
      <c r="K1529" t="s">
        <v>32</v>
      </c>
      <c r="L1529" t="s">
        <v>21</v>
      </c>
      <c r="M1529" s="6">
        <v>135200</v>
      </c>
      <c r="N1529" s="6">
        <v>156000</v>
      </c>
      <c r="O1529" s="6">
        <v>145600</v>
      </c>
    </row>
    <row r="1530" spans="1:15" x14ac:dyDescent="0.2">
      <c r="A1530" t="s">
        <v>55</v>
      </c>
      <c r="B1530" t="s">
        <v>477</v>
      </c>
      <c r="C1530" t="s">
        <v>50</v>
      </c>
      <c r="D1530" t="s">
        <v>478</v>
      </c>
      <c r="E1530" t="s">
        <v>1890</v>
      </c>
      <c r="F1530" t="str">
        <f t="shared" si="46"/>
        <v>Canada</v>
      </c>
      <c r="G1530" t="str">
        <f t="shared" si="47"/>
        <v>Canada</v>
      </c>
      <c r="H1530" t="s">
        <v>18</v>
      </c>
      <c r="I1530" t="s">
        <v>2603</v>
      </c>
      <c r="J1530" t="s">
        <v>20</v>
      </c>
      <c r="K1530" t="s">
        <v>32</v>
      </c>
      <c r="L1530" t="s">
        <v>481</v>
      </c>
      <c r="M1530" s="6">
        <v>68000</v>
      </c>
      <c r="N1530" s="6">
        <v>88300</v>
      </c>
      <c r="O1530" s="6">
        <v>78150</v>
      </c>
    </row>
    <row r="1531" spans="1:15" x14ac:dyDescent="0.2">
      <c r="A1531" t="s">
        <v>105</v>
      </c>
      <c r="B1531" t="s">
        <v>1259</v>
      </c>
      <c r="C1531" t="s">
        <v>50</v>
      </c>
      <c r="D1531" t="s">
        <v>2604</v>
      </c>
      <c r="E1531" t="s">
        <v>123</v>
      </c>
      <c r="F1531" t="str">
        <f t="shared" si="46"/>
        <v>Mississauga</v>
      </c>
      <c r="G1531" t="str">
        <f t="shared" si="47"/>
        <v>Mississauga</v>
      </c>
      <c r="H1531" t="s">
        <v>31</v>
      </c>
      <c r="I1531" t="s">
        <v>2547</v>
      </c>
      <c r="J1531" t="s">
        <v>20</v>
      </c>
      <c r="K1531" t="s">
        <v>32</v>
      </c>
      <c r="L1531" t="s">
        <v>681</v>
      </c>
      <c r="M1531" s="6">
        <v>90355.199999999997</v>
      </c>
      <c r="N1531" s="6">
        <v>90355.199999999997</v>
      </c>
      <c r="O1531" s="6">
        <v>90355.199999999997</v>
      </c>
    </row>
    <row r="1532" spans="1:15" x14ac:dyDescent="0.2">
      <c r="A1532" t="s">
        <v>55</v>
      </c>
      <c r="B1532" t="s">
        <v>2605</v>
      </c>
      <c r="C1532" t="s">
        <v>50</v>
      </c>
      <c r="D1532" t="s">
        <v>2606</v>
      </c>
      <c r="E1532" t="s">
        <v>37</v>
      </c>
      <c r="F1532" t="str">
        <f t="shared" si="46"/>
        <v>Toronto</v>
      </c>
      <c r="G1532" t="str">
        <f t="shared" si="47"/>
        <v>Toronto</v>
      </c>
      <c r="H1532" t="s">
        <v>31</v>
      </c>
      <c r="I1532" t="s">
        <v>2200</v>
      </c>
      <c r="J1532" t="s">
        <v>20</v>
      </c>
      <c r="K1532" t="s">
        <v>32</v>
      </c>
      <c r="L1532" t="s">
        <v>21</v>
      </c>
      <c r="M1532" s="6">
        <v>37440</v>
      </c>
      <c r="N1532" s="6">
        <v>57200</v>
      </c>
      <c r="O1532" s="6">
        <v>47320</v>
      </c>
    </row>
    <row r="1533" spans="1:15" x14ac:dyDescent="0.2">
      <c r="A1533" t="s">
        <v>88</v>
      </c>
      <c r="B1533" t="s">
        <v>299</v>
      </c>
      <c r="C1533" t="s">
        <v>90</v>
      </c>
      <c r="D1533" t="s">
        <v>594</v>
      </c>
      <c r="E1533" t="s">
        <v>115</v>
      </c>
      <c r="F1533" t="str">
        <f t="shared" si="46"/>
        <v>Richmond Hill</v>
      </c>
      <c r="G1533" t="str">
        <f t="shared" si="47"/>
        <v>Richmond Hill</v>
      </c>
      <c r="H1533" t="s">
        <v>31</v>
      </c>
      <c r="I1533" t="s">
        <v>2607</v>
      </c>
      <c r="J1533" t="s">
        <v>20</v>
      </c>
      <c r="K1533" t="s">
        <v>32</v>
      </c>
      <c r="L1533" t="s">
        <v>21</v>
      </c>
      <c r="M1533" s="6">
        <v>90064</v>
      </c>
      <c r="N1533" s="6">
        <v>90064</v>
      </c>
      <c r="O1533" s="6">
        <v>90064</v>
      </c>
    </row>
    <row r="1534" spans="1:15" x14ac:dyDescent="0.2">
      <c r="A1534" t="s">
        <v>81</v>
      </c>
      <c r="B1534" t="s">
        <v>1462</v>
      </c>
      <c r="C1534" t="s">
        <v>23</v>
      </c>
      <c r="D1534" t="s">
        <v>967</v>
      </c>
      <c r="E1534" t="s">
        <v>17</v>
      </c>
      <c r="F1534" t="str">
        <f t="shared" si="46"/>
        <v>Remote</v>
      </c>
      <c r="G1534" t="str">
        <f t="shared" si="47"/>
        <v>Remote</v>
      </c>
      <c r="H1534" t="s">
        <v>18</v>
      </c>
      <c r="I1534" t="s">
        <v>2608</v>
      </c>
      <c r="J1534" t="s">
        <v>45</v>
      </c>
      <c r="K1534" t="s">
        <v>17</v>
      </c>
      <c r="L1534" t="s">
        <v>21</v>
      </c>
      <c r="M1534" s="6">
        <v>66000</v>
      </c>
      <c r="N1534" s="6">
        <v>84500</v>
      </c>
      <c r="O1534" s="6">
        <v>75250</v>
      </c>
    </row>
    <row r="1535" spans="1:15" x14ac:dyDescent="0.2">
      <c r="A1535" t="s">
        <v>81</v>
      </c>
      <c r="B1535" t="s">
        <v>1695</v>
      </c>
      <c r="C1535" t="s">
        <v>50</v>
      </c>
      <c r="D1535" t="s">
        <v>1696</v>
      </c>
      <c r="E1535" t="s">
        <v>319</v>
      </c>
      <c r="F1535" t="str">
        <f t="shared" si="46"/>
        <v>Oakville</v>
      </c>
      <c r="G1535" t="str">
        <f t="shared" si="47"/>
        <v>Oakville</v>
      </c>
      <c r="H1535" t="s">
        <v>31</v>
      </c>
      <c r="I1535" t="s">
        <v>2609</v>
      </c>
      <c r="J1535" t="s">
        <v>20</v>
      </c>
      <c r="K1535" t="s">
        <v>32</v>
      </c>
      <c r="L1535" t="s">
        <v>21</v>
      </c>
      <c r="M1535" s="6">
        <v>65000</v>
      </c>
      <c r="N1535" s="6">
        <v>65000</v>
      </c>
      <c r="O1535" s="6">
        <v>65000</v>
      </c>
    </row>
    <row r="1536" spans="1:15" x14ac:dyDescent="0.2">
      <c r="A1536" t="s">
        <v>48</v>
      </c>
      <c r="B1536" t="s">
        <v>719</v>
      </c>
      <c r="C1536" t="s">
        <v>23</v>
      </c>
      <c r="D1536" t="s">
        <v>720</v>
      </c>
      <c r="E1536" t="s">
        <v>37</v>
      </c>
      <c r="F1536" t="str">
        <f t="shared" si="46"/>
        <v>Toronto</v>
      </c>
      <c r="G1536" t="str">
        <f t="shared" si="47"/>
        <v>Toronto</v>
      </c>
      <c r="H1536" t="s">
        <v>31</v>
      </c>
      <c r="I1536" t="s">
        <v>2610</v>
      </c>
      <c r="J1536" t="s">
        <v>45</v>
      </c>
      <c r="K1536" t="s">
        <v>32</v>
      </c>
      <c r="L1536" t="s">
        <v>21</v>
      </c>
      <c r="M1536" s="6">
        <v>113000</v>
      </c>
      <c r="N1536" s="6">
        <v>113000</v>
      </c>
      <c r="O1536" s="6">
        <v>113000</v>
      </c>
    </row>
    <row r="1537" spans="1:15" x14ac:dyDescent="0.2">
      <c r="A1537" t="s">
        <v>55</v>
      </c>
      <c r="B1537" t="s">
        <v>2611</v>
      </c>
      <c r="C1537" t="s">
        <v>50</v>
      </c>
      <c r="D1537" t="s">
        <v>2612</v>
      </c>
      <c r="E1537" t="s">
        <v>260</v>
      </c>
      <c r="F1537" t="str">
        <f t="shared" si="46"/>
        <v>Halifax</v>
      </c>
      <c r="G1537" t="str">
        <f t="shared" si="47"/>
        <v>Halifax</v>
      </c>
      <c r="H1537" t="s">
        <v>186</v>
      </c>
      <c r="I1537" t="s">
        <v>2613</v>
      </c>
      <c r="J1537" t="s">
        <v>20</v>
      </c>
      <c r="K1537" t="s">
        <v>32</v>
      </c>
      <c r="L1537" t="s">
        <v>301</v>
      </c>
      <c r="M1537" s="6">
        <v>49000</v>
      </c>
      <c r="N1537" s="6">
        <v>64000</v>
      </c>
      <c r="O1537" s="6">
        <v>56500</v>
      </c>
    </row>
    <row r="1538" spans="1:15" x14ac:dyDescent="0.2">
      <c r="A1538" t="s">
        <v>48</v>
      </c>
      <c r="B1538" t="s">
        <v>2614</v>
      </c>
      <c r="C1538" t="s">
        <v>50</v>
      </c>
      <c r="D1538" t="s">
        <v>1239</v>
      </c>
      <c r="E1538" t="s">
        <v>600</v>
      </c>
      <c r="F1538" t="str">
        <f t="shared" ref="F1538:F1601" si="48">IF(LEFT(E1538,9)="Remote in","Remote",E1538)</f>
        <v>Markham</v>
      </c>
      <c r="G1538" t="str">
        <f t="shared" ref="G1538:G1601" si="49">IF(LEFT(E1538,9)="Remote in",MID(E1538,11,LEN(E1538)-10),E1538)</f>
        <v>Markham</v>
      </c>
      <c r="H1538" t="s">
        <v>31</v>
      </c>
      <c r="I1538" t="s">
        <v>2615</v>
      </c>
      <c r="J1538" t="s">
        <v>20</v>
      </c>
      <c r="K1538" t="s">
        <v>32</v>
      </c>
      <c r="L1538" t="s">
        <v>130</v>
      </c>
      <c r="M1538" s="6">
        <v>61000</v>
      </c>
      <c r="N1538" s="6">
        <v>91000</v>
      </c>
      <c r="O1538" s="6">
        <v>76000</v>
      </c>
    </row>
    <row r="1539" spans="1:15" x14ac:dyDescent="0.2">
      <c r="A1539" t="s">
        <v>424</v>
      </c>
      <c r="B1539" t="s">
        <v>929</v>
      </c>
      <c r="C1539" t="s">
        <v>50</v>
      </c>
      <c r="D1539" t="s">
        <v>930</v>
      </c>
      <c r="E1539" t="s">
        <v>136</v>
      </c>
      <c r="F1539" t="str">
        <f t="shared" si="48"/>
        <v>Edmonton</v>
      </c>
      <c r="G1539" t="str">
        <f t="shared" si="49"/>
        <v>Edmonton</v>
      </c>
      <c r="H1539" t="s">
        <v>100</v>
      </c>
      <c r="I1539" t="s">
        <v>2616</v>
      </c>
      <c r="J1539" t="s">
        <v>20</v>
      </c>
      <c r="K1539" t="s">
        <v>32</v>
      </c>
      <c r="L1539" t="s">
        <v>481</v>
      </c>
      <c r="M1539" s="6">
        <v>30240.560000000001</v>
      </c>
      <c r="N1539" s="6">
        <v>57200</v>
      </c>
      <c r="O1539" s="6">
        <v>43720.28</v>
      </c>
    </row>
    <row r="1540" spans="1:15" x14ac:dyDescent="0.2">
      <c r="A1540" t="s">
        <v>81</v>
      </c>
      <c r="B1540" t="s">
        <v>2617</v>
      </c>
      <c r="C1540" t="s">
        <v>50</v>
      </c>
      <c r="D1540" t="s">
        <v>1294</v>
      </c>
      <c r="E1540" t="s">
        <v>37</v>
      </c>
      <c r="F1540" t="str">
        <f t="shared" si="48"/>
        <v>Toronto</v>
      </c>
      <c r="G1540" t="str">
        <f t="shared" si="49"/>
        <v>Toronto</v>
      </c>
      <c r="H1540" t="s">
        <v>31</v>
      </c>
      <c r="I1540" t="s">
        <v>2618</v>
      </c>
      <c r="J1540" t="s">
        <v>45</v>
      </c>
      <c r="K1540" t="s">
        <v>32</v>
      </c>
      <c r="L1540" t="s">
        <v>33</v>
      </c>
      <c r="M1540" s="6">
        <v>135200</v>
      </c>
      <c r="N1540" s="6">
        <v>145600</v>
      </c>
      <c r="O1540" s="6">
        <v>140400</v>
      </c>
    </row>
    <row r="1541" spans="1:15" x14ac:dyDescent="0.2">
      <c r="A1541" t="s">
        <v>22</v>
      </c>
      <c r="B1541" t="s">
        <v>296</v>
      </c>
      <c r="C1541" t="s">
        <v>50</v>
      </c>
      <c r="D1541" t="s">
        <v>551</v>
      </c>
      <c r="E1541" t="s">
        <v>552</v>
      </c>
      <c r="F1541" t="str">
        <f t="shared" si="48"/>
        <v>Okotoks</v>
      </c>
      <c r="G1541" t="str">
        <f t="shared" si="49"/>
        <v>Okotoks</v>
      </c>
      <c r="H1541" t="s">
        <v>100</v>
      </c>
      <c r="I1541" t="s">
        <v>2619</v>
      </c>
      <c r="J1541" t="s">
        <v>20</v>
      </c>
      <c r="K1541" t="s">
        <v>32</v>
      </c>
      <c r="L1541" t="s">
        <v>21</v>
      </c>
      <c r="M1541" s="6">
        <v>70000</v>
      </c>
      <c r="N1541" s="6">
        <v>94000</v>
      </c>
      <c r="O1541" s="6">
        <v>82000</v>
      </c>
    </row>
    <row r="1542" spans="1:15" x14ac:dyDescent="0.2">
      <c r="A1542" t="s">
        <v>81</v>
      </c>
      <c r="B1542" t="s">
        <v>1030</v>
      </c>
      <c r="C1542" t="s">
        <v>1031</v>
      </c>
      <c r="D1542" t="s">
        <v>1729</v>
      </c>
      <c r="E1542" t="s">
        <v>1730</v>
      </c>
      <c r="F1542" t="str">
        <f t="shared" si="48"/>
        <v>Moncton</v>
      </c>
      <c r="G1542" t="str">
        <f t="shared" si="49"/>
        <v>Moncton</v>
      </c>
      <c r="H1542" t="s">
        <v>178</v>
      </c>
      <c r="I1542" t="s">
        <v>2263</v>
      </c>
      <c r="J1542" t="s">
        <v>20</v>
      </c>
      <c r="K1542" t="s">
        <v>32</v>
      </c>
      <c r="L1542" t="s">
        <v>21</v>
      </c>
      <c r="M1542" s="6">
        <v>63000</v>
      </c>
      <c r="N1542" s="6">
        <v>63000</v>
      </c>
      <c r="O1542" s="6">
        <v>63000</v>
      </c>
    </row>
    <row r="1543" spans="1:15" x14ac:dyDescent="0.2">
      <c r="A1543" t="s">
        <v>81</v>
      </c>
      <c r="B1543" t="s">
        <v>217</v>
      </c>
      <c r="C1543" t="s">
        <v>23</v>
      </c>
      <c r="D1543" t="s">
        <v>1249</v>
      </c>
      <c r="E1543" t="s">
        <v>204</v>
      </c>
      <c r="F1543" t="str">
        <f t="shared" si="48"/>
        <v>Brampton</v>
      </c>
      <c r="G1543" t="str">
        <f t="shared" si="49"/>
        <v>Brampton</v>
      </c>
      <c r="H1543" t="s">
        <v>31</v>
      </c>
      <c r="I1543" t="s">
        <v>2620</v>
      </c>
      <c r="J1543" t="s">
        <v>45</v>
      </c>
      <c r="K1543" t="s">
        <v>32</v>
      </c>
      <c r="L1543" t="s">
        <v>46</v>
      </c>
      <c r="M1543" s="6">
        <v>84000</v>
      </c>
      <c r="N1543" s="6">
        <v>104000</v>
      </c>
      <c r="O1543" s="6">
        <v>94000</v>
      </c>
    </row>
    <row r="1544" spans="1:15" x14ac:dyDescent="0.2">
      <c r="A1544" t="s">
        <v>96</v>
      </c>
      <c r="B1544" t="s">
        <v>1444</v>
      </c>
      <c r="C1544" t="s">
        <v>50</v>
      </c>
      <c r="D1544" t="s">
        <v>1445</v>
      </c>
      <c r="E1544" t="s">
        <v>260</v>
      </c>
      <c r="F1544" t="str">
        <f t="shared" si="48"/>
        <v>Halifax</v>
      </c>
      <c r="G1544" t="str">
        <f t="shared" si="49"/>
        <v>Halifax</v>
      </c>
      <c r="H1544" t="s">
        <v>186</v>
      </c>
      <c r="I1544" t="s">
        <v>2505</v>
      </c>
      <c r="J1544" t="s">
        <v>20</v>
      </c>
      <c r="K1544" t="s">
        <v>32</v>
      </c>
      <c r="L1544" t="s">
        <v>33</v>
      </c>
      <c r="M1544" s="6">
        <v>47000</v>
      </c>
      <c r="N1544" s="6">
        <v>65000</v>
      </c>
      <c r="O1544" s="6">
        <v>56000</v>
      </c>
    </row>
    <row r="1545" spans="1:15" x14ac:dyDescent="0.2">
      <c r="A1545" t="s">
        <v>22</v>
      </c>
      <c r="B1545" t="s">
        <v>191</v>
      </c>
      <c r="C1545" t="s">
        <v>50</v>
      </c>
      <c r="D1545" t="s">
        <v>253</v>
      </c>
      <c r="E1545" t="s">
        <v>37</v>
      </c>
      <c r="F1545" t="str">
        <f t="shared" si="48"/>
        <v>Toronto</v>
      </c>
      <c r="G1545" t="str">
        <f t="shared" si="49"/>
        <v>Toronto</v>
      </c>
      <c r="H1545" t="s">
        <v>31</v>
      </c>
      <c r="I1545" t="s">
        <v>2621</v>
      </c>
      <c r="J1545" t="s">
        <v>20</v>
      </c>
      <c r="K1545" t="s">
        <v>32</v>
      </c>
      <c r="L1545" t="s">
        <v>33</v>
      </c>
      <c r="M1545" s="6">
        <v>50000</v>
      </c>
      <c r="N1545" s="6">
        <v>57200</v>
      </c>
      <c r="O1545" s="6">
        <v>53600</v>
      </c>
    </row>
    <row r="1546" spans="1:15" x14ac:dyDescent="0.2">
      <c r="A1546" t="s">
        <v>96</v>
      </c>
      <c r="B1546" t="s">
        <v>2622</v>
      </c>
      <c r="C1546" t="s">
        <v>50</v>
      </c>
      <c r="D1546" t="s">
        <v>2623</v>
      </c>
      <c r="E1546" t="s">
        <v>37</v>
      </c>
      <c r="F1546" t="str">
        <f t="shared" si="48"/>
        <v>Toronto</v>
      </c>
      <c r="G1546" t="str">
        <f t="shared" si="49"/>
        <v>Toronto</v>
      </c>
      <c r="H1546" t="s">
        <v>31</v>
      </c>
      <c r="I1546" t="s">
        <v>2624</v>
      </c>
      <c r="J1546" t="s">
        <v>20</v>
      </c>
      <c r="K1546" t="s">
        <v>32</v>
      </c>
      <c r="L1546" t="s">
        <v>21</v>
      </c>
      <c r="M1546" s="6">
        <v>70000</v>
      </c>
      <c r="N1546" s="6">
        <v>124000</v>
      </c>
      <c r="O1546" s="6">
        <v>97000</v>
      </c>
    </row>
    <row r="1547" spans="1:15" x14ac:dyDescent="0.2">
      <c r="A1547" t="s">
        <v>22</v>
      </c>
      <c r="B1547" t="s">
        <v>1661</v>
      </c>
      <c r="C1547" t="s">
        <v>50</v>
      </c>
      <c r="D1547" t="s">
        <v>1662</v>
      </c>
      <c r="E1547" t="s">
        <v>37</v>
      </c>
      <c r="F1547" t="str">
        <f t="shared" si="48"/>
        <v>Toronto</v>
      </c>
      <c r="G1547" t="str">
        <f t="shared" si="49"/>
        <v>Toronto</v>
      </c>
      <c r="H1547" t="s">
        <v>31</v>
      </c>
      <c r="I1547" t="s">
        <v>2625</v>
      </c>
      <c r="J1547" t="s">
        <v>20</v>
      </c>
      <c r="K1547" t="s">
        <v>32</v>
      </c>
      <c r="L1547" t="s">
        <v>21</v>
      </c>
      <c r="M1547" s="6">
        <v>44000</v>
      </c>
      <c r="N1547" s="6">
        <v>57200</v>
      </c>
      <c r="O1547" s="6">
        <v>50600</v>
      </c>
    </row>
    <row r="1548" spans="1:15" x14ac:dyDescent="0.2">
      <c r="A1548" t="s">
        <v>81</v>
      </c>
      <c r="B1548" t="s">
        <v>1214</v>
      </c>
      <c r="C1548" t="s">
        <v>50</v>
      </c>
      <c r="D1548" t="s">
        <v>1215</v>
      </c>
      <c r="E1548" t="s">
        <v>37</v>
      </c>
      <c r="F1548" t="str">
        <f t="shared" si="48"/>
        <v>Toronto</v>
      </c>
      <c r="G1548" t="str">
        <f t="shared" si="49"/>
        <v>Toronto</v>
      </c>
      <c r="H1548" t="s">
        <v>31</v>
      </c>
      <c r="I1548" t="s">
        <v>2626</v>
      </c>
      <c r="J1548" t="s">
        <v>20</v>
      </c>
      <c r="K1548" t="s">
        <v>32</v>
      </c>
      <c r="L1548" t="s">
        <v>33</v>
      </c>
      <c r="M1548" s="6">
        <v>90646.399999999994</v>
      </c>
      <c r="N1548" s="6">
        <v>99320</v>
      </c>
      <c r="O1548" s="6">
        <v>94983.2</v>
      </c>
    </row>
    <row r="1549" spans="1:15" x14ac:dyDescent="0.2">
      <c r="A1549" t="s">
        <v>26</v>
      </c>
      <c r="B1549" t="s">
        <v>242</v>
      </c>
      <c r="C1549" t="s">
        <v>50</v>
      </c>
      <c r="D1549" t="s">
        <v>243</v>
      </c>
      <c r="E1549" t="s">
        <v>52</v>
      </c>
      <c r="F1549" t="str">
        <f t="shared" si="48"/>
        <v>Abbotsford</v>
      </c>
      <c r="G1549" t="str">
        <f t="shared" si="49"/>
        <v>Abbotsford</v>
      </c>
      <c r="H1549" t="s">
        <v>53</v>
      </c>
      <c r="I1549" t="s">
        <v>2627</v>
      </c>
      <c r="J1549" t="s">
        <v>20</v>
      </c>
      <c r="K1549" t="s">
        <v>32</v>
      </c>
      <c r="L1549" t="s">
        <v>39</v>
      </c>
      <c r="M1549" s="6">
        <v>76000</v>
      </c>
      <c r="N1549" s="6">
        <v>87000</v>
      </c>
      <c r="O1549" s="6">
        <v>81500</v>
      </c>
    </row>
    <row r="1550" spans="1:15" x14ac:dyDescent="0.2">
      <c r="A1550" t="s">
        <v>26</v>
      </c>
      <c r="B1550" t="s">
        <v>2628</v>
      </c>
      <c r="C1550" t="s">
        <v>28</v>
      </c>
      <c r="D1550" t="s">
        <v>1311</v>
      </c>
      <c r="E1550" t="s">
        <v>212</v>
      </c>
      <c r="F1550" t="str">
        <f t="shared" si="48"/>
        <v>Vaughan</v>
      </c>
      <c r="G1550" t="str">
        <f t="shared" si="49"/>
        <v>Vaughan</v>
      </c>
      <c r="H1550" t="s">
        <v>31</v>
      </c>
      <c r="I1550" t="s">
        <v>2110</v>
      </c>
      <c r="J1550" t="s">
        <v>20</v>
      </c>
      <c r="K1550" t="s">
        <v>32</v>
      </c>
      <c r="L1550" t="s">
        <v>21</v>
      </c>
      <c r="M1550" s="6">
        <v>60000</v>
      </c>
      <c r="N1550" s="6">
        <v>65000</v>
      </c>
      <c r="O1550" s="6">
        <v>62500</v>
      </c>
    </row>
    <row r="1551" spans="1:15" x14ac:dyDescent="0.2">
      <c r="A1551" t="s">
        <v>55</v>
      </c>
      <c r="B1551" t="s">
        <v>1197</v>
      </c>
      <c r="C1551" t="s">
        <v>50</v>
      </c>
      <c r="D1551" t="s">
        <v>854</v>
      </c>
      <c r="E1551" t="s">
        <v>487</v>
      </c>
      <c r="F1551" t="str">
        <f t="shared" si="48"/>
        <v>Waterloo</v>
      </c>
      <c r="G1551" t="str">
        <f t="shared" si="49"/>
        <v>Waterloo</v>
      </c>
      <c r="H1551" t="s">
        <v>31</v>
      </c>
      <c r="I1551" t="s">
        <v>2629</v>
      </c>
      <c r="J1551" t="s">
        <v>20</v>
      </c>
      <c r="K1551" t="s">
        <v>32</v>
      </c>
      <c r="L1551" t="s">
        <v>21</v>
      </c>
      <c r="M1551" s="6">
        <v>54000</v>
      </c>
      <c r="N1551" s="6">
        <v>88000</v>
      </c>
      <c r="O1551" s="6">
        <v>71000</v>
      </c>
    </row>
    <row r="1552" spans="1:15" x14ac:dyDescent="0.2">
      <c r="A1552" t="s">
        <v>55</v>
      </c>
      <c r="B1552" t="s">
        <v>1197</v>
      </c>
      <c r="C1552" t="s">
        <v>50</v>
      </c>
      <c r="D1552" t="s">
        <v>854</v>
      </c>
      <c r="E1552" t="s">
        <v>487</v>
      </c>
      <c r="F1552" t="str">
        <f t="shared" si="48"/>
        <v>Waterloo</v>
      </c>
      <c r="G1552" t="str">
        <f t="shared" si="49"/>
        <v>Waterloo</v>
      </c>
      <c r="H1552" t="s">
        <v>146</v>
      </c>
      <c r="I1552" t="s">
        <v>2629</v>
      </c>
      <c r="J1552" t="s">
        <v>20</v>
      </c>
      <c r="K1552" t="s">
        <v>32</v>
      </c>
      <c r="L1552" t="s">
        <v>21</v>
      </c>
      <c r="M1552" s="6">
        <v>54000</v>
      </c>
      <c r="N1552" s="6">
        <v>88000</v>
      </c>
      <c r="O1552" s="6">
        <v>71000</v>
      </c>
    </row>
    <row r="1553" spans="1:15" x14ac:dyDescent="0.2">
      <c r="A1553" t="s">
        <v>48</v>
      </c>
      <c r="B1553" t="s">
        <v>2630</v>
      </c>
      <c r="C1553" t="s">
        <v>50</v>
      </c>
      <c r="D1553" t="s">
        <v>2631</v>
      </c>
      <c r="E1553" t="s">
        <v>560</v>
      </c>
      <c r="F1553" t="str">
        <f t="shared" si="48"/>
        <v>Concord</v>
      </c>
      <c r="G1553" t="str">
        <f t="shared" si="49"/>
        <v>Concord</v>
      </c>
      <c r="H1553" t="s">
        <v>31</v>
      </c>
      <c r="I1553" t="s">
        <v>2632</v>
      </c>
      <c r="J1553" t="s">
        <v>20</v>
      </c>
      <c r="K1553" t="s">
        <v>32</v>
      </c>
      <c r="L1553" t="s">
        <v>21</v>
      </c>
      <c r="M1553" s="6">
        <v>58000</v>
      </c>
      <c r="N1553" s="6">
        <v>64000</v>
      </c>
      <c r="O1553" s="6">
        <v>61000</v>
      </c>
    </row>
    <row r="1554" spans="1:15" x14ac:dyDescent="0.2">
      <c r="A1554" t="s">
        <v>26</v>
      </c>
      <c r="B1554" t="s">
        <v>445</v>
      </c>
      <c r="C1554" t="s">
        <v>23</v>
      </c>
      <c r="D1554" t="s">
        <v>263</v>
      </c>
      <c r="E1554" t="s">
        <v>37</v>
      </c>
      <c r="F1554" t="str">
        <f t="shared" si="48"/>
        <v>Toronto</v>
      </c>
      <c r="G1554" t="str">
        <f t="shared" si="49"/>
        <v>Toronto</v>
      </c>
      <c r="H1554" t="s">
        <v>31</v>
      </c>
      <c r="I1554" t="s">
        <v>2633</v>
      </c>
      <c r="J1554" t="s">
        <v>20</v>
      </c>
      <c r="K1554" t="s">
        <v>32</v>
      </c>
      <c r="L1554" t="s">
        <v>93</v>
      </c>
      <c r="M1554" s="6">
        <v>75000</v>
      </c>
      <c r="N1554" s="6">
        <v>100000</v>
      </c>
      <c r="O1554" s="6">
        <v>87500</v>
      </c>
    </row>
    <row r="1555" spans="1:15" x14ac:dyDescent="0.2">
      <c r="A1555" t="s">
        <v>13</v>
      </c>
      <c r="B1555" t="s">
        <v>1403</v>
      </c>
      <c r="C1555" t="s">
        <v>35</v>
      </c>
      <c r="D1555" t="s">
        <v>1404</v>
      </c>
      <c r="E1555" t="s">
        <v>212</v>
      </c>
      <c r="F1555" t="str">
        <f t="shared" si="48"/>
        <v>Vaughan</v>
      </c>
      <c r="G1555" t="str">
        <f t="shared" si="49"/>
        <v>Vaughan</v>
      </c>
      <c r="H1555" t="s">
        <v>31</v>
      </c>
      <c r="I1555" t="s">
        <v>2634</v>
      </c>
      <c r="J1555" t="s">
        <v>45</v>
      </c>
      <c r="K1555" t="s">
        <v>32</v>
      </c>
      <c r="L1555" t="s">
        <v>33</v>
      </c>
      <c r="M1555" s="6">
        <v>75000</v>
      </c>
      <c r="N1555" s="6">
        <v>150000</v>
      </c>
      <c r="O1555" s="6">
        <v>112500</v>
      </c>
    </row>
    <row r="1556" spans="1:15" x14ac:dyDescent="0.2">
      <c r="A1556" t="s">
        <v>48</v>
      </c>
      <c r="B1556" t="s">
        <v>828</v>
      </c>
      <c r="C1556" t="s">
        <v>50</v>
      </c>
      <c r="D1556" t="s">
        <v>829</v>
      </c>
      <c r="E1556" t="s">
        <v>17</v>
      </c>
      <c r="F1556" t="str">
        <f t="shared" si="48"/>
        <v>Remote</v>
      </c>
      <c r="G1556" t="str">
        <f t="shared" si="49"/>
        <v>Remote</v>
      </c>
      <c r="H1556" t="s">
        <v>18</v>
      </c>
      <c r="I1556" t="s">
        <v>2635</v>
      </c>
      <c r="J1556" t="s">
        <v>20</v>
      </c>
      <c r="K1556" t="s">
        <v>17</v>
      </c>
      <c r="L1556" t="s">
        <v>33</v>
      </c>
      <c r="M1556" s="6">
        <v>60000</v>
      </c>
      <c r="N1556" s="6">
        <v>65000</v>
      </c>
      <c r="O1556" s="6">
        <v>62500</v>
      </c>
    </row>
    <row r="1557" spans="1:15" x14ac:dyDescent="0.2">
      <c r="A1557" t="s">
        <v>22</v>
      </c>
      <c r="B1557" t="s">
        <v>454</v>
      </c>
      <c r="C1557" t="s">
        <v>50</v>
      </c>
      <c r="D1557" t="s">
        <v>78</v>
      </c>
      <c r="E1557" t="s">
        <v>37</v>
      </c>
      <c r="F1557" t="str">
        <f t="shared" si="48"/>
        <v>Toronto</v>
      </c>
      <c r="G1557" t="str">
        <f t="shared" si="49"/>
        <v>Toronto</v>
      </c>
      <c r="H1557" t="s">
        <v>31</v>
      </c>
      <c r="I1557" t="s">
        <v>2636</v>
      </c>
      <c r="J1557" t="s">
        <v>20</v>
      </c>
      <c r="K1557" t="s">
        <v>32</v>
      </c>
      <c r="L1557" t="s">
        <v>21</v>
      </c>
      <c r="M1557" s="6">
        <v>60000</v>
      </c>
      <c r="N1557" s="6">
        <v>100000</v>
      </c>
      <c r="O1557" s="6">
        <v>80000</v>
      </c>
    </row>
    <row r="1558" spans="1:15" x14ac:dyDescent="0.2">
      <c r="A1558" t="s">
        <v>22</v>
      </c>
      <c r="B1558" t="s">
        <v>1141</v>
      </c>
      <c r="C1558" t="s">
        <v>50</v>
      </c>
      <c r="D1558" t="s">
        <v>1142</v>
      </c>
      <c r="E1558" t="s">
        <v>37</v>
      </c>
      <c r="F1558" t="str">
        <f t="shared" si="48"/>
        <v>Toronto</v>
      </c>
      <c r="G1558" t="str">
        <f t="shared" si="49"/>
        <v>Toronto</v>
      </c>
      <c r="H1558" t="s">
        <v>31</v>
      </c>
      <c r="I1558" t="s">
        <v>2637</v>
      </c>
      <c r="J1558" t="s">
        <v>20</v>
      </c>
      <c r="K1558" t="s">
        <v>32</v>
      </c>
      <c r="L1558" t="s">
        <v>21</v>
      </c>
      <c r="M1558" s="6">
        <v>60000</v>
      </c>
      <c r="N1558" s="6">
        <v>95000</v>
      </c>
      <c r="O1558" s="6">
        <v>77500</v>
      </c>
    </row>
    <row r="1559" spans="1:15" x14ac:dyDescent="0.2">
      <c r="A1559" t="s">
        <v>13</v>
      </c>
      <c r="B1559" t="s">
        <v>1488</v>
      </c>
      <c r="C1559" t="s">
        <v>826</v>
      </c>
      <c r="D1559" t="s">
        <v>135</v>
      </c>
      <c r="E1559" t="s">
        <v>136</v>
      </c>
      <c r="F1559" t="str">
        <f t="shared" si="48"/>
        <v>Edmonton</v>
      </c>
      <c r="G1559" t="str">
        <f t="shared" si="49"/>
        <v>Edmonton</v>
      </c>
      <c r="H1559" t="s">
        <v>100</v>
      </c>
      <c r="I1559" t="s">
        <v>2638</v>
      </c>
      <c r="J1559" t="s">
        <v>20</v>
      </c>
      <c r="K1559" t="s">
        <v>32</v>
      </c>
      <c r="L1559" t="s">
        <v>33</v>
      </c>
      <c r="M1559" s="6">
        <v>60000</v>
      </c>
      <c r="N1559" s="6">
        <v>82000</v>
      </c>
      <c r="O1559" s="6">
        <v>71000</v>
      </c>
    </row>
    <row r="1560" spans="1:15" x14ac:dyDescent="0.2">
      <c r="A1560" t="s">
        <v>22</v>
      </c>
      <c r="B1560" t="s">
        <v>23</v>
      </c>
      <c r="C1560" t="s">
        <v>23</v>
      </c>
      <c r="D1560" t="s">
        <v>2639</v>
      </c>
      <c r="E1560" t="s">
        <v>1835</v>
      </c>
      <c r="F1560" t="str">
        <f t="shared" si="48"/>
        <v>Montreal</v>
      </c>
      <c r="G1560" t="str">
        <f t="shared" si="49"/>
        <v>Montreal</v>
      </c>
      <c r="H1560" t="s">
        <v>146</v>
      </c>
      <c r="I1560" t="s">
        <v>2640</v>
      </c>
      <c r="J1560" t="s">
        <v>20</v>
      </c>
      <c r="K1560" t="s">
        <v>32</v>
      </c>
      <c r="L1560" t="s">
        <v>33</v>
      </c>
      <c r="M1560" s="6">
        <v>137280</v>
      </c>
      <c r="N1560" s="6">
        <v>137280</v>
      </c>
      <c r="O1560" s="6">
        <v>137280</v>
      </c>
    </row>
    <row r="1561" spans="1:15" x14ac:dyDescent="0.2">
      <c r="A1561" t="s">
        <v>88</v>
      </c>
      <c r="B1561" t="s">
        <v>1128</v>
      </c>
      <c r="C1561" t="s">
        <v>90</v>
      </c>
      <c r="D1561" t="s">
        <v>1129</v>
      </c>
      <c r="E1561" t="s">
        <v>75</v>
      </c>
      <c r="F1561" t="str">
        <f t="shared" si="48"/>
        <v>Burlington</v>
      </c>
      <c r="G1561" t="str">
        <f t="shared" si="49"/>
        <v>Burlington</v>
      </c>
      <c r="H1561" t="s">
        <v>31</v>
      </c>
      <c r="I1561" t="s">
        <v>2641</v>
      </c>
      <c r="J1561" t="s">
        <v>20</v>
      </c>
      <c r="K1561" t="s">
        <v>32</v>
      </c>
      <c r="L1561" t="s">
        <v>21</v>
      </c>
      <c r="M1561" s="6">
        <v>67000</v>
      </c>
      <c r="N1561" s="6">
        <v>67000</v>
      </c>
      <c r="O1561" s="6">
        <v>67000</v>
      </c>
    </row>
    <row r="1562" spans="1:15" x14ac:dyDescent="0.2">
      <c r="A1562" t="s">
        <v>22</v>
      </c>
      <c r="B1562" t="s">
        <v>23</v>
      </c>
      <c r="C1562" t="s">
        <v>23</v>
      </c>
      <c r="D1562" t="s">
        <v>2642</v>
      </c>
      <c r="E1562" t="s">
        <v>37</v>
      </c>
      <c r="F1562" t="str">
        <f t="shared" si="48"/>
        <v>Toronto</v>
      </c>
      <c r="G1562" t="str">
        <f t="shared" si="49"/>
        <v>Toronto</v>
      </c>
      <c r="H1562" t="s">
        <v>31</v>
      </c>
      <c r="I1562" t="s">
        <v>2643</v>
      </c>
      <c r="J1562" t="s">
        <v>20</v>
      </c>
      <c r="K1562" t="s">
        <v>32</v>
      </c>
      <c r="L1562" t="s">
        <v>241</v>
      </c>
      <c r="M1562" s="6">
        <v>60000</v>
      </c>
      <c r="N1562" s="6">
        <v>98000</v>
      </c>
      <c r="O1562" s="6">
        <v>79000</v>
      </c>
    </row>
    <row r="1563" spans="1:15" x14ac:dyDescent="0.2">
      <c r="A1563" t="s">
        <v>48</v>
      </c>
      <c r="B1563" t="s">
        <v>1303</v>
      </c>
      <c r="C1563" t="s">
        <v>23</v>
      </c>
      <c r="D1563" t="s">
        <v>1304</v>
      </c>
      <c r="E1563" t="s">
        <v>123</v>
      </c>
      <c r="F1563" t="str">
        <f t="shared" si="48"/>
        <v>Mississauga</v>
      </c>
      <c r="G1563" t="str">
        <f t="shared" si="49"/>
        <v>Mississauga</v>
      </c>
      <c r="H1563" t="s">
        <v>31</v>
      </c>
      <c r="I1563" t="s">
        <v>2644</v>
      </c>
      <c r="J1563" t="s">
        <v>20</v>
      </c>
      <c r="K1563" t="s">
        <v>32</v>
      </c>
      <c r="L1563" t="s">
        <v>21</v>
      </c>
      <c r="M1563" s="6">
        <v>89000</v>
      </c>
      <c r="N1563" s="6">
        <v>93000</v>
      </c>
      <c r="O1563" s="6">
        <v>91000</v>
      </c>
    </row>
    <row r="1564" spans="1:15" x14ac:dyDescent="0.2">
      <c r="A1564" t="s">
        <v>22</v>
      </c>
      <c r="B1564" t="s">
        <v>23</v>
      </c>
      <c r="C1564" t="s">
        <v>23</v>
      </c>
      <c r="D1564" t="s">
        <v>2081</v>
      </c>
      <c r="E1564" t="s">
        <v>30</v>
      </c>
      <c r="F1564" t="str">
        <f t="shared" si="48"/>
        <v>Ottawa</v>
      </c>
      <c r="G1564" t="str">
        <f t="shared" si="49"/>
        <v>Ottawa</v>
      </c>
      <c r="H1564" t="s">
        <v>31</v>
      </c>
      <c r="I1564" t="s">
        <v>2645</v>
      </c>
      <c r="J1564" t="s">
        <v>20</v>
      </c>
      <c r="K1564" t="s">
        <v>32</v>
      </c>
      <c r="L1564" t="s">
        <v>21</v>
      </c>
      <c r="M1564" s="6">
        <v>60000</v>
      </c>
      <c r="N1564" s="6">
        <v>84000</v>
      </c>
      <c r="O1564" s="6">
        <v>72000</v>
      </c>
    </row>
    <row r="1565" spans="1:15" x14ac:dyDescent="0.2">
      <c r="A1565" t="s">
        <v>48</v>
      </c>
      <c r="B1565" t="s">
        <v>565</v>
      </c>
      <c r="C1565" t="s">
        <v>50</v>
      </c>
      <c r="D1565" t="s">
        <v>2646</v>
      </c>
      <c r="E1565" t="s">
        <v>154</v>
      </c>
      <c r="F1565" t="str">
        <f t="shared" si="48"/>
        <v>London</v>
      </c>
      <c r="G1565" t="str">
        <f t="shared" si="49"/>
        <v>London</v>
      </c>
      <c r="H1565" t="s">
        <v>31</v>
      </c>
      <c r="I1565" t="s">
        <v>2647</v>
      </c>
      <c r="J1565" t="s">
        <v>20</v>
      </c>
      <c r="K1565" t="s">
        <v>32</v>
      </c>
      <c r="L1565" t="s">
        <v>33</v>
      </c>
      <c r="M1565" s="6">
        <v>53000</v>
      </c>
      <c r="N1565" s="6">
        <v>85000</v>
      </c>
      <c r="O1565" s="6">
        <v>69000</v>
      </c>
    </row>
    <row r="1566" spans="1:15" x14ac:dyDescent="0.2">
      <c r="A1566" t="s">
        <v>22</v>
      </c>
      <c r="B1566" t="s">
        <v>23</v>
      </c>
      <c r="C1566" t="s">
        <v>23</v>
      </c>
      <c r="D1566" t="s">
        <v>135</v>
      </c>
      <c r="E1566" t="s">
        <v>136</v>
      </c>
      <c r="F1566" t="str">
        <f t="shared" si="48"/>
        <v>Edmonton</v>
      </c>
      <c r="G1566" t="str">
        <f t="shared" si="49"/>
        <v>Edmonton</v>
      </c>
      <c r="H1566" t="s">
        <v>100</v>
      </c>
      <c r="I1566" t="s">
        <v>2648</v>
      </c>
      <c r="J1566" t="s">
        <v>20</v>
      </c>
      <c r="K1566" t="s">
        <v>32</v>
      </c>
      <c r="L1566" t="s">
        <v>33</v>
      </c>
      <c r="M1566" s="6">
        <v>65000</v>
      </c>
      <c r="N1566" s="6">
        <v>90000</v>
      </c>
      <c r="O1566" s="6">
        <v>77500</v>
      </c>
    </row>
    <row r="1567" spans="1:15" x14ac:dyDescent="0.2">
      <c r="A1567" t="s">
        <v>22</v>
      </c>
      <c r="B1567" t="s">
        <v>417</v>
      </c>
      <c r="C1567" t="s">
        <v>50</v>
      </c>
      <c r="D1567" t="s">
        <v>418</v>
      </c>
      <c r="E1567" t="s">
        <v>37</v>
      </c>
      <c r="F1567" t="str">
        <f t="shared" si="48"/>
        <v>Toronto</v>
      </c>
      <c r="G1567" t="str">
        <f t="shared" si="49"/>
        <v>Toronto</v>
      </c>
      <c r="H1567" t="s">
        <v>31</v>
      </c>
      <c r="I1567" t="s">
        <v>2649</v>
      </c>
      <c r="J1567" t="s">
        <v>20</v>
      </c>
      <c r="K1567" t="s">
        <v>32</v>
      </c>
      <c r="L1567" t="s">
        <v>21</v>
      </c>
      <c r="M1567" s="6">
        <v>85000</v>
      </c>
      <c r="N1567" s="6">
        <v>95000</v>
      </c>
      <c r="O1567" s="6">
        <v>90000</v>
      </c>
    </row>
    <row r="1568" spans="1:15" x14ac:dyDescent="0.2">
      <c r="A1568" t="s">
        <v>55</v>
      </c>
      <c r="B1568" t="s">
        <v>197</v>
      </c>
      <c r="C1568" t="s">
        <v>23</v>
      </c>
      <c r="D1568" t="s">
        <v>198</v>
      </c>
      <c r="E1568" t="s">
        <v>110</v>
      </c>
      <c r="F1568" t="str">
        <f t="shared" si="48"/>
        <v>Barrie</v>
      </c>
      <c r="G1568" t="str">
        <f t="shared" si="49"/>
        <v>Barrie</v>
      </c>
      <c r="H1568" t="s">
        <v>31</v>
      </c>
      <c r="I1568" t="s">
        <v>2650</v>
      </c>
      <c r="J1568" t="s">
        <v>20</v>
      </c>
      <c r="K1568" t="s">
        <v>32</v>
      </c>
      <c r="L1568" t="s">
        <v>21</v>
      </c>
      <c r="M1568" s="6">
        <v>54000</v>
      </c>
      <c r="N1568" s="6">
        <v>71000</v>
      </c>
      <c r="O1568" s="6">
        <v>62500</v>
      </c>
    </row>
    <row r="1569" spans="1:15" x14ac:dyDescent="0.2">
      <c r="A1569" t="s">
        <v>55</v>
      </c>
      <c r="B1569" t="s">
        <v>2651</v>
      </c>
      <c r="C1569" t="s">
        <v>50</v>
      </c>
      <c r="D1569" t="s">
        <v>418</v>
      </c>
      <c r="E1569" t="s">
        <v>37</v>
      </c>
      <c r="F1569" t="str">
        <f t="shared" si="48"/>
        <v>Toronto</v>
      </c>
      <c r="G1569" t="str">
        <f t="shared" si="49"/>
        <v>Toronto</v>
      </c>
      <c r="H1569" t="s">
        <v>31</v>
      </c>
      <c r="I1569" t="s">
        <v>2652</v>
      </c>
      <c r="J1569" t="s">
        <v>20</v>
      </c>
      <c r="K1569" t="s">
        <v>32</v>
      </c>
      <c r="L1569" t="s">
        <v>21</v>
      </c>
      <c r="M1569" s="6">
        <v>55000</v>
      </c>
      <c r="N1569" s="6">
        <v>85000</v>
      </c>
      <c r="O1569" s="6">
        <v>70000</v>
      </c>
    </row>
    <row r="1570" spans="1:15" x14ac:dyDescent="0.2">
      <c r="A1570" t="s">
        <v>22</v>
      </c>
      <c r="B1570" t="s">
        <v>23</v>
      </c>
      <c r="C1570" t="s">
        <v>23</v>
      </c>
      <c r="D1570" t="s">
        <v>529</v>
      </c>
      <c r="E1570" t="s">
        <v>37</v>
      </c>
      <c r="F1570" t="str">
        <f t="shared" si="48"/>
        <v>Toronto</v>
      </c>
      <c r="G1570" t="str">
        <f t="shared" si="49"/>
        <v>Toronto</v>
      </c>
      <c r="H1570" t="s">
        <v>31</v>
      </c>
      <c r="I1570" t="s">
        <v>2653</v>
      </c>
      <c r="J1570" t="s">
        <v>20</v>
      </c>
      <c r="K1570" t="s">
        <v>32</v>
      </c>
      <c r="L1570" t="s">
        <v>21</v>
      </c>
      <c r="M1570" s="6">
        <v>50000</v>
      </c>
      <c r="N1570" s="6">
        <v>57200</v>
      </c>
      <c r="O1570" s="6">
        <v>53600</v>
      </c>
    </row>
    <row r="1571" spans="1:15" x14ac:dyDescent="0.2">
      <c r="A1571" t="s">
        <v>13</v>
      </c>
      <c r="B1571" t="s">
        <v>1183</v>
      </c>
      <c r="C1571" t="s">
        <v>41</v>
      </c>
      <c r="D1571" t="s">
        <v>1184</v>
      </c>
      <c r="E1571" t="s">
        <v>298</v>
      </c>
      <c r="F1571" t="str">
        <f t="shared" si="48"/>
        <v>Victoria</v>
      </c>
      <c r="G1571" t="str">
        <f t="shared" si="49"/>
        <v>Victoria</v>
      </c>
      <c r="H1571" t="s">
        <v>53</v>
      </c>
      <c r="I1571" t="s">
        <v>2654</v>
      </c>
      <c r="J1571" t="s">
        <v>45</v>
      </c>
      <c r="K1571" t="s">
        <v>32</v>
      </c>
      <c r="L1571" t="s">
        <v>46</v>
      </c>
      <c r="M1571" s="6">
        <v>94931.199999999997</v>
      </c>
      <c r="N1571" s="6">
        <v>136448</v>
      </c>
      <c r="O1571" s="6">
        <v>115689.60000000001</v>
      </c>
    </row>
    <row r="1572" spans="1:15" x14ac:dyDescent="0.2">
      <c r="A1572" t="s">
        <v>13</v>
      </c>
      <c r="B1572" t="s">
        <v>1183</v>
      </c>
      <c r="C1572" t="s">
        <v>41</v>
      </c>
      <c r="D1572" t="s">
        <v>1184</v>
      </c>
      <c r="E1572" t="s">
        <v>298</v>
      </c>
      <c r="F1572" t="str">
        <f t="shared" si="48"/>
        <v>Victoria</v>
      </c>
      <c r="G1572" t="str">
        <f t="shared" si="49"/>
        <v>Victoria</v>
      </c>
      <c r="H1572" t="s">
        <v>384</v>
      </c>
      <c r="I1572" t="s">
        <v>2654</v>
      </c>
      <c r="J1572" t="s">
        <v>45</v>
      </c>
      <c r="K1572" t="s">
        <v>32</v>
      </c>
      <c r="L1572" t="s">
        <v>46</v>
      </c>
      <c r="M1572" s="6">
        <v>94931.199999999997</v>
      </c>
      <c r="N1572" s="6">
        <v>136448</v>
      </c>
      <c r="O1572" s="6">
        <v>115689.60000000001</v>
      </c>
    </row>
    <row r="1573" spans="1:15" x14ac:dyDescent="0.2">
      <c r="A1573" t="s">
        <v>13</v>
      </c>
      <c r="B1573" t="s">
        <v>1183</v>
      </c>
      <c r="C1573" t="s">
        <v>41</v>
      </c>
      <c r="D1573" t="s">
        <v>1184</v>
      </c>
      <c r="E1573" t="s">
        <v>298</v>
      </c>
      <c r="F1573" t="str">
        <f t="shared" si="48"/>
        <v>Victoria</v>
      </c>
      <c r="G1573" t="str">
        <f t="shared" si="49"/>
        <v>Victoria</v>
      </c>
      <c r="H1573" t="s">
        <v>234</v>
      </c>
      <c r="I1573" t="s">
        <v>2654</v>
      </c>
      <c r="J1573" t="s">
        <v>45</v>
      </c>
      <c r="K1573" t="s">
        <v>32</v>
      </c>
      <c r="L1573" t="s">
        <v>46</v>
      </c>
      <c r="M1573" s="6">
        <v>94931.199999999997</v>
      </c>
      <c r="N1573" s="6">
        <v>136448</v>
      </c>
      <c r="O1573" s="6">
        <v>115689.60000000001</v>
      </c>
    </row>
    <row r="1574" spans="1:15" x14ac:dyDescent="0.2">
      <c r="A1574" t="s">
        <v>48</v>
      </c>
      <c r="B1574" t="s">
        <v>988</v>
      </c>
      <c r="C1574" t="s">
        <v>23</v>
      </c>
      <c r="D1574" t="s">
        <v>169</v>
      </c>
      <c r="E1574" t="s">
        <v>63</v>
      </c>
      <c r="F1574" t="str">
        <f t="shared" si="48"/>
        <v>Vancouver</v>
      </c>
      <c r="G1574" t="str">
        <f t="shared" si="49"/>
        <v>Vancouver</v>
      </c>
      <c r="H1574" t="s">
        <v>53</v>
      </c>
      <c r="I1574" t="s">
        <v>2655</v>
      </c>
      <c r="J1574" t="s">
        <v>45</v>
      </c>
      <c r="K1574" t="s">
        <v>32</v>
      </c>
      <c r="L1574" t="s">
        <v>21</v>
      </c>
      <c r="M1574" s="6">
        <v>89000</v>
      </c>
      <c r="N1574" s="6">
        <v>123000</v>
      </c>
      <c r="O1574" s="6">
        <v>106000</v>
      </c>
    </row>
    <row r="1575" spans="1:15" x14ac:dyDescent="0.2">
      <c r="A1575" t="s">
        <v>55</v>
      </c>
      <c r="B1575" t="s">
        <v>567</v>
      </c>
      <c r="C1575" t="s">
        <v>50</v>
      </c>
      <c r="D1575" t="s">
        <v>568</v>
      </c>
      <c r="E1575" t="s">
        <v>63</v>
      </c>
      <c r="F1575" t="str">
        <f t="shared" si="48"/>
        <v>Vancouver</v>
      </c>
      <c r="G1575" t="str">
        <f t="shared" si="49"/>
        <v>Vancouver</v>
      </c>
      <c r="H1575" t="s">
        <v>53</v>
      </c>
      <c r="I1575" t="s">
        <v>2656</v>
      </c>
      <c r="J1575" t="s">
        <v>45</v>
      </c>
      <c r="K1575" t="s">
        <v>32</v>
      </c>
      <c r="L1575" t="s">
        <v>33</v>
      </c>
      <c r="M1575" s="6">
        <v>88000</v>
      </c>
      <c r="N1575" s="6">
        <v>137000</v>
      </c>
      <c r="O1575" s="6">
        <v>112500</v>
      </c>
    </row>
    <row r="1576" spans="1:15" x14ac:dyDescent="0.2">
      <c r="A1576" t="s">
        <v>48</v>
      </c>
      <c r="B1576" t="s">
        <v>654</v>
      </c>
      <c r="C1576" t="s">
        <v>103</v>
      </c>
      <c r="D1576" t="s">
        <v>655</v>
      </c>
      <c r="E1576" t="s">
        <v>656</v>
      </c>
      <c r="F1576" t="str">
        <f t="shared" si="48"/>
        <v>Lakeshore</v>
      </c>
      <c r="G1576" t="str">
        <f t="shared" si="49"/>
        <v>Lakeshore</v>
      </c>
      <c r="H1576" t="s">
        <v>31</v>
      </c>
      <c r="I1576" t="s">
        <v>2657</v>
      </c>
      <c r="J1576" t="s">
        <v>45</v>
      </c>
      <c r="K1576" t="s">
        <v>32</v>
      </c>
      <c r="L1576" t="s">
        <v>21</v>
      </c>
      <c r="M1576" s="6">
        <v>68500</v>
      </c>
      <c r="N1576" s="6">
        <v>87000</v>
      </c>
      <c r="O1576" s="6">
        <v>77750</v>
      </c>
    </row>
    <row r="1577" spans="1:15" x14ac:dyDescent="0.2">
      <c r="A1577" t="s">
        <v>48</v>
      </c>
      <c r="B1577" t="s">
        <v>654</v>
      </c>
      <c r="C1577" t="s">
        <v>103</v>
      </c>
      <c r="D1577" t="s">
        <v>655</v>
      </c>
      <c r="E1577" t="s">
        <v>656</v>
      </c>
      <c r="F1577" t="str">
        <f t="shared" si="48"/>
        <v>Lakeshore</v>
      </c>
      <c r="G1577" t="str">
        <f t="shared" si="49"/>
        <v>Lakeshore</v>
      </c>
      <c r="H1577" t="s">
        <v>234</v>
      </c>
      <c r="I1577" t="s">
        <v>2657</v>
      </c>
      <c r="J1577" t="s">
        <v>45</v>
      </c>
      <c r="K1577" t="s">
        <v>32</v>
      </c>
      <c r="L1577" t="s">
        <v>21</v>
      </c>
      <c r="M1577" s="6">
        <v>68500</v>
      </c>
      <c r="N1577" s="6">
        <v>87000</v>
      </c>
      <c r="O1577" s="6">
        <v>77750</v>
      </c>
    </row>
    <row r="1578" spans="1:15" x14ac:dyDescent="0.2">
      <c r="A1578" t="s">
        <v>88</v>
      </c>
      <c r="B1578" t="s">
        <v>1747</v>
      </c>
      <c r="C1578" t="s">
        <v>23</v>
      </c>
      <c r="D1578" t="s">
        <v>1748</v>
      </c>
      <c r="E1578" t="s">
        <v>344</v>
      </c>
      <c r="F1578" t="str">
        <f t="shared" si="48"/>
        <v>Burnaby</v>
      </c>
      <c r="G1578" t="str">
        <f t="shared" si="49"/>
        <v>Burnaby</v>
      </c>
      <c r="H1578" t="s">
        <v>53</v>
      </c>
      <c r="I1578" t="s">
        <v>2658</v>
      </c>
      <c r="J1578" t="s">
        <v>20</v>
      </c>
      <c r="K1578" t="s">
        <v>32</v>
      </c>
      <c r="L1578" t="s">
        <v>33</v>
      </c>
      <c r="M1578" s="6">
        <v>93000</v>
      </c>
      <c r="N1578" s="6">
        <v>114000</v>
      </c>
      <c r="O1578" s="6">
        <v>103500</v>
      </c>
    </row>
    <row r="1579" spans="1:15" x14ac:dyDescent="0.2">
      <c r="A1579" t="s">
        <v>424</v>
      </c>
      <c r="B1579" t="s">
        <v>450</v>
      </c>
      <c r="C1579" t="s">
        <v>50</v>
      </c>
      <c r="D1579" t="s">
        <v>2659</v>
      </c>
      <c r="E1579" t="s">
        <v>123</v>
      </c>
      <c r="F1579" t="str">
        <f t="shared" si="48"/>
        <v>Mississauga</v>
      </c>
      <c r="G1579" t="str">
        <f t="shared" si="49"/>
        <v>Mississauga</v>
      </c>
      <c r="H1579" t="s">
        <v>31</v>
      </c>
      <c r="I1579" t="s">
        <v>2029</v>
      </c>
      <c r="J1579" t="s">
        <v>20</v>
      </c>
      <c r="K1579" t="s">
        <v>32</v>
      </c>
      <c r="L1579" t="s">
        <v>21</v>
      </c>
      <c r="M1579" s="6">
        <v>89440</v>
      </c>
      <c r="N1579" s="6">
        <v>89440</v>
      </c>
      <c r="O1579" s="6">
        <v>89440</v>
      </c>
    </row>
    <row r="1580" spans="1:15" x14ac:dyDescent="0.2">
      <c r="A1580" t="s">
        <v>88</v>
      </c>
      <c r="B1580" t="s">
        <v>675</v>
      </c>
      <c r="C1580" t="s">
        <v>90</v>
      </c>
      <c r="D1580" t="s">
        <v>676</v>
      </c>
      <c r="E1580" t="s">
        <v>677</v>
      </c>
      <c r="F1580" t="str">
        <f t="shared" si="48"/>
        <v>St. Paul</v>
      </c>
      <c r="G1580" t="str">
        <f t="shared" si="49"/>
        <v>St. Paul</v>
      </c>
      <c r="H1580" t="s">
        <v>100</v>
      </c>
      <c r="I1580" t="s">
        <v>2660</v>
      </c>
      <c r="J1580" t="s">
        <v>20</v>
      </c>
      <c r="K1580" t="s">
        <v>32</v>
      </c>
      <c r="L1580" t="s">
        <v>150</v>
      </c>
      <c r="M1580" s="6">
        <v>56000</v>
      </c>
      <c r="N1580" s="6">
        <v>80000</v>
      </c>
      <c r="O1580" s="6">
        <v>68000</v>
      </c>
    </row>
    <row r="1581" spans="1:15" x14ac:dyDescent="0.2">
      <c r="A1581" t="s">
        <v>88</v>
      </c>
      <c r="B1581" t="s">
        <v>321</v>
      </c>
      <c r="C1581" t="s">
        <v>90</v>
      </c>
      <c r="D1581" t="s">
        <v>351</v>
      </c>
      <c r="E1581" t="s">
        <v>63</v>
      </c>
      <c r="F1581" t="str">
        <f t="shared" si="48"/>
        <v>Vancouver</v>
      </c>
      <c r="G1581" t="str">
        <f t="shared" si="49"/>
        <v>Vancouver</v>
      </c>
      <c r="H1581" t="s">
        <v>53</v>
      </c>
      <c r="I1581" t="s">
        <v>2661</v>
      </c>
      <c r="J1581" t="s">
        <v>20</v>
      </c>
      <c r="K1581" t="s">
        <v>32</v>
      </c>
      <c r="L1581" t="s">
        <v>21</v>
      </c>
      <c r="M1581" s="6">
        <v>30240.560000000001</v>
      </c>
      <c r="N1581" s="6">
        <v>57200</v>
      </c>
      <c r="O1581" s="6">
        <v>43720.28</v>
      </c>
    </row>
    <row r="1582" spans="1:15" x14ac:dyDescent="0.2">
      <c r="A1582" t="s">
        <v>88</v>
      </c>
      <c r="B1582" t="s">
        <v>537</v>
      </c>
      <c r="C1582" t="s">
        <v>90</v>
      </c>
      <c r="D1582" t="s">
        <v>346</v>
      </c>
      <c r="E1582" t="s">
        <v>216</v>
      </c>
      <c r="F1582" t="str">
        <f t="shared" si="48"/>
        <v>Surrey</v>
      </c>
      <c r="G1582" t="str">
        <f t="shared" si="49"/>
        <v>Surrey</v>
      </c>
      <c r="H1582" t="s">
        <v>53</v>
      </c>
      <c r="I1582" t="s">
        <v>2662</v>
      </c>
      <c r="J1582" t="s">
        <v>20</v>
      </c>
      <c r="K1582" t="s">
        <v>32</v>
      </c>
      <c r="L1582" t="s">
        <v>46</v>
      </c>
      <c r="M1582" s="6">
        <v>72113.600000000006</v>
      </c>
      <c r="N1582" s="6">
        <v>103646.39999999999</v>
      </c>
      <c r="O1582" s="6">
        <v>87880</v>
      </c>
    </row>
    <row r="1583" spans="1:15" x14ac:dyDescent="0.2">
      <c r="A1583" t="s">
        <v>22</v>
      </c>
      <c r="B1583" t="s">
        <v>1026</v>
      </c>
      <c r="C1583" t="s">
        <v>50</v>
      </c>
      <c r="D1583" t="s">
        <v>2663</v>
      </c>
      <c r="E1583" t="s">
        <v>316</v>
      </c>
      <c r="F1583" t="str">
        <f t="shared" si="48"/>
        <v>North York</v>
      </c>
      <c r="G1583" t="str">
        <f t="shared" si="49"/>
        <v>North York</v>
      </c>
      <c r="H1583" t="s">
        <v>31</v>
      </c>
      <c r="I1583" t="s">
        <v>2664</v>
      </c>
      <c r="J1583" t="s">
        <v>20</v>
      </c>
      <c r="K1583" t="s">
        <v>32</v>
      </c>
      <c r="L1583" t="s">
        <v>21</v>
      </c>
      <c r="M1583" s="6">
        <v>89440</v>
      </c>
      <c r="N1583" s="6">
        <v>89440</v>
      </c>
      <c r="O1583" s="6">
        <v>89440</v>
      </c>
    </row>
    <row r="1584" spans="1:15" x14ac:dyDescent="0.2">
      <c r="A1584" t="s">
        <v>81</v>
      </c>
      <c r="B1584" t="s">
        <v>963</v>
      </c>
      <c r="C1584" t="s">
        <v>23</v>
      </c>
      <c r="D1584" t="s">
        <v>964</v>
      </c>
      <c r="E1584" t="s">
        <v>136</v>
      </c>
      <c r="F1584" t="str">
        <f t="shared" si="48"/>
        <v>Edmonton</v>
      </c>
      <c r="G1584" t="str">
        <f t="shared" si="49"/>
        <v>Edmonton</v>
      </c>
      <c r="H1584" t="s">
        <v>100</v>
      </c>
      <c r="I1584" t="s">
        <v>2665</v>
      </c>
      <c r="J1584" t="s">
        <v>45</v>
      </c>
      <c r="K1584" t="s">
        <v>32</v>
      </c>
      <c r="L1584" t="s">
        <v>39</v>
      </c>
      <c r="M1584" s="6">
        <v>77000</v>
      </c>
      <c r="N1584" s="6">
        <v>114000</v>
      </c>
      <c r="O1584" s="6">
        <v>95500</v>
      </c>
    </row>
    <row r="1585" spans="1:15" x14ac:dyDescent="0.2">
      <c r="A1585" t="s">
        <v>48</v>
      </c>
      <c r="B1585" t="s">
        <v>2666</v>
      </c>
      <c r="C1585" t="s">
        <v>90</v>
      </c>
      <c r="D1585" t="s">
        <v>2368</v>
      </c>
      <c r="E1585" t="s">
        <v>123</v>
      </c>
      <c r="F1585" t="str">
        <f t="shared" si="48"/>
        <v>Mississauga</v>
      </c>
      <c r="G1585" t="str">
        <f t="shared" si="49"/>
        <v>Mississauga</v>
      </c>
      <c r="H1585" t="s">
        <v>31</v>
      </c>
      <c r="I1585" t="s">
        <v>2667</v>
      </c>
      <c r="J1585" t="s">
        <v>20</v>
      </c>
      <c r="K1585" t="s">
        <v>32</v>
      </c>
      <c r="L1585" t="s">
        <v>33</v>
      </c>
      <c r="M1585" s="7">
        <v>71302.399999999994</v>
      </c>
      <c r="N1585" s="6">
        <v>114545.60000000001</v>
      </c>
      <c r="O1585" s="6">
        <v>92924</v>
      </c>
    </row>
    <row r="1586" spans="1:15" x14ac:dyDescent="0.2">
      <c r="A1586" t="s">
        <v>424</v>
      </c>
      <c r="B1586" t="s">
        <v>450</v>
      </c>
      <c r="C1586" t="s">
        <v>50</v>
      </c>
      <c r="D1586" t="s">
        <v>2669</v>
      </c>
      <c r="E1586" t="s">
        <v>63</v>
      </c>
      <c r="F1586" t="str">
        <f t="shared" si="48"/>
        <v>Vancouver</v>
      </c>
      <c r="G1586" t="str">
        <f t="shared" si="49"/>
        <v>Vancouver</v>
      </c>
      <c r="H1586" t="s">
        <v>53</v>
      </c>
      <c r="I1586" t="s">
        <v>2029</v>
      </c>
      <c r="J1586" t="s">
        <v>20</v>
      </c>
      <c r="K1586" t="s">
        <v>32</v>
      </c>
      <c r="L1586" t="s">
        <v>33</v>
      </c>
      <c r="M1586" s="6">
        <v>76960</v>
      </c>
      <c r="N1586" s="6">
        <v>76960</v>
      </c>
      <c r="O1586" s="6">
        <v>76960</v>
      </c>
    </row>
    <row r="1587" spans="1:15" x14ac:dyDescent="0.2">
      <c r="A1587" t="s">
        <v>48</v>
      </c>
      <c r="B1587" t="s">
        <v>459</v>
      </c>
      <c r="C1587" t="s">
        <v>50</v>
      </c>
      <c r="D1587" t="s">
        <v>460</v>
      </c>
      <c r="E1587" t="s">
        <v>1835</v>
      </c>
      <c r="F1587" t="str">
        <f t="shared" si="48"/>
        <v>Montreal</v>
      </c>
      <c r="G1587" t="str">
        <f t="shared" si="49"/>
        <v>Montreal</v>
      </c>
      <c r="H1587" t="s">
        <v>146</v>
      </c>
      <c r="I1587" t="s">
        <v>2670</v>
      </c>
      <c r="J1587" t="s">
        <v>20</v>
      </c>
      <c r="K1587" t="s">
        <v>32</v>
      </c>
      <c r="L1587" t="s">
        <v>21</v>
      </c>
      <c r="M1587" s="6">
        <v>68500</v>
      </c>
      <c r="N1587" s="6">
        <v>87000</v>
      </c>
      <c r="O1587" s="6">
        <v>77750</v>
      </c>
    </row>
    <row r="1588" spans="1:15" x14ac:dyDescent="0.2">
      <c r="A1588" t="s">
        <v>22</v>
      </c>
      <c r="B1588" t="s">
        <v>191</v>
      </c>
      <c r="C1588" t="s">
        <v>50</v>
      </c>
      <c r="D1588" t="s">
        <v>736</v>
      </c>
      <c r="E1588" t="s">
        <v>136</v>
      </c>
      <c r="F1588" t="str">
        <f t="shared" si="48"/>
        <v>Edmonton</v>
      </c>
      <c r="G1588" t="str">
        <f t="shared" si="49"/>
        <v>Edmonton</v>
      </c>
      <c r="H1588" t="s">
        <v>100</v>
      </c>
      <c r="I1588" t="s">
        <v>2671</v>
      </c>
      <c r="J1588" t="s">
        <v>20</v>
      </c>
      <c r="K1588" t="s">
        <v>32</v>
      </c>
      <c r="L1588" t="s">
        <v>241</v>
      </c>
      <c r="M1588" s="6">
        <v>50000</v>
      </c>
      <c r="N1588" s="6">
        <v>60000</v>
      </c>
      <c r="O1588" s="6">
        <v>55000</v>
      </c>
    </row>
    <row r="1589" spans="1:15" x14ac:dyDescent="0.2">
      <c r="A1589" t="s">
        <v>13</v>
      </c>
      <c r="B1589" t="s">
        <v>798</v>
      </c>
      <c r="C1589" t="s">
        <v>90</v>
      </c>
      <c r="D1589" t="s">
        <v>2672</v>
      </c>
      <c r="E1589" t="s">
        <v>99</v>
      </c>
      <c r="F1589" t="str">
        <f t="shared" si="48"/>
        <v>Calgary</v>
      </c>
      <c r="G1589" t="str">
        <f t="shared" si="49"/>
        <v>Calgary</v>
      </c>
      <c r="H1589" t="s">
        <v>100</v>
      </c>
      <c r="I1589" t="s">
        <v>2673</v>
      </c>
      <c r="J1589" t="s">
        <v>20</v>
      </c>
      <c r="K1589" t="s">
        <v>32</v>
      </c>
      <c r="L1589" t="s">
        <v>21</v>
      </c>
      <c r="M1589" s="6">
        <v>87360</v>
      </c>
      <c r="N1589" s="6">
        <v>87360</v>
      </c>
      <c r="O1589" s="6">
        <v>87360</v>
      </c>
    </row>
    <row r="1590" spans="1:15" x14ac:dyDescent="0.2">
      <c r="A1590" t="s">
        <v>26</v>
      </c>
      <c r="B1590" t="s">
        <v>2674</v>
      </c>
      <c r="C1590" t="s">
        <v>23</v>
      </c>
      <c r="D1590" t="s">
        <v>2675</v>
      </c>
      <c r="E1590" t="s">
        <v>37</v>
      </c>
      <c r="F1590" t="str">
        <f t="shared" si="48"/>
        <v>Toronto</v>
      </c>
      <c r="G1590" t="str">
        <f t="shared" si="49"/>
        <v>Toronto</v>
      </c>
      <c r="H1590" t="s">
        <v>31</v>
      </c>
      <c r="I1590" t="s">
        <v>2676</v>
      </c>
      <c r="J1590" t="s">
        <v>20</v>
      </c>
      <c r="K1590" t="s">
        <v>32</v>
      </c>
      <c r="L1590" t="s">
        <v>33</v>
      </c>
      <c r="M1590" s="6">
        <v>104000</v>
      </c>
      <c r="N1590" s="6">
        <v>104000</v>
      </c>
      <c r="O1590" s="6">
        <v>104000</v>
      </c>
    </row>
    <row r="1591" spans="1:15" x14ac:dyDescent="0.2">
      <c r="A1591" t="s">
        <v>26</v>
      </c>
      <c r="B1591" t="s">
        <v>709</v>
      </c>
      <c r="C1591" t="s">
        <v>50</v>
      </c>
      <c r="D1591" t="s">
        <v>710</v>
      </c>
      <c r="E1591" t="s">
        <v>283</v>
      </c>
      <c r="F1591" t="str">
        <f t="shared" si="48"/>
        <v>Sherbrooke</v>
      </c>
      <c r="G1591" t="str">
        <f t="shared" si="49"/>
        <v>Sherbrooke</v>
      </c>
      <c r="H1591" t="s">
        <v>146</v>
      </c>
      <c r="I1591" t="s">
        <v>2677</v>
      </c>
      <c r="J1591" t="s">
        <v>20</v>
      </c>
      <c r="K1591" t="s">
        <v>32</v>
      </c>
      <c r="L1591" t="s">
        <v>21</v>
      </c>
      <c r="M1591" s="6">
        <v>65000</v>
      </c>
      <c r="N1591" s="6">
        <v>72000</v>
      </c>
      <c r="O1591" s="6">
        <v>68500</v>
      </c>
    </row>
    <row r="1592" spans="1:15" x14ac:dyDescent="0.2">
      <c r="A1592" t="s">
        <v>26</v>
      </c>
      <c r="B1592" t="s">
        <v>1412</v>
      </c>
      <c r="C1592" t="s">
        <v>35</v>
      </c>
      <c r="D1592" t="s">
        <v>1413</v>
      </c>
      <c r="E1592" t="s">
        <v>1890</v>
      </c>
      <c r="F1592" t="str">
        <f t="shared" si="48"/>
        <v>Canada</v>
      </c>
      <c r="G1592" t="str">
        <f t="shared" si="49"/>
        <v>Canada</v>
      </c>
      <c r="H1592" t="s">
        <v>18</v>
      </c>
      <c r="I1592" t="s">
        <v>2678</v>
      </c>
      <c r="J1592" t="s">
        <v>20</v>
      </c>
      <c r="K1592" t="s">
        <v>32</v>
      </c>
      <c r="L1592" t="s">
        <v>21</v>
      </c>
      <c r="M1592" s="6">
        <v>100000</v>
      </c>
      <c r="N1592" s="6">
        <v>110000</v>
      </c>
      <c r="O1592" s="6">
        <v>105000</v>
      </c>
    </row>
    <row r="1593" spans="1:15" x14ac:dyDescent="0.2">
      <c r="A1593" t="s">
        <v>22</v>
      </c>
      <c r="B1593" t="s">
        <v>23</v>
      </c>
      <c r="C1593" t="s">
        <v>23</v>
      </c>
      <c r="D1593" t="s">
        <v>2679</v>
      </c>
      <c r="E1593" t="s">
        <v>37</v>
      </c>
      <c r="F1593" t="str">
        <f t="shared" si="48"/>
        <v>Toronto</v>
      </c>
      <c r="G1593" t="str">
        <f t="shared" si="49"/>
        <v>Toronto</v>
      </c>
      <c r="H1593" t="s">
        <v>31</v>
      </c>
      <c r="I1593" t="s">
        <v>2680</v>
      </c>
      <c r="J1593" t="s">
        <v>20</v>
      </c>
      <c r="K1593" t="s">
        <v>32</v>
      </c>
      <c r="L1593" t="s">
        <v>241</v>
      </c>
      <c r="M1593" s="6">
        <v>57000</v>
      </c>
      <c r="N1593" s="6">
        <v>75000</v>
      </c>
      <c r="O1593" s="6">
        <v>66000</v>
      </c>
    </row>
    <row r="1594" spans="1:15" x14ac:dyDescent="0.2">
      <c r="A1594" t="s">
        <v>13</v>
      </c>
      <c r="B1594" t="s">
        <v>108</v>
      </c>
      <c r="C1594" t="s">
        <v>103</v>
      </c>
      <c r="D1594" t="s">
        <v>109</v>
      </c>
      <c r="E1594" t="s">
        <v>110</v>
      </c>
      <c r="F1594" t="str">
        <f t="shared" si="48"/>
        <v>Barrie</v>
      </c>
      <c r="G1594" t="str">
        <f t="shared" si="49"/>
        <v>Barrie</v>
      </c>
      <c r="H1594" t="s">
        <v>31</v>
      </c>
      <c r="I1594" t="s">
        <v>2681</v>
      </c>
      <c r="J1594" t="s">
        <v>45</v>
      </c>
      <c r="K1594" t="s">
        <v>32</v>
      </c>
      <c r="L1594" t="s">
        <v>33</v>
      </c>
      <c r="M1594" s="6">
        <v>64000</v>
      </c>
      <c r="N1594" s="6">
        <v>90000</v>
      </c>
      <c r="O1594" s="6">
        <v>77000</v>
      </c>
    </row>
    <row r="1595" spans="1:15" x14ac:dyDescent="0.2">
      <c r="A1595" t="s">
        <v>424</v>
      </c>
      <c r="B1595" t="s">
        <v>450</v>
      </c>
      <c r="C1595" t="s">
        <v>50</v>
      </c>
      <c r="D1595" t="s">
        <v>883</v>
      </c>
      <c r="E1595" t="s">
        <v>99</v>
      </c>
      <c r="F1595" t="str">
        <f t="shared" si="48"/>
        <v>Calgary</v>
      </c>
      <c r="G1595" t="str">
        <f t="shared" si="49"/>
        <v>Calgary</v>
      </c>
      <c r="H1595" t="s">
        <v>100</v>
      </c>
      <c r="I1595" t="s">
        <v>2029</v>
      </c>
      <c r="J1595" t="s">
        <v>20</v>
      </c>
      <c r="K1595" t="s">
        <v>32</v>
      </c>
      <c r="L1595" t="s">
        <v>33</v>
      </c>
      <c r="M1595" s="6">
        <v>89440</v>
      </c>
      <c r="N1595" s="6">
        <v>89440</v>
      </c>
      <c r="O1595" s="6">
        <v>89440</v>
      </c>
    </row>
    <row r="1596" spans="1:15" x14ac:dyDescent="0.2">
      <c r="A1596" t="s">
        <v>424</v>
      </c>
      <c r="B1596" t="s">
        <v>450</v>
      </c>
      <c r="C1596" t="s">
        <v>50</v>
      </c>
      <c r="D1596" t="s">
        <v>884</v>
      </c>
      <c r="E1596" t="s">
        <v>99</v>
      </c>
      <c r="F1596" t="str">
        <f t="shared" si="48"/>
        <v>Calgary</v>
      </c>
      <c r="G1596" t="str">
        <f t="shared" si="49"/>
        <v>Calgary</v>
      </c>
      <c r="H1596" t="s">
        <v>100</v>
      </c>
      <c r="I1596" t="s">
        <v>2029</v>
      </c>
      <c r="J1596" t="s">
        <v>20</v>
      </c>
      <c r="K1596" t="s">
        <v>32</v>
      </c>
      <c r="L1596" t="s">
        <v>241</v>
      </c>
      <c r="M1596" s="6">
        <v>89440</v>
      </c>
      <c r="N1596" s="6">
        <v>89440</v>
      </c>
      <c r="O1596" s="6">
        <v>89440</v>
      </c>
    </row>
    <row r="1597" spans="1:15" x14ac:dyDescent="0.2">
      <c r="A1597" t="s">
        <v>424</v>
      </c>
      <c r="B1597" t="s">
        <v>425</v>
      </c>
      <c r="C1597" t="s">
        <v>61</v>
      </c>
      <c r="D1597" t="s">
        <v>426</v>
      </c>
      <c r="E1597" t="s">
        <v>63</v>
      </c>
      <c r="F1597" t="str">
        <f t="shared" si="48"/>
        <v>Vancouver</v>
      </c>
      <c r="G1597" t="str">
        <f t="shared" si="49"/>
        <v>Vancouver</v>
      </c>
      <c r="H1597" t="s">
        <v>53</v>
      </c>
      <c r="I1597" t="s">
        <v>2682</v>
      </c>
      <c r="J1597" t="s">
        <v>20</v>
      </c>
      <c r="K1597" t="s">
        <v>32</v>
      </c>
      <c r="L1597" t="s">
        <v>33</v>
      </c>
      <c r="M1597" s="6">
        <v>30240.560000000001</v>
      </c>
      <c r="N1597" s="6">
        <v>57200</v>
      </c>
      <c r="O1597" s="6">
        <v>43720.28</v>
      </c>
    </row>
    <row r="1598" spans="1:15" x14ac:dyDescent="0.2">
      <c r="A1598" t="s">
        <v>13</v>
      </c>
      <c r="B1598" t="s">
        <v>838</v>
      </c>
      <c r="C1598" t="s">
        <v>50</v>
      </c>
      <c r="D1598" t="s">
        <v>839</v>
      </c>
      <c r="E1598" t="s">
        <v>840</v>
      </c>
      <c r="F1598" t="str">
        <f t="shared" si="48"/>
        <v>Milton</v>
      </c>
      <c r="G1598" t="str">
        <f t="shared" si="49"/>
        <v>Milton</v>
      </c>
      <c r="H1598" t="s">
        <v>31</v>
      </c>
      <c r="I1598" t="s">
        <v>2683</v>
      </c>
      <c r="J1598" t="s">
        <v>20</v>
      </c>
      <c r="K1598" t="s">
        <v>32</v>
      </c>
      <c r="L1598" t="s">
        <v>39</v>
      </c>
      <c r="M1598" s="6">
        <v>100880</v>
      </c>
      <c r="N1598" s="6">
        <v>100880</v>
      </c>
      <c r="O1598" s="6">
        <v>100880</v>
      </c>
    </row>
    <row r="1599" spans="1:15" x14ac:dyDescent="0.2">
      <c r="A1599" t="s">
        <v>81</v>
      </c>
      <c r="B1599" t="s">
        <v>217</v>
      </c>
      <c r="C1599" t="s">
        <v>23</v>
      </c>
      <c r="D1599" t="s">
        <v>280</v>
      </c>
      <c r="E1599" t="s">
        <v>154</v>
      </c>
      <c r="F1599" t="str">
        <f t="shared" si="48"/>
        <v>London</v>
      </c>
      <c r="G1599" t="str">
        <f t="shared" si="49"/>
        <v>London</v>
      </c>
      <c r="H1599" t="s">
        <v>31</v>
      </c>
      <c r="I1599" t="s">
        <v>2684</v>
      </c>
      <c r="J1599" t="s">
        <v>45</v>
      </c>
      <c r="K1599" t="s">
        <v>32</v>
      </c>
      <c r="L1599" t="s">
        <v>150</v>
      </c>
      <c r="M1599" s="6">
        <v>53000</v>
      </c>
      <c r="N1599" s="6">
        <v>82000</v>
      </c>
      <c r="O1599" s="6">
        <v>67500</v>
      </c>
    </row>
    <row r="1600" spans="1:15" x14ac:dyDescent="0.2">
      <c r="A1600" t="s">
        <v>96</v>
      </c>
      <c r="B1600" t="s">
        <v>1224</v>
      </c>
      <c r="C1600" t="s">
        <v>370</v>
      </c>
      <c r="D1600" t="s">
        <v>791</v>
      </c>
      <c r="E1600" t="s">
        <v>63</v>
      </c>
      <c r="F1600" t="str">
        <f t="shared" si="48"/>
        <v>Vancouver</v>
      </c>
      <c r="G1600" t="str">
        <f t="shared" si="49"/>
        <v>Vancouver</v>
      </c>
      <c r="H1600" t="s">
        <v>53</v>
      </c>
      <c r="I1600" t="s">
        <v>2104</v>
      </c>
      <c r="J1600" t="s">
        <v>20</v>
      </c>
      <c r="K1600" t="s">
        <v>32</v>
      </c>
      <c r="L1600" t="s">
        <v>93</v>
      </c>
      <c r="M1600" s="6">
        <v>90000</v>
      </c>
      <c r="N1600" s="6">
        <v>180000</v>
      </c>
      <c r="O1600" s="6">
        <v>135000</v>
      </c>
    </row>
    <row r="1601" spans="1:15" x14ac:dyDescent="0.2">
      <c r="A1601" t="s">
        <v>81</v>
      </c>
      <c r="B1601" t="s">
        <v>2685</v>
      </c>
      <c r="C1601" t="s">
        <v>23</v>
      </c>
      <c r="D1601" t="s">
        <v>2686</v>
      </c>
      <c r="E1601" t="s">
        <v>37</v>
      </c>
      <c r="F1601" t="str">
        <f t="shared" si="48"/>
        <v>Toronto</v>
      </c>
      <c r="G1601" t="str">
        <f t="shared" si="49"/>
        <v>Toronto</v>
      </c>
      <c r="H1601" t="s">
        <v>31</v>
      </c>
      <c r="I1601" t="s">
        <v>2687</v>
      </c>
      <c r="J1601" t="s">
        <v>223</v>
      </c>
      <c r="K1601" t="s">
        <v>32</v>
      </c>
      <c r="L1601" t="s">
        <v>21</v>
      </c>
      <c r="M1601" s="6">
        <v>72000</v>
      </c>
      <c r="N1601" s="6">
        <v>91000</v>
      </c>
      <c r="O1601" s="6">
        <v>81500</v>
      </c>
    </row>
    <row r="1602" spans="1:15" x14ac:dyDescent="0.2">
      <c r="A1602" t="s">
        <v>48</v>
      </c>
      <c r="B1602" t="s">
        <v>574</v>
      </c>
      <c r="C1602" t="s">
        <v>50</v>
      </c>
      <c r="D1602" t="s">
        <v>575</v>
      </c>
      <c r="E1602" t="s">
        <v>99</v>
      </c>
      <c r="F1602" t="str">
        <f t="shared" ref="F1602:F1665" si="50">IF(LEFT(E1602,9)="Remote in","Remote",E1602)</f>
        <v>Calgary</v>
      </c>
      <c r="G1602" t="str">
        <f t="shared" ref="G1602:G1665" si="51">IF(LEFT(E1602,9)="Remote in",MID(E1602,11,LEN(E1602)-10),E1602)</f>
        <v>Calgary</v>
      </c>
      <c r="H1602" t="s">
        <v>100</v>
      </c>
      <c r="I1602" t="s">
        <v>2688</v>
      </c>
      <c r="J1602" t="s">
        <v>20</v>
      </c>
      <c r="K1602" t="s">
        <v>32</v>
      </c>
      <c r="L1602" t="s">
        <v>21</v>
      </c>
      <c r="M1602" s="6">
        <v>80000</v>
      </c>
      <c r="N1602" s="6">
        <v>95000</v>
      </c>
      <c r="O1602" s="6">
        <v>87500</v>
      </c>
    </row>
    <row r="1603" spans="1:15" x14ac:dyDescent="0.2">
      <c r="A1603" t="s">
        <v>55</v>
      </c>
      <c r="B1603" t="s">
        <v>666</v>
      </c>
      <c r="C1603" t="s">
        <v>50</v>
      </c>
      <c r="D1603" t="s">
        <v>667</v>
      </c>
      <c r="E1603" t="s">
        <v>63</v>
      </c>
      <c r="F1603" t="str">
        <f t="shared" si="50"/>
        <v>Vancouver</v>
      </c>
      <c r="G1603" t="str">
        <f t="shared" si="51"/>
        <v>Vancouver</v>
      </c>
      <c r="H1603" t="s">
        <v>53</v>
      </c>
      <c r="I1603" t="s">
        <v>2689</v>
      </c>
      <c r="J1603" t="s">
        <v>20</v>
      </c>
      <c r="K1603" t="s">
        <v>32</v>
      </c>
      <c r="L1603" t="s">
        <v>93</v>
      </c>
      <c r="M1603" s="6">
        <v>75000</v>
      </c>
      <c r="N1603" s="6">
        <v>90000</v>
      </c>
      <c r="O1603" s="6">
        <v>82500</v>
      </c>
    </row>
    <row r="1604" spans="1:15" x14ac:dyDescent="0.2">
      <c r="A1604" t="s">
        <v>26</v>
      </c>
      <c r="B1604" t="s">
        <v>2167</v>
      </c>
      <c r="C1604" t="s">
        <v>15</v>
      </c>
      <c r="D1604" t="s">
        <v>942</v>
      </c>
      <c r="E1604" t="s">
        <v>1835</v>
      </c>
      <c r="F1604" t="str">
        <f t="shared" si="50"/>
        <v>Montreal</v>
      </c>
      <c r="G1604" t="str">
        <f t="shared" si="51"/>
        <v>Montreal</v>
      </c>
      <c r="H1604" t="s">
        <v>146</v>
      </c>
      <c r="I1604" t="s">
        <v>2690</v>
      </c>
      <c r="J1604" t="s">
        <v>20</v>
      </c>
      <c r="K1604" t="s">
        <v>32</v>
      </c>
      <c r="L1604" t="s">
        <v>21</v>
      </c>
      <c r="M1604" s="6">
        <v>64123.59</v>
      </c>
      <c r="N1604" s="6">
        <v>86600</v>
      </c>
      <c r="O1604" s="6">
        <v>75361.794999999998</v>
      </c>
    </row>
    <row r="1605" spans="1:15" x14ac:dyDescent="0.2">
      <c r="A1605" t="s">
        <v>48</v>
      </c>
      <c r="B1605" t="s">
        <v>988</v>
      </c>
      <c r="C1605" t="s">
        <v>23</v>
      </c>
      <c r="D1605" t="s">
        <v>989</v>
      </c>
      <c r="E1605" t="s">
        <v>30</v>
      </c>
      <c r="F1605" t="str">
        <f t="shared" si="50"/>
        <v>Ottawa</v>
      </c>
      <c r="G1605" t="str">
        <f t="shared" si="51"/>
        <v>Ottawa</v>
      </c>
      <c r="H1605" t="s">
        <v>31</v>
      </c>
      <c r="I1605" t="s">
        <v>2691</v>
      </c>
      <c r="J1605" t="s">
        <v>45</v>
      </c>
      <c r="K1605" t="s">
        <v>32</v>
      </c>
      <c r="L1605" t="s">
        <v>241</v>
      </c>
      <c r="M1605" s="6">
        <v>137280</v>
      </c>
      <c r="N1605" s="6">
        <v>180000</v>
      </c>
      <c r="O1605" s="6">
        <v>158640</v>
      </c>
    </row>
    <row r="1606" spans="1:15" x14ac:dyDescent="0.2">
      <c r="A1606" t="s">
        <v>26</v>
      </c>
      <c r="B1606" t="s">
        <v>2692</v>
      </c>
      <c r="C1606" t="s">
        <v>50</v>
      </c>
      <c r="D1606" t="s">
        <v>286</v>
      </c>
      <c r="E1606" t="s">
        <v>37</v>
      </c>
      <c r="F1606" t="str">
        <f t="shared" si="50"/>
        <v>Toronto</v>
      </c>
      <c r="G1606" t="str">
        <f t="shared" si="51"/>
        <v>Toronto</v>
      </c>
      <c r="H1606" t="s">
        <v>31</v>
      </c>
      <c r="I1606" t="s">
        <v>2693</v>
      </c>
      <c r="J1606" t="s">
        <v>20</v>
      </c>
      <c r="K1606" t="s">
        <v>32</v>
      </c>
      <c r="L1606" t="s">
        <v>21</v>
      </c>
      <c r="M1606" s="6">
        <v>64123.59</v>
      </c>
      <c r="N1606" s="6">
        <v>86600</v>
      </c>
      <c r="O1606" s="6">
        <v>75361.794999999998</v>
      </c>
    </row>
    <row r="1607" spans="1:15" x14ac:dyDescent="0.2">
      <c r="A1607" t="s">
        <v>96</v>
      </c>
      <c r="B1607" t="s">
        <v>1201</v>
      </c>
      <c r="C1607" t="s">
        <v>50</v>
      </c>
      <c r="D1607" t="s">
        <v>1202</v>
      </c>
      <c r="E1607" t="s">
        <v>37</v>
      </c>
      <c r="F1607" t="str">
        <f t="shared" si="50"/>
        <v>Toronto</v>
      </c>
      <c r="G1607" t="str">
        <f t="shared" si="51"/>
        <v>Toronto</v>
      </c>
      <c r="H1607" t="s">
        <v>31</v>
      </c>
      <c r="I1607" t="s">
        <v>2694</v>
      </c>
      <c r="J1607" t="s">
        <v>20</v>
      </c>
      <c r="K1607" t="s">
        <v>32</v>
      </c>
      <c r="L1607" t="s">
        <v>46</v>
      </c>
      <c r="M1607" s="6">
        <v>75000</v>
      </c>
      <c r="N1607" s="6">
        <v>92000</v>
      </c>
      <c r="O1607" s="6">
        <v>83500</v>
      </c>
    </row>
    <row r="1608" spans="1:15" x14ac:dyDescent="0.2">
      <c r="A1608" t="s">
        <v>26</v>
      </c>
      <c r="B1608" t="s">
        <v>623</v>
      </c>
      <c r="C1608" t="s">
        <v>50</v>
      </c>
      <c r="D1608" t="s">
        <v>243</v>
      </c>
      <c r="E1608" t="s">
        <v>298</v>
      </c>
      <c r="F1608" t="str">
        <f t="shared" si="50"/>
        <v>Victoria</v>
      </c>
      <c r="G1608" t="str">
        <f t="shared" si="51"/>
        <v>Victoria</v>
      </c>
      <c r="H1608" t="s">
        <v>53</v>
      </c>
      <c r="I1608" t="s">
        <v>2695</v>
      </c>
      <c r="J1608" t="s">
        <v>20</v>
      </c>
      <c r="K1608" t="s">
        <v>32</v>
      </c>
      <c r="L1608" t="s">
        <v>39</v>
      </c>
      <c r="M1608" s="6">
        <v>76000</v>
      </c>
      <c r="N1608" s="6">
        <v>87000</v>
      </c>
      <c r="O1608" s="6">
        <v>81500</v>
      </c>
    </row>
    <row r="1609" spans="1:15" x14ac:dyDescent="0.2">
      <c r="A1609" t="s">
        <v>26</v>
      </c>
      <c r="B1609" t="s">
        <v>623</v>
      </c>
      <c r="C1609" t="s">
        <v>50</v>
      </c>
      <c r="D1609" t="s">
        <v>243</v>
      </c>
      <c r="E1609" t="s">
        <v>298</v>
      </c>
      <c r="F1609" t="str">
        <f t="shared" si="50"/>
        <v>Victoria</v>
      </c>
      <c r="G1609" t="str">
        <f t="shared" si="51"/>
        <v>Victoria</v>
      </c>
      <c r="H1609" t="s">
        <v>384</v>
      </c>
      <c r="I1609" t="s">
        <v>2695</v>
      </c>
      <c r="J1609" t="s">
        <v>20</v>
      </c>
      <c r="K1609" t="s">
        <v>32</v>
      </c>
      <c r="L1609" t="s">
        <v>39</v>
      </c>
      <c r="M1609" s="6">
        <v>76000</v>
      </c>
      <c r="N1609" s="6">
        <v>87000</v>
      </c>
      <c r="O1609" s="6">
        <v>81500</v>
      </c>
    </row>
    <row r="1610" spans="1:15" x14ac:dyDescent="0.2">
      <c r="A1610" t="s">
        <v>26</v>
      </c>
      <c r="B1610" t="s">
        <v>623</v>
      </c>
      <c r="C1610" t="s">
        <v>50</v>
      </c>
      <c r="D1610" t="s">
        <v>243</v>
      </c>
      <c r="E1610" t="s">
        <v>298</v>
      </c>
      <c r="F1610" t="str">
        <f t="shared" si="50"/>
        <v>Victoria</v>
      </c>
      <c r="G1610" t="str">
        <f t="shared" si="51"/>
        <v>Victoria</v>
      </c>
      <c r="H1610" t="s">
        <v>234</v>
      </c>
      <c r="I1610" t="s">
        <v>2695</v>
      </c>
      <c r="J1610" t="s">
        <v>20</v>
      </c>
      <c r="K1610" t="s">
        <v>32</v>
      </c>
      <c r="L1610" t="s">
        <v>39</v>
      </c>
      <c r="M1610" s="6">
        <v>76000</v>
      </c>
      <c r="N1610" s="6">
        <v>87000</v>
      </c>
      <c r="O1610" s="6">
        <v>81500</v>
      </c>
    </row>
    <row r="1611" spans="1:15" x14ac:dyDescent="0.2">
      <c r="A1611" t="s">
        <v>22</v>
      </c>
      <c r="B1611" t="s">
        <v>2696</v>
      </c>
      <c r="C1611" t="s">
        <v>50</v>
      </c>
      <c r="D1611" t="s">
        <v>2697</v>
      </c>
      <c r="E1611" t="s">
        <v>99</v>
      </c>
      <c r="F1611" t="str">
        <f t="shared" si="50"/>
        <v>Calgary</v>
      </c>
      <c r="G1611" t="str">
        <f t="shared" si="51"/>
        <v>Calgary</v>
      </c>
      <c r="H1611" t="s">
        <v>100</v>
      </c>
      <c r="I1611" t="s">
        <v>2698</v>
      </c>
      <c r="J1611" t="s">
        <v>20</v>
      </c>
      <c r="K1611" t="s">
        <v>32</v>
      </c>
      <c r="L1611" t="s">
        <v>101</v>
      </c>
      <c r="M1611" s="6">
        <v>60000</v>
      </c>
      <c r="N1611" s="6">
        <v>82000</v>
      </c>
      <c r="O1611" s="6">
        <v>71000</v>
      </c>
    </row>
    <row r="1612" spans="1:15" x14ac:dyDescent="0.2">
      <c r="A1612" t="s">
        <v>48</v>
      </c>
      <c r="B1612" t="s">
        <v>2699</v>
      </c>
      <c r="C1612" t="s">
        <v>23</v>
      </c>
      <c r="D1612" t="s">
        <v>2700</v>
      </c>
      <c r="E1612" t="s">
        <v>233</v>
      </c>
      <c r="F1612" t="str">
        <f t="shared" si="50"/>
        <v>Winnipeg</v>
      </c>
      <c r="G1612" t="str">
        <f t="shared" si="51"/>
        <v>Winnipeg</v>
      </c>
      <c r="H1612" t="s">
        <v>234</v>
      </c>
      <c r="I1612" t="s">
        <v>2701</v>
      </c>
      <c r="J1612" t="s">
        <v>20</v>
      </c>
      <c r="K1612" t="s">
        <v>17</v>
      </c>
      <c r="L1612" t="s">
        <v>33</v>
      </c>
      <c r="M1612" s="6">
        <v>60000</v>
      </c>
      <c r="N1612" s="6">
        <v>80000</v>
      </c>
      <c r="O1612" s="6">
        <v>70000</v>
      </c>
    </row>
    <row r="1613" spans="1:15" x14ac:dyDescent="0.2">
      <c r="A1613" t="s">
        <v>13</v>
      </c>
      <c r="B1613" t="s">
        <v>2702</v>
      </c>
      <c r="C1613" t="s">
        <v>50</v>
      </c>
      <c r="D1613" t="s">
        <v>2703</v>
      </c>
      <c r="E1613" t="s">
        <v>37</v>
      </c>
      <c r="F1613" t="str">
        <f t="shared" si="50"/>
        <v>Toronto</v>
      </c>
      <c r="G1613" t="str">
        <f t="shared" si="51"/>
        <v>Toronto</v>
      </c>
      <c r="H1613" t="s">
        <v>31</v>
      </c>
      <c r="I1613" t="s">
        <v>2704</v>
      </c>
      <c r="J1613" t="s">
        <v>20</v>
      </c>
      <c r="K1613" t="s">
        <v>32</v>
      </c>
      <c r="L1613" t="s">
        <v>46</v>
      </c>
      <c r="M1613" s="6">
        <v>71000</v>
      </c>
      <c r="N1613" s="6">
        <v>80000</v>
      </c>
      <c r="O1613" s="6">
        <v>75500</v>
      </c>
    </row>
    <row r="1614" spans="1:15" x14ac:dyDescent="0.2">
      <c r="A1614" t="s">
        <v>48</v>
      </c>
      <c r="B1614" t="s">
        <v>1325</v>
      </c>
      <c r="C1614" t="s">
        <v>50</v>
      </c>
      <c r="D1614" t="s">
        <v>1326</v>
      </c>
      <c r="E1614" t="s">
        <v>1327</v>
      </c>
      <c r="F1614" t="str">
        <f t="shared" si="50"/>
        <v>Maple Ridge</v>
      </c>
      <c r="G1614" t="str">
        <f t="shared" si="51"/>
        <v>Maple Ridge</v>
      </c>
      <c r="H1614" t="s">
        <v>53</v>
      </c>
      <c r="I1614" t="s">
        <v>2705</v>
      </c>
      <c r="J1614" t="s">
        <v>20</v>
      </c>
      <c r="K1614" t="s">
        <v>32</v>
      </c>
      <c r="L1614" t="s">
        <v>33</v>
      </c>
      <c r="M1614" s="6">
        <v>94494.399999999994</v>
      </c>
      <c r="N1614" s="6">
        <v>111633.60000000001</v>
      </c>
      <c r="O1614" s="6">
        <v>103064</v>
      </c>
    </row>
    <row r="1615" spans="1:15" x14ac:dyDescent="0.2">
      <c r="A1615" t="s">
        <v>48</v>
      </c>
      <c r="B1615" t="s">
        <v>2706</v>
      </c>
      <c r="C1615" t="s">
        <v>23</v>
      </c>
      <c r="D1615" t="s">
        <v>404</v>
      </c>
      <c r="E1615" t="s">
        <v>37</v>
      </c>
      <c r="F1615" t="str">
        <f t="shared" si="50"/>
        <v>Toronto</v>
      </c>
      <c r="G1615" t="str">
        <f t="shared" si="51"/>
        <v>Toronto</v>
      </c>
      <c r="H1615" t="s">
        <v>31</v>
      </c>
      <c r="I1615" t="s">
        <v>2707</v>
      </c>
      <c r="J1615" t="s">
        <v>20</v>
      </c>
      <c r="K1615" t="s">
        <v>32</v>
      </c>
      <c r="L1615" t="s">
        <v>21</v>
      </c>
      <c r="M1615" s="6">
        <v>55000</v>
      </c>
      <c r="N1615" s="6">
        <v>71000</v>
      </c>
      <c r="O1615" s="6">
        <v>63000</v>
      </c>
    </row>
    <row r="1616" spans="1:15" x14ac:dyDescent="0.2">
      <c r="A1616" t="s">
        <v>88</v>
      </c>
      <c r="B1616" t="s">
        <v>645</v>
      </c>
      <c r="C1616" t="s">
        <v>28</v>
      </c>
      <c r="D1616" t="s">
        <v>2708</v>
      </c>
      <c r="E1616" t="s">
        <v>216</v>
      </c>
      <c r="F1616" t="str">
        <f t="shared" si="50"/>
        <v>Surrey</v>
      </c>
      <c r="G1616" t="str">
        <f t="shared" si="51"/>
        <v>Surrey</v>
      </c>
      <c r="H1616" t="s">
        <v>53</v>
      </c>
      <c r="I1616" t="s">
        <v>2029</v>
      </c>
      <c r="J1616" t="s">
        <v>20</v>
      </c>
      <c r="K1616" t="s">
        <v>32</v>
      </c>
      <c r="L1616" t="s">
        <v>241</v>
      </c>
      <c r="M1616" s="6">
        <v>83200</v>
      </c>
      <c r="N1616" s="6">
        <v>83200</v>
      </c>
      <c r="O1616" s="6">
        <v>83200</v>
      </c>
    </row>
    <row r="1617" spans="1:15" x14ac:dyDescent="0.2">
      <c r="A1617" t="s">
        <v>105</v>
      </c>
      <c r="B1617" t="s">
        <v>796</v>
      </c>
      <c r="C1617" t="s">
        <v>28</v>
      </c>
      <c r="D1617" t="s">
        <v>693</v>
      </c>
      <c r="E1617" t="s">
        <v>1835</v>
      </c>
      <c r="F1617" t="str">
        <f t="shared" si="50"/>
        <v>Montreal</v>
      </c>
      <c r="G1617" t="str">
        <f t="shared" si="51"/>
        <v>Montreal</v>
      </c>
      <c r="H1617" t="s">
        <v>146</v>
      </c>
      <c r="I1617" t="s">
        <v>2709</v>
      </c>
      <c r="J1617" t="s">
        <v>45</v>
      </c>
      <c r="K1617" t="s">
        <v>32</v>
      </c>
      <c r="L1617" t="s">
        <v>21</v>
      </c>
      <c r="M1617" s="6">
        <v>60000</v>
      </c>
      <c r="N1617" s="6">
        <v>70000</v>
      </c>
      <c r="O1617" s="6">
        <v>65000</v>
      </c>
    </row>
    <row r="1618" spans="1:15" x14ac:dyDescent="0.2">
      <c r="A1618" t="s">
        <v>81</v>
      </c>
      <c r="B1618" t="s">
        <v>627</v>
      </c>
      <c r="C1618" t="s">
        <v>23</v>
      </c>
      <c r="D1618" t="s">
        <v>628</v>
      </c>
      <c r="E1618" t="s">
        <v>63</v>
      </c>
      <c r="F1618" t="str">
        <f t="shared" si="50"/>
        <v>Vancouver</v>
      </c>
      <c r="G1618" t="str">
        <f t="shared" si="51"/>
        <v>Vancouver</v>
      </c>
      <c r="H1618" t="s">
        <v>53</v>
      </c>
      <c r="I1618" t="s">
        <v>2007</v>
      </c>
      <c r="J1618" t="s">
        <v>45</v>
      </c>
      <c r="K1618" t="s">
        <v>32</v>
      </c>
      <c r="L1618" t="s">
        <v>46</v>
      </c>
      <c r="M1618" s="6">
        <v>70000</v>
      </c>
      <c r="N1618" s="6">
        <v>70000</v>
      </c>
      <c r="O1618" s="6">
        <v>70000</v>
      </c>
    </row>
    <row r="1619" spans="1:15" x14ac:dyDescent="0.2">
      <c r="A1619" t="s">
        <v>48</v>
      </c>
      <c r="B1619" t="s">
        <v>2710</v>
      </c>
      <c r="C1619" t="s">
        <v>23</v>
      </c>
      <c r="D1619" t="s">
        <v>2711</v>
      </c>
      <c r="E1619" t="s">
        <v>2712</v>
      </c>
      <c r="F1619" t="str">
        <f t="shared" si="50"/>
        <v>Lethbridge</v>
      </c>
      <c r="G1619" t="str">
        <f t="shared" si="51"/>
        <v>Lethbridge</v>
      </c>
      <c r="H1619" t="s">
        <v>100</v>
      </c>
      <c r="I1619" t="s">
        <v>2713</v>
      </c>
      <c r="J1619" t="s">
        <v>20</v>
      </c>
      <c r="K1619" t="s">
        <v>32</v>
      </c>
      <c r="L1619" t="s">
        <v>21</v>
      </c>
      <c r="M1619" s="6">
        <v>57000</v>
      </c>
      <c r="N1619" s="6">
        <v>63000</v>
      </c>
      <c r="O1619" s="6">
        <v>60000</v>
      </c>
    </row>
    <row r="1620" spans="1:15" x14ac:dyDescent="0.2">
      <c r="A1620" t="s">
        <v>26</v>
      </c>
      <c r="B1620" t="s">
        <v>2714</v>
      </c>
      <c r="C1620" t="s">
        <v>28</v>
      </c>
      <c r="D1620" t="s">
        <v>1018</v>
      </c>
      <c r="E1620" t="s">
        <v>2542</v>
      </c>
      <c r="F1620" t="str">
        <f t="shared" si="50"/>
        <v>Quebec</v>
      </c>
      <c r="G1620" t="str">
        <f t="shared" si="51"/>
        <v>Quebec</v>
      </c>
      <c r="H1620" t="s">
        <v>146</v>
      </c>
      <c r="I1620" t="s">
        <v>2543</v>
      </c>
      <c r="J1620" t="s">
        <v>20</v>
      </c>
      <c r="K1620" t="s">
        <v>32</v>
      </c>
      <c r="L1620" t="s">
        <v>46</v>
      </c>
      <c r="M1620" s="6">
        <v>137280</v>
      </c>
      <c r="N1620" s="6">
        <v>180000</v>
      </c>
      <c r="O1620" s="6">
        <v>158640</v>
      </c>
    </row>
    <row r="1621" spans="1:15" x14ac:dyDescent="0.2">
      <c r="A1621" t="s">
        <v>13</v>
      </c>
      <c r="B1621" t="s">
        <v>798</v>
      </c>
      <c r="C1621" t="s">
        <v>90</v>
      </c>
      <c r="D1621" t="s">
        <v>1494</v>
      </c>
      <c r="E1621" t="s">
        <v>216</v>
      </c>
      <c r="F1621" t="str">
        <f t="shared" si="50"/>
        <v>Surrey</v>
      </c>
      <c r="G1621" t="str">
        <f t="shared" si="51"/>
        <v>Surrey</v>
      </c>
      <c r="H1621" t="s">
        <v>53</v>
      </c>
      <c r="I1621" t="s">
        <v>2715</v>
      </c>
      <c r="J1621" t="s">
        <v>20</v>
      </c>
      <c r="K1621" t="s">
        <v>32</v>
      </c>
      <c r="L1621" t="s">
        <v>21</v>
      </c>
      <c r="M1621" s="6">
        <v>79040</v>
      </c>
      <c r="N1621" s="6">
        <v>79040</v>
      </c>
      <c r="O1621" s="6">
        <v>79040</v>
      </c>
    </row>
    <row r="1622" spans="1:15" x14ac:dyDescent="0.2">
      <c r="A1622" t="s">
        <v>55</v>
      </c>
      <c r="B1622" t="s">
        <v>1186</v>
      </c>
      <c r="C1622" t="s">
        <v>1187</v>
      </c>
      <c r="D1622" t="s">
        <v>1188</v>
      </c>
      <c r="E1622" t="s">
        <v>2716</v>
      </c>
      <c r="F1622" t="str">
        <f t="shared" si="50"/>
        <v>British Columbia</v>
      </c>
      <c r="G1622" t="str">
        <f t="shared" si="51"/>
        <v>British Columbia</v>
      </c>
      <c r="H1622" t="s">
        <v>53</v>
      </c>
      <c r="I1622" t="s">
        <v>2717</v>
      </c>
      <c r="J1622" t="s">
        <v>45</v>
      </c>
      <c r="K1622" t="s">
        <v>32</v>
      </c>
      <c r="L1622" t="s">
        <v>33</v>
      </c>
      <c r="M1622" s="6">
        <v>68000</v>
      </c>
      <c r="N1622" s="6">
        <v>88300</v>
      </c>
      <c r="O1622" s="6">
        <v>78150</v>
      </c>
    </row>
    <row r="1623" spans="1:15" x14ac:dyDescent="0.2">
      <c r="A1623" t="s">
        <v>88</v>
      </c>
      <c r="B1623" t="s">
        <v>1247</v>
      </c>
      <c r="C1623" t="s">
        <v>90</v>
      </c>
      <c r="D1623" t="s">
        <v>1248</v>
      </c>
      <c r="E1623" t="s">
        <v>260</v>
      </c>
      <c r="F1623" t="str">
        <f t="shared" si="50"/>
        <v>Halifax</v>
      </c>
      <c r="G1623" t="str">
        <f t="shared" si="51"/>
        <v>Halifax</v>
      </c>
      <c r="H1623" t="s">
        <v>186</v>
      </c>
      <c r="I1623" t="s">
        <v>2718</v>
      </c>
      <c r="J1623" t="s">
        <v>20</v>
      </c>
      <c r="K1623" t="s">
        <v>32</v>
      </c>
      <c r="L1623" t="s">
        <v>21</v>
      </c>
      <c r="M1623" s="6">
        <v>68000</v>
      </c>
      <c r="N1623" s="6">
        <v>79000</v>
      </c>
      <c r="O1623" s="6">
        <v>73500</v>
      </c>
    </row>
    <row r="1624" spans="1:15" x14ac:dyDescent="0.2">
      <c r="A1624" t="s">
        <v>424</v>
      </c>
      <c r="B1624" t="s">
        <v>450</v>
      </c>
      <c r="C1624" t="s">
        <v>50</v>
      </c>
      <c r="D1624" t="s">
        <v>863</v>
      </c>
      <c r="E1624" t="s">
        <v>864</v>
      </c>
      <c r="F1624" t="str">
        <f t="shared" si="50"/>
        <v>Beaumont</v>
      </c>
      <c r="G1624" t="str">
        <f t="shared" si="51"/>
        <v>Beaumont</v>
      </c>
      <c r="H1624" t="s">
        <v>100</v>
      </c>
      <c r="I1624" t="s">
        <v>2719</v>
      </c>
      <c r="J1624" t="s">
        <v>20</v>
      </c>
      <c r="K1624" t="s">
        <v>32</v>
      </c>
      <c r="L1624" t="s">
        <v>33</v>
      </c>
      <c r="M1624" s="6">
        <v>87360</v>
      </c>
      <c r="N1624" s="6">
        <v>87360</v>
      </c>
      <c r="O1624" s="6">
        <v>87360</v>
      </c>
    </row>
    <row r="1625" spans="1:15" x14ac:dyDescent="0.2">
      <c r="A1625" t="s">
        <v>55</v>
      </c>
      <c r="B1625" t="s">
        <v>1451</v>
      </c>
      <c r="C1625" t="s">
        <v>50</v>
      </c>
      <c r="D1625" t="s">
        <v>794</v>
      </c>
      <c r="E1625" t="s">
        <v>600</v>
      </c>
      <c r="F1625" t="str">
        <f t="shared" si="50"/>
        <v>Markham</v>
      </c>
      <c r="G1625" t="str">
        <f t="shared" si="51"/>
        <v>Markham</v>
      </c>
      <c r="H1625" t="s">
        <v>31</v>
      </c>
      <c r="I1625" t="s">
        <v>2720</v>
      </c>
      <c r="J1625" t="s">
        <v>20</v>
      </c>
      <c r="K1625" t="s">
        <v>32</v>
      </c>
      <c r="L1625" t="s">
        <v>21</v>
      </c>
      <c r="M1625" s="6">
        <v>50000</v>
      </c>
      <c r="N1625" s="6">
        <v>57200</v>
      </c>
      <c r="O1625" s="6">
        <v>53600</v>
      </c>
    </row>
    <row r="1626" spans="1:15" x14ac:dyDescent="0.2">
      <c r="A1626" t="s">
        <v>55</v>
      </c>
      <c r="B1626" t="s">
        <v>2721</v>
      </c>
      <c r="C1626" t="s">
        <v>221</v>
      </c>
      <c r="D1626" t="s">
        <v>2722</v>
      </c>
      <c r="E1626" t="s">
        <v>204</v>
      </c>
      <c r="F1626" t="str">
        <f t="shared" si="50"/>
        <v>Brampton</v>
      </c>
      <c r="G1626" t="str">
        <f t="shared" si="51"/>
        <v>Brampton</v>
      </c>
      <c r="H1626" t="s">
        <v>31</v>
      </c>
      <c r="I1626" t="s">
        <v>2723</v>
      </c>
      <c r="J1626" t="s">
        <v>223</v>
      </c>
      <c r="K1626" t="s">
        <v>32</v>
      </c>
      <c r="L1626" t="s">
        <v>21</v>
      </c>
      <c r="M1626" s="6">
        <v>51000</v>
      </c>
      <c r="N1626" s="6">
        <v>57200</v>
      </c>
      <c r="O1626" s="6">
        <v>54100</v>
      </c>
    </row>
    <row r="1627" spans="1:15" x14ac:dyDescent="0.2">
      <c r="A1627" t="s">
        <v>48</v>
      </c>
      <c r="B1627" t="s">
        <v>756</v>
      </c>
      <c r="C1627" t="s">
        <v>50</v>
      </c>
      <c r="D1627" t="s">
        <v>203</v>
      </c>
      <c r="E1627" t="s">
        <v>37</v>
      </c>
      <c r="F1627" t="str">
        <f t="shared" si="50"/>
        <v>Toronto</v>
      </c>
      <c r="G1627" t="str">
        <f t="shared" si="51"/>
        <v>Toronto</v>
      </c>
      <c r="H1627" t="s">
        <v>31</v>
      </c>
      <c r="I1627" t="s">
        <v>2724</v>
      </c>
      <c r="J1627" t="s">
        <v>20</v>
      </c>
      <c r="K1627" t="s">
        <v>32</v>
      </c>
      <c r="L1627" t="s">
        <v>33</v>
      </c>
      <c r="M1627" s="6">
        <v>52000</v>
      </c>
      <c r="N1627" s="6">
        <v>59000</v>
      </c>
      <c r="O1627" s="6">
        <v>55500</v>
      </c>
    </row>
    <row r="1628" spans="1:15" x14ac:dyDescent="0.2">
      <c r="A1628" t="s">
        <v>88</v>
      </c>
      <c r="B1628" t="s">
        <v>1273</v>
      </c>
      <c r="C1628" t="s">
        <v>90</v>
      </c>
      <c r="D1628" t="s">
        <v>2558</v>
      </c>
      <c r="E1628" t="s">
        <v>37</v>
      </c>
      <c r="F1628" t="str">
        <f t="shared" si="50"/>
        <v>Toronto</v>
      </c>
      <c r="G1628" t="str">
        <f t="shared" si="51"/>
        <v>Toronto</v>
      </c>
      <c r="H1628" t="s">
        <v>31</v>
      </c>
      <c r="I1628" t="s">
        <v>2725</v>
      </c>
      <c r="J1628" t="s">
        <v>20</v>
      </c>
      <c r="K1628" t="s">
        <v>32</v>
      </c>
      <c r="L1628" t="s">
        <v>21</v>
      </c>
      <c r="M1628" s="6">
        <v>70000</v>
      </c>
      <c r="N1628" s="6">
        <v>100000</v>
      </c>
      <c r="O1628" s="6">
        <v>85000</v>
      </c>
    </row>
    <row r="1629" spans="1:15" x14ac:dyDescent="0.2">
      <c r="A1629" t="s">
        <v>81</v>
      </c>
      <c r="B1629" t="s">
        <v>217</v>
      </c>
      <c r="C1629" t="s">
        <v>23</v>
      </c>
      <c r="D1629" t="s">
        <v>639</v>
      </c>
      <c r="E1629" t="s">
        <v>2726</v>
      </c>
      <c r="F1629" t="str">
        <f t="shared" si="50"/>
        <v>Saskatchewan</v>
      </c>
      <c r="G1629" t="str">
        <f t="shared" si="51"/>
        <v>Saskatchewan</v>
      </c>
      <c r="H1629" t="s">
        <v>119</v>
      </c>
      <c r="I1629" t="s">
        <v>2727</v>
      </c>
      <c r="J1629" t="s">
        <v>45</v>
      </c>
      <c r="K1629" t="s">
        <v>32</v>
      </c>
      <c r="L1629" t="s">
        <v>46</v>
      </c>
      <c r="M1629" s="6">
        <v>88171.199999999997</v>
      </c>
      <c r="N1629" s="6">
        <v>107286.39999999999</v>
      </c>
      <c r="O1629" s="7">
        <v>97728.799999999901</v>
      </c>
    </row>
    <row r="1630" spans="1:15" x14ac:dyDescent="0.2">
      <c r="A1630" t="s">
        <v>48</v>
      </c>
      <c r="B1630" t="s">
        <v>565</v>
      </c>
      <c r="C1630" t="s">
        <v>50</v>
      </c>
      <c r="D1630" t="s">
        <v>2646</v>
      </c>
      <c r="E1630" t="s">
        <v>154</v>
      </c>
      <c r="F1630" t="str">
        <f t="shared" si="50"/>
        <v>London</v>
      </c>
      <c r="G1630" t="str">
        <f t="shared" si="51"/>
        <v>London</v>
      </c>
      <c r="H1630" t="s">
        <v>31</v>
      </c>
      <c r="I1630" t="s">
        <v>2728</v>
      </c>
      <c r="J1630" t="s">
        <v>20</v>
      </c>
      <c r="K1630" t="s">
        <v>32</v>
      </c>
      <c r="L1630" t="s">
        <v>33</v>
      </c>
      <c r="M1630" s="6">
        <v>61000</v>
      </c>
      <c r="N1630" s="6">
        <v>61000</v>
      </c>
      <c r="O1630" s="6">
        <v>61000</v>
      </c>
    </row>
    <row r="1631" spans="1:15" x14ac:dyDescent="0.2">
      <c r="A1631" t="s">
        <v>424</v>
      </c>
      <c r="B1631" t="s">
        <v>450</v>
      </c>
      <c r="C1631" t="s">
        <v>50</v>
      </c>
      <c r="D1631" t="s">
        <v>2729</v>
      </c>
      <c r="E1631" t="s">
        <v>316</v>
      </c>
      <c r="F1631" t="str">
        <f t="shared" si="50"/>
        <v>North York</v>
      </c>
      <c r="G1631" t="str">
        <f t="shared" si="51"/>
        <v>North York</v>
      </c>
      <c r="H1631" t="s">
        <v>31</v>
      </c>
      <c r="I1631" t="s">
        <v>2029</v>
      </c>
      <c r="J1631" t="s">
        <v>20</v>
      </c>
      <c r="K1631" t="s">
        <v>32</v>
      </c>
      <c r="L1631" t="s">
        <v>21</v>
      </c>
      <c r="M1631" s="6">
        <v>89440</v>
      </c>
      <c r="N1631" s="6">
        <v>89440</v>
      </c>
      <c r="O1631" s="6">
        <v>89440</v>
      </c>
    </row>
    <row r="1632" spans="1:15" x14ac:dyDescent="0.2">
      <c r="A1632" t="s">
        <v>105</v>
      </c>
      <c r="B1632" t="s">
        <v>1220</v>
      </c>
      <c r="C1632" t="s">
        <v>50</v>
      </c>
      <c r="D1632" t="s">
        <v>1194</v>
      </c>
      <c r="E1632" t="s">
        <v>37</v>
      </c>
      <c r="F1632" t="str">
        <f t="shared" si="50"/>
        <v>Toronto</v>
      </c>
      <c r="G1632" t="str">
        <f t="shared" si="51"/>
        <v>Toronto</v>
      </c>
      <c r="H1632" t="s">
        <v>31</v>
      </c>
      <c r="I1632" t="s">
        <v>2730</v>
      </c>
      <c r="J1632" t="s">
        <v>20</v>
      </c>
      <c r="K1632" t="s">
        <v>32</v>
      </c>
      <c r="L1632" t="s">
        <v>21</v>
      </c>
      <c r="M1632" s="6">
        <v>80000</v>
      </c>
      <c r="N1632" s="6">
        <v>105000</v>
      </c>
      <c r="O1632" s="6">
        <v>92500</v>
      </c>
    </row>
    <row r="1633" spans="1:15" x14ac:dyDescent="0.2">
      <c r="A1633" t="s">
        <v>13</v>
      </c>
      <c r="B1633" t="s">
        <v>2731</v>
      </c>
      <c r="C1633" t="s">
        <v>28</v>
      </c>
      <c r="D1633" t="s">
        <v>1574</v>
      </c>
      <c r="E1633" t="s">
        <v>63</v>
      </c>
      <c r="F1633" t="str">
        <f t="shared" si="50"/>
        <v>Vancouver</v>
      </c>
      <c r="G1633" t="str">
        <f t="shared" si="51"/>
        <v>Vancouver</v>
      </c>
      <c r="H1633" t="s">
        <v>53</v>
      </c>
      <c r="I1633" t="s">
        <v>2732</v>
      </c>
      <c r="J1633" t="s">
        <v>20</v>
      </c>
      <c r="K1633" t="s">
        <v>32</v>
      </c>
      <c r="L1633" t="s">
        <v>21</v>
      </c>
      <c r="M1633" s="6">
        <v>72000</v>
      </c>
      <c r="N1633" s="6">
        <v>104000</v>
      </c>
      <c r="O1633" s="6">
        <v>88000</v>
      </c>
    </row>
    <row r="1634" spans="1:15" x14ac:dyDescent="0.2">
      <c r="A1634" t="s">
        <v>81</v>
      </c>
      <c r="B1634" t="s">
        <v>138</v>
      </c>
      <c r="C1634" t="s">
        <v>90</v>
      </c>
      <c r="D1634" t="s">
        <v>209</v>
      </c>
      <c r="E1634" t="s">
        <v>37</v>
      </c>
      <c r="F1634" t="str">
        <f t="shared" si="50"/>
        <v>Toronto</v>
      </c>
      <c r="G1634" t="str">
        <f t="shared" si="51"/>
        <v>Toronto</v>
      </c>
      <c r="H1634" t="s">
        <v>31</v>
      </c>
      <c r="I1634" t="s">
        <v>2733</v>
      </c>
      <c r="J1634" t="s">
        <v>45</v>
      </c>
      <c r="K1634" t="s">
        <v>32</v>
      </c>
      <c r="L1634" t="s">
        <v>21</v>
      </c>
      <c r="M1634" s="6">
        <v>44000</v>
      </c>
      <c r="N1634" s="6">
        <v>58000</v>
      </c>
      <c r="O1634" s="6">
        <v>51000</v>
      </c>
    </row>
    <row r="1635" spans="1:15" x14ac:dyDescent="0.2">
      <c r="A1635" t="s">
        <v>26</v>
      </c>
      <c r="B1635" t="s">
        <v>612</v>
      </c>
      <c r="C1635" t="s">
        <v>50</v>
      </c>
      <c r="D1635" t="s">
        <v>613</v>
      </c>
      <c r="E1635" t="s">
        <v>316</v>
      </c>
      <c r="F1635" t="str">
        <f t="shared" si="50"/>
        <v>North York</v>
      </c>
      <c r="G1635" t="str">
        <f t="shared" si="51"/>
        <v>North York</v>
      </c>
      <c r="H1635" t="s">
        <v>31</v>
      </c>
      <c r="I1635" t="s">
        <v>2734</v>
      </c>
      <c r="J1635" t="s">
        <v>20</v>
      </c>
      <c r="K1635" t="s">
        <v>32</v>
      </c>
      <c r="L1635" t="s">
        <v>21</v>
      </c>
      <c r="M1635" s="6">
        <v>64123.59</v>
      </c>
      <c r="N1635" s="6">
        <v>86600</v>
      </c>
      <c r="O1635" s="6">
        <v>75361.794999999998</v>
      </c>
    </row>
    <row r="1636" spans="1:15" x14ac:dyDescent="0.2">
      <c r="A1636" t="s">
        <v>22</v>
      </c>
      <c r="B1636" t="s">
        <v>23</v>
      </c>
      <c r="C1636" t="s">
        <v>23</v>
      </c>
      <c r="D1636" t="s">
        <v>1657</v>
      </c>
      <c r="E1636" t="s">
        <v>30</v>
      </c>
      <c r="F1636" t="str">
        <f t="shared" si="50"/>
        <v>Ottawa</v>
      </c>
      <c r="G1636" t="str">
        <f t="shared" si="51"/>
        <v>Ottawa</v>
      </c>
      <c r="H1636" t="s">
        <v>31</v>
      </c>
      <c r="I1636" t="s">
        <v>2735</v>
      </c>
      <c r="J1636" t="s">
        <v>20</v>
      </c>
      <c r="K1636" t="s">
        <v>32</v>
      </c>
      <c r="L1636" t="s">
        <v>33</v>
      </c>
      <c r="M1636" s="6">
        <v>65000</v>
      </c>
      <c r="N1636" s="6">
        <v>87000</v>
      </c>
      <c r="O1636" s="6">
        <v>76000</v>
      </c>
    </row>
    <row r="1637" spans="1:15" x14ac:dyDescent="0.2">
      <c r="A1637" t="s">
        <v>81</v>
      </c>
      <c r="B1637" t="s">
        <v>1083</v>
      </c>
      <c r="C1637" t="s">
        <v>23</v>
      </c>
      <c r="D1637" t="s">
        <v>1084</v>
      </c>
      <c r="E1637" t="s">
        <v>319</v>
      </c>
      <c r="F1637" t="str">
        <f t="shared" si="50"/>
        <v>Oakville</v>
      </c>
      <c r="G1637" t="str">
        <f t="shared" si="51"/>
        <v>Oakville</v>
      </c>
      <c r="H1637" t="s">
        <v>31</v>
      </c>
      <c r="I1637" t="s">
        <v>2155</v>
      </c>
      <c r="J1637" t="s">
        <v>45</v>
      </c>
      <c r="K1637" t="s">
        <v>32</v>
      </c>
      <c r="L1637" t="s">
        <v>101</v>
      </c>
      <c r="M1637" s="6">
        <v>57000</v>
      </c>
      <c r="N1637" s="6">
        <v>87000</v>
      </c>
      <c r="O1637" s="6">
        <v>72000</v>
      </c>
    </row>
    <row r="1638" spans="1:15" x14ac:dyDescent="0.2">
      <c r="A1638" t="s">
        <v>424</v>
      </c>
      <c r="B1638" t="s">
        <v>916</v>
      </c>
      <c r="C1638" t="s">
        <v>50</v>
      </c>
      <c r="D1638" t="s">
        <v>2736</v>
      </c>
      <c r="E1638" t="s">
        <v>2737</v>
      </c>
      <c r="F1638" t="str">
        <f t="shared" si="50"/>
        <v>Bowmanville</v>
      </c>
      <c r="G1638" t="str">
        <f t="shared" si="51"/>
        <v>Bowmanville</v>
      </c>
      <c r="H1638" t="s">
        <v>31</v>
      </c>
      <c r="I1638" t="s">
        <v>2029</v>
      </c>
      <c r="J1638" t="s">
        <v>20</v>
      </c>
      <c r="K1638" t="s">
        <v>32</v>
      </c>
      <c r="L1638" t="s">
        <v>21</v>
      </c>
      <c r="M1638" s="6">
        <v>91520</v>
      </c>
      <c r="N1638" s="6">
        <v>91520</v>
      </c>
      <c r="O1638" s="6">
        <v>91520</v>
      </c>
    </row>
    <row r="1639" spans="1:15" x14ac:dyDescent="0.2">
      <c r="A1639" t="s">
        <v>48</v>
      </c>
      <c r="B1639" t="s">
        <v>2738</v>
      </c>
      <c r="C1639" t="s">
        <v>67</v>
      </c>
      <c r="D1639" t="s">
        <v>2739</v>
      </c>
      <c r="E1639" t="s">
        <v>344</v>
      </c>
      <c r="F1639" t="str">
        <f t="shared" si="50"/>
        <v>Burnaby</v>
      </c>
      <c r="G1639" t="str">
        <f t="shared" si="51"/>
        <v>Burnaby</v>
      </c>
      <c r="H1639" t="s">
        <v>53</v>
      </c>
      <c r="I1639" t="s">
        <v>2740</v>
      </c>
      <c r="J1639" t="s">
        <v>20</v>
      </c>
      <c r="K1639" t="s">
        <v>32</v>
      </c>
      <c r="L1639" t="s">
        <v>33</v>
      </c>
      <c r="M1639" s="6">
        <v>30240.560000000001</v>
      </c>
      <c r="N1639" s="6">
        <v>57200</v>
      </c>
      <c r="O1639" s="6">
        <v>43720.28</v>
      </c>
    </row>
    <row r="1640" spans="1:15" x14ac:dyDescent="0.2">
      <c r="A1640" t="s">
        <v>81</v>
      </c>
      <c r="B1640" t="s">
        <v>217</v>
      </c>
      <c r="C1640" t="s">
        <v>23</v>
      </c>
      <c r="D1640" t="s">
        <v>346</v>
      </c>
      <c r="E1640" t="s">
        <v>216</v>
      </c>
      <c r="F1640" t="str">
        <f t="shared" si="50"/>
        <v>Surrey</v>
      </c>
      <c r="G1640" t="str">
        <f t="shared" si="51"/>
        <v>Surrey</v>
      </c>
      <c r="H1640" t="s">
        <v>53</v>
      </c>
      <c r="I1640" t="s">
        <v>2741</v>
      </c>
      <c r="J1640" t="s">
        <v>45</v>
      </c>
      <c r="K1640" t="s">
        <v>32</v>
      </c>
      <c r="L1640" t="s">
        <v>46</v>
      </c>
      <c r="M1640" s="7">
        <v>79289.599999999904</v>
      </c>
      <c r="N1640" s="6">
        <v>113984</v>
      </c>
      <c r="O1640" s="7">
        <v>96636.799999999901</v>
      </c>
    </row>
    <row r="1641" spans="1:15" x14ac:dyDescent="0.2">
      <c r="A1641" t="s">
        <v>48</v>
      </c>
      <c r="B1641" t="s">
        <v>2742</v>
      </c>
      <c r="C1641" t="s">
        <v>50</v>
      </c>
      <c r="D1641" t="s">
        <v>2743</v>
      </c>
      <c r="E1641" t="s">
        <v>1835</v>
      </c>
      <c r="F1641" t="str">
        <f t="shared" si="50"/>
        <v>Montreal</v>
      </c>
      <c r="G1641" t="str">
        <f t="shared" si="51"/>
        <v>Montreal</v>
      </c>
      <c r="H1641" t="s">
        <v>146</v>
      </c>
      <c r="I1641" t="s">
        <v>2744</v>
      </c>
      <c r="J1641" t="s">
        <v>20</v>
      </c>
      <c r="K1641" t="s">
        <v>32</v>
      </c>
      <c r="L1641" t="s">
        <v>39</v>
      </c>
      <c r="M1641" s="6">
        <v>54000</v>
      </c>
      <c r="N1641" s="6">
        <v>58000</v>
      </c>
      <c r="O1641" s="6">
        <v>56000</v>
      </c>
    </row>
    <row r="1642" spans="1:15" x14ac:dyDescent="0.2">
      <c r="A1642" t="s">
        <v>48</v>
      </c>
      <c r="B1642" t="s">
        <v>2745</v>
      </c>
      <c r="C1642" t="s">
        <v>23</v>
      </c>
      <c r="D1642" t="s">
        <v>2746</v>
      </c>
      <c r="E1642" t="s">
        <v>17</v>
      </c>
      <c r="F1642" t="str">
        <f t="shared" si="50"/>
        <v>Remote</v>
      </c>
      <c r="G1642" t="str">
        <f t="shared" si="51"/>
        <v>Remote</v>
      </c>
      <c r="H1642" t="s">
        <v>18</v>
      </c>
      <c r="I1642" t="s">
        <v>2747</v>
      </c>
      <c r="J1642" t="s">
        <v>20</v>
      </c>
      <c r="K1642" t="s">
        <v>17</v>
      </c>
      <c r="L1642" t="s">
        <v>21</v>
      </c>
      <c r="M1642" s="6">
        <v>68500</v>
      </c>
      <c r="N1642" s="6">
        <v>87000</v>
      </c>
      <c r="O1642" s="6">
        <v>77750</v>
      </c>
    </row>
    <row r="1643" spans="1:15" x14ac:dyDescent="0.2">
      <c r="A1643" t="s">
        <v>81</v>
      </c>
      <c r="B1643" t="s">
        <v>147</v>
      </c>
      <c r="C1643" t="s">
        <v>50</v>
      </c>
      <c r="D1643" t="s">
        <v>2748</v>
      </c>
      <c r="E1643" t="s">
        <v>2716</v>
      </c>
      <c r="F1643" t="str">
        <f t="shared" si="50"/>
        <v>British Columbia</v>
      </c>
      <c r="G1643" t="str">
        <f t="shared" si="51"/>
        <v>British Columbia</v>
      </c>
      <c r="H1643" t="s">
        <v>53</v>
      </c>
      <c r="I1643" t="s">
        <v>2749</v>
      </c>
      <c r="J1643" t="s">
        <v>20</v>
      </c>
      <c r="K1643" t="s">
        <v>32</v>
      </c>
      <c r="L1643" t="s">
        <v>21</v>
      </c>
      <c r="M1643" s="6">
        <v>60000</v>
      </c>
      <c r="N1643" s="6">
        <v>79000</v>
      </c>
      <c r="O1643" s="6">
        <v>69500</v>
      </c>
    </row>
    <row r="1644" spans="1:15" x14ac:dyDescent="0.2">
      <c r="A1644" t="s">
        <v>88</v>
      </c>
      <c r="B1644" t="s">
        <v>2750</v>
      </c>
      <c r="C1644" t="s">
        <v>90</v>
      </c>
      <c r="D1644" t="s">
        <v>997</v>
      </c>
      <c r="E1644" t="s">
        <v>37</v>
      </c>
      <c r="F1644" t="str">
        <f t="shared" si="50"/>
        <v>Toronto</v>
      </c>
      <c r="G1644" t="str">
        <f t="shared" si="51"/>
        <v>Toronto</v>
      </c>
      <c r="H1644" t="s">
        <v>31</v>
      </c>
      <c r="I1644" t="s">
        <v>2751</v>
      </c>
      <c r="J1644" t="s">
        <v>20</v>
      </c>
      <c r="K1644" t="s">
        <v>32</v>
      </c>
      <c r="L1644" t="s">
        <v>93</v>
      </c>
      <c r="M1644" s="6">
        <v>85000</v>
      </c>
      <c r="N1644" s="6">
        <v>101000</v>
      </c>
      <c r="O1644" s="6">
        <v>93000</v>
      </c>
    </row>
    <row r="1645" spans="1:15" x14ac:dyDescent="0.2">
      <c r="A1645" t="s">
        <v>81</v>
      </c>
      <c r="B1645" t="s">
        <v>1033</v>
      </c>
      <c r="C1645" t="s">
        <v>50</v>
      </c>
      <c r="D1645" t="s">
        <v>1034</v>
      </c>
      <c r="E1645" t="s">
        <v>110</v>
      </c>
      <c r="F1645" t="str">
        <f t="shared" si="50"/>
        <v>Barrie</v>
      </c>
      <c r="G1645" t="str">
        <f t="shared" si="51"/>
        <v>Barrie</v>
      </c>
      <c r="H1645" t="s">
        <v>31</v>
      </c>
      <c r="I1645" t="s">
        <v>2752</v>
      </c>
      <c r="J1645" t="s">
        <v>20</v>
      </c>
      <c r="K1645" t="s">
        <v>32</v>
      </c>
      <c r="L1645" t="s">
        <v>39</v>
      </c>
      <c r="M1645" s="6">
        <v>41620.800000000003</v>
      </c>
      <c r="N1645" s="6">
        <v>57200</v>
      </c>
      <c r="O1645" s="6">
        <v>49410.400000000001</v>
      </c>
    </row>
    <row r="1646" spans="1:15" x14ac:dyDescent="0.2">
      <c r="A1646" t="s">
        <v>55</v>
      </c>
      <c r="B1646" t="s">
        <v>2753</v>
      </c>
      <c r="C1646" t="s">
        <v>50</v>
      </c>
      <c r="D1646" t="s">
        <v>2010</v>
      </c>
      <c r="E1646" t="s">
        <v>37</v>
      </c>
      <c r="F1646" t="str">
        <f t="shared" si="50"/>
        <v>Toronto</v>
      </c>
      <c r="G1646" t="str">
        <f t="shared" si="51"/>
        <v>Toronto</v>
      </c>
      <c r="H1646" t="s">
        <v>31</v>
      </c>
      <c r="I1646" t="s">
        <v>2754</v>
      </c>
      <c r="J1646" t="s">
        <v>20</v>
      </c>
      <c r="K1646" t="s">
        <v>32</v>
      </c>
      <c r="L1646" t="s">
        <v>33</v>
      </c>
      <c r="M1646" s="6">
        <v>63000</v>
      </c>
      <c r="N1646" s="6">
        <v>84000</v>
      </c>
      <c r="O1646" s="6">
        <v>73500</v>
      </c>
    </row>
    <row r="1647" spans="1:15" x14ac:dyDescent="0.2">
      <c r="A1647" t="s">
        <v>96</v>
      </c>
      <c r="B1647" t="s">
        <v>606</v>
      </c>
      <c r="C1647" t="s">
        <v>50</v>
      </c>
      <c r="D1647" t="s">
        <v>852</v>
      </c>
      <c r="E1647" t="s">
        <v>99</v>
      </c>
      <c r="F1647" t="str">
        <f t="shared" si="50"/>
        <v>Calgary</v>
      </c>
      <c r="G1647" t="str">
        <f t="shared" si="51"/>
        <v>Calgary</v>
      </c>
      <c r="H1647" t="s">
        <v>100</v>
      </c>
      <c r="I1647" t="s">
        <v>2755</v>
      </c>
      <c r="J1647" t="s">
        <v>20</v>
      </c>
      <c r="K1647" t="s">
        <v>32</v>
      </c>
      <c r="L1647" t="s">
        <v>21</v>
      </c>
      <c r="M1647" s="6">
        <v>53000</v>
      </c>
      <c r="N1647" s="6">
        <v>70000</v>
      </c>
      <c r="O1647" s="6">
        <v>61500</v>
      </c>
    </row>
    <row r="1648" spans="1:15" x14ac:dyDescent="0.2">
      <c r="A1648" t="s">
        <v>96</v>
      </c>
      <c r="B1648" t="s">
        <v>2756</v>
      </c>
      <c r="C1648" t="s">
        <v>23</v>
      </c>
      <c r="D1648" t="s">
        <v>2757</v>
      </c>
      <c r="E1648" t="s">
        <v>2758</v>
      </c>
      <c r="F1648" t="str">
        <f t="shared" si="50"/>
        <v>Uxbridge</v>
      </c>
      <c r="G1648" t="str">
        <f t="shared" si="51"/>
        <v>Uxbridge</v>
      </c>
      <c r="H1648" t="s">
        <v>31</v>
      </c>
      <c r="I1648" t="s">
        <v>2759</v>
      </c>
      <c r="J1648" t="s">
        <v>20</v>
      </c>
      <c r="K1648" t="s">
        <v>32</v>
      </c>
      <c r="L1648" t="s">
        <v>130</v>
      </c>
      <c r="M1648" s="6">
        <v>60000</v>
      </c>
      <c r="N1648" s="6">
        <v>100000</v>
      </c>
      <c r="O1648" s="6">
        <v>80000</v>
      </c>
    </row>
    <row r="1649" spans="1:15" x14ac:dyDescent="0.2">
      <c r="A1649" t="s">
        <v>55</v>
      </c>
      <c r="B1649" t="s">
        <v>1786</v>
      </c>
      <c r="C1649" t="s">
        <v>50</v>
      </c>
      <c r="D1649" t="s">
        <v>1304</v>
      </c>
      <c r="E1649" t="s">
        <v>123</v>
      </c>
      <c r="F1649" t="str">
        <f t="shared" si="50"/>
        <v>Mississauga</v>
      </c>
      <c r="G1649" t="str">
        <f t="shared" si="51"/>
        <v>Mississauga</v>
      </c>
      <c r="H1649" t="s">
        <v>31</v>
      </c>
      <c r="I1649" t="s">
        <v>2760</v>
      </c>
      <c r="J1649" t="s">
        <v>20</v>
      </c>
      <c r="K1649" t="s">
        <v>32</v>
      </c>
      <c r="L1649" t="s">
        <v>21</v>
      </c>
      <c r="M1649" s="6">
        <v>70000</v>
      </c>
      <c r="N1649" s="6">
        <v>80000</v>
      </c>
      <c r="O1649" s="6">
        <v>75000</v>
      </c>
    </row>
    <row r="1650" spans="1:15" x14ac:dyDescent="0.2">
      <c r="A1650" t="s">
        <v>424</v>
      </c>
      <c r="B1650" t="s">
        <v>450</v>
      </c>
      <c r="C1650" t="s">
        <v>50</v>
      </c>
      <c r="D1650" t="s">
        <v>806</v>
      </c>
      <c r="E1650" t="s">
        <v>640</v>
      </c>
      <c r="F1650" t="str">
        <f t="shared" si="50"/>
        <v>Regina</v>
      </c>
      <c r="G1650" t="str">
        <f t="shared" si="51"/>
        <v>Regina</v>
      </c>
      <c r="H1650" t="s">
        <v>119</v>
      </c>
      <c r="I1650" t="s">
        <v>2029</v>
      </c>
      <c r="J1650" t="s">
        <v>20</v>
      </c>
      <c r="K1650" t="s">
        <v>32</v>
      </c>
      <c r="L1650" t="s">
        <v>33</v>
      </c>
      <c r="M1650" s="6">
        <v>85280</v>
      </c>
      <c r="N1650" s="6">
        <v>85280</v>
      </c>
      <c r="O1650" s="6">
        <v>85280</v>
      </c>
    </row>
    <row r="1651" spans="1:15" x14ac:dyDescent="0.2">
      <c r="A1651" t="s">
        <v>26</v>
      </c>
      <c r="B1651" t="s">
        <v>1412</v>
      </c>
      <c r="C1651" t="s">
        <v>35</v>
      </c>
      <c r="D1651" t="s">
        <v>1470</v>
      </c>
      <c r="E1651" t="s">
        <v>37</v>
      </c>
      <c r="F1651" t="str">
        <f t="shared" si="50"/>
        <v>Toronto</v>
      </c>
      <c r="G1651" t="str">
        <f t="shared" si="51"/>
        <v>Toronto</v>
      </c>
      <c r="H1651" t="s">
        <v>31</v>
      </c>
      <c r="I1651" t="s">
        <v>2678</v>
      </c>
      <c r="J1651" t="s">
        <v>20</v>
      </c>
      <c r="K1651" t="s">
        <v>32</v>
      </c>
      <c r="L1651" t="s">
        <v>21</v>
      </c>
      <c r="M1651" s="6">
        <v>58000</v>
      </c>
      <c r="N1651" s="6">
        <v>113000</v>
      </c>
      <c r="O1651" s="6">
        <v>85500</v>
      </c>
    </row>
    <row r="1652" spans="1:15" x14ac:dyDescent="0.2">
      <c r="A1652" t="s">
        <v>48</v>
      </c>
      <c r="B1652" t="s">
        <v>2761</v>
      </c>
      <c r="C1652" t="s">
        <v>23</v>
      </c>
      <c r="D1652" t="s">
        <v>583</v>
      </c>
      <c r="E1652" t="s">
        <v>37</v>
      </c>
      <c r="F1652" t="str">
        <f t="shared" si="50"/>
        <v>Toronto</v>
      </c>
      <c r="G1652" t="str">
        <f t="shared" si="51"/>
        <v>Toronto</v>
      </c>
      <c r="H1652" t="s">
        <v>31</v>
      </c>
      <c r="I1652" t="s">
        <v>2762</v>
      </c>
      <c r="J1652" t="s">
        <v>45</v>
      </c>
      <c r="K1652" t="s">
        <v>32</v>
      </c>
      <c r="L1652" t="s">
        <v>21</v>
      </c>
      <c r="M1652" s="6">
        <v>69000</v>
      </c>
      <c r="N1652" s="6">
        <v>95000</v>
      </c>
      <c r="O1652" s="6">
        <v>82000</v>
      </c>
    </row>
    <row r="1653" spans="1:15" x14ac:dyDescent="0.2">
      <c r="A1653" t="s">
        <v>48</v>
      </c>
      <c r="B1653" t="s">
        <v>1524</v>
      </c>
      <c r="C1653" t="s">
        <v>28</v>
      </c>
      <c r="D1653" t="s">
        <v>1525</v>
      </c>
      <c r="E1653" t="s">
        <v>99</v>
      </c>
      <c r="F1653" t="str">
        <f t="shared" si="50"/>
        <v>Calgary</v>
      </c>
      <c r="G1653" t="str">
        <f t="shared" si="51"/>
        <v>Calgary</v>
      </c>
      <c r="H1653" t="s">
        <v>100</v>
      </c>
      <c r="I1653" t="s">
        <v>2763</v>
      </c>
      <c r="J1653" t="s">
        <v>20</v>
      </c>
      <c r="K1653" t="s">
        <v>443</v>
      </c>
      <c r="L1653" t="s">
        <v>33</v>
      </c>
      <c r="M1653" s="6">
        <v>56000</v>
      </c>
      <c r="N1653" s="6">
        <v>78000</v>
      </c>
      <c r="O1653" s="6">
        <v>67000</v>
      </c>
    </row>
    <row r="1654" spans="1:15" x14ac:dyDescent="0.2">
      <c r="A1654" t="s">
        <v>424</v>
      </c>
      <c r="B1654" t="s">
        <v>450</v>
      </c>
      <c r="C1654" t="s">
        <v>50</v>
      </c>
      <c r="D1654" t="s">
        <v>2764</v>
      </c>
      <c r="E1654" t="s">
        <v>323</v>
      </c>
      <c r="F1654" t="str">
        <f t="shared" si="50"/>
        <v>Richmond</v>
      </c>
      <c r="G1654" t="str">
        <f t="shared" si="51"/>
        <v>Richmond</v>
      </c>
      <c r="H1654" t="s">
        <v>53</v>
      </c>
      <c r="I1654" t="s">
        <v>2029</v>
      </c>
      <c r="J1654" t="s">
        <v>20</v>
      </c>
      <c r="K1654" t="s">
        <v>32</v>
      </c>
      <c r="L1654" t="s">
        <v>21</v>
      </c>
      <c r="M1654" s="6">
        <v>76960</v>
      </c>
      <c r="N1654" s="6">
        <v>76960</v>
      </c>
      <c r="O1654" s="6">
        <v>76960</v>
      </c>
    </row>
    <row r="1655" spans="1:15" x14ac:dyDescent="0.2">
      <c r="A1655" t="s">
        <v>424</v>
      </c>
      <c r="B1655" t="s">
        <v>450</v>
      </c>
      <c r="C1655" t="s">
        <v>50</v>
      </c>
      <c r="D1655" t="s">
        <v>2764</v>
      </c>
      <c r="E1655" t="s">
        <v>323</v>
      </c>
      <c r="F1655" t="str">
        <f t="shared" si="50"/>
        <v>Richmond</v>
      </c>
      <c r="G1655" t="str">
        <f t="shared" si="51"/>
        <v>Richmond</v>
      </c>
      <c r="H1655" t="s">
        <v>146</v>
      </c>
      <c r="I1655" t="s">
        <v>2029</v>
      </c>
      <c r="J1655" t="s">
        <v>20</v>
      </c>
      <c r="K1655" t="s">
        <v>32</v>
      </c>
      <c r="L1655" t="s">
        <v>21</v>
      </c>
      <c r="M1655" s="6">
        <v>76960</v>
      </c>
      <c r="N1655" s="6">
        <v>76960</v>
      </c>
      <c r="O1655" s="6">
        <v>76960</v>
      </c>
    </row>
    <row r="1656" spans="1:15" x14ac:dyDescent="0.2">
      <c r="A1656" t="s">
        <v>424</v>
      </c>
      <c r="B1656" t="s">
        <v>450</v>
      </c>
      <c r="C1656" t="s">
        <v>50</v>
      </c>
      <c r="D1656" t="s">
        <v>2764</v>
      </c>
      <c r="E1656" t="s">
        <v>323</v>
      </c>
      <c r="F1656" t="str">
        <f t="shared" si="50"/>
        <v>Richmond</v>
      </c>
      <c r="G1656" t="str">
        <f t="shared" si="51"/>
        <v>Richmond</v>
      </c>
      <c r="H1656" t="s">
        <v>178</v>
      </c>
      <c r="I1656" t="s">
        <v>2029</v>
      </c>
      <c r="J1656" t="s">
        <v>20</v>
      </c>
      <c r="K1656" t="s">
        <v>32</v>
      </c>
      <c r="L1656" t="s">
        <v>21</v>
      </c>
      <c r="M1656" s="6">
        <v>76960</v>
      </c>
      <c r="N1656" s="6">
        <v>76960</v>
      </c>
      <c r="O1656" s="6">
        <v>76960</v>
      </c>
    </row>
    <row r="1657" spans="1:15" x14ac:dyDescent="0.2">
      <c r="A1657" t="s">
        <v>81</v>
      </c>
      <c r="B1657" t="s">
        <v>678</v>
      </c>
      <c r="C1657" t="s">
        <v>15</v>
      </c>
      <c r="D1657" t="s">
        <v>679</v>
      </c>
      <c r="E1657" t="s">
        <v>37</v>
      </c>
      <c r="F1657" t="str">
        <f t="shared" si="50"/>
        <v>Toronto</v>
      </c>
      <c r="G1657" t="str">
        <f t="shared" si="51"/>
        <v>Toronto</v>
      </c>
      <c r="H1657" t="s">
        <v>31</v>
      </c>
      <c r="I1657" t="s">
        <v>18</v>
      </c>
      <c r="J1657" t="s">
        <v>45</v>
      </c>
      <c r="K1657" t="s">
        <v>32</v>
      </c>
      <c r="L1657" t="s">
        <v>130</v>
      </c>
      <c r="M1657" s="6">
        <v>96000</v>
      </c>
      <c r="N1657" s="6">
        <v>101000</v>
      </c>
      <c r="O1657" s="6">
        <v>98500</v>
      </c>
    </row>
    <row r="1658" spans="1:15" x14ac:dyDescent="0.2">
      <c r="A1658" t="s">
        <v>424</v>
      </c>
      <c r="B1658" t="s">
        <v>450</v>
      </c>
      <c r="C1658" t="s">
        <v>50</v>
      </c>
      <c r="D1658" t="s">
        <v>846</v>
      </c>
      <c r="E1658" t="s">
        <v>216</v>
      </c>
      <c r="F1658" t="str">
        <f t="shared" si="50"/>
        <v>Surrey</v>
      </c>
      <c r="G1658" t="str">
        <f t="shared" si="51"/>
        <v>Surrey</v>
      </c>
      <c r="H1658" t="s">
        <v>53</v>
      </c>
      <c r="I1658" t="s">
        <v>2029</v>
      </c>
      <c r="J1658" t="s">
        <v>20</v>
      </c>
      <c r="K1658" t="s">
        <v>32</v>
      </c>
      <c r="L1658" t="s">
        <v>33</v>
      </c>
      <c r="M1658" s="6">
        <v>85280</v>
      </c>
      <c r="N1658" s="6">
        <v>85280</v>
      </c>
      <c r="O1658" s="6">
        <v>85280</v>
      </c>
    </row>
    <row r="1659" spans="1:15" x14ac:dyDescent="0.2">
      <c r="A1659" t="s">
        <v>424</v>
      </c>
      <c r="B1659" t="s">
        <v>450</v>
      </c>
      <c r="C1659" t="s">
        <v>50</v>
      </c>
      <c r="D1659" t="s">
        <v>2765</v>
      </c>
      <c r="E1659" t="s">
        <v>204</v>
      </c>
      <c r="F1659" t="str">
        <f t="shared" si="50"/>
        <v>Brampton</v>
      </c>
      <c r="G1659" t="str">
        <f t="shared" si="51"/>
        <v>Brampton</v>
      </c>
      <c r="H1659" t="s">
        <v>31</v>
      </c>
      <c r="I1659" t="s">
        <v>2029</v>
      </c>
      <c r="J1659" t="s">
        <v>20</v>
      </c>
      <c r="K1659" t="s">
        <v>32</v>
      </c>
      <c r="L1659" t="s">
        <v>33</v>
      </c>
      <c r="M1659" s="6">
        <v>88524.800000000003</v>
      </c>
      <c r="N1659" s="6">
        <v>88524.800000000003</v>
      </c>
      <c r="O1659" s="6">
        <v>88524.800000000003</v>
      </c>
    </row>
    <row r="1660" spans="1:15" x14ac:dyDescent="0.2">
      <c r="A1660" t="s">
        <v>424</v>
      </c>
      <c r="B1660" t="s">
        <v>450</v>
      </c>
      <c r="C1660" t="s">
        <v>50</v>
      </c>
      <c r="D1660" t="s">
        <v>2766</v>
      </c>
      <c r="E1660" t="s">
        <v>1793</v>
      </c>
      <c r="F1660" t="str">
        <f t="shared" si="50"/>
        <v>Langley</v>
      </c>
      <c r="G1660" t="str">
        <f t="shared" si="51"/>
        <v>Langley</v>
      </c>
      <c r="H1660" t="s">
        <v>53</v>
      </c>
      <c r="I1660" t="s">
        <v>2029</v>
      </c>
      <c r="J1660" t="s">
        <v>20</v>
      </c>
      <c r="K1660" t="s">
        <v>32</v>
      </c>
      <c r="L1660" t="s">
        <v>732</v>
      </c>
      <c r="M1660" s="6">
        <v>76960</v>
      </c>
      <c r="N1660" s="6">
        <v>76960</v>
      </c>
      <c r="O1660" s="6">
        <v>76960</v>
      </c>
    </row>
    <row r="1661" spans="1:15" x14ac:dyDescent="0.2">
      <c r="A1661" t="s">
        <v>424</v>
      </c>
      <c r="B1661" t="s">
        <v>450</v>
      </c>
      <c r="C1661" t="s">
        <v>50</v>
      </c>
      <c r="D1661" t="s">
        <v>2767</v>
      </c>
      <c r="E1661" t="s">
        <v>99</v>
      </c>
      <c r="F1661" t="str">
        <f t="shared" si="50"/>
        <v>Calgary</v>
      </c>
      <c r="G1661" t="str">
        <f t="shared" si="51"/>
        <v>Calgary</v>
      </c>
      <c r="H1661" t="s">
        <v>100</v>
      </c>
      <c r="I1661" t="s">
        <v>2029</v>
      </c>
      <c r="J1661" t="s">
        <v>20</v>
      </c>
      <c r="K1661" t="s">
        <v>32</v>
      </c>
      <c r="L1661" t="s">
        <v>21</v>
      </c>
      <c r="M1661" s="6">
        <v>87360</v>
      </c>
      <c r="N1661" s="6">
        <v>87360</v>
      </c>
      <c r="O1661" s="6">
        <v>87360</v>
      </c>
    </row>
    <row r="1662" spans="1:15" x14ac:dyDescent="0.2">
      <c r="A1662" t="s">
        <v>96</v>
      </c>
      <c r="B1662" t="s">
        <v>1040</v>
      </c>
      <c r="C1662" t="s">
        <v>50</v>
      </c>
      <c r="D1662" t="s">
        <v>1041</v>
      </c>
      <c r="E1662" t="s">
        <v>204</v>
      </c>
      <c r="F1662" t="str">
        <f t="shared" si="50"/>
        <v>Brampton</v>
      </c>
      <c r="G1662" t="str">
        <f t="shared" si="51"/>
        <v>Brampton</v>
      </c>
      <c r="H1662" t="s">
        <v>31</v>
      </c>
      <c r="I1662" t="s">
        <v>2768</v>
      </c>
      <c r="J1662" t="s">
        <v>20</v>
      </c>
      <c r="K1662" t="s">
        <v>32</v>
      </c>
      <c r="L1662" t="s">
        <v>33</v>
      </c>
      <c r="M1662" s="6">
        <v>86000</v>
      </c>
      <c r="N1662" s="6">
        <v>97000</v>
      </c>
      <c r="O1662" s="6">
        <v>91500</v>
      </c>
    </row>
    <row r="1663" spans="1:15" x14ac:dyDescent="0.2">
      <c r="A1663" t="s">
        <v>13</v>
      </c>
      <c r="B1663" t="s">
        <v>800</v>
      </c>
      <c r="C1663" t="s">
        <v>50</v>
      </c>
      <c r="D1663" t="s">
        <v>91</v>
      </c>
      <c r="E1663" t="s">
        <v>260</v>
      </c>
      <c r="F1663" t="str">
        <f t="shared" si="50"/>
        <v>Halifax</v>
      </c>
      <c r="G1663" t="str">
        <f t="shared" si="51"/>
        <v>Halifax</v>
      </c>
      <c r="H1663" t="s">
        <v>186</v>
      </c>
      <c r="I1663" t="s">
        <v>2769</v>
      </c>
      <c r="J1663" t="s">
        <v>20</v>
      </c>
      <c r="K1663" t="s">
        <v>32</v>
      </c>
      <c r="L1663" t="s">
        <v>93</v>
      </c>
      <c r="M1663" s="6">
        <v>48000</v>
      </c>
      <c r="N1663" s="6">
        <v>77000</v>
      </c>
      <c r="O1663" s="6">
        <v>62500</v>
      </c>
    </row>
    <row r="1664" spans="1:15" x14ac:dyDescent="0.2">
      <c r="A1664" t="s">
        <v>55</v>
      </c>
      <c r="B1664" t="s">
        <v>2770</v>
      </c>
      <c r="C1664" t="s">
        <v>28</v>
      </c>
      <c r="D1664" t="s">
        <v>189</v>
      </c>
      <c r="E1664" t="s">
        <v>1835</v>
      </c>
      <c r="F1664" t="str">
        <f t="shared" si="50"/>
        <v>Montreal</v>
      </c>
      <c r="G1664" t="str">
        <f t="shared" si="51"/>
        <v>Montreal</v>
      </c>
      <c r="H1664" t="s">
        <v>146</v>
      </c>
      <c r="I1664" t="s">
        <v>2771</v>
      </c>
      <c r="J1664" t="s">
        <v>45</v>
      </c>
      <c r="K1664" t="s">
        <v>32</v>
      </c>
      <c r="L1664" t="s">
        <v>21</v>
      </c>
      <c r="M1664" s="6">
        <v>85000</v>
      </c>
      <c r="N1664" s="6">
        <v>140000</v>
      </c>
      <c r="O1664" s="6">
        <v>112500</v>
      </c>
    </row>
    <row r="1665" spans="1:15" x14ac:dyDescent="0.2">
      <c r="A1665" t="s">
        <v>48</v>
      </c>
      <c r="B1665" t="s">
        <v>682</v>
      </c>
      <c r="C1665" t="s">
        <v>50</v>
      </c>
      <c r="D1665" t="s">
        <v>683</v>
      </c>
      <c r="E1665" t="s">
        <v>684</v>
      </c>
      <c r="F1665" t="str">
        <f t="shared" si="50"/>
        <v>Lacombe</v>
      </c>
      <c r="G1665" t="str">
        <f t="shared" si="51"/>
        <v>Lacombe</v>
      </c>
      <c r="H1665" t="s">
        <v>100</v>
      </c>
      <c r="I1665" t="s">
        <v>2772</v>
      </c>
      <c r="J1665" t="s">
        <v>20</v>
      </c>
      <c r="K1665" t="s">
        <v>32</v>
      </c>
      <c r="L1665" t="s">
        <v>93</v>
      </c>
      <c r="M1665" s="6">
        <v>76000</v>
      </c>
      <c r="N1665" s="6">
        <v>101000</v>
      </c>
      <c r="O1665" s="6">
        <v>88500</v>
      </c>
    </row>
    <row r="1666" spans="1:15" x14ac:dyDescent="0.2">
      <c r="A1666" t="s">
        <v>424</v>
      </c>
      <c r="B1666" t="s">
        <v>450</v>
      </c>
      <c r="C1666" t="s">
        <v>50</v>
      </c>
      <c r="D1666" t="s">
        <v>2773</v>
      </c>
      <c r="E1666" t="s">
        <v>123</v>
      </c>
      <c r="F1666" t="str">
        <f t="shared" ref="F1666:F1729" si="52">IF(LEFT(E1666,9)="Remote in","Remote",E1666)</f>
        <v>Mississauga</v>
      </c>
      <c r="G1666" t="str">
        <f t="shared" ref="G1666:G1729" si="53">IF(LEFT(E1666,9)="Remote in",MID(E1666,11,LEN(E1666)-10),E1666)</f>
        <v>Mississauga</v>
      </c>
      <c r="H1666" t="s">
        <v>31</v>
      </c>
      <c r="I1666" t="s">
        <v>2029</v>
      </c>
      <c r="J1666" t="s">
        <v>20</v>
      </c>
      <c r="K1666" t="s">
        <v>32</v>
      </c>
      <c r="L1666" t="s">
        <v>150</v>
      </c>
      <c r="M1666" s="6">
        <v>89440</v>
      </c>
      <c r="N1666" s="6">
        <v>89440</v>
      </c>
      <c r="O1666" s="6">
        <v>89440</v>
      </c>
    </row>
    <row r="1667" spans="1:15" x14ac:dyDescent="0.2">
      <c r="A1667" t="s">
        <v>88</v>
      </c>
      <c r="B1667" t="s">
        <v>598</v>
      </c>
      <c r="C1667" t="s">
        <v>90</v>
      </c>
      <c r="D1667" t="s">
        <v>599</v>
      </c>
      <c r="E1667" t="s">
        <v>600</v>
      </c>
      <c r="F1667" t="str">
        <f t="shared" si="52"/>
        <v>Markham</v>
      </c>
      <c r="G1667" t="str">
        <f t="shared" si="53"/>
        <v>Markham</v>
      </c>
      <c r="H1667" t="s">
        <v>31</v>
      </c>
      <c r="I1667" t="s">
        <v>2774</v>
      </c>
      <c r="J1667" t="s">
        <v>20</v>
      </c>
      <c r="K1667" t="s">
        <v>32</v>
      </c>
      <c r="L1667" t="s">
        <v>33</v>
      </c>
      <c r="M1667" s="6">
        <v>91520</v>
      </c>
      <c r="N1667" s="6">
        <v>91520</v>
      </c>
      <c r="O1667" s="6">
        <v>91520</v>
      </c>
    </row>
    <row r="1668" spans="1:15" x14ac:dyDescent="0.2">
      <c r="A1668" t="s">
        <v>13</v>
      </c>
      <c r="B1668" t="s">
        <v>798</v>
      </c>
      <c r="C1668" t="s">
        <v>90</v>
      </c>
      <c r="D1668" t="s">
        <v>2775</v>
      </c>
      <c r="E1668" t="s">
        <v>123</v>
      </c>
      <c r="F1668" t="str">
        <f t="shared" si="52"/>
        <v>Mississauga</v>
      </c>
      <c r="G1668" t="str">
        <f t="shared" si="53"/>
        <v>Mississauga</v>
      </c>
      <c r="H1668" t="s">
        <v>31</v>
      </c>
      <c r="I1668" t="s">
        <v>2054</v>
      </c>
      <c r="J1668" t="s">
        <v>20</v>
      </c>
      <c r="K1668" t="s">
        <v>32</v>
      </c>
      <c r="L1668" t="s">
        <v>21</v>
      </c>
      <c r="M1668" s="6">
        <v>89440</v>
      </c>
      <c r="N1668" s="6">
        <v>89440</v>
      </c>
      <c r="O1668" s="6">
        <v>89440</v>
      </c>
    </row>
    <row r="1669" spans="1:15" x14ac:dyDescent="0.2">
      <c r="A1669" t="s">
        <v>48</v>
      </c>
      <c r="B1669" t="s">
        <v>1357</v>
      </c>
      <c r="C1669" t="s">
        <v>23</v>
      </c>
      <c r="D1669" t="s">
        <v>484</v>
      </c>
      <c r="E1669" t="s">
        <v>37</v>
      </c>
      <c r="F1669" t="str">
        <f t="shared" si="52"/>
        <v>Toronto</v>
      </c>
      <c r="G1669" t="str">
        <f t="shared" si="53"/>
        <v>Toronto</v>
      </c>
      <c r="H1669" t="s">
        <v>31</v>
      </c>
      <c r="I1669" t="s">
        <v>2776</v>
      </c>
      <c r="J1669" t="s">
        <v>223</v>
      </c>
      <c r="K1669" t="s">
        <v>32</v>
      </c>
      <c r="L1669" t="s">
        <v>33</v>
      </c>
      <c r="M1669" s="6">
        <v>60000</v>
      </c>
      <c r="N1669" s="6">
        <v>100000</v>
      </c>
      <c r="O1669" s="6">
        <v>80000</v>
      </c>
    </row>
    <row r="1670" spans="1:15" x14ac:dyDescent="0.2">
      <c r="A1670" t="s">
        <v>13</v>
      </c>
      <c r="B1670" t="s">
        <v>1278</v>
      </c>
      <c r="C1670" t="s">
        <v>23</v>
      </c>
      <c r="D1670" t="s">
        <v>1279</v>
      </c>
      <c r="E1670" t="s">
        <v>2716</v>
      </c>
      <c r="F1670" t="str">
        <f t="shared" si="52"/>
        <v>British Columbia</v>
      </c>
      <c r="G1670" t="str">
        <f t="shared" si="53"/>
        <v>British Columbia</v>
      </c>
      <c r="H1670" t="s">
        <v>53</v>
      </c>
      <c r="I1670" t="s">
        <v>2777</v>
      </c>
      <c r="J1670" t="s">
        <v>20</v>
      </c>
      <c r="K1670" t="s">
        <v>32</v>
      </c>
      <c r="L1670" t="s">
        <v>1281</v>
      </c>
      <c r="M1670" s="6">
        <v>70000</v>
      </c>
      <c r="N1670" s="6">
        <v>87000</v>
      </c>
      <c r="O1670" s="6">
        <v>78500</v>
      </c>
    </row>
    <row r="1671" spans="1:15" x14ac:dyDescent="0.2">
      <c r="A1671" t="s">
        <v>48</v>
      </c>
      <c r="B1671" t="s">
        <v>2778</v>
      </c>
      <c r="C1671" t="s">
        <v>50</v>
      </c>
      <c r="D1671" t="s">
        <v>2779</v>
      </c>
      <c r="E1671" t="s">
        <v>123</v>
      </c>
      <c r="F1671" t="str">
        <f t="shared" si="52"/>
        <v>Mississauga</v>
      </c>
      <c r="G1671" t="str">
        <f t="shared" si="53"/>
        <v>Mississauga</v>
      </c>
      <c r="H1671" t="s">
        <v>31</v>
      </c>
      <c r="I1671" t="s">
        <v>2780</v>
      </c>
      <c r="J1671" t="s">
        <v>20</v>
      </c>
      <c r="K1671" t="s">
        <v>32</v>
      </c>
      <c r="L1671" t="s">
        <v>21</v>
      </c>
      <c r="M1671" s="6">
        <v>80000</v>
      </c>
      <c r="N1671" s="6">
        <v>80000</v>
      </c>
      <c r="O1671" s="6">
        <v>80000</v>
      </c>
    </row>
    <row r="1672" spans="1:15" x14ac:dyDescent="0.2">
      <c r="A1672" t="s">
        <v>96</v>
      </c>
      <c r="B1672" t="s">
        <v>376</v>
      </c>
      <c r="C1672" t="s">
        <v>50</v>
      </c>
      <c r="D1672" t="s">
        <v>377</v>
      </c>
      <c r="E1672" t="s">
        <v>1125</v>
      </c>
      <c r="F1672" t="str">
        <f t="shared" si="52"/>
        <v>Kelowna</v>
      </c>
      <c r="G1672" t="str">
        <f t="shared" si="53"/>
        <v>Kelowna</v>
      </c>
      <c r="H1672" t="s">
        <v>53</v>
      </c>
      <c r="I1672" t="s">
        <v>2310</v>
      </c>
      <c r="J1672" t="s">
        <v>20</v>
      </c>
      <c r="K1672" t="s">
        <v>32</v>
      </c>
      <c r="L1672" t="s">
        <v>39</v>
      </c>
      <c r="M1672" s="6">
        <v>45000</v>
      </c>
      <c r="N1672" s="6">
        <v>94000</v>
      </c>
      <c r="O1672" s="6">
        <v>69500</v>
      </c>
    </row>
    <row r="1673" spans="1:15" x14ac:dyDescent="0.2">
      <c r="A1673" t="s">
        <v>55</v>
      </c>
      <c r="B1673" t="s">
        <v>1011</v>
      </c>
      <c r="C1673" t="s">
        <v>50</v>
      </c>
      <c r="D1673" t="s">
        <v>748</v>
      </c>
      <c r="E1673" t="s">
        <v>99</v>
      </c>
      <c r="F1673" t="str">
        <f t="shared" si="52"/>
        <v>Calgary</v>
      </c>
      <c r="G1673" t="str">
        <f t="shared" si="53"/>
        <v>Calgary</v>
      </c>
      <c r="H1673" t="s">
        <v>100</v>
      </c>
      <c r="I1673" t="s">
        <v>2781</v>
      </c>
      <c r="J1673" t="s">
        <v>20</v>
      </c>
      <c r="K1673" t="s">
        <v>32</v>
      </c>
      <c r="L1673" t="s">
        <v>33</v>
      </c>
      <c r="M1673" s="7">
        <v>85862.399999999994</v>
      </c>
      <c r="N1673" s="6">
        <v>114774.39999999999</v>
      </c>
      <c r="O1673" s="6">
        <v>100318.39999999999</v>
      </c>
    </row>
    <row r="1674" spans="1:15" x14ac:dyDescent="0.2">
      <c r="A1674" t="s">
        <v>48</v>
      </c>
      <c r="B1674" t="s">
        <v>2782</v>
      </c>
      <c r="C1674" t="s">
        <v>28</v>
      </c>
      <c r="D1674" t="s">
        <v>693</v>
      </c>
      <c r="E1674" t="s">
        <v>1835</v>
      </c>
      <c r="F1674" t="str">
        <f t="shared" si="52"/>
        <v>Montreal</v>
      </c>
      <c r="G1674" t="str">
        <f t="shared" si="53"/>
        <v>Montreal</v>
      </c>
      <c r="H1674" t="s">
        <v>146</v>
      </c>
      <c r="I1674" t="s">
        <v>2783</v>
      </c>
      <c r="J1674" t="s">
        <v>223</v>
      </c>
      <c r="K1674" t="s">
        <v>32</v>
      </c>
      <c r="L1674" t="s">
        <v>21</v>
      </c>
      <c r="M1674" s="6">
        <v>60000</v>
      </c>
      <c r="N1674" s="6">
        <v>70000</v>
      </c>
      <c r="O1674" s="6">
        <v>65000</v>
      </c>
    </row>
    <row r="1675" spans="1:15" x14ac:dyDescent="0.2">
      <c r="A1675" t="s">
        <v>55</v>
      </c>
      <c r="B1675" t="s">
        <v>498</v>
      </c>
      <c r="C1675" t="s">
        <v>50</v>
      </c>
      <c r="D1675" t="s">
        <v>499</v>
      </c>
      <c r="E1675" t="s">
        <v>136</v>
      </c>
      <c r="F1675" t="str">
        <f t="shared" si="52"/>
        <v>Edmonton</v>
      </c>
      <c r="G1675" t="str">
        <f t="shared" si="53"/>
        <v>Edmonton</v>
      </c>
      <c r="H1675" t="s">
        <v>100</v>
      </c>
      <c r="I1675" t="s">
        <v>2784</v>
      </c>
      <c r="J1675" t="s">
        <v>20</v>
      </c>
      <c r="K1675" t="s">
        <v>32</v>
      </c>
      <c r="L1675" t="s">
        <v>227</v>
      </c>
      <c r="M1675" s="6">
        <v>43000</v>
      </c>
      <c r="N1675" s="6">
        <v>57200</v>
      </c>
      <c r="O1675" s="6">
        <v>50100</v>
      </c>
    </row>
    <row r="1676" spans="1:15" x14ac:dyDescent="0.2">
      <c r="A1676" t="s">
        <v>22</v>
      </c>
      <c r="B1676" t="s">
        <v>1406</v>
      </c>
      <c r="C1676" t="s">
        <v>50</v>
      </c>
      <c r="D1676" t="s">
        <v>1407</v>
      </c>
      <c r="E1676" t="s">
        <v>810</v>
      </c>
      <c r="F1676" t="str">
        <f t="shared" si="52"/>
        <v>Scarborough</v>
      </c>
      <c r="G1676" t="str">
        <f t="shared" si="53"/>
        <v>Scarborough</v>
      </c>
      <c r="H1676" t="s">
        <v>31</v>
      </c>
      <c r="I1676" t="s">
        <v>2785</v>
      </c>
      <c r="J1676" t="s">
        <v>20</v>
      </c>
      <c r="K1676" t="s">
        <v>32</v>
      </c>
      <c r="L1676" t="s">
        <v>21</v>
      </c>
      <c r="M1676" s="6">
        <v>41600</v>
      </c>
      <c r="N1676" s="6">
        <v>57200</v>
      </c>
      <c r="O1676" s="6">
        <v>49400</v>
      </c>
    </row>
    <row r="1677" spans="1:15" x14ac:dyDescent="0.2">
      <c r="A1677" t="s">
        <v>81</v>
      </c>
      <c r="B1677" t="s">
        <v>733</v>
      </c>
      <c r="C1677" t="s">
        <v>591</v>
      </c>
      <c r="D1677" t="s">
        <v>734</v>
      </c>
      <c r="E1677" t="s">
        <v>17</v>
      </c>
      <c r="F1677" t="str">
        <f t="shared" si="52"/>
        <v>Remote</v>
      </c>
      <c r="G1677" t="str">
        <f t="shared" si="53"/>
        <v>Remote</v>
      </c>
      <c r="H1677" t="s">
        <v>18</v>
      </c>
      <c r="I1677" t="s">
        <v>2786</v>
      </c>
      <c r="J1677" t="s">
        <v>45</v>
      </c>
      <c r="K1677" t="s">
        <v>17</v>
      </c>
      <c r="L1677" t="s">
        <v>21</v>
      </c>
      <c r="M1677" s="6">
        <v>66000</v>
      </c>
      <c r="N1677" s="6">
        <v>84500</v>
      </c>
      <c r="O1677" s="6">
        <v>75250</v>
      </c>
    </row>
    <row r="1678" spans="1:15" x14ac:dyDescent="0.2">
      <c r="A1678" t="s">
        <v>48</v>
      </c>
      <c r="B1678" t="s">
        <v>2787</v>
      </c>
      <c r="C1678" t="s">
        <v>50</v>
      </c>
      <c r="D1678" t="s">
        <v>659</v>
      </c>
      <c r="E1678" t="s">
        <v>37</v>
      </c>
      <c r="F1678" t="str">
        <f t="shared" si="52"/>
        <v>Toronto</v>
      </c>
      <c r="G1678" t="str">
        <f t="shared" si="53"/>
        <v>Toronto</v>
      </c>
      <c r="H1678" t="s">
        <v>31</v>
      </c>
      <c r="I1678" t="s">
        <v>2788</v>
      </c>
      <c r="J1678" t="s">
        <v>223</v>
      </c>
      <c r="K1678" t="s">
        <v>32</v>
      </c>
      <c r="L1678" t="s">
        <v>661</v>
      </c>
      <c r="M1678" s="6">
        <v>42000</v>
      </c>
      <c r="N1678" s="6">
        <v>68000</v>
      </c>
      <c r="O1678" s="6">
        <v>55000</v>
      </c>
    </row>
    <row r="1679" spans="1:15" x14ac:dyDescent="0.2">
      <c r="A1679" t="s">
        <v>13</v>
      </c>
      <c r="B1679" t="s">
        <v>134</v>
      </c>
      <c r="C1679" t="s">
        <v>90</v>
      </c>
      <c r="D1679" t="s">
        <v>135</v>
      </c>
      <c r="E1679" t="s">
        <v>136</v>
      </c>
      <c r="F1679" t="str">
        <f t="shared" si="52"/>
        <v>Edmonton</v>
      </c>
      <c r="G1679" t="str">
        <f t="shared" si="53"/>
        <v>Edmonton</v>
      </c>
      <c r="H1679" t="s">
        <v>100</v>
      </c>
      <c r="I1679" t="s">
        <v>2789</v>
      </c>
      <c r="J1679" t="s">
        <v>20</v>
      </c>
      <c r="K1679" t="s">
        <v>32</v>
      </c>
      <c r="L1679" t="s">
        <v>33</v>
      </c>
      <c r="M1679" s="6">
        <v>55000</v>
      </c>
      <c r="N1679" s="6">
        <v>74000</v>
      </c>
      <c r="O1679" s="6">
        <v>64500</v>
      </c>
    </row>
    <row r="1680" spans="1:15" x14ac:dyDescent="0.2">
      <c r="A1680" t="s">
        <v>88</v>
      </c>
      <c r="B1680" t="s">
        <v>321</v>
      </c>
      <c r="C1680" t="s">
        <v>90</v>
      </c>
      <c r="D1680" t="s">
        <v>2790</v>
      </c>
      <c r="E1680" t="s">
        <v>323</v>
      </c>
      <c r="F1680" t="str">
        <f t="shared" si="52"/>
        <v>Richmond</v>
      </c>
      <c r="G1680" t="str">
        <f t="shared" si="53"/>
        <v>Richmond</v>
      </c>
      <c r="H1680" t="s">
        <v>53</v>
      </c>
      <c r="I1680" t="s">
        <v>2172</v>
      </c>
      <c r="J1680" t="s">
        <v>20</v>
      </c>
      <c r="K1680" t="s">
        <v>32</v>
      </c>
      <c r="L1680" t="s">
        <v>21</v>
      </c>
      <c r="M1680" s="6">
        <v>69000</v>
      </c>
      <c r="N1680" s="6">
        <v>95000</v>
      </c>
      <c r="O1680" s="6">
        <v>82000</v>
      </c>
    </row>
    <row r="1681" spans="1:15" x14ac:dyDescent="0.2">
      <c r="A1681" t="s">
        <v>88</v>
      </c>
      <c r="B1681" t="s">
        <v>321</v>
      </c>
      <c r="C1681" t="s">
        <v>90</v>
      </c>
      <c r="D1681" t="s">
        <v>2790</v>
      </c>
      <c r="E1681" t="s">
        <v>323</v>
      </c>
      <c r="F1681" t="str">
        <f t="shared" si="52"/>
        <v>Richmond</v>
      </c>
      <c r="G1681" t="str">
        <f t="shared" si="53"/>
        <v>Richmond</v>
      </c>
      <c r="H1681" t="s">
        <v>146</v>
      </c>
      <c r="I1681" t="s">
        <v>2172</v>
      </c>
      <c r="J1681" t="s">
        <v>20</v>
      </c>
      <c r="K1681" t="s">
        <v>32</v>
      </c>
      <c r="L1681" t="s">
        <v>21</v>
      </c>
      <c r="M1681" s="6">
        <v>69000</v>
      </c>
      <c r="N1681" s="6">
        <v>95000</v>
      </c>
      <c r="O1681" s="6">
        <v>82000</v>
      </c>
    </row>
    <row r="1682" spans="1:15" x14ac:dyDescent="0.2">
      <c r="A1682" t="s">
        <v>88</v>
      </c>
      <c r="B1682" t="s">
        <v>321</v>
      </c>
      <c r="C1682" t="s">
        <v>90</v>
      </c>
      <c r="D1682" t="s">
        <v>2790</v>
      </c>
      <c r="E1682" t="s">
        <v>323</v>
      </c>
      <c r="F1682" t="str">
        <f t="shared" si="52"/>
        <v>Richmond</v>
      </c>
      <c r="G1682" t="str">
        <f t="shared" si="53"/>
        <v>Richmond</v>
      </c>
      <c r="H1682" t="s">
        <v>178</v>
      </c>
      <c r="I1682" t="s">
        <v>2172</v>
      </c>
      <c r="J1682" t="s">
        <v>20</v>
      </c>
      <c r="K1682" t="s">
        <v>32</v>
      </c>
      <c r="L1682" t="s">
        <v>21</v>
      </c>
      <c r="M1682" s="6">
        <v>69000</v>
      </c>
      <c r="N1682" s="6">
        <v>95000</v>
      </c>
      <c r="O1682" s="6">
        <v>82000</v>
      </c>
    </row>
    <row r="1683" spans="1:15" x14ac:dyDescent="0.2">
      <c r="A1683" t="s">
        <v>48</v>
      </c>
      <c r="B1683" t="s">
        <v>2791</v>
      </c>
      <c r="C1683" t="s">
        <v>50</v>
      </c>
      <c r="D1683" t="s">
        <v>2792</v>
      </c>
      <c r="E1683" t="s">
        <v>63</v>
      </c>
      <c r="F1683" t="str">
        <f t="shared" si="52"/>
        <v>Vancouver</v>
      </c>
      <c r="G1683" t="str">
        <f t="shared" si="53"/>
        <v>Vancouver</v>
      </c>
      <c r="H1683" t="s">
        <v>53</v>
      </c>
      <c r="I1683" t="s">
        <v>2793</v>
      </c>
      <c r="J1683" t="s">
        <v>20</v>
      </c>
      <c r="K1683" t="s">
        <v>32</v>
      </c>
      <c r="L1683" t="s">
        <v>21</v>
      </c>
      <c r="M1683" s="6">
        <v>68000</v>
      </c>
      <c r="N1683" s="6">
        <v>88000</v>
      </c>
      <c r="O1683" s="6">
        <v>78000</v>
      </c>
    </row>
    <row r="1684" spans="1:15" x14ac:dyDescent="0.2">
      <c r="A1684" t="s">
        <v>81</v>
      </c>
      <c r="B1684" t="s">
        <v>187</v>
      </c>
      <c r="C1684" t="s">
        <v>188</v>
      </c>
      <c r="D1684" t="s">
        <v>462</v>
      </c>
      <c r="E1684" t="s">
        <v>63</v>
      </c>
      <c r="F1684" t="str">
        <f t="shared" si="52"/>
        <v>Vancouver</v>
      </c>
      <c r="G1684" t="str">
        <f t="shared" si="53"/>
        <v>Vancouver</v>
      </c>
      <c r="H1684" t="s">
        <v>53</v>
      </c>
      <c r="I1684" t="s">
        <v>2794</v>
      </c>
      <c r="J1684" t="s">
        <v>20</v>
      </c>
      <c r="K1684" t="s">
        <v>32</v>
      </c>
      <c r="L1684" t="s">
        <v>21</v>
      </c>
      <c r="M1684" s="6">
        <v>62000</v>
      </c>
      <c r="N1684" s="6">
        <v>91000</v>
      </c>
      <c r="O1684" s="6">
        <v>76500</v>
      </c>
    </row>
    <row r="1685" spans="1:15" x14ac:dyDescent="0.2">
      <c r="A1685" t="s">
        <v>48</v>
      </c>
      <c r="B1685" t="s">
        <v>1275</v>
      </c>
      <c r="C1685" t="s">
        <v>90</v>
      </c>
      <c r="D1685" t="s">
        <v>1276</v>
      </c>
      <c r="E1685" t="s">
        <v>316</v>
      </c>
      <c r="F1685" t="str">
        <f t="shared" si="52"/>
        <v>North York</v>
      </c>
      <c r="G1685" t="str">
        <f t="shared" si="53"/>
        <v>North York</v>
      </c>
      <c r="H1685" t="s">
        <v>31</v>
      </c>
      <c r="I1685" t="s">
        <v>2795</v>
      </c>
      <c r="J1685" t="s">
        <v>20</v>
      </c>
      <c r="K1685" t="s">
        <v>32</v>
      </c>
      <c r="L1685" t="s">
        <v>46</v>
      </c>
      <c r="M1685" s="6">
        <v>55000</v>
      </c>
      <c r="N1685" s="6">
        <v>65000</v>
      </c>
      <c r="O1685" s="6">
        <v>60000</v>
      </c>
    </row>
    <row r="1686" spans="1:15" x14ac:dyDescent="0.2">
      <c r="A1686" t="s">
        <v>26</v>
      </c>
      <c r="B1686" t="s">
        <v>2796</v>
      </c>
      <c r="C1686" t="s">
        <v>50</v>
      </c>
      <c r="D1686" t="s">
        <v>2797</v>
      </c>
      <c r="E1686" t="s">
        <v>115</v>
      </c>
      <c r="F1686" t="str">
        <f t="shared" si="52"/>
        <v>Richmond Hill</v>
      </c>
      <c r="G1686" t="str">
        <f t="shared" si="53"/>
        <v>Richmond Hill</v>
      </c>
      <c r="H1686" t="s">
        <v>31</v>
      </c>
      <c r="I1686" t="s">
        <v>2798</v>
      </c>
      <c r="J1686" t="s">
        <v>20</v>
      </c>
      <c r="K1686" t="s">
        <v>32</v>
      </c>
      <c r="L1686" t="s">
        <v>21</v>
      </c>
      <c r="M1686" s="6">
        <v>63000</v>
      </c>
      <c r="N1686" s="6">
        <v>80000</v>
      </c>
      <c r="O1686" s="6">
        <v>71500</v>
      </c>
    </row>
    <row r="1687" spans="1:15" x14ac:dyDescent="0.2">
      <c r="A1687" t="s">
        <v>26</v>
      </c>
      <c r="B1687" t="s">
        <v>868</v>
      </c>
      <c r="C1687" t="s">
        <v>50</v>
      </c>
      <c r="D1687" t="s">
        <v>664</v>
      </c>
      <c r="E1687" t="s">
        <v>123</v>
      </c>
      <c r="F1687" t="str">
        <f t="shared" si="52"/>
        <v>Mississauga</v>
      </c>
      <c r="G1687" t="str">
        <f t="shared" si="53"/>
        <v>Mississauga</v>
      </c>
      <c r="H1687" t="s">
        <v>31</v>
      </c>
      <c r="I1687" t="s">
        <v>2799</v>
      </c>
      <c r="J1687" t="s">
        <v>20</v>
      </c>
      <c r="K1687" t="s">
        <v>32</v>
      </c>
      <c r="L1687" t="s">
        <v>21</v>
      </c>
      <c r="M1687" s="6">
        <v>93600</v>
      </c>
      <c r="N1687" s="6">
        <v>93600</v>
      </c>
      <c r="O1687" s="6">
        <v>93600</v>
      </c>
    </row>
    <row r="1688" spans="1:15" x14ac:dyDescent="0.2">
      <c r="A1688" t="s">
        <v>48</v>
      </c>
      <c r="B1688" t="s">
        <v>1441</v>
      </c>
      <c r="C1688" t="s">
        <v>41</v>
      </c>
      <c r="D1688" t="s">
        <v>1442</v>
      </c>
      <c r="E1688" t="s">
        <v>17</v>
      </c>
      <c r="F1688" t="str">
        <f t="shared" si="52"/>
        <v>Remote</v>
      </c>
      <c r="G1688" t="str">
        <f t="shared" si="53"/>
        <v>Remote</v>
      </c>
      <c r="H1688" t="s">
        <v>18</v>
      </c>
      <c r="I1688" t="s">
        <v>2800</v>
      </c>
      <c r="J1688" t="s">
        <v>45</v>
      </c>
      <c r="K1688" t="s">
        <v>17</v>
      </c>
      <c r="L1688" t="s">
        <v>21</v>
      </c>
      <c r="M1688" s="6">
        <v>66560</v>
      </c>
      <c r="N1688" s="6">
        <v>72800</v>
      </c>
      <c r="O1688" s="6">
        <v>69680</v>
      </c>
    </row>
    <row r="1689" spans="1:15" x14ac:dyDescent="0.2">
      <c r="A1689" t="s">
        <v>424</v>
      </c>
      <c r="B1689" t="s">
        <v>450</v>
      </c>
      <c r="C1689" t="s">
        <v>50</v>
      </c>
      <c r="D1689" t="s">
        <v>2801</v>
      </c>
      <c r="E1689" t="s">
        <v>779</v>
      </c>
      <c r="F1689" t="str">
        <f t="shared" si="52"/>
        <v>Aurora</v>
      </c>
      <c r="G1689" t="str">
        <f t="shared" si="53"/>
        <v>Aurora</v>
      </c>
      <c r="H1689" t="s">
        <v>31</v>
      </c>
      <c r="I1689" t="s">
        <v>2802</v>
      </c>
      <c r="J1689" t="s">
        <v>20</v>
      </c>
      <c r="K1689" t="s">
        <v>32</v>
      </c>
      <c r="L1689" t="s">
        <v>21</v>
      </c>
      <c r="M1689" s="6">
        <v>88920</v>
      </c>
      <c r="N1689" s="6">
        <v>95160</v>
      </c>
      <c r="O1689" s="6">
        <v>92040</v>
      </c>
    </row>
    <row r="1690" spans="1:15" x14ac:dyDescent="0.2">
      <c r="A1690" t="s">
        <v>26</v>
      </c>
      <c r="B1690" t="s">
        <v>919</v>
      </c>
      <c r="C1690" t="s">
        <v>67</v>
      </c>
      <c r="D1690" t="s">
        <v>920</v>
      </c>
      <c r="E1690" t="s">
        <v>233</v>
      </c>
      <c r="F1690" t="str">
        <f t="shared" si="52"/>
        <v>Winnipeg</v>
      </c>
      <c r="G1690" t="str">
        <f t="shared" si="53"/>
        <v>Winnipeg</v>
      </c>
      <c r="H1690" t="s">
        <v>234</v>
      </c>
      <c r="I1690" t="s">
        <v>2803</v>
      </c>
      <c r="J1690" t="s">
        <v>20</v>
      </c>
      <c r="K1690" t="s">
        <v>32</v>
      </c>
      <c r="L1690" t="s">
        <v>21</v>
      </c>
      <c r="M1690" s="6">
        <v>85000</v>
      </c>
      <c r="N1690" s="6">
        <v>110000</v>
      </c>
      <c r="O1690" s="6">
        <v>97500</v>
      </c>
    </row>
    <row r="1691" spans="1:15" x14ac:dyDescent="0.2">
      <c r="A1691" t="s">
        <v>88</v>
      </c>
      <c r="B1691" t="s">
        <v>737</v>
      </c>
      <c r="C1691" t="s">
        <v>23</v>
      </c>
      <c r="D1691" t="s">
        <v>738</v>
      </c>
      <c r="E1691" t="s">
        <v>739</v>
      </c>
      <c r="F1691" t="str">
        <f t="shared" si="52"/>
        <v>Penticton</v>
      </c>
      <c r="G1691" t="str">
        <f t="shared" si="53"/>
        <v>Penticton</v>
      </c>
      <c r="H1691" t="s">
        <v>53</v>
      </c>
      <c r="I1691" t="s">
        <v>2804</v>
      </c>
      <c r="J1691" t="s">
        <v>20</v>
      </c>
      <c r="K1691" t="s">
        <v>32</v>
      </c>
      <c r="L1691" t="s">
        <v>21</v>
      </c>
      <c r="M1691" s="6">
        <v>30240.560000000001</v>
      </c>
      <c r="N1691" s="6">
        <v>57200</v>
      </c>
      <c r="O1691" s="6">
        <v>43720.28</v>
      </c>
    </row>
    <row r="1692" spans="1:15" x14ac:dyDescent="0.2">
      <c r="A1692" t="s">
        <v>22</v>
      </c>
      <c r="B1692" t="s">
        <v>191</v>
      </c>
      <c r="C1692" t="s">
        <v>50</v>
      </c>
      <c r="D1692" t="s">
        <v>2805</v>
      </c>
      <c r="E1692" t="s">
        <v>344</v>
      </c>
      <c r="F1692" t="str">
        <f t="shared" si="52"/>
        <v>Burnaby</v>
      </c>
      <c r="G1692" t="str">
        <f t="shared" si="53"/>
        <v>Burnaby</v>
      </c>
      <c r="H1692" t="s">
        <v>53</v>
      </c>
      <c r="I1692" t="s">
        <v>2806</v>
      </c>
      <c r="J1692" t="s">
        <v>20</v>
      </c>
      <c r="K1692" t="s">
        <v>32</v>
      </c>
      <c r="L1692" t="s">
        <v>21</v>
      </c>
      <c r="M1692" s="6">
        <v>40000</v>
      </c>
      <c r="N1692" s="6">
        <v>57200</v>
      </c>
      <c r="O1692" s="6">
        <v>48600</v>
      </c>
    </row>
    <row r="1693" spans="1:15" x14ac:dyDescent="0.2">
      <c r="A1693" t="s">
        <v>96</v>
      </c>
      <c r="B1693" t="s">
        <v>554</v>
      </c>
      <c r="C1693" t="s">
        <v>50</v>
      </c>
      <c r="D1693" t="s">
        <v>2807</v>
      </c>
      <c r="E1693" t="s">
        <v>1255</v>
      </c>
      <c r="F1693" t="str">
        <f t="shared" si="52"/>
        <v>Dartmouth</v>
      </c>
      <c r="G1693" t="str">
        <f t="shared" si="53"/>
        <v>Dartmouth</v>
      </c>
      <c r="H1693" t="s">
        <v>186</v>
      </c>
      <c r="I1693" t="s">
        <v>2808</v>
      </c>
      <c r="J1693" t="s">
        <v>20</v>
      </c>
      <c r="K1693" t="s">
        <v>32</v>
      </c>
      <c r="L1693" t="s">
        <v>21</v>
      </c>
      <c r="M1693" s="6">
        <v>35000</v>
      </c>
      <c r="N1693" s="6">
        <v>57200</v>
      </c>
      <c r="O1693" s="6">
        <v>46100</v>
      </c>
    </row>
    <row r="1694" spans="1:15" x14ac:dyDescent="0.2">
      <c r="A1694" t="s">
        <v>88</v>
      </c>
      <c r="B1694" t="s">
        <v>2809</v>
      </c>
      <c r="C1694" t="s">
        <v>23</v>
      </c>
      <c r="D1694" t="s">
        <v>2810</v>
      </c>
      <c r="E1694" t="s">
        <v>1835</v>
      </c>
      <c r="F1694" t="str">
        <f t="shared" si="52"/>
        <v>Montreal</v>
      </c>
      <c r="G1694" t="str">
        <f t="shared" si="53"/>
        <v>Montreal</v>
      </c>
      <c r="H1694" t="s">
        <v>146</v>
      </c>
      <c r="I1694" t="s">
        <v>2811</v>
      </c>
      <c r="J1694" t="s">
        <v>20</v>
      </c>
      <c r="K1694" t="s">
        <v>32</v>
      </c>
      <c r="L1694" t="s">
        <v>33</v>
      </c>
      <c r="M1694" s="6">
        <v>100000</v>
      </c>
      <c r="N1694" s="6">
        <v>100000</v>
      </c>
      <c r="O1694" s="6">
        <v>100000</v>
      </c>
    </row>
    <row r="1695" spans="1:15" x14ac:dyDescent="0.2">
      <c r="A1695" t="s">
        <v>22</v>
      </c>
      <c r="B1695" t="s">
        <v>1026</v>
      </c>
      <c r="C1695" t="s">
        <v>50</v>
      </c>
      <c r="D1695" t="s">
        <v>1492</v>
      </c>
      <c r="E1695" t="s">
        <v>1493</v>
      </c>
      <c r="F1695" t="str">
        <f t="shared" si="52"/>
        <v>Ancaster</v>
      </c>
      <c r="G1695" t="str">
        <f t="shared" si="53"/>
        <v>Ancaster</v>
      </c>
      <c r="H1695" t="s">
        <v>31</v>
      </c>
      <c r="I1695" t="s">
        <v>2029</v>
      </c>
      <c r="J1695" t="s">
        <v>20</v>
      </c>
      <c r="K1695" t="s">
        <v>32</v>
      </c>
      <c r="L1695" t="s">
        <v>21</v>
      </c>
      <c r="M1695" s="6">
        <v>89440</v>
      </c>
      <c r="N1695" s="6">
        <v>91520</v>
      </c>
      <c r="O1695" s="6">
        <v>90480</v>
      </c>
    </row>
    <row r="1696" spans="1:15" x14ac:dyDescent="0.2">
      <c r="A1696" t="s">
        <v>424</v>
      </c>
      <c r="B1696" t="s">
        <v>450</v>
      </c>
      <c r="C1696" t="s">
        <v>50</v>
      </c>
      <c r="D1696" t="s">
        <v>724</v>
      </c>
      <c r="E1696" t="s">
        <v>63</v>
      </c>
      <c r="F1696" t="str">
        <f t="shared" si="52"/>
        <v>Vancouver</v>
      </c>
      <c r="G1696" t="str">
        <f t="shared" si="53"/>
        <v>Vancouver</v>
      </c>
      <c r="H1696" t="s">
        <v>53</v>
      </c>
      <c r="I1696" t="s">
        <v>2812</v>
      </c>
      <c r="J1696" t="s">
        <v>20</v>
      </c>
      <c r="K1696" t="s">
        <v>32</v>
      </c>
      <c r="L1696" t="s">
        <v>21</v>
      </c>
      <c r="M1696" s="6">
        <v>85280</v>
      </c>
      <c r="N1696" s="6">
        <v>85280</v>
      </c>
      <c r="O1696" s="6">
        <v>85280</v>
      </c>
    </row>
    <row r="1697" spans="1:15" x14ac:dyDescent="0.2">
      <c r="A1697" t="s">
        <v>48</v>
      </c>
      <c r="B1697" t="s">
        <v>974</v>
      </c>
      <c r="C1697" t="s">
        <v>50</v>
      </c>
      <c r="D1697" t="s">
        <v>930</v>
      </c>
      <c r="E1697" t="s">
        <v>136</v>
      </c>
      <c r="F1697" t="str">
        <f t="shared" si="52"/>
        <v>Edmonton</v>
      </c>
      <c r="G1697" t="str">
        <f t="shared" si="53"/>
        <v>Edmonton</v>
      </c>
      <c r="H1697" t="s">
        <v>100</v>
      </c>
      <c r="I1697" t="s">
        <v>2813</v>
      </c>
      <c r="J1697" t="s">
        <v>20</v>
      </c>
      <c r="K1697" t="s">
        <v>32</v>
      </c>
      <c r="L1697" t="s">
        <v>481</v>
      </c>
      <c r="M1697" s="6">
        <v>61000</v>
      </c>
      <c r="N1697" s="6">
        <v>80000</v>
      </c>
      <c r="O1697" s="6">
        <v>70500</v>
      </c>
    </row>
    <row r="1698" spans="1:15" x14ac:dyDescent="0.2">
      <c r="A1698" t="s">
        <v>88</v>
      </c>
      <c r="B1698" t="s">
        <v>299</v>
      </c>
      <c r="C1698" t="s">
        <v>90</v>
      </c>
      <c r="D1698" t="s">
        <v>976</v>
      </c>
      <c r="E1698" t="s">
        <v>482</v>
      </c>
      <c r="F1698" t="str">
        <f t="shared" si="52"/>
        <v>Hamilton</v>
      </c>
      <c r="G1698" t="str">
        <f t="shared" si="53"/>
        <v>Hamilton</v>
      </c>
      <c r="H1698" t="s">
        <v>31</v>
      </c>
      <c r="I1698" t="s">
        <v>2814</v>
      </c>
      <c r="J1698" t="s">
        <v>20</v>
      </c>
      <c r="K1698" t="s">
        <v>32</v>
      </c>
      <c r="L1698" t="s">
        <v>33</v>
      </c>
      <c r="M1698" s="6">
        <v>95680</v>
      </c>
      <c r="N1698" s="6">
        <v>95680</v>
      </c>
      <c r="O1698" s="6">
        <v>95680</v>
      </c>
    </row>
    <row r="1699" spans="1:15" x14ac:dyDescent="0.2">
      <c r="A1699" t="s">
        <v>88</v>
      </c>
      <c r="B1699" t="s">
        <v>299</v>
      </c>
      <c r="C1699" t="s">
        <v>90</v>
      </c>
      <c r="D1699" t="s">
        <v>1568</v>
      </c>
      <c r="E1699" t="s">
        <v>123</v>
      </c>
      <c r="F1699" t="str">
        <f t="shared" si="52"/>
        <v>Mississauga</v>
      </c>
      <c r="G1699" t="str">
        <f t="shared" si="53"/>
        <v>Mississauga</v>
      </c>
      <c r="H1699" t="s">
        <v>31</v>
      </c>
      <c r="I1699" t="s">
        <v>2815</v>
      </c>
      <c r="J1699" t="s">
        <v>20</v>
      </c>
      <c r="K1699" t="s">
        <v>32</v>
      </c>
      <c r="L1699" t="s">
        <v>33</v>
      </c>
      <c r="M1699" s="6">
        <v>91520</v>
      </c>
      <c r="N1699" s="6">
        <v>91520</v>
      </c>
      <c r="O1699" s="6">
        <v>91520</v>
      </c>
    </row>
    <row r="1700" spans="1:15" x14ac:dyDescent="0.2">
      <c r="A1700" t="s">
        <v>55</v>
      </c>
      <c r="B1700" t="s">
        <v>961</v>
      </c>
      <c r="C1700" t="s">
        <v>23</v>
      </c>
      <c r="D1700" t="s">
        <v>962</v>
      </c>
      <c r="E1700" t="s">
        <v>110</v>
      </c>
      <c r="F1700" t="str">
        <f t="shared" si="52"/>
        <v>Barrie</v>
      </c>
      <c r="G1700" t="str">
        <f t="shared" si="53"/>
        <v>Barrie</v>
      </c>
      <c r="H1700" t="s">
        <v>31</v>
      </c>
      <c r="I1700" t="s">
        <v>2329</v>
      </c>
      <c r="J1700" t="s">
        <v>20</v>
      </c>
      <c r="K1700" t="s">
        <v>32</v>
      </c>
      <c r="L1700" t="s">
        <v>21</v>
      </c>
      <c r="M1700" s="6">
        <v>64000</v>
      </c>
      <c r="N1700" s="6">
        <v>97000</v>
      </c>
      <c r="O1700" s="6">
        <v>80500</v>
      </c>
    </row>
    <row r="1701" spans="1:15" x14ac:dyDescent="0.2">
      <c r="A1701" t="s">
        <v>88</v>
      </c>
      <c r="B1701" t="s">
        <v>598</v>
      </c>
      <c r="C1701" t="s">
        <v>90</v>
      </c>
      <c r="D1701" t="s">
        <v>1376</v>
      </c>
      <c r="E1701" t="s">
        <v>204</v>
      </c>
      <c r="F1701" t="str">
        <f t="shared" si="52"/>
        <v>Brampton</v>
      </c>
      <c r="G1701" t="str">
        <f t="shared" si="53"/>
        <v>Brampton</v>
      </c>
      <c r="H1701" t="s">
        <v>31</v>
      </c>
      <c r="I1701" t="s">
        <v>2029</v>
      </c>
      <c r="J1701" t="s">
        <v>20</v>
      </c>
      <c r="K1701" t="s">
        <v>32</v>
      </c>
      <c r="L1701" t="s">
        <v>241</v>
      </c>
      <c r="M1701" s="6">
        <v>59280</v>
      </c>
      <c r="N1701" s="6">
        <v>59280</v>
      </c>
      <c r="O1701" s="6">
        <v>59280</v>
      </c>
    </row>
    <row r="1702" spans="1:15" x14ac:dyDescent="0.2">
      <c r="A1702" t="s">
        <v>48</v>
      </c>
      <c r="B1702" t="s">
        <v>2816</v>
      </c>
      <c r="C1702" t="s">
        <v>50</v>
      </c>
      <c r="D1702" t="s">
        <v>2817</v>
      </c>
      <c r="E1702" t="s">
        <v>319</v>
      </c>
      <c r="F1702" t="str">
        <f t="shared" si="52"/>
        <v>Oakville</v>
      </c>
      <c r="G1702" t="str">
        <f t="shared" si="53"/>
        <v>Oakville</v>
      </c>
      <c r="H1702" t="s">
        <v>31</v>
      </c>
      <c r="I1702" t="s">
        <v>2818</v>
      </c>
      <c r="J1702" t="s">
        <v>45</v>
      </c>
      <c r="K1702" t="s">
        <v>32</v>
      </c>
      <c r="L1702" t="s">
        <v>21</v>
      </c>
      <c r="M1702" s="6">
        <v>50000</v>
      </c>
      <c r="N1702" s="6">
        <v>91000</v>
      </c>
      <c r="O1702" s="6">
        <v>70500</v>
      </c>
    </row>
    <row r="1703" spans="1:15" x14ac:dyDescent="0.2">
      <c r="A1703" t="s">
        <v>26</v>
      </c>
      <c r="B1703" t="s">
        <v>2819</v>
      </c>
      <c r="C1703" t="s">
        <v>28</v>
      </c>
      <c r="D1703" t="s">
        <v>1612</v>
      </c>
      <c r="E1703" t="s">
        <v>283</v>
      </c>
      <c r="F1703" t="str">
        <f t="shared" si="52"/>
        <v>Sherbrooke</v>
      </c>
      <c r="G1703" t="str">
        <f t="shared" si="53"/>
        <v>Sherbrooke</v>
      </c>
      <c r="H1703" t="s">
        <v>146</v>
      </c>
      <c r="I1703" t="s">
        <v>2820</v>
      </c>
      <c r="J1703" t="s">
        <v>20</v>
      </c>
      <c r="K1703" t="s">
        <v>32</v>
      </c>
      <c r="L1703" t="s">
        <v>21</v>
      </c>
      <c r="M1703" s="6">
        <v>66000</v>
      </c>
      <c r="N1703" s="6">
        <v>66000</v>
      </c>
      <c r="O1703" s="6">
        <v>66000</v>
      </c>
    </row>
    <row r="1704" spans="1:15" x14ac:dyDescent="0.2">
      <c r="A1704" t="s">
        <v>81</v>
      </c>
      <c r="B1704" t="s">
        <v>2821</v>
      </c>
      <c r="C1704" t="s">
        <v>50</v>
      </c>
      <c r="D1704" t="s">
        <v>762</v>
      </c>
      <c r="E1704" t="s">
        <v>63</v>
      </c>
      <c r="F1704" t="str">
        <f t="shared" si="52"/>
        <v>Vancouver</v>
      </c>
      <c r="G1704" t="str">
        <f t="shared" si="53"/>
        <v>Vancouver</v>
      </c>
      <c r="H1704" t="s">
        <v>53</v>
      </c>
      <c r="I1704" t="s">
        <v>2822</v>
      </c>
      <c r="J1704" t="s">
        <v>45</v>
      </c>
      <c r="K1704" t="s">
        <v>32</v>
      </c>
      <c r="L1704" t="s">
        <v>33</v>
      </c>
      <c r="M1704" s="6">
        <v>81000</v>
      </c>
      <c r="N1704" s="6">
        <v>122000</v>
      </c>
      <c r="O1704" s="6">
        <v>101500</v>
      </c>
    </row>
    <row r="1705" spans="1:15" x14ac:dyDescent="0.2">
      <c r="A1705" t="s">
        <v>424</v>
      </c>
      <c r="B1705" t="s">
        <v>450</v>
      </c>
      <c r="C1705" t="s">
        <v>50</v>
      </c>
      <c r="D1705" t="s">
        <v>827</v>
      </c>
      <c r="E1705" t="s">
        <v>99</v>
      </c>
      <c r="F1705" t="str">
        <f t="shared" si="52"/>
        <v>Calgary</v>
      </c>
      <c r="G1705" t="str">
        <f t="shared" si="53"/>
        <v>Calgary</v>
      </c>
      <c r="H1705" t="s">
        <v>100</v>
      </c>
      <c r="I1705" t="s">
        <v>2029</v>
      </c>
      <c r="J1705" t="s">
        <v>20</v>
      </c>
      <c r="K1705" t="s">
        <v>32</v>
      </c>
      <c r="L1705" t="s">
        <v>21</v>
      </c>
      <c r="M1705" s="6">
        <v>89440</v>
      </c>
      <c r="N1705" s="6">
        <v>89440</v>
      </c>
      <c r="O1705" s="6">
        <v>89440</v>
      </c>
    </row>
    <row r="1706" spans="1:15" x14ac:dyDescent="0.2">
      <c r="A1706" t="s">
        <v>88</v>
      </c>
      <c r="B1706" t="s">
        <v>299</v>
      </c>
      <c r="C1706" t="s">
        <v>90</v>
      </c>
      <c r="D1706" t="s">
        <v>1385</v>
      </c>
      <c r="E1706" t="s">
        <v>123</v>
      </c>
      <c r="F1706" t="str">
        <f t="shared" si="52"/>
        <v>Mississauga</v>
      </c>
      <c r="G1706" t="str">
        <f t="shared" si="53"/>
        <v>Mississauga</v>
      </c>
      <c r="H1706" t="s">
        <v>31</v>
      </c>
      <c r="I1706" t="s">
        <v>2029</v>
      </c>
      <c r="J1706" t="s">
        <v>20</v>
      </c>
      <c r="K1706" t="s">
        <v>32</v>
      </c>
      <c r="L1706" t="s">
        <v>481</v>
      </c>
      <c r="M1706" s="6">
        <v>91520</v>
      </c>
      <c r="N1706" s="6">
        <v>91520</v>
      </c>
      <c r="O1706" s="6">
        <v>91520</v>
      </c>
    </row>
    <row r="1707" spans="1:15" x14ac:dyDescent="0.2">
      <c r="A1707" t="s">
        <v>22</v>
      </c>
      <c r="B1707" t="s">
        <v>23</v>
      </c>
      <c r="C1707" t="s">
        <v>23</v>
      </c>
      <c r="D1707" t="s">
        <v>24</v>
      </c>
      <c r="E1707" t="s">
        <v>2823</v>
      </c>
      <c r="F1707" t="str">
        <f t="shared" si="52"/>
        <v>Chalk River</v>
      </c>
      <c r="G1707" t="str">
        <f t="shared" si="53"/>
        <v>Chalk River</v>
      </c>
      <c r="H1707" t="s">
        <v>31</v>
      </c>
      <c r="I1707" t="s">
        <v>2824</v>
      </c>
      <c r="J1707" t="s">
        <v>20</v>
      </c>
      <c r="K1707" t="s">
        <v>32</v>
      </c>
      <c r="L1707" t="s">
        <v>21</v>
      </c>
      <c r="M1707" s="6">
        <v>66000</v>
      </c>
      <c r="N1707" s="6">
        <v>108000</v>
      </c>
      <c r="O1707" s="6">
        <v>87000</v>
      </c>
    </row>
    <row r="1708" spans="1:15" x14ac:dyDescent="0.2">
      <c r="A1708" t="s">
        <v>88</v>
      </c>
      <c r="B1708" t="s">
        <v>299</v>
      </c>
      <c r="C1708" t="s">
        <v>90</v>
      </c>
      <c r="D1708" t="s">
        <v>1386</v>
      </c>
      <c r="E1708" t="s">
        <v>37</v>
      </c>
      <c r="F1708" t="str">
        <f t="shared" si="52"/>
        <v>Toronto</v>
      </c>
      <c r="G1708" t="str">
        <f t="shared" si="53"/>
        <v>Toronto</v>
      </c>
      <c r="H1708" t="s">
        <v>31</v>
      </c>
      <c r="I1708" t="s">
        <v>2029</v>
      </c>
      <c r="J1708" t="s">
        <v>20</v>
      </c>
      <c r="K1708" t="s">
        <v>32</v>
      </c>
      <c r="L1708" t="s">
        <v>320</v>
      </c>
      <c r="M1708" s="6">
        <v>90001.600000000006</v>
      </c>
      <c r="N1708" s="6">
        <v>93600</v>
      </c>
      <c r="O1708" s="6">
        <v>91800.8</v>
      </c>
    </row>
    <row r="1709" spans="1:15" x14ac:dyDescent="0.2">
      <c r="A1709" t="s">
        <v>105</v>
      </c>
      <c r="B1709" t="s">
        <v>2566</v>
      </c>
      <c r="C1709" t="s">
        <v>50</v>
      </c>
      <c r="D1709" t="s">
        <v>2825</v>
      </c>
      <c r="E1709" t="s">
        <v>323</v>
      </c>
      <c r="F1709" t="str">
        <f t="shared" si="52"/>
        <v>Richmond</v>
      </c>
      <c r="G1709" t="str">
        <f t="shared" si="53"/>
        <v>Richmond</v>
      </c>
      <c r="H1709" t="s">
        <v>53</v>
      </c>
      <c r="I1709" t="s">
        <v>2029</v>
      </c>
      <c r="J1709" t="s">
        <v>20</v>
      </c>
      <c r="K1709" t="s">
        <v>32</v>
      </c>
      <c r="L1709" t="s">
        <v>325</v>
      </c>
      <c r="M1709" s="6">
        <v>91520</v>
      </c>
      <c r="N1709" s="6">
        <v>91520</v>
      </c>
      <c r="O1709" s="6">
        <v>91520</v>
      </c>
    </row>
    <row r="1710" spans="1:15" x14ac:dyDescent="0.2">
      <c r="A1710" t="s">
        <v>105</v>
      </c>
      <c r="B1710" t="s">
        <v>2566</v>
      </c>
      <c r="C1710" t="s">
        <v>50</v>
      </c>
      <c r="D1710" t="s">
        <v>2825</v>
      </c>
      <c r="E1710" t="s">
        <v>323</v>
      </c>
      <c r="F1710" t="str">
        <f t="shared" si="52"/>
        <v>Richmond</v>
      </c>
      <c r="G1710" t="str">
        <f t="shared" si="53"/>
        <v>Richmond</v>
      </c>
      <c r="H1710" t="s">
        <v>146</v>
      </c>
      <c r="I1710" t="s">
        <v>2029</v>
      </c>
      <c r="J1710" t="s">
        <v>20</v>
      </c>
      <c r="K1710" t="s">
        <v>32</v>
      </c>
      <c r="L1710" t="s">
        <v>325</v>
      </c>
      <c r="M1710" s="6">
        <v>91520</v>
      </c>
      <c r="N1710" s="6">
        <v>91520</v>
      </c>
      <c r="O1710" s="6">
        <v>91520</v>
      </c>
    </row>
    <row r="1711" spans="1:15" x14ac:dyDescent="0.2">
      <c r="A1711" t="s">
        <v>105</v>
      </c>
      <c r="B1711" t="s">
        <v>2566</v>
      </c>
      <c r="C1711" t="s">
        <v>50</v>
      </c>
      <c r="D1711" t="s">
        <v>2825</v>
      </c>
      <c r="E1711" t="s">
        <v>323</v>
      </c>
      <c r="F1711" t="str">
        <f t="shared" si="52"/>
        <v>Richmond</v>
      </c>
      <c r="G1711" t="str">
        <f t="shared" si="53"/>
        <v>Richmond</v>
      </c>
      <c r="H1711" t="s">
        <v>178</v>
      </c>
      <c r="I1711" t="s">
        <v>2029</v>
      </c>
      <c r="J1711" t="s">
        <v>20</v>
      </c>
      <c r="K1711" t="s">
        <v>32</v>
      </c>
      <c r="L1711" t="s">
        <v>325</v>
      </c>
      <c r="M1711" s="6">
        <v>91520</v>
      </c>
      <c r="N1711" s="6">
        <v>91520</v>
      </c>
      <c r="O1711" s="6">
        <v>91520</v>
      </c>
    </row>
    <row r="1712" spans="1:15" x14ac:dyDescent="0.2">
      <c r="A1712" t="s">
        <v>88</v>
      </c>
      <c r="B1712" t="s">
        <v>1378</v>
      </c>
      <c r="C1712" t="s">
        <v>90</v>
      </c>
      <c r="D1712" t="s">
        <v>1379</v>
      </c>
      <c r="E1712" t="s">
        <v>608</v>
      </c>
      <c r="F1712" t="str">
        <f t="shared" si="52"/>
        <v>Etobicoke</v>
      </c>
      <c r="G1712" t="str">
        <f t="shared" si="53"/>
        <v>Etobicoke</v>
      </c>
      <c r="H1712" t="s">
        <v>31</v>
      </c>
      <c r="I1712" t="s">
        <v>2826</v>
      </c>
      <c r="J1712" t="s">
        <v>20</v>
      </c>
      <c r="K1712" t="s">
        <v>32</v>
      </c>
      <c r="L1712" t="s">
        <v>21</v>
      </c>
      <c r="M1712" s="6">
        <v>86320</v>
      </c>
      <c r="N1712" s="6">
        <v>86320</v>
      </c>
      <c r="O1712" s="6">
        <v>86320</v>
      </c>
    </row>
    <row r="1713" spans="1:15" x14ac:dyDescent="0.2">
      <c r="A1713" t="s">
        <v>13</v>
      </c>
      <c r="B1713" t="s">
        <v>2827</v>
      </c>
      <c r="C1713" t="s">
        <v>67</v>
      </c>
      <c r="D1713" t="s">
        <v>2216</v>
      </c>
      <c r="E1713" t="s">
        <v>99</v>
      </c>
      <c r="F1713" t="str">
        <f t="shared" si="52"/>
        <v>Calgary</v>
      </c>
      <c r="G1713" t="str">
        <f t="shared" si="53"/>
        <v>Calgary</v>
      </c>
      <c r="H1713" t="s">
        <v>100</v>
      </c>
      <c r="I1713" t="s">
        <v>2828</v>
      </c>
      <c r="J1713" t="s">
        <v>20</v>
      </c>
      <c r="K1713" t="s">
        <v>32</v>
      </c>
      <c r="L1713" t="s">
        <v>241</v>
      </c>
      <c r="M1713" s="6">
        <v>49000</v>
      </c>
      <c r="N1713" s="6">
        <v>95000</v>
      </c>
      <c r="O1713" s="6">
        <v>72000</v>
      </c>
    </row>
    <row r="1714" spans="1:15" x14ac:dyDescent="0.2">
      <c r="A1714" t="s">
        <v>48</v>
      </c>
      <c r="B1714" t="s">
        <v>453</v>
      </c>
      <c r="C1714" t="s">
        <v>50</v>
      </c>
      <c r="D1714" t="s">
        <v>203</v>
      </c>
      <c r="E1714" t="s">
        <v>204</v>
      </c>
      <c r="F1714" t="str">
        <f t="shared" si="52"/>
        <v>Brampton</v>
      </c>
      <c r="G1714" t="str">
        <f t="shared" si="53"/>
        <v>Brampton</v>
      </c>
      <c r="H1714" t="s">
        <v>31</v>
      </c>
      <c r="I1714" t="s">
        <v>2829</v>
      </c>
      <c r="J1714" t="s">
        <v>20</v>
      </c>
      <c r="K1714" t="s">
        <v>32</v>
      </c>
      <c r="L1714" t="s">
        <v>33</v>
      </c>
      <c r="M1714" s="6">
        <v>60000</v>
      </c>
      <c r="N1714" s="6">
        <v>75000</v>
      </c>
      <c r="O1714" s="6">
        <v>67500</v>
      </c>
    </row>
    <row r="1715" spans="1:15" x14ac:dyDescent="0.2">
      <c r="A1715" t="s">
        <v>55</v>
      </c>
      <c r="B1715" t="s">
        <v>2830</v>
      </c>
      <c r="C1715" t="s">
        <v>90</v>
      </c>
      <c r="D1715" t="s">
        <v>418</v>
      </c>
      <c r="E1715" t="s">
        <v>37</v>
      </c>
      <c r="F1715" t="str">
        <f t="shared" si="52"/>
        <v>Toronto</v>
      </c>
      <c r="G1715" t="str">
        <f t="shared" si="53"/>
        <v>Toronto</v>
      </c>
      <c r="H1715" t="s">
        <v>31</v>
      </c>
      <c r="I1715" t="s">
        <v>2831</v>
      </c>
      <c r="J1715" t="s">
        <v>20</v>
      </c>
      <c r="K1715" t="s">
        <v>32</v>
      </c>
      <c r="L1715" t="s">
        <v>21</v>
      </c>
      <c r="M1715" s="6">
        <v>55000</v>
      </c>
      <c r="N1715" s="6">
        <v>85000</v>
      </c>
      <c r="O1715" s="6">
        <v>70000</v>
      </c>
    </row>
    <row r="1716" spans="1:15" x14ac:dyDescent="0.2">
      <c r="A1716" t="s">
        <v>88</v>
      </c>
      <c r="B1716" t="s">
        <v>972</v>
      </c>
      <c r="C1716" t="s">
        <v>23</v>
      </c>
      <c r="D1716" t="s">
        <v>1523</v>
      </c>
      <c r="E1716" t="s">
        <v>316</v>
      </c>
      <c r="F1716" t="str">
        <f t="shared" si="52"/>
        <v>North York</v>
      </c>
      <c r="G1716" t="str">
        <f t="shared" si="53"/>
        <v>North York</v>
      </c>
      <c r="H1716" t="s">
        <v>31</v>
      </c>
      <c r="I1716" t="s">
        <v>2029</v>
      </c>
      <c r="J1716" t="s">
        <v>20</v>
      </c>
      <c r="K1716" t="s">
        <v>32</v>
      </c>
      <c r="L1716" t="s">
        <v>21</v>
      </c>
      <c r="M1716" s="6">
        <v>90064</v>
      </c>
      <c r="N1716" s="6">
        <v>90064</v>
      </c>
      <c r="O1716" s="6">
        <v>90064</v>
      </c>
    </row>
    <row r="1717" spans="1:15" x14ac:dyDescent="0.2">
      <c r="A1717" t="s">
        <v>48</v>
      </c>
      <c r="B1717" t="s">
        <v>2832</v>
      </c>
      <c r="C1717" t="s">
        <v>50</v>
      </c>
      <c r="D1717" t="s">
        <v>2833</v>
      </c>
      <c r="E1717" t="s">
        <v>440</v>
      </c>
      <c r="F1717" t="str">
        <f t="shared" si="52"/>
        <v>Squamish</v>
      </c>
      <c r="G1717" t="str">
        <f t="shared" si="53"/>
        <v>Squamish</v>
      </c>
      <c r="H1717" t="s">
        <v>53</v>
      </c>
      <c r="I1717" t="s">
        <v>2834</v>
      </c>
      <c r="J1717" t="s">
        <v>20</v>
      </c>
      <c r="K1717" t="s">
        <v>32</v>
      </c>
      <c r="L1717" t="s">
        <v>130</v>
      </c>
      <c r="M1717" s="6">
        <v>80000</v>
      </c>
      <c r="N1717" s="6">
        <v>88000</v>
      </c>
      <c r="O1717" s="6">
        <v>84000</v>
      </c>
    </row>
    <row r="1718" spans="1:15" x14ac:dyDescent="0.2">
      <c r="A1718" t="s">
        <v>88</v>
      </c>
      <c r="B1718" t="s">
        <v>2835</v>
      </c>
      <c r="C1718" t="s">
        <v>23</v>
      </c>
      <c r="D1718" t="s">
        <v>2597</v>
      </c>
      <c r="E1718" t="s">
        <v>123</v>
      </c>
      <c r="F1718" t="str">
        <f t="shared" si="52"/>
        <v>Mississauga</v>
      </c>
      <c r="G1718" t="str">
        <f t="shared" si="53"/>
        <v>Mississauga</v>
      </c>
      <c r="H1718" t="s">
        <v>31</v>
      </c>
      <c r="I1718" t="s">
        <v>2836</v>
      </c>
      <c r="J1718" t="s">
        <v>20</v>
      </c>
      <c r="K1718" t="s">
        <v>32</v>
      </c>
      <c r="L1718" t="s">
        <v>21</v>
      </c>
      <c r="M1718" s="6">
        <v>85816.8</v>
      </c>
      <c r="N1718" s="6">
        <v>91520</v>
      </c>
      <c r="O1718" s="6">
        <v>88668.4</v>
      </c>
    </row>
    <row r="1719" spans="1:15" x14ac:dyDescent="0.2">
      <c r="A1719" t="s">
        <v>96</v>
      </c>
      <c r="B1719" t="s">
        <v>2837</v>
      </c>
      <c r="C1719" t="s">
        <v>50</v>
      </c>
      <c r="D1719" t="s">
        <v>2838</v>
      </c>
      <c r="E1719" t="s">
        <v>154</v>
      </c>
      <c r="F1719" t="str">
        <f t="shared" si="52"/>
        <v>London</v>
      </c>
      <c r="G1719" t="str">
        <f t="shared" si="53"/>
        <v>London</v>
      </c>
      <c r="H1719" t="s">
        <v>31</v>
      </c>
      <c r="I1719" t="s">
        <v>2839</v>
      </c>
      <c r="J1719" t="s">
        <v>20</v>
      </c>
      <c r="K1719" t="s">
        <v>32</v>
      </c>
      <c r="L1719" t="s">
        <v>241</v>
      </c>
      <c r="M1719" s="6">
        <v>65000</v>
      </c>
      <c r="N1719" s="6">
        <v>80000</v>
      </c>
      <c r="O1719" s="6">
        <v>72500</v>
      </c>
    </row>
    <row r="1720" spans="1:15" x14ac:dyDescent="0.2">
      <c r="A1720" t="s">
        <v>96</v>
      </c>
      <c r="B1720" t="s">
        <v>606</v>
      </c>
      <c r="C1720" t="s">
        <v>50</v>
      </c>
      <c r="D1720" t="s">
        <v>2840</v>
      </c>
      <c r="E1720" t="s">
        <v>1890</v>
      </c>
      <c r="F1720" t="str">
        <f t="shared" si="52"/>
        <v>Canada</v>
      </c>
      <c r="G1720" t="str">
        <f t="shared" si="53"/>
        <v>Canada</v>
      </c>
      <c r="H1720" t="s">
        <v>18</v>
      </c>
      <c r="I1720" t="s">
        <v>2841</v>
      </c>
      <c r="J1720" t="s">
        <v>20</v>
      </c>
      <c r="K1720" t="s">
        <v>32</v>
      </c>
      <c r="L1720" t="s">
        <v>21</v>
      </c>
      <c r="M1720" s="6">
        <v>50000</v>
      </c>
      <c r="N1720" s="6">
        <v>76458</v>
      </c>
      <c r="O1720" s="6">
        <v>63229</v>
      </c>
    </row>
    <row r="1721" spans="1:15" x14ac:dyDescent="0.2">
      <c r="A1721" t="s">
        <v>88</v>
      </c>
      <c r="B1721" t="s">
        <v>1565</v>
      </c>
      <c r="C1721" t="s">
        <v>23</v>
      </c>
      <c r="D1721" t="s">
        <v>1566</v>
      </c>
      <c r="E1721" t="s">
        <v>154</v>
      </c>
      <c r="F1721" t="str">
        <f t="shared" si="52"/>
        <v>London</v>
      </c>
      <c r="G1721" t="str">
        <f t="shared" si="53"/>
        <v>London</v>
      </c>
      <c r="H1721" t="s">
        <v>31</v>
      </c>
      <c r="I1721" t="s">
        <v>2842</v>
      </c>
      <c r="J1721" t="s">
        <v>20</v>
      </c>
      <c r="K1721" t="s">
        <v>32</v>
      </c>
      <c r="L1721" t="s">
        <v>33</v>
      </c>
      <c r="M1721" s="6">
        <v>86000</v>
      </c>
      <c r="N1721" s="6">
        <v>88000</v>
      </c>
      <c r="O1721" s="6">
        <v>87000</v>
      </c>
    </row>
    <row r="1722" spans="1:15" x14ac:dyDescent="0.2">
      <c r="A1722" t="s">
        <v>88</v>
      </c>
      <c r="B1722" t="s">
        <v>236</v>
      </c>
      <c r="C1722" t="s">
        <v>90</v>
      </c>
      <c r="D1722" t="s">
        <v>237</v>
      </c>
      <c r="E1722" t="s">
        <v>37</v>
      </c>
      <c r="F1722" t="str">
        <f t="shared" si="52"/>
        <v>Toronto</v>
      </c>
      <c r="G1722" t="str">
        <f t="shared" si="53"/>
        <v>Toronto</v>
      </c>
      <c r="H1722" t="s">
        <v>31</v>
      </c>
      <c r="I1722" t="s">
        <v>2843</v>
      </c>
      <c r="J1722" t="s">
        <v>20</v>
      </c>
      <c r="K1722" t="s">
        <v>32</v>
      </c>
      <c r="L1722" t="s">
        <v>33</v>
      </c>
      <c r="M1722" s="6">
        <v>105000</v>
      </c>
      <c r="N1722" s="6">
        <v>105000</v>
      </c>
      <c r="O1722" s="6">
        <v>105000</v>
      </c>
    </row>
    <row r="1723" spans="1:15" x14ac:dyDescent="0.2">
      <c r="A1723" t="s">
        <v>22</v>
      </c>
      <c r="B1723" t="s">
        <v>2844</v>
      </c>
      <c r="C1723" t="s">
        <v>50</v>
      </c>
      <c r="D1723" t="s">
        <v>930</v>
      </c>
      <c r="E1723" t="s">
        <v>136</v>
      </c>
      <c r="F1723" t="str">
        <f t="shared" si="52"/>
        <v>Edmonton</v>
      </c>
      <c r="G1723" t="str">
        <f t="shared" si="53"/>
        <v>Edmonton</v>
      </c>
      <c r="H1723" t="s">
        <v>100</v>
      </c>
      <c r="I1723" t="s">
        <v>2845</v>
      </c>
      <c r="J1723" t="s">
        <v>20</v>
      </c>
      <c r="K1723" t="s">
        <v>32</v>
      </c>
      <c r="L1723" t="s">
        <v>481</v>
      </c>
      <c r="M1723" s="6">
        <v>69000</v>
      </c>
      <c r="N1723" s="6">
        <v>90000</v>
      </c>
      <c r="O1723" s="6">
        <v>79500</v>
      </c>
    </row>
    <row r="1724" spans="1:15" x14ac:dyDescent="0.2">
      <c r="A1724" t="s">
        <v>424</v>
      </c>
      <c r="B1724" t="s">
        <v>450</v>
      </c>
      <c r="C1724" t="s">
        <v>50</v>
      </c>
      <c r="D1724" t="s">
        <v>2846</v>
      </c>
      <c r="E1724" t="s">
        <v>204</v>
      </c>
      <c r="F1724" t="str">
        <f t="shared" si="52"/>
        <v>Brampton</v>
      </c>
      <c r="G1724" t="str">
        <f t="shared" si="53"/>
        <v>Brampton</v>
      </c>
      <c r="H1724" t="s">
        <v>31</v>
      </c>
      <c r="I1724" t="s">
        <v>2029</v>
      </c>
      <c r="J1724" t="s">
        <v>20</v>
      </c>
      <c r="K1724" t="s">
        <v>32</v>
      </c>
      <c r="L1724" t="s">
        <v>33</v>
      </c>
      <c r="M1724" s="6">
        <v>89440</v>
      </c>
      <c r="N1724" s="6">
        <v>89440</v>
      </c>
      <c r="O1724" s="6">
        <v>89440</v>
      </c>
    </row>
    <row r="1725" spans="1:15" x14ac:dyDescent="0.2">
      <c r="A1725" t="s">
        <v>88</v>
      </c>
      <c r="B1725" t="s">
        <v>972</v>
      </c>
      <c r="C1725" t="s">
        <v>23</v>
      </c>
      <c r="D1725" t="s">
        <v>973</v>
      </c>
      <c r="E1725" t="s">
        <v>123</v>
      </c>
      <c r="F1725" t="str">
        <f t="shared" si="52"/>
        <v>Mississauga</v>
      </c>
      <c r="G1725" t="str">
        <f t="shared" si="53"/>
        <v>Mississauga</v>
      </c>
      <c r="H1725" t="s">
        <v>31</v>
      </c>
      <c r="I1725" t="s">
        <v>2029</v>
      </c>
      <c r="J1725" t="s">
        <v>20</v>
      </c>
      <c r="K1725" t="s">
        <v>32</v>
      </c>
      <c r="L1725" t="s">
        <v>21</v>
      </c>
      <c r="M1725" s="6">
        <v>91520</v>
      </c>
      <c r="N1725" s="6">
        <v>91520</v>
      </c>
      <c r="O1725" s="6">
        <v>91520</v>
      </c>
    </row>
    <row r="1726" spans="1:15" x14ac:dyDescent="0.2">
      <c r="A1726" t="s">
        <v>105</v>
      </c>
      <c r="B1726" t="s">
        <v>715</v>
      </c>
      <c r="C1726" t="s">
        <v>28</v>
      </c>
      <c r="D1726" t="s">
        <v>91</v>
      </c>
      <c r="E1726" t="s">
        <v>185</v>
      </c>
      <c r="F1726" t="str">
        <f t="shared" si="52"/>
        <v>Bedford</v>
      </c>
      <c r="G1726" t="str">
        <f t="shared" si="53"/>
        <v>Bedford</v>
      </c>
      <c r="H1726" t="s">
        <v>146</v>
      </c>
      <c r="I1726" t="s">
        <v>2847</v>
      </c>
      <c r="J1726" t="s">
        <v>45</v>
      </c>
      <c r="K1726" t="s">
        <v>32</v>
      </c>
      <c r="L1726" t="s">
        <v>93</v>
      </c>
      <c r="M1726" s="6">
        <v>48000</v>
      </c>
      <c r="N1726" s="6">
        <v>77000</v>
      </c>
      <c r="O1726" s="6">
        <v>62500</v>
      </c>
    </row>
    <row r="1727" spans="1:15" x14ac:dyDescent="0.2">
      <c r="A1727" t="s">
        <v>22</v>
      </c>
      <c r="B1727" t="s">
        <v>294</v>
      </c>
      <c r="C1727" t="s">
        <v>50</v>
      </c>
      <c r="D1727" t="s">
        <v>295</v>
      </c>
      <c r="E1727" t="s">
        <v>204</v>
      </c>
      <c r="F1727" t="str">
        <f t="shared" si="52"/>
        <v>Brampton</v>
      </c>
      <c r="G1727" t="str">
        <f t="shared" si="53"/>
        <v>Brampton</v>
      </c>
      <c r="H1727" t="s">
        <v>31</v>
      </c>
      <c r="I1727" t="s">
        <v>2054</v>
      </c>
      <c r="J1727" t="s">
        <v>20</v>
      </c>
      <c r="K1727" t="s">
        <v>32</v>
      </c>
      <c r="L1727" t="s">
        <v>21</v>
      </c>
      <c r="M1727" s="6">
        <v>79040</v>
      </c>
      <c r="N1727" s="6">
        <v>79040</v>
      </c>
      <c r="O1727" s="6">
        <v>79040</v>
      </c>
    </row>
    <row r="1728" spans="1:15" x14ac:dyDescent="0.2">
      <c r="A1728" t="s">
        <v>13</v>
      </c>
      <c r="B1728" t="s">
        <v>717</v>
      </c>
      <c r="C1728" t="s">
        <v>50</v>
      </c>
      <c r="D1728" t="s">
        <v>718</v>
      </c>
      <c r="E1728" t="s">
        <v>37</v>
      </c>
      <c r="F1728" t="str">
        <f t="shared" si="52"/>
        <v>Toronto</v>
      </c>
      <c r="G1728" t="str">
        <f t="shared" si="53"/>
        <v>Toronto</v>
      </c>
      <c r="H1728" t="s">
        <v>31</v>
      </c>
      <c r="I1728" t="s">
        <v>2848</v>
      </c>
      <c r="J1728" t="s">
        <v>20</v>
      </c>
      <c r="K1728" t="s">
        <v>32</v>
      </c>
      <c r="L1728" t="s">
        <v>21</v>
      </c>
      <c r="M1728" s="6">
        <v>48000</v>
      </c>
      <c r="N1728" s="6">
        <v>68000</v>
      </c>
      <c r="O1728" s="6">
        <v>58000</v>
      </c>
    </row>
    <row r="1729" spans="1:15" x14ac:dyDescent="0.2">
      <c r="A1729" t="s">
        <v>424</v>
      </c>
      <c r="B1729" t="s">
        <v>2849</v>
      </c>
      <c r="C1729" t="s">
        <v>50</v>
      </c>
      <c r="D1729" t="s">
        <v>2850</v>
      </c>
      <c r="E1729" t="s">
        <v>204</v>
      </c>
      <c r="F1729" t="str">
        <f t="shared" si="52"/>
        <v>Brampton</v>
      </c>
      <c r="G1729" t="str">
        <f t="shared" si="53"/>
        <v>Brampton</v>
      </c>
      <c r="H1729" t="s">
        <v>31</v>
      </c>
      <c r="I1729" t="s">
        <v>2029</v>
      </c>
      <c r="J1729" t="s">
        <v>20</v>
      </c>
      <c r="K1729" t="s">
        <v>32</v>
      </c>
      <c r="L1729" t="s">
        <v>21</v>
      </c>
      <c r="M1729" s="6">
        <v>89440</v>
      </c>
      <c r="N1729" s="6">
        <v>89440</v>
      </c>
      <c r="O1729" s="6">
        <v>89440</v>
      </c>
    </row>
    <row r="1730" spans="1:15" x14ac:dyDescent="0.2">
      <c r="A1730" t="s">
        <v>424</v>
      </c>
      <c r="B1730" t="s">
        <v>450</v>
      </c>
      <c r="C1730" t="s">
        <v>50</v>
      </c>
      <c r="D1730" t="s">
        <v>2851</v>
      </c>
      <c r="E1730" t="s">
        <v>136</v>
      </c>
      <c r="F1730" t="str">
        <f t="shared" ref="F1730:F1793" si="54">IF(LEFT(E1730,9)="Remote in","Remote",E1730)</f>
        <v>Edmonton</v>
      </c>
      <c r="G1730" t="str">
        <f t="shared" ref="G1730:G1793" si="55">IF(LEFT(E1730,9)="Remote in",MID(E1730,11,LEN(E1730)-10),E1730)</f>
        <v>Edmonton</v>
      </c>
      <c r="H1730" t="s">
        <v>100</v>
      </c>
      <c r="I1730" t="s">
        <v>2029</v>
      </c>
      <c r="J1730" t="s">
        <v>20</v>
      </c>
      <c r="K1730" t="s">
        <v>32</v>
      </c>
      <c r="L1730" t="s">
        <v>241</v>
      </c>
      <c r="M1730" s="6">
        <v>91104</v>
      </c>
      <c r="N1730" s="6">
        <v>91104</v>
      </c>
      <c r="O1730" s="6">
        <v>91104</v>
      </c>
    </row>
    <row r="1731" spans="1:15" x14ac:dyDescent="0.2">
      <c r="A1731" t="s">
        <v>424</v>
      </c>
      <c r="B1731" t="s">
        <v>916</v>
      </c>
      <c r="C1731" t="s">
        <v>50</v>
      </c>
      <c r="D1731" t="s">
        <v>2852</v>
      </c>
      <c r="E1731" t="s">
        <v>136</v>
      </c>
      <c r="F1731" t="str">
        <f t="shared" si="54"/>
        <v>Edmonton</v>
      </c>
      <c r="G1731" t="str">
        <f t="shared" si="55"/>
        <v>Edmonton</v>
      </c>
      <c r="H1731" t="s">
        <v>100</v>
      </c>
      <c r="I1731" t="s">
        <v>2853</v>
      </c>
      <c r="J1731" t="s">
        <v>20</v>
      </c>
      <c r="K1731" t="s">
        <v>32</v>
      </c>
      <c r="L1731" t="s">
        <v>150</v>
      </c>
      <c r="M1731" s="6">
        <v>90272</v>
      </c>
      <c r="N1731" s="6">
        <v>90272</v>
      </c>
      <c r="O1731" s="6">
        <v>90272</v>
      </c>
    </row>
    <row r="1732" spans="1:15" x14ac:dyDescent="0.2">
      <c r="A1732" t="s">
        <v>88</v>
      </c>
      <c r="B1732" t="s">
        <v>257</v>
      </c>
      <c r="C1732" t="s">
        <v>258</v>
      </c>
      <c r="D1732" t="s">
        <v>259</v>
      </c>
      <c r="E1732" t="s">
        <v>260</v>
      </c>
      <c r="F1732" t="str">
        <f t="shared" si="54"/>
        <v>Halifax</v>
      </c>
      <c r="G1732" t="str">
        <f t="shared" si="55"/>
        <v>Halifax</v>
      </c>
      <c r="H1732" t="s">
        <v>186</v>
      </c>
      <c r="I1732" t="s">
        <v>2854</v>
      </c>
      <c r="J1732" t="s">
        <v>20</v>
      </c>
      <c r="K1732" t="s">
        <v>32</v>
      </c>
      <c r="L1732" t="s">
        <v>21</v>
      </c>
      <c r="M1732" s="6">
        <v>69000</v>
      </c>
      <c r="N1732" s="6">
        <v>84000</v>
      </c>
      <c r="O1732" s="6">
        <v>76500</v>
      </c>
    </row>
    <row r="1733" spans="1:15" x14ac:dyDescent="0.2">
      <c r="A1733" t="s">
        <v>424</v>
      </c>
      <c r="B1733" t="s">
        <v>450</v>
      </c>
      <c r="C1733" t="s">
        <v>50</v>
      </c>
      <c r="D1733" t="s">
        <v>2855</v>
      </c>
      <c r="E1733" t="s">
        <v>2856</v>
      </c>
      <c r="F1733" t="str">
        <f t="shared" si="54"/>
        <v>Terrace</v>
      </c>
      <c r="G1733" t="str">
        <f t="shared" si="55"/>
        <v>Terrace</v>
      </c>
      <c r="H1733" t="s">
        <v>53</v>
      </c>
      <c r="I1733" t="s">
        <v>2857</v>
      </c>
      <c r="J1733" t="s">
        <v>20</v>
      </c>
      <c r="K1733" t="s">
        <v>32</v>
      </c>
      <c r="L1733" t="s">
        <v>227</v>
      </c>
      <c r="M1733" s="6">
        <v>82160</v>
      </c>
      <c r="N1733" s="6">
        <v>82160</v>
      </c>
      <c r="O1733" s="6">
        <v>82160</v>
      </c>
    </row>
    <row r="1734" spans="1:15" x14ac:dyDescent="0.2">
      <c r="A1734" t="s">
        <v>26</v>
      </c>
      <c r="B1734" t="s">
        <v>2858</v>
      </c>
      <c r="C1734" t="s">
        <v>23</v>
      </c>
      <c r="D1734" t="s">
        <v>2859</v>
      </c>
      <c r="E1734" t="s">
        <v>123</v>
      </c>
      <c r="F1734" t="str">
        <f t="shared" si="54"/>
        <v>Mississauga</v>
      </c>
      <c r="G1734" t="str">
        <f t="shared" si="55"/>
        <v>Mississauga</v>
      </c>
      <c r="H1734" t="s">
        <v>31</v>
      </c>
      <c r="I1734" t="s">
        <v>2860</v>
      </c>
      <c r="J1734" t="s">
        <v>20</v>
      </c>
      <c r="K1734" t="s">
        <v>32</v>
      </c>
      <c r="L1734" t="s">
        <v>21</v>
      </c>
      <c r="M1734" s="6">
        <v>61000</v>
      </c>
      <c r="N1734" s="6">
        <v>68000</v>
      </c>
      <c r="O1734" s="6">
        <v>64500</v>
      </c>
    </row>
    <row r="1735" spans="1:15" x14ac:dyDescent="0.2">
      <c r="A1735" t="s">
        <v>88</v>
      </c>
      <c r="B1735" t="s">
        <v>621</v>
      </c>
      <c r="C1735" t="s">
        <v>90</v>
      </c>
      <c r="D1735" t="s">
        <v>622</v>
      </c>
      <c r="E1735" t="s">
        <v>154</v>
      </c>
      <c r="F1735" t="str">
        <f t="shared" si="54"/>
        <v>London</v>
      </c>
      <c r="G1735" t="str">
        <f t="shared" si="55"/>
        <v>London</v>
      </c>
      <c r="H1735" t="s">
        <v>31</v>
      </c>
      <c r="I1735" t="s">
        <v>2861</v>
      </c>
      <c r="J1735" t="s">
        <v>20</v>
      </c>
      <c r="K1735" t="s">
        <v>32</v>
      </c>
      <c r="L1735" t="s">
        <v>33</v>
      </c>
      <c r="M1735" s="6">
        <v>59000</v>
      </c>
      <c r="N1735" s="6">
        <v>85000</v>
      </c>
      <c r="O1735" s="6">
        <v>72000</v>
      </c>
    </row>
    <row r="1736" spans="1:15" x14ac:dyDescent="0.2">
      <c r="A1736" t="s">
        <v>96</v>
      </c>
      <c r="B1736" t="s">
        <v>2862</v>
      </c>
      <c r="C1736" t="s">
        <v>50</v>
      </c>
      <c r="D1736" t="s">
        <v>2863</v>
      </c>
      <c r="E1736" t="s">
        <v>123</v>
      </c>
      <c r="F1736" t="str">
        <f t="shared" si="54"/>
        <v>Mississauga</v>
      </c>
      <c r="G1736" t="str">
        <f t="shared" si="55"/>
        <v>Mississauga</v>
      </c>
      <c r="H1736" t="s">
        <v>31</v>
      </c>
      <c r="I1736" t="s">
        <v>2864</v>
      </c>
      <c r="J1736" t="s">
        <v>20</v>
      </c>
      <c r="K1736" t="s">
        <v>32</v>
      </c>
      <c r="L1736" t="s">
        <v>101</v>
      </c>
      <c r="M1736" s="6">
        <v>50000</v>
      </c>
      <c r="N1736" s="6">
        <v>76458</v>
      </c>
      <c r="O1736" s="6">
        <v>63229</v>
      </c>
    </row>
    <row r="1737" spans="1:15" x14ac:dyDescent="0.2">
      <c r="A1737" t="s">
        <v>55</v>
      </c>
      <c r="B1737" t="s">
        <v>1738</v>
      </c>
      <c r="C1737" t="s">
        <v>50</v>
      </c>
      <c r="D1737" t="s">
        <v>997</v>
      </c>
      <c r="E1737" t="s">
        <v>37</v>
      </c>
      <c r="F1737" t="str">
        <f t="shared" si="54"/>
        <v>Toronto</v>
      </c>
      <c r="G1737" t="str">
        <f t="shared" si="55"/>
        <v>Toronto</v>
      </c>
      <c r="H1737" t="s">
        <v>31</v>
      </c>
      <c r="I1737" t="s">
        <v>2865</v>
      </c>
      <c r="J1737" t="s">
        <v>45</v>
      </c>
      <c r="K1737" t="s">
        <v>32</v>
      </c>
      <c r="L1737" t="s">
        <v>93</v>
      </c>
      <c r="M1737" s="6">
        <v>86000</v>
      </c>
      <c r="N1737" s="6">
        <v>105000</v>
      </c>
      <c r="O1737" s="6">
        <v>95500</v>
      </c>
    </row>
    <row r="1738" spans="1:15" x14ac:dyDescent="0.2">
      <c r="A1738" t="s">
        <v>55</v>
      </c>
      <c r="B1738" t="s">
        <v>1205</v>
      </c>
      <c r="C1738" t="s">
        <v>15</v>
      </c>
      <c r="D1738" t="s">
        <v>1206</v>
      </c>
      <c r="E1738" t="s">
        <v>37</v>
      </c>
      <c r="F1738" t="str">
        <f t="shared" si="54"/>
        <v>Toronto</v>
      </c>
      <c r="G1738" t="str">
        <f t="shared" si="55"/>
        <v>Toronto</v>
      </c>
      <c r="H1738" t="s">
        <v>31</v>
      </c>
      <c r="I1738" t="s">
        <v>2866</v>
      </c>
      <c r="J1738" t="s">
        <v>20</v>
      </c>
      <c r="K1738" t="s">
        <v>32</v>
      </c>
      <c r="L1738" t="s">
        <v>33</v>
      </c>
      <c r="M1738" s="6">
        <v>43000</v>
      </c>
      <c r="N1738" s="6">
        <v>93000</v>
      </c>
      <c r="O1738" s="6">
        <v>68000</v>
      </c>
    </row>
    <row r="1739" spans="1:15" x14ac:dyDescent="0.2">
      <c r="A1739" t="s">
        <v>55</v>
      </c>
      <c r="B1739" t="s">
        <v>474</v>
      </c>
      <c r="C1739" t="s">
        <v>50</v>
      </c>
      <c r="D1739" t="s">
        <v>475</v>
      </c>
      <c r="E1739" t="s">
        <v>487</v>
      </c>
      <c r="F1739" t="str">
        <f t="shared" si="54"/>
        <v>Waterloo</v>
      </c>
      <c r="G1739" t="str">
        <f t="shared" si="55"/>
        <v>Waterloo</v>
      </c>
      <c r="H1739" t="s">
        <v>31</v>
      </c>
      <c r="I1739" t="s">
        <v>2867</v>
      </c>
      <c r="J1739" t="s">
        <v>20</v>
      </c>
      <c r="K1739" t="s">
        <v>32</v>
      </c>
      <c r="L1739" t="s">
        <v>21</v>
      </c>
      <c r="M1739" s="6">
        <v>44000</v>
      </c>
      <c r="N1739" s="6">
        <v>57200</v>
      </c>
      <c r="O1739" s="6">
        <v>50600</v>
      </c>
    </row>
    <row r="1740" spans="1:15" x14ac:dyDescent="0.2">
      <c r="A1740" t="s">
        <v>55</v>
      </c>
      <c r="B1740" t="s">
        <v>474</v>
      </c>
      <c r="C1740" t="s">
        <v>50</v>
      </c>
      <c r="D1740" t="s">
        <v>475</v>
      </c>
      <c r="E1740" t="s">
        <v>487</v>
      </c>
      <c r="F1740" t="str">
        <f t="shared" si="54"/>
        <v>Waterloo</v>
      </c>
      <c r="G1740" t="str">
        <f t="shared" si="55"/>
        <v>Waterloo</v>
      </c>
      <c r="H1740" t="s">
        <v>146</v>
      </c>
      <c r="I1740" t="s">
        <v>2867</v>
      </c>
      <c r="J1740" t="s">
        <v>20</v>
      </c>
      <c r="K1740" t="s">
        <v>32</v>
      </c>
      <c r="L1740" t="s">
        <v>21</v>
      </c>
      <c r="M1740" s="6">
        <v>44000</v>
      </c>
      <c r="N1740" s="6">
        <v>57200</v>
      </c>
      <c r="O1740" s="6">
        <v>50600</v>
      </c>
    </row>
    <row r="1741" spans="1:15" x14ac:dyDescent="0.2">
      <c r="A1741" t="s">
        <v>88</v>
      </c>
      <c r="B1741" t="s">
        <v>299</v>
      </c>
      <c r="C1741" t="s">
        <v>90</v>
      </c>
      <c r="D1741" t="s">
        <v>310</v>
      </c>
      <c r="E1741" t="s">
        <v>99</v>
      </c>
      <c r="F1741" t="str">
        <f t="shared" si="54"/>
        <v>Calgary</v>
      </c>
      <c r="G1741" t="str">
        <f t="shared" si="55"/>
        <v>Calgary</v>
      </c>
      <c r="H1741" t="s">
        <v>100</v>
      </c>
      <c r="I1741" t="s">
        <v>2868</v>
      </c>
      <c r="J1741" t="s">
        <v>20</v>
      </c>
      <c r="K1741" t="s">
        <v>32</v>
      </c>
      <c r="L1741" t="s">
        <v>33</v>
      </c>
      <c r="M1741" s="6">
        <v>98176</v>
      </c>
      <c r="N1741" s="6">
        <v>98176</v>
      </c>
      <c r="O1741" s="6">
        <v>98176</v>
      </c>
    </row>
    <row r="1742" spans="1:15" x14ac:dyDescent="0.2">
      <c r="A1742" t="s">
        <v>424</v>
      </c>
      <c r="B1742" t="s">
        <v>450</v>
      </c>
      <c r="C1742" t="s">
        <v>50</v>
      </c>
      <c r="D1742" t="s">
        <v>2869</v>
      </c>
      <c r="E1742" t="s">
        <v>2870</v>
      </c>
      <c r="F1742" t="str">
        <f t="shared" si="54"/>
        <v>Sherwood Park</v>
      </c>
      <c r="G1742" t="str">
        <f t="shared" si="55"/>
        <v>Sherwood Park</v>
      </c>
      <c r="H1742" t="s">
        <v>100</v>
      </c>
      <c r="I1742" t="s">
        <v>2029</v>
      </c>
      <c r="J1742" t="s">
        <v>20</v>
      </c>
      <c r="K1742" t="s">
        <v>32</v>
      </c>
      <c r="L1742" t="s">
        <v>33</v>
      </c>
      <c r="M1742" s="6">
        <v>87360</v>
      </c>
      <c r="N1742" s="6">
        <v>87360</v>
      </c>
      <c r="O1742" s="6">
        <v>87360</v>
      </c>
    </row>
    <row r="1743" spans="1:15" x14ac:dyDescent="0.2">
      <c r="A1743" t="s">
        <v>26</v>
      </c>
      <c r="B1743" t="s">
        <v>1503</v>
      </c>
      <c r="C1743" t="s">
        <v>50</v>
      </c>
      <c r="D1743" t="s">
        <v>308</v>
      </c>
      <c r="E1743" t="s">
        <v>123</v>
      </c>
      <c r="F1743" t="str">
        <f t="shared" si="54"/>
        <v>Mississauga</v>
      </c>
      <c r="G1743" t="str">
        <f t="shared" si="55"/>
        <v>Mississauga</v>
      </c>
      <c r="H1743" t="s">
        <v>31</v>
      </c>
      <c r="I1743" t="s">
        <v>2871</v>
      </c>
      <c r="J1743" t="s">
        <v>20</v>
      </c>
      <c r="K1743" t="s">
        <v>443</v>
      </c>
      <c r="L1743" t="s">
        <v>21</v>
      </c>
      <c r="M1743" s="6">
        <v>66000</v>
      </c>
      <c r="N1743" s="6">
        <v>87000</v>
      </c>
      <c r="O1743" s="6">
        <v>76500</v>
      </c>
    </row>
    <row r="1744" spans="1:15" x14ac:dyDescent="0.2">
      <c r="A1744" t="s">
        <v>55</v>
      </c>
      <c r="B1744" t="s">
        <v>1367</v>
      </c>
      <c r="C1744" t="s">
        <v>90</v>
      </c>
      <c r="D1744" t="s">
        <v>91</v>
      </c>
      <c r="E1744" t="s">
        <v>37</v>
      </c>
      <c r="F1744" t="str">
        <f t="shared" si="54"/>
        <v>Toronto</v>
      </c>
      <c r="G1744" t="str">
        <f t="shared" si="55"/>
        <v>Toronto</v>
      </c>
      <c r="H1744" t="s">
        <v>31</v>
      </c>
      <c r="I1744" t="s">
        <v>2872</v>
      </c>
      <c r="J1744" t="s">
        <v>45</v>
      </c>
      <c r="K1744" t="s">
        <v>32</v>
      </c>
      <c r="L1744" t="s">
        <v>93</v>
      </c>
      <c r="M1744" s="6">
        <v>68000</v>
      </c>
      <c r="N1744" s="6">
        <v>88300</v>
      </c>
      <c r="O1744" s="6">
        <v>78150</v>
      </c>
    </row>
    <row r="1745" spans="1:15" x14ac:dyDescent="0.2">
      <c r="A1745" t="s">
        <v>81</v>
      </c>
      <c r="B1745" t="s">
        <v>138</v>
      </c>
      <c r="C1745" t="s">
        <v>90</v>
      </c>
      <c r="D1745" t="s">
        <v>139</v>
      </c>
      <c r="E1745" t="s">
        <v>1876</v>
      </c>
      <c r="F1745" t="str">
        <f t="shared" si="54"/>
        <v>Midtown Toronto</v>
      </c>
      <c r="G1745" t="str">
        <f t="shared" si="55"/>
        <v>Midtown Toronto</v>
      </c>
      <c r="H1745" t="s">
        <v>31</v>
      </c>
      <c r="I1745" t="s">
        <v>2733</v>
      </c>
      <c r="J1745" t="s">
        <v>45</v>
      </c>
      <c r="K1745" t="s">
        <v>32</v>
      </c>
      <c r="L1745" t="s">
        <v>93</v>
      </c>
      <c r="M1745" s="6">
        <v>76000</v>
      </c>
      <c r="N1745" s="6">
        <v>107000</v>
      </c>
      <c r="O1745" s="6">
        <v>91500</v>
      </c>
    </row>
    <row r="1746" spans="1:15" x14ac:dyDescent="0.2">
      <c r="A1746" t="s">
        <v>88</v>
      </c>
      <c r="B1746" t="s">
        <v>2873</v>
      </c>
      <c r="C1746" t="s">
        <v>90</v>
      </c>
      <c r="D1746" t="s">
        <v>583</v>
      </c>
      <c r="E1746" t="s">
        <v>37</v>
      </c>
      <c r="F1746" t="str">
        <f t="shared" si="54"/>
        <v>Toronto</v>
      </c>
      <c r="G1746" t="str">
        <f t="shared" si="55"/>
        <v>Toronto</v>
      </c>
      <c r="H1746" t="s">
        <v>31</v>
      </c>
      <c r="I1746" t="s">
        <v>2874</v>
      </c>
      <c r="J1746" t="s">
        <v>20</v>
      </c>
      <c r="K1746" t="s">
        <v>32</v>
      </c>
      <c r="L1746" t="s">
        <v>21</v>
      </c>
      <c r="M1746" s="6">
        <v>69000</v>
      </c>
      <c r="N1746" s="6">
        <v>95000</v>
      </c>
      <c r="O1746" s="6">
        <v>82000</v>
      </c>
    </row>
    <row r="1747" spans="1:15" x14ac:dyDescent="0.2">
      <c r="A1747" t="s">
        <v>88</v>
      </c>
      <c r="B1747" t="s">
        <v>299</v>
      </c>
      <c r="C1747" t="s">
        <v>90</v>
      </c>
      <c r="D1747" t="s">
        <v>2875</v>
      </c>
      <c r="E1747" t="s">
        <v>204</v>
      </c>
      <c r="F1747" t="str">
        <f t="shared" si="54"/>
        <v>Brampton</v>
      </c>
      <c r="G1747" t="str">
        <f t="shared" si="55"/>
        <v>Brampton</v>
      </c>
      <c r="H1747" t="s">
        <v>31</v>
      </c>
      <c r="I1747" t="s">
        <v>2029</v>
      </c>
      <c r="J1747" t="s">
        <v>20</v>
      </c>
      <c r="K1747" t="s">
        <v>32</v>
      </c>
      <c r="L1747" t="s">
        <v>21</v>
      </c>
      <c r="M1747" s="6">
        <v>95680</v>
      </c>
      <c r="N1747" s="6">
        <v>99840</v>
      </c>
      <c r="O1747" s="6">
        <v>97760</v>
      </c>
    </row>
    <row r="1748" spans="1:15" x14ac:dyDescent="0.2">
      <c r="A1748" t="s">
        <v>81</v>
      </c>
      <c r="B1748" t="s">
        <v>2876</v>
      </c>
      <c r="C1748" t="s">
        <v>23</v>
      </c>
      <c r="D1748" t="s">
        <v>2877</v>
      </c>
      <c r="E1748" t="s">
        <v>17</v>
      </c>
      <c r="F1748" t="str">
        <f t="shared" si="54"/>
        <v>Remote</v>
      </c>
      <c r="G1748" t="str">
        <f t="shared" si="55"/>
        <v>Remote</v>
      </c>
      <c r="H1748" t="s">
        <v>18</v>
      </c>
      <c r="I1748" t="s">
        <v>2878</v>
      </c>
      <c r="J1748" t="s">
        <v>45</v>
      </c>
      <c r="K1748" t="s">
        <v>17</v>
      </c>
      <c r="L1748" t="s">
        <v>21</v>
      </c>
      <c r="M1748" s="6">
        <v>66000</v>
      </c>
      <c r="N1748" s="6">
        <v>84500</v>
      </c>
      <c r="O1748" s="6">
        <v>75250</v>
      </c>
    </row>
    <row r="1749" spans="1:15" x14ac:dyDescent="0.2">
      <c r="A1749" t="s">
        <v>48</v>
      </c>
      <c r="B1749" t="s">
        <v>1700</v>
      </c>
      <c r="C1749" t="s">
        <v>23</v>
      </c>
      <c r="D1749" t="s">
        <v>1334</v>
      </c>
      <c r="E1749" t="s">
        <v>37</v>
      </c>
      <c r="F1749" t="str">
        <f t="shared" si="54"/>
        <v>Toronto</v>
      </c>
      <c r="G1749" t="str">
        <f t="shared" si="55"/>
        <v>Toronto</v>
      </c>
      <c r="H1749" t="s">
        <v>31</v>
      </c>
      <c r="I1749" t="s">
        <v>2879</v>
      </c>
      <c r="J1749" t="s">
        <v>20</v>
      </c>
      <c r="K1749" t="s">
        <v>32</v>
      </c>
      <c r="L1749" t="s">
        <v>21</v>
      </c>
      <c r="M1749" s="6">
        <v>71000</v>
      </c>
      <c r="N1749" s="6">
        <v>82000</v>
      </c>
      <c r="O1749" s="6">
        <v>76500</v>
      </c>
    </row>
    <row r="1750" spans="1:15" x14ac:dyDescent="0.2">
      <c r="A1750" t="s">
        <v>48</v>
      </c>
      <c r="B1750" t="s">
        <v>952</v>
      </c>
      <c r="C1750" t="s">
        <v>50</v>
      </c>
      <c r="D1750" t="s">
        <v>275</v>
      </c>
      <c r="E1750" t="s">
        <v>276</v>
      </c>
      <c r="F1750" t="str">
        <f t="shared" si="54"/>
        <v>Dorval</v>
      </c>
      <c r="G1750" t="str">
        <f t="shared" si="55"/>
        <v>Dorval</v>
      </c>
      <c r="H1750" t="s">
        <v>146</v>
      </c>
      <c r="I1750" t="s">
        <v>2880</v>
      </c>
      <c r="J1750" t="s">
        <v>20</v>
      </c>
      <c r="K1750" t="s">
        <v>32</v>
      </c>
      <c r="L1750" t="s">
        <v>21</v>
      </c>
      <c r="M1750" s="6">
        <v>68500</v>
      </c>
      <c r="N1750" s="6">
        <v>87000</v>
      </c>
      <c r="O1750" s="6">
        <v>77750</v>
      </c>
    </row>
    <row r="1751" spans="1:15" x14ac:dyDescent="0.2">
      <c r="A1751" t="s">
        <v>22</v>
      </c>
      <c r="B1751" t="s">
        <v>23</v>
      </c>
      <c r="C1751" t="s">
        <v>23</v>
      </c>
      <c r="D1751" t="s">
        <v>861</v>
      </c>
      <c r="E1751" t="s">
        <v>99</v>
      </c>
      <c r="F1751" t="str">
        <f t="shared" si="54"/>
        <v>Calgary</v>
      </c>
      <c r="G1751" t="str">
        <f t="shared" si="55"/>
        <v>Calgary</v>
      </c>
      <c r="H1751" t="s">
        <v>100</v>
      </c>
      <c r="I1751" t="s">
        <v>2565</v>
      </c>
      <c r="J1751" t="s">
        <v>20</v>
      </c>
      <c r="K1751" t="s">
        <v>32</v>
      </c>
      <c r="L1751" t="s">
        <v>21</v>
      </c>
      <c r="M1751" s="6">
        <v>86000</v>
      </c>
      <c r="N1751" s="6">
        <v>104000</v>
      </c>
      <c r="O1751" s="6">
        <v>95000</v>
      </c>
    </row>
    <row r="1752" spans="1:15" x14ac:dyDescent="0.2">
      <c r="A1752" t="s">
        <v>22</v>
      </c>
      <c r="B1752" t="s">
        <v>294</v>
      </c>
      <c r="C1752" t="s">
        <v>50</v>
      </c>
      <c r="D1752" t="s">
        <v>2881</v>
      </c>
      <c r="E1752" t="s">
        <v>37</v>
      </c>
      <c r="F1752" t="str">
        <f t="shared" si="54"/>
        <v>Toronto</v>
      </c>
      <c r="G1752" t="str">
        <f t="shared" si="55"/>
        <v>Toronto</v>
      </c>
      <c r="H1752" t="s">
        <v>31</v>
      </c>
      <c r="I1752" t="s">
        <v>2029</v>
      </c>
      <c r="J1752" t="s">
        <v>20</v>
      </c>
      <c r="K1752" t="s">
        <v>32</v>
      </c>
      <c r="L1752" t="s">
        <v>46</v>
      </c>
      <c r="M1752" s="6">
        <v>67000</v>
      </c>
      <c r="N1752" s="6">
        <v>87000</v>
      </c>
      <c r="O1752" s="6">
        <v>77000</v>
      </c>
    </row>
    <row r="1753" spans="1:15" x14ac:dyDescent="0.2">
      <c r="A1753" t="s">
        <v>81</v>
      </c>
      <c r="B1753" t="s">
        <v>2882</v>
      </c>
      <c r="C1753" t="s">
        <v>50</v>
      </c>
      <c r="D1753" t="s">
        <v>2883</v>
      </c>
      <c r="E1753" t="s">
        <v>123</v>
      </c>
      <c r="F1753" t="str">
        <f t="shared" si="54"/>
        <v>Mississauga</v>
      </c>
      <c r="G1753" t="str">
        <f t="shared" si="55"/>
        <v>Mississauga</v>
      </c>
      <c r="H1753" t="s">
        <v>31</v>
      </c>
      <c r="I1753" t="s">
        <v>2884</v>
      </c>
      <c r="J1753" t="s">
        <v>45</v>
      </c>
      <c r="K1753" t="s">
        <v>32</v>
      </c>
      <c r="L1753" t="s">
        <v>21</v>
      </c>
      <c r="M1753" s="6">
        <v>61000</v>
      </c>
      <c r="N1753" s="6">
        <v>77000</v>
      </c>
      <c r="O1753" s="6">
        <v>69000</v>
      </c>
    </row>
    <row r="1754" spans="1:15" x14ac:dyDescent="0.2">
      <c r="A1754" t="s">
        <v>22</v>
      </c>
      <c r="B1754" t="s">
        <v>23</v>
      </c>
      <c r="C1754" t="s">
        <v>23</v>
      </c>
      <c r="D1754" t="s">
        <v>305</v>
      </c>
      <c r="E1754" t="s">
        <v>99</v>
      </c>
      <c r="F1754" t="str">
        <f t="shared" si="54"/>
        <v>Calgary</v>
      </c>
      <c r="G1754" t="str">
        <f t="shared" si="55"/>
        <v>Calgary</v>
      </c>
      <c r="H1754" t="s">
        <v>100</v>
      </c>
      <c r="I1754" t="s">
        <v>2404</v>
      </c>
      <c r="J1754" t="s">
        <v>20</v>
      </c>
      <c r="K1754" t="s">
        <v>32</v>
      </c>
      <c r="L1754" t="s">
        <v>21</v>
      </c>
      <c r="M1754" s="6">
        <v>95000</v>
      </c>
      <c r="N1754" s="6">
        <v>125000</v>
      </c>
      <c r="O1754" s="6">
        <v>110000</v>
      </c>
    </row>
    <row r="1755" spans="1:15" x14ac:dyDescent="0.2">
      <c r="A1755" t="s">
        <v>48</v>
      </c>
      <c r="B1755" t="s">
        <v>1233</v>
      </c>
      <c r="C1755" t="s">
        <v>50</v>
      </c>
      <c r="D1755" t="s">
        <v>895</v>
      </c>
      <c r="E1755" t="s">
        <v>63</v>
      </c>
      <c r="F1755" t="str">
        <f t="shared" si="54"/>
        <v>Vancouver</v>
      </c>
      <c r="G1755" t="str">
        <f t="shared" si="55"/>
        <v>Vancouver</v>
      </c>
      <c r="H1755" t="s">
        <v>53</v>
      </c>
      <c r="I1755" t="s">
        <v>2885</v>
      </c>
      <c r="J1755" t="s">
        <v>20</v>
      </c>
      <c r="K1755" t="s">
        <v>32</v>
      </c>
      <c r="L1755" t="s">
        <v>46</v>
      </c>
      <c r="M1755" s="7">
        <v>79310.399999999994</v>
      </c>
      <c r="N1755" s="6">
        <v>114025.60000000001</v>
      </c>
      <c r="O1755" s="6">
        <v>96668</v>
      </c>
    </row>
    <row r="1756" spans="1:15" x14ac:dyDescent="0.2">
      <c r="A1756" t="s">
        <v>424</v>
      </c>
      <c r="B1756" t="s">
        <v>450</v>
      </c>
      <c r="C1756" t="s">
        <v>50</v>
      </c>
      <c r="D1756" t="s">
        <v>2886</v>
      </c>
      <c r="E1756" t="s">
        <v>1554</v>
      </c>
      <c r="F1756" t="str">
        <f t="shared" si="54"/>
        <v>Woodbridge</v>
      </c>
      <c r="G1756" t="str">
        <f t="shared" si="55"/>
        <v>Woodbridge</v>
      </c>
      <c r="H1756" t="s">
        <v>31</v>
      </c>
      <c r="I1756" t="s">
        <v>2029</v>
      </c>
      <c r="J1756" t="s">
        <v>20</v>
      </c>
      <c r="K1756" t="s">
        <v>32</v>
      </c>
      <c r="L1756" t="s">
        <v>33</v>
      </c>
      <c r="M1756" s="6">
        <v>90480</v>
      </c>
      <c r="N1756" s="6">
        <v>90480</v>
      </c>
      <c r="O1756" s="6">
        <v>90480</v>
      </c>
    </row>
    <row r="1757" spans="1:15" x14ac:dyDescent="0.2">
      <c r="A1757" t="s">
        <v>96</v>
      </c>
      <c r="B1757" t="s">
        <v>1578</v>
      </c>
      <c r="C1757" t="s">
        <v>50</v>
      </c>
      <c r="D1757" t="s">
        <v>2887</v>
      </c>
      <c r="E1757" t="s">
        <v>316</v>
      </c>
      <c r="F1757" t="str">
        <f t="shared" si="54"/>
        <v>North York</v>
      </c>
      <c r="G1757" t="str">
        <f t="shared" si="55"/>
        <v>North York</v>
      </c>
      <c r="H1757" t="s">
        <v>31</v>
      </c>
      <c r="I1757" t="s">
        <v>2888</v>
      </c>
      <c r="J1757" t="s">
        <v>20</v>
      </c>
      <c r="K1757" t="s">
        <v>32</v>
      </c>
      <c r="L1757" t="s">
        <v>21</v>
      </c>
      <c r="M1757" s="6">
        <v>87464</v>
      </c>
      <c r="N1757" s="6">
        <v>87464</v>
      </c>
      <c r="O1757" s="6">
        <v>87464</v>
      </c>
    </row>
    <row r="1758" spans="1:15" x14ac:dyDescent="0.2">
      <c r="A1758" t="s">
        <v>88</v>
      </c>
      <c r="B1758" t="s">
        <v>972</v>
      </c>
      <c r="C1758" t="s">
        <v>23</v>
      </c>
      <c r="D1758" t="s">
        <v>1523</v>
      </c>
      <c r="E1758" t="s">
        <v>316</v>
      </c>
      <c r="F1758" t="str">
        <f t="shared" si="54"/>
        <v>North York</v>
      </c>
      <c r="G1758" t="str">
        <f t="shared" si="55"/>
        <v>North York</v>
      </c>
      <c r="H1758" t="s">
        <v>31</v>
      </c>
      <c r="I1758" t="s">
        <v>2029</v>
      </c>
      <c r="J1758" t="s">
        <v>20</v>
      </c>
      <c r="K1758" t="s">
        <v>32</v>
      </c>
      <c r="L1758" t="s">
        <v>21</v>
      </c>
      <c r="M1758" s="6">
        <v>90480</v>
      </c>
      <c r="N1758" s="6">
        <v>90480</v>
      </c>
      <c r="O1758" s="6">
        <v>90480</v>
      </c>
    </row>
    <row r="1759" spans="1:15" x14ac:dyDescent="0.2">
      <c r="A1759" t="s">
        <v>424</v>
      </c>
      <c r="B1759" t="s">
        <v>450</v>
      </c>
      <c r="C1759" t="s">
        <v>50</v>
      </c>
      <c r="D1759" t="s">
        <v>2889</v>
      </c>
      <c r="E1759" t="s">
        <v>2890</v>
      </c>
      <c r="F1759" t="str">
        <f t="shared" si="54"/>
        <v>Point Edward</v>
      </c>
      <c r="G1759" t="str">
        <f t="shared" si="55"/>
        <v>Point Edward</v>
      </c>
      <c r="H1759" t="s">
        <v>31</v>
      </c>
      <c r="I1759" t="s">
        <v>2029</v>
      </c>
      <c r="J1759" t="s">
        <v>20</v>
      </c>
      <c r="K1759" t="s">
        <v>32</v>
      </c>
      <c r="L1759" t="s">
        <v>21</v>
      </c>
      <c r="M1759" s="7">
        <v>81057.599999999904</v>
      </c>
      <c r="N1759" s="6">
        <v>83200</v>
      </c>
      <c r="O1759" s="7">
        <v>82128.799999999901</v>
      </c>
    </row>
    <row r="1760" spans="1:15" x14ac:dyDescent="0.2">
      <c r="A1760" t="s">
        <v>26</v>
      </c>
      <c r="B1760" t="s">
        <v>1037</v>
      </c>
      <c r="C1760" t="s">
        <v>50</v>
      </c>
      <c r="D1760" t="s">
        <v>1038</v>
      </c>
      <c r="E1760" t="s">
        <v>99</v>
      </c>
      <c r="F1760" t="str">
        <f t="shared" si="54"/>
        <v>Calgary</v>
      </c>
      <c r="G1760" t="str">
        <f t="shared" si="55"/>
        <v>Calgary</v>
      </c>
      <c r="H1760" t="s">
        <v>100</v>
      </c>
      <c r="I1760" t="s">
        <v>2893</v>
      </c>
      <c r="J1760" t="s">
        <v>20</v>
      </c>
      <c r="K1760" t="s">
        <v>32</v>
      </c>
      <c r="L1760" t="s">
        <v>101</v>
      </c>
      <c r="M1760" s="6">
        <v>72000</v>
      </c>
      <c r="N1760" s="6">
        <v>98000</v>
      </c>
      <c r="O1760" s="6">
        <v>85000</v>
      </c>
    </row>
    <row r="1761" spans="1:15" x14ac:dyDescent="0.2">
      <c r="A1761" t="s">
        <v>81</v>
      </c>
      <c r="B1761" t="s">
        <v>147</v>
      </c>
      <c r="C1761" t="s">
        <v>50</v>
      </c>
      <c r="D1761" t="s">
        <v>148</v>
      </c>
      <c r="E1761" t="s">
        <v>63</v>
      </c>
      <c r="F1761" t="str">
        <f t="shared" si="54"/>
        <v>Vancouver</v>
      </c>
      <c r="G1761" t="str">
        <f t="shared" si="55"/>
        <v>Vancouver</v>
      </c>
      <c r="H1761" t="s">
        <v>53</v>
      </c>
      <c r="I1761" t="s">
        <v>2894</v>
      </c>
      <c r="J1761" t="s">
        <v>20</v>
      </c>
      <c r="K1761" t="s">
        <v>32</v>
      </c>
      <c r="L1761" t="s">
        <v>150</v>
      </c>
      <c r="M1761" s="6">
        <v>104000</v>
      </c>
      <c r="N1761" s="6">
        <v>110000</v>
      </c>
      <c r="O1761" s="6">
        <v>107000</v>
      </c>
    </row>
    <row r="1762" spans="1:15" x14ac:dyDescent="0.2">
      <c r="A1762" t="s">
        <v>48</v>
      </c>
      <c r="B1762" t="s">
        <v>1688</v>
      </c>
      <c r="C1762" t="s">
        <v>28</v>
      </c>
      <c r="D1762" t="s">
        <v>993</v>
      </c>
      <c r="E1762" t="s">
        <v>37</v>
      </c>
      <c r="F1762" t="str">
        <f t="shared" si="54"/>
        <v>Toronto</v>
      </c>
      <c r="G1762" t="str">
        <f t="shared" si="55"/>
        <v>Toronto</v>
      </c>
      <c r="H1762" t="s">
        <v>31</v>
      </c>
      <c r="I1762" t="s">
        <v>2895</v>
      </c>
      <c r="J1762" t="s">
        <v>45</v>
      </c>
      <c r="K1762" t="s">
        <v>32</v>
      </c>
      <c r="L1762" t="s">
        <v>732</v>
      </c>
      <c r="M1762" s="6">
        <v>60000</v>
      </c>
      <c r="N1762" s="6">
        <v>82000</v>
      </c>
      <c r="O1762" s="6">
        <v>71000</v>
      </c>
    </row>
    <row r="1763" spans="1:15" x14ac:dyDescent="0.2">
      <c r="A1763" t="s">
        <v>96</v>
      </c>
      <c r="B1763" t="s">
        <v>1312</v>
      </c>
      <c r="C1763" t="s">
        <v>50</v>
      </c>
      <c r="D1763" t="s">
        <v>1483</v>
      </c>
      <c r="E1763" t="s">
        <v>37</v>
      </c>
      <c r="F1763" t="str">
        <f t="shared" si="54"/>
        <v>Toronto</v>
      </c>
      <c r="G1763" t="str">
        <f t="shared" si="55"/>
        <v>Toronto</v>
      </c>
      <c r="H1763" t="s">
        <v>31</v>
      </c>
      <c r="I1763" t="s">
        <v>2896</v>
      </c>
      <c r="J1763" t="s">
        <v>20</v>
      </c>
      <c r="K1763" t="s">
        <v>32</v>
      </c>
      <c r="L1763" t="s">
        <v>33</v>
      </c>
      <c r="M1763" s="6">
        <v>68000</v>
      </c>
      <c r="N1763" s="6">
        <v>77000</v>
      </c>
      <c r="O1763" s="6">
        <v>72500</v>
      </c>
    </row>
    <row r="1764" spans="1:15" x14ac:dyDescent="0.2">
      <c r="A1764" t="s">
        <v>424</v>
      </c>
      <c r="B1764" t="s">
        <v>2849</v>
      </c>
      <c r="C1764" t="s">
        <v>50</v>
      </c>
      <c r="D1764" t="s">
        <v>2897</v>
      </c>
      <c r="E1764" t="s">
        <v>810</v>
      </c>
      <c r="F1764" t="str">
        <f t="shared" si="54"/>
        <v>Scarborough</v>
      </c>
      <c r="G1764" t="str">
        <f t="shared" si="55"/>
        <v>Scarborough</v>
      </c>
      <c r="H1764" t="s">
        <v>31</v>
      </c>
      <c r="I1764" t="s">
        <v>2898</v>
      </c>
      <c r="J1764" t="s">
        <v>20</v>
      </c>
      <c r="K1764" t="s">
        <v>32</v>
      </c>
      <c r="L1764" t="s">
        <v>21</v>
      </c>
      <c r="M1764" s="6">
        <v>89440</v>
      </c>
      <c r="N1764" s="6">
        <v>89440</v>
      </c>
      <c r="O1764" s="6">
        <v>89440</v>
      </c>
    </row>
    <row r="1765" spans="1:15" x14ac:dyDescent="0.2">
      <c r="A1765" t="s">
        <v>48</v>
      </c>
      <c r="B1765" t="s">
        <v>569</v>
      </c>
      <c r="C1765" t="s">
        <v>50</v>
      </c>
      <c r="D1765" t="s">
        <v>139</v>
      </c>
      <c r="E1765" t="s">
        <v>1876</v>
      </c>
      <c r="F1765" t="str">
        <f t="shared" si="54"/>
        <v>Midtown Toronto</v>
      </c>
      <c r="G1765" t="str">
        <f t="shared" si="55"/>
        <v>Midtown Toronto</v>
      </c>
      <c r="H1765" t="s">
        <v>31</v>
      </c>
      <c r="I1765" t="s">
        <v>2899</v>
      </c>
      <c r="J1765" t="s">
        <v>20</v>
      </c>
      <c r="K1765" t="s">
        <v>32</v>
      </c>
      <c r="L1765" t="s">
        <v>93</v>
      </c>
      <c r="M1765" s="6">
        <v>65000</v>
      </c>
      <c r="N1765" s="6">
        <v>76000</v>
      </c>
      <c r="O1765" s="6">
        <v>70500</v>
      </c>
    </row>
    <row r="1766" spans="1:15" x14ac:dyDescent="0.2">
      <c r="A1766" t="s">
        <v>48</v>
      </c>
      <c r="B1766" t="s">
        <v>952</v>
      </c>
      <c r="C1766" t="s">
        <v>50</v>
      </c>
      <c r="D1766" t="s">
        <v>529</v>
      </c>
      <c r="E1766" t="s">
        <v>37</v>
      </c>
      <c r="F1766" t="str">
        <f t="shared" si="54"/>
        <v>Toronto</v>
      </c>
      <c r="G1766" t="str">
        <f t="shared" si="55"/>
        <v>Toronto</v>
      </c>
      <c r="H1766" t="s">
        <v>31</v>
      </c>
      <c r="I1766" t="s">
        <v>2900</v>
      </c>
      <c r="J1766" t="s">
        <v>20</v>
      </c>
      <c r="K1766" t="s">
        <v>32</v>
      </c>
      <c r="L1766" t="s">
        <v>21</v>
      </c>
      <c r="M1766" s="6">
        <v>51000</v>
      </c>
      <c r="N1766" s="6">
        <v>57200</v>
      </c>
      <c r="O1766" s="6">
        <v>54100</v>
      </c>
    </row>
    <row r="1767" spans="1:15" x14ac:dyDescent="0.2">
      <c r="A1767" t="s">
        <v>96</v>
      </c>
      <c r="B1767" t="s">
        <v>606</v>
      </c>
      <c r="C1767" t="s">
        <v>50</v>
      </c>
      <c r="D1767" t="s">
        <v>2901</v>
      </c>
      <c r="E1767" t="s">
        <v>279</v>
      </c>
      <c r="F1767" t="str">
        <f t="shared" si="54"/>
        <v>Bolton</v>
      </c>
      <c r="G1767" t="str">
        <f t="shared" si="55"/>
        <v>Bolton</v>
      </c>
      <c r="H1767" t="s">
        <v>31</v>
      </c>
      <c r="I1767" t="s">
        <v>2902</v>
      </c>
      <c r="J1767" t="s">
        <v>20</v>
      </c>
      <c r="K1767" t="s">
        <v>32</v>
      </c>
      <c r="L1767" t="s">
        <v>21</v>
      </c>
      <c r="M1767" s="6">
        <v>48000</v>
      </c>
      <c r="N1767" s="6">
        <v>83000</v>
      </c>
      <c r="O1767" s="6">
        <v>65500</v>
      </c>
    </row>
    <row r="1768" spans="1:15" x14ac:dyDescent="0.2">
      <c r="A1768" t="s">
        <v>88</v>
      </c>
      <c r="B1768" t="s">
        <v>972</v>
      </c>
      <c r="C1768" t="s">
        <v>23</v>
      </c>
      <c r="D1768" t="s">
        <v>2903</v>
      </c>
      <c r="E1768" t="s">
        <v>37</v>
      </c>
      <c r="F1768" t="str">
        <f t="shared" si="54"/>
        <v>Toronto</v>
      </c>
      <c r="G1768" t="str">
        <f t="shared" si="55"/>
        <v>Toronto</v>
      </c>
      <c r="H1768" t="s">
        <v>31</v>
      </c>
      <c r="I1768" t="s">
        <v>2029</v>
      </c>
      <c r="J1768" t="s">
        <v>20</v>
      </c>
      <c r="K1768" t="s">
        <v>32</v>
      </c>
      <c r="L1768" t="s">
        <v>33</v>
      </c>
      <c r="M1768" s="6">
        <v>91520</v>
      </c>
      <c r="N1768" s="6">
        <v>91520</v>
      </c>
      <c r="O1768" s="6">
        <v>91520</v>
      </c>
    </row>
    <row r="1769" spans="1:15" x14ac:dyDescent="0.2">
      <c r="A1769" t="s">
        <v>81</v>
      </c>
      <c r="B1769" t="s">
        <v>217</v>
      </c>
      <c r="C1769" t="s">
        <v>23</v>
      </c>
      <c r="D1769" t="s">
        <v>1809</v>
      </c>
      <c r="E1769" t="s">
        <v>2904</v>
      </c>
      <c r="F1769" t="str">
        <f t="shared" si="54"/>
        <v>Alberta</v>
      </c>
      <c r="G1769" t="str">
        <f t="shared" si="55"/>
        <v>Alberta</v>
      </c>
      <c r="H1769" t="s">
        <v>100</v>
      </c>
      <c r="I1769" t="s">
        <v>2905</v>
      </c>
      <c r="J1769" t="s">
        <v>45</v>
      </c>
      <c r="K1769" t="s">
        <v>32</v>
      </c>
      <c r="L1769" t="s">
        <v>21</v>
      </c>
      <c r="M1769" s="6">
        <v>66000</v>
      </c>
      <c r="N1769" s="6">
        <v>84500</v>
      </c>
      <c r="O1769" s="6">
        <v>75250</v>
      </c>
    </row>
    <row r="1770" spans="1:15" x14ac:dyDescent="0.2">
      <c r="A1770" t="s">
        <v>26</v>
      </c>
      <c r="B1770" t="s">
        <v>2906</v>
      </c>
      <c r="C1770" t="s">
        <v>188</v>
      </c>
      <c r="D1770" t="s">
        <v>470</v>
      </c>
      <c r="E1770" t="s">
        <v>63</v>
      </c>
      <c r="F1770" t="str">
        <f t="shared" si="54"/>
        <v>Vancouver</v>
      </c>
      <c r="G1770" t="str">
        <f t="shared" si="55"/>
        <v>Vancouver</v>
      </c>
      <c r="H1770" t="s">
        <v>53</v>
      </c>
      <c r="I1770" t="s">
        <v>2794</v>
      </c>
      <c r="J1770" t="s">
        <v>20</v>
      </c>
      <c r="K1770" t="s">
        <v>32</v>
      </c>
      <c r="L1770" t="s">
        <v>33</v>
      </c>
      <c r="M1770" s="6">
        <v>72000</v>
      </c>
      <c r="N1770" s="6">
        <v>100000</v>
      </c>
      <c r="O1770" s="6">
        <v>86000</v>
      </c>
    </row>
    <row r="1771" spans="1:15" x14ac:dyDescent="0.2">
      <c r="A1771" t="s">
        <v>48</v>
      </c>
      <c r="B1771" t="s">
        <v>2907</v>
      </c>
      <c r="C1771" t="s">
        <v>50</v>
      </c>
      <c r="D1771" t="s">
        <v>2908</v>
      </c>
      <c r="E1771" t="s">
        <v>123</v>
      </c>
      <c r="F1771" t="str">
        <f t="shared" si="54"/>
        <v>Mississauga</v>
      </c>
      <c r="G1771" t="str">
        <f t="shared" si="55"/>
        <v>Mississauga</v>
      </c>
      <c r="H1771" t="s">
        <v>31</v>
      </c>
      <c r="I1771" t="s">
        <v>2909</v>
      </c>
      <c r="J1771" t="s">
        <v>375</v>
      </c>
      <c r="K1771" t="s">
        <v>32</v>
      </c>
      <c r="L1771" t="s">
        <v>21</v>
      </c>
      <c r="M1771" s="6">
        <v>71000</v>
      </c>
      <c r="N1771" s="6">
        <v>119000</v>
      </c>
      <c r="O1771" s="6">
        <v>95000</v>
      </c>
    </row>
    <row r="1772" spans="1:15" x14ac:dyDescent="0.2">
      <c r="A1772" t="s">
        <v>424</v>
      </c>
      <c r="B1772" t="s">
        <v>2849</v>
      </c>
      <c r="C1772" t="s">
        <v>50</v>
      </c>
      <c r="D1772" t="s">
        <v>2910</v>
      </c>
      <c r="E1772" t="s">
        <v>316</v>
      </c>
      <c r="F1772" t="str">
        <f t="shared" si="54"/>
        <v>North York</v>
      </c>
      <c r="G1772" t="str">
        <f t="shared" si="55"/>
        <v>North York</v>
      </c>
      <c r="H1772" t="s">
        <v>31</v>
      </c>
      <c r="I1772" t="s">
        <v>2911</v>
      </c>
      <c r="J1772" t="s">
        <v>20</v>
      </c>
      <c r="K1772" t="s">
        <v>32</v>
      </c>
      <c r="L1772" t="s">
        <v>732</v>
      </c>
      <c r="M1772" s="6">
        <v>89440</v>
      </c>
      <c r="N1772" s="6">
        <v>89440</v>
      </c>
      <c r="O1772" s="6">
        <v>89440</v>
      </c>
    </row>
    <row r="1773" spans="1:15" x14ac:dyDescent="0.2">
      <c r="A1773" t="s">
        <v>81</v>
      </c>
      <c r="B1773" t="s">
        <v>686</v>
      </c>
      <c r="C1773" t="s">
        <v>50</v>
      </c>
      <c r="D1773" t="s">
        <v>1202</v>
      </c>
      <c r="E1773" t="s">
        <v>37</v>
      </c>
      <c r="F1773" t="str">
        <f t="shared" si="54"/>
        <v>Toronto</v>
      </c>
      <c r="G1773" t="str">
        <f t="shared" si="55"/>
        <v>Toronto</v>
      </c>
      <c r="H1773" t="s">
        <v>31</v>
      </c>
      <c r="I1773" t="s">
        <v>2912</v>
      </c>
      <c r="J1773" t="s">
        <v>45</v>
      </c>
      <c r="K1773" t="s">
        <v>32</v>
      </c>
      <c r="L1773" t="s">
        <v>46</v>
      </c>
      <c r="M1773" s="6">
        <v>137280</v>
      </c>
      <c r="N1773" s="6">
        <v>150000</v>
      </c>
      <c r="O1773" s="6">
        <v>143640</v>
      </c>
    </row>
    <row r="1774" spans="1:15" x14ac:dyDescent="0.2">
      <c r="A1774" t="s">
        <v>26</v>
      </c>
      <c r="B1774" t="s">
        <v>1459</v>
      </c>
      <c r="C1774" t="s">
        <v>50</v>
      </c>
      <c r="D1774" t="s">
        <v>1194</v>
      </c>
      <c r="E1774" t="s">
        <v>37</v>
      </c>
      <c r="F1774" t="str">
        <f t="shared" si="54"/>
        <v>Toronto</v>
      </c>
      <c r="G1774" t="str">
        <f t="shared" si="55"/>
        <v>Toronto</v>
      </c>
      <c r="H1774" t="s">
        <v>31</v>
      </c>
      <c r="I1774" t="s">
        <v>2913</v>
      </c>
      <c r="J1774" t="s">
        <v>20</v>
      </c>
      <c r="K1774" t="s">
        <v>32</v>
      </c>
      <c r="L1774" t="s">
        <v>21</v>
      </c>
      <c r="M1774" s="6">
        <v>58000</v>
      </c>
      <c r="N1774" s="6">
        <v>65000</v>
      </c>
      <c r="O1774" s="6">
        <v>61500</v>
      </c>
    </row>
    <row r="1775" spans="1:15" x14ac:dyDescent="0.2">
      <c r="A1775" t="s">
        <v>424</v>
      </c>
      <c r="B1775" t="s">
        <v>2849</v>
      </c>
      <c r="C1775" t="s">
        <v>50</v>
      </c>
      <c r="D1775" t="s">
        <v>1712</v>
      </c>
      <c r="E1775" t="s">
        <v>99</v>
      </c>
      <c r="F1775" t="str">
        <f t="shared" si="54"/>
        <v>Calgary</v>
      </c>
      <c r="G1775" t="str">
        <f t="shared" si="55"/>
        <v>Calgary</v>
      </c>
      <c r="H1775" t="s">
        <v>100</v>
      </c>
      <c r="I1775" t="s">
        <v>2029</v>
      </c>
      <c r="J1775" t="s">
        <v>20</v>
      </c>
      <c r="K1775" t="s">
        <v>32</v>
      </c>
      <c r="L1775" t="s">
        <v>21</v>
      </c>
      <c r="M1775" s="6">
        <v>87360</v>
      </c>
      <c r="N1775" s="6">
        <v>87360</v>
      </c>
      <c r="O1775" s="6">
        <v>87360</v>
      </c>
    </row>
    <row r="1776" spans="1:15" x14ac:dyDescent="0.2">
      <c r="A1776" t="s">
        <v>26</v>
      </c>
      <c r="B1776" t="s">
        <v>2914</v>
      </c>
      <c r="C1776" t="s">
        <v>61</v>
      </c>
      <c r="D1776" t="s">
        <v>2915</v>
      </c>
      <c r="E1776" t="s">
        <v>276</v>
      </c>
      <c r="F1776" t="str">
        <f t="shared" si="54"/>
        <v>Dorval</v>
      </c>
      <c r="G1776" t="str">
        <f t="shared" si="55"/>
        <v>Dorval</v>
      </c>
      <c r="H1776" t="s">
        <v>146</v>
      </c>
      <c r="I1776" t="s">
        <v>2916</v>
      </c>
      <c r="J1776" t="s">
        <v>20</v>
      </c>
      <c r="K1776" t="s">
        <v>32</v>
      </c>
      <c r="L1776" t="s">
        <v>21</v>
      </c>
      <c r="M1776" s="6">
        <v>84000</v>
      </c>
      <c r="N1776" s="6">
        <v>123000</v>
      </c>
      <c r="O1776" s="6">
        <v>103500</v>
      </c>
    </row>
    <row r="1777" spans="1:15" x14ac:dyDescent="0.2">
      <c r="A1777" t="s">
        <v>81</v>
      </c>
      <c r="B1777" t="s">
        <v>1314</v>
      </c>
      <c r="C1777" t="s">
        <v>1031</v>
      </c>
      <c r="D1777" t="s">
        <v>1315</v>
      </c>
      <c r="E1777" t="s">
        <v>1890</v>
      </c>
      <c r="F1777" t="str">
        <f t="shared" si="54"/>
        <v>Canada</v>
      </c>
      <c r="G1777" t="str">
        <f t="shared" si="55"/>
        <v>Canada</v>
      </c>
      <c r="H1777" t="s">
        <v>18</v>
      </c>
      <c r="I1777" t="s">
        <v>2917</v>
      </c>
      <c r="J1777" t="s">
        <v>45</v>
      </c>
      <c r="K1777" t="s">
        <v>32</v>
      </c>
      <c r="L1777" t="s">
        <v>21</v>
      </c>
      <c r="M1777" s="6">
        <v>66000</v>
      </c>
      <c r="N1777" s="6">
        <v>84500</v>
      </c>
      <c r="O1777" s="6">
        <v>75250</v>
      </c>
    </row>
    <row r="1778" spans="1:15" x14ac:dyDescent="0.2">
      <c r="A1778" t="s">
        <v>55</v>
      </c>
      <c r="B1778" t="s">
        <v>1363</v>
      </c>
      <c r="C1778" t="s">
        <v>50</v>
      </c>
      <c r="D1778" t="s">
        <v>2918</v>
      </c>
      <c r="E1778" t="s">
        <v>123</v>
      </c>
      <c r="F1778" t="str">
        <f t="shared" si="54"/>
        <v>Mississauga</v>
      </c>
      <c r="G1778" t="str">
        <f t="shared" si="55"/>
        <v>Mississauga</v>
      </c>
      <c r="H1778" t="s">
        <v>31</v>
      </c>
      <c r="I1778" t="s">
        <v>2919</v>
      </c>
      <c r="J1778" t="s">
        <v>45</v>
      </c>
      <c r="K1778" t="s">
        <v>32</v>
      </c>
      <c r="L1778" t="s">
        <v>21</v>
      </c>
      <c r="M1778" s="6">
        <v>70000</v>
      </c>
      <c r="N1778" s="6">
        <v>104000</v>
      </c>
      <c r="O1778" s="6">
        <v>87000</v>
      </c>
    </row>
    <row r="1779" spans="1:15" x14ac:dyDescent="0.2">
      <c r="A1779" t="s">
        <v>48</v>
      </c>
      <c r="B1779" t="s">
        <v>2920</v>
      </c>
      <c r="C1779" t="s">
        <v>50</v>
      </c>
      <c r="D1779" t="s">
        <v>247</v>
      </c>
      <c r="E1779" t="s">
        <v>248</v>
      </c>
      <c r="F1779" t="str">
        <f t="shared" si="54"/>
        <v>Laval</v>
      </c>
      <c r="G1779" t="str">
        <f t="shared" si="55"/>
        <v>Laval</v>
      </c>
      <c r="H1779" t="s">
        <v>146</v>
      </c>
      <c r="I1779" t="s">
        <v>2921</v>
      </c>
      <c r="J1779" t="s">
        <v>20</v>
      </c>
      <c r="K1779" t="s">
        <v>32</v>
      </c>
      <c r="L1779" t="s">
        <v>21</v>
      </c>
      <c r="M1779" s="6">
        <v>68500</v>
      </c>
      <c r="N1779" s="6">
        <v>87000</v>
      </c>
      <c r="O1779" s="6">
        <v>77750</v>
      </c>
    </row>
    <row r="1780" spans="1:15" x14ac:dyDescent="0.2">
      <c r="A1780" t="s">
        <v>55</v>
      </c>
      <c r="B1780" t="s">
        <v>1725</v>
      </c>
      <c r="C1780" t="s">
        <v>50</v>
      </c>
      <c r="D1780" t="s">
        <v>1726</v>
      </c>
      <c r="E1780" t="s">
        <v>1835</v>
      </c>
      <c r="F1780" t="str">
        <f t="shared" si="54"/>
        <v>Montreal</v>
      </c>
      <c r="G1780" t="str">
        <f t="shared" si="55"/>
        <v>Montreal</v>
      </c>
      <c r="H1780" t="s">
        <v>146</v>
      </c>
      <c r="I1780" t="s">
        <v>2922</v>
      </c>
      <c r="J1780" t="s">
        <v>20</v>
      </c>
      <c r="K1780" t="s">
        <v>32</v>
      </c>
      <c r="L1780" t="s">
        <v>21</v>
      </c>
      <c r="M1780" s="6">
        <v>54000</v>
      </c>
      <c r="N1780" s="6">
        <v>67000</v>
      </c>
      <c r="O1780" s="6">
        <v>60500</v>
      </c>
    </row>
    <row r="1781" spans="1:15" x14ac:dyDescent="0.2">
      <c r="A1781" t="s">
        <v>81</v>
      </c>
      <c r="B1781" t="s">
        <v>2923</v>
      </c>
      <c r="C1781" t="s">
        <v>23</v>
      </c>
      <c r="D1781" t="s">
        <v>583</v>
      </c>
      <c r="E1781" t="s">
        <v>99</v>
      </c>
      <c r="F1781" t="str">
        <f t="shared" si="54"/>
        <v>Calgary</v>
      </c>
      <c r="G1781" t="str">
        <f t="shared" si="55"/>
        <v>Calgary</v>
      </c>
      <c r="H1781" t="s">
        <v>100</v>
      </c>
      <c r="I1781" t="s">
        <v>2924</v>
      </c>
      <c r="J1781" t="s">
        <v>45</v>
      </c>
      <c r="K1781" t="s">
        <v>32</v>
      </c>
      <c r="L1781" t="s">
        <v>21</v>
      </c>
      <c r="M1781" s="6">
        <v>73000</v>
      </c>
      <c r="N1781" s="6">
        <v>85000</v>
      </c>
      <c r="O1781" s="6">
        <v>79000</v>
      </c>
    </row>
    <row r="1782" spans="1:15" x14ac:dyDescent="0.2">
      <c r="A1782" t="s">
        <v>96</v>
      </c>
      <c r="B1782" t="s">
        <v>1306</v>
      </c>
      <c r="C1782" t="s">
        <v>50</v>
      </c>
      <c r="D1782" t="s">
        <v>1307</v>
      </c>
      <c r="E1782" t="s">
        <v>1125</v>
      </c>
      <c r="F1782" t="str">
        <f t="shared" si="54"/>
        <v>Kelowna</v>
      </c>
      <c r="G1782" t="str">
        <f t="shared" si="55"/>
        <v>Kelowna</v>
      </c>
      <c r="H1782" t="s">
        <v>53</v>
      </c>
      <c r="I1782" t="s">
        <v>2925</v>
      </c>
      <c r="J1782" t="s">
        <v>20</v>
      </c>
      <c r="K1782" t="s">
        <v>32</v>
      </c>
      <c r="L1782" t="s">
        <v>21</v>
      </c>
      <c r="M1782" s="6">
        <v>60000</v>
      </c>
      <c r="N1782" s="6">
        <v>70000</v>
      </c>
      <c r="O1782" s="6">
        <v>65000</v>
      </c>
    </row>
    <row r="1783" spans="1:15" x14ac:dyDescent="0.2">
      <c r="A1783" t="s">
        <v>88</v>
      </c>
      <c r="B1783" t="s">
        <v>321</v>
      </c>
      <c r="C1783" t="s">
        <v>90</v>
      </c>
      <c r="D1783" t="s">
        <v>322</v>
      </c>
      <c r="E1783" t="s">
        <v>323</v>
      </c>
      <c r="F1783" t="str">
        <f t="shared" si="54"/>
        <v>Richmond</v>
      </c>
      <c r="G1783" t="str">
        <f t="shared" si="55"/>
        <v>Richmond</v>
      </c>
      <c r="H1783" t="s">
        <v>53</v>
      </c>
      <c r="I1783" t="s">
        <v>2926</v>
      </c>
      <c r="J1783" t="s">
        <v>20</v>
      </c>
      <c r="K1783" t="s">
        <v>32</v>
      </c>
      <c r="L1783" t="s">
        <v>325</v>
      </c>
      <c r="M1783" s="6">
        <v>70000</v>
      </c>
      <c r="N1783" s="6">
        <v>85000</v>
      </c>
      <c r="O1783" s="6">
        <v>77500</v>
      </c>
    </row>
    <row r="1784" spans="1:15" x14ac:dyDescent="0.2">
      <c r="A1784" t="s">
        <v>88</v>
      </c>
      <c r="B1784" t="s">
        <v>321</v>
      </c>
      <c r="C1784" t="s">
        <v>90</v>
      </c>
      <c r="D1784" t="s">
        <v>322</v>
      </c>
      <c r="E1784" t="s">
        <v>323</v>
      </c>
      <c r="F1784" t="str">
        <f t="shared" si="54"/>
        <v>Richmond</v>
      </c>
      <c r="G1784" t="str">
        <f t="shared" si="55"/>
        <v>Richmond</v>
      </c>
      <c r="H1784" t="s">
        <v>146</v>
      </c>
      <c r="I1784" t="s">
        <v>2926</v>
      </c>
      <c r="J1784" t="s">
        <v>20</v>
      </c>
      <c r="K1784" t="s">
        <v>32</v>
      </c>
      <c r="L1784" t="s">
        <v>325</v>
      </c>
      <c r="M1784" s="6">
        <v>70000</v>
      </c>
      <c r="N1784" s="6">
        <v>85000</v>
      </c>
      <c r="O1784" s="6">
        <v>77500</v>
      </c>
    </row>
    <row r="1785" spans="1:15" x14ac:dyDescent="0.2">
      <c r="A1785" t="s">
        <v>88</v>
      </c>
      <c r="B1785" t="s">
        <v>321</v>
      </c>
      <c r="C1785" t="s">
        <v>90</v>
      </c>
      <c r="D1785" t="s">
        <v>322</v>
      </c>
      <c r="E1785" t="s">
        <v>323</v>
      </c>
      <c r="F1785" t="str">
        <f t="shared" si="54"/>
        <v>Richmond</v>
      </c>
      <c r="G1785" t="str">
        <f t="shared" si="55"/>
        <v>Richmond</v>
      </c>
      <c r="H1785" t="s">
        <v>178</v>
      </c>
      <c r="I1785" t="s">
        <v>2926</v>
      </c>
      <c r="J1785" t="s">
        <v>20</v>
      </c>
      <c r="K1785" t="s">
        <v>32</v>
      </c>
      <c r="L1785" t="s">
        <v>325</v>
      </c>
      <c r="M1785" s="6">
        <v>70000</v>
      </c>
      <c r="N1785" s="6">
        <v>85000</v>
      </c>
      <c r="O1785" s="6">
        <v>77500</v>
      </c>
    </row>
    <row r="1786" spans="1:15" x14ac:dyDescent="0.2">
      <c r="A1786" t="s">
        <v>48</v>
      </c>
      <c r="B1786" t="s">
        <v>2927</v>
      </c>
      <c r="C1786" t="s">
        <v>50</v>
      </c>
      <c r="D1786" t="s">
        <v>2928</v>
      </c>
      <c r="E1786" t="s">
        <v>2904</v>
      </c>
      <c r="F1786" t="str">
        <f t="shared" si="54"/>
        <v>Alberta</v>
      </c>
      <c r="G1786" t="str">
        <f t="shared" si="55"/>
        <v>Alberta</v>
      </c>
      <c r="H1786" t="s">
        <v>100</v>
      </c>
      <c r="I1786" t="s">
        <v>2929</v>
      </c>
      <c r="J1786" t="s">
        <v>20</v>
      </c>
      <c r="K1786" t="s">
        <v>17</v>
      </c>
      <c r="L1786" t="s">
        <v>21</v>
      </c>
      <c r="M1786" s="6">
        <v>68500</v>
      </c>
      <c r="N1786" s="6">
        <v>87000</v>
      </c>
      <c r="O1786" s="6">
        <v>77750</v>
      </c>
    </row>
    <row r="1787" spans="1:15" x14ac:dyDescent="0.2">
      <c r="A1787" t="s">
        <v>88</v>
      </c>
      <c r="B1787" t="s">
        <v>299</v>
      </c>
      <c r="C1787" t="s">
        <v>90</v>
      </c>
      <c r="D1787" t="s">
        <v>2930</v>
      </c>
      <c r="E1787" t="s">
        <v>123</v>
      </c>
      <c r="F1787" t="str">
        <f t="shared" si="54"/>
        <v>Mississauga</v>
      </c>
      <c r="G1787" t="str">
        <f t="shared" si="55"/>
        <v>Mississauga</v>
      </c>
      <c r="H1787" t="s">
        <v>31</v>
      </c>
      <c r="I1787" t="s">
        <v>2029</v>
      </c>
      <c r="J1787" t="s">
        <v>20</v>
      </c>
      <c r="K1787" t="s">
        <v>32</v>
      </c>
      <c r="L1787" t="s">
        <v>33</v>
      </c>
      <c r="M1787" s="6">
        <v>95680</v>
      </c>
      <c r="N1787" s="6">
        <v>99840</v>
      </c>
      <c r="O1787" s="6">
        <v>97760</v>
      </c>
    </row>
    <row r="1788" spans="1:15" x14ac:dyDescent="0.2">
      <c r="A1788" t="s">
        <v>22</v>
      </c>
      <c r="B1788" t="s">
        <v>454</v>
      </c>
      <c r="C1788" t="s">
        <v>50</v>
      </c>
      <c r="D1788" t="s">
        <v>78</v>
      </c>
      <c r="E1788" t="s">
        <v>37</v>
      </c>
      <c r="F1788" t="str">
        <f t="shared" si="54"/>
        <v>Toronto</v>
      </c>
      <c r="G1788" t="str">
        <f t="shared" si="55"/>
        <v>Toronto</v>
      </c>
      <c r="H1788" t="s">
        <v>31</v>
      </c>
      <c r="I1788" t="s">
        <v>2636</v>
      </c>
      <c r="J1788" t="s">
        <v>20</v>
      </c>
      <c r="K1788" t="s">
        <v>32</v>
      </c>
      <c r="L1788" t="s">
        <v>21</v>
      </c>
      <c r="M1788" s="6">
        <v>60000</v>
      </c>
      <c r="N1788" s="6">
        <v>100000</v>
      </c>
      <c r="O1788" s="6">
        <v>80000</v>
      </c>
    </row>
    <row r="1789" spans="1:15" x14ac:dyDescent="0.2">
      <c r="A1789" t="s">
        <v>48</v>
      </c>
      <c r="B1789" t="s">
        <v>2931</v>
      </c>
      <c r="C1789" t="s">
        <v>23</v>
      </c>
      <c r="D1789" t="s">
        <v>404</v>
      </c>
      <c r="E1789" t="s">
        <v>123</v>
      </c>
      <c r="F1789" t="str">
        <f t="shared" si="54"/>
        <v>Mississauga</v>
      </c>
      <c r="G1789" t="str">
        <f t="shared" si="55"/>
        <v>Mississauga</v>
      </c>
      <c r="H1789" t="s">
        <v>31</v>
      </c>
      <c r="I1789" t="s">
        <v>1819</v>
      </c>
      <c r="J1789" t="s">
        <v>20</v>
      </c>
      <c r="K1789" t="s">
        <v>32</v>
      </c>
      <c r="L1789" t="s">
        <v>21</v>
      </c>
      <c r="M1789" s="6">
        <v>55000</v>
      </c>
      <c r="N1789" s="6">
        <v>70000</v>
      </c>
      <c r="O1789" s="6">
        <v>62500</v>
      </c>
    </row>
    <row r="1790" spans="1:15" x14ac:dyDescent="0.2">
      <c r="A1790" t="s">
        <v>13</v>
      </c>
      <c r="B1790" t="s">
        <v>94</v>
      </c>
      <c r="C1790" t="s">
        <v>50</v>
      </c>
      <c r="D1790" t="s">
        <v>95</v>
      </c>
      <c r="E1790" t="s">
        <v>37</v>
      </c>
      <c r="F1790" t="str">
        <f t="shared" si="54"/>
        <v>Toronto</v>
      </c>
      <c r="G1790" t="str">
        <f t="shared" si="55"/>
        <v>Toronto</v>
      </c>
      <c r="H1790" t="s">
        <v>31</v>
      </c>
      <c r="I1790" t="s">
        <v>2932</v>
      </c>
      <c r="J1790" t="s">
        <v>20</v>
      </c>
      <c r="K1790" t="s">
        <v>32</v>
      </c>
      <c r="L1790" t="s">
        <v>46</v>
      </c>
      <c r="M1790" s="6">
        <v>57158.400000000001</v>
      </c>
      <c r="N1790" s="6">
        <v>76232</v>
      </c>
      <c r="O1790" s="6">
        <v>66695.199999999997</v>
      </c>
    </row>
    <row r="1791" spans="1:15" x14ac:dyDescent="0.2">
      <c r="A1791" t="s">
        <v>13</v>
      </c>
      <c r="B1791" t="s">
        <v>2933</v>
      </c>
      <c r="C1791" t="s">
        <v>67</v>
      </c>
      <c r="D1791" t="s">
        <v>859</v>
      </c>
      <c r="E1791" t="s">
        <v>276</v>
      </c>
      <c r="F1791" t="str">
        <f t="shared" si="54"/>
        <v>Dorval</v>
      </c>
      <c r="G1791" t="str">
        <f t="shared" si="55"/>
        <v>Dorval</v>
      </c>
      <c r="H1791" t="s">
        <v>146</v>
      </c>
      <c r="I1791" t="s">
        <v>2934</v>
      </c>
      <c r="J1791" t="s">
        <v>45</v>
      </c>
      <c r="K1791" t="s">
        <v>32</v>
      </c>
      <c r="L1791" t="s">
        <v>21</v>
      </c>
      <c r="M1791" s="6">
        <v>62000</v>
      </c>
      <c r="N1791" s="6">
        <v>62000</v>
      </c>
      <c r="O1791" s="6">
        <v>62000</v>
      </c>
    </row>
    <row r="1792" spans="1:15" x14ac:dyDescent="0.2">
      <c r="A1792" t="s">
        <v>22</v>
      </c>
      <c r="B1792" t="s">
        <v>23</v>
      </c>
      <c r="C1792" t="s">
        <v>23</v>
      </c>
      <c r="D1792" t="s">
        <v>820</v>
      </c>
      <c r="E1792" t="s">
        <v>2542</v>
      </c>
      <c r="F1792" t="str">
        <f t="shared" si="54"/>
        <v>Quebec</v>
      </c>
      <c r="G1792" t="str">
        <f t="shared" si="55"/>
        <v>Quebec</v>
      </c>
      <c r="H1792" t="s">
        <v>146</v>
      </c>
      <c r="I1792" t="s">
        <v>2935</v>
      </c>
      <c r="J1792" t="s">
        <v>20</v>
      </c>
      <c r="K1792" t="s">
        <v>32</v>
      </c>
      <c r="L1792" t="s">
        <v>21</v>
      </c>
      <c r="M1792" s="6">
        <v>65000</v>
      </c>
      <c r="N1792" s="6">
        <v>87000</v>
      </c>
      <c r="O1792" s="6">
        <v>76000</v>
      </c>
    </row>
    <row r="1793" spans="1:15" x14ac:dyDescent="0.2">
      <c r="A1793" t="s">
        <v>22</v>
      </c>
      <c r="B1793" t="s">
        <v>2936</v>
      </c>
      <c r="C1793" t="s">
        <v>23</v>
      </c>
      <c r="D1793" t="s">
        <v>2937</v>
      </c>
      <c r="E1793" t="s">
        <v>30</v>
      </c>
      <c r="F1793" t="str">
        <f t="shared" si="54"/>
        <v>Ottawa</v>
      </c>
      <c r="G1793" t="str">
        <f t="shared" si="55"/>
        <v>Ottawa</v>
      </c>
      <c r="H1793" t="s">
        <v>31</v>
      </c>
      <c r="I1793" t="s">
        <v>2938</v>
      </c>
      <c r="J1793" t="s">
        <v>20</v>
      </c>
      <c r="K1793" t="s">
        <v>32</v>
      </c>
      <c r="L1793" t="s">
        <v>21</v>
      </c>
      <c r="M1793" s="6">
        <v>67000</v>
      </c>
      <c r="N1793" s="6">
        <v>102000</v>
      </c>
      <c r="O1793" s="6">
        <v>84500</v>
      </c>
    </row>
    <row r="1794" spans="1:15" x14ac:dyDescent="0.2">
      <c r="A1794" t="s">
        <v>55</v>
      </c>
      <c r="B1794" t="s">
        <v>1199</v>
      </c>
      <c r="C1794" t="s">
        <v>15</v>
      </c>
      <c r="D1794" t="s">
        <v>910</v>
      </c>
      <c r="E1794" t="s">
        <v>600</v>
      </c>
      <c r="F1794" t="str">
        <f t="shared" ref="F1794:F1799" si="56">IF(LEFT(E1794,9)="Remote in","Remote",E1794)</f>
        <v>Markham</v>
      </c>
      <c r="G1794" t="str">
        <f t="shared" ref="G1794:G1799" si="57">IF(LEFT(E1794,9)="Remote in",MID(E1794,11,LEN(E1794)-10),E1794)</f>
        <v>Markham</v>
      </c>
      <c r="H1794" t="s">
        <v>31</v>
      </c>
      <c r="I1794" t="s">
        <v>2939</v>
      </c>
      <c r="J1794" t="s">
        <v>20</v>
      </c>
      <c r="K1794" t="s">
        <v>32</v>
      </c>
      <c r="L1794" t="s">
        <v>21</v>
      </c>
      <c r="M1794" s="6">
        <v>94000</v>
      </c>
      <c r="N1794" s="6">
        <v>110000</v>
      </c>
      <c r="O1794" s="6">
        <v>102000</v>
      </c>
    </row>
    <row r="1795" spans="1:15" x14ac:dyDescent="0.2">
      <c r="A1795" t="s">
        <v>81</v>
      </c>
      <c r="B1795" t="s">
        <v>187</v>
      </c>
      <c r="C1795" t="s">
        <v>188</v>
      </c>
      <c r="D1795" t="s">
        <v>2940</v>
      </c>
      <c r="E1795" t="s">
        <v>63</v>
      </c>
      <c r="F1795" t="str">
        <f t="shared" si="56"/>
        <v>Vancouver</v>
      </c>
      <c r="G1795" t="str">
        <f t="shared" si="57"/>
        <v>Vancouver</v>
      </c>
      <c r="H1795" t="s">
        <v>53</v>
      </c>
      <c r="I1795" t="s">
        <v>2941</v>
      </c>
      <c r="J1795" t="s">
        <v>20</v>
      </c>
      <c r="K1795" t="s">
        <v>32</v>
      </c>
      <c r="L1795" t="s">
        <v>21</v>
      </c>
      <c r="M1795" s="6">
        <v>86000</v>
      </c>
      <c r="N1795" s="6">
        <v>94000</v>
      </c>
      <c r="O1795" s="6">
        <v>90000</v>
      </c>
    </row>
    <row r="1796" spans="1:15" x14ac:dyDescent="0.2">
      <c r="A1796" t="s">
        <v>48</v>
      </c>
      <c r="B1796" t="s">
        <v>756</v>
      </c>
      <c r="C1796" t="s">
        <v>50</v>
      </c>
      <c r="D1796" t="s">
        <v>203</v>
      </c>
      <c r="E1796" t="s">
        <v>204</v>
      </c>
      <c r="F1796" t="str">
        <f t="shared" si="56"/>
        <v>Brampton</v>
      </c>
      <c r="G1796" t="str">
        <f t="shared" si="57"/>
        <v>Brampton</v>
      </c>
      <c r="H1796" t="s">
        <v>31</v>
      </c>
      <c r="I1796" t="s">
        <v>2942</v>
      </c>
      <c r="J1796" t="s">
        <v>20</v>
      </c>
      <c r="K1796" t="s">
        <v>32</v>
      </c>
      <c r="L1796" t="s">
        <v>33</v>
      </c>
      <c r="M1796" s="6">
        <v>52000</v>
      </c>
      <c r="N1796" s="6">
        <v>59000</v>
      </c>
      <c r="O1796" s="6">
        <v>55500</v>
      </c>
    </row>
    <row r="1797" spans="1:15" x14ac:dyDescent="0.2">
      <c r="A1797" t="s">
        <v>55</v>
      </c>
      <c r="B1797" t="s">
        <v>1926</v>
      </c>
      <c r="C1797" t="s">
        <v>50</v>
      </c>
      <c r="D1797" t="s">
        <v>2943</v>
      </c>
      <c r="E1797" t="s">
        <v>1865</v>
      </c>
      <c r="F1797" t="str">
        <f t="shared" si="56"/>
        <v>Fort McMurray</v>
      </c>
      <c r="G1797" t="str">
        <f t="shared" si="57"/>
        <v>Fort McMurray</v>
      </c>
      <c r="H1797" t="s">
        <v>100</v>
      </c>
      <c r="I1797" t="s">
        <v>2944</v>
      </c>
      <c r="J1797" t="s">
        <v>20</v>
      </c>
      <c r="K1797" t="s">
        <v>32</v>
      </c>
      <c r="L1797" t="s">
        <v>101</v>
      </c>
      <c r="M1797" s="6">
        <v>72000</v>
      </c>
      <c r="N1797" s="6">
        <v>153000</v>
      </c>
      <c r="O1797" s="6">
        <v>112500</v>
      </c>
    </row>
    <row r="1798" spans="1:15" x14ac:dyDescent="0.2">
      <c r="F1798">
        <f t="shared" si="56"/>
        <v>0</v>
      </c>
      <c r="G1798">
        <f t="shared" si="57"/>
        <v>0</v>
      </c>
    </row>
    <row r="1799" spans="1:15" x14ac:dyDescent="0.2">
      <c r="F1799">
        <f t="shared" si="56"/>
        <v>0</v>
      </c>
      <c r="G1799">
        <f t="shared" si="57"/>
        <v>0</v>
      </c>
    </row>
  </sheetData>
  <conditionalFormatting sqref="B1:B1048576">
    <cfRule type="cellIs" dxfId="4" priority="8" operator="equal">
      <formula>TRUE</formula>
    </cfRule>
  </conditionalFormatting>
  <conditionalFormatting sqref="M2:M1799">
    <cfRule type="colorScale" priority="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1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2:N1799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O1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O1:O1048576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tableParts count="1">
    <tablePart r:id="rId1"/>
  </tableParts>
</worksheet>
</file>

<file path=xl/worksheets/sheet11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E25833-10B7-9144-9FCB-0819F3D58487}">
  <dimension ref="A1"/>
  <sheetViews>
    <sheetView topLeftCell="A2" workbookViewId="0">
      <selection activeCell="H20" sqref="H20"/>
    </sheetView>
  </sheetViews>
  <sheetFormatPr baseColWidth="10" defaultRowHeight="16" x14ac:dyDescent="0.2"/>
  <sheetData/>
  <pageMargins left="0.7" right="0.7" top="0.75" bottom="0.75" header="0.3" footer="0.3"/>
  <drawing r:id="rId1"/>
</worksheet>
</file>

<file path=xl/worksheets/sheet12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23569D-232A-ED46-A913-483832FB6755}">
  <dimension ref="A1:Y1760"/>
  <sheetViews>
    <sheetView topLeftCell="E2" workbookViewId="0">
      <selection activeCell="X23" sqref="X23"/>
    </sheetView>
  </sheetViews>
  <sheetFormatPr baseColWidth="10" defaultRowHeight="16" x14ac:dyDescent="0.2"/>
  <cols>
    <col min="1" max="1" width="26.83203125" customWidth="1"/>
    <col min="4" max="4" width="21.1640625" customWidth="1"/>
    <col min="6" max="6" width="18.1640625" customWidth="1"/>
    <col min="7" max="7" width="22.5" customWidth="1"/>
    <col min="11" max="11" width="11.83203125" customWidth="1"/>
    <col min="12" max="12" width="17" customWidth="1"/>
    <col min="13" max="13" width="12.33203125" customWidth="1"/>
    <col min="14" max="14" width="12.6640625" customWidth="1"/>
    <col min="15" max="15" width="12.33203125" customWidth="1"/>
    <col min="16" max="16" width="12.1640625" customWidth="1"/>
    <col min="17" max="17" width="12.5" customWidth="1"/>
    <col min="18" max="18" width="12.1640625" customWidth="1"/>
    <col min="21" max="21" width="19.33203125" customWidth="1"/>
  </cols>
  <sheetData>
    <row r="1" spans="1:22" x14ac:dyDescent="0.2">
      <c r="A1" s="3" t="s">
        <v>0</v>
      </c>
      <c r="B1" s="12" t="s">
        <v>1</v>
      </c>
      <c r="C1" s="3" t="s">
        <v>2</v>
      </c>
      <c r="D1" s="3" t="s">
        <v>3</v>
      </c>
      <c r="E1" s="3" t="s">
        <v>4</v>
      </c>
      <c r="F1" s="3" t="s">
        <v>2978</v>
      </c>
      <c r="G1" s="3" t="s">
        <v>2977</v>
      </c>
      <c r="H1" s="3" t="s">
        <v>5</v>
      </c>
      <c r="I1" s="3" t="s">
        <v>6</v>
      </c>
      <c r="J1" s="3" t="s">
        <v>7</v>
      </c>
      <c r="K1" s="3" t="s">
        <v>8</v>
      </c>
      <c r="L1" s="3" t="s">
        <v>9</v>
      </c>
      <c r="M1" s="13" t="s">
        <v>10</v>
      </c>
      <c r="N1" s="13" t="s">
        <v>11</v>
      </c>
      <c r="O1" s="14" t="s">
        <v>12</v>
      </c>
      <c r="P1" s="24" t="s">
        <v>3005</v>
      </c>
      <c r="Q1" s="26" t="s">
        <v>3006</v>
      </c>
      <c r="R1" s="26" t="s">
        <v>3007</v>
      </c>
    </row>
    <row r="2" spans="1:22" x14ac:dyDescent="0.2">
      <c r="A2" s="4" t="s">
        <v>13</v>
      </c>
      <c r="B2" s="4" t="s">
        <v>14</v>
      </c>
      <c r="C2" s="4" t="s">
        <v>15</v>
      </c>
      <c r="D2" s="4" t="s">
        <v>16</v>
      </c>
      <c r="E2" s="4" t="s">
        <v>17</v>
      </c>
      <c r="F2" s="4" t="s">
        <v>17</v>
      </c>
      <c r="G2" s="4" t="s">
        <v>17</v>
      </c>
      <c r="H2" s="4" t="s">
        <v>18</v>
      </c>
      <c r="I2" s="4" t="s">
        <v>19</v>
      </c>
      <c r="J2" s="4" t="s">
        <v>20</v>
      </c>
      <c r="K2" s="4" t="s">
        <v>17</v>
      </c>
      <c r="L2" s="4" t="s">
        <v>21</v>
      </c>
      <c r="M2" s="15">
        <v>76000</v>
      </c>
      <c r="N2" s="15">
        <v>89440</v>
      </c>
      <c r="O2" s="16">
        <v>82720</v>
      </c>
      <c r="P2" s="25">
        <f>IF(OR(M2&lt;V$21, M2&gt;V$25), 1, 0)</f>
        <v>0</v>
      </c>
      <c r="Q2" s="25">
        <f>IF(OR(N2&lt;V$22, N2&gt;V$26), 1, 0)</f>
        <v>0</v>
      </c>
      <c r="R2" s="25">
        <f>IF(OR(O2&lt;V$23, O2&gt;V$27),1,0)</f>
        <v>0</v>
      </c>
      <c r="U2" t="s">
        <v>2989</v>
      </c>
    </row>
    <row r="3" spans="1:22" x14ac:dyDescent="0.2">
      <c r="A3" s="5" t="s">
        <v>22</v>
      </c>
      <c r="B3" s="5" t="s">
        <v>23</v>
      </c>
      <c r="C3" s="5" t="s">
        <v>23</v>
      </c>
      <c r="D3" s="5" t="s">
        <v>24</v>
      </c>
      <c r="E3" s="5" t="s">
        <v>17</v>
      </c>
      <c r="F3" s="5" t="s">
        <v>17</v>
      </c>
      <c r="G3" s="5" t="s">
        <v>17</v>
      </c>
      <c r="H3" s="5" t="s">
        <v>18</v>
      </c>
      <c r="I3" s="5" t="s">
        <v>25</v>
      </c>
      <c r="J3" s="5" t="s">
        <v>20</v>
      </c>
      <c r="K3" s="5" t="s">
        <v>17</v>
      </c>
      <c r="L3" s="5" t="s">
        <v>21</v>
      </c>
      <c r="M3" s="17">
        <v>65000</v>
      </c>
      <c r="N3" s="17">
        <v>87000</v>
      </c>
      <c r="O3" s="18">
        <v>76000</v>
      </c>
      <c r="P3" s="25">
        <f t="shared" ref="P3:P66" si="0">IF(OR(M3&lt;V$21, M3&gt;V$25), 1, 0)</f>
        <v>0</v>
      </c>
      <c r="Q3" s="25">
        <f t="shared" ref="Q3:Q29" si="1">IF(OR(N3&lt;V$22, N3&gt;V$26), 1, 0)</f>
        <v>0</v>
      </c>
      <c r="R3" s="25">
        <f t="shared" ref="R3:R29" si="2">IF(OR(O3&lt;V$23, O3&gt;V$27),1,0)</f>
        <v>0</v>
      </c>
      <c r="T3" t="s">
        <v>10</v>
      </c>
      <c r="U3">
        <f>COUNTBLANK(M2:M1760)</f>
        <v>0</v>
      </c>
    </row>
    <row r="4" spans="1:22" x14ac:dyDescent="0.2">
      <c r="A4" s="4" t="s">
        <v>26</v>
      </c>
      <c r="B4" s="4" t="s">
        <v>27</v>
      </c>
      <c r="C4" s="4" t="s">
        <v>28</v>
      </c>
      <c r="D4" s="4" t="s">
        <v>29</v>
      </c>
      <c r="E4" s="4" t="s">
        <v>30</v>
      </c>
      <c r="F4" s="4" t="s">
        <v>30</v>
      </c>
      <c r="G4" s="4" t="s">
        <v>30</v>
      </c>
      <c r="H4" s="4" t="s">
        <v>31</v>
      </c>
      <c r="I4" s="4" t="s">
        <v>18</v>
      </c>
      <c r="J4" s="4" t="s">
        <v>20</v>
      </c>
      <c r="K4" s="4" t="s">
        <v>32</v>
      </c>
      <c r="L4" s="4" t="s">
        <v>33</v>
      </c>
      <c r="M4" s="15">
        <v>64123.59</v>
      </c>
      <c r="N4" s="15">
        <v>86600</v>
      </c>
      <c r="O4" s="16">
        <v>75361.794999999998</v>
      </c>
      <c r="P4" s="25">
        <f t="shared" si="0"/>
        <v>0</v>
      </c>
      <c r="Q4" s="25">
        <f t="shared" si="1"/>
        <v>0</v>
      </c>
      <c r="R4" s="25">
        <f t="shared" si="2"/>
        <v>0</v>
      </c>
      <c r="T4" t="s">
        <v>11</v>
      </c>
      <c r="U4">
        <f>COUNTBLANK(N2:N1760)</f>
        <v>0</v>
      </c>
    </row>
    <row r="5" spans="1:22" x14ac:dyDescent="0.2">
      <c r="A5" s="5" t="s">
        <v>13</v>
      </c>
      <c r="B5" s="5" t="s">
        <v>34</v>
      </c>
      <c r="C5" s="5" t="s">
        <v>35</v>
      </c>
      <c r="D5" s="5" t="s">
        <v>36</v>
      </c>
      <c r="E5" s="5" t="s">
        <v>37</v>
      </c>
      <c r="F5" s="5" t="s">
        <v>37</v>
      </c>
      <c r="G5" s="5" t="s">
        <v>37</v>
      </c>
      <c r="H5" s="5" t="s">
        <v>31</v>
      </c>
      <c r="I5" s="5" t="s">
        <v>38</v>
      </c>
      <c r="J5" s="5" t="s">
        <v>20</v>
      </c>
      <c r="K5" s="5" t="s">
        <v>32</v>
      </c>
      <c r="L5" s="5" t="s">
        <v>39</v>
      </c>
      <c r="M5" s="17">
        <v>87875</v>
      </c>
      <c r="N5" s="17">
        <v>105000</v>
      </c>
      <c r="O5" s="18">
        <v>96437.5</v>
      </c>
      <c r="P5" s="25">
        <f t="shared" si="0"/>
        <v>0</v>
      </c>
      <c r="Q5" s="25">
        <f t="shared" si="1"/>
        <v>0</v>
      </c>
      <c r="R5" s="25">
        <f t="shared" si="2"/>
        <v>0</v>
      </c>
      <c r="T5" t="s">
        <v>12</v>
      </c>
      <c r="U5">
        <f>COUNTBLANK(O2:O1760)</f>
        <v>0</v>
      </c>
    </row>
    <row r="6" spans="1:22" x14ac:dyDescent="0.2">
      <c r="A6" s="4" t="s">
        <v>13</v>
      </c>
      <c r="B6" s="4" t="s">
        <v>40</v>
      </c>
      <c r="C6" s="4" t="s">
        <v>41</v>
      </c>
      <c r="D6" s="4" t="s">
        <v>42</v>
      </c>
      <c r="E6" s="4" t="s">
        <v>43</v>
      </c>
      <c r="F6" s="4" t="s">
        <v>43</v>
      </c>
      <c r="G6" s="4" t="s">
        <v>43</v>
      </c>
      <c r="H6" s="4" t="s">
        <v>31</v>
      </c>
      <c r="I6" s="4" t="s">
        <v>44</v>
      </c>
      <c r="J6" s="4" t="s">
        <v>45</v>
      </c>
      <c r="K6" s="4" t="s">
        <v>32</v>
      </c>
      <c r="L6" s="4" t="s">
        <v>46</v>
      </c>
      <c r="M6" s="15">
        <v>115211.2</v>
      </c>
      <c r="N6" s="19">
        <v>130332.799999999</v>
      </c>
      <c r="O6" s="16">
        <v>122772</v>
      </c>
      <c r="P6" s="25">
        <f t="shared" si="0"/>
        <v>1</v>
      </c>
      <c r="Q6" s="25">
        <f t="shared" si="1"/>
        <v>1</v>
      </c>
      <c r="R6" s="25">
        <f t="shared" si="2"/>
        <v>1</v>
      </c>
    </row>
    <row r="7" spans="1:22" x14ac:dyDescent="0.2">
      <c r="A7" s="5" t="s">
        <v>48</v>
      </c>
      <c r="B7" s="5" t="s">
        <v>49</v>
      </c>
      <c r="C7" s="5" t="s">
        <v>50</v>
      </c>
      <c r="D7" s="5" t="s">
        <v>51</v>
      </c>
      <c r="E7" s="5" t="s">
        <v>52</v>
      </c>
      <c r="F7" s="5" t="s">
        <v>52</v>
      </c>
      <c r="G7" s="5" t="s">
        <v>52</v>
      </c>
      <c r="H7" s="5" t="s">
        <v>53</v>
      </c>
      <c r="I7" s="5" t="s">
        <v>54</v>
      </c>
      <c r="J7" s="5" t="s">
        <v>20</v>
      </c>
      <c r="K7" s="5" t="s">
        <v>32</v>
      </c>
      <c r="L7" s="5" t="s">
        <v>21</v>
      </c>
      <c r="M7" s="17">
        <v>68500</v>
      </c>
      <c r="N7" s="17">
        <v>87000</v>
      </c>
      <c r="O7" s="18">
        <v>77750</v>
      </c>
      <c r="P7" s="25">
        <f t="shared" si="0"/>
        <v>0</v>
      </c>
      <c r="Q7" s="25">
        <f t="shared" si="1"/>
        <v>0</v>
      </c>
      <c r="R7" s="25">
        <f t="shared" si="2"/>
        <v>0</v>
      </c>
    </row>
    <row r="8" spans="1:22" x14ac:dyDescent="0.2">
      <c r="A8" s="4" t="s">
        <v>55</v>
      </c>
      <c r="B8" s="4" t="s">
        <v>56</v>
      </c>
      <c r="C8" s="4" t="s">
        <v>50</v>
      </c>
      <c r="D8" s="4" t="s">
        <v>57</v>
      </c>
      <c r="E8" s="4" t="s">
        <v>58</v>
      </c>
      <c r="F8" s="4" t="s">
        <v>58</v>
      </c>
      <c r="G8" s="4" t="s">
        <v>58</v>
      </c>
      <c r="H8" s="4" t="s">
        <v>31</v>
      </c>
      <c r="I8" s="4" t="s">
        <v>59</v>
      </c>
      <c r="J8" s="4" t="s">
        <v>20</v>
      </c>
      <c r="K8" s="4" t="s">
        <v>32</v>
      </c>
      <c r="L8" s="4" t="s">
        <v>21</v>
      </c>
      <c r="M8" s="15">
        <v>68000</v>
      </c>
      <c r="N8" s="15">
        <v>88300</v>
      </c>
      <c r="O8" s="16">
        <v>78150</v>
      </c>
      <c r="P8" s="25">
        <f t="shared" si="0"/>
        <v>0</v>
      </c>
      <c r="Q8" s="25">
        <f t="shared" si="1"/>
        <v>0</v>
      </c>
      <c r="R8" s="25">
        <f t="shared" si="2"/>
        <v>0</v>
      </c>
      <c r="V8" t="s">
        <v>2945</v>
      </c>
    </row>
    <row r="9" spans="1:22" x14ac:dyDescent="0.2">
      <c r="A9" s="5" t="s">
        <v>13</v>
      </c>
      <c r="B9" s="5" t="s">
        <v>60</v>
      </c>
      <c r="C9" s="5" t="s">
        <v>61</v>
      </c>
      <c r="D9" s="5" t="s">
        <v>62</v>
      </c>
      <c r="E9" s="5" t="s">
        <v>63</v>
      </c>
      <c r="F9" s="5" t="s">
        <v>63</v>
      </c>
      <c r="G9" s="5" t="s">
        <v>63</v>
      </c>
      <c r="H9" s="5" t="s">
        <v>53</v>
      </c>
      <c r="I9" s="5" t="s">
        <v>64</v>
      </c>
      <c r="J9" s="5" t="s">
        <v>20</v>
      </c>
      <c r="K9" s="5" t="s">
        <v>32</v>
      </c>
      <c r="L9" s="5" t="s">
        <v>33</v>
      </c>
      <c r="M9" s="17">
        <v>91145.600000000006</v>
      </c>
      <c r="N9" s="20">
        <v>107702.39999999999</v>
      </c>
      <c r="O9" s="18">
        <v>99424</v>
      </c>
      <c r="P9" s="25">
        <f t="shared" si="0"/>
        <v>0</v>
      </c>
      <c r="Q9" s="25">
        <f t="shared" si="1"/>
        <v>0</v>
      </c>
      <c r="R9" s="25">
        <f t="shared" si="2"/>
        <v>0</v>
      </c>
      <c r="U9" t="s">
        <v>2990</v>
      </c>
      <c r="V9">
        <f>_xlfn.QUARTILE.INC(M2:M1760,1)</f>
        <v>60000</v>
      </c>
    </row>
    <row r="10" spans="1:22" x14ac:dyDescent="0.2">
      <c r="A10" s="4" t="s">
        <v>55</v>
      </c>
      <c r="B10" s="4" t="s">
        <v>66</v>
      </c>
      <c r="C10" s="4" t="s">
        <v>67</v>
      </c>
      <c r="D10" s="4" t="s">
        <v>68</v>
      </c>
      <c r="E10" s="4" t="s">
        <v>37</v>
      </c>
      <c r="F10" s="4" t="s">
        <v>37</v>
      </c>
      <c r="G10" s="4" t="s">
        <v>37</v>
      </c>
      <c r="H10" s="4" t="s">
        <v>31</v>
      </c>
      <c r="I10" s="4" t="s">
        <v>69</v>
      </c>
      <c r="J10" s="4" t="s">
        <v>45</v>
      </c>
      <c r="K10" s="4" t="s">
        <v>32</v>
      </c>
      <c r="L10" s="4" t="s">
        <v>46</v>
      </c>
      <c r="M10" s="15">
        <v>68000</v>
      </c>
      <c r="N10" s="15">
        <v>88300</v>
      </c>
      <c r="O10" s="16">
        <v>78150</v>
      </c>
      <c r="P10" s="25">
        <f t="shared" si="0"/>
        <v>0</v>
      </c>
      <c r="Q10" s="25">
        <f t="shared" si="1"/>
        <v>0</v>
      </c>
      <c r="R10" s="25">
        <f t="shared" si="2"/>
        <v>0</v>
      </c>
      <c r="U10" t="s">
        <v>2991</v>
      </c>
      <c r="V10">
        <f>_xlfn.QUARTILE.INC(N2:N1760,1)</f>
        <v>80000</v>
      </c>
    </row>
    <row r="11" spans="1:22" x14ac:dyDescent="0.2">
      <c r="A11" s="5" t="s">
        <v>48</v>
      </c>
      <c r="B11" s="5" t="s">
        <v>70</v>
      </c>
      <c r="C11" s="5" t="s">
        <v>23</v>
      </c>
      <c r="D11" s="5" t="s">
        <v>71</v>
      </c>
      <c r="E11" s="5" t="s">
        <v>37</v>
      </c>
      <c r="F11" s="5" t="s">
        <v>37</v>
      </c>
      <c r="G11" s="5" t="s">
        <v>37</v>
      </c>
      <c r="H11" s="5" t="s">
        <v>31</v>
      </c>
      <c r="I11" s="5" t="s">
        <v>72</v>
      </c>
      <c r="J11" s="5" t="s">
        <v>45</v>
      </c>
      <c r="K11" s="5" t="s">
        <v>32</v>
      </c>
      <c r="L11" s="5" t="s">
        <v>33</v>
      </c>
      <c r="M11" s="17">
        <v>68500</v>
      </c>
      <c r="N11" s="17">
        <v>87000</v>
      </c>
      <c r="O11" s="18">
        <v>77750</v>
      </c>
      <c r="P11" s="25">
        <f t="shared" si="0"/>
        <v>0</v>
      </c>
      <c r="Q11" s="25">
        <f t="shared" si="1"/>
        <v>0</v>
      </c>
      <c r="R11" s="25">
        <f t="shared" si="2"/>
        <v>0</v>
      </c>
      <c r="U11" t="s">
        <v>2992</v>
      </c>
      <c r="V11">
        <f>_xlfn.QUARTILE.INC(O2:O1760,1)</f>
        <v>70000</v>
      </c>
    </row>
    <row r="12" spans="1:22" x14ac:dyDescent="0.2">
      <c r="A12" s="4" t="s">
        <v>48</v>
      </c>
      <c r="B12" s="4" t="s">
        <v>70</v>
      </c>
      <c r="C12" s="4" t="s">
        <v>23</v>
      </c>
      <c r="D12" s="4" t="s">
        <v>71</v>
      </c>
      <c r="E12" s="4" t="s">
        <v>37</v>
      </c>
      <c r="F12" s="4" t="s">
        <v>37</v>
      </c>
      <c r="G12" s="4" t="s">
        <v>37</v>
      </c>
      <c r="H12" s="4" t="s">
        <v>31</v>
      </c>
      <c r="I12" s="4" t="s">
        <v>72</v>
      </c>
      <c r="J12" s="4" t="s">
        <v>45</v>
      </c>
      <c r="K12" s="4" t="s">
        <v>32</v>
      </c>
      <c r="L12" s="4" t="s">
        <v>33</v>
      </c>
      <c r="M12" s="15">
        <v>68500</v>
      </c>
      <c r="N12" s="15">
        <v>87000</v>
      </c>
      <c r="O12" s="16">
        <v>77750</v>
      </c>
      <c r="P12" s="25">
        <f t="shared" si="0"/>
        <v>0</v>
      </c>
      <c r="Q12" s="25">
        <f t="shared" si="1"/>
        <v>0</v>
      </c>
      <c r="R12" s="25">
        <f t="shared" si="2"/>
        <v>0</v>
      </c>
    </row>
    <row r="13" spans="1:22" x14ac:dyDescent="0.2">
      <c r="A13" s="5" t="s">
        <v>48</v>
      </c>
      <c r="B13" s="5" t="s">
        <v>70</v>
      </c>
      <c r="C13" s="5" t="s">
        <v>23</v>
      </c>
      <c r="D13" s="5" t="s">
        <v>71</v>
      </c>
      <c r="E13" s="5" t="s">
        <v>37</v>
      </c>
      <c r="F13" s="5" t="s">
        <v>37</v>
      </c>
      <c r="G13" s="5" t="s">
        <v>37</v>
      </c>
      <c r="H13" s="5" t="s">
        <v>31</v>
      </c>
      <c r="I13" s="5" t="s">
        <v>72</v>
      </c>
      <c r="J13" s="5" t="s">
        <v>45</v>
      </c>
      <c r="K13" s="5" t="s">
        <v>32</v>
      </c>
      <c r="L13" s="5" t="s">
        <v>33</v>
      </c>
      <c r="M13" s="17">
        <v>68500</v>
      </c>
      <c r="N13" s="17">
        <v>87000</v>
      </c>
      <c r="O13" s="18">
        <v>77750</v>
      </c>
      <c r="P13" s="25">
        <f t="shared" si="0"/>
        <v>0</v>
      </c>
      <c r="Q13" s="25">
        <f t="shared" si="1"/>
        <v>0</v>
      </c>
      <c r="R13" s="25">
        <f t="shared" si="2"/>
        <v>0</v>
      </c>
      <c r="U13" s="23" t="s">
        <v>2993</v>
      </c>
      <c r="V13">
        <f>_xlfn.QUARTILE.INC(M2:M1760,3)</f>
        <v>80000</v>
      </c>
    </row>
    <row r="14" spans="1:22" x14ac:dyDescent="0.2">
      <c r="A14" s="4" t="s">
        <v>48</v>
      </c>
      <c r="B14" s="4" t="s">
        <v>73</v>
      </c>
      <c r="C14" s="4" t="s">
        <v>23</v>
      </c>
      <c r="D14" s="4" t="s">
        <v>74</v>
      </c>
      <c r="E14" s="4" t="s">
        <v>75</v>
      </c>
      <c r="F14" s="4" t="s">
        <v>75</v>
      </c>
      <c r="G14" s="4" t="s">
        <v>75</v>
      </c>
      <c r="H14" s="4" t="s">
        <v>31</v>
      </c>
      <c r="I14" s="4" t="s">
        <v>76</v>
      </c>
      <c r="J14" s="4" t="s">
        <v>20</v>
      </c>
      <c r="K14" s="4" t="s">
        <v>32</v>
      </c>
      <c r="L14" s="4" t="s">
        <v>21</v>
      </c>
      <c r="M14" s="15">
        <v>75898</v>
      </c>
      <c r="N14" s="15">
        <v>113847</v>
      </c>
      <c r="O14" s="16">
        <v>94872.5</v>
      </c>
      <c r="P14" s="25">
        <f t="shared" si="0"/>
        <v>0</v>
      </c>
      <c r="Q14" s="25">
        <f t="shared" si="1"/>
        <v>0</v>
      </c>
      <c r="R14" s="25">
        <f t="shared" si="2"/>
        <v>0</v>
      </c>
      <c r="U14" s="23" t="s">
        <v>2994</v>
      </c>
      <c r="V14">
        <f>_xlfn.QUARTILE.INC(N2:N1760,3)</f>
        <v>93600</v>
      </c>
    </row>
    <row r="15" spans="1:22" x14ac:dyDescent="0.2">
      <c r="A15" s="5" t="s">
        <v>55</v>
      </c>
      <c r="B15" s="5" t="s">
        <v>77</v>
      </c>
      <c r="C15" s="5" t="s">
        <v>50</v>
      </c>
      <c r="D15" s="5" t="s">
        <v>78</v>
      </c>
      <c r="E15" s="5" t="s">
        <v>37</v>
      </c>
      <c r="F15" s="5" t="s">
        <v>37</v>
      </c>
      <c r="G15" s="5" t="s">
        <v>37</v>
      </c>
      <c r="H15" s="5" t="s">
        <v>31</v>
      </c>
      <c r="I15" s="5" t="s">
        <v>79</v>
      </c>
      <c r="J15" s="5" t="s">
        <v>20</v>
      </c>
      <c r="K15" s="5" t="s">
        <v>32</v>
      </c>
      <c r="L15" s="5" t="s">
        <v>21</v>
      </c>
      <c r="M15" s="17">
        <v>68000</v>
      </c>
      <c r="N15" s="17">
        <v>88300</v>
      </c>
      <c r="O15" s="18">
        <v>78150</v>
      </c>
      <c r="P15" s="25">
        <f t="shared" si="0"/>
        <v>0</v>
      </c>
      <c r="Q15" s="25">
        <f t="shared" si="1"/>
        <v>0</v>
      </c>
      <c r="R15" s="25">
        <f t="shared" si="2"/>
        <v>0</v>
      </c>
      <c r="U15" s="23" t="s">
        <v>2995</v>
      </c>
      <c r="V15">
        <f>_xlfn.QUARTILE.INC(O2:O1760,3)</f>
        <v>88000</v>
      </c>
    </row>
    <row r="16" spans="1:22" x14ac:dyDescent="0.2">
      <c r="A16" s="4" t="s">
        <v>13</v>
      </c>
      <c r="B16" s="4" t="s">
        <v>60</v>
      </c>
      <c r="C16" s="4" t="s">
        <v>61</v>
      </c>
      <c r="D16" s="4" t="s">
        <v>62</v>
      </c>
      <c r="E16" s="4" t="s">
        <v>63</v>
      </c>
      <c r="F16" s="4" t="s">
        <v>63</v>
      </c>
      <c r="G16" s="4" t="s">
        <v>63</v>
      </c>
      <c r="H16" s="4" t="s">
        <v>53</v>
      </c>
      <c r="I16" s="4" t="s">
        <v>64</v>
      </c>
      <c r="J16" s="4" t="s">
        <v>20</v>
      </c>
      <c r="K16" s="4" t="s">
        <v>32</v>
      </c>
      <c r="L16" s="4" t="s">
        <v>33</v>
      </c>
      <c r="M16" s="19">
        <v>99049.599999999904</v>
      </c>
      <c r="N16" s="15">
        <v>117041.60000000001</v>
      </c>
      <c r="O16" s="16">
        <v>108045.6</v>
      </c>
      <c r="P16" s="25">
        <f t="shared" si="0"/>
        <v>0</v>
      </c>
      <c r="Q16" s="25">
        <f t="shared" si="1"/>
        <v>1</v>
      </c>
      <c r="R16" s="25">
        <f t="shared" si="2"/>
        <v>0</v>
      </c>
    </row>
    <row r="17" spans="1:25" x14ac:dyDescent="0.2">
      <c r="A17" s="5" t="s">
        <v>81</v>
      </c>
      <c r="B17" s="5" t="s">
        <v>82</v>
      </c>
      <c r="C17" s="5" t="s">
        <v>50</v>
      </c>
      <c r="D17" s="5" t="s">
        <v>83</v>
      </c>
      <c r="E17" s="5" t="s">
        <v>63</v>
      </c>
      <c r="F17" s="5" t="s">
        <v>63</v>
      </c>
      <c r="G17" s="5" t="s">
        <v>63</v>
      </c>
      <c r="H17" s="5" t="s">
        <v>53</v>
      </c>
      <c r="I17" s="5" t="s">
        <v>18</v>
      </c>
      <c r="J17" s="5" t="s">
        <v>45</v>
      </c>
      <c r="K17" s="5" t="s">
        <v>32</v>
      </c>
      <c r="L17" s="5" t="s">
        <v>84</v>
      </c>
      <c r="M17" s="17">
        <v>89606</v>
      </c>
      <c r="N17" s="17">
        <v>128809</v>
      </c>
      <c r="O17" s="18">
        <v>109207.5</v>
      </c>
      <c r="P17" s="25">
        <f t="shared" si="0"/>
        <v>0</v>
      </c>
      <c r="Q17" s="25">
        <f t="shared" si="1"/>
        <v>1</v>
      </c>
      <c r="R17" s="25">
        <f t="shared" si="2"/>
        <v>0</v>
      </c>
      <c r="U17" s="23" t="s">
        <v>2996</v>
      </c>
      <c r="V17">
        <f>V13-V9</f>
        <v>20000</v>
      </c>
    </row>
    <row r="18" spans="1:25" x14ac:dyDescent="0.2">
      <c r="A18" s="4" t="s">
        <v>55</v>
      </c>
      <c r="B18" s="4" t="s">
        <v>85</v>
      </c>
      <c r="C18" s="4" t="s">
        <v>50</v>
      </c>
      <c r="D18" s="4" t="s">
        <v>86</v>
      </c>
      <c r="E18" s="4" t="s">
        <v>37</v>
      </c>
      <c r="F18" s="4" t="s">
        <v>37</v>
      </c>
      <c r="G18" s="4" t="s">
        <v>37</v>
      </c>
      <c r="H18" s="4" t="s">
        <v>31</v>
      </c>
      <c r="I18" s="4" t="s">
        <v>87</v>
      </c>
      <c r="J18" s="4" t="s">
        <v>20</v>
      </c>
      <c r="K18" s="4" t="s">
        <v>32</v>
      </c>
      <c r="L18" s="4" t="s">
        <v>33</v>
      </c>
      <c r="M18" s="15">
        <v>68000</v>
      </c>
      <c r="N18" s="15">
        <v>88300</v>
      </c>
      <c r="O18" s="16">
        <v>78150</v>
      </c>
      <c r="P18" s="25">
        <f t="shared" si="0"/>
        <v>0</v>
      </c>
      <c r="Q18" s="25">
        <f t="shared" si="1"/>
        <v>0</v>
      </c>
      <c r="R18" s="25">
        <f t="shared" si="2"/>
        <v>0</v>
      </c>
      <c r="U18" s="23" t="s">
        <v>2997</v>
      </c>
      <c r="V18">
        <f>V14-V10</f>
        <v>13600</v>
      </c>
    </row>
    <row r="19" spans="1:25" x14ac:dyDescent="0.2">
      <c r="A19" s="5" t="s">
        <v>88</v>
      </c>
      <c r="B19" s="5" t="s">
        <v>89</v>
      </c>
      <c r="C19" s="5" t="s">
        <v>90</v>
      </c>
      <c r="D19" s="5" t="s">
        <v>91</v>
      </c>
      <c r="E19" s="5" t="s">
        <v>37</v>
      </c>
      <c r="F19" s="5" t="s">
        <v>37</v>
      </c>
      <c r="G19" s="5" t="s">
        <v>37</v>
      </c>
      <c r="H19" s="5" t="s">
        <v>31</v>
      </c>
      <c r="I19" s="5" t="s">
        <v>92</v>
      </c>
      <c r="J19" s="5" t="s">
        <v>45</v>
      </c>
      <c r="K19" s="5" t="s">
        <v>32</v>
      </c>
      <c r="L19" s="5" t="s">
        <v>93</v>
      </c>
      <c r="M19" s="17">
        <v>85816.8</v>
      </c>
      <c r="N19" s="17">
        <v>91520</v>
      </c>
      <c r="O19" s="18">
        <v>88668.4</v>
      </c>
      <c r="P19" s="25">
        <f t="shared" si="0"/>
        <v>0</v>
      </c>
      <c r="Q19" s="25">
        <f t="shared" si="1"/>
        <v>0</v>
      </c>
      <c r="R19" s="25">
        <f t="shared" si="2"/>
        <v>0</v>
      </c>
      <c r="U19" s="23" t="s">
        <v>2998</v>
      </c>
      <c r="V19">
        <f>V15-V11</f>
        <v>18000</v>
      </c>
    </row>
    <row r="20" spans="1:25" x14ac:dyDescent="0.2">
      <c r="A20" s="4" t="s">
        <v>13</v>
      </c>
      <c r="B20" s="4" t="s">
        <v>94</v>
      </c>
      <c r="C20" s="4" t="s">
        <v>50</v>
      </c>
      <c r="D20" s="4" t="s">
        <v>95</v>
      </c>
      <c r="E20" s="4" t="s">
        <v>37</v>
      </c>
      <c r="F20" s="4" t="s">
        <v>37</v>
      </c>
      <c r="G20" s="4" t="s">
        <v>37</v>
      </c>
      <c r="H20" s="4" t="s">
        <v>31</v>
      </c>
      <c r="I20" s="4" t="s">
        <v>87</v>
      </c>
      <c r="J20" s="4" t="s">
        <v>20</v>
      </c>
      <c r="K20" s="4" t="s">
        <v>32</v>
      </c>
      <c r="L20" s="4" t="s">
        <v>46</v>
      </c>
      <c r="M20" s="15">
        <v>57158.400000000001</v>
      </c>
      <c r="N20" s="15">
        <v>76232</v>
      </c>
      <c r="O20" s="16">
        <v>66695.199999999997</v>
      </c>
      <c r="P20" s="25">
        <f t="shared" si="0"/>
        <v>0</v>
      </c>
      <c r="Q20" s="25">
        <f t="shared" si="1"/>
        <v>0</v>
      </c>
      <c r="R20" s="25">
        <f t="shared" si="2"/>
        <v>0</v>
      </c>
    </row>
    <row r="21" spans="1:25" x14ac:dyDescent="0.2">
      <c r="A21" s="5" t="s">
        <v>96</v>
      </c>
      <c r="B21" s="5" t="s">
        <v>97</v>
      </c>
      <c r="C21" s="5" t="s">
        <v>50</v>
      </c>
      <c r="D21" s="5" t="s">
        <v>98</v>
      </c>
      <c r="E21" s="5" t="s">
        <v>99</v>
      </c>
      <c r="F21" s="5" t="s">
        <v>99</v>
      </c>
      <c r="G21" s="5" t="s">
        <v>99</v>
      </c>
      <c r="H21" s="5" t="s">
        <v>100</v>
      </c>
      <c r="I21" s="5" t="s">
        <v>54</v>
      </c>
      <c r="J21" s="5" t="s">
        <v>20</v>
      </c>
      <c r="K21" s="5" t="s">
        <v>32</v>
      </c>
      <c r="L21" s="5" t="s">
        <v>101</v>
      </c>
      <c r="M21" s="17">
        <v>50000</v>
      </c>
      <c r="N21" s="17">
        <v>76458</v>
      </c>
      <c r="O21" s="18">
        <v>63229</v>
      </c>
      <c r="P21" s="25">
        <f t="shared" si="0"/>
        <v>0</v>
      </c>
      <c r="Q21" s="25">
        <f t="shared" si="1"/>
        <v>0</v>
      </c>
      <c r="R21" s="25">
        <f t="shared" si="2"/>
        <v>0</v>
      </c>
      <c r="U21" s="23" t="s">
        <v>2999</v>
      </c>
      <c r="V21">
        <f>V9-(1.5*V17)</f>
        <v>30000</v>
      </c>
    </row>
    <row r="22" spans="1:25" x14ac:dyDescent="0.2">
      <c r="A22" s="4" t="s">
        <v>81</v>
      </c>
      <c r="B22" s="4" t="s">
        <v>102</v>
      </c>
      <c r="C22" s="4" t="s">
        <v>103</v>
      </c>
      <c r="D22" s="4" t="s">
        <v>91</v>
      </c>
      <c r="E22" s="4" t="s">
        <v>63</v>
      </c>
      <c r="F22" s="4" t="s">
        <v>63</v>
      </c>
      <c r="G22" s="4" t="s">
        <v>63</v>
      </c>
      <c r="H22" s="4" t="s">
        <v>53</v>
      </c>
      <c r="I22" s="4" t="s">
        <v>104</v>
      </c>
      <c r="J22" s="4" t="s">
        <v>45</v>
      </c>
      <c r="K22" s="4" t="s">
        <v>32</v>
      </c>
      <c r="L22" s="4" t="s">
        <v>93</v>
      </c>
      <c r="M22" s="15">
        <v>66000</v>
      </c>
      <c r="N22" s="15">
        <v>84500</v>
      </c>
      <c r="O22" s="16">
        <v>75250</v>
      </c>
      <c r="P22" s="25">
        <f t="shared" si="0"/>
        <v>0</v>
      </c>
      <c r="Q22" s="25">
        <f t="shared" si="1"/>
        <v>0</v>
      </c>
      <c r="R22" s="25">
        <f t="shared" si="2"/>
        <v>0</v>
      </c>
      <c r="U22" s="23" t="s">
        <v>3000</v>
      </c>
      <c r="V22">
        <f>V10-(1.5*V18)</f>
        <v>59600</v>
      </c>
    </row>
    <row r="23" spans="1:25" x14ac:dyDescent="0.2">
      <c r="A23" s="5" t="s">
        <v>105</v>
      </c>
      <c r="B23" s="5" t="s">
        <v>28</v>
      </c>
      <c r="C23" s="5" t="s">
        <v>28</v>
      </c>
      <c r="D23" s="5" t="s">
        <v>106</v>
      </c>
      <c r="E23" s="5" t="s">
        <v>37</v>
      </c>
      <c r="F23" s="5" t="s">
        <v>37</v>
      </c>
      <c r="G23" s="5" t="s">
        <v>37</v>
      </c>
      <c r="H23" s="5" t="s">
        <v>31</v>
      </c>
      <c r="I23" s="5" t="s">
        <v>107</v>
      </c>
      <c r="J23" s="5" t="s">
        <v>20</v>
      </c>
      <c r="K23" s="5" t="s">
        <v>32</v>
      </c>
      <c r="L23" s="5" t="s">
        <v>33</v>
      </c>
      <c r="M23" s="17">
        <v>83192</v>
      </c>
      <c r="N23" s="17">
        <v>104013</v>
      </c>
      <c r="O23" s="18">
        <v>93602.5</v>
      </c>
      <c r="P23" s="25">
        <f t="shared" si="0"/>
        <v>0</v>
      </c>
      <c r="Q23" s="25">
        <f t="shared" si="1"/>
        <v>0</v>
      </c>
      <c r="R23" s="25">
        <f t="shared" si="2"/>
        <v>0</v>
      </c>
      <c r="U23" s="23" t="s">
        <v>3001</v>
      </c>
      <c r="V23">
        <f>V11-(1.5*V19)</f>
        <v>43000</v>
      </c>
    </row>
    <row r="24" spans="1:25" x14ac:dyDescent="0.2">
      <c r="A24" s="4" t="s">
        <v>13</v>
      </c>
      <c r="B24" s="4" t="s">
        <v>108</v>
      </c>
      <c r="C24" s="4" t="s">
        <v>103</v>
      </c>
      <c r="D24" s="4" t="s">
        <v>109</v>
      </c>
      <c r="E24" s="4" t="s">
        <v>110</v>
      </c>
      <c r="F24" s="4" t="s">
        <v>110</v>
      </c>
      <c r="G24" s="4" t="s">
        <v>110</v>
      </c>
      <c r="H24" s="4" t="s">
        <v>31</v>
      </c>
      <c r="I24" s="4" t="s">
        <v>111</v>
      </c>
      <c r="J24" s="4" t="s">
        <v>45</v>
      </c>
      <c r="K24" s="4" t="s">
        <v>32</v>
      </c>
      <c r="L24" s="4" t="s">
        <v>33</v>
      </c>
      <c r="M24" s="15">
        <v>95106.71</v>
      </c>
      <c r="N24" s="15">
        <v>127429.57</v>
      </c>
      <c r="O24" s="21">
        <v>111268.14</v>
      </c>
      <c r="P24" s="25">
        <f t="shared" si="0"/>
        <v>0</v>
      </c>
      <c r="Q24" s="25">
        <f t="shared" si="1"/>
        <v>1</v>
      </c>
      <c r="R24" s="25">
        <f t="shared" si="2"/>
        <v>0</v>
      </c>
      <c r="U24" s="23"/>
    </row>
    <row r="25" spans="1:25" x14ac:dyDescent="0.2">
      <c r="A25" s="5" t="s">
        <v>88</v>
      </c>
      <c r="B25" s="5" t="s">
        <v>113</v>
      </c>
      <c r="C25" s="5" t="s">
        <v>28</v>
      </c>
      <c r="D25" s="5" t="s">
        <v>114</v>
      </c>
      <c r="E25" s="5" t="s">
        <v>115</v>
      </c>
      <c r="F25" s="5" t="s">
        <v>115</v>
      </c>
      <c r="G25" s="5" t="s">
        <v>115</v>
      </c>
      <c r="H25" s="5" t="s">
        <v>31</v>
      </c>
      <c r="I25" s="5" t="s">
        <v>18</v>
      </c>
      <c r="J25" s="5" t="s">
        <v>20</v>
      </c>
      <c r="K25" s="5" t="s">
        <v>32</v>
      </c>
      <c r="L25" s="5" t="s">
        <v>21</v>
      </c>
      <c r="M25" s="17">
        <v>90480</v>
      </c>
      <c r="N25" s="17">
        <v>90480</v>
      </c>
      <c r="O25" s="18">
        <v>90480</v>
      </c>
      <c r="P25" s="25">
        <f t="shared" si="0"/>
        <v>0</v>
      </c>
      <c r="Q25" s="25">
        <f t="shared" si="1"/>
        <v>0</v>
      </c>
      <c r="R25" s="25">
        <f t="shared" si="2"/>
        <v>0</v>
      </c>
      <c r="U25" s="23" t="s">
        <v>3002</v>
      </c>
      <c r="V25">
        <f>V13+(1.5*V17)</f>
        <v>110000</v>
      </c>
    </row>
    <row r="26" spans="1:25" x14ac:dyDescent="0.2">
      <c r="A26" s="4" t="s">
        <v>96</v>
      </c>
      <c r="B26" s="4" t="s">
        <v>116</v>
      </c>
      <c r="C26" s="4" t="s">
        <v>50</v>
      </c>
      <c r="D26" s="4" t="s">
        <v>117</v>
      </c>
      <c r="E26" s="4" t="s">
        <v>118</v>
      </c>
      <c r="F26" s="4" t="s">
        <v>118</v>
      </c>
      <c r="G26" s="4" t="s">
        <v>118</v>
      </c>
      <c r="H26" s="4" t="s">
        <v>119</v>
      </c>
      <c r="I26" s="4" t="s">
        <v>120</v>
      </c>
      <c r="J26" s="4" t="s">
        <v>20</v>
      </c>
      <c r="K26" s="4" t="s">
        <v>32</v>
      </c>
      <c r="L26" s="4" t="s">
        <v>33</v>
      </c>
      <c r="M26" s="15">
        <v>61181</v>
      </c>
      <c r="N26" s="15">
        <v>76458</v>
      </c>
      <c r="O26" s="16">
        <v>68819.5</v>
      </c>
      <c r="P26" s="25">
        <f t="shared" si="0"/>
        <v>0</v>
      </c>
      <c r="Q26" s="25">
        <f t="shared" si="1"/>
        <v>0</v>
      </c>
      <c r="R26" s="25">
        <f t="shared" si="2"/>
        <v>0</v>
      </c>
      <c r="U26" s="23" t="s">
        <v>3003</v>
      </c>
      <c r="V26">
        <f>V14+(1.5*V18)</f>
        <v>114000</v>
      </c>
    </row>
    <row r="27" spans="1:25" x14ac:dyDescent="0.2">
      <c r="A27" s="5" t="s">
        <v>96</v>
      </c>
      <c r="B27" s="5" t="s">
        <v>121</v>
      </c>
      <c r="C27" s="5" t="s">
        <v>50</v>
      </c>
      <c r="D27" s="5" t="s">
        <v>122</v>
      </c>
      <c r="E27" s="5" t="s">
        <v>123</v>
      </c>
      <c r="F27" s="5" t="s">
        <v>123</v>
      </c>
      <c r="G27" s="5" t="s">
        <v>123</v>
      </c>
      <c r="H27" s="5" t="s">
        <v>31</v>
      </c>
      <c r="I27" s="5" t="s">
        <v>124</v>
      </c>
      <c r="J27" s="5" t="s">
        <v>20</v>
      </c>
      <c r="K27" s="5" t="s">
        <v>32</v>
      </c>
      <c r="L27" s="5" t="s">
        <v>46</v>
      </c>
      <c r="M27" s="17">
        <v>50000</v>
      </c>
      <c r="N27" s="17">
        <v>76458</v>
      </c>
      <c r="O27" s="18">
        <v>63229</v>
      </c>
      <c r="P27" s="25">
        <f t="shared" si="0"/>
        <v>0</v>
      </c>
      <c r="Q27" s="25">
        <f t="shared" si="1"/>
        <v>0</v>
      </c>
      <c r="R27" s="25">
        <f t="shared" si="2"/>
        <v>0</v>
      </c>
      <c r="U27" s="23" t="s">
        <v>3004</v>
      </c>
      <c r="V27">
        <f>V15+(1.5*V19)</f>
        <v>115000</v>
      </c>
    </row>
    <row r="28" spans="1:25" x14ac:dyDescent="0.2">
      <c r="A28" s="4" t="s">
        <v>88</v>
      </c>
      <c r="B28" s="4" t="s">
        <v>125</v>
      </c>
      <c r="C28" s="4" t="s">
        <v>15</v>
      </c>
      <c r="D28" s="4" t="s">
        <v>126</v>
      </c>
      <c r="E28" s="4" t="s">
        <v>37</v>
      </c>
      <c r="F28" s="4" t="s">
        <v>37</v>
      </c>
      <c r="G28" s="4" t="s">
        <v>37</v>
      </c>
      <c r="H28" s="4" t="s">
        <v>31</v>
      </c>
      <c r="I28" s="4" t="s">
        <v>18</v>
      </c>
      <c r="J28" s="4" t="s">
        <v>20</v>
      </c>
      <c r="K28" s="4" t="s">
        <v>32</v>
      </c>
      <c r="L28" s="4" t="s">
        <v>93</v>
      </c>
      <c r="M28" s="15">
        <v>74800</v>
      </c>
      <c r="N28" s="15">
        <v>138600</v>
      </c>
      <c r="O28" s="16">
        <v>106700</v>
      </c>
      <c r="P28" s="25">
        <f t="shared" si="0"/>
        <v>0</v>
      </c>
      <c r="Q28" s="25">
        <f t="shared" si="1"/>
        <v>1</v>
      </c>
      <c r="R28" s="25">
        <f t="shared" si="2"/>
        <v>0</v>
      </c>
    </row>
    <row r="29" spans="1:25" ht="17" thickBot="1" x14ac:dyDescent="0.25">
      <c r="A29" s="5" t="s">
        <v>22</v>
      </c>
      <c r="B29" s="5" t="s">
        <v>23</v>
      </c>
      <c r="C29" s="5" t="s">
        <v>23</v>
      </c>
      <c r="D29" s="5" t="s">
        <v>127</v>
      </c>
      <c r="E29" s="5" t="s">
        <v>128</v>
      </c>
      <c r="F29" s="5" t="s">
        <v>128</v>
      </c>
      <c r="G29" s="5" t="s">
        <v>128</v>
      </c>
      <c r="H29" s="5" t="s">
        <v>100</v>
      </c>
      <c r="I29" s="5" t="s">
        <v>129</v>
      </c>
      <c r="J29" s="5" t="s">
        <v>20</v>
      </c>
      <c r="K29" s="5" t="s">
        <v>32</v>
      </c>
      <c r="L29" s="5" t="s">
        <v>130</v>
      </c>
      <c r="M29" s="17">
        <v>65000</v>
      </c>
      <c r="N29" s="17">
        <v>87000</v>
      </c>
      <c r="O29" s="18">
        <v>76000</v>
      </c>
      <c r="P29" s="25">
        <f t="shared" si="0"/>
        <v>0</v>
      </c>
      <c r="Q29" s="25">
        <f t="shared" si="1"/>
        <v>0</v>
      </c>
      <c r="R29" s="25">
        <f t="shared" si="2"/>
        <v>0</v>
      </c>
    </row>
    <row r="30" spans="1:25" x14ac:dyDescent="0.2">
      <c r="A30" s="4" t="s">
        <v>55</v>
      </c>
      <c r="B30" s="4" t="s">
        <v>131</v>
      </c>
      <c r="C30" s="4" t="s">
        <v>50</v>
      </c>
      <c r="D30" s="4" t="s">
        <v>132</v>
      </c>
      <c r="E30" s="4" t="s">
        <v>37</v>
      </c>
      <c r="F30" s="4" t="s">
        <v>37</v>
      </c>
      <c r="G30" s="4" t="s">
        <v>37</v>
      </c>
      <c r="H30" s="4" t="s">
        <v>31</v>
      </c>
      <c r="I30" s="4" t="s">
        <v>87</v>
      </c>
      <c r="J30" s="4" t="s">
        <v>20</v>
      </c>
      <c r="K30" s="4" t="s">
        <v>32</v>
      </c>
      <c r="L30" s="4" t="s">
        <v>21</v>
      </c>
      <c r="M30" s="15">
        <v>68000</v>
      </c>
      <c r="N30" s="15">
        <v>88300</v>
      </c>
      <c r="O30" s="16">
        <v>78150</v>
      </c>
      <c r="P30" s="25">
        <f t="shared" si="0"/>
        <v>0</v>
      </c>
      <c r="Q30" s="25">
        <f t="shared" ref="Q30:Q93" si="3">IF(OR(N30&lt;V$22, N30&gt;V$26), 1, 0)</f>
        <v>0</v>
      </c>
      <c r="R30" s="25">
        <f t="shared" ref="R30:R93" si="4">IF(OR(O30&lt;V$23, O30&gt;V$27),1,0)</f>
        <v>0</v>
      </c>
      <c r="U30" s="9" t="s">
        <v>3008</v>
      </c>
      <c r="V30" s="9"/>
      <c r="X30" s="9" t="s">
        <v>3009</v>
      </c>
      <c r="Y30" s="9"/>
    </row>
    <row r="31" spans="1:25" x14ac:dyDescent="0.2">
      <c r="A31" s="5" t="s">
        <v>22</v>
      </c>
      <c r="B31" s="5" t="s">
        <v>23</v>
      </c>
      <c r="C31" s="5" t="s">
        <v>23</v>
      </c>
      <c r="D31" s="5" t="s">
        <v>127</v>
      </c>
      <c r="E31" s="5" t="s">
        <v>128</v>
      </c>
      <c r="F31" s="5" t="s">
        <v>128</v>
      </c>
      <c r="G31" s="5" t="s">
        <v>128</v>
      </c>
      <c r="H31" s="5" t="s">
        <v>100</v>
      </c>
      <c r="I31" s="5" t="s">
        <v>129</v>
      </c>
      <c r="J31" s="5" t="s">
        <v>20</v>
      </c>
      <c r="K31" s="5" t="s">
        <v>32</v>
      </c>
      <c r="L31" s="5" t="s">
        <v>130</v>
      </c>
      <c r="M31" s="17">
        <v>65000</v>
      </c>
      <c r="N31" s="17">
        <v>87000</v>
      </c>
      <c r="O31" s="18">
        <v>76000</v>
      </c>
      <c r="P31" s="25">
        <f t="shared" si="0"/>
        <v>0</v>
      </c>
      <c r="Q31" s="25">
        <f t="shared" si="3"/>
        <v>0</v>
      </c>
      <c r="R31" s="25">
        <f t="shared" si="4"/>
        <v>0</v>
      </c>
    </row>
    <row r="32" spans="1:25" x14ac:dyDescent="0.2">
      <c r="A32" s="4" t="s">
        <v>13</v>
      </c>
      <c r="B32" s="4" t="s">
        <v>133</v>
      </c>
      <c r="C32" s="4" t="s">
        <v>50</v>
      </c>
      <c r="D32" s="4" t="s">
        <v>132</v>
      </c>
      <c r="E32" s="4" t="s">
        <v>37</v>
      </c>
      <c r="F32" s="4" t="s">
        <v>37</v>
      </c>
      <c r="G32" s="4" t="s">
        <v>37</v>
      </c>
      <c r="H32" s="4" t="s">
        <v>31</v>
      </c>
      <c r="I32" s="4" t="s">
        <v>87</v>
      </c>
      <c r="J32" s="4" t="s">
        <v>20</v>
      </c>
      <c r="K32" s="4" t="s">
        <v>32</v>
      </c>
      <c r="L32" s="4" t="s">
        <v>21</v>
      </c>
      <c r="M32" s="15">
        <v>76000</v>
      </c>
      <c r="N32" s="15">
        <v>89440</v>
      </c>
      <c r="O32" s="16">
        <v>82720</v>
      </c>
      <c r="P32" s="25">
        <f t="shared" si="0"/>
        <v>0</v>
      </c>
      <c r="Q32" s="25">
        <f t="shared" si="3"/>
        <v>0</v>
      </c>
      <c r="R32" s="25">
        <f t="shared" si="4"/>
        <v>0</v>
      </c>
      <c r="U32" t="s">
        <v>2958</v>
      </c>
      <c r="V32">
        <v>68867.8281637295</v>
      </c>
      <c r="X32" t="s">
        <v>2958</v>
      </c>
      <c r="Y32">
        <v>88373.380039795316</v>
      </c>
    </row>
    <row r="33" spans="1:25" x14ac:dyDescent="0.2">
      <c r="A33" s="5" t="s">
        <v>13</v>
      </c>
      <c r="B33" s="5" t="s">
        <v>134</v>
      </c>
      <c r="C33" s="5" t="s">
        <v>90</v>
      </c>
      <c r="D33" s="5" t="s">
        <v>135</v>
      </c>
      <c r="E33" s="5" t="s">
        <v>136</v>
      </c>
      <c r="F33" s="5" t="s">
        <v>136</v>
      </c>
      <c r="G33" s="5" t="s">
        <v>136</v>
      </c>
      <c r="H33" s="5" t="s">
        <v>100</v>
      </c>
      <c r="I33" s="5" t="s">
        <v>137</v>
      </c>
      <c r="J33" s="5" t="s">
        <v>20</v>
      </c>
      <c r="K33" s="5" t="s">
        <v>32</v>
      </c>
      <c r="L33" s="5" t="s">
        <v>33</v>
      </c>
      <c r="M33" s="17">
        <v>54764.33</v>
      </c>
      <c r="N33" s="17">
        <v>73940.149999999994</v>
      </c>
      <c r="O33" s="18">
        <v>64352.24</v>
      </c>
      <c r="P33" s="25">
        <f t="shared" si="0"/>
        <v>0</v>
      </c>
      <c r="Q33" s="25">
        <f t="shared" si="3"/>
        <v>0</v>
      </c>
      <c r="R33" s="25">
        <f t="shared" si="4"/>
        <v>0</v>
      </c>
      <c r="U33" t="s">
        <v>2959</v>
      </c>
      <c r="V33">
        <v>444.97310157654636</v>
      </c>
      <c r="X33" t="s">
        <v>2959</v>
      </c>
      <c r="Y33">
        <v>476.25043250230158</v>
      </c>
    </row>
    <row r="34" spans="1:25" x14ac:dyDescent="0.2">
      <c r="A34" s="4" t="s">
        <v>22</v>
      </c>
      <c r="B34" s="4" t="s">
        <v>23</v>
      </c>
      <c r="C34" s="4" t="s">
        <v>23</v>
      </c>
      <c r="D34" s="4" t="s">
        <v>127</v>
      </c>
      <c r="E34" s="4" t="s">
        <v>128</v>
      </c>
      <c r="F34" s="4" t="s">
        <v>128</v>
      </c>
      <c r="G34" s="4" t="s">
        <v>128</v>
      </c>
      <c r="H34" s="4" t="s">
        <v>100</v>
      </c>
      <c r="I34" s="4" t="s">
        <v>129</v>
      </c>
      <c r="J34" s="4" t="s">
        <v>20</v>
      </c>
      <c r="K34" s="4" t="s">
        <v>32</v>
      </c>
      <c r="L34" s="4" t="s">
        <v>130</v>
      </c>
      <c r="M34" s="15">
        <v>65000</v>
      </c>
      <c r="N34" s="15">
        <v>87000</v>
      </c>
      <c r="O34" s="16">
        <v>76000</v>
      </c>
      <c r="P34" s="25">
        <f t="shared" si="0"/>
        <v>0</v>
      </c>
      <c r="Q34" s="25">
        <f t="shared" si="3"/>
        <v>0</v>
      </c>
      <c r="R34" s="25">
        <f t="shared" si="4"/>
        <v>0</v>
      </c>
      <c r="U34" t="s">
        <v>2960</v>
      </c>
      <c r="V34">
        <v>68000</v>
      </c>
      <c r="X34" t="s">
        <v>2960</v>
      </c>
      <c r="Y34">
        <v>87000</v>
      </c>
    </row>
    <row r="35" spans="1:25" x14ac:dyDescent="0.2">
      <c r="A35" s="5" t="s">
        <v>81</v>
      </c>
      <c r="B35" s="5" t="s">
        <v>138</v>
      </c>
      <c r="C35" s="5" t="s">
        <v>90</v>
      </c>
      <c r="D35" s="5" t="s">
        <v>139</v>
      </c>
      <c r="E35" s="5" t="s">
        <v>140</v>
      </c>
      <c r="F35" s="5" t="s">
        <v>140</v>
      </c>
      <c r="G35" s="5" t="s">
        <v>140</v>
      </c>
      <c r="H35" s="5" t="s">
        <v>31</v>
      </c>
      <c r="I35" s="5" t="s">
        <v>129</v>
      </c>
      <c r="J35" s="5" t="s">
        <v>45</v>
      </c>
      <c r="K35" s="5" t="s">
        <v>32</v>
      </c>
      <c r="L35" s="5" t="s">
        <v>93</v>
      </c>
      <c r="M35" s="17">
        <v>30240.560000000001</v>
      </c>
      <c r="N35" s="17">
        <v>57200</v>
      </c>
      <c r="O35" s="18">
        <v>43720.28</v>
      </c>
      <c r="P35" s="25">
        <f t="shared" si="0"/>
        <v>0</v>
      </c>
      <c r="Q35" s="25">
        <f t="shared" si="3"/>
        <v>1</v>
      </c>
      <c r="R35" s="25">
        <f t="shared" si="4"/>
        <v>0</v>
      </c>
      <c r="U35" t="s">
        <v>2961</v>
      </c>
      <c r="V35">
        <v>68500</v>
      </c>
      <c r="X35" t="s">
        <v>2961</v>
      </c>
      <c r="Y35">
        <v>87000</v>
      </c>
    </row>
    <row r="36" spans="1:25" x14ac:dyDescent="0.2">
      <c r="A36" s="4" t="s">
        <v>22</v>
      </c>
      <c r="B36" s="4" t="s">
        <v>23</v>
      </c>
      <c r="C36" s="4" t="s">
        <v>23</v>
      </c>
      <c r="D36" s="4" t="s">
        <v>127</v>
      </c>
      <c r="E36" s="4" t="s">
        <v>128</v>
      </c>
      <c r="F36" s="4" t="s">
        <v>128</v>
      </c>
      <c r="G36" s="4" t="s">
        <v>128</v>
      </c>
      <c r="H36" s="4" t="s">
        <v>100</v>
      </c>
      <c r="I36" s="4" t="s">
        <v>129</v>
      </c>
      <c r="J36" s="4" t="s">
        <v>20</v>
      </c>
      <c r="K36" s="4" t="s">
        <v>32</v>
      </c>
      <c r="L36" s="4" t="s">
        <v>130</v>
      </c>
      <c r="M36" s="15">
        <v>65000</v>
      </c>
      <c r="N36" s="15">
        <v>87000</v>
      </c>
      <c r="O36" s="16">
        <v>76000</v>
      </c>
      <c r="P36" s="25">
        <f t="shared" si="0"/>
        <v>0</v>
      </c>
      <c r="Q36" s="25">
        <f t="shared" si="3"/>
        <v>0</v>
      </c>
      <c r="R36" s="25">
        <f t="shared" si="4"/>
        <v>0</v>
      </c>
      <c r="U36" t="s">
        <v>2962</v>
      </c>
      <c r="V36">
        <v>18662.364976652341</v>
      </c>
      <c r="X36" t="s">
        <v>2962</v>
      </c>
      <c r="Y36">
        <v>19974.14980850822</v>
      </c>
    </row>
    <row r="37" spans="1:25" x14ac:dyDescent="0.2">
      <c r="A37" s="5" t="s">
        <v>96</v>
      </c>
      <c r="B37" s="5" t="s">
        <v>97</v>
      </c>
      <c r="C37" s="5" t="s">
        <v>50</v>
      </c>
      <c r="D37" s="5" t="s">
        <v>141</v>
      </c>
      <c r="E37" s="5" t="s">
        <v>17</v>
      </c>
      <c r="F37" s="5" t="s">
        <v>17</v>
      </c>
      <c r="G37" s="5" t="s">
        <v>17</v>
      </c>
      <c r="H37" s="5" t="s">
        <v>18</v>
      </c>
      <c r="I37" s="5" t="s">
        <v>142</v>
      </c>
      <c r="J37" s="5" t="s">
        <v>20</v>
      </c>
      <c r="K37" s="5" t="s">
        <v>17</v>
      </c>
      <c r="L37" s="5" t="s">
        <v>33</v>
      </c>
      <c r="M37" s="17">
        <v>45000</v>
      </c>
      <c r="N37" s="17">
        <v>57200</v>
      </c>
      <c r="O37" s="18">
        <v>51100</v>
      </c>
      <c r="P37" s="25">
        <f t="shared" si="0"/>
        <v>0</v>
      </c>
      <c r="Q37" s="25">
        <f t="shared" si="3"/>
        <v>1</v>
      </c>
      <c r="R37" s="25">
        <f t="shared" si="4"/>
        <v>0</v>
      </c>
      <c r="U37" t="s">
        <v>2963</v>
      </c>
      <c r="V37">
        <v>348283866.52177989</v>
      </c>
      <c r="X37" t="s">
        <v>2963</v>
      </c>
      <c r="Y37">
        <v>398966660.57272893</v>
      </c>
    </row>
    <row r="38" spans="1:25" x14ac:dyDescent="0.2">
      <c r="A38" s="4" t="s">
        <v>96</v>
      </c>
      <c r="B38" s="4" t="s">
        <v>97</v>
      </c>
      <c r="C38" s="4" t="s">
        <v>50</v>
      </c>
      <c r="D38" s="4" t="s">
        <v>141</v>
      </c>
      <c r="E38" s="4" t="s">
        <v>17</v>
      </c>
      <c r="F38" s="4" t="s">
        <v>17</v>
      </c>
      <c r="G38" s="4" t="s">
        <v>17</v>
      </c>
      <c r="H38" s="4" t="s">
        <v>18</v>
      </c>
      <c r="I38" s="4" t="s">
        <v>142</v>
      </c>
      <c r="J38" s="4" t="s">
        <v>20</v>
      </c>
      <c r="K38" s="4" t="s">
        <v>17</v>
      </c>
      <c r="L38" s="4" t="s">
        <v>33</v>
      </c>
      <c r="M38" s="15">
        <v>45000</v>
      </c>
      <c r="N38" s="15">
        <v>57200</v>
      </c>
      <c r="O38" s="16">
        <v>51100</v>
      </c>
      <c r="P38" s="25">
        <f t="shared" si="0"/>
        <v>0</v>
      </c>
      <c r="Q38" s="25">
        <f t="shared" si="3"/>
        <v>1</v>
      </c>
      <c r="R38" s="25">
        <f t="shared" si="4"/>
        <v>0</v>
      </c>
      <c r="U38" t="s">
        <v>2964</v>
      </c>
      <c r="V38">
        <v>1.3751027910638514</v>
      </c>
      <c r="X38" t="s">
        <v>2964</v>
      </c>
      <c r="Y38">
        <v>4.8640336231582868</v>
      </c>
    </row>
    <row r="39" spans="1:25" x14ac:dyDescent="0.2">
      <c r="A39" s="5" t="s">
        <v>55</v>
      </c>
      <c r="B39" s="5" t="s">
        <v>143</v>
      </c>
      <c r="C39" s="5" t="s">
        <v>50</v>
      </c>
      <c r="D39" s="5" t="s">
        <v>144</v>
      </c>
      <c r="E39" s="5" t="s">
        <v>1835</v>
      </c>
      <c r="F39" s="5" t="s">
        <v>1835</v>
      </c>
      <c r="G39" s="5" t="s">
        <v>1835</v>
      </c>
      <c r="H39" s="5" t="s">
        <v>146</v>
      </c>
      <c r="I39" s="5" t="s">
        <v>54</v>
      </c>
      <c r="J39" s="5" t="s">
        <v>20</v>
      </c>
      <c r="K39" s="5" t="s">
        <v>32</v>
      </c>
      <c r="L39" s="5" t="s">
        <v>21</v>
      </c>
      <c r="M39" s="17">
        <v>68000</v>
      </c>
      <c r="N39" s="17">
        <v>88300</v>
      </c>
      <c r="O39" s="18">
        <v>78150</v>
      </c>
      <c r="P39" s="25">
        <f t="shared" si="0"/>
        <v>0</v>
      </c>
      <c r="Q39" s="25">
        <f t="shared" si="3"/>
        <v>0</v>
      </c>
      <c r="R39" s="25">
        <f t="shared" si="4"/>
        <v>0</v>
      </c>
      <c r="U39" t="s">
        <v>2965</v>
      </c>
      <c r="V39">
        <v>0.34640248531235968</v>
      </c>
      <c r="X39" t="s">
        <v>2965</v>
      </c>
      <c r="Y39">
        <v>1.503052401128766</v>
      </c>
    </row>
    <row r="40" spans="1:25" x14ac:dyDescent="0.2">
      <c r="A40" s="4" t="s">
        <v>81</v>
      </c>
      <c r="B40" s="4" t="s">
        <v>147</v>
      </c>
      <c r="C40" s="4" t="s">
        <v>50</v>
      </c>
      <c r="D40" s="4" t="s">
        <v>148</v>
      </c>
      <c r="E40" s="4" t="s">
        <v>63</v>
      </c>
      <c r="F40" s="4" t="s">
        <v>63</v>
      </c>
      <c r="G40" s="4" t="s">
        <v>63</v>
      </c>
      <c r="H40" s="4" t="s">
        <v>53</v>
      </c>
      <c r="I40" s="4" t="s">
        <v>149</v>
      </c>
      <c r="J40" s="4" t="s">
        <v>20</v>
      </c>
      <c r="K40" s="4" t="s">
        <v>32</v>
      </c>
      <c r="L40" s="4" t="s">
        <v>150</v>
      </c>
      <c r="M40" s="15">
        <v>104423</v>
      </c>
      <c r="N40" s="15">
        <v>109644</v>
      </c>
      <c r="O40" s="16">
        <v>107033.5</v>
      </c>
      <c r="P40" s="25">
        <f t="shared" si="0"/>
        <v>0</v>
      </c>
      <c r="Q40" s="25">
        <f t="shared" si="3"/>
        <v>0</v>
      </c>
      <c r="R40" s="25">
        <f t="shared" si="4"/>
        <v>0</v>
      </c>
      <c r="U40" t="s">
        <v>2951</v>
      </c>
      <c r="V40">
        <v>107039.44</v>
      </c>
      <c r="X40" t="s">
        <v>2951</v>
      </c>
      <c r="Y40">
        <v>122800</v>
      </c>
    </row>
    <row r="41" spans="1:25" x14ac:dyDescent="0.2">
      <c r="A41" s="5" t="s">
        <v>96</v>
      </c>
      <c r="B41" s="5" t="s">
        <v>97</v>
      </c>
      <c r="C41" s="5" t="s">
        <v>50</v>
      </c>
      <c r="D41" s="5" t="s">
        <v>141</v>
      </c>
      <c r="E41" s="5" t="s">
        <v>17</v>
      </c>
      <c r="F41" s="5" t="s">
        <v>17</v>
      </c>
      <c r="G41" s="5" t="s">
        <v>17</v>
      </c>
      <c r="H41" s="5" t="s">
        <v>18</v>
      </c>
      <c r="I41" s="5" t="s">
        <v>142</v>
      </c>
      <c r="J41" s="5" t="s">
        <v>20</v>
      </c>
      <c r="K41" s="5" t="s">
        <v>17</v>
      </c>
      <c r="L41" s="5" t="s">
        <v>33</v>
      </c>
      <c r="M41" s="17">
        <v>45000</v>
      </c>
      <c r="N41" s="17">
        <v>57200</v>
      </c>
      <c r="O41" s="18">
        <v>51100</v>
      </c>
      <c r="P41" s="25">
        <f t="shared" si="0"/>
        <v>0</v>
      </c>
      <c r="Q41" s="25">
        <f t="shared" si="3"/>
        <v>1</v>
      </c>
      <c r="R41" s="25">
        <f t="shared" si="4"/>
        <v>0</v>
      </c>
      <c r="U41" t="s">
        <v>2966</v>
      </c>
      <c r="V41">
        <v>30240.560000000001</v>
      </c>
      <c r="X41" t="s">
        <v>2966</v>
      </c>
      <c r="Y41">
        <v>57200</v>
      </c>
    </row>
    <row r="42" spans="1:25" x14ac:dyDescent="0.2">
      <c r="A42" s="4" t="s">
        <v>96</v>
      </c>
      <c r="B42" s="4" t="s">
        <v>97</v>
      </c>
      <c r="C42" s="4" t="s">
        <v>50</v>
      </c>
      <c r="D42" s="4" t="s">
        <v>141</v>
      </c>
      <c r="E42" s="4" t="s">
        <v>151</v>
      </c>
      <c r="F42" s="4" t="s">
        <v>17</v>
      </c>
      <c r="G42" s="4" t="s">
        <v>2423</v>
      </c>
      <c r="H42" s="4" t="s">
        <v>146</v>
      </c>
      <c r="I42" s="4" t="s">
        <v>142</v>
      </c>
      <c r="J42" s="4" t="s">
        <v>20</v>
      </c>
      <c r="K42" s="4" t="s">
        <v>17</v>
      </c>
      <c r="L42" s="4" t="s">
        <v>33</v>
      </c>
      <c r="M42" s="15">
        <v>45000</v>
      </c>
      <c r="N42" s="15">
        <v>57200</v>
      </c>
      <c r="O42" s="16">
        <v>51100</v>
      </c>
      <c r="P42" s="25">
        <f t="shared" si="0"/>
        <v>0</v>
      </c>
      <c r="Q42" s="25">
        <f t="shared" si="3"/>
        <v>1</v>
      </c>
      <c r="R42" s="25">
        <f t="shared" si="4"/>
        <v>0</v>
      </c>
      <c r="U42" t="s">
        <v>2967</v>
      </c>
      <c r="V42">
        <v>137280</v>
      </c>
      <c r="X42" t="s">
        <v>2967</v>
      </c>
      <c r="Y42">
        <v>180000</v>
      </c>
    </row>
    <row r="43" spans="1:25" x14ac:dyDescent="0.2">
      <c r="A43" s="5" t="s">
        <v>55</v>
      </c>
      <c r="B43" s="5" t="s">
        <v>152</v>
      </c>
      <c r="C43" s="5" t="s">
        <v>50</v>
      </c>
      <c r="D43" s="5" t="s">
        <v>153</v>
      </c>
      <c r="E43" s="5" t="s">
        <v>154</v>
      </c>
      <c r="F43" s="5" t="s">
        <v>154</v>
      </c>
      <c r="G43" s="5" t="s">
        <v>154</v>
      </c>
      <c r="H43" s="5" t="s">
        <v>31</v>
      </c>
      <c r="I43" s="5" t="s">
        <v>155</v>
      </c>
      <c r="J43" s="5" t="s">
        <v>45</v>
      </c>
      <c r="K43" s="5" t="s">
        <v>32</v>
      </c>
      <c r="L43" s="5" t="s">
        <v>21</v>
      </c>
      <c r="M43" s="17">
        <v>54500</v>
      </c>
      <c r="N43" s="17">
        <v>81800</v>
      </c>
      <c r="O43" s="18">
        <v>68150</v>
      </c>
      <c r="P43" s="25">
        <f t="shared" si="0"/>
        <v>0</v>
      </c>
      <c r="Q43" s="25">
        <f t="shared" si="3"/>
        <v>0</v>
      </c>
      <c r="R43" s="25">
        <f t="shared" si="4"/>
        <v>0</v>
      </c>
      <c r="U43" t="s">
        <v>2968</v>
      </c>
      <c r="V43">
        <v>121138509.7400002</v>
      </c>
      <c r="X43" t="s">
        <v>2968</v>
      </c>
      <c r="Y43">
        <v>155448775.48999995</v>
      </c>
    </row>
    <row r="44" spans="1:25" ht="17" thickBot="1" x14ac:dyDescent="0.25">
      <c r="A44" s="4" t="s">
        <v>96</v>
      </c>
      <c r="B44" s="4" t="s">
        <v>97</v>
      </c>
      <c r="C44" s="4" t="s">
        <v>50</v>
      </c>
      <c r="D44" s="4" t="s">
        <v>141</v>
      </c>
      <c r="E44" s="4" t="s">
        <v>156</v>
      </c>
      <c r="F44" s="4" t="s">
        <v>17</v>
      </c>
      <c r="G44" s="4" t="s">
        <v>2982</v>
      </c>
      <c r="H44" s="4" t="s">
        <v>157</v>
      </c>
      <c r="I44" s="4" t="s">
        <v>142</v>
      </c>
      <c r="J44" s="4" t="s">
        <v>20</v>
      </c>
      <c r="K44" s="4" t="s">
        <v>17</v>
      </c>
      <c r="L44" s="4" t="s">
        <v>33</v>
      </c>
      <c r="M44" s="15">
        <v>45000</v>
      </c>
      <c r="N44" s="15">
        <v>57200</v>
      </c>
      <c r="O44" s="16">
        <v>51100</v>
      </c>
      <c r="P44" s="25">
        <f t="shared" si="0"/>
        <v>0</v>
      </c>
      <c r="Q44" s="25">
        <f t="shared" si="3"/>
        <v>1</v>
      </c>
      <c r="R44" s="25">
        <f t="shared" si="4"/>
        <v>0</v>
      </c>
      <c r="U44" s="8" t="s">
        <v>2969</v>
      </c>
      <c r="V44" s="8">
        <v>1759</v>
      </c>
      <c r="X44" s="8" t="s">
        <v>2969</v>
      </c>
      <c r="Y44" s="8">
        <v>1759</v>
      </c>
    </row>
    <row r="45" spans="1:25" x14ac:dyDescent="0.2">
      <c r="A45" s="5" t="s">
        <v>96</v>
      </c>
      <c r="B45" s="5" t="s">
        <v>97</v>
      </c>
      <c r="C45" s="5" t="s">
        <v>50</v>
      </c>
      <c r="D45" s="5" t="s">
        <v>141</v>
      </c>
      <c r="E45" s="5" t="s">
        <v>17</v>
      </c>
      <c r="F45" s="5" t="s">
        <v>17</v>
      </c>
      <c r="G45" s="5" t="s">
        <v>17</v>
      </c>
      <c r="H45" s="5" t="s">
        <v>18</v>
      </c>
      <c r="I45" s="5" t="s">
        <v>142</v>
      </c>
      <c r="J45" s="5" t="s">
        <v>20</v>
      </c>
      <c r="K45" s="5" t="s">
        <v>17</v>
      </c>
      <c r="L45" s="5" t="s">
        <v>33</v>
      </c>
      <c r="M45" s="17">
        <v>45000</v>
      </c>
      <c r="N45" s="17">
        <v>57200</v>
      </c>
      <c r="O45" s="18">
        <v>51100</v>
      </c>
      <c r="P45" s="25">
        <f t="shared" si="0"/>
        <v>0</v>
      </c>
      <c r="Q45" s="25">
        <f t="shared" si="3"/>
        <v>1</v>
      </c>
      <c r="R45" s="25">
        <f t="shared" si="4"/>
        <v>0</v>
      </c>
    </row>
    <row r="46" spans="1:25" ht="17" thickBot="1" x14ac:dyDescent="0.25">
      <c r="A46" s="4" t="s">
        <v>96</v>
      </c>
      <c r="B46" s="4" t="s">
        <v>158</v>
      </c>
      <c r="C46" s="4" t="s">
        <v>50</v>
      </c>
      <c r="D46" s="4" t="s">
        <v>159</v>
      </c>
      <c r="E46" s="4" t="s">
        <v>17</v>
      </c>
      <c r="F46" s="4" t="s">
        <v>17</v>
      </c>
      <c r="G46" s="4" t="s">
        <v>17</v>
      </c>
      <c r="H46" s="4" t="s">
        <v>18</v>
      </c>
      <c r="I46" s="4" t="s">
        <v>160</v>
      </c>
      <c r="J46" s="4" t="s">
        <v>20</v>
      </c>
      <c r="K46" s="4" t="s">
        <v>17</v>
      </c>
      <c r="L46" s="4" t="s">
        <v>21</v>
      </c>
      <c r="M46" s="15">
        <v>50000</v>
      </c>
      <c r="N46" s="15">
        <v>76458</v>
      </c>
      <c r="O46" s="16">
        <v>63229</v>
      </c>
      <c r="P46" s="25">
        <f t="shared" si="0"/>
        <v>0</v>
      </c>
      <c r="Q46" s="25">
        <f t="shared" si="3"/>
        <v>0</v>
      </c>
      <c r="R46" s="25">
        <f t="shared" si="4"/>
        <v>0</v>
      </c>
    </row>
    <row r="47" spans="1:25" x14ac:dyDescent="0.2">
      <c r="A47" s="5" t="s">
        <v>13</v>
      </c>
      <c r="B47" s="5" t="s">
        <v>161</v>
      </c>
      <c r="C47" s="5" t="s">
        <v>90</v>
      </c>
      <c r="D47" s="5" t="s">
        <v>162</v>
      </c>
      <c r="E47" s="5" t="s">
        <v>123</v>
      </c>
      <c r="F47" s="5" t="s">
        <v>123</v>
      </c>
      <c r="G47" s="5" t="s">
        <v>123</v>
      </c>
      <c r="H47" s="5" t="s">
        <v>31</v>
      </c>
      <c r="I47" s="5" t="s">
        <v>163</v>
      </c>
      <c r="J47" s="5" t="s">
        <v>20</v>
      </c>
      <c r="K47" s="5" t="s">
        <v>32</v>
      </c>
      <c r="L47" s="5" t="s">
        <v>21</v>
      </c>
      <c r="M47" s="17">
        <v>76000</v>
      </c>
      <c r="N47" s="17">
        <v>89440</v>
      </c>
      <c r="O47" s="18">
        <v>82720</v>
      </c>
      <c r="P47" s="25">
        <f t="shared" si="0"/>
        <v>0</v>
      </c>
      <c r="Q47" s="25">
        <f t="shared" si="3"/>
        <v>0</v>
      </c>
      <c r="R47" s="25">
        <f t="shared" si="4"/>
        <v>0</v>
      </c>
      <c r="U47" s="9" t="s">
        <v>3010</v>
      </c>
      <c r="V47" s="9"/>
    </row>
    <row r="48" spans="1:25" x14ac:dyDescent="0.2">
      <c r="A48" s="4" t="s">
        <v>26</v>
      </c>
      <c r="B48" s="4" t="s">
        <v>164</v>
      </c>
      <c r="C48" s="4" t="s">
        <v>28</v>
      </c>
      <c r="D48" s="4" t="s">
        <v>165</v>
      </c>
      <c r="E48" s="4" t="s">
        <v>166</v>
      </c>
      <c r="F48" s="4" t="s">
        <v>166</v>
      </c>
      <c r="G48" s="4" t="s">
        <v>166</v>
      </c>
      <c r="H48" s="4" t="s">
        <v>146</v>
      </c>
      <c r="I48" s="4" t="s">
        <v>167</v>
      </c>
      <c r="J48" s="4" t="s">
        <v>20</v>
      </c>
      <c r="K48" s="4" t="s">
        <v>32</v>
      </c>
      <c r="L48" s="4" t="s">
        <v>21</v>
      </c>
      <c r="M48" s="15">
        <v>30240.560000000001</v>
      </c>
      <c r="N48" s="15">
        <v>57200</v>
      </c>
      <c r="O48" s="16">
        <v>43720.28</v>
      </c>
      <c r="P48" s="25">
        <f t="shared" si="0"/>
        <v>0</v>
      </c>
      <c r="Q48" s="25">
        <f t="shared" si="3"/>
        <v>1</v>
      </c>
      <c r="R48" s="25">
        <f t="shared" si="4"/>
        <v>0</v>
      </c>
    </row>
    <row r="49" spans="1:22" x14ac:dyDescent="0.2">
      <c r="A49" s="5" t="s">
        <v>13</v>
      </c>
      <c r="B49" s="5" t="s">
        <v>168</v>
      </c>
      <c r="C49" s="5" t="s">
        <v>28</v>
      </c>
      <c r="D49" s="5" t="s">
        <v>169</v>
      </c>
      <c r="E49" s="5" t="s">
        <v>63</v>
      </c>
      <c r="F49" s="5" t="s">
        <v>63</v>
      </c>
      <c r="G49" s="5" t="s">
        <v>63</v>
      </c>
      <c r="H49" s="5" t="s">
        <v>53</v>
      </c>
      <c r="I49" s="5" t="s">
        <v>170</v>
      </c>
      <c r="J49" s="5" t="s">
        <v>45</v>
      </c>
      <c r="K49" s="5" t="s">
        <v>32</v>
      </c>
      <c r="L49" s="5" t="s">
        <v>21</v>
      </c>
      <c r="M49" s="17">
        <v>107600</v>
      </c>
      <c r="N49" s="17">
        <v>147100</v>
      </c>
      <c r="O49" s="18">
        <v>127350</v>
      </c>
      <c r="P49" s="25">
        <f t="shared" si="0"/>
        <v>0</v>
      </c>
      <c r="Q49" s="25">
        <f t="shared" si="3"/>
        <v>1</v>
      </c>
      <c r="R49" s="25">
        <f t="shared" si="4"/>
        <v>1</v>
      </c>
      <c r="U49" t="s">
        <v>2958</v>
      </c>
      <c r="V49">
        <v>78620.604101762467</v>
      </c>
    </row>
    <row r="50" spans="1:22" x14ac:dyDescent="0.2">
      <c r="A50" s="4" t="s">
        <v>13</v>
      </c>
      <c r="B50" s="4" t="s">
        <v>171</v>
      </c>
      <c r="C50" s="4" t="s">
        <v>50</v>
      </c>
      <c r="D50" s="4" t="s">
        <v>68</v>
      </c>
      <c r="E50" s="4" t="s">
        <v>37</v>
      </c>
      <c r="F50" s="4" t="s">
        <v>37</v>
      </c>
      <c r="G50" s="4" t="s">
        <v>37</v>
      </c>
      <c r="H50" s="4" t="s">
        <v>31</v>
      </c>
      <c r="I50" s="4" t="s">
        <v>54</v>
      </c>
      <c r="J50" s="4" t="s">
        <v>20</v>
      </c>
      <c r="K50" s="4" t="s">
        <v>32</v>
      </c>
      <c r="L50" s="4" t="s">
        <v>46</v>
      </c>
      <c r="M50" s="15">
        <v>76000</v>
      </c>
      <c r="N50" s="15">
        <v>89440</v>
      </c>
      <c r="O50" s="16">
        <v>82720</v>
      </c>
      <c r="P50" s="25">
        <f t="shared" si="0"/>
        <v>0</v>
      </c>
      <c r="Q50" s="25">
        <f t="shared" si="3"/>
        <v>0</v>
      </c>
      <c r="R50" s="25">
        <f t="shared" si="4"/>
        <v>0</v>
      </c>
      <c r="U50" t="s">
        <v>2959</v>
      </c>
      <c r="V50">
        <v>427.05432260495189</v>
      </c>
    </row>
    <row r="51" spans="1:22" x14ac:dyDescent="0.2">
      <c r="A51" s="5" t="s">
        <v>105</v>
      </c>
      <c r="B51" s="5" t="s">
        <v>172</v>
      </c>
      <c r="C51" s="5" t="s">
        <v>28</v>
      </c>
      <c r="D51" s="5" t="s">
        <v>173</v>
      </c>
      <c r="E51" s="5" t="s">
        <v>99</v>
      </c>
      <c r="F51" s="5" t="s">
        <v>99</v>
      </c>
      <c r="G51" s="5" t="s">
        <v>99</v>
      </c>
      <c r="H51" s="5" t="s">
        <v>100</v>
      </c>
      <c r="I51" s="5" t="s">
        <v>174</v>
      </c>
      <c r="J51" s="5" t="s">
        <v>20</v>
      </c>
      <c r="K51" s="5" t="s">
        <v>32</v>
      </c>
      <c r="L51" s="5" t="s">
        <v>21</v>
      </c>
      <c r="M51" s="17">
        <v>69000</v>
      </c>
      <c r="N51" s="17">
        <v>86000</v>
      </c>
      <c r="O51" s="18">
        <v>77500</v>
      </c>
      <c r="P51" s="25">
        <f t="shared" si="0"/>
        <v>0</v>
      </c>
      <c r="Q51" s="25">
        <f t="shared" si="3"/>
        <v>0</v>
      </c>
      <c r="R51" s="25">
        <f t="shared" si="4"/>
        <v>0</v>
      </c>
      <c r="U51" t="s">
        <v>2960</v>
      </c>
      <c r="V51">
        <v>77750</v>
      </c>
    </row>
    <row r="52" spans="1:22" x14ac:dyDescent="0.2">
      <c r="A52" s="4" t="s">
        <v>105</v>
      </c>
      <c r="B52" s="4" t="s">
        <v>175</v>
      </c>
      <c r="C52" s="4" t="s">
        <v>28</v>
      </c>
      <c r="D52" s="4" t="s">
        <v>176</v>
      </c>
      <c r="E52" s="4" t="s">
        <v>177</v>
      </c>
      <c r="F52" s="4" t="s">
        <v>177</v>
      </c>
      <c r="G52" s="4" t="s">
        <v>177</v>
      </c>
      <c r="H52" s="4" t="s">
        <v>178</v>
      </c>
      <c r="I52" s="4" t="s">
        <v>179</v>
      </c>
      <c r="J52" s="4" t="s">
        <v>20</v>
      </c>
      <c r="K52" s="4" t="s">
        <v>32</v>
      </c>
      <c r="L52" s="4" t="s">
        <v>21</v>
      </c>
      <c r="M52" s="15">
        <v>69000</v>
      </c>
      <c r="N52" s="15">
        <v>86000</v>
      </c>
      <c r="O52" s="16">
        <v>77500</v>
      </c>
      <c r="P52" s="25">
        <f t="shared" si="0"/>
        <v>0</v>
      </c>
      <c r="Q52" s="25">
        <f t="shared" si="3"/>
        <v>0</v>
      </c>
      <c r="R52" s="25">
        <f t="shared" si="4"/>
        <v>0</v>
      </c>
      <c r="U52" t="s">
        <v>2961</v>
      </c>
      <c r="V52">
        <v>77750</v>
      </c>
    </row>
    <row r="53" spans="1:22" x14ac:dyDescent="0.2">
      <c r="A53" s="5" t="s">
        <v>88</v>
      </c>
      <c r="B53" s="5" t="s">
        <v>180</v>
      </c>
      <c r="C53" s="5" t="s">
        <v>23</v>
      </c>
      <c r="D53" s="5" t="s">
        <v>181</v>
      </c>
      <c r="E53" s="5" t="s">
        <v>17</v>
      </c>
      <c r="F53" s="5" t="s">
        <v>17</v>
      </c>
      <c r="G53" s="5" t="s">
        <v>17</v>
      </c>
      <c r="H53" s="5" t="s">
        <v>18</v>
      </c>
      <c r="I53" s="5" t="s">
        <v>182</v>
      </c>
      <c r="J53" s="5" t="s">
        <v>20</v>
      </c>
      <c r="K53" s="5" t="s">
        <v>17</v>
      </c>
      <c r="L53" s="5" t="s">
        <v>21</v>
      </c>
      <c r="M53" s="17">
        <v>85816.8</v>
      </c>
      <c r="N53" s="17">
        <v>91520</v>
      </c>
      <c r="O53" s="18">
        <v>88668.4</v>
      </c>
      <c r="P53" s="25">
        <f t="shared" si="0"/>
        <v>0</v>
      </c>
      <c r="Q53" s="25">
        <f t="shared" si="3"/>
        <v>0</v>
      </c>
      <c r="R53" s="25">
        <f t="shared" si="4"/>
        <v>0</v>
      </c>
      <c r="U53" t="s">
        <v>2962</v>
      </c>
      <c r="V53">
        <v>17910.843610711228</v>
      </c>
    </row>
    <row r="54" spans="1:22" x14ac:dyDescent="0.2">
      <c r="A54" s="4" t="s">
        <v>105</v>
      </c>
      <c r="B54" s="4" t="s">
        <v>183</v>
      </c>
      <c r="C54" s="4" t="s">
        <v>50</v>
      </c>
      <c r="D54" s="4" t="s">
        <v>184</v>
      </c>
      <c r="E54" s="4" t="s">
        <v>185</v>
      </c>
      <c r="F54" s="4" t="s">
        <v>185</v>
      </c>
      <c r="G54" s="4" t="s">
        <v>185</v>
      </c>
      <c r="H54" s="4" t="s">
        <v>186</v>
      </c>
      <c r="I54" s="4" t="s">
        <v>18</v>
      </c>
      <c r="J54" s="4" t="s">
        <v>20</v>
      </c>
      <c r="K54" s="4" t="s">
        <v>32</v>
      </c>
      <c r="L54" s="4" t="s">
        <v>21</v>
      </c>
      <c r="M54" s="15">
        <v>69000</v>
      </c>
      <c r="N54" s="15">
        <v>86000</v>
      </c>
      <c r="O54" s="16">
        <v>77500</v>
      </c>
      <c r="P54" s="25">
        <f t="shared" si="0"/>
        <v>0</v>
      </c>
      <c r="Q54" s="25">
        <f t="shared" si="3"/>
        <v>0</v>
      </c>
      <c r="R54" s="25">
        <f t="shared" si="4"/>
        <v>0</v>
      </c>
      <c r="U54" t="s">
        <v>2963</v>
      </c>
      <c r="V54">
        <v>320798318.84735519</v>
      </c>
    </row>
    <row r="55" spans="1:22" x14ac:dyDescent="0.2">
      <c r="A55" s="5" t="s">
        <v>81</v>
      </c>
      <c r="B55" s="5" t="s">
        <v>187</v>
      </c>
      <c r="C55" s="5" t="s">
        <v>188</v>
      </c>
      <c r="D55" s="5" t="s">
        <v>189</v>
      </c>
      <c r="E55" s="5" t="s">
        <v>37</v>
      </c>
      <c r="F55" s="5" t="s">
        <v>37</v>
      </c>
      <c r="G55" s="5" t="s">
        <v>37</v>
      </c>
      <c r="H55" s="5" t="s">
        <v>31</v>
      </c>
      <c r="I55" s="5" t="s">
        <v>190</v>
      </c>
      <c r="J55" s="5" t="s">
        <v>20</v>
      </c>
      <c r="K55" s="5" t="s">
        <v>32</v>
      </c>
      <c r="L55" s="5" t="s">
        <v>21</v>
      </c>
      <c r="M55" s="17">
        <v>66000</v>
      </c>
      <c r="N55" s="17">
        <v>84500</v>
      </c>
      <c r="O55" s="18">
        <v>75250</v>
      </c>
      <c r="P55" s="25">
        <f t="shared" si="0"/>
        <v>0</v>
      </c>
      <c r="Q55" s="25">
        <f t="shared" si="3"/>
        <v>0</v>
      </c>
      <c r="R55" s="25">
        <f t="shared" si="4"/>
        <v>0</v>
      </c>
      <c r="U55" t="s">
        <v>2964</v>
      </c>
      <c r="V55">
        <v>2.9754570206214912</v>
      </c>
    </row>
    <row r="56" spans="1:22" x14ac:dyDescent="0.2">
      <c r="A56" s="4" t="s">
        <v>22</v>
      </c>
      <c r="B56" s="4" t="s">
        <v>191</v>
      </c>
      <c r="C56" s="4" t="s">
        <v>50</v>
      </c>
      <c r="D56" s="4" t="s">
        <v>192</v>
      </c>
      <c r="E56" s="4" t="s">
        <v>37</v>
      </c>
      <c r="F56" s="4" t="s">
        <v>37</v>
      </c>
      <c r="G56" s="4" t="s">
        <v>37</v>
      </c>
      <c r="H56" s="4" t="s">
        <v>31</v>
      </c>
      <c r="I56" s="4" t="s">
        <v>193</v>
      </c>
      <c r="J56" s="4" t="s">
        <v>20</v>
      </c>
      <c r="K56" s="4" t="s">
        <v>32</v>
      </c>
      <c r="L56" s="4" t="s">
        <v>84</v>
      </c>
      <c r="M56" s="15">
        <v>65000</v>
      </c>
      <c r="N56" s="15">
        <v>87000</v>
      </c>
      <c r="O56" s="16">
        <v>76000</v>
      </c>
      <c r="P56" s="25">
        <f t="shared" si="0"/>
        <v>0</v>
      </c>
      <c r="Q56" s="25">
        <f t="shared" si="3"/>
        <v>0</v>
      </c>
      <c r="R56" s="25">
        <f t="shared" si="4"/>
        <v>0</v>
      </c>
      <c r="U56" t="s">
        <v>2965</v>
      </c>
      <c r="V56">
        <v>0.82887905132364059</v>
      </c>
    </row>
    <row r="57" spans="1:22" x14ac:dyDescent="0.2">
      <c r="A57" s="5" t="s">
        <v>13</v>
      </c>
      <c r="B57" s="5" t="s">
        <v>194</v>
      </c>
      <c r="C57" s="5" t="s">
        <v>50</v>
      </c>
      <c r="D57" s="5" t="s">
        <v>195</v>
      </c>
      <c r="E57" s="5" t="s">
        <v>196</v>
      </c>
      <c r="F57" s="5" t="s">
        <v>17</v>
      </c>
      <c r="G57" s="5" t="s">
        <v>37</v>
      </c>
      <c r="H57" s="5" t="s">
        <v>31</v>
      </c>
      <c r="I57" s="5" t="s">
        <v>18</v>
      </c>
      <c r="J57" s="5" t="s">
        <v>20</v>
      </c>
      <c r="K57" s="5" t="s">
        <v>17</v>
      </c>
      <c r="L57" s="5" t="s">
        <v>21</v>
      </c>
      <c r="M57" s="17">
        <v>41600</v>
      </c>
      <c r="N57" s="17">
        <v>57200</v>
      </c>
      <c r="O57" s="18">
        <v>49400</v>
      </c>
      <c r="P57" s="25">
        <f t="shared" si="0"/>
        <v>0</v>
      </c>
      <c r="Q57" s="25">
        <f t="shared" si="3"/>
        <v>1</v>
      </c>
      <c r="R57" s="25">
        <f t="shared" si="4"/>
        <v>0</v>
      </c>
      <c r="U57" t="s">
        <v>2951</v>
      </c>
      <c r="V57">
        <v>114919.72</v>
      </c>
    </row>
    <row r="58" spans="1:22" x14ac:dyDescent="0.2">
      <c r="A58" s="4" t="s">
        <v>55</v>
      </c>
      <c r="B58" s="4" t="s">
        <v>197</v>
      </c>
      <c r="C58" s="4" t="s">
        <v>23</v>
      </c>
      <c r="D58" s="4" t="s">
        <v>198</v>
      </c>
      <c r="E58" s="4" t="s">
        <v>110</v>
      </c>
      <c r="F58" s="4" t="s">
        <v>110</v>
      </c>
      <c r="G58" s="4" t="s">
        <v>110</v>
      </c>
      <c r="H58" s="4" t="s">
        <v>31</v>
      </c>
      <c r="I58" s="4" t="s">
        <v>54</v>
      </c>
      <c r="J58" s="4" t="s">
        <v>20</v>
      </c>
      <c r="K58" s="4" t="s">
        <v>32</v>
      </c>
      <c r="L58" s="4" t="s">
        <v>21</v>
      </c>
      <c r="M58" s="15">
        <v>68000</v>
      </c>
      <c r="N58" s="15">
        <v>88300</v>
      </c>
      <c r="O58" s="16">
        <v>78150</v>
      </c>
      <c r="P58" s="25">
        <f t="shared" si="0"/>
        <v>0</v>
      </c>
      <c r="Q58" s="25">
        <f t="shared" si="3"/>
        <v>0</v>
      </c>
      <c r="R58" s="25">
        <f t="shared" si="4"/>
        <v>0</v>
      </c>
      <c r="U58" t="s">
        <v>2966</v>
      </c>
      <c r="V58">
        <v>43720.28</v>
      </c>
    </row>
    <row r="59" spans="1:22" x14ac:dyDescent="0.2">
      <c r="A59" s="5" t="s">
        <v>81</v>
      </c>
      <c r="B59" s="5" t="s">
        <v>199</v>
      </c>
      <c r="C59" s="5" t="s">
        <v>188</v>
      </c>
      <c r="D59" s="5" t="s">
        <v>200</v>
      </c>
      <c r="E59" s="5" t="s">
        <v>37</v>
      </c>
      <c r="F59" s="5" t="s">
        <v>37</v>
      </c>
      <c r="G59" s="5" t="s">
        <v>37</v>
      </c>
      <c r="H59" s="5" t="s">
        <v>31</v>
      </c>
      <c r="I59" s="5" t="s">
        <v>201</v>
      </c>
      <c r="J59" s="5" t="s">
        <v>20</v>
      </c>
      <c r="K59" s="5" t="s">
        <v>32</v>
      </c>
      <c r="L59" s="5" t="s">
        <v>21</v>
      </c>
      <c r="M59" s="17">
        <v>66000</v>
      </c>
      <c r="N59" s="17">
        <v>84500</v>
      </c>
      <c r="O59" s="18">
        <v>75250</v>
      </c>
      <c r="P59" s="25">
        <f t="shared" si="0"/>
        <v>0</v>
      </c>
      <c r="Q59" s="25">
        <f t="shared" si="3"/>
        <v>0</v>
      </c>
      <c r="R59" s="25">
        <f t="shared" si="4"/>
        <v>0</v>
      </c>
      <c r="U59" t="s">
        <v>2967</v>
      </c>
      <c r="V59">
        <v>158640</v>
      </c>
    </row>
    <row r="60" spans="1:22" x14ac:dyDescent="0.2">
      <c r="A60" s="4" t="s">
        <v>81</v>
      </c>
      <c r="B60" s="4" t="s">
        <v>202</v>
      </c>
      <c r="C60" s="4" t="s">
        <v>35</v>
      </c>
      <c r="D60" s="4" t="s">
        <v>203</v>
      </c>
      <c r="E60" s="4" t="s">
        <v>204</v>
      </c>
      <c r="F60" s="4" t="s">
        <v>204</v>
      </c>
      <c r="G60" s="4" t="s">
        <v>204</v>
      </c>
      <c r="H60" s="4" t="s">
        <v>31</v>
      </c>
      <c r="I60" s="4" t="s">
        <v>205</v>
      </c>
      <c r="J60" s="4" t="s">
        <v>45</v>
      </c>
      <c r="K60" s="4" t="s">
        <v>32</v>
      </c>
      <c r="L60" s="4" t="s">
        <v>33</v>
      </c>
      <c r="M60" s="15">
        <v>66000</v>
      </c>
      <c r="N60" s="15">
        <v>84500</v>
      </c>
      <c r="O60" s="16">
        <v>75250</v>
      </c>
      <c r="P60" s="25">
        <f t="shared" si="0"/>
        <v>0</v>
      </c>
      <c r="Q60" s="25">
        <f t="shared" si="3"/>
        <v>0</v>
      </c>
      <c r="R60" s="25">
        <f t="shared" si="4"/>
        <v>0</v>
      </c>
      <c r="U60" t="s">
        <v>2968</v>
      </c>
      <c r="V60">
        <v>138293642.61500019</v>
      </c>
    </row>
    <row r="61" spans="1:22" ht="17" thickBot="1" x14ac:dyDescent="0.25">
      <c r="A61" s="5" t="s">
        <v>55</v>
      </c>
      <c r="B61" s="5" t="s">
        <v>206</v>
      </c>
      <c r="C61" s="5" t="s">
        <v>50</v>
      </c>
      <c r="D61" s="5" t="s">
        <v>207</v>
      </c>
      <c r="E61" s="5" t="s">
        <v>17</v>
      </c>
      <c r="F61" s="5" t="s">
        <v>17</v>
      </c>
      <c r="G61" s="5" t="s">
        <v>17</v>
      </c>
      <c r="H61" s="5" t="s">
        <v>18</v>
      </c>
      <c r="I61" s="5" t="s">
        <v>208</v>
      </c>
      <c r="J61" s="5" t="s">
        <v>45</v>
      </c>
      <c r="K61" s="5" t="s">
        <v>17</v>
      </c>
      <c r="L61" s="5" t="s">
        <v>21</v>
      </c>
      <c r="M61" s="17">
        <v>83500</v>
      </c>
      <c r="N61" s="17">
        <v>149300</v>
      </c>
      <c r="O61" s="18">
        <v>116400</v>
      </c>
      <c r="P61" s="25">
        <f t="shared" si="0"/>
        <v>0</v>
      </c>
      <c r="Q61" s="25">
        <f t="shared" si="3"/>
        <v>1</v>
      </c>
      <c r="R61" s="25">
        <f t="shared" si="4"/>
        <v>1</v>
      </c>
      <c r="U61" s="8" t="s">
        <v>2969</v>
      </c>
      <c r="V61" s="8">
        <v>1759</v>
      </c>
    </row>
    <row r="62" spans="1:22" x14ac:dyDescent="0.2">
      <c r="A62" s="4" t="s">
        <v>81</v>
      </c>
      <c r="B62" s="4" t="s">
        <v>138</v>
      </c>
      <c r="C62" s="4" t="s">
        <v>90</v>
      </c>
      <c r="D62" s="4" t="s">
        <v>209</v>
      </c>
      <c r="E62" s="4" t="s">
        <v>37</v>
      </c>
      <c r="F62" s="4" t="s">
        <v>37</v>
      </c>
      <c r="G62" s="4" t="s">
        <v>37</v>
      </c>
      <c r="H62" s="4" t="s">
        <v>31</v>
      </c>
      <c r="I62" s="4" t="s">
        <v>129</v>
      </c>
      <c r="J62" s="4" t="s">
        <v>45</v>
      </c>
      <c r="K62" s="4" t="s">
        <v>32</v>
      </c>
      <c r="L62" s="4" t="s">
        <v>21</v>
      </c>
      <c r="M62" s="15">
        <v>30240.560000000001</v>
      </c>
      <c r="N62" s="15">
        <v>57200</v>
      </c>
      <c r="O62" s="16">
        <v>43720.28</v>
      </c>
      <c r="P62" s="25">
        <f t="shared" si="0"/>
        <v>0</v>
      </c>
      <c r="Q62" s="25">
        <f t="shared" si="3"/>
        <v>1</v>
      </c>
      <c r="R62" s="25">
        <f t="shared" si="4"/>
        <v>0</v>
      </c>
    </row>
    <row r="63" spans="1:22" x14ac:dyDescent="0.2">
      <c r="A63" s="5" t="s">
        <v>105</v>
      </c>
      <c r="B63" s="5" t="s">
        <v>210</v>
      </c>
      <c r="C63" s="5" t="s">
        <v>28</v>
      </c>
      <c r="D63" s="5" t="s">
        <v>211</v>
      </c>
      <c r="E63" s="5" t="s">
        <v>212</v>
      </c>
      <c r="F63" s="5" t="s">
        <v>212</v>
      </c>
      <c r="G63" s="5" t="s">
        <v>212</v>
      </c>
      <c r="H63" s="5" t="s">
        <v>31</v>
      </c>
      <c r="I63" s="5" t="s">
        <v>213</v>
      </c>
      <c r="J63" s="5" t="s">
        <v>20</v>
      </c>
      <c r="K63" s="5" t="s">
        <v>32</v>
      </c>
      <c r="L63" s="5" t="s">
        <v>21</v>
      </c>
      <c r="M63" s="17">
        <v>69000</v>
      </c>
      <c r="N63" s="17">
        <v>86000</v>
      </c>
      <c r="O63" s="18">
        <v>77500</v>
      </c>
      <c r="P63" s="25">
        <f t="shared" si="0"/>
        <v>0</v>
      </c>
      <c r="Q63" s="25">
        <f t="shared" si="3"/>
        <v>0</v>
      </c>
      <c r="R63" s="25">
        <f t="shared" si="4"/>
        <v>0</v>
      </c>
    </row>
    <row r="64" spans="1:22" x14ac:dyDescent="0.2">
      <c r="A64" s="4" t="s">
        <v>55</v>
      </c>
      <c r="B64" s="4" t="s">
        <v>214</v>
      </c>
      <c r="C64" s="4" t="s">
        <v>41</v>
      </c>
      <c r="D64" s="4" t="s">
        <v>215</v>
      </c>
      <c r="E64" s="4" t="s">
        <v>216</v>
      </c>
      <c r="F64" s="4" t="s">
        <v>216</v>
      </c>
      <c r="G64" s="4" t="s">
        <v>216</v>
      </c>
      <c r="H64" s="4" t="s">
        <v>53</v>
      </c>
      <c r="I64" s="4" t="s">
        <v>18</v>
      </c>
      <c r="J64" s="4" t="s">
        <v>45</v>
      </c>
      <c r="K64" s="4" t="s">
        <v>32</v>
      </c>
      <c r="L64" s="4" t="s">
        <v>21</v>
      </c>
      <c r="M64" s="15">
        <v>95680</v>
      </c>
      <c r="N64" s="15">
        <v>95680</v>
      </c>
      <c r="O64" s="16">
        <v>95680</v>
      </c>
      <c r="P64" s="25">
        <f t="shared" si="0"/>
        <v>0</v>
      </c>
      <c r="Q64" s="25">
        <f t="shared" si="3"/>
        <v>0</v>
      </c>
      <c r="R64" s="25">
        <f t="shared" si="4"/>
        <v>0</v>
      </c>
    </row>
    <row r="65" spans="1:18" x14ac:dyDescent="0.2">
      <c r="A65" s="5" t="s">
        <v>81</v>
      </c>
      <c r="B65" s="5" t="s">
        <v>217</v>
      </c>
      <c r="C65" s="5" t="s">
        <v>23</v>
      </c>
      <c r="D65" s="5" t="s">
        <v>218</v>
      </c>
      <c r="E65" s="5" t="s">
        <v>219</v>
      </c>
      <c r="F65" s="5" t="s">
        <v>219</v>
      </c>
      <c r="G65" s="5" t="s">
        <v>219</v>
      </c>
      <c r="H65" s="5" t="s">
        <v>31</v>
      </c>
      <c r="I65" s="5" t="s">
        <v>18</v>
      </c>
      <c r="J65" s="5" t="s">
        <v>45</v>
      </c>
      <c r="K65" s="5" t="s">
        <v>32</v>
      </c>
      <c r="L65" s="5" t="s">
        <v>21</v>
      </c>
      <c r="M65" s="17">
        <v>66000</v>
      </c>
      <c r="N65" s="17">
        <v>84500</v>
      </c>
      <c r="O65" s="18">
        <v>75250</v>
      </c>
      <c r="P65" s="25">
        <f t="shared" si="0"/>
        <v>0</v>
      </c>
      <c r="Q65" s="25">
        <f t="shared" si="3"/>
        <v>0</v>
      </c>
      <c r="R65" s="25">
        <f t="shared" si="4"/>
        <v>0</v>
      </c>
    </row>
    <row r="66" spans="1:18" x14ac:dyDescent="0.2">
      <c r="A66" s="4" t="s">
        <v>81</v>
      </c>
      <c r="B66" s="4" t="s">
        <v>220</v>
      </c>
      <c r="C66" s="4" t="s">
        <v>221</v>
      </c>
      <c r="D66" s="4" t="s">
        <v>222</v>
      </c>
      <c r="E66" s="4" t="s">
        <v>37</v>
      </c>
      <c r="F66" s="4" t="s">
        <v>37</v>
      </c>
      <c r="G66" s="4" t="s">
        <v>37</v>
      </c>
      <c r="H66" s="4" t="s">
        <v>31</v>
      </c>
      <c r="I66" s="4" t="s">
        <v>87</v>
      </c>
      <c r="J66" s="4" t="s">
        <v>223</v>
      </c>
      <c r="K66" s="4" t="s">
        <v>32</v>
      </c>
      <c r="L66" s="4" t="s">
        <v>21</v>
      </c>
      <c r="M66" s="15">
        <v>30240.560000000001</v>
      </c>
      <c r="N66" s="15">
        <v>57200</v>
      </c>
      <c r="O66" s="16">
        <v>43720.28</v>
      </c>
      <c r="P66" s="25">
        <f t="shared" si="0"/>
        <v>0</v>
      </c>
      <c r="Q66" s="25">
        <f t="shared" si="3"/>
        <v>1</v>
      </c>
      <c r="R66" s="25">
        <f t="shared" si="4"/>
        <v>0</v>
      </c>
    </row>
    <row r="67" spans="1:18" x14ac:dyDescent="0.2">
      <c r="A67" s="5" t="s">
        <v>55</v>
      </c>
      <c r="B67" s="5" t="s">
        <v>224</v>
      </c>
      <c r="C67" s="5" t="s">
        <v>50</v>
      </c>
      <c r="D67" s="5" t="s">
        <v>225</v>
      </c>
      <c r="E67" s="5" t="s">
        <v>123</v>
      </c>
      <c r="F67" s="5" t="s">
        <v>123</v>
      </c>
      <c r="G67" s="5" t="s">
        <v>123</v>
      </c>
      <c r="H67" s="5" t="s">
        <v>31</v>
      </c>
      <c r="I67" s="5" t="s">
        <v>226</v>
      </c>
      <c r="J67" s="5" t="s">
        <v>20</v>
      </c>
      <c r="K67" s="5" t="s">
        <v>32</v>
      </c>
      <c r="L67" s="5" t="s">
        <v>227</v>
      </c>
      <c r="M67" s="17">
        <v>68000</v>
      </c>
      <c r="N67" s="17">
        <v>88300</v>
      </c>
      <c r="O67" s="18">
        <v>78150</v>
      </c>
      <c r="P67" s="25">
        <f t="shared" ref="P67:P130" si="5">IF(OR(M67&lt;V$21, M67&gt;V$25), 1, 0)</f>
        <v>0</v>
      </c>
      <c r="Q67" s="25">
        <f t="shared" si="3"/>
        <v>0</v>
      </c>
      <c r="R67" s="25">
        <f t="shared" si="4"/>
        <v>0</v>
      </c>
    </row>
    <row r="68" spans="1:18" x14ac:dyDescent="0.2">
      <c r="A68" s="4" t="s">
        <v>55</v>
      </c>
      <c r="B68" s="4" t="s">
        <v>228</v>
      </c>
      <c r="C68" s="4" t="s">
        <v>50</v>
      </c>
      <c r="D68" s="4" t="s">
        <v>229</v>
      </c>
      <c r="E68" s="4" t="s">
        <v>30</v>
      </c>
      <c r="F68" s="4" t="s">
        <v>30</v>
      </c>
      <c r="G68" s="4" t="s">
        <v>30</v>
      </c>
      <c r="H68" s="4" t="s">
        <v>31</v>
      </c>
      <c r="I68" s="4" t="s">
        <v>54</v>
      </c>
      <c r="J68" s="4" t="s">
        <v>20</v>
      </c>
      <c r="K68" s="4" t="s">
        <v>32</v>
      </c>
      <c r="L68" s="4" t="s">
        <v>21</v>
      </c>
      <c r="M68" s="15">
        <v>68000</v>
      </c>
      <c r="N68" s="15">
        <v>88300</v>
      </c>
      <c r="O68" s="16">
        <v>78150</v>
      </c>
      <c r="P68" s="25">
        <f t="shared" si="5"/>
        <v>0</v>
      </c>
      <c r="Q68" s="25">
        <f t="shared" si="3"/>
        <v>0</v>
      </c>
      <c r="R68" s="25">
        <f t="shared" si="4"/>
        <v>0</v>
      </c>
    </row>
    <row r="69" spans="1:18" x14ac:dyDescent="0.2">
      <c r="A69" s="5" t="s">
        <v>96</v>
      </c>
      <c r="B69" s="5" t="s">
        <v>230</v>
      </c>
      <c r="C69" s="5" t="s">
        <v>50</v>
      </c>
      <c r="D69" s="5" t="s">
        <v>117</v>
      </c>
      <c r="E69" s="5" t="s">
        <v>118</v>
      </c>
      <c r="F69" s="5" t="s">
        <v>118</v>
      </c>
      <c r="G69" s="5" t="s">
        <v>118</v>
      </c>
      <c r="H69" s="5" t="s">
        <v>119</v>
      </c>
      <c r="I69" s="5" t="s">
        <v>120</v>
      </c>
      <c r="J69" s="5" t="s">
        <v>20</v>
      </c>
      <c r="K69" s="5" t="s">
        <v>32</v>
      </c>
      <c r="L69" s="5" t="s">
        <v>33</v>
      </c>
      <c r="M69" s="17">
        <v>61181</v>
      </c>
      <c r="N69" s="17">
        <v>76458</v>
      </c>
      <c r="O69" s="18">
        <v>68819.5</v>
      </c>
      <c r="P69" s="25">
        <f t="shared" si="5"/>
        <v>0</v>
      </c>
      <c r="Q69" s="25">
        <f t="shared" si="3"/>
        <v>0</v>
      </c>
      <c r="R69" s="25">
        <f t="shared" si="4"/>
        <v>0</v>
      </c>
    </row>
    <row r="70" spans="1:18" x14ac:dyDescent="0.2">
      <c r="A70" s="4" t="s">
        <v>88</v>
      </c>
      <c r="B70" s="4" t="s">
        <v>236</v>
      </c>
      <c r="C70" s="4" t="s">
        <v>90</v>
      </c>
      <c r="D70" s="4" t="s">
        <v>237</v>
      </c>
      <c r="E70" s="4" t="s">
        <v>37</v>
      </c>
      <c r="F70" s="4" t="s">
        <v>37</v>
      </c>
      <c r="G70" s="4" t="s">
        <v>37</v>
      </c>
      <c r="H70" s="4" t="s">
        <v>31</v>
      </c>
      <c r="I70" s="4" t="s">
        <v>18</v>
      </c>
      <c r="J70" s="4" t="s">
        <v>20</v>
      </c>
      <c r="K70" s="4" t="s">
        <v>32</v>
      </c>
      <c r="L70" s="4" t="s">
        <v>33</v>
      </c>
      <c r="M70" s="15">
        <v>105000</v>
      </c>
      <c r="N70" s="15">
        <v>105000</v>
      </c>
      <c r="O70" s="16">
        <v>105000</v>
      </c>
      <c r="P70" s="25">
        <f t="shared" si="5"/>
        <v>0</v>
      </c>
      <c r="Q70" s="25">
        <f t="shared" si="3"/>
        <v>0</v>
      </c>
      <c r="R70" s="25">
        <f t="shared" si="4"/>
        <v>0</v>
      </c>
    </row>
    <row r="71" spans="1:18" x14ac:dyDescent="0.2">
      <c r="A71" s="5" t="s">
        <v>48</v>
      </c>
      <c r="B71" s="5" t="s">
        <v>238</v>
      </c>
      <c r="C71" s="5" t="s">
        <v>15</v>
      </c>
      <c r="D71" s="5" t="s">
        <v>239</v>
      </c>
      <c r="E71" s="5" t="s">
        <v>37</v>
      </c>
      <c r="F71" s="5" t="s">
        <v>37</v>
      </c>
      <c r="G71" s="5" t="s">
        <v>37</v>
      </c>
      <c r="H71" s="5" t="s">
        <v>31</v>
      </c>
      <c r="I71" s="5" t="s">
        <v>240</v>
      </c>
      <c r="J71" s="5" t="s">
        <v>20</v>
      </c>
      <c r="K71" s="5" t="s">
        <v>32</v>
      </c>
      <c r="L71" s="5" t="s">
        <v>241</v>
      </c>
      <c r="M71" s="17">
        <v>104000</v>
      </c>
      <c r="N71" s="17">
        <v>120640</v>
      </c>
      <c r="O71" s="18">
        <v>112320</v>
      </c>
      <c r="P71" s="25">
        <f t="shared" si="5"/>
        <v>0</v>
      </c>
      <c r="Q71" s="25">
        <f t="shared" si="3"/>
        <v>1</v>
      </c>
      <c r="R71" s="25">
        <f t="shared" si="4"/>
        <v>0</v>
      </c>
    </row>
    <row r="72" spans="1:18" x14ac:dyDescent="0.2">
      <c r="A72" s="4" t="s">
        <v>26</v>
      </c>
      <c r="B72" s="4" t="s">
        <v>242</v>
      </c>
      <c r="C72" s="4" t="s">
        <v>50</v>
      </c>
      <c r="D72" s="4" t="s">
        <v>243</v>
      </c>
      <c r="E72" s="4" t="s">
        <v>52</v>
      </c>
      <c r="F72" s="4" t="s">
        <v>52</v>
      </c>
      <c r="G72" s="4" t="s">
        <v>52</v>
      </c>
      <c r="H72" s="4" t="s">
        <v>53</v>
      </c>
      <c r="I72" s="4" t="s">
        <v>244</v>
      </c>
      <c r="J72" s="4" t="s">
        <v>20</v>
      </c>
      <c r="K72" s="4" t="s">
        <v>32</v>
      </c>
      <c r="L72" s="4" t="s">
        <v>39</v>
      </c>
      <c r="M72" s="15">
        <v>76071.179999999993</v>
      </c>
      <c r="N72" s="15">
        <v>86658.48</v>
      </c>
      <c r="O72" s="21">
        <v>81364.8299999999</v>
      </c>
      <c r="P72" s="25">
        <f t="shared" si="5"/>
        <v>0</v>
      </c>
      <c r="Q72" s="25">
        <f t="shared" si="3"/>
        <v>0</v>
      </c>
      <c r="R72" s="25">
        <f t="shared" si="4"/>
        <v>0</v>
      </c>
    </row>
    <row r="73" spans="1:18" x14ac:dyDescent="0.2">
      <c r="A73" s="5" t="s">
        <v>48</v>
      </c>
      <c r="B73" s="5" t="s">
        <v>246</v>
      </c>
      <c r="C73" s="5" t="s">
        <v>50</v>
      </c>
      <c r="D73" s="5" t="s">
        <v>247</v>
      </c>
      <c r="E73" s="5" t="s">
        <v>248</v>
      </c>
      <c r="F73" s="5" t="s">
        <v>248</v>
      </c>
      <c r="G73" s="5" t="s">
        <v>248</v>
      </c>
      <c r="H73" s="5" t="s">
        <v>146</v>
      </c>
      <c r="I73" s="5" t="s">
        <v>18</v>
      </c>
      <c r="J73" s="5" t="s">
        <v>20</v>
      </c>
      <c r="K73" s="5" t="s">
        <v>32</v>
      </c>
      <c r="L73" s="5" t="s">
        <v>21</v>
      </c>
      <c r="M73" s="17">
        <v>68500</v>
      </c>
      <c r="N73" s="17">
        <v>87000</v>
      </c>
      <c r="O73" s="18">
        <v>77750</v>
      </c>
      <c r="P73" s="25">
        <f t="shared" si="5"/>
        <v>0</v>
      </c>
      <c r="Q73" s="25">
        <f t="shared" si="3"/>
        <v>0</v>
      </c>
      <c r="R73" s="25">
        <f t="shared" si="4"/>
        <v>0</v>
      </c>
    </row>
    <row r="74" spans="1:18" x14ac:dyDescent="0.2">
      <c r="A74" s="4" t="s">
        <v>55</v>
      </c>
      <c r="B74" s="4" t="s">
        <v>214</v>
      </c>
      <c r="C74" s="4" t="s">
        <v>41</v>
      </c>
      <c r="D74" s="4" t="s">
        <v>249</v>
      </c>
      <c r="E74" s="4" t="s">
        <v>216</v>
      </c>
      <c r="F74" s="4" t="s">
        <v>216</v>
      </c>
      <c r="G74" s="4" t="s">
        <v>216</v>
      </c>
      <c r="H74" s="4" t="s">
        <v>53</v>
      </c>
      <c r="I74" s="4" t="s">
        <v>250</v>
      </c>
      <c r="J74" s="4" t="s">
        <v>45</v>
      </c>
      <c r="K74" s="4" t="s">
        <v>32</v>
      </c>
      <c r="L74" s="4" t="s">
        <v>33</v>
      </c>
      <c r="M74" s="15">
        <v>95680</v>
      </c>
      <c r="N74" s="15">
        <v>95680</v>
      </c>
      <c r="O74" s="16">
        <v>95680</v>
      </c>
      <c r="P74" s="25">
        <f t="shared" si="5"/>
        <v>0</v>
      </c>
      <c r="Q74" s="25">
        <f t="shared" si="3"/>
        <v>0</v>
      </c>
      <c r="R74" s="25">
        <f t="shared" si="4"/>
        <v>0</v>
      </c>
    </row>
    <row r="75" spans="1:18" x14ac:dyDescent="0.2">
      <c r="A75" s="5" t="s">
        <v>48</v>
      </c>
      <c r="B75" s="5" t="s">
        <v>246</v>
      </c>
      <c r="C75" s="5" t="s">
        <v>50</v>
      </c>
      <c r="D75" s="5" t="s">
        <v>247</v>
      </c>
      <c r="E75" s="5" t="s">
        <v>248</v>
      </c>
      <c r="F75" s="5" t="s">
        <v>248</v>
      </c>
      <c r="G75" s="5" t="s">
        <v>248</v>
      </c>
      <c r="H75" s="5" t="s">
        <v>146</v>
      </c>
      <c r="I75" s="5" t="s">
        <v>18</v>
      </c>
      <c r="J75" s="5" t="s">
        <v>20</v>
      </c>
      <c r="K75" s="5" t="s">
        <v>32</v>
      </c>
      <c r="L75" s="5" t="s">
        <v>21</v>
      </c>
      <c r="M75" s="17">
        <v>68500</v>
      </c>
      <c r="N75" s="17">
        <v>87000</v>
      </c>
      <c r="O75" s="18">
        <v>77750</v>
      </c>
      <c r="P75" s="25">
        <f t="shared" si="5"/>
        <v>0</v>
      </c>
      <c r="Q75" s="25">
        <f t="shared" si="3"/>
        <v>0</v>
      </c>
      <c r="R75" s="25">
        <f t="shared" si="4"/>
        <v>0</v>
      </c>
    </row>
    <row r="76" spans="1:18" x14ac:dyDescent="0.2">
      <c r="A76" s="4" t="s">
        <v>26</v>
      </c>
      <c r="B76" s="4" t="s">
        <v>251</v>
      </c>
      <c r="C76" s="4" t="s">
        <v>23</v>
      </c>
      <c r="D76" s="4" t="s">
        <v>252</v>
      </c>
      <c r="E76" s="4" t="s">
        <v>123</v>
      </c>
      <c r="F76" s="4" t="s">
        <v>123</v>
      </c>
      <c r="G76" s="4" t="s">
        <v>123</v>
      </c>
      <c r="H76" s="4" t="s">
        <v>31</v>
      </c>
      <c r="I76" s="4" t="s">
        <v>155</v>
      </c>
      <c r="J76" s="4" t="s">
        <v>20</v>
      </c>
      <c r="K76" s="4" t="s">
        <v>32</v>
      </c>
      <c r="L76" s="4" t="s">
        <v>21</v>
      </c>
      <c r="M76" s="15">
        <v>64123.59</v>
      </c>
      <c r="N76" s="15">
        <v>86600</v>
      </c>
      <c r="O76" s="16">
        <v>75361.794999999998</v>
      </c>
      <c r="P76" s="25">
        <f t="shared" si="5"/>
        <v>0</v>
      </c>
      <c r="Q76" s="25">
        <f t="shared" si="3"/>
        <v>0</v>
      </c>
      <c r="R76" s="25">
        <f t="shared" si="4"/>
        <v>0</v>
      </c>
    </row>
    <row r="77" spans="1:18" x14ac:dyDescent="0.2">
      <c r="A77" s="5" t="s">
        <v>22</v>
      </c>
      <c r="B77" s="5" t="s">
        <v>191</v>
      </c>
      <c r="C77" s="5" t="s">
        <v>50</v>
      </c>
      <c r="D77" s="5" t="s">
        <v>253</v>
      </c>
      <c r="E77" s="5" t="s">
        <v>37</v>
      </c>
      <c r="F77" s="5" t="s">
        <v>37</v>
      </c>
      <c r="G77" s="5" t="s">
        <v>37</v>
      </c>
      <c r="H77" s="5" t="s">
        <v>31</v>
      </c>
      <c r="I77" s="5" t="s">
        <v>254</v>
      </c>
      <c r="J77" s="5" t="s">
        <v>20</v>
      </c>
      <c r="K77" s="5" t="s">
        <v>32</v>
      </c>
      <c r="L77" s="5" t="s">
        <v>33</v>
      </c>
      <c r="M77" s="17">
        <v>30240.560000000001</v>
      </c>
      <c r="N77" s="17">
        <v>75223</v>
      </c>
      <c r="O77" s="18">
        <v>52731.78</v>
      </c>
      <c r="P77" s="25">
        <f t="shared" si="5"/>
        <v>0</v>
      </c>
      <c r="Q77" s="25">
        <f t="shared" si="3"/>
        <v>0</v>
      </c>
      <c r="R77" s="25">
        <f t="shared" si="4"/>
        <v>0</v>
      </c>
    </row>
    <row r="78" spans="1:18" x14ac:dyDescent="0.2">
      <c r="A78" s="4" t="s">
        <v>96</v>
      </c>
      <c r="B78" s="4" t="s">
        <v>255</v>
      </c>
      <c r="C78" s="4" t="s">
        <v>50</v>
      </c>
      <c r="D78" s="4" t="s">
        <v>256</v>
      </c>
      <c r="E78" s="4" t="s">
        <v>1835</v>
      </c>
      <c r="F78" s="4" t="s">
        <v>1835</v>
      </c>
      <c r="G78" s="4" t="s">
        <v>1835</v>
      </c>
      <c r="H78" s="4" t="s">
        <v>146</v>
      </c>
      <c r="I78" s="4" t="s">
        <v>54</v>
      </c>
      <c r="J78" s="4" t="s">
        <v>20</v>
      </c>
      <c r="K78" s="4" t="s">
        <v>32</v>
      </c>
      <c r="L78" s="4" t="s">
        <v>21</v>
      </c>
      <c r="M78" s="15">
        <v>100000</v>
      </c>
      <c r="N78" s="15">
        <v>100000</v>
      </c>
      <c r="O78" s="16">
        <v>100000</v>
      </c>
      <c r="P78" s="25">
        <f t="shared" si="5"/>
        <v>0</v>
      </c>
      <c r="Q78" s="25">
        <f t="shared" si="3"/>
        <v>0</v>
      </c>
      <c r="R78" s="25">
        <f t="shared" si="4"/>
        <v>0</v>
      </c>
    </row>
    <row r="79" spans="1:18" x14ac:dyDescent="0.2">
      <c r="A79" s="5" t="s">
        <v>88</v>
      </c>
      <c r="B79" s="5" t="s">
        <v>257</v>
      </c>
      <c r="C79" s="5" t="s">
        <v>258</v>
      </c>
      <c r="D79" s="5" t="s">
        <v>259</v>
      </c>
      <c r="E79" s="5" t="s">
        <v>260</v>
      </c>
      <c r="F79" s="5" t="s">
        <v>260</v>
      </c>
      <c r="G79" s="5" t="s">
        <v>260</v>
      </c>
      <c r="H79" s="5" t="s">
        <v>186</v>
      </c>
      <c r="I79" s="5" t="s">
        <v>261</v>
      </c>
      <c r="J79" s="5" t="s">
        <v>20</v>
      </c>
      <c r="K79" s="5" t="s">
        <v>32</v>
      </c>
      <c r="L79" s="5" t="s">
        <v>21</v>
      </c>
      <c r="M79" s="17">
        <v>69000.100000000006</v>
      </c>
      <c r="N79" s="17">
        <v>84021.08</v>
      </c>
      <c r="O79" s="18">
        <v>76510.59</v>
      </c>
      <c r="P79" s="25">
        <f t="shared" si="5"/>
        <v>0</v>
      </c>
      <c r="Q79" s="25">
        <f t="shared" si="3"/>
        <v>0</v>
      </c>
      <c r="R79" s="25">
        <f t="shared" si="4"/>
        <v>0</v>
      </c>
    </row>
    <row r="80" spans="1:18" x14ac:dyDescent="0.2">
      <c r="A80" s="4" t="s">
        <v>88</v>
      </c>
      <c r="B80" s="4" t="s">
        <v>262</v>
      </c>
      <c r="C80" s="4" t="s">
        <v>90</v>
      </c>
      <c r="D80" s="4" t="s">
        <v>263</v>
      </c>
      <c r="E80" s="4" t="s">
        <v>37</v>
      </c>
      <c r="F80" s="4" t="s">
        <v>37</v>
      </c>
      <c r="G80" s="4" t="s">
        <v>37</v>
      </c>
      <c r="H80" s="4" t="s">
        <v>31</v>
      </c>
      <c r="I80" s="4" t="s">
        <v>264</v>
      </c>
      <c r="J80" s="4" t="s">
        <v>20</v>
      </c>
      <c r="K80" s="4" t="s">
        <v>32</v>
      </c>
      <c r="L80" s="4" t="s">
        <v>93</v>
      </c>
      <c r="M80" s="15">
        <v>85816.8</v>
      </c>
      <c r="N80" s="15">
        <v>91520</v>
      </c>
      <c r="O80" s="16">
        <v>88668.4</v>
      </c>
      <c r="P80" s="25">
        <f t="shared" si="5"/>
        <v>0</v>
      </c>
      <c r="Q80" s="25">
        <f t="shared" si="3"/>
        <v>0</v>
      </c>
      <c r="R80" s="25">
        <f t="shared" si="4"/>
        <v>0</v>
      </c>
    </row>
    <row r="81" spans="1:18" x14ac:dyDescent="0.2">
      <c r="A81" s="5" t="s">
        <v>22</v>
      </c>
      <c r="B81" s="5" t="s">
        <v>265</v>
      </c>
      <c r="C81" s="5" t="s">
        <v>266</v>
      </c>
      <c r="D81" s="5" t="s">
        <v>267</v>
      </c>
      <c r="E81" s="5" t="s">
        <v>268</v>
      </c>
      <c r="F81" s="5" t="s">
        <v>268</v>
      </c>
      <c r="G81" s="5" t="s">
        <v>268</v>
      </c>
      <c r="H81" s="5" t="s">
        <v>178</v>
      </c>
      <c r="I81" s="5" t="s">
        <v>54</v>
      </c>
      <c r="J81" s="5" t="s">
        <v>45</v>
      </c>
      <c r="K81" s="5" t="s">
        <v>32</v>
      </c>
      <c r="L81" s="5" t="s">
        <v>269</v>
      </c>
      <c r="M81" s="17">
        <v>65000</v>
      </c>
      <c r="N81" s="17">
        <v>87000</v>
      </c>
      <c r="O81" s="18">
        <v>76000</v>
      </c>
      <c r="P81" s="25">
        <f t="shared" si="5"/>
        <v>0</v>
      </c>
      <c r="Q81" s="25">
        <f t="shared" si="3"/>
        <v>0</v>
      </c>
      <c r="R81" s="25">
        <f t="shared" si="4"/>
        <v>0</v>
      </c>
    </row>
    <row r="82" spans="1:18" x14ac:dyDescent="0.2">
      <c r="A82" s="4" t="s">
        <v>55</v>
      </c>
      <c r="B82" s="4" t="s">
        <v>270</v>
      </c>
      <c r="C82" s="4" t="s">
        <v>41</v>
      </c>
      <c r="D82" s="4" t="s">
        <v>271</v>
      </c>
      <c r="E82" s="4" t="s">
        <v>272</v>
      </c>
      <c r="F82" s="4" t="s">
        <v>272</v>
      </c>
      <c r="G82" s="4" t="s">
        <v>272</v>
      </c>
      <c r="H82" s="4" t="s">
        <v>53</v>
      </c>
      <c r="I82" s="4" t="s">
        <v>273</v>
      </c>
      <c r="J82" s="4" t="s">
        <v>45</v>
      </c>
      <c r="K82" s="4" t="s">
        <v>32</v>
      </c>
      <c r="L82" s="4" t="s">
        <v>21</v>
      </c>
      <c r="M82" s="15">
        <v>79500</v>
      </c>
      <c r="N82" s="15">
        <v>106000</v>
      </c>
      <c r="O82" s="16">
        <v>92750</v>
      </c>
      <c r="P82" s="25">
        <f t="shared" si="5"/>
        <v>0</v>
      </c>
      <c r="Q82" s="25">
        <f t="shared" si="3"/>
        <v>0</v>
      </c>
      <c r="R82" s="25">
        <f t="shared" si="4"/>
        <v>0</v>
      </c>
    </row>
    <row r="83" spans="1:18" x14ac:dyDescent="0.2">
      <c r="A83" s="5" t="s">
        <v>48</v>
      </c>
      <c r="B83" s="5" t="s">
        <v>274</v>
      </c>
      <c r="C83" s="5" t="s">
        <v>50</v>
      </c>
      <c r="D83" s="5" t="s">
        <v>275</v>
      </c>
      <c r="E83" s="5" t="s">
        <v>276</v>
      </c>
      <c r="F83" s="5" t="s">
        <v>276</v>
      </c>
      <c r="G83" s="5" t="s">
        <v>276</v>
      </c>
      <c r="H83" s="5" t="s">
        <v>146</v>
      </c>
      <c r="I83" s="5" t="s">
        <v>18</v>
      </c>
      <c r="J83" s="5" t="s">
        <v>45</v>
      </c>
      <c r="K83" s="5" t="s">
        <v>32</v>
      </c>
      <c r="L83" s="5" t="s">
        <v>21</v>
      </c>
      <c r="M83" s="17">
        <v>68500</v>
      </c>
      <c r="N83" s="17">
        <v>87000</v>
      </c>
      <c r="O83" s="18">
        <v>77750</v>
      </c>
      <c r="P83" s="25">
        <f t="shared" si="5"/>
        <v>0</v>
      </c>
      <c r="Q83" s="25">
        <f t="shared" si="3"/>
        <v>0</v>
      </c>
      <c r="R83" s="25">
        <f t="shared" si="4"/>
        <v>0</v>
      </c>
    </row>
    <row r="84" spans="1:18" x14ac:dyDescent="0.2">
      <c r="A84" s="4" t="s">
        <v>81</v>
      </c>
      <c r="B84" s="4" t="s">
        <v>277</v>
      </c>
      <c r="C84" s="4" t="s">
        <v>23</v>
      </c>
      <c r="D84" s="4" t="s">
        <v>278</v>
      </c>
      <c r="E84" s="4" t="s">
        <v>279</v>
      </c>
      <c r="F84" s="4" t="s">
        <v>279</v>
      </c>
      <c r="G84" s="4" t="s">
        <v>279</v>
      </c>
      <c r="H84" s="4" t="s">
        <v>31</v>
      </c>
      <c r="I84" s="4" t="s">
        <v>54</v>
      </c>
      <c r="J84" s="4" t="s">
        <v>45</v>
      </c>
      <c r="K84" s="4" t="s">
        <v>32</v>
      </c>
      <c r="L84" s="4" t="s">
        <v>21</v>
      </c>
      <c r="M84" s="15">
        <v>90000</v>
      </c>
      <c r="N84" s="15">
        <v>110000</v>
      </c>
      <c r="O84" s="16">
        <v>100000</v>
      </c>
      <c r="P84" s="25">
        <f t="shared" si="5"/>
        <v>0</v>
      </c>
      <c r="Q84" s="25">
        <f t="shared" si="3"/>
        <v>0</v>
      </c>
      <c r="R84" s="25">
        <f t="shared" si="4"/>
        <v>0</v>
      </c>
    </row>
    <row r="85" spans="1:18" x14ac:dyDescent="0.2">
      <c r="A85" s="5" t="s">
        <v>81</v>
      </c>
      <c r="B85" s="5" t="s">
        <v>217</v>
      </c>
      <c r="C85" s="5" t="s">
        <v>23</v>
      </c>
      <c r="D85" s="5" t="s">
        <v>280</v>
      </c>
      <c r="E85" s="5" t="s">
        <v>154</v>
      </c>
      <c r="F85" s="5" t="s">
        <v>154</v>
      </c>
      <c r="G85" s="5" t="s">
        <v>154</v>
      </c>
      <c r="H85" s="5" t="s">
        <v>31</v>
      </c>
      <c r="I85" s="5" t="s">
        <v>129</v>
      </c>
      <c r="J85" s="5" t="s">
        <v>45</v>
      </c>
      <c r="K85" s="5" t="s">
        <v>32</v>
      </c>
      <c r="L85" s="5" t="s">
        <v>150</v>
      </c>
      <c r="M85" s="17">
        <v>82800</v>
      </c>
      <c r="N85" s="17">
        <v>103500</v>
      </c>
      <c r="O85" s="18">
        <v>93150</v>
      </c>
      <c r="P85" s="25">
        <f t="shared" si="5"/>
        <v>0</v>
      </c>
      <c r="Q85" s="25">
        <f t="shared" si="3"/>
        <v>0</v>
      </c>
      <c r="R85" s="25">
        <f t="shared" si="4"/>
        <v>0</v>
      </c>
    </row>
    <row r="86" spans="1:18" x14ac:dyDescent="0.2">
      <c r="A86" s="4" t="s">
        <v>55</v>
      </c>
      <c r="B86" s="4" t="s">
        <v>281</v>
      </c>
      <c r="C86" s="4" t="s">
        <v>23</v>
      </c>
      <c r="D86" s="4" t="s">
        <v>282</v>
      </c>
      <c r="E86" s="4" t="s">
        <v>283</v>
      </c>
      <c r="F86" s="4" t="s">
        <v>283</v>
      </c>
      <c r="G86" s="4" t="s">
        <v>283</v>
      </c>
      <c r="H86" s="4" t="s">
        <v>146</v>
      </c>
      <c r="I86" s="4" t="s">
        <v>284</v>
      </c>
      <c r="J86" s="4" t="s">
        <v>20</v>
      </c>
      <c r="K86" s="4" t="s">
        <v>32</v>
      </c>
      <c r="L86" s="4" t="s">
        <v>21</v>
      </c>
      <c r="M86" s="15">
        <v>68000</v>
      </c>
      <c r="N86" s="15">
        <v>88300</v>
      </c>
      <c r="O86" s="16">
        <v>78150</v>
      </c>
      <c r="P86" s="25">
        <f t="shared" si="5"/>
        <v>0</v>
      </c>
      <c r="Q86" s="25">
        <f t="shared" si="3"/>
        <v>0</v>
      </c>
      <c r="R86" s="25">
        <f t="shared" si="4"/>
        <v>0</v>
      </c>
    </row>
    <row r="87" spans="1:18" x14ac:dyDescent="0.2">
      <c r="A87" s="5" t="s">
        <v>22</v>
      </c>
      <c r="B87" s="5" t="s">
        <v>285</v>
      </c>
      <c r="C87" s="5" t="s">
        <v>50</v>
      </c>
      <c r="D87" s="5" t="s">
        <v>286</v>
      </c>
      <c r="E87" s="5" t="s">
        <v>37</v>
      </c>
      <c r="F87" s="5" t="s">
        <v>37</v>
      </c>
      <c r="G87" s="5" t="s">
        <v>37</v>
      </c>
      <c r="H87" s="5" t="s">
        <v>31</v>
      </c>
      <c r="I87" s="5" t="s">
        <v>287</v>
      </c>
      <c r="J87" s="5" t="s">
        <v>20</v>
      </c>
      <c r="K87" s="5" t="s">
        <v>32</v>
      </c>
      <c r="L87" s="5" t="s">
        <v>21</v>
      </c>
      <c r="M87" s="17">
        <v>65000</v>
      </c>
      <c r="N87" s="17">
        <v>87000</v>
      </c>
      <c r="O87" s="18">
        <v>76000</v>
      </c>
      <c r="P87" s="25">
        <f t="shared" si="5"/>
        <v>0</v>
      </c>
      <c r="Q87" s="25">
        <f t="shared" si="3"/>
        <v>0</v>
      </c>
      <c r="R87" s="25">
        <f t="shared" si="4"/>
        <v>0</v>
      </c>
    </row>
    <row r="88" spans="1:18" x14ac:dyDescent="0.2">
      <c r="A88" s="4" t="s">
        <v>48</v>
      </c>
      <c r="B88" s="4" t="s">
        <v>288</v>
      </c>
      <c r="C88" s="4" t="s">
        <v>50</v>
      </c>
      <c r="D88" s="4" t="s">
        <v>289</v>
      </c>
      <c r="E88" s="4" t="s">
        <v>136</v>
      </c>
      <c r="F88" s="4" t="s">
        <v>136</v>
      </c>
      <c r="G88" s="4" t="s">
        <v>136</v>
      </c>
      <c r="H88" s="4" t="s">
        <v>100</v>
      </c>
      <c r="I88" s="4" t="s">
        <v>155</v>
      </c>
      <c r="J88" s="4" t="s">
        <v>20</v>
      </c>
      <c r="K88" s="4" t="s">
        <v>32</v>
      </c>
      <c r="L88" s="4" t="s">
        <v>21</v>
      </c>
      <c r="M88" s="15">
        <v>107931.2</v>
      </c>
      <c r="N88" s="15">
        <v>128814.39999999999</v>
      </c>
      <c r="O88" s="21">
        <v>118372.799999999</v>
      </c>
      <c r="P88" s="25">
        <f t="shared" si="5"/>
        <v>0</v>
      </c>
      <c r="Q88" s="25">
        <f t="shared" si="3"/>
        <v>1</v>
      </c>
      <c r="R88" s="25">
        <f t="shared" si="4"/>
        <v>1</v>
      </c>
    </row>
    <row r="89" spans="1:18" x14ac:dyDescent="0.2">
      <c r="A89" s="5" t="s">
        <v>22</v>
      </c>
      <c r="B89" s="5" t="s">
        <v>291</v>
      </c>
      <c r="C89" s="5" t="s">
        <v>50</v>
      </c>
      <c r="D89" s="5" t="s">
        <v>292</v>
      </c>
      <c r="E89" s="5" t="s">
        <v>37</v>
      </c>
      <c r="F89" s="5" t="s">
        <v>37</v>
      </c>
      <c r="G89" s="5" t="s">
        <v>37</v>
      </c>
      <c r="H89" s="5" t="s">
        <v>31</v>
      </c>
      <c r="I89" s="5" t="s">
        <v>293</v>
      </c>
      <c r="J89" s="5" t="s">
        <v>20</v>
      </c>
      <c r="K89" s="5" t="s">
        <v>32</v>
      </c>
      <c r="L89" s="5" t="s">
        <v>21</v>
      </c>
      <c r="M89" s="17">
        <v>65000</v>
      </c>
      <c r="N89" s="17">
        <v>87000</v>
      </c>
      <c r="O89" s="18">
        <v>76000</v>
      </c>
      <c r="P89" s="25">
        <f t="shared" si="5"/>
        <v>0</v>
      </c>
      <c r="Q89" s="25">
        <f t="shared" si="3"/>
        <v>0</v>
      </c>
      <c r="R89" s="25">
        <f t="shared" si="4"/>
        <v>0</v>
      </c>
    </row>
    <row r="90" spans="1:18" x14ac:dyDescent="0.2">
      <c r="A90" s="4" t="s">
        <v>22</v>
      </c>
      <c r="B90" s="4" t="s">
        <v>294</v>
      </c>
      <c r="C90" s="4" t="s">
        <v>50</v>
      </c>
      <c r="D90" s="4" t="s">
        <v>295</v>
      </c>
      <c r="E90" s="4" t="s">
        <v>204</v>
      </c>
      <c r="F90" s="4" t="s">
        <v>204</v>
      </c>
      <c r="G90" s="4" t="s">
        <v>204</v>
      </c>
      <c r="H90" s="4" t="s">
        <v>31</v>
      </c>
      <c r="I90" s="4" t="s">
        <v>87</v>
      </c>
      <c r="J90" s="4" t="s">
        <v>20</v>
      </c>
      <c r="K90" s="4" t="s">
        <v>32</v>
      </c>
      <c r="L90" s="4" t="s">
        <v>21</v>
      </c>
      <c r="M90" s="15">
        <v>79040</v>
      </c>
      <c r="N90" s="15">
        <v>79040</v>
      </c>
      <c r="O90" s="16">
        <v>79040</v>
      </c>
      <c r="P90" s="25">
        <f t="shared" si="5"/>
        <v>0</v>
      </c>
      <c r="Q90" s="25">
        <f t="shared" si="3"/>
        <v>0</v>
      </c>
      <c r="R90" s="25">
        <f t="shared" si="4"/>
        <v>0</v>
      </c>
    </row>
    <row r="91" spans="1:18" x14ac:dyDescent="0.2">
      <c r="A91" s="5" t="s">
        <v>22</v>
      </c>
      <c r="B91" s="5" t="s">
        <v>296</v>
      </c>
      <c r="C91" s="5" t="s">
        <v>50</v>
      </c>
      <c r="D91" s="5" t="s">
        <v>297</v>
      </c>
      <c r="E91" s="5" t="s">
        <v>298</v>
      </c>
      <c r="F91" s="5" t="s">
        <v>298</v>
      </c>
      <c r="G91" s="5" t="s">
        <v>298</v>
      </c>
      <c r="H91" s="5" t="s">
        <v>53</v>
      </c>
      <c r="I91" s="5" t="s">
        <v>54</v>
      </c>
      <c r="J91" s="5" t="s">
        <v>20</v>
      </c>
      <c r="K91" s="5" t="s">
        <v>32</v>
      </c>
      <c r="L91" s="5" t="s">
        <v>227</v>
      </c>
      <c r="M91" s="17">
        <v>68000</v>
      </c>
      <c r="N91" s="17">
        <v>85000</v>
      </c>
      <c r="O91" s="18">
        <v>76500</v>
      </c>
      <c r="P91" s="25">
        <f t="shared" si="5"/>
        <v>0</v>
      </c>
      <c r="Q91" s="25">
        <f t="shared" si="3"/>
        <v>0</v>
      </c>
      <c r="R91" s="25">
        <f t="shared" si="4"/>
        <v>0</v>
      </c>
    </row>
    <row r="92" spans="1:18" x14ac:dyDescent="0.2">
      <c r="A92" s="4" t="s">
        <v>88</v>
      </c>
      <c r="B92" s="4" t="s">
        <v>299</v>
      </c>
      <c r="C92" s="4" t="s">
        <v>90</v>
      </c>
      <c r="D92" s="4" t="s">
        <v>300</v>
      </c>
      <c r="E92" s="4" t="s">
        <v>123</v>
      </c>
      <c r="F92" s="4" t="s">
        <v>123</v>
      </c>
      <c r="G92" s="4" t="s">
        <v>123</v>
      </c>
      <c r="H92" s="4" t="s">
        <v>31</v>
      </c>
      <c r="I92" s="4" t="s">
        <v>18</v>
      </c>
      <c r="J92" s="4" t="s">
        <v>20</v>
      </c>
      <c r="K92" s="4" t="s">
        <v>32</v>
      </c>
      <c r="L92" s="4" t="s">
        <v>301</v>
      </c>
      <c r="M92" s="15">
        <v>59072</v>
      </c>
      <c r="N92" s="15">
        <v>59072</v>
      </c>
      <c r="O92" s="16">
        <v>59072</v>
      </c>
      <c r="P92" s="25">
        <f t="shared" si="5"/>
        <v>0</v>
      </c>
      <c r="Q92" s="25">
        <f t="shared" si="3"/>
        <v>1</v>
      </c>
      <c r="R92" s="25">
        <f t="shared" si="4"/>
        <v>0</v>
      </c>
    </row>
    <row r="93" spans="1:18" x14ac:dyDescent="0.2">
      <c r="A93" s="5" t="s">
        <v>96</v>
      </c>
      <c r="B93" s="5" t="s">
        <v>302</v>
      </c>
      <c r="C93" s="5" t="s">
        <v>50</v>
      </c>
      <c r="D93" s="5" t="s">
        <v>303</v>
      </c>
      <c r="E93" s="5" t="s">
        <v>63</v>
      </c>
      <c r="F93" s="5" t="s">
        <v>63</v>
      </c>
      <c r="G93" s="5" t="s">
        <v>63</v>
      </c>
      <c r="H93" s="5" t="s">
        <v>53</v>
      </c>
      <c r="I93" s="5" t="s">
        <v>304</v>
      </c>
      <c r="J93" s="5" t="s">
        <v>20</v>
      </c>
      <c r="K93" s="5" t="s">
        <v>32</v>
      </c>
      <c r="L93" s="5" t="s">
        <v>21</v>
      </c>
      <c r="M93" s="17">
        <v>50000</v>
      </c>
      <c r="N93" s="17">
        <v>76458</v>
      </c>
      <c r="O93" s="18">
        <v>63229</v>
      </c>
      <c r="P93" s="25">
        <f t="shared" si="5"/>
        <v>0</v>
      </c>
      <c r="Q93" s="25">
        <f t="shared" si="3"/>
        <v>0</v>
      </c>
      <c r="R93" s="25">
        <f t="shared" si="4"/>
        <v>0</v>
      </c>
    </row>
    <row r="94" spans="1:18" x14ac:dyDescent="0.2">
      <c r="A94" s="4" t="s">
        <v>22</v>
      </c>
      <c r="B94" s="4" t="s">
        <v>23</v>
      </c>
      <c r="C94" s="4" t="s">
        <v>23</v>
      </c>
      <c r="D94" s="4" t="s">
        <v>305</v>
      </c>
      <c r="E94" s="4" t="s">
        <v>99</v>
      </c>
      <c r="F94" s="4" t="s">
        <v>99</v>
      </c>
      <c r="G94" s="4" t="s">
        <v>99</v>
      </c>
      <c r="H94" s="4" t="s">
        <v>100</v>
      </c>
      <c r="I94" s="4" t="s">
        <v>306</v>
      </c>
      <c r="J94" s="4" t="s">
        <v>20</v>
      </c>
      <c r="K94" s="4" t="s">
        <v>32</v>
      </c>
      <c r="L94" s="4" t="s">
        <v>21</v>
      </c>
      <c r="M94" s="15">
        <v>65000</v>
      </c>
      <c r="N94" s="15">
        <v>87000</v>
      </c>
      <c r="O94" s="16">
        <v>76000</v>
      </c>
      <c r="P94" s="25">
        <f t="shared" si="5"/>
        <v>0</v>
      </c>
      <c r="Q94" s="25">
        <f t="shared" ref="Q94:Q157" si="6">IF(OR(N94&lt;V$22, N94&gt;V$26), 1, 0)</f>
        <v>0</v>
      </c>
      <c r="R94" s="25">
        <f t="shared" ref="R94:R157" si="7">IF(OR(O94&lt;V$23, O94&gt;V$27),1,0)</f>
        <v>0</v>
      </c>
    </row>
    <row r="95" spans="1:18" x14ac:dyDescent="0.2">
      <c r="A95" s="5" t="s">
        <v>81</v>
      </c>
      <c r="B95" s="5" t="s">
        <v>307</v>
      </c>
      <c r="C95" s="5" t="s">
        <v>50</v>
      </c>
      <c r="D95" s="5" t="s">
        <v>308</v>
      </c>
      <c r="E95" s="5" t="s">
        <v>63</v>
      </c>
      <c r="F95" s="5" t="s">
        <v>63</v>
      </c>
      <c r="G95" s="5" t="s">
        <v>63</v>
      </c>
      <c r="H95" s="5" t="s">
        <v>53</v>
      </c>
      <c r="I95" s="5" t="s">
        <v>309</v>
      </c>
      <c r="J95" s="5" t="s">
        <v>20</v>
      </c>
      <c r="K95" s="5" t="s">
        <v>32</v>
      </c>
      <c r="L95" s="5" t="s">
        <v>21</v>
      </c>
      <c r="M95" s="17">
        <v>105800</v>
      </c>
      <c r="N95" s="17">
        <v>138800</v>
      </c>
      <c r="O95" s="18">
        <v>122300</v>
      </c>
      <c r="P95" s="25">
        <f t="shared" si="5"/>
        <v>0</v>
      </c>
      <c r="Q95" s="25">
        <f t="shared" si="6"/>
        <v>1</v>
      </c>
      <c r="R95" s="25">
        <f t="shared" si="7"/>
        <v>1</v>
      </c>
    </row>
    <row r="96" spans="1:18" x14ac:dyDescent="0.2">
      <c r="A96" s="4" t="s">
        <v>88</v>
      </c>
      <c r="B96" s="4" t="s">
        <v>299</v>
      </c>
      <c r="C96" s="4" t="s">
        <v>90</v>
      </c>
      <c r="D96" s="4" t="s">
        <v>310</v>
      </c>
      <c r="E96" s="4" t="s">
        <v>99</v>
      </c>
      <c r="F96" s="4" t="s">
        <v>99</v>
      </c>
      <c r="G96" s="4" t="s">
        <v>99</v>
      </c>
      <c r="H96" s="4" t="s">
        <v>100</v>
      </c>
      <c r="I96" s="4" t="s">
        <v>311</v>
      </c>
      <c r="J96" s="4" t="s">
        <v>20</v>
      </c>
      <c r="K96" s="4" t="s">
        <v>32</v>
      </c>
      <c r="L96" s="4" t="s">
        <v>33</v>
      </c>
      <c r="M96" s="15">
        <v>98176</v>
      </c>
      <c r="N96" s="15">
        <v>98176</v>
      </c>
      <c r="O96" s="16">
        <v>98176</v>
      </c>
      <c r="P96" s="25">
        <f t="shared" si="5"/>
        <v>0</v>
      </c>
      <c r="Q96" s="25">
        <f t="shared" si="6"/>
        <v>0</v>
      </c>
      <c r="R96" s="25">
        <f t="shared" si="7"/>
        <v>0</v>
      </c>
    </row>
    <row r="97" spans="1:18" x14ac:dyDescent="0.2">
      <c r="A97" s="5" t="s">
        <v>48</v>
      </c>
      <c r="B97" s="5" t="s">
        <v>312</v>
      </c>
      <c r="C97" s="5" t="s">
        <v>266</v>
      </c>
      <c r="D97" s="5" t="s">
        <v>313</v>
      </c>
      <c r="E97" s="5" t="s">
        <v>136</v>
      </c>
      <c r="F97" s="5" t="s">
        <v>136</v>
      </c>
      <c r="G97" s="5" t="s">
        <v>136</v>
      </c>
      <c r="H97" s="5" t="s">
        <v>100</v>
      </c>
      <c r="I97" s="5" t="s">
        <v>18</v>
      </c>
      <c r="J97" s="5" t="s">
        <v>45</v>
      </c>
      <c r="K97" s="5" t="s">
        <v>32</v>
      </c>
      <c r="L97" s="5" t="s">
        <v>21</v>
      </c>
      <c r="M97" s="17">
        <v>68500</v>
      </c>
      <c r="N97" s="17">
        <v>87000</v>
      </c>
      <c r="O97" s="18">
        <v>77750</v>
      </c>
      <c r="P97" s="25">
        <f t="shared" si="5"/>
        <v>0</v>
      </c>
      <c r="Q97" s="25">
        <f t="shared" si="6"/>
        <v>0</v>
      </c>
      <c r="R97" s="25">
        <f t="shared" si="7"/>
        <v>0</v>
      </c>
    </row>
    <row r="98" spans="1:18" x14ac:dyDescent="0.2">
      <c r="A98" s="4" t="s">
        <v>55</v>
      </c>
      <c r="B98" s="4" t="s">
        <v>314</v>
      </c>
      <c r="C98" s="4" t="s">
        <v>50</v>
      </c>
      <c r="D98" s="4" t="s">
        <v>315</v>
      </c>
      <c r="E98" s="4" t="s">
        <v>316</v>
      </c>
      <c r="F98" s="4" t="s">
        <v>316</v>
      </c>
      <c r="G98" s="4" t="s">
        <v>316</v>
      </c>
      <c r="H98" s="4" t="s">
        <v>31</v>
      </c>
      <c r="I98" s="4" t="s">
        <v>54</v>
      </c>
      <c r="J98" s="4" t="s">
        <v>20</v>
      </c>
      <c r="K98" s="4" t="s">
        <v>32</v>
      </c>
      <c r="L98" s="4" t="s">
        <v>46</v>
      </c>
      <c r="M98" s="15">
        <v>50000</v>
      </c>
      <c r="N98" s="15">
        <v>70000</v>
      </c>
      <c r="O98" s="16">
        <v>60000</v>
      </c>
      <c r="P98" s="25">
        <f t="shared" si="5"/>
        <v>0</v>
      </c>
      <c r="Q98" s="25">
        <f t="shared" si="6"/>
        <v>0</v>
      </c>
      <c r="R98" s="25">
        <f t="shared" si="7"/>
        <v>0</v>
      </c>
    </row>
    <row r="99" spans="1:18" x14ac:dyDescent="0.2">
      <c r="A99" s="5" t="s">
        <v>48</v>
      </c>
      <c r="B99" s="5" t="s">
        <v>317</v>
      </c>
      <c r="C99" s="5" t="s">
        <v>50</v>
      </c>
      <c r="D99" s="5" t="s">
        <v>318</v>
      </c>
      <c r="E99" s="5" t="s">
        <v>319</v>
      </c>
      <c r="F99" s="5" t="s">
        <v>319</v>
      </c>
      <c r="G99" s="5" t="s">
        <v>319</v>
      </c>
      <c r="H99" s="5" t="s">
        <v>31</v>
      </c>
      <c r="I99" s="5" t="s">
        <v>54</v>
      </c>
      <c r="J99" s="5" t="s">
        <v>45</v>
      </c>
      <c r="K99" s="5" t="s">
        <v>32</v>
      </c>
      <c r="L99" s="5" t="s">
        <v>320</v>
      </c>
      <c r="M99" s="17">
        <v>68500</v>
      </c>
      <c r="N99" s="17">
        <v>87000</v>
      </c>
      <c r="O99" s="18">
        <v>77750</v>
      </c>
      <c r="P99" s="25">
        <f t="shared" si="5"/>
        <v>0</v>
      </c>
      <c r="Q99" s="25">
        <f t="shared" si="6"/>
        <v>0</v>
      </c>
      <c r="R99" s="25">
        <f t="shared" si="7"/>
        <v>0</v>
      </c>
    </row>
    <row r="100" spans="1:18" x14ac:dyDescent="0.2">
      <c r="A100" s="4" t="s">
        <v>88</v>
      </c>
      <c r="B100" s="4" t="s">
        <v>321</v>
      </c>
      <c r="C100" s="4" t="s">
        <v>90</v>
      </c>
      <c r="D100" s="4" t="s">
        <v>322</v>
      </c>
      <c r="E100" s="4" t="s">
        <v>323</v>
      </c>
      <c r="F100" s="4" t="s">
        <v>323</v>
      </c>
      <c r="G100" s="4" t="s">
        <v>323</v>
      </c>
      <c r="H100" s="4" t="s">
        <v>53</v>
      </c>
      <c r="I100" s="4" t="s">
        <v>324</v>
      </c>
      <c r="J100" s="4" t="s">
        <v>20</v>
      </c>
      <c r="K100" s="4" t="s">
        <v>32</v>
      </c>
      <c r="L100" s="4" t="s">
        <v>325</v>
      </c>
      <c r="M100" s="15">
        <v>70000</v>
      </c>
      <c r="N100" s="15">
        <v>85000</v>
      </c>
      <c r="O100" s="16">
        <v>77500</v>
      </c>
      <c r="P100" s="25">
        <f t="shared" si="5"/>
        <v>0</v>
      </c>
      <c r="Q100" s="25">
        <f t="shared" si="6"/>
        <v>0</v>
      </c>
      <c r="R100" s="25">
        <f t="shared" si="7"/>
        <v>0</v>
      </c>
    </row>
    <row r="101" spans="1:18" x14ac:dyDescent="0.2">
      <c r="A101" s="5" t="s">
        <v>55</v>
      </c>
      <c r="B101" s="5" t="s">
        <v>326</v>
      </c>
      <c r="C101" s="5" t="s">
        <v>266</v>
      </c>
      <c r="D101" s="5" t="s">
        <v>327</v>
      </c>
      <c r="E101" s="5" t="s">
        <v>37</v>
      </c>
      <c r="F101" s="5" t="s">
        <v>37</v>
      </c>
      <c r="G101" s="5" t="s">
        <v>37</v>
      </c>
      <c r="H101" s="5" t="s">
        <v>31</v>
      </c>
      <c r="I101" s="5" t="s">
        <v>328</v>
      </c>
      <c r="J101" s="5" t="s">
        <v>45</v>
      </c>
      <c r="K101" s="5" t="s">
        <v>32</v>
      </c>
      <c r="L101" s="5" t="s">
        <v>93</v>
      </c>
      <c r="M101" s="17">
        <v>68000</v>
      </c>
      <c r="N101" s="17">
        <v>88300</v>
      </c>
      <c r="O101" s="18">
        <v>78150</v>
      </c>
      <c r="P101" s="25">
        <f t="shared" si="5"/>
        <v>0</v>
      </c>
      <c r="Q101" s="25">
        <f t="shared" si="6"/>
        <v>0</v>
      </c>
      <c r="R101" s="25">
        <f t="shared" si="7"/>
        <v>0</v>
      </c>
    </row>
    <row r="102" spans="1:18" x14ac:dyDescent="0.2">
      <c r="A102" s="4" t="s">
        <v>55</v>
      </c>
      <c r="B102" s="4" t="s">
        <v>329</v>
      </c>
      <c r="C102" s="4" t="s">
        <v>266</v>
      </c>
      <c r="D102" s="4" t="s">
        <v>327</v>
      </c>
      <c r="E102" s="4" t="s">
        <v>37</v>
      </c>
      <c r="F102" s="4" t="s">
        <v>37</v>
      </c>
      <c r="G102" s="4" t="s">
        <v>37</v>
      </c>
      <c r="H102" s="4" t="s">
        <v>31</v>
      </c>
      <c r="I102" s="4" t="s">
        <v>18</v>
      </c>
      <c r="J102" s="4" t="s">
        <v>45</v>
      </c>
      <c r="K102" s="4" t="s">
        <v>32</v>
      </c>
      <c r="L102" s="4" t="s">
        <v>93</v>
      </c>
      <c r="M102" s="15">
        <v>68000</v>
      </c>
      <c r="N102" s="15">
        <v>88300</v>
      </c>
      <c r="O102" s="16">
        <v>78150</v>
      </c>
      <c r="P102" s="25">
        <f t="shared" si="5"/>
        <v>0</v>
      </c>
      <c r="Q102" s="25">
        <f t="shared" si="6"/>
        <v>0</v>
      </c>
      <c r="R102" s="25">
        <f t="shared" si="7"/>
        <v>0</v>
      </c>
    </row>
    <row r="103" spans="1:18" x14ac:dyDescent="0.2">
      <c r="A103" s="5" t="s">
        <v>48</v>
      </c>
      <c r="B103" s="5" t="s">
        <v>330</v>
      </c>
      <c r="C103" s="5" t="s">
        <v>103</v>
      </c>
      <c r="D103" s="5" t="s">
        <v>331</v>
      </c>
      <c r="E103" s="5" t="s">
        <v>17</v>
      </c>
      <c r="F103" s="5" t="s">
        <v>17</v>
      </c>
      <c r="G103" s="5" t="s">
        <v>17</v>
      </c>
      <c r="H103" s="5" t="s">
        <v>18</v>
      </c>
      <c r="I103" s="5" t="s">
        <v>332</v>
      </c>
      <c r="J103" s="5" t="s">
        <v>45</v>
      </c>
      <c r="K103" s="5" t="s">
        <v>17</v>
      </c>
      <c r="L103" s="5" t="s">
        <v>21</v>
      </c>
      <c r="M103" s="17">
        <v>68500</v>
      </c>
      <c r="N103" s="17">
        <v>87000</v>
      </c>
      <c r="O103" s="18">
        <v>77750</v>
      </c>
      <c r="P103" s="25">
        <f t="shared" si="5"/>
        <v>0</v>
      </c>
      <c r="Q103" s="25">
        <f t="shared" si="6"/>
        <v>0</v>
      </c>
      <c r="R103" s="25">
        <f t="shared" si="7"/>
        <v>0</v>
      </c>
    </row>
    <row r="104" spans="1:18" x14ac:dyDescent="0.2">
      <c r="A104" s="4" t="s">
        <v>96</v>
      </c>
      <c r="B104" s="4" t="s">
        <v>333</v>
      </c>
      <c r="C104" s="4" t="s">
        <v>50</v>
      </c>
      <c r="D104" s="4" t="s">
        <v>334</v>
      </c>
      <c r="E104" s="4" t="s">
        <v>323</v>
      </c>
      <c r="F104" s="4" t="s">
        <v>323</v>
      </c>
      <c r="G104" s="4" t="s">
        <v>323</v>
      </c>
      <c r="H104" s="4" t="s">
        <v>53</v>
      </c>
      <c r="I104" s="4" t="s">
        <v>54</v>
      </c>
      <c r="J104" s="4" t="s">
        <v>20</v>
      </c>
      <c r="K104" s="4" t="s">
        <v>32</v>
      </c>
      <c r="L104" s="4" t="s">
        <v>33</v>
      </c>
      <c r="M104" s="15">
        <v>83345.600000000006</v>
      </c>
      <c r="N104" s="15">
        <v>98404.800000000003</v>
      </c>
      <c r="O104" s="21">
        <v>90875.199999999997</v>
      </c>
      <c r="P104" s="25">
        <f t="shared" si="5"/>
        <v>0</v>
      </c>
      <c r="Q104" s="25">
        <f t="shared" si="6"/>
        <v>0</v>
      </c>
      <c r="R104" s="25">
        <f t="shared" si="7"/>
        <v>0</v>
      </c>
    </row>
    <row r="105" spans="1:18" x14ac:dyDescent="0.2">
      <c r="A105" s="5" t="s">
        <v>48</v>
      </c>
      <c r="B105" s="5" t="s">
        <v>336</v>
      </c>
      <c r="C105" s="5" t="s">
        <v>50</v>
      </c>
      <c r="D105" s="5" t="s">
        <v>337</v>
      </c>
      <c r="E105" s="5" t="s">
        <v>99</v>
      </c>
      <c r="F105" s="5" t="s">
        <v>99</v>
      </c>
      <c r="G105" s="5" t="s">
        <v>99</v>
      </c>
      <c r="H105" s="5" t="s">
        <v>100</v>
      </c>
      <c r="I105" s="5" t="s">
        <v>54</v>
      </c>
      <c r="J105" s="5" t="s">
        <v>20</v>
      </c>
      <c r="K105" s="5" t="s">
        <v>32</v>
      </c>
      <c r="L105" s="5" t="s">
        <v>33</v>
      </c>
      <c r="M105" s="17">
        <v>65000</v>
      </c>
      <c r="N105" s="17">
        <v>85000</v>
      </c>
      <c r="O105" s="18">
        <v>75000</v>
      </c>
      <c r="P105" s="25">
        <f t="shared" si="5"/>
        <v>0</v>
      </c>
      <c r="Q105" s="25">
        <f t="shared" si="6"/>
        <v>0</v>
      </c>
      <c r="R105" s="25">
        <f t="shared" si="7"/>
        <v>0</v>
      </c>
    </row>
    <row r="106" spans="1:18" x14ac:dyDescent="0.2">
      <c r="A106" s="4" t="s">
        <v>13</v>
      </c>
      <c r="B106" s="4" t="s">
        <v>338</v>
      </c>
      <c r="C106" s="4" t="s">
        <v>50</v>
      </c>
      <c r="D106" s="4" t="s">
        <v>339</v>
      </c>
      <c r="E106" s="4" t="s">
        <v>17</v>
      </c>
      <c r="F106" s="4" t="s">
        <v>17</v>
      </c>
      <c r="G106" s="4" t="s">
        <v>17</v>
      </c>
      <c r="H106" s="4" t="s">
        <v>18</v>
      </c>
      <c r="I106" s="4" t="s">
        <v>340</v>
      </c>
      <c r="J106" s="4" t="s">
        <v>20</v>
      </c>
      <c r="K106" s="4" t="s">
        <v>17</v>
      </c>
      <c r="L106" s="4" t="s">
        <v>21</v>
      </c>
      <c r="M106" s="15">
        <v>87000</v>
      </c>
      <c r="N106" s="15">
        <v>87000</v>
      </c>
      <c r="O106" s="16">
        <v>87000</v>
      </c>
      <c r="P106" s="25">
        <f t="shared" si="5"/>
        <v>0</v>
      </c>
      <c r="Q106" s="25">
        <f t="shared" si="6"/>
        <v>0</v>
      </c>
      <c r="R106" s="25">
        <f t="shared" si="7"/>
        <v>0</v>
      </c>
    </row>
    <row r="107" spans="1:18" x14ac:dyDescent="0.2">
      <c r="A107" s="5" t="s">
        <v>55</v>
      </c>
      <c r="B107" s="5" t="s">
        <v>341</v>
      </c>
      <c r="C107" s="5" t="s">
        <v>28</v>
      </c>
      <c r="D107" s="5" t="s">
        <v>62</v>
      </c>
      <c r="E107" s="5" t="s">
        <v>63</v>
      </c>
      <c r="F107" s="5" t="s">
        <v>63</v>
      </c>
      <c r="G107" s="5" t="s">
        <v>63</v>
      </c>
      <c r="H107" s="5" t="s">
        <v>53</v>
      </c>
      <c r="I107" s="5" t="s">
        <v>342</v>
      </c>
      <c r="J107" s="5" t="s">
        <v>20</v>
      </c>
      <c r="K107" s="5" t="s">
        <v>32</v>
      </c>
      <c r="L107" s="5" t="s">
        <v>33</v>
      </c>
      <c r="M107" s="17">
        <v>87443.199999999997</v>
      </c>
      <c r="N107" s="17">
        <v>103272</v>
      </c>
      <c r="O107" s="18">
        <v>95357.6</v>
      </c>
      <c r="P107" s="25">
        <f t="shared" si="5"/>
        <v>0</v>
      </c>
      <c r="Q107" s="25">
        <f t="shared" si="6"/>
        <v>0</v>
      </c>
      <c r="R107" s="25">
        <f t="shared" si="7"/>
        <v>0</v>
      </c>
    </row>
    <row r="108" spans="1:18" x14ac:dyDescent="0.2">
      <c r="A108" s="4" t="s">
        <v>26</v>
      </c>
      <c r="B108" s="4" t="s">
        <v>343</v>
      </c>
      <c r="C108" s="4" t="s">
        <v>28</v>
      </c>
      <c r="D108" s="4" t="s">
        <v>243</v>
      </c>
      <c r="E108" s="4" t="s">
        <v>344</v>
      </c>
      <c r="F108" s="4" t="s">
        <v>344</v>
      </c>
      <c r="G108" s="4" t="s">
        <v>344</v>
      </c>
      <c r="H108" s="4" t="s">
        <v>53</v>
      </c>
      <c r="I108" s="4" t="s">
        <v>345</v>
      </c>
      <c r="J108" s="4" t="s">
        <v>20</v>
      </c>
      <c r="K108" s="4" t="s">
        <v>32</v>
      </c>
      <c r="L108" s="4" t="s">
        <v>39</v>
      </c>
      <c r="M108" s="15">
        <v>69760.7</v>
      </c>
      <c r="N108" s="15">
        <v>79322.69</v>
      </c>
      <c r="O108" s="16">
        <v>74541.695000000007</v>
      </c>
      <c r="P108" s="25">
        <f t="shared" si="5"/>
        <v>0</v>
      </c>
      <c r="Q108" s="25">
        <f t="shared" si="6"/>
        <v>0</v>
      </c>
      <c r="R108" s="25">
        <f t="shared" si="7"/>
        <v>0</v>
      </c>
    </row>
    <row r="109" spans="1:18" x14ac:dyDescent="0.2">
      <c r="A109" s="5" t="s">
        <v>105</v>
      </c>
      <c r="B109" s="5" t="s">
        <v>28</v>
      </c>
      <c r="C109" s="5" t="s">
        <v>28</v>
      </c>
      <c r="D109" s="5" t="s">
        <v>346</v>
      </c>
      <c r="E109" s="5" t="s">
        <v>216</v>
      </c>
      <c r="F109" s="5" t="s">
        <v>216</v>
      </c>
      <c r="G109" s="5" t="s">
        <v>216</v>
      </c>
      <c r="H109" s="5" t="s">
        <v>53</v>
      </c>
      <c r="I109" s="5" t="s">
        <v>347</v>
      </c>
      <c r="J109" s="5" t="s">
        <v>20</v>
      </c>
      <c r="K109" s="5" t="s">
        <v>32</v>
      </c>
      <c r="L109" s="5" t="s">
        <v>46</v>
      </c>
      <c r="M109" s="20">
        <v>79289.599999999904</v>
      </c>
      <c r="N109" s="17">
        <v>113984</v>
      </c>
      <c r="O109" s="22">
        <v>96636.799999999901</v>
      </c>
      <c r="P109" s="25">
        <f t="shared" si="5"/>
        <v>0</v>
      </c>
      <c r="Q109" s="25">
        <f t="shared" si="6"/>
        <v>0</v>
      </c>
      <c r="R109" s="25">
        <f t="shared" si="7"/>
        <v>0</v>
      </c>
    </row>
    <row r="110" spans="1:18" x14ac:dyDescent="0.2">
      <c r="A110" s="4" t="s">
        <v>105</v>
      </c>
      <c r="B110" s="4" t="s">
        <v>350</v>
      </c>
      <c r="C110" s="4" t="s">
        <v>50</v>
      </c>
      <c r="D110" s="4" t="s">
        <v>351</v>
      </c>
      <c r="E110" s="4" t="s">
        <v>352</v>
      </c>
      <c r="F110" s="4" t="s">
        <v>352</v>
      </c>
      <c r="G110" s="4" t="s">
        <v>352</v>
      </c>
      <c r="H110" s="4" t="s">
        <v>53</v>
      </c>
      <c r="I110" s="4" t="s">
        <v>311</v>
      </c>
      <c r="J110" s="4" t="s">
        <v>20</v>
      </c>
      <c r="K110" s="4" t="s">
        <v>32</v>
      </c>
      <c r="L110" s="4" t="s">
        <v>21</v>
      </c>
      <c r="M110" s="15">
        <v>30240.560000000001</v>
      </c>
      <c r="N110" s="15">
        <v>57200</v>
      </c>
      <c r="O110" s="16">
        <v>43720.28</v>
      </c>
      <c r="P110" s="25">
        <f t="shared" si="5"/>
        <v>0</v>
      </c>
      <c r="Q110" s="25">
        <f t="shared" si="6"/>
        <v>1</v>
      </c>
      <c r="R110" s="25">
        <f t="shared" si="7"/>
        <v>0</v>
      </c>
    </row>
    <row r="111" spans="1:18" x14ac:dyDescent="0.2">
      <c r="A111" s="5" t="s">
        <v>88</v>
      </c>
      <c r="B111" s="5" t="s">
        <v>353</v>
      </c>
      <c r="C111" s="5" t="s">
        <v>50</v>
      </c>
      <c r="D111" s="5" t="s">
        <v>354</v>
      </c>
      <c r="E111" s="5" t="s">
        <v>17</v>
      </c>
      <c r="F111" s="5" t="s">
        <v>17</v>
      </c>
      <c r="G111" s="5" t="s">
        <v>17</v>
      </c>
      <c r="H111" s="5" t="s">
        <v>18</v>
      </c>
      <c r="I111" s="5" t="s">
        <v>355</v>
      </c>
      <c r="J111" s="5" t="s">
        <v>20</v>
      </c>
      <c r="K111" s="5" t="s">
        <v>17</v>
      </c>
      <c r="L111" s="5" t="s">
        <v>46</v>
      </c>
      <c r="M111" s="17">
        <v>85816.8</v>
      </c>
      <c r="N111" s="17">
        <v>91520</v>
      </c>
      <c r="O111" s="18">
        <v>88668.4</v>
      </c>
      <c r="P111" s="25">
        <f t="shared" si="5"/>
        <v>0</v>
      </c>
      <c r="Q111" s="25">
        <f t="shared" si="6"/>
        <v>0</v>
      </c>
      <c r="R111" s="25">
        <f t="shared" si="7"/>
        <v>0</v>
      </c>
    </row>
    <row r="112" spans="1:18" x14ac:dyDescent="0.2">
      <c r="A112" s="4" t="s">
        <v>13</v>
      </c>
      <c r="B112" s="4" t="s">
        <v>356</v>
      </c>
      <c r="C112" s="4" t="s">
        <v>357</v>
      </c>
      <c r="D112" s="4" t="s">
        <v>358</v>
      </c>
      <c r="E112" s="4" t="s">
        <v>136</v>
      </c>
      <c r="F112" s="4" t="s">
        <v>136</v>
      </c>
      <c r="G112" s="4" t="s">
        <v>136</v>
      </c>
      <c r="H112" s="4" t="s">
        <v>100</v>
      </c>
      <c r="I112" s="4" t="s">
        <v>359</v>
      </c>
      <c r="J112" s="4" t="s">
        <v>20</v>
      </c>
      <c r="K112" s="4" t="s">
        <v>32</v>
      </c>
      <c r="L112" s="4" t="s">
        <v>33</v>
      </c>
      <c r="M112" s="15">
        <v>137280</v>
      </c>
      <c r="N112" s="15">
        <v>180000</v>
      </c>
      <c r="O112" s="16">
        <v>158640</v>
      </c>
      <c r="P112" s="25">
        <f t="shared" si="5"/>
        <v>1</v>
      </c>
      <c r="Q112" s="25">
        <f t="shared" si="6"/>
        <v>1</v>
      </c>
      <c r="R112" s="25">
        <f t="shared" si="7"/>
        <v>1</v>
      </c>
    </row>
    <row r="113" spans="1:18" x14ac:dyDescent="0.2">
      <c r="A113" s="5" t="s">
        <v>55</v>
      </c>
      <c r="B113" s="5" t="s">
        <v>360</v>
      </c>
      <c r="C113" s="5" t="s">
        <v>67</v>
      </c>
      <c r="D113" s="5" t="s">
        <v>361</v>
      </c>
      <c r="E113" s="5" t="s">
        <v>1835</v>
      </c>
      <c r="F113" s="5" t="s">
        <v>1835</v>
      </c>
      <c r="G113" s="5" t="s">
        <v>1835</v>
      </c>
      <c r="H113" s="5" t="s">
        <v>146</v>
      </c>
      <c r="I113" s="5" t="s">
        <v>362</v>
      </c>
      <c r="J113" s="5" t="s">
        <v>20</v>
      </c>
      <c r="K113" s="5" t="s">
        <v>32</v>
      </c>
      <c r="L113" s="5" t="s">
        <v>21</v>
      </c>
      <c r="M113" s="17">
        <v>68000</v>
      </c>
      <c r="N113" s="17">
        <v>88300</v>
      </c>
      <c r="O113" s="18">
        <v>78150</v>
      </c>
      <c r="P113" s="25">
        <f t="shared" si="5"/>
        <v>0</v>
      </c>
      <c r="Q113" s="25">
        <f t="shared" si="6"/>
        <v>0</v>
      </c>
      <c r="R113" s="25">
        <f t="shared" si="7"/>
        <v>0</v>
      </c>
    </row>
    <row r="114" spans="1:18" x14ac:dyDescent="0.2">
      <c r="A114" s="4" t="s">
        <v>48</v>
      </c>
      <c r="B114" s="4" t="s">
        <v>363</v>
      </c>
      <c r="C114" s="4" t="s">
        <v>50</v>
      </c>
      <c r="D114" s="4" t="s">
        <v>364</v>
      </c>
      <c r="E114" s="4" t="s">
        <v>37</v>
      </c>
      <c r="F114" s="4" t="s">
        <v>37</v>
      </c>
      <c r="G114" s="4" t="s">
        <v>37</v>
      </c>
      <c r="H114" s="4" t="s">
        <v>31</v>
      </c>
      <c r="I114" s="4" t="s">
        <v>365</v>
      </c>
      <c r="J114" s="4" t="s">
        <v>223</v>
      </c>
      <c r="K114" s="4" t="s">
        <v>32</v>
      </c>
      <c r="L114" s="4" t="s">
        <v>33</v>
      </c>
      <c r="M114" s="15">
        <v>30240.560000000001</v>
      </c>
      <c r="N114" s="15">
        <v>57200</v>
      </c>
      <c r="O114" s="16">
        <v>43720.28</v>
      </c>
      <c r="P114" s="25">
        <f t="shared" si="5"/>
        <v>0</v>
      </c>
      <c r="Q114" s="25">
        <f t="shared" si="6"/>
        <v>1</v>
      </c>
      <c r="R114" s="25">
        <f t="shared" si="7"/>
        <v>0</v>
      </c>
    </row>
    <row r="115" spans="1:18" x14ac:dyDescent="0.2">
      <c r="A115" s="5" t="s">
        <v>105</v>
      </c>
      <c r="B115" s="5" t="s">
        <v>366</v>
      </c>
      <c r="C115" s="5" t="s">
        <v>28</v>
      </c>
      <c r="D115" s="5" t="s">
        <v>367</v>
      </c>
      <c r="E115" s="5" t="s">
        <v>368</v>
      </c>
      <c r="F115" s="5" t="s">
        <v>368</v>
      </c>
      <c r="G115" s="5" t="s">
        <v>368</v>
      </c>
      <c r="H115" s="5" t="s">
        <v>186</v>
      </c>
      <c r="I115" s="5" t="s">
        <v>54</v>
      </c>
      <c r="J115" s="5" t="s">
        <v>20</v>
      </c>
      <c r="K115" s="5" t="s">
        <v>32</v>
      </c>
      <c r="L115" s="5" t="s">
        <v>150</v>
      </c>
      <c r="M115" s="17">
        <v>46531</v>
      </c>
      <c r="N115" s="17">
        <v>58164</v>
      </c>
      <c r="O115" s="18">
        <v>52347.5</v>
      </c>
      <c r="P115" s="25">
        <f t="shared" si="5"/>
        <v>0</v>
      </c>
      <c r="Q115" s="25">
        <f t="shared" si="6"/>
        <v>1</v>
      </c>
      <c r="R115" s="25">
        <f t="shared" si="7"/>
        <v>0</v>
      </c>
    </row>
    <row r="116" spans="1:18" x14ac:dyDescent="0.2">
      <c r="A116" s="4" t="s">
        <v>105</v>
      </c>
      <c r="B116" s="4" t="s">
        <v>369</v>
      </c>
      <c r="C116" s="4" t="s">
        <v>370</v>
      </c>
      <c r="D116" s="4" t="s">
        <v>371</v>
      </c>
      <c r="E116" s="4" t="s">
        <v>99</v>
      </c>
      <c r="F116" s="4" t="s">
        <v>99</v>
      </c>
      <c r="G116" s="4" t="s">
        <v>99</v>
      </c>
      <c r="H116" s="4" t="s">
        <v>100</v>
      </c>
      <c r="I116" s="4" t="s">
        <v>372</v>
      </c>
      <c r="J116" s="4" t="s">
        <v>20</v>
      </c>
      <c r="K116" s="4" t="s">
        <v>32</v>
      </c>
      <c r="L116" s="4" t="s">
        <v>21</v>
      </c>
      <c r="M116" s="15">
        <v>69000</v>
      </c>
      <c r="N116" s="15">
        <v>86000</v>
      </c>
      <c r="O116" s="16">
        <v>77500</v>
      </c>
      <c r="P116" s="25">
        <f t="shared" si="5"/>
        <v>0</v>
      </c>
      <c r="Q116" s="25">
        <f t="shared" si="6"/>
        <v>0</v>
      </c>
      <c r="R116" s="25">
        <f t="shared" si="7"/>
        <v>0</v>
      </c>
    </row>
    <row r="117" spans="1:18" x14ac:dyDescent="0.2">
      <c r="A117" s="5" t="s">
        <v>13</v>
      </c>
      <c r="B117" s="5" t="s">
        <v>373</v>
      </c>
      <c r="C117" s="5" t="s">
        <v>28</v>
      </c>
      <c r="D117" s="5" t="s">
        <v>374</v>
      </c>
      <c r="E117" s="5" t="s">
        <v>136</v>
      </c>
      <c r="F117" s="5" t="s">
        <v>136</v>
      </c>
      <c r="G117" s="5" t="s">
        <v>136</v>
      </c>
      <c r="H117" s="5" t="s">
        <v>100</v>
      </c>
      <c r="I117" s="5" t="s">
        <v>155</v>
      </c>
      <c r="J117" s="5" t="s">
        <v>375</v>
      </c>
      <c r="K117" s="5" t="s">
        <v>32</v>
      </c>
      <c r="L117" s="5" t="s">
        <v>33</v>
      </c>
      <c r="M117" s="17">
        <v>81239.899999999994</v>
      </c>
      <c r="N117" s="17">
        <v>101495.59</v>
      </c>
      <c r="O117" s="18">
        <v>91367.744999999995</v>
      </c>
      <c r="P117" s="25">
        <f t="shared" si="5"/>
        <v>0</v>
      </c>
      <c r="Q117" s="25">
        <f t="shared" si="6"/>
        <v>0</v>
      </c>
      <c r="R117" s="25">
        <f t="shared" si="7"/>
        <v>0</v>
      </c>
    </row>
    <row r="118" spans="1:18" x14ac:dyDescent="0.2">
      <c r="A118" s="4" t="s">
        <v>96</v>
      </c>
      <c r="B118" s="4" t="s">
        <v>376</v>
      </c>
      <c r="C118" s="4" t="s">
        <v>50</v>
      </c>
      <c r="D118" s="4" t="s">
        <v>377</v>
      </c>
      <c r="E118" s="4" t="s">
        <v>378</v>
      </c>
      <c r="F118" s="4" t="s">
        <v>17</v>
      </c>
      <c r="G118" s="4" t="s">
        <v>1730</v>
      </c>
      <c r="H118" s="4" t="s">
        <v>178</v>
      </c>
      <c r="I118" s="4" t="s">
        <v>379</v>
      </c>
      <c r="J118" s="4" t="s">
        <v>20</v>
      </c>
      <c r="K118" s="4" t="s">
        <v>17</v>
      </c>
      <c r="L118" s="4" t="s">
        <v>39</v>
      </c>
      <c r="M118" s="15">
        <v>45016</v>
      </c>
      <c r="N118" s="15">
        <v>93603</v>
      </c>
      <c r="O118" s="16">
        <v>69309.5</v>
      </c>
      <c r="P118" s="25">
        <f t="shared" si="5"/>
        <v>0</v>
      </c>
      <c r="Q118" s="25">
        <f t="shared" si="6"/>
        <v>0</v>
      </c>
      <c r="R118" s="25">
        <f t="shared" si="7"/>
        <v>0</v>
      </c>
    </row>
    <row r="119" spans="1:18" x14ac:dyDescent="0.2">
      <c r="A119" s="5" t="s">
        <v>26</v>
      </c>
      <c r="B119" s="5" t="s">
        <v>380</v>
      </c>
      <c r="C119" s="5" t="s">
        <v>50</v>
      </c>
      <c r="D119" s="5" t="s">
        <v>381</v>
      </c>
      <c r="E119" s="5" t="s">
        <v>17</v>
      </c>
      <c r="F119" s="5" t="s">
        <v>17</v>
      </c>
      <c r="G119" s="5" t="s">
        <v>17</v>
      </c>
      <c r="H119" s="5" t="s">
        <v>18</v>
      </c>
      <c r="I119" s="5" t="s">
        <v>382</v>
      </c>
      <c r="J119" s="5" t="s">
        <v>375</v>
      </c>
      <c r="K119" s="5" t="s">
        <v>17</v>
      </c>
      <c r="L119" s="5" t="s">
        <v>21</v>
      </c>
      <c r="M119" s="17">
        <v>64123.59</v>
      </c>
      <c r="N119" s="17">
        <v>86600</v>
      </c>
      <c r="O119" s="18">
        <v>75361.794999999998</v>
      </c>
      <c r="P119" s="25">
        <f t="shared" si="5"/>
        <v>0</v>
      </c>
      <c r="Q119" s="25">
        <f t="shared" si="6"/>
        <v>0</v>
      </c>
      <c r="R119" s="25">
        <f t="shared" si="7"/>
        <v>0</v>
      </c>
    </row>
    <row r="120" spans="1:18" x14ac:dyDescent="0.2">
      <c r="A120" s="4" t="s">
        <v>96</v>
      </c>
      <c r="B120" s="4" t="s">
        <v>376</v>
      </c>
      <c r="C120" s="4" t="s">
        <v>50</v>
      </c>
      <c r="D120" s="4" t="s">
        <v>377</v>
      </c>
      <c r="E120" s="4" t="s">
        <v>383</v>
      </c>
      <c r="F120" s="4" t="s">
        <v>17</v>
      </c>
      <c r="G120" s="4" t="s">
        <v>2984</v>
      </c>
      <c r="H120" s="4" t="s">
        <v>384</v>
      </c>
      <c r="I120" s="4" t="s">
        <v>379</v>
      </c>
      <c r="J120" s="4" t="s">
        <v>20</v>
      </c>
      <c r="K120" s="4" t="s">
        <v>17</v>
      </c>
      <c r="L120" s="4" t="s">
        <v>39</v>
      </c>
      <c r="M120" s="15">
        <v>45016</v>
      </c>
      <c r="N120" s="15">
        <v>93603</v>
      </c>
      <c r="O120" s="16">
        <v>69309.5</v>
      </c>
      <c r="P120" s="25">
        <f t="shared" si="5"/>
        <v>0</v>
      </c>
      <c r="Q120" s="25">
        <f t="shared" si="6"/>
        <v>0</v>
      </c>
      <c r="R120" s="25">
        <f t="shared" si="7"/>
        <v>0</v>
      </c>
    </row>
    <row r="121" spans="1:18" x14ac:dyDescent="0.2">
      <c r="A121" s="5" t="s">
        <v>96</v>
      </c>
      <c r="B121" s="5" t="s">
        <v>376</v>
      </c>
      <c r="C121" s="5" t="s">
        <v>50</v>
      </c>
      <c r="D121" s="5" t="s">
        <v>377</v>
      </c>
      <c r="E121" s="5" t="s">
        <v>385</v>
      </c>
      <c r="F121" s="5" t="s">
        <v>17</v>
      </c>
      <c r="G121" s="5" t="s">
        <v>840</v>
      </c>
      <c r="H121" s="5" t="s">
        <v>31</v>
      </c>
      <c r="I121" s="5" t="s">
        <v>379</v>
      </c>
      <c r="J121" s="5" t="s">
        <v>20</v>
      </c>
      <c r="K121" s="5" t="s">
        <v>17</v>
      </c>
      <c r="L121" s="5" t="s">
        <v>39</v>
      </c>
      <c r="M121" s="17">
        <v>45016</v>
      </c>
      <c r="N121" s="17">
        <v>93603</v>
      </c>
      <c r="O121" s="18">
        <v>69309.5</v>
      </c>
      <c r="P121" s="25">
        <f t="shared" si="5"/>
        <v>0</v>
      </c>
      <c r="Q121" s="25">
        <f t="shared" si="6"/>
        <v>0</v>
      </c>
      <c r="R121" s="25">
        <f t="shared" si="7"/>
        <v>0</v>
      </c>
    </row>
    <row r="122" spans="1:18" x14ac:dyDescent="0.2">
      <c r="A122" s="4" t="s">
        <v>13</v>
      </c>
      <c r="B122" s="4" t="s">
        <v>386</v>
      </c>
      <c r="C122" s="4" t="s">
        <v>50</v>
      </c>
      <c r="D122" s="4" t="s">
        <v>387</v>
      </c>
      <c r="E122" s="4" t="s">
        <v>30</v>
      </c>
      <c r="F122" s="4" t="s">
        <v>30</v>
      </c>
      <c r="G122" s="4" t="s">
        <v>30</v>
      </c>
      <c r="H122" s="4" t="s">
        <v>31</v>
      </c>
      <c r="I122" s="4" t="s">
        <v>388</v>
      </c>
      <c r="J122" s="4" t="s">
        <v>45</v>
      </c>
      <c r="K122" s="4" t="s">
        <v>32</v>
      </c>
      <c r="L122" s="4" t="s">
        <v>33</v>
      </c>
      <c r="M122" s="15">
        <v>76000</v>
      </c>
      <c r="N122" s="15">
        <v>89440</v>
      </c>
      <c r="O122" s="16">
        <v>82720</v>
      </c>
      <c r="P122" s="25">
        <f t="shared" si="5"/>
        <v>0</v>
      </c>
      <c r="Q122" s="25">
        <f t="shared" si="6"/>
        <v>0</v>
      </c>
      <c r="R122" s="25">
        <f t="shared" si="7"/>
        <v>0</v>
      </c>
    </row>
    <row r="123" spans="1:18" x14ac:dyDescent="0.2">
      <c r="A123" s="5" t="s">
        <v>96</v>
      </c>
      <c r="B123" s="5" t="s">
        <v>376</v>
      </c>
      <c r="C123" s="5" t="s">
        <v>50</v>
      </c>
      <c r="D123" s="5" t="s">
        <v>377</v>
      </c>
      <c r="E123" s="5" t="s">
        <v>389</v>
      </c>
      <c r="F123" s="5" t="s">
        <v>17</v>
      </c>
      <c r="G123" s="5" t="s">
        <v>1764</v>
      </c>
      <c r="H123" s="5" t="s">
        <v>146</v>
      </c>
      <c r="I123" s="5" t="s">
        <v>379</v>
      </c>
      <c r="J123" s="5" t="s">
        <v>20</v>
      </c>
      <c r="K123" s="5" t="s">
        <v>17</v>
      </c>
      <c r="L123" s="5" t="s">
        <v>39</v>
      </c>
      <c r="M123" s="17">
        <v>45016</v>
      </c>
      <c r="N123" s="17">
        <v>93603</v>
      </c>
      <c r="O123" s="18">
        <v>69309.5</v>
      </c>
      <c r="P123" s="25">
        <f t="shared" si="5"/>
        <v>0</v>
      </c>
      <c r="Q123" s="25">
        <f t="shared" si="6"/>
        <v>0</v>
      </c>
      <c r="R123" s="25">
        <f t="shared" si="7"/>
        <v>0</v>
      </c>
    </row>
    <row r="124" spans="1:18" x14ac:dyDescent="0.2">
      <c r="A124" s="4" t="s">
        <v>105</v>
      </c>
      <c r="B124" s="4" t="s">
        <v>390</v>
      </c>
      <c r="C124" s="4" t="s">
        <v>28</v>
      </c>
      <c r="D124" s="4" t="s">
        <v>391</v>
      </c>
      <c r="E124" s="4" t="s">
        <v>37</v>
      </c>
      <c r="F124" s="4" t="s">
        <v>37</v>
      </c>
      <c r="G124" s="4" t="s">
        <v>37</v>
      </c>
      <c r="H124" s="4" t="s">
        <v>31</v>
      </c>
      <c r="I124" s="4" t="s">
        <v>392</v>
      </c>
      <c r="J124" s="4" t="s">
        <v>20</v>
      </c>
      <c r="K124" s="4" t="s">
        <v>32</v>
      </c>
      <c r="L124" s="4" t="s">
        <v>21</v>
      </c>
      <c r="M124" s="15">
        <v>69000</v>
      </c>
      <c r="N124" s="15">
        <v>86000</v>
      </c>
      <c r="O124" s="16">
        <v>77500</v>
      </c>
      <c r="P124" s="25">
        <f t="shared" si="5"/>
        <v>0</v>
      </c>
      <c r="Q124" s="25">
        <f t="shared" si="6"/>
        <v>0</v>
      </c>
      <c r="R124" s="25">
        <f t="shared" si="7"/>
        <v>0</v>
      </c>
    </row>
    <row r="125" spans="1:18" x14ac:dyDescent="0.2">
      <c r="A125" s="5" t="s">
        <v>96</v>
      </c>
      <c r="B125" s="5" t="s">
        <v>376</v>
      </c>
      <c r="C125" s="5" t="s">
        <v>50</v>
      </c>
      <c r="D125" s="5" t="s">
        <v>377</v>
      </c>
      <c r="E125" s="5" t="s">
        <v>393</v>
      </c>
      <c r="F125" s="5" t="s">
        <v>17</v>
      </c>
      <c r="G125" s="5" t="s">
        <v>2986</v>
      </c>
      <c r="H125" s="5" t="s">
        <v>31</v>
      </c>
      <c r="I125" s="5" t="s">
        <v>379</v>
      </c>
      <c r="J125" s="5" t="s">
        <v>20</v>
      </c>
      <c r="K125" s="5" t="s">
        <v>17</v>
      </c>
      <c r="L125" s="5" t="s">
        <v>39</v>
      </c>
      <c r="M125" s="17">
        <v>45016</v>
      </c>
      <c r="N125" s="17">
        <v>93603</v>
      </c>
      <c r="O125" s="18">
        <v>69309.5</v>
      </c>
      <c r="P125" s="25">
        <f t="shared" si="5"/>
        <v>0</v>
      </c>
      <c r="Q125" s="25">
        <f t="shared" si="6"/>
        <v>0</v>
      </c>
      <c r="R125" s="25">
        <f t="shared" si="7"/>
        <v>0</v>
      </c>
    </row>
    <row r="126" spans="1:18" x14ac:dyDescent="0.2">
      <c r="A126" s="4" t="s">
        <v>88</v>
      </c>
      <c r="B126" s="4" t="s">
        <v>394</v>
      </c>
      <c r="C126" s="4" t="s">
        <v>90</v>
      </c>
      <c r="D126" s="4" t="s">
        <v>126</v>
      </c>
      <c r="E126" s="4" t="s">
        <v>37</v>
      </c>
      <c r="F126" s="4" t="s">
        <v>37</v>
      </c>
      <c r="G126" s="4" t="s">
        <v>37</v>
      </c>
      <c r="H126" s="4" t="s">
        <v>31</v>
      </c>
      <c r="I126" s="4" t="s">
        <v>395</v>
      </c>
      <c r="J126" s="4" t="s">
        <v>20</v>
      </c>
      <c r="K126" s="4" t="s">
        <v>32</v>
      </c>
      <c r="L126" s="4" t="s">
        <v>93</v>
      </c>
      <c r="M126" s="15">
        <v>74800</v>
      </c>
      <c r="N126" s="15">
        <v>138600</v>
      </c>
      <c r="O126" s="16">
        <v>106700</v>
      </c>
      <c r="P126" s="25">
        <f t="shared" si="5"/>
        <v>0</v>
      </c>
      <c r="Q126" s="25">
        <f t="shared" si="6"/>
        <v>1</v>
      </c>
      <c r="R126" s="25">
        <f t="shared" si="7"/>
        <v>0</v>
      </c>
    </row>
    <row r="127" spans="1:18" x14ac:dyDescent="0.2">
      <c r="A127" s="5" t="s">
        <v>96</v>
      </c>
      <c r="B127" s="5" t="s">
        <v>376</v>
      </c>
      <c r="C127" s="5" t="s">
        <v>50</v>
      </c>
      <c r="D127" s="5" t="s">
        <v>377</v>
      </c>
      <c r="E127" s="5" t="s">
        <v>396</v>
      </c>
      <c r="F127" s="5" t="s">
        <v>17</v>
      </c>
      <c r="G127" s="5" t="s">
        <v>30</v>
      </c>
      <c r="H127" s="5" t="s">
        <v>31</v>
      </c>
      <c r="I127" s="5" t="s">
        <v>379</v>
      </c>
      <c r="J127" s="5" t="s">
        <v>20</v>
      </c>
      <c r="K127" s="5" t="s">
        <v>17</v>
      </c>
      <c r="L127" s="5" t="s">
        <v>39</v>
      </c>
      <c r="M127" s="17">
        <v>45016</v>
      </c>
      <c r="N127" s="17">
        <v>93603</v>
      </c>
      <c r="O127" s="18">
        <v>69309.5</v>
      </c>
      <c r="P127" s="25">
        <f t="shared" si="5"/>
        <v>0</v>
      </c>
      <c r="Q127" s="25">
        <f t="shared" si="6"/>
        <v>0</v>
      </c>
      <c r="R127" s="25">
        <f t="shared" si="7"/>
        <v>0</v>
      </c>
    </row>
    <row r="128" spans="1:18" x14ac:dyDescent="0.2">
      <c r="A128" s="4" t="s">
        <v>81</v>
      </c>
      <c r="B128" s="4" t="s">
        <v>397</v>
      </c>
      <c r="C128" s="4" t="s">
        <v>23</v>
      </c>
      <c r="D128" s="4" t="s">
        <v>398</v>
      </c>
      <c r="E128" s="4" t="s">
        <v>37</v>
      </c>
      <c r="F128" s="4" t="s">
        <v>37</v>
      </c>
      <c r="G128" s="4" t="s">
        <v>37</v>
      </c>
      <c r="H128" s="4" t="s">
        <v>31</v>
      </c>
      <c r="I128" s="4" t="s">
        <v>399</v>
      </c>
      <c r="J128" s="4" t="s">
        <v>45</v>
      </c>
      <c r="K128" s="4" t="s">
        <v>32</v>
      </c>
      <c r="L128" s="4" t="s">
        <v>46</v>
      </c>
      <c r="M128" s="15">
        <v>30240.560000000001</v>
      </c>
      <c r="N128" s="15">
        <v>57200</v>
      </c>
      <c r="O128" s="16">
        <v>43720.28</v>
      </c>
      <c r="P128" s="25">
        <f t="shared" si="5"/>
        <v>0</v>
      </c>
      <c r="Q128" s="25">
        <f t="shared" si="6"/>
        <v>1</v>
      </c>
      <c r="R128" s="25">
        <f t="shared" si="7"/>
        <v>0</v>
      </c>
    </row>
    <row r="129" spans="1:18" x14ac:dyDescent="0.2">
      <c r="A129" s="5" t="s">
        <v>13</v>
      </c>
      <c r="B129" s="5" t="s">
        <v>400</v>
      </c>
      <c r="C129" s="5" t="s">
        <v>28</v>
      </c>
      <c r="D129" s="5" t="s">
        <v>401</v>
      </c>
      <c r="E129" s="5" t="s">
        <v>212</v>
      </c>
      <c r="F129" s="5" t="s">
        <v>212</v>
      </c>
      <c r="G129" s="5" t="s">
        <v>212</v>
      </c>
      <c r="H129" s="5" t="s">
        <v>31</v>
      </c>
      <c r="I129" s="5" t="s">
        <v>402</v>
      </c>
      <c r="J129" s="5" t="s">
        <v>20</v>
      </c>
      <c r="K129" s="5" t="s">
        <v>32</v>
      </c>
      <c r="L129" s="5" t="s">
        <v>21</v>
      </c>
      <c r="M129" s="17">
        <v>30240.560000000001</v>
      </c>
      <c r="N129" s="17">
        <v>57200</v>
      </c>
      <c r="O129" s="18">
        <v>43720.28</v>
      </c>
      <c r="P129" s="25">
        <f t="shared" si="5"/>
        <v>0</v>
      </c>
      <c r="Q129" s="25">
        <f t="shared" si="6"/>
        <v>1</v>
      </c>
      <c r="R129" s="25">
        <f t="shared" si="7"/>
        <v>0</v>
      </c>
    </row>
    <row r="130" spans="1:18" x14ac:dyDescent="0.2">
      <c r="A130" s="4" t="s">
        <v>48</v>
      </c>
      <c r="B130" s="4" t="s">
        <v>403</v>
      </c>
      <c r="C130" s="4" t="s">
        <v>23</v>
      </c>
      <c r="D130" s="4" t="s">
        <v>404</v>
      </c>
      <c r="E130" s="4" t="s">
        <v>123</v>
      </c>
      <c r="F130" s="4" t="s">
        <v>123</v>
      </c>
      <c r="G130" s="4" t="s">
        <v>123</v>
      </c>
      <c r="H130" s="4" t="s">
        <v>31</v>
      </c>
      <c r="I130" s="4" t="s">
        <v>405</v>
      </c>
      <c r="J130" s="4" t="s">
        <v>20</v>
      </c>
      <c r="K130" s="4" t="s">
        <v>32</v>
      </c>
      <c r="L130" s="4" t="s">
        <v>21</v>
      </c>
      <c r="M130" s="15">
        <v>30240.560000000001</v>
      </c>
      <c r="N130" s="15">
        <v>57200</v>
      </c>
      <c r="O130" s="16">
        <v>43720.28</v>
      </c>
      <c r="P130" s="25">
        <f t="shared" si="5"/>
        <v>0</v>
      </c>
      <c r="Q130" s="25">
        <f t="shared" si="6"/>
        <v>1</v>
      </c>
      <c r="R130" s="25">
        <f t="shared" si="7"/>
        <v>0</v>
      </c>
    </row>
    <row r="131" spans="1:18" x14ac:dyDescent="0.2">
      <c r="A131" s="5" t="s">
        <v>96</v>
      </c>
      <c r="B131" s="5" t="s">
        <v>376</v>
      </c>
      <c r="C131" s="5" t="s">
        <v>50</v>
      </c>
      <c r="D131" s="5" t="s">
        <v>377</v>
      </c>
      <c r="E131" s="5" t="s">
        <v>406</v>
      </c>
      <c r="F131" s="5" t="s">
        <v>17</v>
      </c>
      <c r="G131" s="5" t="s">
        <v>1125</v>
      </c>
      <c r="H131" s="5" t="s">
        <v>53</v>
      </c>
      <c r="I131" s="5" t="s">
        <v>379</v>
      </c>
      <c r="J131" s="5" t="s">
        <v>20</v>
      </c>
      <c r="K131" s="5" t="s">
        <v>17</v>
      </c>
      <c r="L131" s="5" t="s">
        <v>39</v>
      </c>
      <c r="M131" s="17">
        <v>45016</v>
      </c>
      <c r="N131" s="17">
        <v>93603</v>
      </c>
      <c r="O131" s="18">
        <v>69309.5</v>
      </c>
      <c r="P131" s="25">
        <f t="shared" ref="P131:P194" si="8">IF(OR(M131&lt;V$21, M131&gt;V$25), 1, 0)</f>
        <v>0</v>
      </c>
      <c r="Q131" s="25">
        <f t="shared" si="6"/>
        <v>0</v>
      </c>
      <c r="R131" s="25">
        <f t="shared" si="7"/>
        <v>0</v>
      </c>
    </row>
    <row r="132" spans="1:18" x14ac:dyDescent="0.2">
      <c r="A132" s="4" t="s">
        <v>96</v>
      </c>
      <c r="B132" s="4" t="s">
        <v>376</v>
      </c>
      <c r="C132" s="4" t="s">
        <v>50</v>
      </c>
      <c r="D132" s="4" t="s">
        <v>377</v>
      </c>
      <c r="E132" s="4" t="s">
        <v>407</v>
      </c>
      <c r="F132" s="4" t="s">
        <v>17</v>
      </c>
      <c r="G132" s="4" t="s">
        <v>2983</v>
      </c>
      <c r="H132" s="4" t="s">
        <v>186</v>
      </c>
      <c r="I132" s="4" t="s">
        <v>379</v>
      </c>
      <c r="J132" s="4" t="s">
        <v>20</v>
      </c>
      <c r="K132" s="4" t="s">
        <v>17</v>
      </c>
      <c r="L132" s="4" t="s">
        <v>39</v>
      </c>
      <c r="M132" s="15">
        <v>45016</v>
      </c>
      <c r="N132" s="15">
        <v>93603</v>
      </c>
      <c r="O132" s="16">
        <v>69309.5</v>
      </c>
      <c r="P132" s="25">
        <f t="shared" si="8"/>
        <v>0</v>
      </c>
      <c r="Q132" s="25">
        <f t="shared" si="6"/>
        <v>0</v>
      </c>
      <c r="R132" s="25">
        <f t="shared" si="7"/>
        <v>0</v>
      </c>
    </row>
    <row r="133" spans="1:18" x14ac:dyDescent="0.2">
      <c r="A133" s="5" t="s">
        <v>22</v>
      </c>
      <c r="B133" s="5" t="s">
        <v>23</v>
      </c>
      <c r="C133" s="5" t="s">
        <v>23</v>
      </c>
      <c r="D133" s="5" t="s">
        <v>408</v>
      </c>
      <c r="E133" s="5" t="s">
        <v>99</v>
      </c>
      <c r="F133" s="5" t="s">
        <v>99</v>
      </c>
      <c r="G133" s="5" t="s">
        <v>99</v>
      </c>
      <c r="H133" s="5" t="s">
        <v>100</v>
      </c>
      <c r="I133" s="5" t="s">
        <v>306</v>
      </c>
      <c r="J133" s="5" t="s">
        <v>20</v>
      </c>
      <c r="K133" s="5" t="s">
        <v>32</v>
      </c>
      <c r="L133" s="5" t="s">
        <v>101</v>
      </c>
      <c r="M133" s="17">
        <v>65000</v>
      </c>
      <c r="N133" s="17">
        <v>87000</v>
      </c>
      <c r="O133" s="18">
        <v>76000</v>
      </c>
      <c r="P133" s="25">
        <f t="shared" si="8"/>
        <v>0</v>
      </c>
      <c r="Q133" s="25">
        <f t="shared" si="6"/>
        <v>0</v>
      </c>
      <c r="R133" s="25">
        <f t="shared" si="7"/>
        <v>0</v>
      </c>
    </row>
    <row r="134" spans="1:18" x14ac:dyDescent="0.2">
      <c r="A134" s="4" t="s">
        <v>48</v>
      </c>
      <c r="B134" s="4" t="s">
        <v>409</v>
      </c>
      <c r="C134" s="4" t="s">
        <v>28</v>
      </c>
      <c r="D134" s="4" t="s">
        <v>391</v>
      </c>
      <c r="E134" s="4" t="s">
        <v>37</v>
      </c>
      <c r="F134" s="4" t="s">
        <v>37</v>
      </c>
      <c r="G134" s="4" t="s">
        <v>37</v>
      </c>
      <c r="H134" s="4" t="s">
        <v>31</v>
      </c>
      <c r="I134" s="4" t="s">
        <v>410</v>
      </c>
      <c r="J134" s="4" t="s">
        <v>20</v>
      </c>
      <c r="K134" s="4" t="s">
        <v>32</v>
      </c>
      <c r="L134" s="4" t="s">
        <v>21</v>
      </c>
      <c r="M134" s="15">
        <v>68500</v>
      </c>
      <c r="N134" s="15">
        <v>87000</v>
      </c>
      <c r="O134" s="16">
        <v>77750</v>
      </c>
      <c r="P134" s="25">
        <f t="shared" si="8"/>
        <v>0</v>
      </c>
      <c r="Q134" s="25">
        <f t="shared" si="6"/>
        <v>0</v>
      </c>
      <c r="R134" s="25">
        <f t="shared" si="7"/>
        <v>0</v>
      </c>
    </row>
    <row r="135" spans="1:18" x14ac:dyDescent="0.2">
      <c r="A135" s="5" t="s">
        <v>96</v>
      </c>
      <c r="B135" s="5" t="s">
        <v>376</v>
      </c>
      <c r="C135" s="5" t="s">
        <v>50</v>
      </c>
      <c r="D135" s="5" t="s">
        <v>377</v>
      </c>
      <c r="E135" s="5" t="s">
        <v>411</v>
      </c>
      <c r="F135" s="5" t="s">
        <v>17</v>
      </c>
      <c r="G135" s="5" t="s">
        <v>123</v>
      </c>
      <c r="H135" s="5" t="s">
        <v>31</v>
      </c>
      <c r="I135" s="5" t="s">
        <v>379</v>
      </c>
      <c r="J135" s="5" t="s">
        <v>20</v>
      </c>
      <c r="K135" s="5" t="s">
        <v>17</v>
      </c>
      <c r="L135" s="5" t="s">
        <v>39</v>
      </c>
      <c r="M135" s="17">
        <v>45016</v>
      </c>
      <c r="N135" s="17">
        <v>93603</v>
      </c>
      <c r="O135" s="18">
        <v>69309.5</v>
      </c>
      <c r="P135" s="25">
        <f t="shared" si="8"/>
        <v>0</v>
      </c>
      <c r="Q135" s="25">
        <f t="shared" si="6"/>
        <v>0</v>
      </c>
      <c r="R135" s="25">
        <f t="shared" si="7"/>
        <v>0</v>
      </c>
    </row>
    <row r="136" spans="1:18" x14ac:dyDescent="0.2">
      <c r="A136" s="4" t="s">
        <v>48</v>
      </c>
      <c r="B136" s="4" t="s">
        <v>412</v>
      </c>
      <c r="C136" s="4" t="s">
        <v>50</v>
      </c>
      <c r="D136" s="4" t="s">
        <v>404</v>
      </c>
      <c r="E136" s="4" t="s">
        <v>37</v>
      </c>
      <c r="F136" s="4" t="s">
        <v>37</v>
      </c>
      <c r="G136" s="4" t="s">
        <v>37</v>
      </c>
      <c r="H136" s="4" t="s">
        <v>31</v>
      </c>
      <c r="I136" s="4" t="s">
        <v>413</v>
      </c>
      <c r="J136" s="4" t="s">
        <v>20</v>
      </c>
      <c r="K136" s="4" t="s">
        <v>32</v>
      </c>
      <c r="L136" s="4" t="s">
        <v>21</v>
      </c>
      <c r="M136" s="15">
        <v>30240.560000000001</v>
      </c>
      <c r="N136" s="15">
        <v>57200</v>
      </c>
      <c r="O136" s="16">
        <v>43720.28</v>
      </c>
      <c r="P136" s="25">
        <f t="shared" si="8"/>
        <v>0</v>
      </c>
      <c r="Q136" s="25">
        <f t="shared" si="6"/>
        <v>1</v>
      </c>
      <c r="R136" s="25">
        <f t="shared" si="7"/>
        <v>0</v>
      </c>
    </row>
    <row r="137" spans="1:18" x14ac:dyDescent="0.2">
      <c r="A137" s="5" t="s">
        <v>48</v>
      </c>
      <c r="B137" s="5" t="s">
        <v>414</v>
      </c>
      <c r="C137" s="5" t="s">
        <v>23</v>
      </c>
      <c r="D137" s="5" t="s">
        <v>404</v>
      </c>
      <c r="E137" s="5" t="s">
        <v>123</v>
      </c>
      <c r="F137" s="5" t="s">
        <v>123</v>
      </c>
      <c r="G137" s="5" t="s">
        <v>123</v>
      </c>
      <c r="H137" s="5" t="s">
        <v>31</v>
      </c>
      <c r="I137" s="5" t="s">
        <v>415</v>
      </c>
      <c r="J137" s="5" t="s">
        <v>20</v>
      </c>
      <c r="K137" s="5" t="s">
        <v>32</v>
      </c>
      <c r="L137" s="5" t="s">
        <v>21</v>
      </c>
      <c r="M137" s="17">
        <v>30240.560000000001</v>
      </c>
      <c r="N137" s="17">
        <v>57200</v>
      </c>
      <c r="O137" s="18">
        <v>43720.28</v>
      </c>
      <c r="P137" s="25">
        <f t="shared" si="8"/>
        <v>0</v>
      </c>
      <c r="Q137" s="25">
        <f t="shared" si="6"/>
        <v>1</v>
      </c>
      <c r="R137" s="25">
        <f t="shared" si="7"/>
        <v>0</v>
      </c>
    </row>
    <row r="138" spans="1:18" x14ac:dyDescent="0.2">
      <c r="A138" s="4" t="s">
        <v>22</v>
      </c>
      <c r="B138" s="4" t="s">
        <v>417</v>
      </c>
      <c r="C138" s="4" t="s">
        <v>50</v>
      </c>
      <c r="D138" s="4" t="s">
        <v>418</v>
      </c>
      <c r="E138" s="4" t="s">
        <v>37</v>
      </c>
      <c r="F138" s="4" t="s">
        <v>37</v>
      </c>
      <c r="G138" s="4" t="s">
        <v>37</v>
      </c>
      <c r="H138" s="4" t="s">
        <v>31</v>
      </c>
      <c r="I138" s="4" t="s">
        <v>54</v>
      </c>
      <c r="J138" s="4" t="s">
        <v>20</v>
      </c>
      <c r="K138" s="4" t="s">
        <v>32</v>
      </c>
      <c r="L138" s="4" t="s">
        <v>21</v>
      </c>
      <c r="M138" s="15">
        <v>65000</v>
      </c>
      <c r="N138" s="15">
        <v>87000</v>
      </c>
      <c r="O138" s="16">
        <v>76000</v>
      </c>
      <c r="P138" s="25">
        <f t="shared" si="8"/>
        <v>0</v>
      </c>
      <c r="Q138" s="25">
        <f t="shared" si="6"/>
        <v>0</v>
      </c>
      <c r="R138" s="25">
        <f t="shared" si="7"/>
        <v>0</v>
      </c>
    </row>
    <row r="139" spans="1:18" x14ac:dyDescent="0.2">
      <c r="A139" s="5" t="s">
        <v>96</v>
      </c>
      <c r="B139" s="5" t="s">
        <v>376</v>
      </c>
      <c r="C139" s="5" t="s">
        <v>50</v>
      </c>
      <c r="D139" s="5" t="s">
        <v>377</v>
      </c>
      <c r="E139" s="5" t="s">
        <v>419</v>
      </c>
      <c r="F139" s="5" t="s">
        <v>17</v>
      </c>
      <c r="G139" s="5" t="s">
        <v>640</v>
      </c>
      <c r="H139" s="5" t="s">
        <v>119</v>
      </c>
      <c r="I139" s="5" t="s">
        <v>379</v>
      </c>
      <c r="J139" s="5" t="s">
        <v>20</v>
      </c>
      <c r="K139" s="5" t="s">
        <v>17</v>
      </c>
      <c r="L139" s="5" t="s">
        <v>39</v>
      </c>
      <c r="M139" s="17">
        <v>45016</v>
      </c>
      <c r="N139" s="17">
        <v>93603</v>
      </c>
      <c r="O139" s="18">
        <v>69309.5</v>
      </c>
      <c r="P139" s="25">
        <f t="shared" si="8"/>
        <v>0</v>
      </c>
      <c r="Q139" s="25">
        <f t="shared" si="6"/>
        <v>0</v>
      </c>
      <c r="R139" s="25">
        <f t="shared" si="7"/>
        <v>0</v>
      </c>
    </row>
    <row r="140" spans="1:18" x14ac:dyDescent="0.2">
      <c r="A140" s="4" t="s">
        <v>55</v>
      </c>
      <c r="B140" s="4" t="s">
        <v>420</v>
      </c>
      <c r="C140" s="4" t="s">
        <v>221</v>
      </c>
      <c r="D140" s="4" t="s">
        <v>421</v>
      </c>
      <c r="E140" s="4" t="s">
        <v>63</v>
      </c>
      <c r="F140" s="4" t="s">
        <v>63</v>
      </c>
      <c r="G140" s="4" t="s">
        <v>63</v>
      </c>
      <c r="H140" s="4" t="s">
        <v>53</v>
      </c>
      <c r="I140" s="4" t="s">
        <v>422</v>
      </c>
      <c r="J140" s="4" t="s">
        <v>223</v>
      </c>
      <c r="K140" s="4" t="s">
        <v>32</v>
      </c>
      <c r="L140" s="4" t="s">
        <v>21</v>
      </c>
      <c r="M140" s="15">
        <v>63800</v>
      </c>
      <c r="N140" s="15">
        <v>76125</v>
      </c>
      <c r="O140" s="16">
        <v>69962.5</v>
      </c>
      <c r="P140" s="25">
        <f t="shared" si="8"/>
        <v>0</v>
      </c>
      <c r="Q140" s="25">
        <f t="shared" si="6"/>
        <v>0</v>
      </c>
      <c r="R140" s="25">
        <f t="shared" si="7"/>
        <v>0</v>
      </c>
    </row>
    <row r="141" spans="1:18" x14ac:dyDescent="0.2">
      <c r="A141" s="5" t="s">
        <v>96</v>
      </c>
      <c r="B141" s="5" t="s">
        <v>376</v>
      </c>
      <c r="C141" s="5" t="s">
        <v>50</v>
      </c>
      <c r="D141" s="5" t="s">
        <v>377</v>
      </c>
      <c r="E141" s="5" t="s">
        <v>423</v>
      </c>
      <c r="F141" s="5" t="s">
        <v>17</v>
      </c>
      <c r="G141" s="5" t="s">
        <v>298</v>
      </c>
      <c r="H141" s="5" t="s">
        <v>53</v>
      </c>
      <c r="I141" s="5" t="s">
        <v>379</v>
      </c>
      <c r="J141" s="5" t="s">
        <v>20</v>
      </c>
      <c r="K141" s="5" t="s">
        <v>17</v>
      </c>
      <c r="L141" s="5" t="s">
        <v>39</v>
      </c>
      <c r="M141" s="17">
        <v>45016</v>
      </c>
      <c r="N141" s="17">
        <v>93603</v>
      </c>
      <c r="O141" s="18">
        <v>69309.5</v>
      </c>
      <c r="P141" s="25">
        <f t="shared" si="8"/>
        <v>0</v>
      </c>
      <c r="Q141" s="25">
        <f t="shared" si="6"/>
        <v>0</v>
      </c>
      <c r="R141" s="25">
        <f t="shared" si="7"/>
        <v>0</v>
      </c>
    </row>
    <row r="142" spans="1:18" x14ac:dyDescent="0.2">
      <c r="A142" s="4" t="s">
        <v>424</v>
      </c>
      <c r="B142" s="4" t="s">
        <v>425</v>
      </c>
      <c r="C142" s="4" t="s">
        <v>61</v>
      </c>
      <c r="D142" s="4" t="s">
        <v>426</v>
      </c>
      <c r="E142" s="4" t="s">
        <v>63</v>
      </c>
      <c r="F142" s="4" t="s">
        <v>63</v>
      </c>
      <c r="G142" s="4" t="s">
        <v>63</v>
      </c>
      <c r="H142" s="4" t="s">
        <v>53</v>
      </c>
      <c r="I142" s="4" t="s">
        <v>427</v>
      </c>
      <c r="J142" s="4" t="s">
        <v>20</v>
      </c>
      <c r="K142" s="4" t="s">
        <v>32</v>
      </c>
      <c r="L142" s="4" t="s">
        <v>33</v>
      </c>
      <c r="M142" s="15">
        <v>30240.560000000001</v>
      </c>
      <c r="N142" s="15">
        <v>57200</v>
      </c>
      <c r="O142" s="16">
        <v>43720.28</v>
      </c>
      <c r="P142" s="25">
        <f t="shared" si="8"/>
        <v>0</v>
      </c>
      <c r="Q142" s="25">
        <f t="shared" si="6"/>
        <v>1</v>
      </c>
      <c r="R142" s="25">
        <f t="shared" si="7"/>
        <v>0</v>
      </c>
    </row>
    <row r="143" spans="1:18" x14ac:dyDescent="0.2">
      <c r="A143" s="5" t="s">
        <v>96</v>
      </c>
      <c r="B143" s="5" t="s">
        <v>376</v>
      </c>
      <c r="C143" s="5" t="s">
        <v>50</v>
      </c>
      <c r="D143" s="5" t="s">
        <v>377</v>
      </c>
      <c r="E143" s="5" t="s">
        <v>428</v>
      </c>
      <c r="F143" s="5" t="s">
        <v>17</v>
      </c>
      <c r="G143" s="5" t="s">
        <v>1318</v>
      </c>
      <c r="H143" s="5" t="s">
        <v>53</v>
      </c>
      <c r="I143" s="5" t="s">
        <v>379</v>
      </c>
      <c r="J143" s="5" t="s">
        <v>20</v>
      </c>
      <c r="K143" s="5" t="s">
        <v>17</v>
      </c>
      <c r="L143" s="5" t="s">
        <v>39</v>
      </c>
      <c r="M143" s="17">
        <v>45016</v>
      </c>
      <c r="N143" s="17">
        <v>93603</v>
      </c>
      <c r="O143" s="18">
        <v>69309.5</v>
      </c>
      <c r="P143" s="25">
        <f t="shared" si="8"/>
        <v>0</v>
      </c>
      <c r="Q143" s="25">
        <f t="shared" si="6"/>
        <v>0</v>
      </c>
      <c r="R143" s="25">
        <f t="shared" si="7"/>
        <v>0</v>
      </c>
    </row>
    <row r="144" spans="1:18" x14ac:dyDescent="0.2">
      <c r="A144" s="4" t="s">
        <v>96</v>
      </c>
      <c r="B144" s="4" t="s">
        <v>376</v>
      </c>
      <c r="C144" s="4" t="s">
        <v>50</v>
      </c>
      <c r="D144" s="4" t="s">
        <v>377</v>
      </c>
      <c r="E144" s="4" t="s">
        <v>196</v>
      </c>
      <c r="F144" s="4" t="s">
        <v>17</v>
      </c>
      <c r="G144" s="4" t="s">
        <v>37</v>
      </c>
      <c r="H144" s="4" t="s">
        <v>31</v>
      </c>
      <c r="I144" s="4" t="s">
        <v>379</v>
      </c>
      <c r="J144" s="4" t="s">
        <v>20</v>
      </c>
      <c r="K144" s="4" t="s">
        <v>17</v>
      </c>
      <c r="L144" s="4" t="s">
        <v>39</v>
      </c>
      <c r="M144" s="15">
        <v>45016</v>
      </c>
      <c r="N144" s="15">
        <v>93603</v>
      </c>
      <c r="O144" s="16">
        <v>69309.5</v>
      </c>
      <c r="P144" s="25">
        <f t="shared" si="8"/>
        <v>0</v>
      </c>
      <c r="Q144" s="25">
        <f t="shared" si="6"/>
        <v>0</v>
      </c>
      <c r="R144" s="25">
        <f t="shared" si="7"/>
        <v>0</v>
      </c>
    </row>
    <row r="145" spans="1:18" x14ac:dyDescent="0.2">
      <c r="A145" s="5" t="s">
        <v>96</v>
      </c>
      <c r="B145" s="5" t="s">
        <v>429</v>
      </c>
      <c r="C145" s="5" t="s">
        <v>50</v>
      </c>
      <c r="D145" s="5" t="s">
        <v>126</v>
      </c>
      <c r="E145" s="5" t="s">
        <v>37</v>
      </c>
      <c r="F145" s="5" t="s">
        <v>37</v>
      </c>
      <c r="G145" s="5" t="s">
        <v>37</v>
      </c>
      <c r="H145" s="5" t="s">
        <v>31</v>
      </c>
      <c r="I145" s="5" t="s">
        <v>18</v>
      </c>
      <c r="J145" s="5" t="s">
        <v>20</v>
      </c>
      <c r="K145" s="5" t="s">
        <v>32</v>
      </c>
      <c r="L145" s="5" t="s">
        <v>93</v>
      </c>
      <c r="M145" s="17">
        <v>37500</v>
      </c>
      <c r="N145" s="17">
        <v>69500</v>
      </c>
      <c r="O145" s="18">
        <v>53500</v>
      </c>
      <c r="P145" s="25">
        <f t="shared" si="8"/>
        <v>0</v>
      </c>
      <c r="Q145" s="25">
        <f t="shared" si="6"/>
        <v>0</v>
      </c>
      <c r="R145" s="25">
        <f t="shared" si="7"/>
        <v>0</v>
      </c>
    </row>
    <row r="146" spans="1:18" x14ac:dyDescent="0.2">
      <c r="A146" s="4" t="s">
        <v>55</v>
      </c>
      <c r="B146" s="4" t="s">
        <v>430</v>
      </c>
      <c r="C146" s="4" t="s">
        <v>67</v>
      </c>
      <c r="D146" s="4" t="s">
        <v>431</v>
      </c>
      <c r="E146" s="4" t="s">
        <v>1835</v>
      </c>
      <c r="F146" s="4" t="s">
        <v>1835</v>
      </c>
      <c r="G146" s="4" t="s">
        <v>1835</v>
      </c>
      <c r="H146" s="4" t="s">
        <v>146</v>
      </c>
      <c r="I146" s="4" t="s">
        <v>432</v>
      </c>
      <c r="J146" s="4" t="s">
        <v>20</v>
      </c>
      <c r="K146" s="4" t="s">
        <v>32</v>
      </c>
      <c r="L146" s="4" t="s">
        <v>241</v>
      </c>
      <c r="M146" s="15">
        <v>104000</v>
      </c>
      <c r="N146" s="15">
        <v>104000</v>
      </c>
      <c r="O146" s="16">
        <v>104000</v>
      </c>
      <c r="P146" s="25">
        <f t="shared" si="8"/>
        <v>0</v>
      </c>
      <c r="Q146" s="25">
        <f t="shared" si="6"/>
        <v>0</v>
      </c>
      <c r="R146" s="25">
        <f t="shared" si="7"/>
        <v>0</v>
      </c>
    </row>
    <row r="147" spans="1:18" x14ac:dyDescent="0.2">
      <c r="A147" s="5" t="s">
        <v>96</v>
      </c>
      <c r="B147" s="5" t="s">
        <v>376</v>
      </c>
      <c r="C147" s="5" t="s">
        <v>50</v>
      </c>
      <c r="D147" s="5" t="s">
        <v>377</v>
      </c>
      <c r="E147" s="5" t="s">
        <v>433</v>
      </c>
      <c r="F147" s="5" t="s">
        <v>17</v>
      </c>
      <c r="G147" s="5" t="s">
        <v>905</v>
      </c>
      <c r="H147" s="5" t="s">
        <v>31</v>
      </c>
      <c r="I147" s="5" t="s">
        <v>379</v>
      </c>
      <c r="J147" s="5" t="s">
        <v>20</v>
      </c>
      <c r="K147" s="5" t="s">
        <v>17</v>
      </c>
      <c r="L147" s="5" t="s">
        <v>39</v>
      </c>
      <c r="M147" s="17">
        <v>45016</v>
      </c>
      <c r="N147" s="17">
        <v>93603</v>
      </c>
      <c r="O147" s="18">
        <v>69309.5</v>
      </c>
      <c r="P147" s="25">
        <f t="shared" si="8"/>
        <v>0</v>
      </c>
      <c r="Q147" s="25">
        <f t="shared" si="6"/>
        <v>0</v>
      </c>
      <c r="R147" s="25">
        <f t="shared" si="7"/>
        <v>0</v>
      </c>
    </row>
    <row r="148" spans="1:18" x14ac:dyDescent="0.2">
      <c r="A148" s="4" t="s">
        <v>81</v>
      </c>
      <c r="B148" s="4" t="s">
        <v>434</v>
      </c>
      <c r="C148" s="4" t="s">
        <v>50</v>
      </c>
      <c r="D148" s="4" t="s">
        <v>435</v>
      </c>
      <c r="E148" s="4" t="s">
        <v>196</v>
      </c>
      <c r="F148" s="4" t="s">
        <v>17</v>
      </c>
      <c r="G148" s="4" t="s">
        <v>37</v>
      </c>
      <c r="H148" s="4" t="s">
        <v>31</v>
      </c>
      <c r="I148" s="4" t="s">
        <v>18</v>
      </c>
      <c r="J148" s="4" t="s">
        <v>45</v>
      </c>
      <c r="K148" s="4" t="s">
        <v>17</v>
      </c>
      <c r="L148" s="4" t="s">
        <v>33</v>
      </c>
      <c r="M148" s="15">
        <v>66000</v>
      </c>
      <c r="N148" s="15">
        <v>84500</v>
      </c>
      <c r="O148" s="16">
        <v>75250</v>
      </c>
      <c r="P148" s="25">
        <f t="shared" si="8"/>
        <v>0</v>
      </c>
      <c r="Q148" s="25">
        <f t="shared" si="6"/>
        <v>0</v>
      </c>
      <c r="R148" s="25">
        <f t="shared" si="7"/>
        <v>0</v>
      </c>
    </row>
    <row r="149" spans="1:18" x14ac:dyDescent="0.2">
      <c r="A149" s="5" t="s">
        <v>55</v>
      </c>
      <c r="B149" s="5" t="s">
        <v>436</v>
      </c>
      <c r="C149" s="5" t="s">
        <v>50</v>
      </c>
      <c r="D149" s="5" t="s">
        <v>207</v>
      </c>
      <c r="E149" s="5" t="s">
        <v>17</v>
      </c>
      <c r="F149" s="5" t="s">
        <v>17</v>
      </c>
      <c r="G149" s="5" t="s">
        <v>17</v>
      </c>
      <c r="H149" s="5" t="s">
        <v>18</v>
      </c>
      <c r="I149" s="5" t="s">
        <v>87</v>
      </c>
      <c r="J149" s="5" t="s">
        <v>45</v>
      </c>
      <c r="K149" s="5" t="s">
        <v>17</v>
      </c>
      <c r="L149" s="5" t="s">
        <v>21</v>
      </c>
      <c r="M149" s="17">
        <v>83500</v>
      </c>
      <c r="N149" s="17">
        <v>149300</v>
      </c>
      <c r="O149" s="18">
        <v>116400</v>
      </c>
      <c r="P149" s="25">
        <f t="shared" si="8"/>
        <v>0</v>
      </c>
      <c r="Q149" s="25">
        <f t="shared" si="6"/>
        <v>1</v>
      </c>
      <c r="R149" s="25">
        <f t="shared" si="7"/>
        <v>1</v>
      </c>
    </row>
    <row r="150" spans="1:18" x14ac:dyDescent="0.2">
      <c r="A150" s="4" t="s">
        <v>96</v>
      </c>
      <c r="B150" s="4" t="s">
        <v>376</v>
      </c>
      <c r="C150" s="4" t="s">
        <v>50</v>
      </c>
      <c r="D150" s="4" t="s">
        <v>377</v>
      </c>
      <c r="E150" s="4" t="s">
        <v>437</v>
      </c>
      <c r="F150" s="4" t="s">
        <v>17</v>
      </c>
      <c r="G150" s="4" t="s">
        <v>99</v>
      </c>
      <c r="H150" s="4" t="s">
        <v>100</v>
      </c>
      <c r="I150" s="4" t="s">
        <v>379</v>
      </c>
      <c r="J150" s="4" t="s">
        <v>20</v>
      </c>
      <c r="K150" s="4" t="s">
        <v>17</v>
      </c>
      <c r="L150" s="4" t="s">
        <v>39</v>
      </c>
      <c r="M150" s="15">
        <v>45016</v>
      </c>
      <c r="N150" s="15">
        <v>93603</v>
      </c>
      <c r="O150" s="16">
        <v>69309.5</v>
      </c>
      <c r="P150" s="25">
        <f t="shared" si="8"/>
        <v>0</v>
      </c>
      <c r="Q150" s="25">
        <f t="shared" si="6"/>
        <v>0</v>
      </c>
      <c r="R150" s="25">
        <f t="shared" si="7"/>
        <v>0</v>
      </c>
    </row>
    <row r="151" spans="1:18" x14ac:dyDescent="0.2">
      <c r="A151" s="5" t="s">
        <v>48</v>
      </c>
      <c r="B151" s="5" t="s">
        <v>438</v>
      </c>
      <c r="C151" s="5" t="s">
        <v>23</v>
      </c>
      <c r="D151" s="5" t="s">
        <v>439</v>
      </c>
      <c r="E151" s="5" t="s">
        <v>440</v>
      </c>
      <c r="F151" s="5" t="s">
        <v>440</v>
      </c>
      <c r="G151" s="5" t="s">
        <v>440</v>
      </c>
      <c r="H151" s="5" t="s">
        <v>53</v>
      </c>
      <c r="I151" s="5" t="s">
        <v>332</v>
      </c>
      <c r="J151" s="5" t="s">
        <v>20</v>
      </c>
      <c r="K151" s="5" t="s">
        <v>32</v>
      </c>
      <c r="L151" s="5" t="s">
        <v>21</v>
      </c>
      <c r="M151" s="17">
        <v>87734.399999999994</v>
      </c>
      <c r="N151" s="17">
        <v>87734.399999999994</v>
      </c>
      <c r="O151" s="18">
        <v>87734.399999999994</v>
      </c>
      <c r="P151" s="25">
        <f t="shared" si="8"/>
        <v>0</v>
      </c>
      <c r="Q151" s="25">
        <f t="shared" si="6"/>
        <v>0</v>
      </c>
      <c r="R151" s="25">
        <f t="shared" si="7"/>
        <v>0</v>
      </c>
    </row>
    <row r="152" spans="1:18" x14ac:dyDescent="0.2">
      <c r="A152" s="4" t="s">
        <v>88</v>
      </c>
      <c r="B152" s="4" t="s">
        <v>441</v>
      </c>
      <c r="C152" s="4" t="s">
        <v>90</v>
      </c>
      <c r="D152" s="4" t="s">
        <v>263</v>
      </c>
      <c r="E152" s="4" t="s">
        <v>37</v>
      </c>
      <c r="F152" s="4" t="s">
        <v>37</v>
      </c>
      <c r="G152" s="4" t="s">
        <v>37</v>
      </c>
      <c r="H152" s="4" t="s">
        <v>31</v>
      </c>
      <c r="I152" s="4" t="s">
        <v>442</v>
      </c>
      <c r="J152" s="4" t="s">
        <v>20</v>
      </c>
      <c r="K152" s="4" t="s">
        <v>443</v>
      </c>
      <c r="L152" s="4" t="s">
        <v>93</v>
      </c>
      <c r="M152" s="15">
        <v>85816.8</v>
      </c>
      <c r="N152" s="15">
        <v>91520</v>
      </c>
      <c r="O152" s="16">
        <v>88668.4</v>
      </c>
      <c r="P152" s="25">
        <f t="shared" si="8"/>
        <v>0</v>
      </c>
      <c r="Q152" s="25">
        <f t="shared" si="6"/>
        <v>0</v>
      </c>
      <c r="R152" s="25">
        <f t="shared" si="7"/>
        <v>0</v>
      </c>
    </row>
    <row r="153" spans="1:18" x14ac:dyDescent="0.2">
      <c r="A153" s="5" t="s">
        <v>96</v>
      </c>
      <c r="B153" s="5" t="s">
        <v>376</v>
      </c>
      <c r="C153" s="5" t="s">
        <v>50</v>
      </c>
      <c r="D153" s="5" t="s">
        <v>377</v>
      </c>
      <c r="E153" s="5" t="s">
        <v>444</v>
      </c>
      <c r="F153" s="5" t="s">
        <v>17</v>
      </c>
      <c r="G153" s="5" t="s">
        <v>136</v>
      </c>
      <c r="H153" s="5" t="s">
        <v>100</v>
      </c>
      <c r="I153" s="5" t="s">
        <v>379</v>
      </c>
      <c r="J153" s="5" t="s">
        <v>20</v>
      </c>
      <c r="K153" s="5" t="s">
        <v>17</v>
      </c>
      <c r="L153" s="5" t="s">
        <v>39</v>
      </c>
      <c r="M153" s="17">
        <v>45016</v>
      </c>
      <c r="N153" s="17">
        <v>93603</v>
      </c>
      <c r="O153" s="18">
        <v>69309.5</v>
      </c>
      <c r="P153" s="25">
        <f t="shared" si="8"/>
        <v>0</v>
      </c>
      <c r="Q153" s="25">
        <f t="shared" si="6"/>
        <v>0</v>
      </c>
      <c r="R153" s="25">
        <f t="shared" si="7"/>
        <v>0</v>
      </c>
    </row>
    <row r="154" spans="1:18" x14ac:dyDescent="0.2">
      <c r="A154" s="4" t="s">
        <v>26</v>
      </c>
      <c r="B154" s="4" t="s">
        <v>445</v>
      </c>
      <c r="C154" s="4" t="s">
        <v>23</v>
      </c>
      <c r="D154" s="4" t="s">
        <v>263</v>
      </c>
      <c r="E154" s="4" t="s">
        <v>37</v>
      </c>
      <c r="F154" s="4" t="s">
        <v>37</v>
      </c>
      <c r="G154" s="4" t="s">
        <v>37</v>
      </c>
      <c r="H154" s="4" t="s">
        <v>31</v>
      </c>
      <c r="I154" s="4" t="s">
        <v>87</v>
      </c>
      <c r="J154" s="4" t="s">
        <v>20</v>
      </c>
      <c r="K154" s="4" t="s">
        <v>32</v>
      </c>
      <c r="L154" s="4" t="s">
        <v>93</v>
      </c>
      <c r="M154" s="15">
        <v>64123.59</v>
      </c>
      <c r="N154" s="15">
        <v>86600</v>
      </c>
      <c r="O154" s="16">
        <v>75361.794999999998</v>
      </c>
      <c r="P154" s="25">
        <f t="shared" si="8"/>
        <v>0</v>
      </c>
      <c r="Q154" s="25">
        <f t="shared" si="6"/>
        <v>0</v>
      </c>
      <c r="R154" s="25">
        <f t="shared" si="7"/>
        <v>0</v>
      </c>
    </row>
    <row r="155" spans="1:18" x14ac:dyDescent="0.2">
      <c r="A155" s="5" t="s">
        <v>55</v>
      </c>
      <c r="B155" s="5" t="s">
        <v>446</v>
      </c>
      <c r="C155" s="5" t="s">
        <v>50</v>
      </c>
      <c r="D155" s="5" t="s">
        <v>447</v>
      </c>
      <c r="E155" s="5" t="s">
        <v>123</v>
      </c>
      <c r="F155" s="5" t="s">
        <v>123</v>
      </c>
      <c r="G155" s="5" t="s">
        <v>123</v>
      </c>
      <c r="H155" s="5" t="s">
        <v>31</v>
      </c>
      <c r="I155" s="5" t="s">
        <v>54</v>
      </c>
      <c r="J155" s="5" t="s">
        <v>20</v>
      </c>
      <c r="K155" s="5" t="s">
        <v>32</v>
      </c>
      <c r="L155" s="5" t="s">
        <v>21</v>
      </c>
      <c r="M155" s="17">
        <v>68000</v>
      </c>
      <c r="N155" s="17">
        <v>88300</v>
      </c>
      <c r="O155" s="18">
        <v>78150</v>
      </c>
      <c r="P155" s="25">
        <f t="shared" si="8"/>
        <v>0</v>
      </c>
      <c r="Q155" s="25">
        <f t="shared" si="6"/>
        <v>0</v>
      </c>
      <c r="R155" s="25">
        <f t="shared" si="7"/>
        <v>0</v>
      </c>
    </row>
    <row r="156" spans="1:18" x14ac:dyDescent="0.2">
      <c r="A156" s="4" t="s">
        <v>48</v>
      </c>
      <c r="B156" s="4" t="s">
        <v>448</v>
      </c>
      <c r="C156" s="4" t="s">
        <v>23</v>
      </c>
      <c r="D156" s="4" t="s">
        <v>449</v>
      </c>
      <c r="E156" s="4" t="s">
        <v>37</v>
      </c>
      <c r="F156" s="4" t="s">
        <v>37</v>
      </c>
      <c r="G156" s="4" t="s">
        <v>37</v>
      </c>
      <c r="H156" s="4" t="s">
        <v>31</v>
      </c>
      <c r="I156" s="4" t="s">
        <v>18</v>
      </c>
      <c r="J156" s="4" t="s">
        <v>20</v>
      </c>
      <c r="K156" s="4" t="s">
        <v>443</v>
      </c>
      <c r="L156" s="4" t="s">
        <v>33</v>
      </c>
      <c r="M156" s="15">
        <v>68500</v>
      </c>
      <c r="N156" s="15">
        <v>87000</v>
      </c>
      <c r="O156" s="16">
        <v>77750</v>
      </c>
      <c r="P156" s="25">
        <f t="shared" si="8"/>
        <v>0</v>
      </c>
      <c r="Q156" s="25">
        <f t="shared" si="6"/>
        <v>0</v>
      </c>
      <c r="R156" s="25">
        <f t="shared" si="7"/>
        <v>0</v>
      </c>
    </row>
    <row r="157" spans="1:18" x14ac:dyDescent="0.2">
      <c r="A157" s="5" t="s">
        <v>424</v>
      </c>
      <c r="B157" s="5" t="s">
        <v>450</v>
      </c>
      <c r="C157" s="5" t="s">
        <v>50</v>
      </c>
      <c r="D157" s="5" t="s">
        <v>451</v>
      </c>
      <c r="E157" s="5" t="s">
        <v>452</v>
      </c>
      <c r="F157" s="5" t="s">
        <v>452</v>
      </c>
      <c r="G157" s="5" t="s">
        <v>452</v>
      </c>
      <c r="H157" s="5" t="s">
        <v>53</v>
      </c>
      <c r="I157" s="5" t="s">
        <v>87</v>
      </c>
      <c r="J157" s="5" t="s">
        <v>20</v>
      </c>
      <c r="K157" s="5" t="s">
        <v>32</v>
      </c>
      <c r="L157" s="5" t="s">
        <v>241</v>
      </c>
      <c r="M157" s="17">
        <v>79040</v>
      </c>
      <c r="N157" s="17">
        <v>81120</v>
      </c>
      <c r="O157" s="18">
        <v>80080</v>
      </c>
      <c r="P157" s="25">
        <f t="shared" si="8"/>
        <v>0</v>
      </c>
      <c r="Q157" s="25">
        <f t="shared" si="6"/>
        <v>0</v>
      </c>
      <c r="R157" s="25">
        <f t="shared" si="7"/>
        <v>0</v>
      </c>
    </row>
    <row r="158" spans="1:18" x14ac:dyDescent="0.2">
      <c r="A158" s="4" t="s">
        <v>48</v>
      </c>
      <c r="B158" s="4" t="s">
        <v>453</v>
      </c>
      <c r="C158" s="4" t="s">
        <v>50</v>
      </c>
      <c r="D158" s="4" t="s">
        <v>203</v>
      </c>
      <c r="E158" s="4" t="s">
        <v>204</v>
      </c>
      <c r="F158" s="4" t="s">
        <v>204</v>
      </c>
      <c r="G158" s="4" t="s">
        <v>204</v>
      </c>
      <c r="H158" s="4" t="s">
        <v>31</v>
      </c>
      <c r="I158" s="4" t="s">
        <v>18</v>
      </c>
      <c r="J158" s="4" t="s">
        <v>20</v>
      </c>
      <c r="K158" s="4" t="s">
        <v>32</v>
      </c>
      <c r="L158" s="4" t="s">
        <v>33</v>
      </c>
      <c r="M158" s="15">
        <v>68500</v>
      </c>
      <c r="N158" s="15">
        <v>87000</v>
      </c>
      <c r="O158" s="16">
        <v>77750</v>
      </c>
      <c r="P158" s="25">
        <f t="shared" si="8"/>
        <v>0</v>
      </c>
      <c r="Q158" s="25">
        <f t="shared" ref="Q158:Q221" si="9">IF(OR(N158&lt;V$22, N158&gt;V$26), 1, 0)</f>
        <v>0</v>
      </c>
      <c r="R158" s="25">
        <f t="shared" ref="R158:R221" si="10">IF(OR(O158&lt;V$23, O158&gt;V$27),1,0)</f>
        <v>0</v>
      </c>
    </row>
    <row r="159" spans="1:18" x14ac:dyDescent="0.2">
      <c r="A159" s="5" t="s">
        <v>22</v>
      </c>
      <c r="B159" s="5" t="s">
        <v>454</v>
      </c>
      <c r="C159" s="5" t="s">
        <v>50</v>
      </c>
      <c r="D159" s="5" t="s">
        <v>78</v>
      </c>
      <c r="E159" s="5" t="s">
        <v>37</v>
      </c>
      <c r="F159" s="5" t="s">
        <v>37</v>
      </c>
      <c r="G159" s="5" t="s">
        <v>37</v>
      </c>
      <c r="H159" s="5" t="s">
        <v>31</v>
      </c>
      <c r="I159" s="5" t="s">
        <v>455</v>
      </c>
      <c r="J159" s="5" t="s">
        <v>20</v>
      </c>
      <c r="K159" s="5" t="s">
        <v>32</v>
      </c>
      <c r="L159" s="5" t="s">
        <v>21</v>
      </c>
      <c r="M159" s="17">
        <v>65000</v>
      </c>
      <c r="N159" s="17">
        <v>87000</v>
      </c>
      <c r="O159" s="18">
        <v>76000</v>
      </c>
      <c r="P159" s="25">
        <f t="shared" si="8"/>
        <v>0</v>
      </c>
      <c r="Q159" s="25">
        <f t="shared" si="9"/>
        <v>0</v>
      </c>
      <c r="R159" s="25">
        <f t="shared" si="10"/>
        <v>0</v>
      </c>
    </row>
    <row r="160" spans="1:18" x14ac:dyDescent="0.2">
      <c r="A160" s="4" t="s">
        <v>48</v>
      </c>
      <c r="B160" s="4" t="s">
        <v>456</v>
      </c>
      <c r="C160" s="4" t="s">
        <v>90</v>
      </c>
      <c r="D160" s="4" t="s">
        <v>91</v>
      </c>
      <c r="E160" s="4" t="s">
        <v>37</v>
      </c>
      <c r="F160" s="4" t="s">
        <v>37</v>
      </c>
      <c r="G160" s="4" t="s">
        <v>37</v>
      </c>
      <c r="H160" s="4" t="s">
        <v>31</v>
      </c>
      <c r="I160" s="4" t="s">
        <v>18</v>
      </c>
      <c r="J160" s="4" t="s">
        <v>20</v>
      </c>
      <c r="K160" s="4" t="s">
        <v>32</v>
      </c>
      <c r="L160" s="4" t="s">
        <v>93</v>
      </c>
      <c r="M160" s="15">
        <v>68500</v>
      </c>
      <c r="N160" s="15">
        <v>87000</v>
      </c>
      <c r="O160" s="16">
        <v>77750</v>
      </c>
      <c r="P160" s="25">
        <f t="shared" si="8"/>
        <v>0</v>
      </c>
      <c r="Q160" s="25">
        <f t="shared" si="9"/>
        <v>0</v>
      </c>
      <c r="R160" s="25">
        <f t="shared" si="10"/>
        <v>0</v>
      </c>
    </row>
    <row r="161" spans="1:18" x14ac:dyDescent="0.2">
      <c r="A161" s="5" t="s">
        <v>81</v>
      </c>
      <c r="B161" s="5" t="s">
        <v>457</v>
      </c>
      <c r="C161" s="5" t="s">
        <v>50</v>
      </c>
      <c r="D161" s="5" t="s">
        <v>458</v>
      </c>
      <c r="E161" s="5" t="s">
        <v>452</v>
      </c>
      <c r="F161" s="5" t="s">
        <v>452</v>
      </c>
      <c r="G161" s="5" t="s">
        <v>452</v>
      </c>
      <c r="H161" s="5" t="s">
        <v>53</v>
      </c>
      <c r="I161" s="5" t="s">
        <v>54</v>
      </c>
      <c r="J161" s="5" t="s">
        <v>45</v>
      </c>
      <c r="K161" s="5" t="s">
        <v>32</v>
      </c>
      <c r="L161" s="5" t="s">
        <v>21</v>
      </c>
      <c r="M161" s="17">
        <v>80000</v>
      </c>
      <c r="N161" s="17">
        <v>100000</v>
      </c>
      <c r="O161" s="18">
        <v>90000</v>
      </c>
      <c r="P161" s="25">
        <f t="shared" si="8"/>
        <v>0</v>
      </c>
      <c r="Q161" s="25">
        <f t="shared" si="9"/>
        <v>0</v>
      </c>
      <c r="R161" s="25">
        <f t="shared" si="10"/>
        <v>0</v>
      </c>
    </row>
    <row r="162" spans="1:18" x14ac:dyDescent="0.2">
      <c r="A162" s="4" t="s">
        <v>48</v>
      </c>
      <c r="B162" s="4" t="s">
        <v>459</v>
      </c>
      <c r="C162" s="4" t="s">
        <v>50</v>
      </c>
      <c r="D162" s="4" t="s">
        <v>460</v>
      </c>
      <c r="E162" s="4" t="s">
        <v>1835</v>
      </c>
      <c r="F162" s="4" t="s">
        <v>1835</v>
      </c>
      <c r="G162" s="4" t="s">
        <v>1835</v>
      </c>
      <c r="H162" s="4" t="s">
        <v>146</v>
      </c>
      <c r="I162" s="4" t="s">
        <v>461</v>
      </c>
      <c r="J162" s="4" t="s">
        <v>20</v>
      </c>
      <c r="K162" s="4" t="s">
        <v>32</v>
      </c>
      <c r="L162" s="4" t="s">
        <v>21</v>
      </c>
      <c r="M162" s="15">
        <v>68500</v>
      </c>
      <c r="N162" s="15">
        <v>87000</v>
      </c>
      <c r="O162" s="16">
        <v>77750</v>
      </c>
      <c r="P162" s="25">
        <f t="shared" si="8"/>
        <v>0</v>
      </c>
      <c r="Q162" s="25">
        <f t="shared" si="9"/>
        <v>0</v>
      </c>
      <c r="R162" s="25">
        <f t="shared" si="10"/>
        <v>0</v>
      </c>
    </row>
    <row r="163" spans="1:18" x14ac:dyDescent="0.2">
      <c r="A163" s="5" t="s">
        <v>81</v>
      </c>
      <c r="B163" s="5" t="s">
        <v>217</v>
      </c>
      <c r="C163" s="5" t="s">
        <v>23</v>
      </c>
      <c r="D163" s="5" t="s">
        <v>462</v>
      </c>
      <c r="E163" s="5" t="s">
        <v>63</v>
      </c>
      <c r="F163" s="5" t="s">
        <v>63</v>
      </c>
      <c r="G163" s="5" t="s">
        <v>63</v>
      </c>
      <c r="H163" s="5" t="s">
        <v>53</v>
      </c>
      <c r="I163" s="5" t="s">
        <v>463</v>
      </c>
      <c r="J163" s="5" t="s">
        <v>45</v>
      </c>
      <c r="K163" s="5" t="s">
        <v>32</v>
      </c>
      <c r="L163" s="5" t="s">
        <v>21</v>
      </c>
      <c r="M163" s="17">
        <v>66000</v>
      </c>
      <c r="N163" s="17">
        <v>84500</v>
      </c>
      <c r="O163" s="18">
        <v>75250</v>
      </c>
      <c r="P163" s="25">
        <f t="shared" si="8"/>
        <v>0</v>
      </c>
      <c r="Q163" s="25">
        <f t="shared" si="9"/>
        <v>0</v>
      </c>
      <c r="R163" s="25">
        <f t="shared" si="10"/>
        <v>0</v>
      </c>
    </row>
    <row r="164" spans="1:18" x14ac:dyDescent="0.2">
      <c r="A164" s="4" t="s">
        <v>81</v>
      </c>
      <c r="B164" s="4" t="s">
        <v>457</v>
      </c>
      <c r="C164" s="4" t="s">
        <v>50</v>
      </c>
      <c r="D164" s="4" t="s">
        <v>458</v>
      </c>
      <c r="E164" s="4" t="s">
        <v>452</v>
      </c>
      <c r="F164" s="4" t="s">
        <v>452</v>
      </c>
      <c r="G164" s="4" t="s">
        <v>452</v>
      </c>
      <c r="H164" s="4" t="s">
        <v>53</v>
      </c>
      <c r="I164" s="4" t="s">
        <v>54</v>
      </c>
      <c r="J164" s="4" t="s">
        <v>45</v>
      </c>
      <c r="K164" s="4" t="s">
        <v>32</v>
      </c>
      <c r="L164" s="4" t="s">
        <v>21</v>
      </c>
      <c r="M164" s="15">
        <v>80000</v>
      </c>
      <c r="N164" s="15">
        <v>100000</v>
      </c>
      <c r="O164" s="16">
        <v>90000</v>
      </c>
      <c r="P164" s="25">
        <f t="shared" si="8"/>
        <v>0</v>
      </c>
      <c r="Q164" s="25">
        <f t="shared" si="9"/>
        <v>0</v>
      </c>
      <c r="R164" s="25">
        <f t="shared" si="10"/>
        <v>0</v>
      </c>
    </row>
    <row r="165" spans="1:18" x14ac:dyDescent="0.2">
      <c r="A165" s="5" t="s">
        <v>48</v>
      </c>
      <c r="B165" s="5" t="s">
        <v>459</v>
      </c>
      <c r="C165" s="5" t="s">
        <v>50</v>
      </c>
      <c r="D165" s="5" t="s">
        <v>460</v>
      </c>
      <c r="E165" s="5" t="s">
        <v>1835</v>
      </c>
      <c r="F165" s="5" t="s">
        <v>1835</v>
      </c>
      <c r="G165" s="5" t="s">
        <v>1835</v>
      </c>
      <c r="H165" s="5" t="s">
        <v>146</v>
      </c>
      <c r="I165" s="5" t="s">
        <v>461</v>
      </c>
      <c r="J165" s="5" t="s">
        <v>20</v>
      </c>
      <c r="K165" s="5" t="s">
        <v>32</v>
      </c>
      <c r="L165" s="5" t="s">
        <v>21</v>
      </c>
      <c r="M165" s="17">
        <v>68500</v>
      </c>
      <c r="N165" s="17">
        <v>87000</v>
      </c>
      <c r="O165" s="18">
        <v>77750</v>
      </c>
      <c r="P165" s="25">
        <f t="shared" si="8"/>
        <v>0</v>
      </c>
      <c r="Q165" s="25">
        <f t="shared" si="9"/>
        <v>0</v>
      </c>
      <c r="R165" s="25">
        <f t="shared" si="10"/>
        <v>0</v>
      </c>
    </row>
    <row r="166" spans="1:18" x14ac:dyDescent="0.2">
      <c r="A166" s="4" t="s">
        <v>55</v>
      </c>
      <c r="B166" s="4" t="s">
        <v>464</v>
      </c>
      <c r="C166" s="4" t="s">
        <v>50</v>
      </c>
      <c r="D166" s="4" t="s">
        <v>387</v>
      </c>
      <c r="E166" s="4" t="s">
        <v>37</v>
      </c>
      <c r="F166" s="4" t="s">
        <v>37</v>
      </c>
      <c r="G166" s="4" t="s">
        <v>37</v>
      </c>
      <c r="H166" s="4" t="s">
        <v>31</v>
      </c>
      <c r="I166" s="4" t="s">
        <v>465</v>
      </c>
      <c r="J166" s="4" t="s">
        <v>45</v>
      </c>
      <c r="K166" s="4" t="s">
        <v>32</v>
      </c>
      <c r="L166" s="4" t="s">
        <v>33</v>
      </c>
      <c r="M166" s="15">
        <v>68000</v>
      </c>
      <c r="N166" s="15">
        <v>88300</v>
      </c>
      <c r="O166" s="16">
        <v>78150</v>
      </c>
      <c r="P166" s="25">
        <f t="shared" si="8"/>
        <v>0</v>
      </c>
      <c r="Q166" s="25">
        <f t="shared" si="9"/>
        <v>0</v>
      </c>
      <c r="R166" s="25">
        <f t="shared" si="10"/>
        <v>0</v>
      </c>
    </row>
    <row r="167" spans="1:18" x14ac:dyDescent="0.2">
      <c r="A167" s="5" t="s">
        <v>55</v>
      </c>
      <c r="B167" s="5" t="s">
        <v>466</v>
      </c>
      <c r="C167" s="5" t="s">
        <v>23</v>
      </c>
      <c r="D167" s="5" t="s">
        <v>263</v>
      </c>
      <c r="E167" s="5" t="s">
        <v>37</v>
      </c>
      <c r="F167" s="5" t="s">
        <v>37</v>
      </c>
      <c r="G167" s="5" t="s">
        <v>37</v>
      </c>
      <c r="H167" s="5" t="s">
        <v>31</v>
      </c>
      <c r="I167" s="5" t="s">
        <v>264</v>
      </c>
      <c r="J167" s="5" t="s">
        <v>20</v>
      </c>
      <c r="K167" s="5" t="s">
        <v>32</v>
      </c>
      <c r="L167" s="5" t="s">
        <v>93</v>
      </c>
      <c r="M167" s="17">
        <v>68000</v>
      </c>
      <c r="N167" s="17">
        <v>88300</v>
      </c>
      <c r="O167" s="18">
        <v>78150</v>
      </c>
      <c r="P167" s="25">
        <f t="shared" si="8"/>
        <v>0</v>
      </c>
      <c r="Q167" s="25">
        <f t="shared" si="9"/>
        <v>0</v>
      </c>
      <c r="R167" s="25">
        <f t="shared" si="10"/>
        <v>0</v>
      </c>
    </row>
    <row r="168" spans="1:18" x14ac:dyDescent="0.2">
      <c r="A168" s="4" t="s">
        <v>81</v>
      </c>
      <c r="B168" s="4" t="s">
        <v>467</v>
      </c>
      <c r="C168" s="4" t="s">
        <v>23</v>
      </c>
      <c r="D168" s="4" t="s">
        <v>91</v>
      </c>
      <c r="E168" s="4" t="s">
        <v>63</v>
      </c>
      <c r="F168" s="4" t="s">
        <v>63</v>
      </c>
      <c r="G168" s="4" t="s">
        <v>63</v>
      </c>
      <c r="H168" s="4" t="s">
        <v>53</v>
      </c>
      <c r="I168" s="4" t="s">
        <v>468</v>
      </c>
      <c r="J168" s="4" t="s">
        <v>45</v>
      </c>
      <c r="K168" s="4" t="s">
        <v>32</v>
      </c>
      <c r="L168" s="4" t="s">
        <v>93</v>
      </c>
      <c r="M168" s="15">
        <v>66000</v>
      </c>
      <c r="N168" s="15">
        <v>84500</v>
      </c>
      <c r="O168" s="16">
        <v>75250</v>
      </c>
      <c r="P168" s="25">
        <f t="shared" si="8"/>
        <v>0</v>
      </c>
      <c r="Q168" s="25">
        <f t="shared" si="9"/>
        <v>0</v>
      </c>
      <c r="R168" s="25">
        <f t="shared" si="10"/>
        <v>0</v>
      </c>
    </row>
    <row r="169" spans="1:18" x14ac:dyDescent="0.2">
      <c r="A169" s="5" t="s">
        <v>48</v>
      </c>
      <c r="B169" s="5" t="s">
        <v>469</v>
      </c>
      <c r="C169" s="5" t="s">
        <v>23</v>
      </c>
      <c r="D169" s="5" t="s">
        <v>470</v>
      </c>
      <c r="E169" s="5" t="s">
        <v>63</v>
      </c>
      <c r="F169" s="5" t="s">
        <v>63</v>
      </c>
      <c r="G169" s="5" t="s">
        <v>63</v>
      </c>
      <c r="H169" s="5" t="s">
        <v>53</v>
      </c>
      <c r="I169" s="5" t="s">
        <v>463</v>
      </c>
      <c r="J169" s="5" t="s">
        <v>45</v>
      </c>
      <c r="K169" s="5" t="s">
        <v>32</v>
      </c>
      <c r="L169" s="5" t="s">
        <v>33</v>
      </c>
      <c r="M169" s="17">
        <v>68500</v>
      </c>
      <c r="N169" s="17">
        <v>87000</v>
      </c>
      <c r="O169" s="18">
        <v>77750</v>
      </c>
      <c r="P169" s="25">
        <f t="shared" si="8"/>
        <v>0</v>
      </c>
      <c r="Q169" s="25">
        <f t="shared" si="9"/>
        <v>0</v>
      </c>
      <c r="R169" s="25">
        <f t="shared" si="10"/>
        <v>0</v>
      </c>
    </row>
    <row r="170" spans="1:18" x14ac:dyDescent="0.2">
      <c r="A170" s="4" t="s">
        <v>55</v>
      </c>
      <c r="B170" s="4" t="s">
        <v>471</v>
      </c>
      <c r="C170" s="4" t="s">
        <v>50</v>
      </c>
      <c r="D170" s="4" t="s">
        <v>472</v>
      </c>
      <c r="E170" s="4" t="s">
        <v>99</v>
      </c>
      <c r="F170" s="4" t="s">
        <v>99</v>
      </c>
      <c r="G170" s="4" t="s">
        <v>99</v>
      </c>
      <c r="H170" s="4" t="s">
        <v>100</v>
      </c>
      <c r="I170" s="4" t="s">
        <v>473</v>
      </c>
      <c r="J170" s="4" t="s">
        <v>20</v>
      </c>
      <c r="K170" s="4" t="s">
        <v>32</v>
      </c>
      <c r="L170" s="4" t="s">
        <v>269</v>
      </c>
      <c r="M170" s="15">
        <v>68000</v>
      </c>
      <c r="N170" s="15">
        <v>88300</v>
      </c>
      <c r="O170" s="16">
        <v>78150</v>
      </c>
      <c r="P170" s="25">
        <f t="shared" si="8"/>
        <v>0</v>
      </c>
      <c r="Q170" s="25">
        <f t="shared" si="9"/>
        <v>0</v>
      </c>
      <c r="R170" s="25">
        <f t="shared" si="10"/>
        <v>0</v>
      </c>
    </row>
    <row r="171" spans="1:18" x14ac:dyDescent="0.2">
      <c r="A171" s="5" t="s">
        <v>55</v>
      </c>
      <c r="B171" s="5" t="s">
        <v>474</v>
      </c>
      <c r="C171" s="5" t="s">
        <v>50</v>
      </c>
      <c r="D171" s="5" t="s">
        <v>475</v>
      </c>
      <c r="E171" s="5" t="s">
        <v>37</v>
      </c>
      <c r="F171" s="5" t="s">
        <v>37</v>
      </c>
      <c r="G171" s="5" t="s">
        <v>37</v>
      </c>
      <c r="H171" s="5" t="s">
        <v>31</v>
      </c>
      <c r="I171" s="5" t="s">
        <v>476</v>
      </c>
      <c r="J171" s="5" t="s">
        <v>20</v>
      </c>
      <c r="K171" s="5" t="s">
        <v>32</v>
      </c>
      <c r="L171" s="5" t="s">
        <v>21</v>
      </c>
      <c r="M171" s="17">
        <v>54000</v>
      </c>
      <c r="N171" s="17">
        <v>75000</v>
      </c>
      <c r="O171" s="18">
        <v>64500</v>
      </c>
      <c r="P171" s="25">
        <f t="shared" si="8"/>
        <v>0</v>
      </c>
      <c r="Q171" s="25">
        <f t="shared" si="9"/>
        <v>0</v>
      </c>
      <c r="R171" s="25">
        <f t="shared" si="10"/>
        <v>0</v>
      </c>
    </row>
    <row r="172" spans="1:18" x14ac:dyDescent="0.2">
      <c r="A172" s="4" t="s">
        <v>55</v>
      </c>
      <c r="B172" s="4" t="s">
        <v>477</v>
      </c>
      <c r="C172" s="4" t="s">
        <v>50</v>
      </c>
      <c r="D172" s="4" t="s">
        <v>478</v>
      </c>
      <c r="E172" s="4" t="s">
        <v>479</v>
      </c>
      <c r="F172" s="4" t="s">
        <v>17</v>
      </c>
      <c r="G172" s="4" t="s">
        <v>2985</v>
      </c>
      <c r="H172" s="4" t="s">
        <v>31</v>
      </c>
      <c r="I172" s="4" t="s">
        <v>480</v>
      </c>
      <c r="J172" s="4" t="s">
        <v>20</v>
      </c>
      <c r="K172" s="4" t="s">
        <v>17</v>
      </c>
      <c r="L172" s="4" t="s">
        <v>481</v>
      </c>
      <c r="M172" s="15">
        <v>68000</v>
      </c>
      <c r="N172" s="15">
        <v>88300</v>
      </c>
      <c r="O172" s="16">
        <v>78150</v>
      </c>
      <c r="P172" s="25">
        <f t="shared" si="8"/>
        <v>0</v>
      </c>
      <c r="Q172" s="25">
        <f t="shared" si="9"/>
        <v>0</v>
      </c>
      <c r="R172" s="25">
        <f t="shared" si="10"/>
        <v>0</v>
      </c>
    </row>
    <row r="173" spans="1:18" x14ac:dyDescent="0.2">
      <c r="A173" s="5" t="s">
        <v>55</v>
      </c>
      <c r="B173" s="5" t="s">
        <v>474</v>
      </c>
      <c r="C173" s="5" t="s">
        <v>50</v>
      </c>
      <c r="D173" s="5" t="s">
        <v>475</v>
      </c>
      <c r="E173" s="5" t="s">
        <v>482</v>
      </c>
      <c r="F173" s="5" t="s">
        <v>482</v>
      </c>
      <c r="G173" s="5" t="s">
        <v>482</v>
      </c>
      <c r="H173" s="5" t="s">
        <v>31</v>
      </c>
      <c r="I173" s="5" t="s">
        <v>476</v>
      </c>
      <c r="J173" s="5" t="s">
        <v>20</v>
      </c>
      <c r="K173" s="5" t="s">
        <v>32</v>
      </c>
      <c r="L173" s="5" t="s">
        <v>21</v>
      </c>
      <c r="M173" s="17">
        <v>54000</v>
      </c>
      <c r="N173" s="17">
        <v>75000</v>
      </c>
      <c r="O173" s="18">
        <v>64500</v>
      </c>
      <c r="P173" s="25">
        <f t="shared" si="8"/>
        <v>0</v>
      </c>
      <c r="Q173" s="25">
        <f t="shared" si="9"/>
        <v>0</v>
      </c>
      <c r="R173" s="25">
        <f t="shared" si="10"/>
        <v>0</v>
      </c>
    </row>
    <row r="174" spans="1:18" x14ac:dyDescent="0.2">
      <c r="A174" s="4" t="s">
        <v>81</v>
      </c>
      <c r="B174" s="4" t="s">
        <v>483</v>
      </c>
      <c r="C174" s="4" t="s">
        <v>23</v>
      </c>
      <c r="D174" s="4" t="s">
        <v>484</v>
      </c>
      <c r="E174" s="4" t="s">
        <v>37</v>
      </c>
      <c r="F174" s="4" t="s">
        <v>37</v>
      </c>
      <c r="G174" s="4" t="s">
        <v>37</v>
      </c>
      <c r="H174" s="4" t="s">
        <v>31</v>
      </c>
      <c r="I174" s="4" t="s">
        <v>72</v>
      </c>
      <c r="J174" s="4" t="s">
        <v>20</v>
      </c>
      <c r="K174" s="4" t="s">
        <v>32</v>
      </c>
      <c r="L174" s="4" t="s">
        <v>33</v>
      </c>
      <c r="M174" s="15">
        <v>66000</v>
      </c>
      <c r="N174" s="15">
        <v>84500</v>
      </c>
      <c r="O174" s="16">
        <v>75250</v>
      </c>
      <c r="P174" s="25">
        <f t="shared" si="8"/>
        <v>0</v>
      </c>
      <c r="Q174" s="25">
        <f t="shared" si="9"/>
        <v>0</v>
      </c>
      <c r="R174" s="25">
        <f t="shared" si="10"/>
        <v>0</v>
      </c>
    </row>
    <row r="175" spans="1:18" x14ac:dyDescent="0.2">
      <c r="A175" s="5" t="s">
        <v>55</v>
      </c>
      <c r="B175" s="5" t="s">
        <v>474</v>
      </c>
      <c r="C175" s="5" t="s">
        <v>50</v>
      </c>
      <c r="D175" s="5" t="s">
        <v>475</v>
      </c>
      <c r="E175" s="5" t="s">
        <v>30</v>
      </c>
      <c r="F175" s="5" t="s">
        <v>30</v>
      </c>
      <c r="G175" s="5" t="s">
        <v>30</v>
      </c>
      <c r="H175" s="5" t="s">
        <v>31</v>
      </c>
      <c r="I175" s="5" t="s">
        <v>476</v>
      </c>
      <c r="J175" s="5" t="s">
        <v>20</v>
      </c>
      <c r="K175" s="5" t="s">
        <v>32</v>
      </c>
      <c r="L175" s="5" t="s">
        <v>21</v>
      </c>
      <c r="M175" s="17">
        <v>54000</v>
      </c>
      <c r="N175" s="17">
        <v>75000</v>
      </c>
      <c r="O175" s="18">
        <v>64500</v>
      </c>
      <c r="P175" s="25">
        <f t="shared" si="8"/>
        <v>0</v>
      </c>
      <c r="Q175" s="25">
        <f t="shared" si="9"/>
        <v>0</v>
      </c>
      <c r="R175" s="25">
        <f t="shared" si="10"/>
        <v>0</v>
      </c>
    </row>
    <row r="176" spans="1:18" x14ac:dyDescent="0.2">
      <c r="A176" s="4" t="s">
        <v>55</v>
      </c>
      <c r="B176" s="4" t="s">
        <v>485</v>
      </c>
      <c r="C176" s="4" t="s">
        <v>35</v>
      </c>
      <c r="D176" s="4" t="s">
        <v>91</v>
      </c>
      <c r="E176" s="4" t="s">
        <v>37</v>
      </c>
      <c r="F176" s="4" t="s">
        <v>37</v>
      </c>
      <c r="G176" s="4" t="s">
        <v>37</v>
      </c>
      <c r="H176" s="4" t="s">
        <v>31</v>
      </c>
      <c r="I176" s="4" t="s">
        <v>486</v>
      </c>
      <c r="J176" s="4" t="s">
        <v>45</v>
      </c>
      <c r="K176" s="4" t="s">
        <v>32</v>
      </c>
      <c r="L176" s="4" t="s">
        <v>93</v>
      </c>
      <c r="M176" s="15">
        <v>68000</v>
      </c>
      <c r="N176" s="15">
        <v>88300</v>
      </c>
      <c r="O176" s="16">
        <v>78150</v>
      </c>
      <c r="P176" s="25">
        <f t="shared" si="8"/>
        <v>0</v>
      </c>
      <c r="Q176" s="25">
        <f t="shared" si="9"/>
        <v>0</v>
      </c>
      <c r="R176" s="25">
        <f t="shared" si="10"/>
        <v>0</v>
      </c>
    </row>
    <row r="177" spans="1:18" x14ac:dyDescent="0.2">
      <c r="A177" s="5" t="s">
        <v>55</v>
      </c>
      <c r="B177" s="5" t="s">
        <v>474</v>
      </c>
      <c r="C177" s="5" t="s">
        <v>50</v>
      </c>
      <c r="D177" s="5" t="s">
        <v>475</v>
      </c>
      <c r="E177" s="5" t="s">
        <v>487</v>
      </c>
      <c r="F177" s="5" t="s">
        <v>487</v>
      </c>
      <c r="G177" s="5" t="s">
        <v>487</v>
      </c>
      <c r="H177" s="5" t="s">
        <v>31</v>
      </c>
      <c r="I177" s="5" t="s">
        <v>476</v>
      </c>
      <c r="J177" s="5" t="s">
        <v>20</v>
      </c>
      <c r="K177" s="5" t="s">
        <v>32</v>
      </c>
      <c r="L177" s="5" t="s">
        <v>21</v>
      </c>
      <c r="M177" s="17">
        <v>54000</v>
      </c>
      <c r="N177" s="17">
        <v>75000</v>
      </c>
      <c r="O177" s="18">
        <v>64500</v>
      </c>
      <c r="P177" s="25">
        <f t="shared" si="8"/>
        <v>0</v>
      </c>
      <c r="Q177" s="25">
        <f t="shared" si="9"/>
        <v>0</v>
      </c>
      <c r="R177" s="25">
        <f t="shared" si="10"/>
        <v>0</v>
      </c>
    </row>
    <row r="178" spans="1:18" x14ac:dyDescent="0.2">
      <c r="A178" s="4" t="s">
        <v>55</v>
      </c>
      <c r="B178" s="4" t="s">
        <v>474</v>
      </c>
      <c r="C178" s="4" t="s">
        <v>50</v>
      </c>
      <c r="D178" s="4" t="s">
        <v>475</v>
      </c>
      <c r="E178" s="4" t="s">
        <v>99</v>
      </c>
      <c r="F178" s="4" t="s">
        <v>99</v>
      </c>
      <c r="G178" s="4" t="s">
        <v>99</v>
      </c>
      <c r="H178" s="4" t="s">
        <v>100</v>
      </c>
      <c r="I178" s="4" t="s">
        <v>476</v>
      </c>
      <c r="J178" s="4" t="s">
        <v>20</v>
      </c>
      <c r="K178" s="4" t="s">
        <v>32</v>
      </c>
      <c r="L178" s="4" t="s">
        <v>21</v>
      </c>
      <c r="M178" s="15">
        <v>54000</v>
      </c>
      <c r="N178" s="15">
        <v>75000</v>
      </c>
      <c r="O178" s="16">
        <v>64500</v>
      </c>
      <c r="P178" s="25">
        <f t="shared" si="8"/>
        <v>0</v>
      </c>
      <c r="Q178" s="25">
        <f t="shared" si="9"/>
        <v>0</v>
      </c>
      <c r="R178" s="25">
        <f t="shared" si="10"/>
        <v>0</v>
      </c>
    </row>
    <row r="179" spans="1:18" x14ac:dyDescent="0.2">
      <c r="A179" s="5" t="s">
        <v>81</v>
      </c>
      <c r="B179" s="5" t="s">
        <v>488</v>
      </c>
      <c r="C179" s="5" t="s">
        <v>50</v>
      </c>
      <c r="D179" s="5" t="s">
        <v>489</v>
      </c>
      <c r="E179" s="5" t="s">
        <v>37</v>
      </c>
      <c r="F179" s="5" t="s">
        <v>37</v>
      </c>
      <c r="G179" s="5" t="s">
        <v>37</v>
      </c>
      <c r="H179" s="5" t="s">
        <v>31</v>
      </c>
      <c r="I179" s="5" t="s">
        <v>311</v>
      </c>
      <c r="J179" s="5" t="s">
        <v>45</v>
      </c>
      <c r="K179" s="5" t="s">
        <v>32</v>
      </c>
      <c r="L179" s="5" t="s">
        <v>93</v>
      </c>
      <c r="M179" s="17">
        <v>66000</v>
      </c>
      <c r="N179" s="17">
        <v>84500</v>
      </c>
      <c r="O179" s="18">
        <v>75250</v>
      </c>
      <c r="P179" s="25">
        <f t="shared" si="8"/>
        <v>0</v>
      </c>
      <c r="Q179" s="25">
        <f t="shared" si="9"/>
        <v>0</v>
      </c>
      <c r="R179" s="25">
        <f t="shared" si="10"/>
        <v>0</v>
      </c>
    </row>
    <row r="180" spans="1:18" x14ac:dyDescent="0.2">
      <c r="A180" s="4" t="s">
        <v>55</v>
      </c>
      <c r="B180" s="4" t="s">
        <v>490</v>
      </c>
      <c r="C180" s="4" t="s">
        <v>23</v>
      </c>
      <c r="D180" s="4" t="s">
        <v>491</v>
      </c>
      <c r="E180" s="4" t="s">
        <v>1835</v>
      </c>
      <c r="F180" s="4" t="s">
        <v>1835</v>
      </c>
      <c r="G180" s="4" t="s">
        <v>1835</v>
      </c>
      <c r="H180" s="4" t="s">
        <v>146</v>
      </c>
      <c r="I180" s="4" t="s">
        <v>18</v>
      </c>
      <c r="J180" s="4" t="s">
        <v>45</v>
      </c>
      <c r="K180" s="4" t="s">
        <v>32</v>
      </c>
      <c r="L180" s="4" t="s">
        <v>21</v>
      </c>
      <c r="M180" s="15">
        <v>68000</v>
      </c>
      <c r="N180" s="15">
        <v>88300</v>
      </c>
      <c r="O180" s="16">
        <v>78150</v>
      </c>
      <c r="P180" s="25">
        <f t="shared" si="8"/>
        <v>0</v>
      </c>
      <c r="Q180" s="25">
        <f t="shared" si="9"/>
        <v>0</v>
      </c>
      <c r="R180" s="25">
        <f t="shared" si="10"/>
        <v>0</v>
      </c>
    </row>
    <row r="181" spans="1:18" x14ac:dyDescent="0.2">
      <c r="A181" s="5" t="s">
        <v>55</v>
      </c>
      <c r="B181" s="5" t="s">
        <v>474</v>
      </c>
      <c r="C181" s="5" t="s">
        <v>50</v>
      </c>
      <c r="D181" s="5" t="s">
        <v>475</v>
      </c>
      <c r="E181" s="5" t="s">
        <v>63</v>
      </c>
      <c r="F181" s="5" t="s">
        <v>63</v>
      </c>
      <c r="G181" s="5" t="s">
        <v>63</v>
      </c>
      <c r="H181" s="5" t="s">
        <v>53</v>
      </c>
      <c r="I181" s="5" t="s">
        <v>476</v>
      </c>
      <c r="J181" s="5" t="s">
        <v>20</v>
      </c>
      <c r="K181" s="5" t="s">
        <v>32</v>
      </c>
      <c r="L181" s="5" t="s">
        <v>21</v>
      </c>
      <c r="M181" s="17">
        <v>54000</v>
      </c>
      <c r="N181" s="17">
        <v>75000</v>
      </c>
      <c r="O181" s="18">
        <v>64500</v>
      </c>
      <c r="P181" s="25">
        <f t="shared" si="8"/>
        <v>0</v>
      </c>
      <c r="Q181" s="25">
        <f t="shared" si="9"/>
        <v>0</v>
      </c>
      <c r="R181" s="25">
        <f t="shared" si="10"/>
        <v>0</v>
      </c>
    </row>
    <row r="182" spans="1:18" x14ac:dyDescent="0.2">
      <c r="A182" s="4" t="s">
        <v>48</v>
      </c>
      <c r="B182" s="4" t="s">
        <v>336</v>
      </c>
      <c r="C182" s="4" t="s">
        <v>50</v>
      </c>
      <c r="D182" s="4" t="s">
        <v>492</v>
      </c>
      <c r="E182" s="4" t="s">
        <v>99</v>
      </c>
      <c r="F182" s="4" t="s">
        <v>99</v>
      </c>
      <c r="G182" s="4" t="s">
        <v>99</v>
      </c>
      <c r="H182" s="4" t="s">
        <v>100</v>
      </c>
      <c r="I182" s="4" t="s">
        <v>54</v>
      </c>
      <c r="J182" s="4" t="s">
        <v>20</v>
      </c>
      <c r="K182" s="4" t="s">
        <v>32</v>
      </c>
      <c r="L182" s="4" t="s">
        <v>33</v>
      </c>
      <c r="M182" s="15">
        <v>65000</v>
      </c>
      <c r="N182" s="15">
        <v>85000</v>
      </c>
      <c r="O182" s="16">
        <v>75000</v>
      </c>
      <c r="P182" s="25">
        <f t="shared" si="8"/>
        <v>0</v>
      </c>
      <c r="Q182" s="25">
        <f t="shared" si="9"/>
        <v>0</v>
      </c>
      <c r="R182" s="25">
        <f t="shared" si="10"/>
        <v>0</v>
      </c>
    </row>
    <row r="183" spans="1:18" x14ac:dyDescent="0.2">
      <c r="A183" s="5" t="s">
        <v>96</v>
      </c>
      <c r="B183" s="5" t="s">
        <v>493</v>
      </c>
      <c r="C183" s="5" t="s">
        <v>50</v>
      </c>
      <c r="D183" s="5" t="s">
        <v>494</v>
      </c>
      <c r="E183" s="5" t="s">
        <v>37</v>
      </c>
      <c r="F183" s="5" t="s">
        <v>37</v>
      </c>
      <c r="G183" s="5" t="s">
        <v>37</v>
      </c>
      <c r="H183" s="5" t="s">
        <v>31</v>
      </c>
      <c r="I183" s="5" t="s">
        <v>495</v>
      </c>
      <c r="J183" s="5" t="s">
        <v>45</v>
      </c>
      <c r="K183" s="5" t="s">
        <v>32</v>
      </c>
      <c r="L183" s="5" t="s">
        <v>33</v>
      </c>
      <c r="M183" s="17">
        <v>50000</v>
      </c>
      <c r="N183" s="17">
        <v>76458</v>
      </c>
      <c r="O183" s="18">
        <v>63229</v>
      </c>
      <c r="P183" s="25">
        <f t="shared" si="8"/>
        <v>0</v>
      </c>
      <c r="Q183" s="25">
        <f t="shared" si="9"/>
        <v>0</v>
      </c>
      <c r="R183" s="25">
        <f t="shared" si="10"/>
        <v>0</v>
      </c>
    </row>
    <row r="184" spans="1:18" x14ac:dyDescent="0.2">
      <c r="A184" s="4" t="s">
        <v>55</v>
      </c>
      <c r="B184" s="4" t="s">
        <v>496</v>
      </c>
      <c r="C184" s="4" t="s">
        <v>23</v>
      </c>
      <c r="D184" s="4" t="s">
        <v>497</v>
      </c>
      <c r="E184" s="4" t="s">
        <v>123</v>
      </c>
      <c r="F184" s="4" t="s">
        <v>123</v>
      </c>
      <c r="G184" s="4" t="s">
        <v>123</v>
      </c>
      <c r="H184" s="4" t="s">
        <v>31</v>
      </c>
      <c r="I184" s="4" t="s">
        <v>193</v>
      </c>
      <c r="J184" s="4" t="s">
        <v>45</v>
      </c>
      <c r="K184" s="4" t="s">
        <v>32</v>
      </c>
      <c r="L184" s="4" t="s">
        <v>21</v>
      </c>
      <c r="M184" s="15">
        <v>68000</v>
      </c>
      <c r="N184" s="15">
        <v>88300</v>
      </c>
      <c r="O184" s="16">
        <v>78150</v>
      </c>
      <c r="P184" s="25">
        <f t="shared" si="8"/>
        <v>0</v>
      </c>
      <c r="Q184" s="25">
        <f t="shared" si="9"/>
        <v>0</v>
      </c>
      <c r="R184" s="25">
        <f t="shared" si="10"/>
        <v>0</v>
      </c>
    </row>
    <row r="185" spans="1:18" x14ac:dyDescent="0.2">
      <c r="A185" s="5" t="s">
        <v>55</v>
      </c>
      <c r="B185" s="5" t="s">
        <v>498</v>
      </c>
      <c r="C185" s="5" t="s">
        <v>50</v>
      </c>
      <c r="D185" s="5" t="s">
        <v>499</v>
      </c>
      <c r="E185" s="5" t="s">
        <v>136</v>
      </c>
      <c r="F185" s="5" t="s">
        <v>136</v>
      </c>
      <c r="G185" s="5" t="s">
        <v>136</v>
      </c>
      <c r="H185" s="5" t="s">
        <v>100</v>
      </c>
      <c r="I185" s="5" t="s">
        <v>500</v>
      </c>
      <c r="J185" s="5" t="s">
        <v>20</v>
      </c>
      <c r="K185" s="5" t="s">
        <v>32</v>
      </c>
      <c r="L185" s="5" t="s">
        <v>227</v>
      </c>
      <c r="M185" s="17">
        <v>68000</v>
      </c>
      <c r="N185" s="17">
        <v>88300</v>
      </c>
      <c r="O185" s="18">
        <v>78150</v>
      </c>
      <c r="P185" s="25">
        <f t="shared" si="8"/>
        <v>0</v>
      </c>
      <c r="Q185" s="25">
        <f t="shared" si="9"/>
        <v>0</v>
      </c>
      <c r="R185" s="25">
        <f t="shared" si="10"/>
        <v>0</v>
      </c>
    </row>
    <row r="186" spans="1:18" x14ac:dyDescent="0.2">
      <c r="A186" s="4" t="s">
        <v>55</v>
      </c>
      <c r="B186" s="4" t="s">
        <v>501</v>
      </c>
      <c r="C186" s="4" t="s">
        <v>23</v>
      </c>
      <c r="D186" s="4" t="s">
        <v>263</v>
      </c>
      <c r="E186" s="4" t="s">
        <v>37</v>
      </c>
      <c r="F186" s="4" t="s">
        <v>37</v>
      </c>
      <c r="G186" s="4" t="s">
        <v>37</v>
      </c>
      <c r="H186" s="4" t="s">
        <v>31</v>
      </c>
      <c r="I186" s="4" t="s">
        <v>264</v>
      </c>
      <c r="J186" s="4" t="s">
        <v>20</v>
      </c>
      <c r="K186" s="4" t="s">
        <v>32</v>
      </c>
      <c r="L186" s="4" t="s">
        <v>93</v>
      </c>
      <c r="M186" s="15">
        <v>68000</v>
      </c>
      <c r="N186" s="15">
        <v>88300</v>
      </c>
      <c r="O186" s="16">
        <v>78150</v>
      </c>
      <c r="P186" s="25">
        <f t="shared" si="8"/>
        <v>0</v>
      </c>
      <c r="Q186" s="25">
        <f t="shared" si="9"/>
        <v>0</v>
      </c>
      <c r="R186" s="25">
        <f t="shared" si="10"/>
        <v>0</v>
      </c>
    </row>
    <row r="187" spans="1:18" x14ac:dyDescent="0.2">
      <c r="A187" s="5" t="s">
        <v>48</v>
      </c>
      <c r="B187" s="5" t="s">
        <v>502</v>
      </c>
      <c r="C187" s="5" t="s">
        <v>90</v>
      </c>
      <c r="D187" s="5" t="s">
        <v>203</v>
      </c>
      <c r="E187" s="5" t="s">
        <v>204</v>
      </c>
      <c r="F187" s="5" t="s">
        <v>204</v>
      </c>
      <c r="G187" s="5" t="s">
        <v>204</v>
      </c>
      <c r="H187" s="5" t="s">
        <v>31</v>
      </c>
      <c r="I187" s="5" t="s">
        <v>155</v>
      </c>
      <c r="J187" s="5" t="s">
        <v>45</v>
      </c>
      <c r="K187" s="5" t="s">
        <v>32</v>
      </c>
      <c r="L187" s="5" t="s">
        <v>33</v>
      </c>
      <c r="M187" s="17">
        <v>68500</v>
      </c>
      <c r="N187" s="17">
        <v>87000</v>
      </c>
      <c r="O187" s="18">
        <v>77750</v>
      </c>
      <c r="P187" s="25">
        <f t="shared" si="8"/>
        <v>0</v>
      </c>
      <c r="Q187" s="25">
        <f t="shared" si="9"/>
        <v>0</v>
      </c>
      <c r="R187" s="25">
        <f t="shared" si="10"/>
        <v>0</v>
      </c>
    </row>
    <row r="188" spans="1:18" x14ac:dyDescent="0.2">
      <c r="A188" s="4" t="s">
        <v>13</v>
      </c>
      <c r="B188" s="4" t="s">
        <v>503</v>
      </c>
      <c r="C188" s="4" t="s">
        <v>41</v>
      </c>
      <c r="D188" s="4" t="s">
        <v>504</v>
      </c>
      <c r="E188" s="4" t="s">
        <v>17</v>
      </c>
      <c r="F188" s="4" t="s">
        <v>17</v>
      </c>
      <c r="G188" s="4" t="s">
        <v>17</v>
      </c>
      <c r="H188" s="4" t="s">
        <v>18</v>
      </c>
      <c r="I188" s="4" t="s">
        <v>505</v>
      </c>
      <c r="J188" s="4" t="s">
        <v>45</v>
      </c>
      <c r="K188" s="4" t="s">
        <v>17</v>
      </c>
      <c r="L188" s="4" t="s">
        <v>325</v>
      </c>
      <c r="M188" s="15">
        <v>70000</v>
      </c>
      <c r="N188" s="15">
        <v>90000</v>
      </c>
      <c r="O188" s="16">
        <v>80000</v>
      </c>
      <c r="P188" s="25">
        <f t="shared" si="8"/>
        <v>0</v>
      </c>
      <c r="Q188" s="25">
        <f t="shared" si="9"/>
        <v>0</v>
      </c>
      <c r="R188" s="25">
        <f t="shared" si="10"/>
        <v>0</v>
      </c>
    </row>
    <row r="189" spans="1:18" x14ac:dyDescent="0.2">
      <c r="A189" s="5" t="s">
        <v>105</v>
      </c>
      <c r="B189" s="5" t="s">
        <v>506</v>
      </c>
      <c r="C189" s="5" t="s">
        <v>188</v>
      </c>
      <c r="D189" s="5" t="s">
        <v>200</v>
      </c>
      <c r="E189" s="5" t="s">
        <v>37</v>
      </c>
      <c r="F189" s="5" t="s">
        <v>37</v>
      </c>
      <c r="G189" s="5" t="s">
        <v>37</v>
      </c>
      <c r="H189" s="5" t="s">
        <v>31</v>
      </c>
      <c r="I189" s="5" t="s">
        <v>507</v>
      </c>
      <c r="J189" s="5" t="s">
        <v>20</v>
      </c>
      <c r="K189" s="5" t="s">
        <v>32</v>
      </c>
      <c r="L189" s="5" t="s">
        <v>21</v>
      </c>
      <c r="M189" s="17">
        <v>69000</v>
      </c>
      <c r="N189" s="17">
        <v>86000</v>
      </c>
      <c r="O189" s="18">
        <v>77500</v>
      </c>
      <c r="P189" s="25">
        <f t="shared" si="8"/>
        <v>0</v>
      </c>
      <c r="Q189" s="25">
        <f t="shared" si="9"/>
        <v>0</v>
      </c>
      <c r="R189" s="25">
        <f t="shared" si="10"/>
        <v>0</v>
      </c>
    </row>
    <row r="190" spans="1:18" x14ac:dyDescent="0.2">
      <c r="A190" s="4" t="s">
        <v>22</v>
      </c>
      <c r="B190" s="4" t="s">
        <v>23</v>
      </c>
      <c r="C190" s="4" t="s">
        <v>23</v>
      </c>
      <c r="D190" s="4" t="s">
        <v>508</v>
      </c>
      <c r="E190" s="4" t="s">
        <v>17</v>
      </c>
      <c r="F190" s="4" t="s">
        <v>17</v>
      </c>
      <c r="G190" s="4" t="s">
        <v>17</v>
      </c>
      <c r="H190" s="4" t="s">
        <v>18</v>
      </c>
      <c r="I190" s="4" t="s">
        <v>509</v>
      </c>
      <c r="J190" s="4" t="s">
        <v>20</v>
      </c>
      <c r="K190" s="4" t="s">
        <v>17</v>
      </c>
      <c r="L190" s="4" t="s">
        <v>21</v>
      </c>
      <c r="M190" s="15">
        <v>80000</v>
      </c>
      <c r="N190" s="15">
        <v>90000</v>
      </c>
      <c r="O190" s="16">
        <v>85000</v>
      </c>
      <c r="P190" s="25">
        <f t="shared" si="8"/>
        <v>0</v>
      </c>
      <c r="Q190" s="25">
        <f t="shared" si="9"/>
        <v>0</v>
      </c>
      <c r="R190" s="25">
        <f t="shared" si="10"/>
        <v>0</v>
      </c>
    </row>
    <row r="191" spans="1:18" x14ac:dyDescent="0.2">
      <c r="A191" s="5" t="s">
        <v>105</v>
      </c>
      <c r="B191" s="5" t="s">
        <v>510</v>
      </c>
      <c r="C191" s="5" t="s">
        <v>28</v>
      </c>
      <c r="D191" s="5" t="s">
        <v>511</v>
      </c>
      <c r="E191" s="5" t="s">
        <v>37</v>
      </c>
      <c r="F191" s="5" t="s">
        <v>37</v>
      </c>
      <c r="G191" s="5" t="s">
        <v>37</v>
      </c>
      <c r="H191" s="5" t="s">
        <v>31</v>
      </c>
      <c r="I191" s="5" t="s">
        <v>512</v>
      </c>
      <c r="J191" s="5" t="s">
        <v>45</v>
      </c>
      <c r="K191" s="5" t="s">
        <v>32</v>
      </c>
      <c r="L191" s="5" t="s">
        <v>21</v>
      </c>
      <c r="M191" s="17">
        <v>69000</v>
      </c>
      <c r="N191" s="17">
        <v>86000</v>
      </c>
      <c r="O191" s="18">
        <v>77500</v>
      </c>
      <c r="P191" s="25">
        <f t="shared" si="8"/>
        <v>0</v>
      </c>
      <c r="Q191" s="25">
        <f t="shared" si="9"/>
        <v>0</v>
      </c>
      <c r="R191" s="25">
        <f t="shared" si="10"/>
        <v>0</v>
      </c>
    </row>
    <row r="192" spans="1:18" x14ac:dyDescent="0.2">
      <c r="A192" s="4" t="s">
        <v>48</v>
      </c>
      <c r="B192" s="4" t="s">
        <v>513</v>
      </c>
      <c r="C192" s="4" t="s">
        <v>67</v>
      </c>
      <c r="D192" s="4" t="s">
        <v>514</v>
      </c>
      <c r="E192" s="4" t="s">
        <v>99</v>
      </c>
      <c r="F192" s="4" t="s">
        <v>99</v>
      </c>
      <c r="G192" s="4" t="s">
        <v>99</v>
      </c>
      <c r="H192" s="4" t="s">
        <v>100</v>
      </c>
      <c r="I192" s="4" t="s">
        <v>515</v>
      </c>
      <c r="J192" s="4" t="s">
        <v>20</v>
      </c>
      <c r="K192" s="4" t="s">
        <v>32</v>
      </c>
      <c r="L192" s="4" t="s">
        <v>21</v>
      </c>
      <c r="M192" s="15">
        <v>65000</v>
      </c>
      <c r="N192" s="15">
        <v>120000</v>
      </c>
      <c r="O192" s="16">
        <v>92500</v>
      </c>
      <c r="P192" s="25">
        <f t="shared" si="8"/>
        <v>0</v>
      </c>
      <c r="Q192" s="25">
        <f t="shared" si="9"/>
        <v>1</v>
      </c>
      <c r="R192" s="25">
        <f t="shared" si="10"/>
        <v>0</v>
      </c>
    </row>
    <row r="193" spans="1:18" x14ac:dyDescent="0.2">
      <c r="A193" s="5" t="s">
        <v>55</v>
      </c>
      <c r="B193" s="5" t="s">
        <v>516</v>
      </c>
      <c r="C193" s="5" t="s">
        <v>188</v>
      </c>
      <c r="D193" s="5" t="s">
        <v>253</v>
      </c>
      <c r="E193" s="5" t="s">
        <v>37</v>
      </c>
      <c r="F193" s="5" t="s">
        <v>37</v>
      </c>
      <c r="G193" s="5" t="s">
        <v>37</v>
      </c>
      <c r="H193" s="5" t="s">
        <v>31</v>
      </c>
      <c r="I193" s="5" t="s">
        <v>517</v>
      </c>
      <c r="J193" s="5" t="s">
        <v>20</v>
      </c>
      <c r="K193" s="5" t="s">
        <v>32</v>
      </c>
      <c r="L193" s="5" t="s">
        <v>33</v>
      </c>
      <c r="M193" s="17">
        <v>30240.560000000001</v>
      </c>
      <c r="N193" s="17">
        <v>84813</v>
      </c>
      <c r="O193" s="18">
        <v>57526.78</v>
      </c>
      <c r="P193" s="25">
        <f t="shared" si="8"/>
        <v>0</v>
      </c>
      <c r="Q193" s="25">
        <f t="shared" si="9"/>
        <v>0</v>
      </c>
      <c r="R193" s="25">
        <f t="shared" si="10"/>
        <v>0</v>
      </c>
    </row>
    <row r="194" spans="1:18" x14ac:dyDescent="0.2">
      <c r="A194" s="4" t="s">
        <v>48</v>
      </c>
      <c r="B194" s="4" t="s">
        <v>513</v>
      </c>
      <c r="C194" s="4" t="s">
        <v>67</v>
      </c>
      <c r="D194" s="4" t="s">
        <v>514</v>
      </c>
      <c r="E194" s="4" t="s">
        <v>99</v>
      </c>
      <c r="F194" s="4" t="s">
        <v>99</v>
      </c>
      <c r="G194" s="4" t="s">
        <v>99</v>
      </c>
      <c r="H194" s="4" t="s">
        <v>100</v>
      </c>
      <c r="I194" s="4" t="s">
        <v>515</v>
      </c>
      <c r="J194" s="4" t="s">
        <v>20</v>
      </c>
      <c r="K194" s="4" t="s">
        <v>32</v>
      </c>
      <c r="L194" s="4" t="s">
        <v>21</v>
      </c>
      <c r="M194" s="15">
        <v>65000</v>
      </c>
      <c r="N194" s="15">
        <v>120000</v>
      </c>
      <c r="O194" s="16">
        <v>92500</v>
      </c>
      <c r="P194" s="25">
        <f t="shared" si="8"/>
        <v>0</v>
      </c>
      <c r="Q194" s="25">
        <f t="shared" si="9"/>
        <v>1</v>
      </c>
      <c r="R194" s="25">
        <f t="shared" si="10"/>
        <v>0</v>
      </c>
    </row>
    <row r="195" spans="1:18" x14ac:dyDescent="0.2">
      <c r="A195" s="5" t="s">
        <v>48</v>
      </c>
      <c r="B195" s="5" t="s">
        <v>518</v>
      </c>
      <c r="C195" s="5" t="s">
        <v>28</v>
      </c>
      <c r="D195" s="5" t="s">
        <v>519</v>
      </c>
      <c r="E195" s="5" t="s">
        <v>30</v>
      </c>
      <c r="F195" s="5" t="s">
        <v>30</v>
      </c>
      <c r="G195" s="5" t="s">
        <v>30</v>
      </c>
      <c r="H195" s="5" t="s">
        <v>31</v>
      </c>
      <c r="I195" s="5" t="s">
        <v>520</v>
      </c>
      <c r="J195" s="5" t="s">
        <v>20</v>
      </c>
      <c r="K195" s="5" t="s">
        <v>32</v>
      </c>
      <c r="L195" s="5" t="s">
        <v>21</v>
      </c>
      <c r="M195" s="17">
        <v>72883.199999999997</v>
      </c>
      <c r="N195" s="17">
        <v>89440</v>
      </c>
      <c r="O195" s="18">
        <v>81161.600000000006</v>
      </c>
      <c r="P195" s="25">
        <f t="shared" ref="P195:P258" si="11">IF(OR(M195&lt;V$21, M195&gt;V$25), 1, 0)</f>
        <v>0</v>
      </c>
      <c r="Q195" s="25">
        <f t="shared" si="9"/>
        <v>0</v>
      </c>
      <c r="R195" s="25">
        <f t="shared" si="10"/>
        <v>0</v>
      </c>
    </row>
    <row r="196" spans="1:18" x14ac:dyDescent="0.2">
      <c r="A196" s="4" t="s">
        <v>55</v>
      </c>
      <c r="B196" s="4" t="s">
        <v>521</v>
      </c>
      <c r="C196" s="4" t="s">
        <v>50</v>
      </c>
      <c r="D196" s="4" t="s">
        <v>522</v>
      </c>
      <c r="E196" s="4" t="s">
        <v>37</v>
      </c>
      <c r="F196" s="4" t="s">
        <v>37</v>
      </c>
      <c r="G196" s="4" t="s">
        <v>37</v>
      </c>
      <c r="H196" s="4" t="s">
        <v>31</v>
      </c>
      <c r="I196" s="4" t="s">
        <v>18</v>
      </c>
      <c r="J196" s="4" t="s">
        <v>20</v>
      </c>
      <c r="K196" s="4" t="s">
        <v>32</v>
      </c>
      <c r="L196" s="4" t="s">
        <v>21</v>
      </c>
      <c r="M196" s="15">
        <v>68000</v>
      </c>
      <c r="N196" s="15">
        <v>88300</v>
      </c>
      <c r="O196" s="16">
        <v>78150</v>
      </c>
      <c r="P196" s="25">
        <f t="shared" si="11"/>
        <v>0</v>
      </c>
      <c r="Q196" s="25">
        <f t="shared" si="9"/>
        <v>0</v>
      </c>
      <c r="R196" s="25">
        <f t="shared" si="10"/>
        <v>0</v>
      </c>
    </row>
    <row r="197" spans="1:18" x14ac:dyDescent="0.2">
      <c r="A197" s="5" t="s">
        <v>55</v>
      </c>
      <c r="B197" s="5" t="s">
        <v>523</v>
      </c>
      <c r="C197" s="5" t="s">
        <v>23</v>
      </c>
      <c r="D197" s="5" t="s">
        <v>524</v>
      </c>
      <c r="E197" s="5" t="s">
        <v>525</v>
      </c>
      <c r="F197" s="5" t="s">
        <v>525</v>
      </c>
      <c r="G197" s="5" t="s">
        <v>525</v>
      </c>
      <c r="H197" s="5" t="s">
        <v>31</v>
      </c>
      <c r="I197" s="5" t="s">
        <v>526</v>
      </c>
      <c r="J197" s="5" t="s">
        <v>20</v>
      </c>
      <c r="K197" s="5" t="s">
        <v>32</v>
      </c>
      <c r="L197" s="5" t="s">
        <v>33</v>
      </c>
      <c r="M197" s="17">
        <v>68000</v>
      </c>
      <c r="N197" s="17">
        <v>88300</v>
      </c>
      <c r="O197" s="18">
        <v>78150</v>
      </c>
      <c r="P197" s="25">
        <f t="shared" si="11"/>
        <v>0</v>
      </c>
      <c r="Q197" s="25">
        <f t="shared" si="9"/>
        <v>0</v>
      </c>
      <c r="R197" s="25">
        <f t="shared" si="10"/>
        <v>0</v>
      </c>
    </row>
    <row r="198" spans="1:18" x14ac:dyDescent="0.2">
      <c r="A198" s="4" t="s">
        <v>22</v>
      </c>
      <c r="B198" s="4" t="s">
        <v>23</v>
      </c>
      <c r="C198" s="4" t="s">
        <v>23</v>
      </c>
      <c r="D198" s="4" t="s">
        <v>529</v>
      </c>
      <c r="E198" s="4" t="s">
        <v>37</v>
      </c>
      <c r="F198" s="4" t="s">
        <v>37</v>
      </c>
      <c r="G198" s="4" t="s">
        <v>37</v>
      </c>
      <c r="H198" s="4" t="s">
        <v>31</v>
      </c>
      <c r="I198" s="4" t="s">
        <v>530</v>
      </c>
      <c r="J198" s="4" t="s">
        <v>20</v>
      </c>
      <c r="K198" s="4" t="s">
        <v>32</v>
      </c>
      <c r="L198" s="4" t="s">
        <v>21</v>
      </c>
      <c r="M198" s="15">
        <v>65000</v>
      </c>
      <c r="N198" s="15">
        <v>87000</v>
      </c>
      <c r="O198" s="16">
        <v>76000</v>
      </c>
      <c r="P198" s="25">
        <f t="shared" si="11"/>
        <v>0</v>
      </c>
      <c r="Q198" s="25">
        <f t="shared" si="9"/>
        <v>0</v>
      </c>
      <c r="R198" s="25">
        <f t="shared" si="10"/>
        <v>0</v>
      </c>
    </row>
    <row r="199" spans="1:18" x14ac:dyDescent="0.2">
      <c r="A199" s="5" t="s">
        <v>48</v>
      </c>
      <c r="B199" s="5" t="s">
        <v>531</v>
      </c>
      <c r="C199" s="5" t="s">
        <v>23</v>
      </c>
      <c r="D199" s="5" t="s">
        <v>532</v>
      </c>
      <c r="E199" s="5" t="s">
        <v>533</v>
      </c>
      <c r="F199" s="5" t="s">
        <v>533</v>
      </c>
      <c r="G199" s="5" t="s">
        <v>533</v>
      </c>
      <c r="H199" s="5" t="s">
        <v>119</v>
      </c>
      <c r="I199" s="5" t="s">
        <v>463</v>
      </c>
      <c r="J199" s="5" t="s">
        <v>45</v>
      </c>
      <c r="K199" s="5" t="s">
        <v>32</v>
      </c>
      <c r="L199" s="5" t="s">
        <v>21</v>
      </c>
      <c r="M199" s="17">
        <v>68500</v>
      </c>
      <c r="N199" s="17">
        <v>87000</v>
      </c>
      <c r="O199" s="18">
        <v>77750</v>
      </c>
      <c r="P199" s="25">
        <f t="shared" si="11"/>
        <v>0</v>
      </c>
      <c r="Q199" s="25">
        <f t="shared" si="9"/>
        <v>0</v>
      </c>
      <c r="R199" s="25">
        <f t="shared" si="10"/>
        <v>0</v>
      </c>
    </row>
    <row r="200" spans="1:18" x14ac:dyDescent="0.2">
      <c r="A200" s="4" t="s">
        <v>13</v>
      </c>
      <c r="B200" s="4" t="s">
        <v>534</v>
      </c>
      <c r="C200" s="4" t="s">
        <v>50</v>
      </c>
      <c r="D200" s="4" t="s">
        <v>535</v>
      </c>
      <c r="E200" s="4" t="s">
        <v>99</v>
      </c>
      <c r="F200" s="4" t="s">
        <v>99</v>
      </c>
      <c r="G200" s="4" t="s">
        <v>99</v>
      </c>
      <c r="H200" s="4" t="s">
        <v>100</v>
      </c>
      <c r="I200" s="4" t="s">
        <v>18</v>
      </c>
      <c r="J200" s="4" t="s">
        <v>20</v>
      </c>
      <c r="K200" s="4" t="s">
        <v>32</v>
      </c>
      <c r="L200" s="4" t="s">
        <v>101</v>
      </c>
      <c r="M200" s="15">
        <v>76000</v>
      </c>
      <c r="N200" s="15">
        <v>89440</v>
      </c>
      <c r="O200" s="16">
        <v>82720</v>
      </c>
      <c r="P200" s="25">
        <f t="shared" si="11"/>
        <v>0</v>
      </c>
      <c r="Q200" s="25">
        <f t="shared" si="9"/>
        <v>0</v>
      </c>
      <c r="R200" s="25">
        <f t="shared" si="10"/>
        <v>0</v>
      </c>
    </row>
    <row r="201" spans="1:18" x14ac:dyDescent="0.2">
      <c r="A201" s="5" t="s">
        <v>22</v>
      </c>
      <c r="B201" s="5" t="s">
        <v>23</v>
      </c>
      <c r="C201" s="5" t="s">
        <v>23</v>
      </c>
      <c r="D201" s="5" t="s">
        <v>263</v>
      </c>
      <c r="E201" s="5" t="s">
        <v>37</v>
      </c>
      <c r="F201" s="5" t="s">
        <v>37</v>
      </c>
      <c r="G201" s="5" t="s">
        <v>37</v>
      </c>
      <c r="H201" s="5" t="s">
        <v>31</v>
      </c>
      <c r="I201" s="5" t="s">
        <v>536</v>
      </c>
      <c r="J201" s="5" t="s">
        <v>20</v>
      </c>
      <c r="K201" s="5" t="s">
        <v>32</v>
      </c>
      <c r="L201" s="5" t="s">
        <v>93</v>
      </c>
      <c r="M201" s="17">
        <v>65000</v>
      </c>
      <c r="N201" s="17">
        <v>87000</v>
      </c>
      <c r="O201" s="18">
        <v>76000</v>
      </c>
      <c r="P201" s="25">
        <f t="shared" si="11"/>
        <v>0</v>
      </c>
      <c r="Q201" s="25">
        <f t="shared" si="9"/>
        <v>0</v>
      </c>
      <c r="R201" s="25">
        <f t="shared" si="10"/>
        <v>0</v>
      </c>
    </row>
    <row r="202" spans="1:18" x14ac:dyDescent="0.2">
      <c r="A202" s="4" t="s">
        <v>88</v>
      </c>
      <c r="B202" s="4" t="s">
        <v>537</v>
      </c>
      <c r="C202" s="4" t="s">
        <v>90</v>
      </c>
      <c r="D202" s="4" t="s">
        <v>538</v>
      </c>
      <c r="E202" s="4" t="s">
        <v>539</v>
      </c>
      <c r="F202" s="4" t="s">
        <v>539</v>
      </c>
      <c r="G202" s="4" t="s">
        <v>539</v>
      </c>
      <c r="H202" s="4" t="s">
        <v>540</v>
      </c>
      <c r="I202" s="4" t="s">
        <v>541</v>
      </c>
      <c r="J202" s="4" t="s">
        <v>20</v>
      </c>
      <c r="K202" s="4" t="s">
        <v>32</v>
      </c>
      <c r="L202" s="4" t="s">
        <v>21</v>
      </c>
      <c r="M202" s="15">
        <v>85816.8</v>
      </c>
      <c r="N202" s="15">
        <v>91520</v>
      </c>
      <c r="O202" s="16">
        <v>88668.4</v>
      </c>
      <c r="P202" s="25">
        <f t="shared" si="11"/>
        <v>0</v>
      </c>
      <c r="Q202" s="25">
        <f t="shared" si="9"/>
        <v>0</v>
      </c>
      <c r="R202" s="25">
        <f t="shared" si="10"/>
        <v>0</v>
      </c>
    </row>
    <row r="203" spans="1:18" x14ac:dyDescent="0.2">
      <c r="A203" s="5" t="s">
        <v>22</v>
      </c>
      <c r="B203" s="5" t="s">
        <v>542</v>
      </c>
      <c r="C203" s="5" t="s">
        <v>23</v>
      </c>
      <c r="D203" s="5" t="s">
        <v>449</v>
      </c>
      <c r="E203" s="5" t="s">
        <v>37</v>
      </c>
      <c r="F203" s="5" t="s">
        <v>37</v>
      </c>
      <c r="G203" s="5" t="s">
        <v>37</v>
      </c>
      <c r="H203" s="5" t="s">
        <v>31</v>
      </c>
      <c r="I203" s="5" t="s">
        <v>18</v>
      </c>
      <c r="J203" s="5" t="s">
        <v>20</v>
      </c>
      <c r="K203" s="5" t="s">
        <v>32</v>
      </c>
      <c r="L203" s="5" t="s">
        <v>33</v>
      </c>
      <c r="M203" s="17">
        <v>65000</v>
      </c>
      <c r="N203" s="17">
        <v>87000</v>
      </c>
      <c r="O203" s="18">
        <v>76000</v>
      </c>
      <c r="P203" s="25">
        <f t="shared" si="11"/>
        <v>0</v>
      </c>
      <c r="Q203" s="25">
        <f t="shared" si="9"/>
        <v>0</v>
      </c>
      <c r="R203" s="25">
        <f t="shared" si="10"/>
        <v>0</v>
      </c>
    </row>
    <row r="204" spans="1:18" x14ac:dyDescent="0.2">
      <c r="A204" s="4" t="s">
        <v>22</v>
      </c>
      <c r="B204" s="4" t="s">
        <v>543</v>
      </c>
      <c r="C204" s="4" t="s">
        <v>50</v>
      </c>
      <c r="D204" s="4" t="s">
        <v>544</v>
      </c>
      <c r="E204" s="4" t="s">
        <v>37</v>
      </c>
      <c r="F204" s="4" t="s">
        <v>37</v>
      </c>
      <c r="G204" s="4" t="s">
        <v>37</v>
      </c>
      <c r="H204" s="4" t="s">
        <v>31</v>
      </c>
      <c r="I204" s="4" t="s">
        <v>545</v>
      </c>
      <c r="J204" s="4" t="s">
        <v>20</v>
      </c>
      <c r="K204" s="4" t="s">
        <v>32</v>
      </c>
      <c r="L204" s="4" t="s">
        <v>93</v>
      </c>
      <c r="M204" s="15">
        <v>65000</v>
      </c>
      <c r="N204" s="15">
        <v>87000</v>
      </c>
      <c r="O204" s="16">
        <v>76000</v>
      </c>
      <c r="P204" s="25">
        <f t="shared" si="11"/>
        <v>0</v>
      </c>
      <c r="Q204" s="25">
        <f t="shared" si="9"/>
        <v>0</v>
      </c>
      <c r="R204" s="25">
        <f t="shared" si="10"/>
        <v>0</v>
      </c>
    </row>
    <row r="205" spans="1:18" x14ac:dyDescent="0.2">
      <c r="A205" s="5" t="s">
        <v>55</v>
      </c>
      <c r="B205" s="5" t="s">
        <v>546</v>
      </c>
      <c r="C205" s="5" t="s">
        <v>50</v>
      </c>
      <c r="D205" s="5" t="s">
        <v>547</v>
      </c>
      <c r="E205" s="5" t="s">
        <v>396</v>
      </c>
      <c r="F205" s="5" t="s">
        <v>17</v>
      </c>
      <c r="G205" s="5" t="s">
        <v>30</v>
      </c>
      <c r="H205" s="5" t="s">
        <v>31</v>
      </c>
      <c r="I205" s="5" t="s">
        <v>54</v>
      </c>
      <c r="J205" s="5" t="s">
        <v>20</v>
      </c>
      <c r="K205" s="5" t="s">
        <v>17</v>
      </c>
      <c r="L205" s="5" t="s">
        <v>46</v>
      </c>
      <c r="M205" s="17">
        <v>68000</v>
      </c>
      <c r="N205" s="17">
        <v>91000</v>
      </c>
      <c r="O205" s="18">
        <v>79500</v>
      </c>
      <c r="P205" s="25">
        <f t="shared" si="11"/>
        <v>0</v>
      </c>
      <c r="Q205" s="25">
        <f t="shared" si="9"/>
        <v>0</v>
      </c>
      <c r="R205" s="25">
        <f t="shared" si="10"/>
        <v>0</v>
      </c>
    </row>
    <row r="206" spans="1:18" x14ac:dyDescent="0.2">
      <c r="A206" s="4" t="s">
        <v>105</v>
      </c>
      <c r="B206" s="4" t="s">
        <v>548</v>
      </c>
      <c r="C206" s="4" t="s">
        <v>28</v>
      </c>
      <c r="D206" s="4" t="s">
        <v>549</v>
      </c>
      <c r="E206" s="4" t="s">
        <v>30</v>
      </c>
      <c r="F206" s="4" t="s">
        <v>30</v>
      </c>
      <c r="G206" s="4" t="s">
        <v>30</v>
      </c>
      <c r="H206" s="4" t="s">
        <v>31</v>
      </c>
      <c r="I206" s="4" t="s">
        <v>550</v>
      </c>
      <c r="J206" s="4" t="s">
        <v>45</v>
      </c>
      <c r="K206" s="4" t="s">
        <v>32</v>
      </c>
      <c r="L206" s="4" t="s">
        <v>21</v>
      </c>
      <c r="M206" s="15">
        <v>37440</v>
      </c>
      <c r="N206" s="15">
        <v>180000</v>
      </c>
      <c r="O206" s="16">
        <v>108720</v>
      </c>
      <c r="P206" s="25">
        <f t="shared" si="11"/>
        <v>0</v>
      </c>
      <c r="Q206" s="25">
        <f t="shared" si="9"/>
        <v>1</v>
      </c>
      <c r="R206" s="25">
        <f t="shared" si="10"/>
        <v>0</v>
      </c>
    </row>
    <row r="207" spans="1:18" x14ac:dyDescent="0.2">
      <c r="A207" s="5" t="s">
        <v>22</v>
      </c>
      <c r="B207" s="5" t="s">
        <v>296</v>
      </c>
      <c r="C207" s="5" t="s">
        <v>50</v>
      </c>
      <c r="D207" s="5" t="s">
        <v>551</v>
      </c>
      <c r="E207" s="5" t="s">
        <v>552</v>
      </c>
      <c r="F207" s="5" t="s">
        <v>552</v>
      </c>
      <c r="G207" s="5" t="s">
        <v>552</v>
      </c>
      <c r="H207" s="5" t="s">
        <v>100</v>
      </c>
      <c r="I207" s="5" t="s">
        <v>553</v>
      </c>
      <c r="J207" s="5" t="s">
        <v>20</v>
      </c>
      <c r="K207" s="5" t="s">
        <v>32</v>
      </c>
      <c r="L207" s="5" t="s">
        <v>21</v>
      </c>
      <c r="M207" s="17">
        <v>65000</v>
      </c>
      <c r="N207" s="17">
        <v>87000</v>
      </c>
      <c r="O207" s="18">
        <v>76000</v>
      </c>
      <c r="P207" s="25">
        <f t="shared" si="11"/>
        <v>0</v>
      </c>
      <c r="Q207" s="25">
        <f t="shared" si="9"/>
        <v>0</v>
      </c>
      <c r="R207" s="25">
        <f t="shared" si="10"/>
        <v>0</v>
      </c>
    </row>
    <row r="208" spans="1:18" x14ac:dyDescent="0.2">
      <c r="A208" s="4" t="s">
        <v>96</v>
      </c>
      <c r="B208" s="4" t="s">
        <v>554</v>
      </c>
      <c r="C208" s="4" t="s">
        <v>50</v>
      </c>
      <c r="D208" s="4" t="s">
        <v>555</v>
      </c>
      <c r="E208" s="4" t="s">
        <v>556</v>
      </c>
      <c r="F208" s="4" t="s">
        <v>556</v>
      </c>
      <c r="G208" s="4" t="s">
        <v>556</v>
      </c>
      <c r="H208" s="4" t="s">
        <v>31</v>
      </c>
      <c r="I208" s="4" t="s">
        <v>129</v>
      </c>
      <c r="J208" s="4" t="s">
        <v>20</v>
      </c>
      <c r="K208" s="4" t="s">
        <v>32</v>
      </c>
      <c r="L208" s="4" t="s">
        <v>21</v>
      </c>
      <c r="M208" s="15">
        <v>30240.560000000001</v>
      </c>
      <c r="N208" s="15">
        <v>57200</v>
      </c>
      <c r="O208" s="16">
        <v>43720.28</v>
      </c>
      <c r="P208" s="25">
        <f t="shared" si="11"/>
        <v>0</v>
      </c>
      <c r="Q208" s="25">
        <f t="shared" si="9"/>
        <v>1</v>
      </c>
      <c r="R208" s="25">
        <f t="shared" si="10"/>
        <v>0</v>
      </c>
    </row>
    <row r="209" spans="1:18" x14ac:dyDescent="0.2">
      <c r="A209" s="5" t="s">
        <v>88</v>
      </c>
      <c r="B209" s="5" t="s">
        <v>557</v>
      </c>
      <c r="C209" s="5" t="s">
        <v>35</v>
      </c>
      <c r="D209" s="5" t="s">
        <v>558</v>
      </c>
      <c r="E209" s="5" t="s">
        <v>37</v>
      </c>
      <c r="F209" s="5" t="s">
        <v>37</v>
      </c>
      <c r="G209" s="5" t="s">
        <v>37</v>
      </c>
      <c r="H209" s="5" t="s">
        <v>31</v>
      </c>
      <c r="I209" s="5" t="s">
        <v>129</v>
      </c>
      <c r="J209" s="5" t="s">
        <v>20</v>
      </c>
      <c r="K209" s="5" t="s">
        <v>32</v>
      </c>
      <c r="L209" s="5" t="s">
        <v>33</v>
      </c>
      <c r="M209" s="17">
        <v>120000</v>
      </c>
      <c r="N209" s="17">
        <v>130000</v>
      </c>
      <c r="O209" s="18">
        <v>125000</v>
      </c>
      <c r="P209" s="25">
        <f t="shared" si="11"/>
        <v>1</v>
      </c>
      <c r="Q209" s="25">
        <f t="shared" si="9"/>
        <v>1</v>
      </c>
      <c r="R209" s="25">
        <f t="shared" si="10"/>
        <v>1</v>
      </c>
    </row>
    <row r="210" spans="1:18" x14ac:dyDescent="0.2">
      <c r="A210" s="4" t="s">
        <v>424</v>
      </c>
      <c r="B210" s="4" t="s">
        <v>450</v>
      </c>
      <c r="C210" s="4" t="s">
        <v>50</v>
      </c>
      <c r="D210" s="4" t="s">
        <v>559</v>
      </c>
      <c r="E210" s="4" t="s">
        <v>560</v>
      </c>
      <c r="F210" s="4" t="s">
        <v>560</v>
      </c>
      <c r="G210" s="4" t="s">
        <v>560</v>
      </c>
      <c r="H210" s="4" t="s">
        <v>31</v>
      </c>
      <c r="I210" s="4" t="s">
        <v>87</v>
      </c>
      <c r="J210" s="4" t="s">
        <v>20</v>
      </c>
      <c r="K210" s="4" t="s">
        <v>32</v>
      </c>
      <c r="L210" s="4" t="s">
        <v>21</v>
      </c>
      <c r="M210" s="15">
        <v>88524.800000000003</v>
      </c>
      <c r="N210" s="15">
        <v>88524.800000000003</v>
      </c>
      <c r="O210" s="16">
        <v>88524.800000000003</v>
      </c>
      <c r="P210" s="25">
        <f t="shared" si="11"/>
        <v>0</v>
      </c>
      <c r="Q210" s="25">
        <f t="shared" si="9"/>
        <v>0</v>
      </c>
      <c r="R210" s="25">
        <f t="shared" si="10"/>
        <v>0</v>
      </c>
    </row>
    <row r="211" spans="1:18" x14ac:dyDescent="0.2">
      <c r="A211" s="5" t="s">
        <v>88</v>
      </c>
      <c r="B211" s="5" t="s">
        <v>557</v>
      </c>
      <c r="C211" s="5" t="s">
        <v>35</v>
      </c>
      <c r="D211" s="5" t="s">
        <v>561</v>
      </c>
      <c r="E211" s="5" t="s">
        <v>37</v>
      </c>
      <c r="F211" s="5" t="s">
        <v>37</v>
      </c>
      <c r="G211" s="5" t="s">
        <v>37</v>
      </c>
      <c r="H211" s="5" t="s">
        <v>31</v>
      </c>
      <c r="I211" s="5" t="s">
        <v>129</v>
      </c>
      <c r="J211" s="5" t="s">
        <v>20</v>
      </c>
      <c r="K211" s="5" t="s">
        <v>32</v>
      </c>
      <c r="L211" s="5" t="s">
        <v>241</v>
      </c>
      <c r="M211" s="17">
        <v>95000</v>
      </c>
      <c r="N211" s="17">
        <v>105000</v>
      </c>
      <c r="O211" s="18">
        <v>100000</v>
      </c>
      <c r="P211" s="25">
        <f t="shared" si="11"/>
        <v>0</v>
      </c>
      <c r="Q211" s="25">
        <f t="shared" si="9"/>
        <v>0</v>
      </c>
      <c r="R211" s="25">
        <f t="shared" si="10"/>
        <v>0</v>
      </c>
    </row>
    <row r="212" spans="1:18" x14ac:dyDescent="0.2">
      <c r="A212" s="4" t="s">
        <v>48</v>
      </c>
      <c r="B212" s="4" t="s">
        <v>562</v>
      </c>
      <c r="C212" s="4" t="s">
        <v>50</v>
      </c>
      <c r="D212" s="4" t="s">
        <v>563</v>
      </c>
      <c r="E212" s="4" t="s">
        <v>564</v>
      </c>
      <c r="F212" s="4" t="s">
        <v>564</v>
      </c>
      <c r="G212" s="4" t="s">
        <v>564</v>
      </c>
      <c r="H212" s="4" t="s">
        <v>53</v>
      </c>
      <c r="I212" s="4" t="s">
        <v>111</v>
      </c>
      <c r="J212" s="4" t="s">
        <v>20</v>
      </c>
      <c r="K212" s="4" t="s">
        <v>32</v>
      </c>
      <c r="L212" s="4" t="s">
        <v>21</v>
      </c>
      <c r="M212" s="15">
        <v>82000</v>
      </c>
      <c r="N212" s="15">
        <v>101000</v>
      </c>
      <c r="O212" s="16">
        <v>91500</v>
      </c>
      <c r="P212" s="25">
        <f t="shared" si="11"/>
        <v>0</v>
      </c>
      <c r="Q212" s="25">
        <f t="shared" si="9"/>
        <v>0</v>
      </c>
      <c r="R212" s="25">
        <f t="shared" si="10"/>
        <v>0</v>
      </c>
    </row>
    <row r="213" spans="1:18" x14ac:dyDescent="0.2">
      <c r="A213" s="5" t="s">
        <v>48</v>
      </c>
      <c r="B213" s="5" t="s">
        <v>565</v>
      </c>
      <c r="C213" s="5" t="s">
        <v>50</v>
      </c>
      <c r="D213" s="5" t="s">
        <v>566</v>
      </c>
      <c r="E213" s="5" t="s">
        <v>212</v>
      </c>
      <c r="F213" s="5" t="s">
        <v>212</v>
      </c>
      <c r="G213" s="5" t="s">
        <v>212</v>
      </c>
      <c r="H213" s="5" t="s">
        <v>31</v>
      </c>
      <c r="I213" s="5" t="s">
        <v>480</v>
      </c>
      <c r="J213" s="5" t="s">
        <v>20</v>
      </c>
      <c r="K213" s="5" t="s">
        <v>32</v>
      </c>
      <c r="L213" s="5" t="s">
        <v>46</v>
      </c>
      <c r="M213" s="17">
        <v>68500</v>
      </c>
      <c r="N213" s="17">
        <v>87000</v>
      </c>
      <c r="O213" s="18">
        <v>77750</v>
      </c>
      <c r="P213" s="25">
        <f t="shared" si="11"/>
        <v>0</v>
      </c>
      <c r="Q213" s="25">
        <f t="shared" si="9"/>
        <v>0</v>
      </c>
      <c r="R213" s="25">
        <f t="shared" si="10"/>
        <v>0</v>
      </c>
    </row>
    <row r="214" spans="1:18" x14ac:dyDescent="0.2">
      <c r="A214" s="4" t="s">
        <v>55</v>
      </c>
      <c r="B214" s="4" t="s">
        <v>567</v>
      </c>
      <c r="C214" s="4" t="s">
        <v>50</v>
      </c>
      <c r="D214" s="4" t="s">
        <v>568</v>
      </c>
      <c r="E214" s="4" t="s">
        <v>63</v>
      </c>
      <c r="F214" s="4" t="s">
        <v>63</v>
      </c>
      <c r="G214" s="4" t="s">
        <v>63</v>
      </c>
      <c r="H214" s="4" t="s">
        <v>53</v>
      </c>
      <c r="I214" s="4" t="s">
        <v>311</v>
      </c>
      <c r="J214" s="4" t="s">
        <v>45</v>
      </c>
      <c r="K214" s="4" t="s">
        <v>32</v>
      </c>
      <c r="L214" s="4" t="s">
        <v>33</v>
      </c>
      <c r="M214" s="15">
        <v>87872</v>
      </c>
      <c r="N214" s="15">
        <v>136815</v>
      </c>
      <c r="O214" s="16">
        <v>112343.5</v>
      </c>
      <c r="P214" s="25">
        <f t="shared" si="11"/>
        <v>0</v>
      </c>
      <c r="Q214" s="25">
        <f t="shared" si="9"/>
        <v>1</v>
      </c>
      <c r="R214" s="25">
        <f t="shared" si="10"/>
        <v>0</v>
      </c>
    </row>
    <row r="215" spans="1:18" x14ac:dyDescent="0.2">
      <c r="A215" s="5" t="s">
        <v>48</v>
      </c>
      <c r="B215" s="5" t="s">
        <v>569</v>
      </c>
      <c r="C215" s="5" t="s">
        <v>50</v>
      </c>
      <c r="D215" s="5" t="s">
        <v>139</v>
      </c>
      <c r="E215" s="5" t="s">
        <v>140</v>
      </c>
      <c r="F215" s="5" t="s">
        <v>140</v>
      </c>
      <c r="G215" s="5" t="s">
        <v>140</v>
      </c>
      <c r="H215" s="5" t="s">
        <v>31</v>
      </c>
      <c r="I215" s="5" t="s">
        <v>18</v>
      </c>
      <c r="J215" s="5" t="s">
        <v>20</v>
      </c>
      <c r="K215" s="5" t="s">
        <v>32</v>
      </c>
      <c r="L215" s="5" t="s">
        <v>93</v>
      </c>
      <c r="M215" s="17">
        <v>30240.560000000001</v>
      </c>
      <c r="N215" s="17">
        <v>57200</v>
      </c>
      <c r="O215" s="18">
        <v>43720.28</v>
      </c>
      <c r="P215" s="25">
        <f t="shared" si="11"/>
        <v>0</v>
      </c>
      <c r="Q215" s="25">
        <f t="shared" si="9"/>
        <v>1</v>
      </c>
      <c r="R215" s="25">
        <f t="shared" si="10"/>
        <v>0</v>
      </c>
    </row>
    <row r="216" spans="1:18" x14ac:dyDescent="0.2">
      <c r="A216" s="4" t="s">
        <v>48</v>
      </c>
      <c r="B216" s="4" t="s">
        <v>570</v>
      </c>
      <c r="C216" s="4" t="s">
        <v>50</v>
      </c>
      <c r="D216" s="4" t="s">
        <v>538</v>
      </c>
      <c r="E216" s="4" t="s">
        <v>571</v>
      </c>
      <c r="F216" s="4" t="s">
        <v>571</v>
      </c>
      <c r="G216" s="4" t="s">
        <v>571</v>
      </c>
      <c r="H216" s="4" t="s">
        <v>572</v>
      </c>
      <c r="I216" s="4" t="s">
        <v>573</v>
      </c>
      <c r="J216" s="4" t="s">
        <v>20</v>
      </c>
      <c r="K216" s="4" t="s">
        <v>32</v>
      </c>
      <c r="L216" s="4" t="s">
        <v>21</v>
      </c>
      <c r="M216" s="15">
        <v>68500</v>
      </c>
      <c r="N216" s="15">
        <v>87000</v>
      </c>
      <c r="O216" s="16">
        <v>77750</v>
      </c>
      <c r="P216" s="25">
        <f t="shared" si="11"/>
        <v>0</v>
      </c>
      <c r="Q216" s="25">
        <f t="shared" si="9"/>
        <v>0</v>
      </c>
      <c r="R216" s="25">
        <f t="shared" si="10"/>
        <v>0</v>
      </c>
    </row>
    <row r="217" spans="1:18" x14ac:dyDescent="0.2">
      <c r="A217" s="5" t="s">
        <v>48</v>
      </c>
      <c r="B217" s="5" t="s">
        <v>574</v>
      </c>
      <c r="C217" s="5" t="s">
        <v>50</v>
      </c>
      <c r="D217" s="5" t="s">
        <v>575</v>
      </c>
      <c r="E217" s="5" t="s">
        <v>99</v>
      </c>
      <c r="F217" s="5" t="s">
        <v>99</v>
      </c>
      <c r="G217" s="5" t="s">
        <v>99</v>
      </c>
      <c r="H217" s="5" t="s">
        <v>100</v>
      </c>
      <c r="I217" s="5" t="s">
        <v>19</v>
      </c>
      <c r="J217" s="5" t="s">
        <v>20</v>
      </c>
      <c r="K217" s="5" t="s">
        <v>32</v>
      </c>
      <c r="L217" s="5" t="s">
        <v>21</v>
      </c>
      <c r="M217" s="17">
        <v>68500</v>
      </c>
      <c r="N217" s="17">
        <v>87000</v>
      </c>
      <c r="O217" s="18">
        <v>77750</v>
      </c>
      <c r="P217" s="25">
        <f t="shared" si="11"/>
        <v>0</v>
      </c>
      <c r="Q217" s="25">
        <f t="shared" si="9"/>
        <v>0</v>
      </c>
      <c r="R217" s="25">
        <f t="shared" si="10"/>
        <v>0</v>
      </c>
    </row>
    <row r="218" spans="1:18" x14ac:dyDescent="0.2">
      <c r="A218" s="4" t="s">
        <v>81</v>
      </c>
      <c r="B218" s="4" t="s">
        <v>576</v>
      </c>
      <c r="C218" s="4" t="s">
        <v>23</v>
      </c>
      <c r="D218" s="4" t="s">
        <v>577</v>
      </c>
      <c r="E218" s="4" t="s">
        <v>30</v>
      </c>
      <c r="F218" s="4" t="s">
        <v>30</v>
      </c>
      <c r="G218" s="4" t="s">
        <v>30</v>
      </c>
      <c r="H218" s="4" t="s">
        <v>31</v>
      </c>
      <c r="I218" s="4" t="s">
        <v>578</v>
      </c>
      <c r="J218" s="4" t="s">
        <v>20</v>
      </c>
      <c r="K218" s="4" t="s">
        <v>32</v>
      </c>
      <c r="L218" s="4" t="s">
        <v>21</v>
      </c>
      <c r="M218" s="15">
        <v>66000</v>
      </c>
      <c r="N218" s="15">
        <v>84500</v>
      </c>
      <c r="O218" s="16">
        <v>75250</v>
      </c>
      <c r="P218" s="25">
        <f t="shared" si="11"/>
        <v>0</v>
      </c>
      <c r="Q218" s="25">
        <f t="shared" si="9"/>
        <v>0</v>
      </c>
      <c r="R218" s="25">
        <f t="shared" si="10"/>
        <v>0</v>
      </c>
    </row>
    <row r="219" spans="1:18" x14ac:dyDescent="0.2">
      <c r="A219" s="5" t="s">
        <v>55</v>
      </c>
      <c r="B219" s="5" t="s">
        <v>579</v>
      </c>
      <c r="C219" s="5" t="s">
        <v>50</v>
      </c>
      <c r="D219" s="5" t="s">
        <v>580</v>
      </c>
      <c r="E219" s="5" t="s">
        <v>560</v>
      </c>
      <c r="F219" s="5" t="s">
        <v>560</v>
      </c>
      <c r="G219" s="5" t="s">
        <v>560</v>
      </c>
      <c r="H219" s="5" t="s">
        <v>31</v>
      </c>
      <c r="I219" s="5" t="s">
        <v>581</v>
      </c>
      <c r="J219" s="5" t="s">
        <v>20</v>
      </c>
      <c r="K219" s="5" t="s">
        <v>32</v>
      </c>
      <c r="L219" s="5" t="s">
        <v>33</v>
      </c>
      <c r="M219" s="17">
        <v>76294.399999999994</v>
      </c>
      <c r="N219" s="17">
        <v>88420.800000000003</v>
      </c>
      <c r="O219" s="18">
        <v>82357.600000000006</v>
      </c>
      <c r="P219" s="25">
        <f t="shared" si="11"/>
        <v>0</v>
      </c>
      <c r="Q219" s="25">
        <f t="shared" si="9"/>
        <v>0</v>
      </c>
      <c r="R219" s="25">
        <f t="shared" si="10"/>
        <v>0</v>
      </c>
    </row>
    <row r="220" spans="1:18" x14ac:dyDescent="0.2">
      <c r="A220" s="4" t="s">
        <v>96</v>
      </c>
      <c r="B220" s="4" t="s">
        <v>582</v>
      </c>
      <c r="C220" s="4" t="s">
        <v>23</v>
      </c>
      <c r="D220" s="4" t="s">
        <v>583</v>
      </c>
      <c r="E220" s="4" t="s">
        <v>37</v>
      </c>
      <c r="F220" s="4" t="s">
        <v>37</v>
      </c>
      <c r="G220" s="4" t="s">
        <v>37</v>
      </c>
      <c r="H220" s="4" t="s">
        <v>31</v>
      </c>
      <c r="I220" s="4" t="s">
        <v>18</v>
      </c>
      <c r="J220" s="4" t="s">
        <v>20</v>
      </c>
      <c r="K220" s="4" t="s">
        <v>32</v>
      </c>
      <c r="L220" s="4" t="s">
        <v>21</v>
      </c>
      <c r="M220" s="15">
        <v>50000</v>
      </c>
      <c r="N220" s="15">
        <v>76458</v>
      </c>
      <c r="O220" s="16">
        <v>63229</v>
      </c>
      <c r="P220" s="25">
        <f t="shared" si="11"/>
        <v>0</v>
      </c>
      <c r="Q220" s="25">
        <f t="shared" si="9"/>
        <v>0</v>
      </c>
      <c r="R220" s="25">
        <f t="shared" si="10"/>
        <v>0</v>
      </c>
    </row>
    <row r="221" spans="1:18" x14ac:dyDescent="0.2">
      <c r="A221" s="5" t="s">
        <v>55</v>
      </c>
      <c r="B221" s="5" t="s">
        <v>584</v>
      </c>
      <c r="C221" s="5" t="s">
        <v>50</v>
      </c>
      <c r="D221" s="5" t="s">
        <v>585</v>
      </c>
      <c r="E221" s="5" t="s">
        <v>154</v>
      </c>
      <c r="F221" s="5" t="s">
        <v>154</v>
      </c>
      <c r="G221" s="5" t="s">
        <v>154</v>
      </c>
      <c r="H221" s="5" t="s">
        <v>31</v>
      </c>
      <c r="I221" s="5" t="s">
        <v>586</v>
      </c>
      <c r="J221" s="5" t="s">
        <v>20</v>
      </c>
      <c r="K221" s="5" t="s">
        <v>32</v>
      </c>
      <c r="L221" s="5" t="s">
        <v>33</v>
      </c>
      <c r="M221" s="17">
        <v>68000</v>
      </c>
      <c r="N221" s="17">
        <v>88300</v>
      </c>
      <c r="O221" s="18">
        <v>78150</v>
      </c>
      <c r="P221" s="25">
        <f t="shared" si="11"/>
        <v>0</v>
      </c>
      <c r="Q221" s="25">
        <f t="shared" si="9"/>
        <v>0</v>
      </c>
      <c r="R221" s="25">
        <f t="shared" si="10"/>
        <v>0</v>
      </c>
    </row>
    <row r="222" spans="1:18" x14ac:dyDescent="0.2">
      <c r="A222" s="4" t="s">
        <v>81</v>
      </c>
      <c r="B222" s="4" t="s">
        <v>587</v>
      </c>
      <c r="C222" s="4" t="s">
        <v>50</v>
      </c>
      <c r="D222" s="4" t="s">
        <v>588</v>
      </c>
      <c r="E222" s="4" t="s">
        <v>37</v>
      </c>
      <c r="F222" s="4" t="s">
        <v>37</v>
      </c>
      <c r="G222" s="4" t="s">
        <v>37</v>
      </c>
      <c r="H222" s="4" t="s">
        <v>31</v>
      </c>
      <c r="I222" s="4" t="s">
        <v>589</v>
      </c>
      <c r="J222" s="4" t="s">
        <v>45</v>
      </c>
      <c r="K222" s="4" t="s">
        <v>32</v>
      </c>
      <c r="L222" s="4" t="s">
        <v>33</v>
      </c>
      <c r="M222" s="15">
        <v>30240.560000000001</v>
      </c>
      <c r="N222" s="15">
        <v>57200</v>
      </c>
      <c r="O222" s="16">
        <v>43720.28</v>
      </c>
      <c r="P222" s="25">
        <f t="shared" si="11"/>
        <v>0</v>
      </c>
      <c r="Q222" s="25">
        <f t="shared" ref="Q222:Q285" si="12">IF(OR(N222&lt;V$22, N222&gt;V$26), 1, 0)</f>
        <v>1</v>
      </c>
      <c r="R222" s="25">
        <f t="shared" ref="R222:R285" si="13">IF(OR(O222&lt;V$23, O222&gt;V$27),1,0)</f>
        <v>0</v>
      </c>
    </row>
    <row r="223" spans="1:18" x14ac:dyDescent="0.2">
      <c r="A223" s="5" t="s">
        <v>96</v>
      </c>
      <c r="B223" s="5" t="s">
        <v>582</v>
      </c>
      <c r="C223" s="5" t="s">
        <v>23</v>
      </c>
      <c r="D223" s="5" t="s">
        <v>583</v>
      </c>
      <c r="E223" s="5" t="s">
        <v>37</v>
      </c>
      <c r="F223" s="5" t="s">
        <v>37</v>
      </c>
      <c r="G223" s="5" t="s">
        <v>37</v>
      </c>
      <c r="H223" s="5" t="s">
        <v>31</v>
      </c>
      <c r="I223" s="5" t="s">
        <v>18</v>
      </c>
      <c r="J223" s="5" t="s">
        <v>20</v>
      </c>
      <c r="K223" s="5" t="s">
        <v>32</v>
      </c>
      <c r="L223" s="5" t="s">
        <v>21</v>
      </c>
      <c r="M223" s="17">
        <v>50000</v>
      </c>
      <c r="N223" s="17">
        <v>76458</v>
      </c>
      <c r="O223" s="18">
        <v>63229</v>
      </c>
      <c r="P223" s="25">
        <f t="shared" si="11"/>
        <v>0</v>
      </c>
      <c r="Q223" s="25">
        <f t="shared" si="12"/>
        <v>0</v>
      </c>
      <c r="R223" s="25">
        <f t="shared" si="13"/>
        <v>0</v>
      </c>
    </row>
    <row r="224" spans="1:18" x14ac:dyDescent="0.2">
      <c r="A224" s="4" t="s">
        <v>55</v>
      </c>
      <c r="B224" s="4" t="s">
        <v>584</v>
      </c>
      <c r="C224" s="4" t="s">
        <v>50</v>
      </c>
      <c r="D224" s="4" t="s">
        <v>585</v>
      </c>
      <c r="E224" s="4" t="s">
        <v>154</v>
      </c>
      <c r="F224" s="4" t="s">
        <v>154</v>
      </c>
      <c r="G224" s="4" t="s">
        <v>154</v>
      </c>
      <c r="H224" s="4" t="s">
        <v>31</v>
      </c>
      <c r="I224" s="4" t="s">
        <v>586</v>
      </c>
      <c r="J224" s="4" t="s">
        <v>20</v>
      </c>
      <c r="K224" s="4" t="s">
        <v>32</v>
      </c>
      <c r="L224" s="4" t="s">
        <v>33</v>
      </c>
      <c r="M224" s="15">
        <v>68000</v>
      </c>
      <c r="N224" s="15">
        <v>88300</v>
      </c>
      <c r="O224" s="16">
        <v>78150</v>
      </c>
      <c r="P224" s="25">
        <f t="shared" si="11"/>
        <v>0</v>
      </c>
      <c r="Q224" s="25">
        <f t="shared" si="12"/>
        <v>0</v>
      </c>
      <c r="R224" s="25">
        <f t="shared" si="13"/>
        <v>0</v>
      </c>
    </row>
    <row r="225" spans="1:18" x14ac:dyDescent="0.2">
      <c r="A225" s="5" t="s">
        <v>81</v>
      </c>
      <c r="B225" s="5" t="s">
        <v>217</v>
      </c>
      <c r="C225" s="5" t="s">
        <v>23</v>
      </c>
      <c r="D225" s="5" t="s">
        <v>346</v>
      </c>
      <c r="E225" s="5" t="s">
        <v>216</v>
      </c>
      <c r="F225" s="5" t="s">
        <v>216</v>
      </c>
      <c r="G225" s="5" t="s">
        <v>216</v>
      </c>
      <c r="H225" s="5" t="s">
        <v>53</v>
      </c>
      <c r="I225" s="5" t="s">
        <v>18</v>
      </c>
      <c r="J225" s="5" t="s">
        <v>45</v>
      </c>
      <c r="K225" s="5" t="s">
        <v>32</v>
      </c>
      <c r="L225" s="5" t="s">
        <v>46</v>
      </c>
      <c r="M225" s="20">
        <v>79289.599999999904</v>
      </c>
      <c r="N225" s="17">
        <v>113984</v>
      </c>
      <c r="O225" s="22">
        <v>96636.799999999901</v>
      </c>
      <c r="P225" s="25">
        <f t="shared" si="11"/>
        <v>0</v>
      </c>
      <c r="Q225" s="25">
        <f t="shared" si="12"/>
        <v>0</v>
      </c>
      <c r="R225" s="25">
        <f t="shared" si="13"/>
        <v>0</v>
      </c>
    </row>
    <row r="226" spans="1:18" x14ac:dyDescent="0.2">
      <c r="A226" s="4" t="s">
        <v>48</v>
      </c>
      <c r="B226" s="4" t="s">
        <v>590</v>
      </c>
      <c r="C226" s="4" t="s">
        <v>591</v>
      </c>
      <c r="D226" s="4" t="s">
        <v>592</v>
      </c>
      <c r="E226" s="4" t="s">
        <v>487</v>
      </c>
      <c r="F226" s="4" t="s">
        <v>487</v>
      </c>
      <c r="G226" s="4" t="s">
        <v>487</v>
      </c>
      <c r="H226" s="4" t="s">
        <v>31</v>
      </c>
      <c r="I226" s="4" t="s">
        <v>593</v>
      </c>
      <c r="J226" s="4" t="s">
        <v>45</v>
      </c>
      <c r="K226" s="4" t="s">
        <v>32</v>
      </c>
      <c r="L226" s="4" t="s">
        <v>33</v>
      </c>
      <c r="M226" s="15">
        <v>68500</v>
      </c>
      <c r="N226" s="15">
        <v>87000</v>
      </c>
      <c r="O226" s="16">
        <v>77750</v>
      </c>
      <c r="P226" s="25">
        <f t="shared" si="11"/>
        <v>0</v>
      </c>
      <c r="Q226" s="25">
        <f t="shared" si="12"/>
        <v>0</v>
      </c>
      <c r="R226" s="25">
        <f t="shared" si="13"/>
        <v>0</v>
      </c>
    </row>
    <row r="227" spans="1:18" x14ac:dyDescent="0.2">
      <c r="A227" s="5" t="s">
        <v>88</v>
      </c>
      <c r="B227" s="5" t="s">
        <v>299</v>
      </c>
      <c r="C227" s="5" t="s">
        <v>90</v>
      </c>
      <c r="D227" s="5" t="s">
        <v>594</v>
      </c>
      <c r="E227" s="5" t="s">
        <v>115</v>
      </c>
      <c r="F227" s="5" t="s">
        <v>115</v>
      </c>
      <c r="G227" s="5" t="s">
        <v>115</v>
      </c>
      <c r="H227" s="5" t="s">
        <v>31</v>
      </c>
      <c r="I227" s="5" t="s">
        <v>87</v>
      </c>
      <c r="J227" s="5" t="s">
        <v>20</v>
      </c>
      <c r="K227" s="5" t="s">
        <v>32</v>
      </c>
      <c r="L227" s="5" t="s">
        <v>21</v>
      </c>
      <c r="M227" s="17">
        <v>90064</v>
      </c>
      <c r="N227" s="17">
        <v>90064</v>
      </c>
      <c r="O227" s="18">
        <v>90064</v>
      </c>
      <c r="P227" s="25">
        <f t="shared" si="11"/>
        <v>0</v>
      </c>
      <c r="Q227" s="25">
        <f t="shared" si="12"/>
        <v>0</v>
      </c>
      <c r="R227" s="25">
        <f t="shared" si="13"/>
        <v>0</v>
      </c>
    </row>
    <row r="228" spans="1:18" x14ac:dyDescent="0.2">
      <c r="A228" s="4" t="s">
        <v>26</v>
      </c>
      <c r="B228" s="4" t="s">
        <v>595</v>
      </c>
      <c r="C228" s="4" t="s">
        <v>357</v>
      </c>
      <c r="D228" s="4" t="s">
        <v>596</v>
      </c>
      <c r="E228" s="4" t="s">
        <v>30</v>
      </c>
      <c r="F228" s="4" t="s">
        <v>30</v>
      </c>
      <c r="G228" s="4" t="s">
        <v>30</v>
      </c>
      <c r="H228" s="4" t="s">
        <v>31</v>
      </c>
      <c r="I228" s="4" t="s">
        <v>597</v>
      </c>
      <c r="J228" s="4" t="s">
        <v>375</v>
      </c>
      <c r="K228" s="4" t="s">
        <v>32</v>
      </c>
      <c r="L228" s="4" t="s">
        <v>325</v>
      </c>
      <c r="M228" s="15">
        <v>64123.59</v>
      </c>
      <c r="N228" s="15">
        <v>86600</v>
      </c>
      <c r="O228" s="16">
        <v>75361.794999999998</v>
      </c>
      <c r="P228" s="25">
        <f t="shared" si="11"/>
        <v>0</v>
      </c>
      <c r="Q228" s="25">
        <f t="shared" si="12"/>
        <v>0</v>
      </c>
      <c r="R228" s="25">
        <f t="shared" si="13"/>
        <v>0</v>
      </c>
    </row>
    <row r="229" spans="1:18" x14ac:dyDescent="0.2">
      <c r="A229" s="5" t="s">
        <v>88</v>
      </c>
      <c r="B229" s="5" t="s">
        <v>598</v>
      </c>
      <c r="C229" s="5" t="s">
        <v>90</v>
      </c>
      <c r="D229" s="5" t="s">
        <v>599</v>
      </c>
      <c r="E229" s="5" t="s">
        <v>600</v>
      </c>
      <c r="F229" s="5" t="s">
        <v>600</v>
      </c>
      <c r="G229" s="5" t="s">
        <v>600</v>
      </c>
      <c r="H229" s="5" t="s">
        <v>31</v>
      </c>
      <c r="I229" s="5" t="s">
        <v>601</v>
      </c>
      <c r="J229" s="5" t="s">
        <v>20</v>
      </c>
      <c r="K229" s="5" t="s">
        <v>32</v>
      </c>
      <c r="L229" s="5" t="s">
        <v>33</v>
      </c>
      <c r="M229" s="17">
        <v>91520</v>
      </c>
      <c r="N229" s="17">
        <v>91520</v>
      </c>
      <c r="O229" s="18">
        <v>91520</v>
      </c>
      <c r="P229" s="25">
        <f t="shared" si="11"/>
        <v>0</v>
      </c>
      <c r="Q229" s="25">
        <f t="shared" si="12"/>
        <v>0</v>
      </c>
      <c r="R229" s="25">
        <f t="shared" si="13"/>
        <v>0</v>
      </c>
    </row>
    <row r="230" spans="1:18" x14ac:dyDescent="0.2">
      <c r="A230" s="4" t="s">
        <v>55</v>
      </c>
      <c r="B230" s="4" t="s">
        <v>602</v>
      </c>
      <c r="C230" s="4" t="s">
        <v>50</v>
      </c>
      <c r="D230" s="4" t="s">
        <v>603</v>
      </c>
      <c r="E230" s="4" t="s">
        <v>604</v>
      </c>
      <c r="F230" s="4" t="s">
        <v>604</v>
      </c>
      <c r="G230" s="4" t="s">
        <v>604</v>
      </c>
      <c r="H230" s="4" t="s">
        <v>31</v>
      </c>
      <c r="I230" s="4" t="s">
        <v>605</v>
      </c>
      <c r="J230" s="4" t="s">
        <v>20</v>
      </c>
      <c r="K230" s="4" t="s">
        <v>32</v>
      </c>
      <c r="L230" s="4" t="s">
        <v>21</v>
      </c>
      <c r="M230" s="15">
        <v>68000</v>
      </c>
      <c r="N230" s="15">
        <v>88300</v>
      </c>
      <c r="O230" s="16">
        <v>78150</v>
      </c>
      <c r="P230" s="25">
        <f t="shared" si="11"/>
        <v>0</v>
      </c>
      <c r="Q230" s="25">
        <f t="shared" si="12"/>
        <v>0</v>
      </c>
      <c r="R230" s="25">
        <f t="shared" si="13"/>
        <v>0</v>
      </c>
    </row>
    <row r="231" spans="1:18" x14ac:dyDescent="0.2">
      <c r="A231" s="5" t="s">
        <v>96</v>
      </c>
      <c r="B231" s="5" t="s">
        <v>606</v>
      </c>
      <c r="C231" s="5" t="s">
        <v>50</v>
      </c>
      <c r="D231" s="5" t="s">
        <v>607</v>
      </c>
      <c r="E231" s="5" t="s">
        <v>608</v>
      </c>
      <c r="F231" s="5" t="s">
        <v>608</v>
      </c>
      <c r="G231" s="5" t="s">
        <v>608</v>
      </c>
      <c r="H231" s="5" t="s">
        <v>31</v>
      </c>
      <c r="I231" s="5" t="s">
        <v>54</v>
      </c>
      <c r="J231" s="5" t="s">
        <v>20</v>
      </c>
      <c r="K231" s="5" t="s">
        <v>32</v>
      </c>
      <c r="L231" s="5" t="s">
        <v>21</v>
      </c>
      <c r="M231" s="17">
        <v>50000</v>
      </c>
      <c r="N231" s="17">
        <v>76458</v>
      </c>
      <c r="O231" s="18">
        <v>63229</v>
      </c>
      <c r="P231" s="25">
        <f t="shared" si="11"/>
        <v>0</v>
      </c>
      <c r="Q231" s="25">
        <f t="shared" si="12"/>
        <v>0</v>
      </c>
      <c r="R231" s="25">
        <f t="shared" si="13"/>
        <v>0</v>
      </c>
    </row>
    <row r="232" spans="1:18" x14ac:dyDescent="0.2">
      <c r="A232" s="4" t="s">
        <v>88</v>
      </c>
      <c r="B232" s="4" t="s">
        <v>299</v>
      </c>
      <c r="C232" s="4" t="s">
        <v>90</v>
      </c>
      <c r="D232" s="4" t="s">
        <v>609</v>
      </c>
      <c r="E232" s="4" t="s">
        <v>610</v>
      </c>
      <c r="F232" s="4" t="s">
        <v>610</v>
      </c>
      <c r="G232" s="4" t="s">
        <v>610</v>
      </c>
      <c r="H232" s="4" t="s">
        <v>100</v>
      </c>
      <c r="I232" s="4" t="s">
        <v>18</v>
      </c>
      <c r="J232" s="4" t="s">
        <v>20</v>
      </c>
      <c r="K232" s="4" t="s">
        <v>32</v>
      </c>
      <c r="L232" s="4" t="s">
        <v>130</v>
      </c>
      <c r="M232" s="19">
        <v>98009.599999999904</v>
      </c>
      <c r="N232" s="19">
        <v>98009.599999999904</v>
      </c>
      <c r="O232" s="21">
        <v>98009.599999999904</v>
      </c>
      <c r="P232" s="25">
        <f t="shared" si="11"/>
        <v>0</v>
      </c>
      <c r="Q232" s="25">
        <f t="shared" si="12"/>
        <v>0</v>
      </c>
      <c r="R232" s="25">
        <f t="shared" si="13"/>
        <v>0</v>
      </c>
    </row>
    <row r="233" spans="1:18" x14ac:dyDescent="0.2">
      <c r="A233" s="5" t="s">
        <v>26</v>
      </c>
      <c r="B233" s="5" t="s">
        <v>612</v>
      </c>
      <c r="C233" s="5" t="s">
        <v>50</v>
      </c>
      <c r="D233" s="5" t="s">
        <v>613</v>
      </c>
      <c r="E233" s="5" t="s">
        <v>316</v>
      </c>
      <c r="F233" s="5" t="s">
        <v>316</v>
      </c>
      <c r="G233" s="5" t="s">
        <v>316</v>
      </c>
      <c r="H233" s="5" t="s">
        <v>31</v>
      </c>
      <c r="I233" s="5" t="s">
        <v>614</v>
      </c>
      <c r="J233" s="5" t="s">
        <v>20</v>
      </c>
      <c r="K233" s="5" t="s">
        <v>32</v>
      </c>
      <c r="L233" s="5" t="s">
        <v>21</v>
      </c>
      <c r="M233" s="17">
        <v>64123.59</v>
      </c>
      <c r="N233" s="17">
        <v>86600</v>
      </c>
      <c r="O233" s="18">
        <v>75361.794999999998</v>
      </c>
      <c r="P233" s="25">
        <f t="shared" si="11"/>
        <v>0</v>
      </c>
      <c r="Q233" s="25">
        <f t="shared" si="12"/>
        <v>0</v>
      </c>
      <c r="R233" s="25">
        <f t="shared" si="13"/>
        <v>0</v>
      </c>
    </row>
    <row r="234" spans="1:18" x14ac:dyDescent="0.2">
      <c r="A234" s="4" t="s">
        <v>88</v>
      </c>
      <c r="B234" s="4" t="s">
        <v>441</v>
      </c>
      <c r="C234" s="4" t="s">
        <v>90</v>
      </c>
      <c r="D234" s="4" t="s">
        <v>263</v>
      </c>
      <c r="E234" s="4" t="s">
        <v>37</v>
      </c>
      <c r="F234" s="4" t="s">
        <v>37</v>
      </c>
      <c r="G234" s="4" t="s">
        <v>37</v>
      </c>
      <c r="H234" s="4" t="s">
        <v>31</v>
      </c>
      <c r="I234" s="4" t="s">
        <v>615</v>
      </c>
      <c r="J234" s="4" t="s">
        <v>20</v>
      </c>
      <c r="K234" s="4" t="s">
        <v>443</v>
      </c>
      <c r="L234" s="4" t="s">
        <v>93</v>
      </c>
      <c r="M234" s="15">
        <v>85816.8</v>
      </c>
      <c r="N234" s="15">
        <v>91520</v>
      </c>
      <c r="O234" s="16">
        <v>88668.4</v>
      </c>
      <c r="P234" s="25">
        <f t="shared" si="11"/>
        <v>0</v>
      </c>
      <c r="Q234" s="25">
        <f t="shared" si="12"/>
        <v>0</v>
      </c>
      <c r="R234" s="25">
        <f t="shared" si="13"/>
        <v>0</v>
      </c>
    </row>
    <row r="235" spans="1:18" x14ac:dyDescent="0.2">
      <c r="A235" s="5" t="s">
        <v>88</v>
      </c>
      <c r="B235" s="5" t="s">
        <v>89</v>
      </c>
      <c r="C235" s="5" t="s">
        <v>90</v>
      </c>
      <c r="D235" s="5" t="s">
        <v>91</v>
      </c>
      <c r="E235" s="5" t="s">
        <v>37</v>
      </c>
      <c r="F235" s="5" t="s">
        <v>37</v>
      </c>
      <c r="G235" s="5" t="s">
        <v>37</v>
      </c>
      <c r="H235" s="5" t="s">
        <v>31</v>
      </c>
      <c r="I235" s="5" t="s">
        <v>616</v>
      </c>
      <c r="J235" s="5" t="s">
        <v>45</v>
      </c>
      <c r="K235" s="5" t="s">
        <v>32</v>
      </c>
      <c r="L235" s="5" t="s">
        <v>93</v>
      </c>
      <c r="M235" s="17">
        <v>85816.8</v>
      </c>
      <c r="N235" s="17">
        <v>91520</v>
      </c>
      <c r="O235" s="18">
        <v>88668.4</v>
      </c>
      <c r="P235" s="25">
        <f t="shared" si="11"/>
        <v>0</v>
      </c>
      <c r="Q235" s="25">
        <f t="shared" si="12"/>
        <v>0</v>
      </c>
      <c r="R235" s="25">
        <f t="shared" si="13"/>
        <v>0</v>
      </c>
    </row>
    <row r="236" spans="1:18" x14ac:dyDescent="0.2">
      <c r="A236" s="4" t="s">
        <v>88</v>
      </c>
      <c r="B236" s="4" t="s">
        <v>89</v>
      </c>
      <c r="C236" s="4" t="s">
        <v>90</v>
      </c>
      <c r="D236" s="4" t="s">
        <v>617</v>
      </c>
      <c r="E236" s="4" t="s">
        <v>1835</v>
      </c>
      <c r="F236" s="4" t="s">
        <v>1835</v>
      </c>
      <c r="G236" s="4" t="s">
        <v>1835</v>
      </c>
      <c r="H236" s="4" t="s">
        <v>146</v>
      </c>
      <c r="I236" s="4" t="s">
        <v>618</v>
      </c>
      <c r="J236" s="4" t="s">
        <v>45</v>
      </c>
      <c r="K236" s="4" t="s">
        <v>32</v>
      </c>
      <c r="L236" s="4" t="s">
        <v>93</v>
      </c>
      <c r="M236" s="15">
        <v>85816.8</v>
      </c>
      <c r="N236" s="15">
        <v>91520</v>
      </c>
      <c r="O236" s="16">
        <v>88668.4</v>
      </c>
      <c r="P236" s="25">
        <f t="shared" si="11"/>
        <v>0</v>
      </c>
      <c r="Q236" s="25">
        <f t="shared" si="12"/>
        <v>0</v>
      </c>
      <c r="R236" s="25">
        <f t="shared" si="13"/>
        <v>0</v>
      </c>
    </row>
    <row r="237" spans="1:18" x14ac:dyDescent="0.2">
      <c r="A237" s="5" t="s">
        <v>96</v>
      </c>
      <c r="B237" s="5" t="s">
        <v>619</v>
      </c>
      <c r="C237" s="5" t="s">
        <v>50</v>
      </c>
      <c r="D237" s="5" t="s">
        <v>620</v>
      </c>
      <c r="E237" s="5" t="s">
        <v>123</v>
      </c>
      <c r="F237" s="5" t="s">
        <v>123</v>
      </c>
      <c r="G237" s="5" t="s">
        <v>123</v>
      </c>
      <c r="H237" s="5" t="s">
        <v>31</v>
      </c>
      <c r="I237" s="5" t="s">
        <v>54</v>
      </c>
      <c r="J237" s="5" t="s">
        <v>20</v>
      </c>
      <c r="K237" s="5" t="s">
        <v>32</v>
      </c>
      <c r="L237" s="5" t="s">
        <v>21</v>
      </c>
      <c r="M237" s="17">
        <v>50000</v>
      </c>
      <c r="N237" s="17">
        <v>76458</v>
      </c>
      <c r="O237" s="18">
        <v>63229</v>
      </c>
      <c r="P237" s="25">
        <f t="shared" si="11"/>
        <v>0</v>
      </c>
      <c r="Q237" s="25">
        <f t="shared" si="12"/>
        <v>0</v>
      </c>
      <c r="R237" s="25">
        <f t="shared" si="13"/>
        <v>0</v>
      </c>
    </row>
    <row r="238" spans="1:18" x14ac:dyDescent="0.2">
      <c r="A238" s="4" t="s">
        <v>88</v>
      </c>
      <c r="B238" s="4" t="s">
        <v>621</v>
      </c>
      <c r="C238" s="4" t="s">
        <v>90</v>
      </c>
      <c r="D238" s="4" t="s">
        <v>622</v>
      </c>
      <c r="E238" s="4" t="s">
        <v>154</v>
      </c>
      <c r="F238" s="4" t="s">
        <v>154</v>
      </c>
      <c r="G238" s="4" t="s">
        <v>154</v>
      </c>
      <c r="H238" s="4" t="s">
        <v>31</v>
      </c>
      <c r="I238" s="4" t="s">
        <v>18</v>
      </c>
      <c r="J238" s="4" t="s">
        <v>20</v>
      </c>
      <c r="K238" s="4" t="s">
        <v>32</v>
      </c>
      <c r="L238" s="4" t="s">
        <v>33</v>
      </c>
      <c r="M238" s="15">
        <v>58649</v>
      </c>
      <c r="N238" s="15">
        <v>85218</v>
      </c>
      <c r="O238" s="16">
        <v>71933.5</v>
      </c>
      <c r="P238" s="25">
        <f t="shared" si="11"/>
        <v>0</v>
      </c>
      <c r="Q238" s="25">
        <f t="shared" si="12"/>
        <v>0</v>
      </c>
      <c r="R238" s="25">
        <f t="shared" si="13"/>
        <v>0</v>
      </c>
    </row>
    <row r="239" spans="1:18" x14ac:dyDescent="0.2">
      <c r="A239" s="5" t="s">
        <v>26</v>
      </c>
      <c r="B239" s="5" t="s">
        <v>623</v>
      </c>
      <c r="C239" s="5" t="s">
        <v>50</v>
      </c>
      <c r="D239" s="5" t="s">
        <v>243</v>
      </c>
      <c r="E239" s="5" t="s">
        <v>298</v>
      </c>
      <c r="F239" s="5" t="s">
        <v>298</v>
      </c>
      <c r="G239" s="5" t="s">
        <v>298</v>
      </c>
      <c r="H239" s="5" t="s">
        <v>53</v>
      </c>
      <c r="I239" s="5" t="s">
        <v>624</v>
      </c>
      <c r="J239" s="5" t="s">
        <v>20</v>
      </c>
      <c r="K239" s="5" t="s">
        <v>32</v>
      </c>
      <c r="L239" s="5" t="s">
        <v>39</v>
      </c>
      <c r="M239" s="17">
        <v>76071.179999999993</v>
      </c>
      <c r="N239" s="17">
        <v>86658.48</v>
      </c>
      <c r="O239" s="22">
        <v>81364.8299999999</v>
      </c>
      <c r="P239" s="25">
        <f t="shared" si="11"/>
        <v>0</v>
      </c>
      <c r="Q239" s="25">
        <f t="shared" si="12"/>
        <v>0</v>
      </c>
      <c r="R239" s="25">
        <f t="shared" si="13"/>
        <v>0</v>
      </c>
    </row>
    <row r="240" spans="1:18" x14ac:dyDescent="0.2">
      <c r="A240" s="4" t="s">
        <v>96</v>
      </c>
      <c r="B240" s="4" t="s">
        <v>606</v>
      </c>
      <c r="C240" s="4" t="s">
        <v>50</v>
      </c>
      <c r="D240" s="4" t="s">
        <v>625</v>
      </c>
      <c r="E240" s="4" t="s">
        <v>626</v>
      </c>
      <c r="F240" s="4" t="s">
        <v>626</v>
      </c>
      <c r="G240" s="4" t="s">
        <v>626</v>
      </c>
      <c r="H240" s="4" t="s">
        <v>100</v>
      </c>
      <c r="I240" s="4" t="s">
        <v>405</v>
      </c>
      <c r="J240" s="4" t="s">
        <v>20</v>
      </c>
      <c r="K240" s="4" t="s">
        <v>32</v>
      </c>
      <c r="L240" s="4" t="s">
        <v>39</v>
      </c>
      <c r="M240" s="15">
        <v>47266.400000000001</v>
      </c>
      <c r="N240" s="15">
        <v>64725.919999999998</v>
      </c>
      <c r="O240" s="16">
        <v>55996.160000000003</v>
      </c>
      <c r="P240" s="25">
        <f t="shared" si="11"/>
        <v>0</v>
      </c>
      <c r="Q240" s="25">
        <f t="shared" si="12"/>
        <v>0</v>
      </c>
      <c r="R240" s="25">
        <f t="shared" si="13"/>
        <v>0</v>
      </c>
    </row>
    <row r="241" spans="1:18" x14ac:dyDescent="0.2">
      <c r="A241" s="5" t="s">
        <v>81</v>
      </c>
      <c r="B241" s="5" t="s">
        <v>627</v>
      </c>
      <c r="C241" s="5" t="s">
        <v>23</v>
      </c>
      <c r="D241" s="5" t="s">
        <v>628</v>
      </c>
      <c r="E241" s="5" t="s">
        <v>30</v>
      </c>
      <c r="F241" s="5" t="s">
        <v>30</v>
      </c>
      <c r="G241" s="5" t="s">
        <v>30</v>
      </c>
      <c r="H241" s="5" t="s">
        <v>31</v>
      </c>
      <c r="I241" s="5" t="s">
        <v>54</v>
      </c>
      <c r="J241" s="5" t="s">
        <v>45</v>
      </c>
      <c r="K241" s="5" t="s">
        <v>32</v>
      </c>
      <c r="L241" s="5" t="s">
        <v>46</v>
      </c>
      <c r="M241" s="17">
        <v>56000</v>
      </c>
      <c r="N241" s="17">
        <v>84000</v>
      </c>
      <c r="O241" s="18">
        <v>70000</v>
      </c>
      <c r="P241" s="25">
        <f t="shared" si="11"/>
        <v>0</v>
      </c>
      <c r="Q241" s="25">
        <f t="shared" si="12"/>
        <v>0</v>
      </c>
      <c r="R241" s="25">
        <f t="shared" si="13"/>
        <v>0</v>
      </c>
    </row>
    <row r="242" spans="1:18" x14ac:dyDescent="0.2">
      <c r="A242" s="4" t="s">
        <v>81</v>
      </c>
      <c r="B242" s="4" t="s">
        <v>627</v>
      </c>
      <c r="C242" s="4" t="s">
        <v>23</v>
      </c>
      <c r="D242" s="4" t="s">
        <v>628</v>
      </c>
      <c r="E242" s="4" t="s">
        <v>37</v>
      </c>
      <c r="F242" s="4" t="s">
        <v>37</v>
      </c>
      <c r="G242" s="4" t="s">
        <v>37</v>
      </c>
      <c r="H242" s="4" t="s">
        <v>31</v>
      </c>
      <c r="I242" s="4" t="s">
        <v>54</v>
      </c>
      <c r="J242" s="4" t="s">
        <v>45</v>
      </c>
      <c r="K242" s="4" t="s">
        <v>32</v>
      </c>
      <c r="L242" s="4" t="s">
        <v>46</v>
      </c>
      <c r="M242" s="15">
        <v>56000</v>
      </c>
      <c r="N242" s="15">
        <v>84000</v>
      </c>
      <c r="O242" s="16">
        <v>70000</v>
      </c>
      <c r="P242" s="25">
        <f t="shared" si="11"/>
        <v>0</v>
      </c>
      <c r="Q242" s="25">
        <f t="shared" si="12"/>
        <v>0</v>
      </c>
      <c r="R242" s="25">
        <f t="shared" si="13"/>
        <v>0</v>
      </c>
    </row>
    <row r="243" spans="1:18" x14ac:dyDescent="0.2">
      <c r="A243" s="5" t="s">
        <v>26</v>
      </c>
      <c r="B243" s="5" t="s">
        <v>629</v>
      </c>
      <c r="C243" s="5" t="s">
        <v>50</v>
      </c>
      <c r="D243" s="5" t="s">
        <v>203</v>
      </c>
      <c r="E243" s="5" t="s">
        <v>204</v>
      </c>
      <c r="F243" s="5" t="s">
        <v>204</v>
      </c>
      <c r="G243" s="5" t="s">
        <v>204</v>
      </c>
      <c r="H243" s="5" t="s">
        <v>31</v>
      </c>
      <c r="I243" s="5" t="s">
        <v>630</v>
      </c>
      <c r="J243" s="5" t="s">
        <v>45</v>
      </c>
      <c r="K243" s="5" t="s">
        <v>32</v>
      </c>
      <c r="L243" s="5" t="s">
        <v>33</v>
      </c>
      <c r="M243" s="17">
        <v>64123.59</v>
      </c>
      <c r="N243" s="17">
        <v>86600</v>
      </c>
      <c r="O243" s="18">
        <v>75361.794999999998</v>
      </c>
      <c r="P243" s="25">
        <f t="shared" si="11"/>
        <v>0</v>
      </c>
      <c r="Q243" s="25">
        <f t="shared" si="12"/>
        <v>0</v>
      </c>
      <c r="R243" s="25">
        <f t="shared" si="13"/>
        <v>0</v>
      </c>
    </row>
    <row r="244" spans="1:18" x14ac:dyDescent="0.2">
      <c r="A244" s="4" t="s">
        <v>81</v>
      </c>
      <c r="B244" s="4" t="s">
        <v>627</v>
      </c>
      <c r="C244" s="4" t="s">
        <v>23</v>
      </c>
      <c r="D244" s="4" t="s">
        <v>628</v>
      </c>
      <c r="E244" s="4" t="s">
        <v>260</v>
      </c>
      <c r="F244" s="4" t="s">
        <v>260</v>
      </c>
      <c r="G244" s="4" t="s">
        <v>260</v>
      </c>
      <c r="H244" s="4" t="s">
        <v>186</v>
      </c>
      <c r="I244" s="4" t="s">
        <v>54</v>
      </c>
      <c r="J244" s="4" t="s">
        <v>45</v>
      </c>
      <c r="K244" s="4" t="s">
        <v>32</v>
      </c>
      <c r="L244" s="4" t="s">
        <v>46</v>
      </c>
      <c r="M244" s="15">
        <v>56000</v>
      </c>
      <c r="N244" s="15">
        <v>84000</v>
      </c>
      <c r="O244" s="16">
        <v>70000</v>
      </c>
      <c r="P244" s="25">
        <f t="shared" si="11"/>
        <v>0</v>
      </c>
      <c r="Q244" s="25">
        <f t="shared" si="12"/>
        <v>0</v>
      </c>
      <c r="R244" s="25">
        <f t="shared" si="13"/>
        <v>0</v>
      </c>
    </row>
    <row r="245" spans="1:18" x14ac:dyDescent="0.2">
      <c r="A245" s="5" t="s">
        <v>81</v>
      </c>
      <c r="B245" s="5" t="s">
        <v>631</v>
      </c>
      <c r="C245" s="5" t="s">
        <v>50</v>
      </c>
      <c r="D245" s="5" t="s">
        <v>263</v>
      </c>
      <c r="E245" s="5" t="s">
        <v>37</v>
      </c>
      <c r="F245" s="5" t="s">
        <v>37</v>
      </c>
      <c r="G245" s="5" t="s">
        <v>37</v>
      </c>
      <c r="H245" s="5" t="s">
        <v>31</v>
      </c>
      <c r="I245" s="5" t="s">
        <v>18</v>
      </c>
      <c r="J245" s="5" t="s">
        <v>45</v>
      </c>
      <c r="K245" s="5" t="s">
        <v>32</v>
      </c>
      <c r="L245" s="5" t="s">
        <v>93</v>
      </c>
      <c r="M245" s="17">
        <v>66000</v>
      </c>
      <c r="N245" s="17">
        <v>84500</v>
      </c>
      <c r="O245" s="18">
        <v>75250</v>
      </c>
      <c r="P245" s="25">
        <f t="shared" si="11"/>
        <v>0</v>
      </c>
      <c r="Q245" s="25">
        <f t="shared" si="12"/>
        <v>0</v>
      </c>
      <c r="R245" s="25">
        <f t="shared" si="13"/>
        <v>0</v>
      </c>
    </row>
    <row r="246" spans="1:18" x14ac:dyDescent="0.2">
      <c r="A246" s="4" t="s">
        <v>55</v>
      </c>
      <c r="B246" s="4" t="s">
        <v>632</v>
      </c>
      <c r="C246" s="4" t="s">
        <v>23</v>
      </c>
      <c r="D246" s="4" t="s">
        <v>633</v>
      </c>
      <c r="E246" s="4" t="s">
        <v>1835</v>
      </c>
      <c r="F246" s="4" t="s">
        <v>1835</v>
      </c>
      <c r="G246" s="4" t="s">
        <v>1835</v>
      </c>
      <c r="H246" s="4" t="s">
        <v>146</v>
      </c>
      <c r="I246" s="4" t="s">
        <v>634</v>
      </c>
      <c r="J246" s="4" t="s">
        <v>45</v>
      </c>
      <c r="K246" s="4" t="s">
        <v>32</v>
      </c>
      <c r="L246" s="4" t="s">
        <v>21</v>
      </c>
      <c r="M246" s="15">
        <v>68000</v>
      </c>
      <c r="N246" s="15">
        <v>88300</v>
      </c>
      <c r="O246" s="16">
        <v>78150</v>
      </c>
      <c r="P246" s="25">
        <f t="shared" si="11"/>
        <v>0</v>
      </c>
      <c r="Q246" s="25">
        <f t="shared" si="12"/>
        <v>0</v>
      </c>
      <c r="R246" s="25">
        <f t="shared" si="13"/>
        <v>0</v>
      </c>
    </row>
    <row r="247" spans="1:18" x14ac:dyDescent="0.2">
      <c r="A247" s="5" t="s">
        <v>81</v>
      </c>
      <c r="B247" s="5" t="s">
        <v>627</v>
      </c>
      <c r="C247" s="5" t="s">
        <v>23</v>
      </c>
      <c r="D247" s="5" t="s">
        <v>628</v>
      </c>
      <c r="E247" s="5" t="s">
        <v>99</v>
      </c>
      <c r="F247" s="5" t="s">
        <v>99</v>
      </c>
      <c r="G247" s="5" t="s">
        <v>99</v>
      </c>
      <c r="H247" s="5" t="s">
        <v>100</v>
      </c>
      <c r="I247" s="5" t="s">
        <v>54</v>
      </c>
      <c r="J247" s="5" t="s">
        <v>45</v>
      </c>
      <c r="K247" s="5" t="s">
        <v>32</v>
      </c>
      <c r="L247" s="5" t="s">
        <v>46</v>
      </c>
      <c r="M247" s="17">
        <v>56000</v>
      </c>
      <c r="N247" s="17">
        <v>84000</v>
      </c>
      <c r="O247" s="18">
        <v>70000</v>
      </c>
      <c r="P247" s="25">
        <f t="shared" si="11"/>
        <v>0</v>
      </c>
      <c r="Q247" s="25">
        <f t="shared" si="12"/>
        <v>0</v>
      </c>
      <c r="R247" s="25">
        <f t="shared" si="13"/>
        <v>0</v>
      </c>
    </row>
    <row r="248" spans="1:18" x14ac:dyDescent="0.2">
      <c r="A248" s="4" t="s">
        <v>81</v>
      </c>
      <c r="B248" s="4" t="s">
        <v>635</v>
      </c>
      <c r="C248" s="4" t="s">
        <v>50</v>
      </c>
      <c r="D248" s="4" t="s">
        <v>478</v>
      </c>
      <c r="E248" s="4" t="s">
        <v>636</v>
      </c>
      <c r="F248" s="4" t="s">
        <v>17</v>
      </c>
      <c r="G248" s="4" t="s">
        <v>600</v>
      </c>
      <c r="H248" s="4" t="s">
        <v>31</v>
      </c>
      <c r="I248" s="4" t="s">
        <v>637</v>
      </c>
      <c r="J248" s="4" t="s">
        <v>45</v>
      </c>
      <c r="K248" s="4" t="s">
        <v>17</v>
      </c>
      <c r="L248" s="4" t="s">
        <v>481</v>
      </c>
      <c r="M248" s="15">
        <v>85000</v>
      </c>
      <c r="N248" s="15">
        <v>133750</v>
      </c>
      <c r="O248" s="16">
        <v>109375</v>
      </c>
      <c r="P248" s="25">
        <f t="shared" si="11"/>
        <v>0</v>
      </c>
      <c r="Q248" s="25">
        <f t="shared" si="12"/>
        <v>1</v>
      </c>
      <c r="R248" s="25">
        <f t="shared" si="13"/>
        <v>0</v>
      </c>
    </row>
    <row r="249" spans="1:18" x14ac:dyDescent="0.2">
      <c r="A249" s="5" t="s">
        <v>81</v>
      </c>
      <c r="B249" s="5" t="s">
        <v>627</v>
      </c>
      <c r="C249" s="5" t="s">
        <v>23</v>
      </c>
      <c r="D249" s="5" t="s">
        <v>628</v>
      </c>
      <c r="E249" s="5" t="s">
        <v>63</v>
      </c>
      <c r="F249" s="5" t="s">
        <v>63</v>
      </c>
      <c r="G249" s="5" t="s">
        <v>63</v>
      </c>
      <c r="H249" s="5" t="s">
        <v>53</v>
      </c>
      <c r="I249" s="5" t="s">
        <v>54</v>
      </c>
      <c r="J249" s="5" t="s">
        <v>45</v>
      </c>
      <c r="K249" s="5" t="s">
        <v>32</v>
      </c>
      <c r="L249" s="5" t="s">
        <v>46</v>
      </c>
      <c r="M249" s="17">
        <v>56000</v>
      </c>
      <c r="N249" s="17">
        <v>84000</v>
      </c>
      <c r="O249" s="18">
        <v>70000</v>
      </c>
      <c r="P249" s="25">
        <f t="shared" si="11"/>
        <v>0</v>
      </c>
      <c r="Q249" s="25">
        <f t="shared" si="12"/>
        <v>0</v>
      </c>
      <c r="R249" s="25">
        <f t="shared" si="13"/>
        <v>0</v>
      </c>
    </row>
    <row r="250" spans="1:18" x14ac:dyDescent="0.2">
      <c r="A250" s="4" t="s">
        <v>105</v>
      </c>
      <c r="B250" s="4" t="s">
        <v>638</v>
      </c>
      <c r="C250" s="4" t="s">
        <v>50</v>
      </c>
      <c r="D250" s="4" t="s">
        <v>639</v>
      </c>
      <c r="E250" s="4" t="s">
        <v>640</v>
      </c>
      <c r="F250" s="4" t="s">
        <v>640</v>
      </c>
      <c r="G250" s="4" t="s">
        <v>640</v>
      </c>
      <c r="H250" s="4" t="s">
        <v>119</v>
      </c>
      <c r="I250" s="4" t="s">
        <v>641</v>
      </c>
      <c r="J250" s="4" t="s">
        <v>20</v>
      </c>
      <c r="K250" s="4" t="s">
        <v>32</v>
      </c>
      <c r="L250" s="4" t="s">
        <v>46</v>
      </c>
      <c r="M250" s="15">
        <v>74152</v>
      </c>
      <c r="N250" s="15">
        <v>90272</v>
      </c>
      <c r="O250" s="16">
        <v>82212</v>
      </c>
      <c r="P250" s="25">
        <f t="shared" si="11"/>
        <v>0</v>
      </c>
      <c r="Q250" s="25">
        <f t="shared" si="12"/>
        <v>0</v>
      </c>
      <c r="R250" s="25">
        <f t="shared" si="13"/>
        <v>0</v>
      </c>
    </row>
    <row r="251" spans="1:18" x14ac:dyDescent="0.2">
      <c r="A251" s="5" t="s">
        <v>105</v>
      </c>
      <c r="B251" s="5" t="s">
        <v>28</v>
      </c>
      <c r="C251" s="5" t="s">
        <v>28</v>
      </c>
      <c r="D251" s="5" t="s">
        <v>642</v>
      </c>
      <c r="E251" s="5" t="s">
        <v>136</v>
      </c>
      <c r="F251" s="5" t="s">
        <v>136</v>
      </c>
      <c r="G251" s="5" t="s">
        <v>136</v>
      </c>
      <c r="H251" s="5" t="s">
        <v>100</v>
      </c>
      <c r="I251" s="5" t="s">
        <v>643</v>
      </c>
      <c r="J251" s="5" t="s">
        <v>20</v>
      </c>
      <c r="K251" s="5" t="s">
        <v>32</v>
      </c>
      <c r="L251" s="5" t="s">
        <v>33</v>
      </c>
      <c r="M251" s="17">
        <v>69000</v>
      </c>
      <c r="N251" s="17">
        <v>86000</v>
      </c>
      <c r="O251" s="18">
        <v>77500</v>
      </c>
      <c r="P251" s="25">
        <f t="shared" si="11"/>
        <v>0</v>
      </c>
      <c r="Q251" s="25">
        <f t="shared" si="12"/>
        <v>0</v>
      </c>
      <c r="R251" s="25">
        <f t="shared" si="13"/>
        <v>0</v>
      </c>
    </row>
    <row r="252" spans="1:18" x14ac:dyDescent="0.2">
      <c r="A252" s="4" t="s">
        <v>81</v>
      </c>
      <c r="B252" s="4" t="s">
        <v>627</v>
      </c>
      <c r="C252" s="4" t="s">
        <v>23</v>
      </c>
      <c r="D252" s="4" t="s">
        <v>628</v>
      </c>
      <c r="E252" s="4" t="s">
        <v>298</v>
      </c>
      <c r="F252" s="4" t="s">
        <v>298</v>
      </c>
      <c r="G252" s="4" t="s">
        <v>298</v>
      </c>
      <c r="H252" s="4" t="s">
        <v>53</v>
      </c>
      <c r="I252" s="4" t="s">
        <v>54</v>
      </c>
      <c r="J252" s="4" t="s">
        <v>45</v>
      </c>
      <c r="K252" s="4" t="s">
        <v>32</v>
      </c>
      <c r="L252" s="4" t="s">
        <v>46</v>
      </c>
      <c r="M252" s="15">
        <v>56000</v>
      </c>
      <c r="N252" s="15">
        <v>84000</v>
      </c>
      <c r="O252" s="16">
        <v>70000</v>
      </c>
      <c r="P252" s="25">
        <f t="shared" si="11"/>
        <v>0</v>
      </c>
      <c r="Q252" s="25">
        <f t="shared" si="12"/>
        <v>0</v>
      </c>
      <c r="R252" s="25">
        <f t="shared" si="13"/>
        <v>0</v>
      </c>
    </row>
    <row r="253" spans="1:18" x14ac:dyDescent="0.2">
      <c r="A253" s="5" t="s">
        <v>105</v>
      </c>
      <c r="B253" s="5" t="s">
        <v>28</v>
      </c>
      <c r="C253" s="5" t="s">
        <v>28</v>
      </c>
      <c r="D253" s="5" t="s">
        <v>642</v>
      </c>
      <c r="E253" s="5" t="s">
        <v>136</v>
      </c>
      <c r="F253" s="5" t="s">
        <v>136</v>
      </c>
      <c r="G253" s="5" t="s">
        <v>136</v>
      </c>
      <c r="H253" s="5" t="s">
        <v>100</v>
      </c>
      <c r="I253" s="5" t="s">
        <v>643</v>
      </c>
      <c r="J253" s="5" t="s">
        <v>20</v>
      </c>
      <c r="K253" s="5" t="s">
        <v>32</v>
      </c>
      <c r="L253" s="5" t="s">
        <v>33</v>
      </c>
      <c r="M253" s="17">
        <v>69000</v>
      </c>
      <c r="N253" s="17">
        <v>86000</v>
      </c>
      <c r="O253" s="18">
        <v>77500</v>
      </c>
      <c r="P253" s="25">
        <f t="shared" si="11"/>
        <v>0</v>
      </c>
      <c r="Q253" s="25">
        <f t="shared" si="12"/>
        <v>0</v>
      </c>
      <c r="R253" s="25">
        <f t="shared" si="13"/>
        <v>0</v>
      </c>
    </row>
    <row r="254" spans="1:18" x14ac:dyDescent="0.2">
      <c r="A254" s="4" t="s">
        <v>26</v>
      </c>
      <c r="B254" s="4" t="s">
        <v>644</v>
      </c>
      <c r="C254" s="4" t="s">
        <v>50</v>
      </c>
      <c r="D254" s="4" t="s">
        <v>460</v>
      </c>
      <c r="E254" s="4" t="s">
        <v>1835</v>
      </c>
      <c r="F254" s="4" t="s">
        <v>1835</v>
      </c>
      <c r="G254" s="4" t="s">
        <v>1835</v>
      </c>
      <c r="H254" s="4" t="s">
        <v>146</v>
      </c>
      <c r="I254" s="4" t="s">
        <v>87</v>
      </c>
      <c r="J254" s="4" t="s">
        <v>20</v>
      </c>
      <c r="K254" s="4" t="s">
        <v>32</v>
      </c>
      <c r="L254" s="4" t="s">
        <v>21</v>
      </c>
      <c r="M254" s="15">
        <v>64123.59</v>
      </c>
      <c r="N254" s="15">
        <v>86600</v>
      </c>
      <c r="O254" s="16">
        <v>75361.794999999998</v>
      </c>
      <c r="P254" s="25">
        <f t="shared" si="11"/>
        <v>0</v>
      </c>
      <c r="Q254" s="25">
        <f t="shared" si="12"/>
        <v>0</v>
      </c>
      <c r="R254" s="25">
        <f t="shared" si="13"/>
        <v>0</v>
      </c>
    </row>
    <row r="255" spans="1:18" x14ac:dyDescent="0.2">
      <c r="A255" s="5" t="s">
        <v>88</v>
      </c>
      <c r="B255" s="5" t="s">
        <v>645</v>
      </c>
      <c r="C255" s="5" t="s">
        <v>28</v>
      </c>
      <c r="D255" s="5" t="s">
        <v>646</v>
      </c>
      <c r="E255" s="5" t="s">
        <v>52</v>
      </c>
      <c r="F255" s="5" t="s">
        <v>52</v>
      </c>
      <c r="G255" s="5" t="s">
        <v>52</v>
      </c>
      <c r="H255" s="5" t="s">
        <v>53</v>
      </c>
      <c r="I255" s="5" t="s">
        <v>18</v>
      </c>
      <c r="J255" s="5" t="s">
        <v>20</v>
      </c>
      <c r="K255" s="5" t="s">
        <v>32</v>
      </c>
      <c r="L255" s="5" t="s">
        <v>241</v>
      </c>
      <c r="M255" s="17">
        <v>97760</v>
      </c>
      <c r="N255" s="17">
        <v>97760</v>
      </c>
      <c r="O255" s="18">
        <v>97760</v>
      </c>
      <c r="P255" s="25">
        <f t="shared" si="11"/>
        <v>0</v>
      </c>
      <c r="Q255" s="25">
        <f t="shared" si="12"/>
        <v>0</v>
      </c>
      <c r="R255" s="25">
        <f t="shared" si="13"/>
        <v>0</v>
      </c>
    </row>
    <row r="256" spans="1:18" x14ac:dyDescent="0.2">
      <c r="A256" s="4" t="s">
        <v>22</v>
      </c>
      <c r="B256" s="4" t="s">
        <v>23</v>
      </c>
      <c r="C256" s="4" t="s">
        <v>23</v>
      </c>
      <c r="D256" s="4" t="s">
        <v>126</v>
      </c>
      <c r="E256" s="4" t="s">
        <v>37</v>
      </c>
      <c r="F256" s="4" t="s">
        <v>37</v>
      </c>
      <c r="G256" s="4" t="s">
        <v>37</v>
      </c>
      <c r="H256" s="4" t="s">
        <v>31</v>
      </c>
      <c r="I256" s="4" t="s">
        <v>129</v>
      </c>
      <c r="J256" s="4" t="s">
        <v>20</v>
      </c>
      <c r="K256" s="4" t="s">
        <v>32</v>
      </c>
      <c r="L256" s="4" t="s">
        <v>93</v>
      </c>
      <c r="M256" s="15">
        <v>60000</v>
      </c>
      <c r="N256" s="15">
        <v>111700</v>
      </c>
      <c r="O256" s="16">
        <v>85850</v>
      </c>
      <c r="P256" s="25">
        <f t="shared" si="11"/>
        <v>0</v>
      </c>
      <c r="Q256" s="25">
        <f t="shared" si="12"/>
        <v>0</v>
      </c>
      <c r="R256" s="25">
        <f t="shared" si="13"/>
        <v>0</v>
      </c>
    </row>
    <row r="257" spans="1:18" x14ac:dyDescent="0.2">
      <c r="A257" s="5" t="s">
        <v>13</v>
      </c>
      <c r="B257" s="5" t="s">
        <v>647</v>
      </c>
      <c r="C257" s="5" t="s">
        <v>50</v>
      </c>
      <c r="D257" s="5" t="s">
        <v>42</v>
      </c>
      <c r="E257" s="5" t="s">
        <v>648</v>
      </c>
      <c r="F257" s="5" t="s">
        <v>648</v>
      </c>
      <c r="G257" s="5" t="s">
        <v>648</v>
      </c>
      <c r="H257" s="5" t="s">
        <v>31</v>
      </c>
      <c r="I257" s="5" t="s">
        <v>304</v>
      </c>
      <c r="J257" s="5" t="s">
        <v>20</v>
      </c>
      <c r="K257" s="5" t="s">
        <v>32</v>
      </c>
      <c r="L257" s="5" t="s">
        <v>46</v>
      </c>
      <c r="M257" s="20">
        <v>83449.599999999904</v>
      </c>
      <c r="N257" s="17">
        <v>94411.199999999997</v>
      </c>
      <c r="O257" s="18">
        <v>88930.4</v>
      </c>
      <c r="P257" s="25">
        <f t="shared" si="11"/>
        <v>0</v>
      </c>
      <c r="Q257" s="25">
        <f t="shared" si="12"/>
        <v>0</v>
      </c>
      <c r="R257" s="25">
        <f t="shared" si="13"/>
        <v>0</v>
      </c>
    </row>
    <row r="258" spans="1:18" x14ac:dyDescent="0.2">
      <c r="A258" s="4" t="s">
        <v>88</v>
      </c>
      <c r="B258" s="4" t="s">
        <v>650</v>
      </c>
      <c r="C258" s="4" t="s">
        <v>50</v>
      </c>
      <c r="D258" s="4" t="s">
        <v>651</v>
      </c>
      <c r="E258" s="4" t="s">
        <v>123</v>
      </c>
      <c r="F258" s="4" t="s">
        <v>123</v>
      </c>
      <c r="G258" s="4" t="s">
        <v>123</v>
      </c>
      <c r="H258" s="4" t="s">
        <v>31</v>
      </c>
      <c r="I258" s="4" t="s">
        <v>18</v>
      </c>
      <c r="J258" s="4" t="s">
        <v>20</v>
      </c>
      <c r="K258" s="4" t="s">
        <v>32</v>
      </c>
      <c r="L258" s="4" t="s">
        <v>21</v>
      </c>
      <c r="M258" s="15">
        <v>85816.8</v>
      </c>
      <c r="N258" s="15">
        <v>91520</v>
      </c>
      <c r="O258" s="16">
        <v>88668.4</v>
      </c>
      <c r="P258" s="25">
        <f t="shared" si="11"/>
        <v>0</v>
      </c>
      <c r="Q258" s="25">
        <f t="shared" si="12"/>
        <v>0</v>
      </c>
      <c r="R258" s="25">
        <f t="shared" si="13"/>
        <v>0</v>
      </c>
    </row>
    <row r="259" spans="1:18" x14ac:dyDescent="0.2">
      <c r="A259" s="5" t="s">
        <v>424</v>
      </c>
      <c r="B259" s="5" t="s">
        <v>450</v>
      </c>
      <c r="C259" s="5" t="s">
        <v>50</v>
      </c>
      <c r="D259" s="5" t="s">
        <v>652</v>
      </c>
      <c r="E259" s="5" t="s">
        <v>560</v>
      </c>
      <c r="F259" s="5" t="s">
        <v>560</v>
      </c>
      <c r="G259" s="5" t="s">
        <v>560</v>
      </c>
      <c r="H259" s="5" t="s">
        <v>31</v>
      </c>
      <c r="I259" s="5" t="s">
        <v>653</v>
      </c>
      <c r="J259" s="5" t="s">
        <v>20</v>
      </c>
      <c r="K259" s="5" t="s">
        <v>32</v>
      </c>
      <c r="L259" s="5" t="s">
        <v>33</v>
      </c>
      <c r="M259" s="17">
        <v>91520</v>
      </c>
      <c r="N259" s="17">
        <v>91520</v>
      </c>
      <c r="O259" s="18">
        <v>91520</v>
      </c>
      <c r="P259" s="25">
        <f t="shared" ref="P259:P322" si="14">IF(OR(M259&lt;V$21, M259&gt;V$25), 1, 0)</f>
        <v>0</v>
      </c>
      <c r="Q259" s="25">
        <f t="shared" si="12"/>
        <v>0</v>
      </c>
      <c r="R259" s="25">
        <f t="shared" si="13"/>
        <v>0</v>
      </c>
    </row>
    <row r="260" spans="1:18" x14ac:dyDescent="0.2">
      <c r="A260" s="4" t="s">
        <v>48</v>
      </c>
      <c r="B260" s="4" t="s">
        <v>654</v>
      </c>
      <c r="C260" s="4" t="s">
        <v>103</v>
      </c>
      <c r="D260" s="4" t="s">
        <v>655</v>
      </c>
      <c r="E260" s="4" t="s">
        <v>656</v>
      </c>
      <c r="F260" s="4" t="s">
        <v>656</v>
      </c>
      <c r="G260" s="4" t="s">
        <v>656</v>
      </c>
      <c r="H260" s="4" t="s">
        <v>31</v>
      </c>
      <c r="I260" s="4" t="s">
        <v>657</v>
      </c>
      <c r="J260" s="4" t="s">
        <v>45</v>
      </c>
      <c r="K260" s="4" t="s">
        <v>32</v>
      </c>
      <c r="L260" s="4" t="s">
        <v>21</v>
      </c>
      <c r="M260" s="15">
        <v>68500</v>
      </c>
      <c r="N260" s="15">
        <v>87000</v>
      </c>
      <c r="O260" s="16">
        <v>77750</v>
      </c>
      <c r="P260" s="25">
        <f t="shared" si="14"/>
        <v>0</v>
      </c>
      <c r="Q260" s="25">
        <f t="shared" si="12"/>
        <v>0</v>
      </c>
      <c r="R260" s="25">
        <f t="shared" si="13"/>
        <v>0</v>
      </c>
    </row>
    <row r="261" spans="1:18" x14ac:dyDescent="0.2">
      <c r="A261" s="5" t="s">
        <v>48</v>
      </c>
      <c r="B261" s="5" t="s">
        <v>658</v>
      </c>
      <c r="C261" s="5" t="s">
        <v>15</v>
      </c>
      <c r="D261" s="5" t="s">
        <v>659</v>
      </c>
      <c r="E261" s="5" t="s">
        <v>196</v>
      </c>
      <c r="F261" s="5" t="s">
        <v>17</v>
      </c>
      <c r="G261" s="5" t="s">
        <v>37</v>
      </c>
      <c r="H261" s="5" t="s">
        <v>31</v>
      </c>
      <c r="I261" s="5" t="s">
        <v>660</v>
      </c>
      <c r="J261" s="5" t="s">
        <v>223</v>
      </c>
      <c r="K261" s="5" t="s">
        <v>17</v>
      </c>
      <c r="L261" s="5" t="s">
        <v>661</v>
      </c>
      <c r="M261" s="17">
        <v>109000</v>
      </c>
      <c r="N261" s="17">
        <v>159000</v>
      </c>
      <c r="O261" s="18">
        <v>134000</v>
      </c>
      <c r="P261" s="25">
        <f t="shared" si="14"/>
        <v>0</v>
      </c>
      <c r="Q261" s="25">
        <f t="shared" si="12"/>
        <v>1</v>
      </c>
      <c r="R261" s="25">
        <f t="shared" si="13"/>
        <v>1</v>
      </c>
    </row>
    <row r="262" spans="1:18" x14ac:dyDescent="0.2">
      <c r="A262" s="4" t="s">
        <v>55</v>
      </c>
      <c r="B262" s="4" t="s">
        <v>662</v>
      </c>
      <c r="C262" s="4" t="s">
        <v>50</v>
      </c>
      <c r="D262" s="4" t="s">
        <v>663</v>
      </c>
      <c r="E262" s="4" t="s">
        <v>17</v>
      </c>
      <c r="F262" s="4" t="s">
        <v>17</v>
      </c>
      <c r="G262" s="4" t="s">
        <v>17</v>
      </c>
      <c r="H262" s="4" t="s">
        <v>18</v>
      </c>
      <c r="I262" s="4" t="s">
        <v>87</v>
      </c>
      <c r="J262" s="4" t="s">
        <v>20</v>
      </c>
      <c r="K262" s="4" t="s">
        <v>17</v>
      </c>
      <c r="L262" s="4" t="s">
        <v>46</v>
      </c>
      <c r="M262" s="15">
        <v>68515.199999999997</v>
      </c>
      <c r="N262" s="15">
        <v>76440</v>
      </c>
      <c r="O262" s="16">
        <v>72477.600000000006</v>
      </c>
      <c r="P262" s="25">
        <f t="shared" si="14"/>
        <v>0</v>
      </c>
      <c r="Q262" s="25">
        <f t="shared" si="12"/>
        <v>0</v>
      </c>
      <c r="R262" s="25">
        <f t="shared" si="13"/>
        <v>0</v>
      </c>
    </row>
    <row r="263" spans="1:18" x14ac:dyDescent="0.2">
      <c r="A263" s="5" t="s">
        <v>22</v>
      </c>
      <c r="B263" s="5" t="s">
        <v>23</v>
      </c>
      <c r="C263" s="5" t="s">
        <v>23</v>
      </c>
      <c r="D263" s="5" t="s">
        <v>664</v>
      </c>
      <c r="E263" s="5" t="s">
        <v>37</v>
      </c>
      <c r="F263" s="5" t="s">
        <v>37</v>
      </c>
      <c r="G263" s="5" t="s">
        <v>37</v>
      </c>
      <c r="H263" s="5" t="s">
        <v>31</v>
      </c>
      <c r="I263" s="5" t="s">
        <v>665</v>
      </c>
      <c r="J263" s="5" t="s">
        <v>20</v>
      </c>
      <c r="K263" s="5" t="s">
        <v>32</v>
      </c>
      <c r="L263" s="5" t="s">
        <v>21</v>
      </c>
      <c r="M263" s="17">
        <v>100000</v>
      </c>
      <c r="N263" s="17">
        <v>100000</v>
      </c>
      <c r="O263" s="18">
        <v>100000</v>
      </c>
      <c r="P263" s="25">
        <f t="shared" si="14"/>
        <v>0</v>
      </c>
      <c r="Q263" s="25">
        <f t="shared" si="12"/>
        <v>0</v>
      </c>
      <c r="R263" s="25">
        <f t="shared" si="13"/>
        <v>0</v>
      </c>
    </row>
    <row r="264" spans="1:18" x14ac:dyDescent="0.2">
      <c r="A264" s="4" t="s">
        <v>55</v>
      </c>
      <c r="B264" s="4" t="s">
        <v>666</v>
      </c>
      <c r="C264" s="4" t="s">
        <v>50</v>
      </c>
      <c r="D264" s="4" t="s">
        <v>667</v>
      </c>
      <c r="E264" s="4" t="s">
        <v>63</v>
      </c>
      <c r="F264" s="4" t="s">
        <v>63</v>
      </c>
      <c r="G264" s="4" t="s">
        <v>63</v>
      </c>
      <c r="H264" s="4" t="s">
        <v>53</v>
      </c>
      <c r="I264" s="4" t="s">
        <v>668</v>
      </c>
      <c r="J264" s="4" t="s">
        <v>20</v>
      </c>
      <c r="K264" s="4" t="s">
        <v>32</v>
      </c>
      <c r="L264" s="4" t="s">
        <v>93</v>
      </c>
      <c r="M264" s="15">
        <v>70000</v>
      </c>
      <c r="N264" s="15">
        <v>90000</v>
      </c>
      <c r="O264" s="16">
        <v>80000</v>
      </c>
      <c r="P264" s="25">
        <f t="shared" si="14"/>
        <v>0</v>
      </c>
      <c r="Q264" s="25">
        <f t="shared" si="12"/>
        <v>0</v>
      </c>
      <c r="R264" s="25">
        <f t="shared" si="13"/>
        <v>0</v>
      </c>
    </row>
    <row r="265" spans="1:18" x14ac:dyDescent="0.2">
      <c r="A265" s="5" t="s">
        <v>55</v>
      </c>
      <c r="B265" s="5" t="s">
        <v>360</v>
      </c>
      <c r="C265" s="5" t="s">
        <v>67</v>
      </c>
      <c r="D265" s="5" t="s">
        <v>669</v>
      </c>
      <c r="E265" s="5" t="s">
        <v>670</v>
      </c>
      <c r="F265" s="5" t="s">
        <v>670</v>
      </c>
      <c r="G265" s="5" t="s">
        <v>670</v>
      </c>
      <c r="H265" s="5" t="s">
        <v>31</v>
      </c>
      <c r="I265" s="5" t="s">
        <v>671</v>
      </c>
      <c r="J265" s="5" t="s">
        <v>20</v>
      </c>
      <c r="K265" s="5" t="s">
        <v>32</v>
      </c>
      <c r="L265" s="5" t="s">
        <v>269</v>
      </c>
      <c r="M265" s="17">
        <v>68000</v>
      </c>
      <c r="N265" s="17">
        <v>88300</v>
      </c>
      <c r="O265" s="18">
        <v>78150</v>
      </c>
      <c r="P265" s="25">
        <f t="shared" si="14"/>
        <v>0</v>
      </c>
      <c r="Q265" s="25">
        <f t="shared" si="12"/>
        <v>0</v>
      </c>
      <c r="R265" s="25">
        <f t="shared" si="13"/>
        <v>0</v>
      </c>
    </row>
    <row r="266" spans="1:18" x14ac:dyDescent="0.2">
      <c r="A266" s="4" t="s">
        <v>48</v>
      </c>
      <c r="B266" s="4" t="s">
        <v>672</v>
      </c>
      <c r="C266" s="4" t="s">
        <v>23</v>
      </c>
      <c r="D266" s="4" t="s">
        <v>404</v>
      </c>
      <c r="E266" s="4" t="s">
        <v>123</v>
      </c>
      <c r="F266" s="4" t="s">
        <v>123</v>
      </c>
      <c r="G266" s="4" t="s">
        <v>123</v>
      </c>
      <c r="H266" s="4" t="s">
        <v>31</v>
      </c>
      <c r="I266" s="4" t="s">
        <v>54</v>
      </c>
      <c r="J266" s="4" t="s">
        <v>20</v>
      </c>
      <c r="K266" s="4" t="s">
        <v>32</v>
      </c>
      <c r="L266" s="4" t="s">
        <v>21</v>
      </c>
      <c r="M266" s="15">
        <v>30240.560000000001</v>
      </c>
      <c r="N266" s="15">
        <v>57200</v>
      </c>
      <c r="O266" s="16">
        <v>43720.28</v>
      </c>
      <c r="P266" s="25">
        <f t="shared" si="14"/>
        <v>0</v>
      </c>
      <c r="Q266" s="25">
        <f t="shared" si="12"/>
        <v>1</v>
      </c>
      <c r="R266" s="25">
        <f t="shared" si="13"/>
        <v>0</v>
      </c>
    </row>
    <row r="267" spans="1:18" x14ac:dyDescent="0.2">
      <c r="A267" s="5" t="s">
        <v>48</v>
      </c>
      <c r="B267" s="5" t="s">
        <v>565</v>
      </c>
      <c r="C267" s="5" t="s">
        <v>50</v>
      </c>
      <c r="D267" s="5" t="s">
        <v>673</v>
      </c>
      <c r="E267" s="5" t="s">
        <v>674</v>
      </c>
      <c r="F267" s="5" t="s">
        <v>674</v>
      </c>
      <c r="G267" s="5" t="s">
        <v>674</v>
      </c>
      <c r="H267" s="5" t="s">
        <v>31</v>
      </c>
      <c r="I267" s="5" t="s">
        <v>54</v>
      </c>
      <c r="J267" s="5" t="s">
        <v>20</v>
      </c>
      <c r="K267" s="5" t="s">
        <v>32</v>
      </c>
      <c r="L267" s="5" t="s">
        <v>21</v>
      </c>
      <c r="M267" s="17">
        <v>60000</v>
      </c>
      <c r="N267" s="17">
        <v>75000</v>
      </c>
      <c r="O267" s="18">
        <v>67500</v>
      </c>
      <c r="P267" s="25">
        <f t="shared" si="14"/>
        <v>0</v>
      </c>
      <c r="Q267" s="25">
        <f t="shared" si="12"/>
        <v>0</v>
      </c>
      <c r="R267" s="25">
        <f t="shared" si="13"/>
        <v>0</v>
      </c>
    </row>
    <row r="268" spans="1:18" x14ac:dyDescent="0.2">
      <c r="A268" s="4" t="s">
        <v>88</v>
      </c>
      <c r="B268" s="4" t="s">
        <v>675</v>
      </c>
      <c r="C268" s="4" t="s">
        <v>90</v>
      </c>
      <c r="D268" s="4" t="s">
        <v>676</v>
      </c>
      <c r="E268" s="4" t="s">
        <v>677</v>
      </c>
      <c r="F268" s="4" t="s">
        <v>677</v>
      </c>
      <c r="G268" s="4" t="s">
        <v>677</v>
      </c>
      <c r="H268" s="4" t="s">
        <v>100</v>
      </c>
      <c r="I268" s="4" t="s">
        <v>87</v>
      </c>
      <c r="J268" s="4" t="s">
        <v>20</v>
      </c>
      <c r="K268" s="4" t="s">
        <v>32</v>
      </c>
      <c r="L268" s="4" t="s">
        <v>150</v>
      </c>
      <c r="M268" s="15">
        <v>30240.560000000001</v>
      </c>
      <c r="N268" s="15">
        <v>57200</v>
      </c>
      <c r="O268" s="16">
        <v>43720.28</v>
      </c>
      <c r="P268" s="25">
        <f t="shared" si="14"/>
        <v>0</v>
      </c>
      <c r="Q268" s="25">
        <f t="shared" si="12"/>
        <v>1</v>
      </c>
      <c r="R268" s="25">
        <f t="shared" si="13"/>
        <v>0</v>
      </c>
    </row>
    <row r="269" spans="1:18" x14ac:dyDescent="0.2">
      <c r="A269" s="5" t="s">
        <v>81</v>
      </c>
      <c r="B269" s="5" t="s">
        <v>678</v>
      </c>
      <c r="C269" s="5" t="s">
        <v>15</v>
      </c>
      <c r="D269" s="5" t="s">
        <v>679</v>
      </c>
      <c r="E269" s="5" t="s">
        <v>37</v>
      </c>
      <c r="F269" s="5" t="s">
        <v>37</v>
      </c>
      <c r="G269" s="5" t="s">
        <v>37</v>
      </c>
      <c r="H269" s="5" t="s">
        <v>31</v>
      </c>
      <c r="I269" s="5" t="s">
        <v>18</v>
      </c>
      <c r="J269" s="5" t="s">
        <v>45</v>
      </c>
      <c r="K269" s="5" t="s">
        <v>32</v>
      </c>
      <c r="L269" s="5" t="s">
        <v>130</v>
      </c>
      <c r="M269" s="17">
        <v>66000</v>
      </c>
      <c r="N269" s="17">
        <v>84500</v>
      </c>
      <c r="O269" s="18">
        <v>75250</v>
      </c>
      <c r="P269" s="25">
        <f t="shared" si="14"/>
        <v>0</v>
      </c>
      <c r="Q269" s="25">
        <f t="shared" si="12"/>
        <v>0</v>
      </c>
      <c r="R269" s="25">
        <f t="shared" si="13"/>
        <v>0</v>
      </c>
    </row>
    <row r="270" spans="1:18" x14ac:dyDescent="0.2">
      <c r="A270" s="4" t="s">
        <v>22</v>
      </c>
      <c r="B270" s="4" t="s">
        <v>291</v>
      </c>
      <c r="C270" s="4" t="s">
        <v>50</v>
      </c>
      <c r="D270" s="4" t="s">
        <v>680</v>
      </c>
      <c r="E270" s="4" t="s">
        <v>123</v>
      </c>
      <c r="F270" s="4" t="s">
        <v>123</v>
      </c>
      <c r="G270" s="4" t="s">
        <v>123</v>
      </c>
      <c r="H270" s="4" t="s">
        <v>31</v>
      </c>
      <c r="I270" s="4" t="s">
        <v>18</v>
      </c>
      <c r="J270" s="4" t="s">
        <v>20</v>
      </c>
      <c r="K270" s="4" t="s">
        <v>32</v>
      </c>
      <c r="L270" s="4" t="s">
        <v>681</v>
      </c>
      <c r="M270" s="15">
        <v>80000</v>
      </c>
      <c r="N270" s="15">
        <v>80000</v>
      </c>
      <c r="O270" s="16">
        <v>80000</v>
      </c>
      <c r="P270" s="25">
        <f t="shared" si="14"/>
        <v>0</v>
      </c>
      <c r="Q270" s="25">
        <f t="shared" si="12"/>
        <v>0</v>
      </c>
      <c r="R270" s="25">
        <f t="shared" si="13"/>
        <v>0</v>
      </c>
    </row>
    <row r="271" spans="1:18" x14ac:dyDescent="0.2">
      <c r="A271" s="5" t="s">
        <v>48</v>
      </c>
      <c r="B271" s="5" t="s">
        <v>682</v>
      </c>
      <c r="C271" s="5" t="s">
        <v>50</v>
      </c>
      <c r="D271" s="5" t="s">
        <v>683</v>
      </c>
      <c r="E271" s="5" t="s">
        <v>684</v>
      </c>
      <c r="F271" s="5" t="s">
        <v>684</v>
      </c>
      <c r="G271" s="5" t="s">
        <v>684</v>
      </c>
      <c r="H271" s="5" t="s">
        <v>100</v>
      </c>
      <c r="I271" s="5" t="s">
        <v>685</v>
      </c>
      <c r="J271" s="5" t="s">
        <v>20</v>
      </c>
      <c r="K271" s="5" t="s">
        <v>32</v>
      </c>
      <c r="L271" s="5" t="s">
        <v>93</v>
      </c>
      <c r="M271" s="17">
        <v>75715</v>
      </c>
      <c r="N271" s="17">
        <v>100652</v>
      </c>
      <c r="O271" s="18">
        <v>88183.5</v>
      </c>
      <c r="P271" s="25">
        <f t="shared" si="14"/>
        <v>0</v>
      </c>
      <c r="Q271" s="25">
        <f t="shared" si="12"/>
        <v>0</v>
      </c>
      <c r="R271" s="25">
        <f t="shared" si="13"/>
        <v>0</v>
      </c>
    </row>
    <row r="272" spans="1:18" x14ac:dyDescent="0.2">
      <c r="A272" s="4" t="s">
        <v>81</v>
      </c>
      <c r="B272" s="4" t="s">
        <v>686</v>
      </c>
      <c r="C272" s="4" t="s">
        <v>50</v>
      </c>
      <c r="D272" s="4" t="s">
        <v>387</v>
      </c>
      <c r="E272" s="4" t="s">
        <v>30</v>
      </c>
      <c r="F272" s="4" t="s">
        <v>30</v>
      </c>
      <c r="G272" s="4" t="s">
        <v>30</v>
      </c>
      <c r="H272" s="4" t="s">
        <v>31</v>
      </c>
      <c r="I272" s="4" t="s">
        <v>687</v>
      </c>
      <c r="J272" s="4" t="s">
        <v>45</v>
      </c>
      <c r="K272" s="4" t="s">
        <v>32</v>
      </c>
      <c r="L272" s="4" t="s">
        <v>33</v>
      </c>
      <c r="M272" s="15">
        <v>66000</v>
      </c>
      <c r="N272" s="15">
        <v>84500</v>
      </c>
      <c r="O272" s="16">
        <v>75250</v>
      </c>
      <c r="P272" s="25">
        <f t="shared" si="14"/>
        <v>0</v>
      </c>
      <c r="Q272" s="25">
        <f t="shared" si="12"/>
        <v>0</v>
      </c>
      <c r="R272" s="25">
        <f t="shared" si="13"/>
        <v>0</v>
      </c>
    </row>
    <row r="273" spans="1:18" x14ac:dyDescent="0.2">
      <c r="A273" s="5" t="s">
        <v>81</v>
      </c>
      <c r="B273" s="5" t="s">
        <v>688</v>
      </c>
      <c r="C273" s="5" t="s">
        <v>50</v>
      </c>
      <c r="D273" s="5" t="s">
        <v>253</v>
      </c>
      <c r="E273" s="5" t="s">
        <v>37</v>
      </c>
      <c r="F273" s="5" t="s">
        <v>37</v>
      </c>
      <c r="G273" s="5" t="s">
        <v>37</v>
      </c>
      <c r="H273" s="5" t="s">
        <v>31</v>
      </c>
      <c r="I273" s="5" t="s">
        <v>689</v>
      </c>
      <c r="J273" s="5" t="s">
        <v>45</v>
      </c>
      <c r="K273" s="5" t="s">
        <v>32</v>
      </c>
      <c r="L273" s="5" t="s">
        <v>33</v>
      </c>
      <c r="M273" s="17">
        <v>30240.560000000001</v>
      </c>
      <c r="N273" s="17">
        <v>95627</v>
      </c>
      <c r="O273" s="18">
        <v>62933.78</v>
      </c>
      <c r="P273" s="25">
        <f t="shared" si="14"/>
        <v>0</v>
      </c>
      <c r="Q273" s="25">
        <f t="shared" si="12"/>
        <v>0</v>
      </c>
      <c r="R273" s="25">
        <f t="shared" si="13"/>
        <v>0</v>
      </c>
    </row>
    <row r="274" spans="1:18" x14ac:dyDescent="0.2">
      <c r="A274" s="4" t="s">
        <v>96</v>
      </c>
      <c r="B274" s="4" t="s">
        <v>690</v>
      </c>
      <c r="C274" s="4" t="s">
        <v>50</v>
      </c>
      <c r="D274" s="4" t="s">
        <v>691</v>
      </c>
      <c r="E274" s="4" t="s">
        <v>37</v>
      </c>
      <c r="F274" s="4" t="s">
        <v>37</v>
      </c>
      <c r="G274" s="4" t="s">
        <v>37</v>
      </c>
      <c r="H274" s="4" t="s">
        <v>31</v>
      </c>
      <c r="I274" s="4" t="s">
        <v>54</v>
      </c>
      <c r="J274" s="4" t="s">
        <v>20</v>
      </c>
      <c r="K274" s="4" t="s">
        <v>32</v>
      </c>
      <c r="L274" s="4" t="s">
        <v>21</v>
      </c>
      <c r="M274" s="15">
        <v>50000</v>
      </c>
      <c r="N274" s="15">
        <v>76458</v>
      </c>
      <c r="O274" s="16">
        <v>63229</v>
      </c>
      <c r="P274" s="25">
        <f t="shared" si="14"/>
        <v>0</v>
      </c>
      <c r="Q274" s="25">
        <f t="shared" si="12"/>
        <v>0</v>
      </c>
      <c r="R274" s="25">
        <f t="shared" si="13"/>
        <v>0</v>
      </c>
    </row>
    <row r="275" spans="1:18" x14ac:dyDescent="0.2">
      <c r="A275" s="5" t="s">
        <v>48</v>
      </c>
      <c r="B275" s="5" t="s">
        <v>692</v>
      </c>
      <c r="C275" s="5" t="s">
        <v>28</v>
      </c>
      <c r="D275" s="5" t="s">
        <v>693</v>
      </c>
      <c r="E275" s="5" t="s">
        <v>1835</v>
      </c>
      <c r="F275" s="5" t="s">
        <v>1835</v>
      </c>
      <c r="G275" s="5" t="s">
        <v>1835</v>
      </c>
      <c r="H275" s="5" t="s">
        <v>146</v>
      </c>
      <c r="I275" s="5" t="s">
        <v>694</v>
      </c>
      <c r="J275" s="5" t="s">
        <v>223</v>
      </c>
      <c r="K275" s="5" t="s">
        <v>32</v>
      </c>
      <c r="L275" s="5" t="s">
        <v>21</v>
      </c>
      <c r="M275" s="17">
        <v>68500</v>
      </c>
      <c r="N275" s="17">
        <v>87000</v>
      </c>
      <c r="O275" s="18">
        <v>77750</v>
      </c>
      <c r="P275" s="25">
        <f t="shared" si="14"/>
        <v>0</v>
      </c>
      <c r="Q275" s="25">
        <f t="shared" si="12"/>
        <v>0</v>
      </c>
      <c r="R275" s="25">
        <f t="shared" si="13"/>
        <v>0</v>
      </c>
    </row>
    <row r="276" spans="1:18" x14ac:dyDescent="0.2">
      <c r="A276" s="4" t="s">
        <v>48</v>
      </c>
      <c r="B276" s="4" t="s">
        <v>565</v>
      </c>
      <c r="C276" s="4" t="s">
        <v>50</v>
      </c>
      <c r="D276" s="4" t="s">
        <v>695</v>
      </c>
      <c r="E276" s="4" t="s">
        <v>204</v>
      </c>
      <c r="F276" s="4" t="s">
        <v>204</v>
      </c>
      <c r="G276" s="4" t="s">
        <v>204</v>
      </c>
      <c r="H276" s="4" t="s">
        <v>31</v>
      </c>
      <c r="I276" s="4" t="s">
        <v>54</v>
      </c>
      <c r="J276" s="4" t="s">
        <v>20</v>
      </c>
      <c r="K276" s="4" t="s">
        <v>32</v>
      </c>
      <c r="L276" s="4" t="s">
        <v>21</v>
      </c>
      <c r="M276" s="15">
        <v>68500</v>
      </c>
      <c r="N276" s="15">
        <v>87000</v>
      </c>
      <c r="O276" s="16">
        <v>77750</v>
      </c>
      <c r="P276" s="25">
        <f t="shared" si="14"/>
        <v>0</v>
      </c>
      <c r="Q276" s="25">
        <f t="shared" si="12"/>
        <v>0</v>
      </c>
      <c r="R276" s="25">
        <f t="shared" si="13"/>
        <v>0</v>
      </c>
    </row>
    <row r="277" spans="1:18" x14ac:dyDescent="0.2">
      <c r="A277" s="5" t="s">
        <v>26</v>
      </c>
      <c r="B277" s="5" t="s">
        <v>696</v>
      </c>
      <c r="C277" s="5" t="s">
        <v>41</v>
      </c>
      <c r="D277" s="5" t="s">
        <v>697</v>
      </c>
      <c r="E277" s="5" t="s">
        <v>204</v>
      </c>
      <c r="F277" s="5" t="s">
        <v>204</v>
      </c>
      <c r="G277" s="5" t="s">
        <v>204</v>
      </c>
      <c r="H277" s="5" t="s">
        <v>31</v>
      </c>
      <c r="I277" s="5" t="s">
        <v>698</v>
      </c>
      <c r="J277" s="5" t="s">
        <v>45</v>
      </c>
      <c r="K277" s="5" t="s">
        <v>32</v>
      </c>
      <c r="L277" s="5" t="s">
        <v>21</v>
      </c>
      <c r="M277" s="17">
        <v>64123.59</v>
      </c>
      <c r="N277" s="17">
        <v>86600</v>
      </c>
      <c r="O277" s="18">
        <v>75361.794999999998</v>
      </c>
      <c r="P277" s="25">
        <f t="shared" si="14"/>
        <v>0</v>
      </c>
      <c r="Q277" s="25">
        <f t="shared" si="12"/>
        <v>0</v>
      </c>
      <c r="R277" s="25">
        <f t="shared" si="13"/>
        <v>0</v>
      </c>
    </row>
    <row r="278" spans="1:18" x14ac:dyDescent="0.2">
      <c r="A278" s="4" t="s">
        <v>55</v>
      </c>
      <c r="B278" s="4" t="s">
        <v>701</v>
      </c>
      <c r="C278" s="4" t="s">
        <v>50</v>
      </c>
      <c r="D278" s="4" t="s">
        <v>387</v>
      </c>
      <c r="E278" s="4" t="s">
        <v>37</v>
      </c>
      <c r="F278" s="4" t="s">
        <v>37</v>
      </c>
      <c r="G278" s="4" t="s">
        <v>37</v>
      </c>
      <c r="H278" s="4" t="s">
        <v>31</v>
      </c>
      <c r="I278" s="4" t="s">
        <v>702</v>
      </c>
      <c r="J278" s="4" t="s">
        <v>45</v>
      </c>
      <c r="K278" s="4" t="s">
        <v>32</v>
      </c>
      <c r="L278" s="4" t="s">
        <v>33</v>
      </c>
      <c r="M278" s="15">
        <v>68000</v>
      </c>
      <c r="N278" s="15">
        <v>88300</v>
      </c>
      <c r="O278" s="16">
        <v>78150</v>
      </c>
      <c r="P278" s="25">
        <f t="shared" si="14"/>
        <v>0</v>
      </c>
      <c r="Q278" s="25">
        <f t="shared" si="12"/>
        <v>0</v>
      </c>
      <c r="R278" s="25">
        <f t="shared" si="13"/>
        <v>0</v>
      </c>
    </row>
    <row r="279" spans="1:18" x14ac:dyDescent="0.2">
      <c r="A279" s="5" t="s">
        <v>26</v>
      </c>
      <c r="B279" s="5" t="s">
        <v>703</v>
      </c>
      <c r="C279" s="5" t="s">
        <v>28</v>
      </c>
      <c r="D279" s="5" t="s">
        <v>704</v>
      </c>
      <c r="E279" s="5" t="s">
        <v>705</v>
      </c>
      <c r="F279" s="5" t="s">
        <v>705</v>
      </c>
      <c r="G279" s="5" t="s">
        <v>705</v>
      </c>
      <c r="H279" s="5" t="s">
        <v>146</v>
      </c>
      <c r="I279" s="5" t="s">
        <v>706</v>
      </c>
      <c r="J279" s="5" t="s">
        <v>20</v>
      </c>
      <c r="K279" s="5" t="s">
        <v>32</v>
      </c>
      <c r="L279" s="5" t="s">
        <v>21</v>
      </c>
      <c r="M279" s="17">
        <v>30240.560000000001</v>
      </c>
      <c r="N279" s="17">
        <v>57200</v>
      </c>
      <c r="O279" s="18">
        <v>43720.28</v>
      </c>
      <c r="P279" s="25">
        <f t="shared" si="14"/>
        <v>0</v>
      </c>
      <c r="Q279" s="25">
        <f t="shared" si="12"/>
        <v>1</v>
      </c>
      <c r="R279" s="25">
        <f t="shared" si="13"/>
        <v>0</v>
      </c>
    </row>
    <row r="280" spans="1:18" x14ac:dyDescent="0.2">
      <c r="A280" s="4" t="s">
        <v>48</v>
      </c>
      <c r="B280" s="4" t="s">
        <v>707</v>
      </c>
      <c r="C280" s="4" t="s">
        <v>23</v>
      </c>
      <c r="D280" s="4" t="s">
        <v>708</v>
      </c>
      <c r="E280" s="4" t="s">
        <v>37</v>
      </c>
      <c r="F280" s="4" t="s">
        <v>37</v>
      </c>
      <c r="G280" s="4" t="s">
        <v>37</v>
      </c>
      <c r="H280" s="4" t="s">
        <v>31</v>
      </c>
      <c r="I280" s="4" t="s">
        <v>18</v>
      </c>
      <c r="J280" s="4" t="s">
        <v>375</v>
      </c>
      <c r="K280" s="4" t="s">
        <v>32</v>
      </c>
      <c r="L280" s="4" t="s">
        <v>21</v>
      </c>
      <c r="M280" s="15">
        <v>68500</v>
      </c>
      <c r="N280" s="15">
        <v>87000</v>
      </c>
      <c r="O280" s="16">
        <v>77750</v>
      </c>
      <c r="P280" s="25">
        <f t="shared" si="14"/>
        <v>0</v>
      </c>
      <c r="Q280" s="25">
        <f t="shared" si="12"/>
        <v>0</v>
      </c>
      <c r="R280" s="25">
        <f t="shared" si="13"/>
        <v>0</v>
      </c>
    </row>
    <row r="281" spans="1:18" x14ac:dyDescent="0.2">
      <c r="A281" s="5" t="s">
        <v>26</v>
      </c>
      <c r="B281" s="5" t="s">
        <v>709</v>
      </c>
      <c r="C281" s="5" t="s">
        <v>50</v>
      </c>
      <c r="D281" s="5" t="s">
        <v>710</v>
      </c>
      <c r="E281" s="5" t="s">
        <v>283</v>
      </c>
      <c r="F281" s="5" t="s">
        <v>283</v>
      </c>
      <c r="G281" s="5" t="s">
        <v>283</v>
      </c>
      <c r="H281" s="5" t="s">
        <v>146</v>
      </c>
      <c r="I281" s="5" t="s">
        <v>637</v>
      </c>
      <c r="J281" s="5" t="s">
        <v>20</v>
      </c>
      <c r="K281" s="5" t="s">
        <v>32</v>
      </c>
      <c r="L281" s="5" t="s">
        <v>21</v>
      </c>
      <c r="M281" s="17">
        <v>30240.560000000001</v>
      </c>
      <c r="N281" s="17">
        <v>57200</v>
      </c>
      <c r="O281" s="18">
        <v>43720.28</v>
      </c>
      <c r="P281" s="25">
        <f t="shared" si="14"/>
        <v>0</v>
      </c>
      <c r="Q281" s="25">
        <f t="shared" si="12"/>
        <v>1</v>
      </c>
      <c r="R281" s="25">
        <f t="shared" si="13"/>
        <v>0</v>
      </c>
    </row>
    <row r="282" spans="1:18" x14ac:dyDescent="0.2">
      <c r="A282" s="4" t="s">
        <v>55</v>
      </c>
      <c r="B282" s="4" t="s">
        <v>711</v>
      </c>
      <c r="C282" s="4" t="s">
        <v>50</v>
      </c>
      <c r="D282" s="4" t="s">
        <v>222</v>
      </c>
      <c r="E282" s="4" t="s">
        <v>1835</v>
      </c>
      <c r="F282" s="4" t="s">
        <v>1835</v>
      </c>
      <c r="G282" s="4" t="s">
        <v>1835</v>
      </c>
      <c r="H282" s="4" t="s">
        <v>146</v>
      </c>
      <c r="I282" s="4" t="s">
        <v>18</v>
      </c>
      <c r="J282" s="4" t="s">
        <v>45</v>
      </c>
      <c r="K282" s="4" t="s">
        <v>32</v>
      </c>
      <c r="L282" s="4" t="s">
        <v>21</v>
      </c>
      <c r="M282" s="15">
        <v>30240.560000000001</v>
      </c>
      <c r="N282" s="15">
        <v>57200</v>
      </c>
      <c r="O282" s="16">
        <v>43720.28</v>
      </c>
      <c r="P282" s="25">
        <f t="shared" si="14"/>
        <v>0</v>
      </c>
      <c r="Q282" s="25">
        <f t="shared" si="12"/>
        <v>1</v>
      </c>
      <c r="R282" s="25">
        <f t="shared" si="13"/>
        <v>0</v>
      </c>
    </row>
    <row r="283" spans="1:18" x14ac:dyDescent="0.2">
      <c r="A283" s="5" t="s">
        <v>105</v>
      </c>
      <c r="B283" s="5" t="s">
        <v>712</v>
      </c>
      <c r="C283" s="5" t="s">
        <v>50</v>
      </c>
      <c r="D283" s="5" t="s">
        <v>713</v>
      </c>
      <c r="E283" s="5" t="s">
        <v>17</v>
      </c>
      <c r="F283" s="5" t="s">
        <v>17</v>
      </c>
      <c r="G283" s="5" t="s">
        <v>17</v>
      </c>
      <c r="H283" s="5" t="s">
        <v>18</v>
      </c>
      <c r="I283" s="5" t="s">
        <v>714</v>
      </c>
      <c r="J283" s="5" t="s">
        <v>20</v>
      </c>
      <c r="K283" s="5" t="s">
        <v>17</v>
      </c>
      <c r="L283" s="5" t="s">
        <v>241</v>
      </c>
      <c r="M283" s="17">
        <v>69000</v>
      </c>
      <c r="N283" s="17">
        <v>86000</v>
      </c>
      <c r="O283" s="18">
        <v>77500</v>
      </c>
      <c r="P283" s="25">
        <f t="shared" si="14"/>
        <v>0</v>
      </c>
      <c r="Q283" s="25">
        <f t="shared" si="12"/>
        <v>0</v>
      </c>
      <c r="R283" s="25">
        <f t="shared" si="13"/>
        <v>0</v>
      </c>
    </row>
    <row r="284" spans="1:18" x14ac:dyDescent="0.2">
      <c r="A284" s="4" t="s">
        <v>105</v>
      </c>
      <c r="B284" s="4" t="s">
        <v>715</v>
      </c>
      <c r="C284" s="4" t="s">
        <v>28</v>
      </c>
      <c r="D284" s="4" t="s">
        <v>91</v>
      </c>
      <c r="E284" s="4" t="s">
        <v>185</v>
      </c>
      <c r="F284" s="4" t="s">
        <v>185</v>
      </c>
      <c r="G284" s="4" t="s">
        <v>185</v>
      </c>
      <c r="H284" s="4" t="s">
        <v>186</v>
      </c>
      <c r="I284" s="4" t="s">
        <v>716</v>
      </c>
      <c r="J284" s="4" t="s">
        <v>45</v>
      </c>
      <c r="K284" s="4" t="s">
        <v>32</v>
      </c>
      <c r="L284" s="4" t="s">
        <v>93</v>
      </c>
      <c r="M284" s="15">
        <v>69000</v>
      </c>
      <c r="N284" s="15">
        <v>86000</v>
      </c>
      <c r="O284" s="16">
        <v>77500</v>
      </c>
      <c r="P284" s="25">
        <f t="shared" si="14"/>
        <v>0</v>
      </c>
      <c r="Q284" s="25">
        <f t="shared" si="12"/>
        <v>0</v>
      </c>
      <c r="R284" s="25">
        <f t="shared" si="13"/>
        <v>0</v>
      </c>
    </row>
    <row r="285" spans="1:18" x14ac:dyDescent="0.2">
      <c r="A285" s="5" t="s">
        <v>13</v>
      </c>
      <c r="B285" s="5" t="s">
        <v>717</v>
      </c>
      <c r="C285" s="5" t="s">
        <v>50</v>
      </c>
      <c r="D285" s="5" t="s">
        <v>718</v>
      </c>
      <c r="E285" s="5" t="s">
        <v>37</v>
      </c>
      <c r="F285" s="5" t="s">
        <v>37</v>
      </c>
      <c r="G285" s="5" t="s">
        <v>37</v>
      </c>
      <c r="H285" s="5" t="s">
        <v>31</v>
      </c>
      <c r="I285" s="5" t="s">
        <v>19</v>
      </c>
      <c r="J285" s="5" t="s">
        <v>20</v>
      </c>
      <c r="K285" s="5" t="s">
        <v>32</v>
      </c>
      <c r="L285" s="5" t="s">
        <v>21</v>
      </c>
      <c r="M285" s="17">
        <v>76000</v>
      </c>
      <c r="N285" s="17">
        <v>89440</v>
      </c>
      <c r="O285" s="18">
        <v>82720</v>
      </c>
      <c r="P285" s="25">
        <f t="shared" si="14"/>
        <v>0</v>
      </c>
      <c r="Q285" s="25">
        <f t="shared" si="12"/>
        <v>0</v>
      </c>
      <c r="R285" s="25">
        <f t="shared" si="13"/>
        <v>0</v>
      </c>
    </row>
    <row r="286" spans="1:18" x14ac:dyDescent="0.2">
      <c r="A286" s="4" t="s">
        <v>48</v>
      </c>
      <c r="B286" s="4" t="s">
        <v>719</v>
      </c>
      <c r="C286" s="4" t="s">
        <v>23</v>
      </c>
      <c r="D286" s="4" t="s">
        <v>720</v>
      </c>
      <c r="E286" s="4" t="s">
        <v>196</v>
      </c>
      <c r="F286" s="4" t="s">
        <v>17</v>
      </c>
      <c r="G286" s="4" t="s">
        <v>37</v>
      </c>
      <c r="H286" s="4" t="s">
        <v>31</v>
      </c>
      <c r="I286" s="4" t="s">
        <v>721</v>
      </c>
      <c r="J286" s="4" t="s">
        <v>45</v>
      </c>
      <c r="K286" s="4" t="s">
        <v>17</v>
      </c>
      <c r="L286" s="4" t="s">
        <v>21</v>
      </c>
      <c r="M286" s="15">
        <v>113343</v>
      </c>
      <c r="N286" s="15">
        <v>113343</v>
      </c>
      <c r="O286" s="16">
        <v>113343</v>
      </c>
      <c r="P286" s="25">
        <f t="shared" si="14"/>
        <v>1</v>
      </c>
      <c r="Q286" s="25">
        <f t="shared" ref="Q286:Q349" si="15">IF(OR(N286&lt;V$22, N286&gt;V$26), 1, 0)</f>
        <v>0</v>
      </c>
      <c r="R286" s="25">
        <f t="shared" ref="R286:R349" si="16">IF(OR(O286&lt;V$23, O286&gt;V$27),1,0)</f>
        <v>0</v>
      </c>
    </row>
    <row r="287" spans="1:18" x14ac:dyDescent="0.2">
      <c r="A287" s="5" t="s">
        <v>22</v>
      </c>
      <c r="B287" s="5" t="s">
        <v>23</v>
      </c>
      <c r="C287" s="5" t="s">
        <v>23</v>
      </c>
      <c r="D287" s="5" t="s">
        <v>722</v>
      </c>
      <c r="E287" s="5" t="s">
        <v>136</v>
      </c>
      <c r="F287" s="5" t="s">
        <v>136</v>
      </c>
      <c r="G287" s="5" t="s">
        <v>136</v>
      </c>
      <c r="H287" s="5" t="s">
        <v>100</v>
      </c>
      <c r="I287" s="5" t="s">
        <v>723</v>
      </c>
      <c r="J287" s="5" t="s">
        <v>20</v>
      </c>
      <c r="K287" s="5" t="s">
        <v>32</v>
      </c>
      <c r="L287" s="5" t="s">
        <v>21</v>
      </c>
      <c r="M287" s="17">
        <v>65000</v>
      </c>
      <c r="N287" s="17">
        <v>87000</v>
      </c>
      <c r="O287" s="18">
        <v>76000</v>
      </c>
      <c r="P287" s="25">
        <f t="shared" si="14"/>
        <v>0</v>
      </c>
      <c r="Q287" s="25">
        <f t="shared" si="15"/>
        <v>0</v>
      </c>
      <c r="R287" s="25">
        <f t="shared" si="16"/>
        <v>0</v>
      </c>
    </row>
    <row r="288" spans="1:18" x14ac:dyDescent="0.2">
      <c r="A288" s="4" t="s">
        <v>424</v>
      </c>
      <c r="B288" s="4" t="s">
        <v>450</v>
      </c>
      <c r="C288" s="4" t="s">
        <v>50</v>
      </c>
      <c r="D288" s="4" t="s">
        <v>724</v>
      </c>
      <c r="E288" s="4" t="s">
        <v>63</v>
      </c>
      <c r="F288" s="4" t="s">
        <v>63</v>
      </c>
      <c r="G288" s="4" t="s">
        <v>63</v>
      </c>
      <c r="H288" s="4" t="s">
        <v>53</v>
      </c>
      <c r="I288" s="4" t="s">
        <v>725</v>
      </c>
      <c r="J288" s="4" t="s">
        <v>20</v>
      </c>
      <c r="K288" s="4" t="s">
        <v>32</v>
      </c>
      <c r="L288" s="4" t="s">
        <v>21</v>
      </c>
      <c r="M288" s="15">
        <v>85280</v>
      </c>
      <c r="N288" s="15">
        <v>85280</v>
      </c>
      <c r="O288" s="16">
        <v>85280</v>
      </c>
      <c r="P288" s="25">
        <f t="shared" si="14"/>
        <v>0</v>
      </c>
      <c r="Q288" s="25">
        <f t="shared" si="15"/>
        <v>0</v>
      </c>
      <c r="R288" s="25">
        <f t="shared" si="16"/>
        <v>0</v>
      </c>
    </row>
    <row r="289" spans="1:18" x14ac:dyDescent="0.2">
      <c r="A289" s="5" t="s">
        <v>88</v>
      </c>
      <c r="B289" s="5" t="s">
        <v>726</v>
      </c>
      <c r="C289" s="5" t="s">
        <v>15</v>
      </c>
      <c r="D289" s="5" t="s">
        <v>263</v>
      </c>
      <c r="E289" s="5" t="s">
        <v>37</v>
      </c>
      <c r="F289" s="5" t="s">
        <v>37</v>
      </c>
      <c r="G289" s="5" t="s">
        <v>37</v>
      </c>
      <c r="H289" s="5" t="s">
        <v>31</v>
      </c>
      <c r="I289" s="5" t="s">
        <v>727</v>
      </c>
      <c r="J289" s="5" t="s">
        <v>20</v>
      </c>
      <c r="K289" s="5" t="s">
        <v>32</v>
      </c>
      <c r="L289" s="5" t="s">
        <v>93</v>
      </c>
      <c r="M289" s="17">
        <v>85816.8</v>
      </c>
      <c r="N289" s="17">
        <v>91520</v>
      </c>
      <c r="O289" s="18">
        <v>88668.4</v>
      </c>
      <c r="P289" s="25">
        <f t="shared" si="14"/>
        <v>0</v>
      </c>
      <c r="Q289" s="25">
        <f t="shared" si="15"/>
        <v>0</v>
      </c>
      <c r="R289" s="25">
        <f t="shared" si="16"/>
        <v>0</v>
      </c>
    </row>
    <row r="290" spans="1:18" x14ac:dyDescent="0.2">
      <c r="A290" s="4" t="s">
        <v>13</v>
      </c>
      <c r="B290" s="4" t="s">
        <v>728</v>
      </c>
      <c r="C290" s="4" t="s">
        <v>90</v>
      </c>
      <c r="D290" s="4" t="s">
        <v>729</v>
      </c>
      <c r="E290" s="4" t="s">
        <v>316</v>
      </c>
      <c r="F290" s="4" t="s">
        <v>316</v>
      </c>
      <c r="G290" s="4" t="s">
        <v>316</v>
      </c>
      <c r="H290" s="4" t="s">
        <v>31</v>
      </c>
      <c r="I290" s="4" t="s">
        <v>730</v>
      </c>
      <c r="J290" s="4" t="s">
        <v>20</v>
      </c>
      <c r="K290" s="4" t="s">
        <v>32</v>
      </c>
      <c r="L290" s="4" t="s">
        <v>93</v>
      </c>
      <c r="M290" s="15">
        <v>89440</v>
      </c>
      <c r="N290" s="15">
        <v>89440</v>
      </c>
      <c r="O290" s="16">
        <v>89440</v>
      </c>
      <c r="P290" s="25">
        <f t="shared" si="14"/>
        <v>0</v>
      </c>
      <c r="Q290" s="25">
        <f t="shared" si="15"/>
        <v>0</v>
      </c>
      <c r="R290" s="25">
        <f t="shared" si="16"/>
        <v>0</v>
      </c>
    </row>
    <row r="291" spans="1:18" x14ac:dyDescent="0.2">
      <c r="A291" s="5" t="s">
        <v>424</v>
      </c>
      <c r="B291" s="5" t="s">
        <v>450</v>
      </c>
      <c r="C291" s="5" t="s">
        <v>50</v>
      </c>
      <c r="D291" s="5" t="s">
        <v>731</v>
      </c>
      <c r="E291" s="5" t="s">
        <v>344</v>
      </c>
      <c r="F291" s="5" t="s">
        <v>344</v>
      </c>
      <c r="G291" s="5" t="s">
        <v>344</v>
      </c>
      <c r="H291" s="5" t="s">
        <v>53</v>
      </c>
      <c r="I291" s="5" t="s">
        <v>87</v>
      </c>
      <c r="J291" s="5" t="s">
        <v>20</v>
      </c>
      <c r="K291" s="5" t="s">
        <v>32</v>
      </c>
      <c r="L291" s="5" t="s">
        <v>732</v>
      </c>
      <c r="M291" s="17">
        <v>77334.399999999994</v>
      </c>
      <c r="N291" s="17">
        <v>83200</v>
      </c>
      <c r="O291" s="18">
        <v>80267.199999999997</v>
      </c>
      <c r="P291" s="25">
        <f t="shared" si="14"/>
        <v>0</v>
      </c>
      <c r="Q291" s="25">
        <f t="shared" si="15"/>
        <v>0</v>
      </c>
      <c r="R291" s="25">
        <f t="shared" si="16"/>
        <v>0</v>
      </c>
    </row>
    <row r="292" spans="1:18" x14ac:dyDescent="0.2">
      <c r="A292" s="4" t="s">
        <v>81</v>
      </c>
      <c r="B292" s="4" t="s">
        <v>733</v>
      </c>
      <c r="C292" s="4" t="s">
        <v>591</v>
      </c>
      <c r="D292" s="4" t="s">
        <v>734</v>
      </c>
      <c r="E292" s="4" t="s">
        <v>17</v>
      </c>
      <c r="F292" s="4" t="s">
        <v>17</v>
      </c>
      <c r="G292" s="4" t="s">
        <v>17</v>
      </c>
      <c r="H292" s="4" t="s">
        <v>18</v>
      </c>
      <c r="I292" s="4" t="s">
        <v>735</v>
      </c>
      <c r="J292" s="4" t="s">
        <v>45</v>
      </c>
      <c r="K292" s="4" t="s">
        <v>17</v>
      </c>
      <c r="L292" s="4" t="s">
        <v>21</v>
      </c>
      <c r="M292" s="15">
        <v>66000</v>
      </c>
      <c r="N292" s="15">
        <v>84500</v>
      </c>
      <c r="O292" s="16">
        <v>75250</v>
      </c>
      <c r="P292" s="25">
        <f t="shared" si="14"/>
        <v>0</v>
      </c>
      <c r="Q292" s="25">
        <f t="shared" si="15"/>
        <v>0</v>
      </c>
      <c r="R292" s="25">
        <f t="shared" si="16"/>
        <v>0</v>
      </c>
    </row>
    <row r="293" spans="1:18" x14ac:dyDescent="0.2">
      <c r="A293" s="5" t="s">
        <v>22</v>
      </c>
      <c r="B293" s="5" t="s">
        <v>191</v>
      </c>
      <c r="C293" s="5" t="s">
        <v>50</v>
      </c>
      <c r="D293" s="5" t="s">
        <v>736</v>
      </c>
      <c r="E293" s="5" t="s">
        <v>136</v>
      </c>
      <c r="F293" s="5" t="s">
        <v>136</v>
      </c>
      <c r="G293" s="5" t="s">
        <v>136</v>
      </c>
      <c r="H293" s="5" t="s">
        <v>100</v>
      </c>
      <c r="I293" s="5" t="s">
        <v>480</v>
      </c>
      <c r="J293" s="5" t="s">
        <v>20</v>
      </c>
      <c r="K293" s="5" t="s">
        <v>32</v>
      </c>
      <c r="L293" s="5" t="s">
        <v>241</v>
      </c>
      <c r="M293" s="17">
        <v>50000</v>
      </c>
      <c r="N293" s="17">
        <v>60000</v>
      </c>
      <c r="O293" s="18">
        <v>55000</v>
      </c>
      <c r="P293" s="25">
        <f t="shared" si="14"/>
        <v>0</v>
      </c>
      <c r="Q293" s="25">
        <f t="shared" si="15"/>
        <v>0</v>
      </c>
      <c r="R293" s="25">
        <f t="shared" si="16"/>
        <v>0</v>
      </c>
    </row>
    <row r="294" spans="1:18" x14ac:dyDescent="0.2">
      <c r="A294" s="4" t="s">
        <v>81</v>
      </c>
      <c r="B294" s="4" t="s">
        <v>733</v>
      </c>
      <c r="C294" s="4" t="s">
        <v>591</v>
      </c>
      <c r="D294" s="4" t="s">
        <v>734</v>
      </c>
      <c r="E294" s="4" t="s">
        <v>17</v>
      </c>
      <c r="F294" s="4" t="s">
        <v>17</v>
      </c>
      <c r="G294" s="4" t="s">
        <v>17</v>
      </c>
      <c r="H294" s="4" t="s">
        <v>18</v>
      </c>
      <c r="I294" s="4" t="s">
        <v>735</v>
      </c>
      <c r="J294" s="4" t="s">
        <v>45</v>
      </c>
      <c r="K294" s="4" t="s">
        <v>17</v>
      </c>
      <c r="L294" s="4" t="s">
        <v>21</v>
      </c>
      <c r="M294" s="15">
        <v>66000</v>
      </c>
      <c r="N294" s="15">
        <v>84500</v>
      </c>
      <c r="O294" s="16">
        <v>75250</v>
      </c>
      <c r="P294" s="25">
        <f t="shared" si="14"/>
        <v>0</v>
      </c>
      <c r="Q294" s="25">
        <f t="shared" si="15"/>
        <v>0</v>
      </c>
      <c r="R294" s="25">
        <f t="shared" si="16"/>
        <v>0</v>
      </c>
    </row>
    <row r="295" spans="1:18" x14ac:dyDescent="0.2">
      <c r="A295" s="5" t="s">
        <v>81</v>
      </c>
      <c r="B295" s="5" t="s">
        <v>733</v>
      </c>
      <c r="C295" s="5" t="s">
        <v>591</v>
      </c>
      <c r="D295" s="5" t="s">
        <v>734</v>
      </c>
      <c r="E295" s="5" t="s">
        <v>17</v>
      </c>
      <c r="F295" s="5" t="s">
        <v>17</v>
      </c>
      <c r="G295" s="5" t="s">
        <v>17</v>
      </c>
      <c r="H295" s="5" t="s">
        <v>18</v>
      </c>
      <c r="I295" s="5" t="s">
        <v>735</v>
      </c>
      <c r="J295" s="5" t="s">
        <v>45</v>
      </c>
      <c r="K295" s="5" t="s">
        <v>17</v>
      </c>
      <c r="L295" s="5" t="s">
        <v>21</v>
      </c>
      <c r="M295" s="17">
        <v>66000</v>
      </c>
      <c r="N295" s="17">
        <v>84500</v>
      </c>
      <c r="O295" s="18">
        <v>75250</v>
      </c>
      <c r="P295" s="25">
        <f t="shared" si="14"/>
        <v>0</v>
      </c>
      <c r="Q295" s="25">
        <f t="shared" si="15"/>
        <v>0</v>
      </c>
      <c r="R295" s="25">
        <f t="shared" si="16"/>
        <v>0</v>
      </c>
    </row>
    <row r="296" spans="1:18" x14ac:dyDescent="0.2">
      <c r="A296" s="4" t="s">
        <v>88</v>
      </c>
      <c r="B296" s="4" t="s">
        <v>737</v>
      </c>
      <c r="C296" s="4" t="s">
        <v>23</v>
      </c>
      <c r="D296" s="4" t="s">
        <v>738</v>
      </c>
      <c r="E296" s="4" t="s">
        <v>739</v>
      </c>
      <c r="F296" s="4" t="s">
        <v>739</v>
      </c>
      <c r="G296" s="4" t="s">
        <v>739</v>
      </c>
      <c r="H296" s="4" t="s">
        <v>53</v>
      </c>
      <c r="I296" s="4" t="s">
        <v>740</v>
      </c>
      <c r="J296" s="4" t="s">
        <v>20</v>
      </c>
      <c r="K296" s="4" t="s">
        <v>32</v>
      </c>
      <c r="L296" s="4" t="s">
        <v>21</v>
      </c>
      <c r="M296" s="15">
        <v>30240.560000000001</v>
      </c>
      <c r="N296" s="15">
        <v>57200</v>
      </c>
      <c r="O296" s="16">
        <v>43720.28</v>
      </c>
      <c r="P296" s="25">
        <f t="shared" si="14"/>
        <v>0</v>
      </c>
      <c r="Q296" s="25">
        <f t="shared" si="15"/>
        <v>1</v>
      </c>
      <c r="R296" s="25">
        <f t="shared" si="16"/>
        <v>0</v>
      </c>
    </row>
    <row r="297" spans="1:18" x14ac:dyDescent="0.2">
      <c r="A297" s="5" t="s">
        <v>81</v>
      </c>
      <c r="B297" s="5" t="s">
        <v>733</v>
      </c>
      <c r="C297" s="5" t="s">
        <v>591</v>
      </c>
      <c r="D297" s="5" t="s">
        <v>734</v>
      </c>
      <c r="E297" s="5" t="s">
        <v>17</v>
      </c>
      <c r="F297" s="5" t="s">
        <v>17</v>
      </c>
      <c r="G297" s="5" t="s">
        <v>17</v>
      </c>
      <c r="H297" s="5" t="s">
        <v>18</v>
      </c>
      <c r="I297" s="5" t="s">
        <v>735</v>
      </c>
      <c r="J297" s="5" t="s">
        <v>45</v>
      </c>
      <c r="K297" s="5" t="s">
        <v>17</v>
      </c>
      <c r="L297" s="5" t="s">
        <v>21</v>
      </c>
      <c r="M297" s="17">
        <v>66000</v>
      </c>
      <c r="N297" s="17">
        <v>84500</v>
      </c>
      <c r="O297" s="18">
        <v>75250</v>
      </c>
      <c r="P297" s="25">
        <f t="shared" si="14"/>
        <v>0</v>
      </c>
      <c r="Q297" s="25">
        <f t="shared" si="15"/>
        <v>0</v>
      </c>
      <c r="R297" s="25">
        <f t="shared" si="16"/>
        <v>0</v>
      </c>
    </row>
    <row r="298" spans="1:18" x14ac:dyDescent="0.2">
      <c r="A298" s="4" t="s">
        <v>81</v>
      </c>
      <c r="B298" s="4" t="s">
        <v>733</v>
      </c>
      <c r="C298" s="4" t="s">
        <v>591</v>
      </c>
      <c r="D298" s="4" t="s">
        <v>734</v>
      </c>
      <c r="E298" s="4" t="s">
        <v>17</v>
      </c>
      <c r="F298" s="4" t="s">
        <v>17</v>
      </c>
      <c r="G298" s="4" t="s">
        <v>17</v>
      </c>
      <c r="H298" s="4" t="s">
        <v>18</v>
      </c>
      <c r="I298" s="4" t="s">
        <v>735</v>
      </c>
      <c r="J298" s="4" t="s">
        <v>45</v>
      </c>
      <c r="K298" s="4" t="s">
        <v>17</v>
      </c>
      <c r="L298" s="4" t="s">
        <v>21</v>
      </c>
      <c r="M298" s="15">
        <v>66000</v>
      </c>
      <c r="N298" s="15">
        <v>84500</v>
      </c>
      <c r="O298" s="16">
        <v>75250</v>
      </c>
      <c r="P298" s="25">
        <f t="shared" si="14"/>
        <v>0</v>
      </c>
      <c r="Q298" s="25">
        <f t="shared" si="15"/>
        <v>0</v>
      </c>
      <c r="R298" s="25">
        <f t="shared" si="16"/>
        <v>0</v>
      </c>
    </row>
    <row r="299" spans="1:18" x14ac:dyDescent="0.2">
      <c r="A299" s="5" t="s">
        <v>81</v>
      </c>
      <c r="B299" s="5" t="s">
        <v>733</v>
      </c>
      <c r="C299" s="5" t="s">
        <v>591</v>
      </c>
      <c r="D299" s="5" t="s">
        <v>734</v>
      </c>
      <c r="E299" s="5" t="s">
        <v>17</v>
      </c>
      <c r="F299" s="5" t="s">
        <v>17</v>
      </c>
      <c r="G299" s="5" t="s">
        <v>17</v>
      </c>
      <c r="H299" s="5" t="s">
        <v>18</v>
      </c>
      <c r="I299" s="5" t="s">
        <v>735</v>
      </c>
      <c r="J299" s="5" t="s">
        <v>45</v>
      </c>
      <c r="K299" s="5" t="s">
        <v>17</v>
      </c>
      <c r="L299" s="5" t="s">
        <v>21</v>
      </c>
      <c r="M299" s="17">
        <v>66000</v>
      </c>
      <c r="N299" s="17">
        <v>84500</v>
      </c>
      <c r="O299" s="18">
        <v>75250</v>
      </c>
      <c r="P299" s="25">
        <f t="shared" si="14"/>
        <v>0</v>
      </c>
      <c r="Q299" s="25">
        <f t="shared" si="15"/>
        <v>0</v>
      </c>
      <c r="R299" s="25">
        <f t="shared" si="16"/>
        <v>0</v>
      </c>
    </row>
    <row r="300" spans="1:18" x14ac:dyDescent="0.2">
      <c r="A300" s="4" t="s">
        <v>96</v>
      </c>
      <c r="B300" s="4" t="s">
        <v>741</v>
      </c>
      <c r="C300" s="4" t="s">
        <v>50</v>
      </c>
      <c r="D300" s="4" t="s">
        <v>742</v>
      </c>
      <c r="E300" s="4" t="s">
        <v>260</v>
      </c>
      <c r="F300" s="4" t="s">
        <v>260</v>
      </c>
      <c r="G300" s="4" t="s">
        <v>260</v>
      </c>
      <c r="H300" s="4" t="s">
        <v>186</v>
      </c>
      <c r="I300" s="4" t="s">
        <v>586</v>
      </c>
      <c r="J300" s="4" t="s">
        <v>20</v>
      </c>
      <c r="K300" s="4" t="s">
        <v>32</v>
      </c>
      <c r="L300" s="4" t="s">
        <v>21</v>
      </c>
      <c r="M300" s="15">
        <v>30240.560000000001</v>
      </c>
      <c r="N300" s="15">
        <v>57200</v>
      </c>
      <c r="O300" s="16">
        <v>43720.28</v>
      </c>
      <c r="P300" s="25">
        <f t="shared" si="14"/>
        <v>0</v>
      </c>
      <c r="Q300" s="25">
        <f t="shared" si="15"/>
        <v>1</v>
      </c>
      <c r="R300" s="25">
        <f t="shared" si="16"/>
        <v>0</v>
      </c>
    </row>
    <row r="301" spans="1:18" x14ac:dyDescent="0.2">
      <c r="A301" s="5" t="s">
        <v>81</v>
      </c>
      <c r="B301" s="5" t="s">
        <v>733</v>
      </c>
      <c r="C301" s="5" t="s">
        <v>591</v>
      </c>
      <c r="D301" s="5" t="s">
        <v>734</v>
      </c>
      <c r="E301" s="5" t="s">
        <v>17</v>
      </c>
      <c r="F301" s="5" t="s">
        <v>17</v>
      </c>
      <c r="G301" s="5" t="s">
        <v>17</v>
      </c>
      <c r="H301" s="5" t="s">
        <v>18</v>
      </c>
      <c r="I301" s="5" t="s">
        <v>735</v>
      </c>
      <c r="J301" s="5" t="s">
        <v>45</v>
      </c>
      <c r="K301" s="5" t="s">
        <v>17</v>
      </c>
      <c r="L301" s="5" t="s">
        <v>21</v>
      </c>
      <c r="M301" s="17">
        <v>66000</v>
      </c>
      <c r="N301" s="17">
        <v>84500</v>
      </c>
      <c r="O301" s="18">
        <v>75250</v>
      </c>
      <c r="P301" s="25">
        <f t="shared" si="14"/>
        <v>0</v>
      </c>
      <c r="Q301" s="25">
        <f t="shared" si="15"/>
        <v>0</v>
      </c>
      <c r="R301" s="25">
        <f t="shared" si="16"/>
        <v>0</v>
      </c>
    </row>
    <row r="302" spans="1:18" x14ac:dyDescent="0.2">
      <c r="A302" s="4" t="s">
        <v>55</v>
      </c>
      <c r="B302" s="4" t="s">
        <v>743</v>
      </c>
      <c r="C302" s="4" t="s">
        <v>41</v>
      </c>
      <c r="D302" s="4" t="s">
        <v>263</v>
      </c>
      <c r="E302" s="4" t="s">
        <v>37</v>
      </c>
      <c r="F302" s="4" t="s">
        <v>37</v>
      </c>
      <c r="G302" s="4" t="s">
        <v>37</v>
      </c>
      <c r="H302" s="4" t="s">
        <v>31</v>
      </c>
      <c r="I302" s="4" t="s">
        <v>744</v>
      </c>
      <c r="J302" s="4" t="s">
        <v>45</v>
      </c>
      <c r="K302" s="4" t="s">
        <v>32</v>
      </c>
      <c r="L302" s="4" t="s">
        <v>93</v>
      </c>
      <c r="M302" s="15">
        <v>68000</v>
      </c>
      <c r="N302" s="15">
        <v>88300</v>
      </c>
      <c r="O302" s="16">
        <v>78150</v>
      </c>
      <c r="P302" s="25">
        <f t="shared" si="14"/>
        <v>0</v>
      </c>
      <c r="Q302" s="25">
        <f t="shared" si="15"/>
        <v>0</v>
      </c>
      <c r="R302" s="25">
        <f t="shared" si="16"/>
        <v>0</v>
      </c>
    </row>
    <row r="303" spans="1:18" x14ac:dyDescent="0.2">
      <c r="A303" s="5" t="s">
        <v>81</v>
      </c>
      <c r="B303" s="5" t="s">
        <v>733</v>
      </c>
      <c r="C303" s="5" t="s">
        <v>591</v>
      </c>
      <c r="D303" s="5" t="s">
        <v>734</v>
      </c>
      <c r="E303" s="5" t="s">
        <v>17</v>
      </c>
      <c r="F303" s="5" t="s">
        <v>17</v>
      </c>
      <c r="G303" s="5" t="s">
        <v>17</v>
      </c>
      <c r="H303" s="5" t="s">
        <v>18</v>
      </c>
      <c r="I303" s="5" t="s">
        <v>735</v>
      </c>
      <c r="J303" s="5" t="s">
        <v>45</v>
      </c>
      <c r="K303" s="5" t="s">
        <v>17</v>
      </c>
      <c r="L303" s="5" t="s">
        <v>21</v>
      </c>
      <c r="M303" s="17">
        <v>66000</v>
      </c>
      <c r="N303" s="17">
        <v>84500</v>
      </c>
      <c r="O303" s="18">
        <v>75250</v>
      </c>
      <c r="P303" s="25">
        <f t="shared" si="14"/>
        <v>0</v>
      </c>
      <c r="Q303" s="25">
        <f t="shared" si="15"/>
        <v>0</v>
      </c>
      <c r="R303" s="25">
        <f t="shared" si="16"/>
        <v>0</v>
      </c>
    </row>
    <row r="304" spans="1:18" x14ac:dyDescent="0.2">
      <c r="A304" s="4" t="s">
        <v>81</v>
      </c>
      <c r="B304" s="4" t="s">
        <v>733</v>
      </c>
      <c r="C304" s="4" t="s">
        <v>591</v>
      </c>
      <c r="D304" s="4" t="s">
        <v>734</v>
      </c>
      <c r="E304" s="4" t="s">
        <v>17</v>
      </c>
      <c r="F304" s="4" t="s">
        <v>17</v>
      </c>
      <c r="G304" s="4" t="s">
        <v>17</v>
      </c>
      <c r="H304" s="4" t="s">
        <v>18</v>
      </c>
      <c r="I304" s="4" t="s">
        <v>735</v>
      </c>
      <c r="J304" s="4" t="s">
        <v>45</v>
      </c>
      <c r="K304" s="4" t="s">
        <v>17</v>
      </c>
      <c r="L304" s="4" t="s">
        <v>21</v>
      </c>
      <c r="M304" s="15">
        <v>66000</v>
      </c>
      <c r="N304" s="15">
        <v>84500</v>
      </c>
      <c r="O304" s="16">
        <v>75250</v>
      </c>
      <c r="P304" s="25">
        <f t="shared" si="14"/>
        <v>0</v>
      </c>
      <c r="Q304" s="25">
        <f t="shared" si="15"/>
        <v>0</v>
      </c>
      <c r="R304" s="25">
        <f t="shared" si="16"/>
        <v>0</v>
      </c>
    </row>
    <row r="305" spans="1:18" x14ac:dyDescent="0.2">
      <c r="A305" s="5" t="s">
        <v>81</v>
      </c>
      <c r="B305" s="5" t="s">
        <v>745</v>
      </c>
      <c r="C305" s="5" t="s">
        <v>50</v>
      </c>
      <c r="D305" s="5" t="s">
        <v>746</v>
      </c>
      <c r="E305" s="5" t="s">
        <v>37</v>
      </c>
      <c r="F305" s="5" t="s">
        <v>37</v>
      </c>
      <c r="G305" s="5" t="s">
        <v>37</v>
      </c>
      <c r="H305" s="5" t="s">
        <v>31</v>
      </c>
      <c r="I305" s="5" t="s">
        <v>530</v>
      </c>
      <c r="J305" s="5" t="s">
        <v>45</v>
      </c>
      <c r="K305" s="5" t="s">
        <v>32</v>
      </c>
      <c r="L305" s="5" t="s">
        <v>21</v>
      </c>
      <c r="M305" s="17">
        <v>66000</v>
      </c>
      <c r="N305" s="17">
        <v>84500</v>
      </c>
      <c r="O305" s="18">
        <v>75250</v>
      </c>
      <c r="P305" s="25">
        <f t="shared" si="14"/>
        <v>0</v>
      </c>
      <c r="Q305" s="25">
        <f t="shared" si="15"/>
        <v>0</v>
      </c>
      <c r="R305" s="25">
        <f t="shared" si="16"/>
        <v>0</v>
      </c>
    </row>
    <row r="306" spans="1:18" x14ac:dyDescent="0.2">
      <c r="A306" s="4" t="s">
        <v>81</v>
      </c>
      <c r="B306" s="4" t="s">
        <v>747</v>
      </c>
      <c r="C306" s="4" t="s">
        <v>50</v>
      </c>
      <c r="D306" s="4" t="s">
        <v>748</v>
      </c>
      <c r="E306" s="4" t="s">
        <v>99</v>
      </c>
      <c r="F306" s="4" t="s">
        <v>99</v>
      </c>
      <c r="G306" s="4" t="s">
        <v>99</v>
      </c>
      <c r="H306" s="4" t="s">
        <v>100</v>
      </c>
      <c r="I306" s="4" t="s">
        <v>54</v>
      </c>
      <c r="J306" s="4" t="s">
        <v>20</v>
      </c>
      <c r="K306" s="4" t="s">
        <v>32</v>
      </c>
      <c r="L306" s="4" t="s">
        <v>33</v>
      </c>
      <c r="M306" s="19">
        <v>94702.399999999994</v>
      </c>
      <c r="N306" s="15">
        <v>126588.8</v>
      </c>
      <c r="O306" s="16">
        <v>110645.6</v>
      </c>
      <c r="P306" s="25">
        <f t="shared" si="14"/>
        <v>0</v>
      </c>
      <c r="Q306" s="25">
        <f t="shared" si="15"/>
        <v>1</v>
      </c>
      <c r="R306" s="25">
        <f t="shared" si="16"/>
        <v>0</v>
      </c>
    </row>
    <row r="307" spans="1:18" x14ac:dyDescent="0.2">
      <c r="A307" s="5" t="s">
        <v>96</v>
      </c>
      <c r="B307" s="5" t="s">
        <v>750</v>
      </c>
      <c r="C307" s="5" t="s">
        <v>50</v>
      </c>
      <c r="D307" s="5" t="s">
        <v>751</v>
      </c>
      <c r="E307" s="5" t="s">
        <v>75</v>
      </c>
      <c r="F307" s="5" t="s">
        <v>75</v>
      </c>
      <c r="G307" s="5" t="s">
        <v>75</v>
      </c>
      <c r="H307" s="5" t="s">
        <v>31</v>
      </c>
      <c r="I307" s="5" t="s">
        <v>618</v>
      </c>
      <c r="J307" s="5" t="s">
        <v>20</v>
      </c>
      <c r="K307" s="5" t="s">
        <v>32</v>
      </c>
      <c r="L307" s="5" t="s">
        <v>33</v>
      </c>
      <c r="M307" s="17">
        <v>50000</v>
      </c>
      <c r="N307" s="17">
        <v>76458</v>
      </c>
      <c r="O307" s="18">
        <v>63229</v>
      </c>
      <c r="P307" s="25">
        <f t="shared" si="14"/>
        <v>0</v>
      </c>
      <c r="Q307" s="25">
        <f t="shared" si="15"/>
        <v>0</v>
      </c>
      <c r="R307" s="25">
        <f t="shared" si="16"/>
        <v>0</v>
      </c>
    </row>
    <row r="308" spans="1:18" x14ac:dyDescent="0.2">
      <c r="A308" s="4" t="s">
        <v>96</v>
      </c>
      <c r="B308" s="4" t="s">
        <v>752</v>
      </c>
      <c r="C308" s="4" t="s">
        <v>50</v>
      </c>
      <c r="D308" s="4" t="s">
        <v>98</v>
      </c>
      <c r="E308" s="4" t="s">
        <v>99</v>
      </c>
      <c r="F308" s="4" t="s">
        <v>99</v>
      </c>
      <c r="G308" s="4" t="s">
        <v>99</v>
      </c>
      <c r="H308" s="4" t="s">
        <v>100</v>
      </c>
      <c r="I308" s="4" t="s">
        <v>54</v>
      </c>
      <c r="J308" s="4" t="s">
        <v>20</v>
      </c>
      <c r="K308" s="4" t="s">
        <v>32</v>
      </c>
      <c r="L308" s="4" t="s">
        <v>101</v>
      </c>
      <c r="M308" s="15">
        <v>50000</v>
      </c>
      <c r="N308" s="15">
        <v>76458</v>
      </c>
      <c r="O308" s="16">
        <v>63229</v>
      </c>
      <c r="P308" s="25">
        <f t="shared" si="14"/>
        <v>0</v>
      </c>
      <c r="Q308" s="25">
        <f t="shared" si="15"/>
        <v>0</v>
      </c>
      <c r="R308" s="25">
        <f t="shared" si="16"/>
        <v>0</v>
      </c>
    </row>
    <row r="309" spans="1:18" x14ac:dyDescent="0.2">
      <c r="A309" s="5" t="s">
        <v>81</v>
      </c>
      <c r="B309" s="5" t="s">
        <v>733</v>
      </c>
      <c r="C309" s="5" t="s">
        <v>591</v>
      </c>
      <c r="D309" s="5" t="s">
        <v>734</v>
      </c>
      <c r="E309" s="5" t="s">
        <v>17</v>
      </c>
      <c r="F309" s="5" t="s">
        <v>17</v>
      </c>
      <c r="G309" s="5" t="s">
        <v>17</v>
      </c>
      <c r="H309" s="5" t="s">
        <v>18</v>
      </c>
      <c r="I309" s="5" t="s">
        <v>735</v>
      </c>
      <c r="J309" s="5" t="s">
        <v>45</v>
      </c>
      <c r="K309" s="5" t="s">
        <v>17</v>
      </c>
      <c r="L309" s="5" t="s">
        <v>21</v>
      </c>
      <c r="M309" s="17">
        <v>66000</v>
      </c>
      <c r="N309" s="17">
        <v>84500</v>
      </c>
      <c r="O309" s="18">
        <v>75250</v>
      </c>
      <c r="P309" s="25">
        <f t="shared" si="14"/>
        <v>0</v>
      </c>
      <c r="Q309" s="25">
        <f t="shared" si="15"/>
        <v>0</v>
      </c>
      <c r="R309" s="25">
        <f t="shared" si="16"/>
        <v>0</v>
      </c>
    </row>
    <row r="310" spans="1:18" x14ac:dyDescent="0.2">
      <c r="A310" s="4" t="s">
        <v>55</v>
      </c>
      <c r="B310" s="4" t="s">
        <v>753</v>
      </c>
      <c r="C310" s="4" t="s">
        <v>50</v>
      </c>
      <c r="D310" s="4" t="s">
        <v>754</v>
      </c>
      <c r="E310" s="4" t="s">
        <v>482</v>
      </c>
      <c r="F310" s="4" t="s">
        <v>482</v>
      </c>
      <c r="G310" s="4" t="s">
        <v>482</v>
      </c>
      <c r="H310" s="4" t="s">
        <v>31</v>
      </c>
      <c r="I310" s="4" t="s">
        <v>755</v>
      </c>
      <c r="J310" s="4" t="s">
        <v>20</v>
      </c>
      <c r="K310" s="4" t="s">
        <v>32</v>
      </c>
      <c r="L310" s="4" t="s">
        <v>21</v>
      </c>
      <c r="M310" s="15">
        <v>93600</v>
      </c>
      <c r="N310" s="15">
        <v>93600</v>
      </c>
      <c r="O310" s="16">
        <v>93600</v>
      </c>
      <c r="P310" s="25">
        <f t="shared" si="14"/>
        <v>0</v>
      </c>
      <c r="Q310" s="25">
        <f t="shared" si="15"/>
        <v>0</v>
      </c>
      <c r="R310" s="25">
        <f t="shared" si="16"/>
        <v>0</v>
      </c>
    </row>
    <row r="311" spans="1:18" x14ac:dyDescent="0.2">
      <c r="A311" s="5" t="s">
        <v>48</v>
      </c>
      <c r="B311" s="5" t="s">
        <v>756</v>
      </c>
      <c r="C311" s="5" t="s">
        <v>50</v>
      </c>
      <c r="D311" s="5" t="s">
        <v>203</v>
      </c>
      <c r="E311" s="5" t="s">
        <v>204</v>
      </c>
      <c r="F311" s="5" t="s">
        <v>204</v>
      </c>
      <c r="G311" s="5" t="s">
        <v>204</v>
      </c>
      <c r="H311" s="5" t="s">
        <v>31</v>
      </c>
      <c r="I311" s="5" t="s">
        <v>54</v>
      </c>
      <c r="J311" s="5" t="s">
        <v>20</v>
      </c>
      <c r="K311" s="5" t="s">
        <v>32</v>
      </c>
      <c r="L311" s="5" t="s">
        <v>33</v>
      </c>
      <c r="M311" s="17">
        <v>68500</v>
      </c>
      <c r="N311" s="17">
        <v>87000</v>
      </c>
      <c r="O311" s="18">
        <v>77750</v>
      </c>
      <c r="P311" s="25">
        <f t="shared" si="14"/>
        <v>0</v>
      </c>
      <c r="Q311" s="25">
        <f t="shared" si="15"/>
        <v>0</v>
      </c>
      <c r="R311" s="25">
        <f t="shared" si="16"/>
        <v>0</v>
      </c>
    </row>
    <row r="312" spans="1:18" x14ac:dyDescent="0.2">
      <c r="A312" s="4" t="s">
        <v>55</v>
      </c>
      <c r="B312" s="4" t="s">
        <v>753</v>
      </c>
      <c r="C312" s="4" t="s">
        <v>50</v>
      </c>
      <c r="D312" s="4" t="s">
        <v>754</v>
      </c>
      <c r="E312" s="4" t="s">
        <v>482</v>
      </c>
      <c r="F312" s="4" t="s">
        <v>482</v>
      </c>
      <c r="G312" s="4" t="s">
        <v>482</v>
      </c>
      <c r="H312" s="4" t="s">
        <v>31</v>
      </c>
      <c r="I312" s="4" t="s">
        <v>755</v>
      </c>
      <c r="J312" s="4" t="s">
        <v>20</v>
      </c>
      <c r="K312" s="4" t="s">
        <v>32</v>
      </c>
      <c r="L312" s="4" t="s">
        <v>21</v>
      </c>
      <c r="M312" s="15">
        <v>93600</v>
      </c>
      <c r="N312" s="15">
        <v>93600</v>
      </c>
      <c r="O312" s="16">
        <v>93600</v>
      </c>
      <c r="P312" s="25">
        <f t="shared" si="14"/>
        <v>0</v>
      </c>
      <c r="Q312" s="25">
        <f t="shared" si="15"/>
        <v>0</v>
      </c>
      <c r="R312" s="25">
        <f t="shared" si="16"/>
        <v>0</v>
      </c>
    </row>
    <row r="313" spans="1:18" x14ac:dyDescent="0.2">
      <c r="A313" s="5" t="s">
        <v>26</v>
      </c>
      <c r="B313" s="5" t="s">
        <v>757</v>
      </c>
      <c r="C313" s="5" t="s">
        <v>50</v>
      </c>
      <c r="D313" s="5" t="s">
        <v>758</v>
      </c>
      <c r="E313" s="5" t="s">
        <v>560</v>
      </c>
      <c r="F313" s="5" t="s">
        <v>560</v>
      </c>
      <c r="G313" s="5" t="s">
        <v>560</v>
      </c>
      <c r="H313" s="5" t="s">
        <v>31</v>
      </c>
      <c r="I313" s="5" t="s">
        <v>586</v>
      </c>
      <c r="J313" s="5" t="s">
        <v>20</v>
      </c>
      <c r="K313" s="5" t="s">
        <v>32</v>
      </c>
      <c r="L313" s="5" t="s">
        <v>21</v>
      </c>
      <c r="M313" s="17">
        <v>64123.59</v>
      </c>
      <c r="N313" s="17">
        <v>86600</v>
      </c>
      <c r="O313" s="18">
        <v>75361.794999999998</v>
      </c>
      <c r="P313" s="25">
        <f t="shared" si="14"/>
        <v>0</v>
      </c>
      <c r="Q313" s="25">
        <f t="shared" si="15"/>
        <v>0</v>
      </c>
      <c r="R313" s="25">
        <f t="shared" si="16"/>
        <v>0</v>
      </c>
    </row>
    <row r="314" spans="1:18" x14ac:dyDescent="0.2">
      <c r="A314" s="4" t="s">
        <v>55</v>
      </c>
      <c r="B314" s="4" t="s">
        <v>759</v>
      </c>
      <c r="C314" s="4" t="s">
        <v>50</v>
      </c>
      <c r="D314" s="4" t="s">
        <v>499</v>
      </c>
      <c r="E314" s="4" t="s">
        <v>136</v>
      </c>
      <c r="F314" s="4" t="s">
        <v>136</v>
      </c>
      <c r="G314" s="4" t="s">
        <v>136</v>
      </c>
      <c r="H314" s="4" t="s">
        <v>100</v>
      </c>
      <c r="I314" s="4" t="s">
        <v>760</v>
      </c>
      <c r="J314" s="4" t="s">
        <v>20</v>
      </c>
      <c r="K314" s="4" t="s">
        <v>32</v>
      </c>
      <c r="L314" s="4" t="s">
        <v>227</v>
      </c>
      <c r="M314" s="15">
        <v>68000</v>
      </c>
      <c r="N314" s="15">
        <v>88300</v>
      </c>
      <c r="O314" s="16">
        <v>78150</v>
      </c>
      <c r="P314" s="25">
        <f t="shared" si="14"/>
        <v>0</v>
      </c>
      <c r="Q314" s="25">
        <f t="shared" si="15"/>
        <v>0</v>
      </c>
      <c r="R314" s="25">
        <f t="shared" si="16"/>
        <v>0</v>
      </c>
    </row>
    <row r="315" spans="1:18" x14ac:dyDescent="0.2">
      <c r="A315" s="5" t="s">
        <v>48</v>
      </c>
      <c r="B315" s="5" t="s">
        <v>761</v>
      </c>
      <c r="C315" s="5" t="s">
        <v>50</v>
      </c>
      <c r="D315" s="5" t="s">
        <v>762</v>
      </c>
      <c r="E315" s="5" t="s">
        <v>63</v>
      </c>
      <c r="F315" s="5" t="s">
        <v>63</v>
      </c>
      <c r="G315" s="5" t="s">
        <v>63</v>
      </c>
      <c r="H315" s="5" t="s">
        <v>53</v>
      </c>
      <c r="I315" s="5" t="s">
        <v>54</v>
      </c>
      <c r="J315" s="5" t="s">
        <v>45</v>
      </c>
      <c r="K315" s="5" t="s">
        <v>32</v>
      </c>
      <c r="L315" s="5" t="s">
        <v>33</v>
      </c>
      <c r="M315" s="17">
        <v>71500</v>
      </c>
      <c r="N315" s="17">
        <v>107300</v>
      </c>
      <c r="O315" s="18">
        <v>89400</v>
      </c>
      <c r="P315" s="25">
        <f t="shared" si="14"/>
        <v>0</v>
      </c>
      <c r="Q315" s="25">
        <f t="shared" si="15"/>
        <v>0</v>
      </c>
      <c r="R315" s="25">
        <f t="shared" si="16"/>
        <v>0</v>
      </c>
    </row>
    <row r="316" spans="1:18" x14ac:dyDescent="0.2">
      <c r="A316" s="4" t="s">
        <v>26</v>
      </c>
      <c r="B316" s="4" t="s">
        <v>763</v>
      </c>
      <c r="C316" s="4" t="s">
        <v>50</v>
      </c>
      <c r="D316" s="4" t="s">
        <v>91</v>
      </c>
      <c r="E316" s="4" t="s">
        <v>37</v>
      </c>
      <c r="F316" s="4" t="s">
        <v>37</v>
      </c>
      <c r="G316" s="4" t="s">
        <v>37</v>
      </c>
      <c r="H316" s="4" t="s">
        <v>31</v>
      </c>
      <c r="I316" s="4" t="s">
        <v>764</v>
      </c>
      <c r="J316" s="4" t="s">
        <v>45</v>
      </c>
      <c r="K316" s="4" t="s">
        <v>443</v>
      </c>
      <c r="L316" s="4" t="s">
        <v>93</v>
      </c>
      <c r="M316" s="15">
        <v>64123.59</v>
      </c>
      <c r="N316" s="15">
        <v>86600</v>
      </c>
      <c r="O316" s="16">
        <v>75361.794999999998</v>
      </c>
      <c r="P316" s="25">
        <f t="shared" si="14"/>
        <v>0</v>
      </c>
      <c r="Q316" s="25">
        <f t="shared" si="15"/>
        <v>0</v>
      </c>
      <c r="R316" s="25">
        <f t="shared" si="16"/>
        <v>0</v>
      </c>
    </row>
    <row r="317" spans="1:18" x14ac:dyDescent="0.2">
      <c r="A317" s="5" t="s">
        <v>48</v>
      </c>
      <c r="B317" s="5" t="s">
        <v>765</v>
      </c>
      <c r="C317" s="5" t="s">
        <v>50</v>
      </c>
      <c r="D317" s="5" t="s">
        <v>766</v>
      </c>
      <c r="E317" s="5" t="s">
        <v>136</v>
      </c>
      <c r="F317" s="5" t="s">
        <v>136</v>
      </c>
      <c r="G317" s="5" t="s">
        <v>136</v>
      </c>
      <c r="H317" s="5" t="s">
        <v>100</v>
      </c>
      <c r="I317" s="5" t="s">
        <v>767</v>
      </c>
      <c r="J317" s="5" t="s">
        <v>20</v>
      </c>
      <c r="K317" s="5" t="s">
        <v>32</v>
      </c>
      <c r="L317" s="5" t="s">
        <v>21</v>
      </c>
      <c r="M317" s="17">
        <v>68500</v>
      </c>
      <c r="N317" s="17">
        <v>87000</v>
      </c>
      <c r="O317" s="18">
        <v>77750</v>
      </c>
      <c r="P317" s="25">
        <f t="shared" si="14"/>
        <v>0</v>
      </c>
      <c r="Q317" s="25">
        <f t="shared" si="15"/>
        <v>0</v>
      </c>
      <c r="R317" s="25">
        <f t="shared" si="16"/>
        <v>0</v>
      </c>
    </row>
    <row r="318" spans="1:18" x14ac:dyDescent="0.2">
      <c r="A318" s="4" t="s">
        <v>105</v>
      </c>
      <c r="B318" s="4" t="s">
        <v>510</v>
      </c>
      <c r="C318" s="4" t="s">
        <v>28</v>
      </c>
      <c r="D318" s="4" t="s">
        <v>768</v>
      </c>
      <c r="E318" s="4" t="s">
        <v>769</v>
      </c>
      <c r="F318" s="4" t="s">
        <v>769</v>
      </c>
      <c r="G318" s="4" t="s">
        <v>769</v>
      </c>
      <c r="H318" s="4" t="s">
        <v>31</v>
      </c>
      <c r="I318" s="4" t="s">
        <v>770</v>
      </c>
      <c r="J318" s="4" t="s">
        <v>45</v>
      </c>
      <c r="K318" s="4" t="s">
        <v>32</v>
      </c>
      <c r="L318" s="4" t="s">
        <v>33</v>
      </c>
      <c r="M318" s="15">
        <v>69000</v>
      </c>
      <c r="N318" s="15">
        <v>86000</v>
      </c>
      <c r="O318" s="16">
        <v>77500</v>
      </c>
      <c r="P318" s="25">
        <f t="shared" si="14"/>
        <v>0</v>
      </c>
      <c r="Q318" s="25">
        <f t="shared" si="15"/>
        <v>0</v>
      </c>
      <c r="R318" s="25">
        <f t="shared" si="16"/>
        <v>0</v>
      </c>
    </row>
    <row r="319" spans="1:18" x14ac:dyDescent="0.2">
      <c r="A319" s="5" t="s">
        <v>105</v>
      </c>
      <c r="B319" s="5" t="s">
        <v>510</v>
      </c>
      <c r="C319" s="5" t="s">
        <v>28</v>
      </c>
      <c r="D319" s="5" t="s">
        <v>768</v>
      </c>
      <c r="E319" s="5" t="s">
        <v>769</v>
      </c>
      <c r="F319" s="5" t="s">
        <v>769</v>
      </c>
      <c r="G319" s="5" t="s">
        <v>769</v>
      </c>
      <c r="H319" s="5" t="s">
        <v>31</v>
      </c>
      <c r="I319" s="5" t="s">
        <v>18</v>
      </c>
      <c r="J319" s="5" t="s">
        <v>45</v>
      </c>
      <c r="K319" s="5" t="s">
        <v>32</v>
      </c>
      <c r="L319" s="5" t="s">
        <v>33</v>
      </c>
      <c r="M319" s="17">
        <v>69000</v>
      </c>
      <c r="N319" s="17">
        <v>86000</v>
      </c>
      <c r="O319" s="18">
        <v>77500</v>
      </c>
      <c r="P319" s="25">
        <f t="shared" si="14"/>
        <v>0</v>
      </c>
      <c r="Q319" s="25">
        <f t="shared" si="15"/>
        <v>0</v>
      </c>
      <c r="R319" s="25">
        <f t="shared" si="16"/>
        <v>0</v>
      </c>
    </row>
    <row r="320" spans="1:18" x14ac:dyDescent="0.2">
      <c r="A320" s="4" t="s">
        <v>26</v>
      </c>
      <c r="B320" s="4" t="s">
        <v>771</v>
      </c>
      <c r="C320" s="4" t="s">
        <v>50</v>
      </c>
      <c r="D320" s="4" t="s">
        <v>126</v>
      </c>
      <c r="E320" s="4" t="s">
        <v>1835</v>
      </c>
      <c r="F320" s="4" t="s">
        <v>1835</v>
      </c>
      <c r="G320" s="4" t="s">
        <v>1835</v>
      </c>
      <c r="H320" s="4" t="s">
        <v>146</v>
      </c>
      <c r="I320" s="4" t="s">
        <v>18</v>
      </c>
      <c r="J320" s="4" t="s">
        <v>20</v>
      </c>
      <c r="K320" s="4" t="s">
        <v>32</v>
      </c>
      <c r="L320" s="4" t="s">
        <v>93</v>
      </c>
      <c r="M320" s="15">
        <v>37500</v>
      </c>
      <c r="N320" s="15">
        <v>69500</v>
      </c>
      <c r="O320" s="16">
        <v>53500</v>
      </c>
      <c r="P320" s="25">
        <f t="shared" si="14"/>
        <v>0</v>
      </c>
      <c r="Q320" s="25">
        <f t="shared" si="15"/>
        <v>0</v>
      </c>
      <c r="R320" s="25">
        <f t="shared" si="16"/>
        <v>0</v>
      </c>
    </row>
    <row r="321" spans="1:18" x14ac:dyDescent="0.2">
      <c r="A321" s="5" t="s">
        <v>105</v>
      </c>
      <c r="B321" s="5" t="s">
        <v>772</v>
      </c>
      <c r="C321" s="5" t="s">
        <v>50</v>
      </c>
      <c r="D321" s="5" t="s">
        <v>773</v>
      </c>
      <c r="E321" s="5" t="s">
        <v>37</v>
      </c>
      <c r="F321" s="5" t="s">
        <v>37</v>
      </c>
      <c r="G321" s="5" t="s">
        <v>37</v>
      </c>
      <c r="H321" s="5" t="s">
        <v>31</v>
      </c>
      <c r="I321" s="5" t="s">
        <v>530</v>
      </c>
      <c r="J321" s="5" t="s">
        <v>20</v>
      </c>
      <c r="K321" s="5" t="s">
        <v>32</v>
      </c>
      <c r="L321" s="5" t="s">
        <v>33</v>
      </c>
      <c r="M321" s="17">
        <v>69000</v>
      </c>
      <c r="N321" s="17">
        <v>86000</v>
      </c>
      <c r="O321" s="18">
        <v>77500</v>
      </c>
      <c r="P321" s="25">
        <f t="shared" si="14"/>
        <v>0</v>
      </c>
      <c r="Q321" s="25">
        <f t="shared" si="15"/>
        <v>0</v>
      </c>
      <c r="R321" s="25">
        <f t="shared" si="16"/>
        <v>0</v>
      </c>
    </row>
    <row r="322" spans="1:18" x14ac:dyDescent="0.2">
      <c r="A322" s="4" t="s">
        <v>105</v>
      </c>
      <c r="B322" s="4" t="s">
        <v>28</v>
      </c>
      <c r="C322" s="4" t="s">
        <v>28</v>
      </c>
      <c r="D322" s="4" t="s">
        <v>774</v>
      </c>
      <c r="E322" s="4" t="s">
        <v>37</v>
      </c>
      <c r="F322" s="4" t="s">
        <v>37</v>
      </c>
      <c r="G322" s="4" t="s">
        <v>37</v>
      </c>
      <c r="H322" s="4" t="s">
        <v>31</v>
      </c>
      <c r="I322" s="4" t="s">
        <v>413</v>
      </c>
      <c r="J322" s="4" t="s">
        <v>20</v>
      </c>
      <c r="K322" s="4" t="s">
        <v>32</v>
      </c>
      <c r="L322" s="4" t="s">
        <v>21</v>
      </c>
      <c r="M322" s="15">
        <v>60000</v>
      </c>
      <c r="N322" s="15">
        <v>85000</v>
      </c>
      <c r="O322" s="16">
        <v>72500</v>
      </c>
      <c r="P322" s="25">
        <f t="shared" si="14"/>
        <v>0</v>
      </c>
      <c r="Q322" s="25">
        <f t="shared" si="15"/>
        <v>0</v>
      </c>
      <c r="R322" s="25">
        <f t="shared" si="16"/>
        <v>0</v>
      </c>
    </row>
    <row r="323" spans="1:18" x14ac:dyDescent="0.2">
      <c r="A323" s="5" t="s">
        <v>13</v>
      </c>
      <c r="B323" s="5" t="s">
        <v>775</v>
      </c>
      <c r="C323" s="5" t="s">
        <v>28</v>
      </c>
      <c r="D323" s="5" t="s">
        <v>263</v>
      </c>
      <c r="E323" s="5" t="s">
        <v>37</v>
      </c>
      <c r="F323" s="5" t="s">
        <v>37</v>
      </c>
      <c r="G323" s="5" t="s">
        <v>37</v>
      </c>
      <c r="H323" s="5" t="s">
        <v>31</v>
      </c>
      <c r="I323" s="5" t="s">
        <v>776</v>
      </c>
      <c r="J323" s="5" t="s">
        <v>20</v>
      </c>
      <c r="K323" s="5" t="s">
        <v>32</v>
      </c>
      <c r="L323" s="5" t="s">
        <v>93</v>
      </c>
      <c r="M323" s="17">
        <v>76000</v>
      </c>
      <c r="N323" s="17">
        <v>89440</v>
      </c>
      <c r="O323" s="18">
        <v>82720</v>
      </c>
      <c r="P323" s="25">
        <f t="shared" ref="P323:P386" si="17">IF(OR(M323&lt;V$21, M323&gt;V$25), 1, 0)</f>
        <v>0</v>
      </c>
      <c r="Q323" s="25">
        <f t="shared" si="15"/>
        <v>0</v>
      </c>
      <c r="R323" s="25">
        <f t="shared" si="16"/>
        <v>0</v>
      </c>
    </row>
    <row r="324" spans="1:18" x14ac:dyDescent="0.2">
      <c r="A324" s="4" t="s">
        <v>81</v>
      </c>
      <c r="B324" s="4" t="s">
        <v>777</v>
      </c>
      <c r="C324" s="4" t="s">
        <v>50</v>
      </c>
      <c r="D324" s="4" t="s">
        <v>778</v>
      </c>
      <c r="E324" s="4" t="s">
        <v>779</v>
      </c>
      <c r="F324" s="4" t="s">
        <v>779</v>
      </c>
      <c r="G324" s="4" t="s">
        <v>779</v>
      </c>
      <c r="H324" s="4" t="s">
        <v>31</v>
      </c>
      <c r="I324" s="4" t="s">
        <v>87</v>
      </c>
      <c r="J324" s="4" t="s">
        <v>20</v>
      </c>
      <c r="K324" s="4" t="s">
        <v>32</v>
      </c>
      <c r="L324" s="4" t="s">
        <v>21</v>
      </c>
      <c r="M324" s="15">
        <v>101627</v>
      </c>
      <c r="N324" s="15">
        <v>107071</v>
      </c>
      <c r="O324" s="16">
        <v>104349</v>
      </c>
      <c r="P324" s="25">
        <f t="shared" si="17"/>
        <v>0</v>
      </c>
      <c r="Q324" s="25">
        <f t="shared" si="15"/>
        <v>0</v>
      </c>
      <c r="R324" s="25">
        <f t="shared" si="16"/>
        <v>0</v>
      </c>
    </row>
    <row r="325" spans="1:18" x14ac:dyDescent="0.2">
      <c r="A325" s="5" t="s">
        <v>55</v>
      </c>
      <c r="B325" s="5" t="s">
        <v>780</v>
      </c>
      <c r="C325" s="5" t="s">
        <v>188</v>
      </c>
      <c r="D325" s="5" t="s">
        <v>781</v>
      </c>
      <c r="E325" s="5" t="s">
        <v>123</v>
      </c>
      <c r="F325" s="5" t="s">
        <v>123</v>
      </c>
      <c r="G325" s="5" t="s">
        <v>123</v>
      </c>
      <c r="H325" s="5" t="s">
        <v>31</v>
      </c>
      <c r="I325" s="5" t="s">
        <v>782</v>
      </c>
      <c r="J325" s="5" t="s">
        <v>20</v>
      </c>
      <c r="K325" s="5" t="s">
        <v>32</v>
      </c>
      <c r="L325" s="5" t="s">
        <v>21</v>
      </c>
      <c r="M325" s="17">
        <v>68000</v>
      </c>
      <c r="N325" s="17">
        <v>88300</v>
      </c>
      <c r="O325" s="18">
        <v>78150</v>
      </c>
      <c r="P325" s="25">
        <f t="shared" si="17"/>
        <v>0</v>
      </c>
      <c r="Q325" s="25">
        <f t="shared" si="15"/>
        <v>0</v>
      </c>
      <c r="R325" s="25">
        <f t="shared" si="16"/>
        <v>0</v>
      </c>
    </row>
    <row r="326" spans="1:18" x14ac:dyDescent="0.2">
      <c r="A326" s="4" t="s">
        <v>105</v>
      </c>
      <c r="B326" s="4" t="s">
        <v>783</v>
      </c>
      <c r="C326" s="4" t="s">
        <v>357</v>
      </c>
      <c r="D326" s="4" t="s">
        <v>784</v>
      </c>
      <c r="E326" s="4" t="s">
        <v>1835</v>
      </c>
      <c r="F326" s="4" t="s">
        <v>1835</v>
      </c>
      <c r="G326" s="4" t="s">
        <v>1835</v>
      </c>
      <c r="H326" s="4" t="s">
        <v>146</v>
      </c>
      <c r="I326" s="4" t="s">
        <v>586</v>
      </c>
      <c r="J326" s="4" t="s">
        <v>375</v>
      </c>
      <c r="K326" s="4" t="s">
        <v>32</v>
      </c>
      <c r="L326" s="4" t="s">
        <v>21</v>
      </c>
      <c r="M326" s="15">
        <v>69000</v>
      </c>
      <c r="N326" s="15">
        <v>86000</v>
      </c>
      <c r="O326" s="16">
        <v>77500</v>
      </c>
      <c r="P326" s="25">
        <f t="shared" si="17"/>
        <v>0</v>
      </c>
      <c r="Q326" s="25">
        <f t="shared" si="15"/>
        <v>0</v>
      </c>
      <c r="R326" s="25">
        <f t="shared" si="16"/>
        <v>0</v>
      </c>
    </row>
    <row r="327" spans="1:18" x14ac:dyDescent="0.2">
      <c r="A327" s="5" t="s">
        <v>81</v>
      </c>
      <c r="B327" s="5" t="s">
        <v>147</v>
      </c>
      <c r="C327" s="5" t="s">
        <v>50</v>
      </c>
      <c r="D327" s="5" t="s">
        <v>785</v>
      </c>
      <c r="E327" s="5" t="s">
        <v>123</v>
      </c>
      <c r="F327" s="5" t="s">
        <v>123</v>
      </c>
      <c r="G327" s="5" t="s">
        <v>123</v>
      </c>
      <c r="H327" s="5" t="s">
        <v>31</v>
      </c>
      <c r="I327" s="5" t="s">
        <v>54</v>
      </c>
      <c r="J327" s="5" t="s">
        <v>20</v>
      </c>
      <c r="K327" s="5" t="s">
        <v>32</v>
      </c>
      <c r="L327" s="5" t="s">
        <v>46</v>
      </c>
      <c r="M327" s="17">
        <v>66000</v>
      </c>
      <c r="N327" s="17">
        <v>84500</v>
      </c>
      <c r="O327" s="18">
        <v>75250</v>
      </c>
      <c r="P327" s="25">
        <f t="shared" si="17"/>
        <v>0</v>
      </c>
      <c r="Q327" s="25">
        <f t="shared" si="15"/>
        <v>0</v>
      </c>
      <c r="R327" s="25">
        <f t="shared" si="16"/>
        <v>0</v>
      </c>
    </row>
    <row r="328" spans="1:18" x14ac:dyDescent="0.2">
      <c r="A328" s="4" t="s">
        <v>48</v>
      </c>
      <c r="B328" s="4" t="s">
        <v>786</v>
      </c>
      <c r="C328" s="4" t="s">
        <v>28</v>
      </c>
      <c r="D328" s="4" t="s">
        <v>651</v>
      </c>
      <c r="E328" s="4" t="s">
        <v>787</v>
      </c>
      <c r="F328" s="4" t="s">
        <v>787</v>
      </c>
      <c r="G328" s="4" t="s">
        <v>787</v>
      </c>
      <c r="H328" s="4" t="s">
        <v>186</v>
      </c>
      <c r="I328" s="4" t="s">
        <v>18</v>
      </c>
      <c r="J328" s="4" t="s">
        <v>20</v>
      </c>
      <c r="K328" s="4" t="s">
        <v>32</v>
      </c>
      <c r="L328" s="4" t="s">
        <v>21</v>
      </c>
      <c r="M328" s="15">
        <v>83416</v>
      </c>
      <c r="N328" s="15">
        <v>83416</v>
      </c>
      <c r="O328" s="16">
        <v>83416</v>
      </c>
      <c r="P328" s="25">
        <f t="shared" si="17"/>
        <v>0</v>
      </c>
      <c r="Q328" s="25">
        <f t="shared" si="15"/>
        <v>0</v>
      </c>
      <c r="R328" s="25">
        <f t="shared" si="16"/>
        <v>0</v>
      </c>
    </row>
    <row r="329" spans="1:18" x14ac:dyDescent="0.2">
      <c r="A329" s="5" t="s">
        <v>13</v>
      </c>
      <c r="B329" s="5" t="s">
        <v>788</v>
      </c>
      <c r="C329" s="5" t="s">
        <v>50</v>
      </c>
      <c r="D329" s="5" t="s">
        <v>404</v>
      </c>
      <c r="E329" s="5" t="s">
        <v>37</v>
      </c>
      <c r="F329" s="5" t="s">
        <v>37</v>
      </c>
      <c r="G329" s="5" t="s">
        <v>37</v>
      </c>
      <c r="H329" s="5" t="s">
        <v>31</v>
      </c>
      <c r="I329" s="5" t="s">
        <v>789</v>
      </c>
      <c r="J329" s="5" t="s">
        <v>20</v>
      </c>
      <c r="K329" s="5" t="s">
        <v>32</v>
      </c>
      <c r="L329" s="5" t="s">
        <v>21</v>
      </c>
      <c r="M329" s="17">
        <v>30240.560000000001</v>
      </c>
      <c r="N329" s="17">
        <v>57200</v>
      </c>
      <c r="O329" s="18">
        <v>43720.28</v>
      </c>
      <c r="P329" s="25">
        <f t="shared" si="17"/>
        <v>0</v>
      </c>
      <c r="Q329" s="25">
        <f t="shared" si="15"/>
        <v>1</v>
      </c>
      <c r="R329" s="25">
        <f t="shared" si="16"/>
        <v>0</v>
      </c>
    </row>
    <row r="330" spans="1:18" x14ac:dyDescent="0.2">
      <c r="A330" s="4" t="s">
        <v>48</v>
      </c>
      <c r="B330" s="4" t="s">
        <v>790</v>
      </c>
      <c r="C330" s="4" t="s">
        <v>370</v>
      </c>
      <c r="D330" s="4" t="s">
        <v>791</v>
      </c>
      <c r="E330" s="4" t="s">
        <v>63</v>
      </c>
      <c r="F330" s="4" t="s">
        <v>63</v>
      </c>
      <c r="G330" s="4" t="s">
        <v>63</v>
      </c>
      <c r="H330" s="4" t="s">
        <v>53</v>
      </c>
      <c r="I330" s="4" t="s">
        <v>54</v>
      </c>
      <c r="J330" s="4" t="s">
        <v>45</v>
      </c>
      <c r="K330" s="4" t="s">
        <v>32</v>
      </c>
      <c r="L330" s="4" t="s">
        <v>93</v>
      </c>
      <c r="M330" s="15">
        <v>90000</v>
      </c>
      <c r="N330" s="15">
        <v>180000</v>
      </c>
      <c r="O330" s="16">
        <v>135000</v>
      </c>
      <c r="P330" s="25">
        <f t="shared" si="17"/>
        <v>0</v>
      </c>
      <c r="Q330" s="25">
        <f t="shared" si="15"/>
        <v>1</v>
      </c>
      <c r="R330" s="25">
        <f t="shared" si="16"/>
        <v>1</v>
      </c>
    </row>
    <row r="331" spans="1:18" x14ac:dyDescent="0.2">
      <c r="A331" s="5" t="s">
        <v>55</v>
      </c>
      <c r="B331" s="5" t="s">
        <v>792</v>
      </c>
      <c r="C331" s="5" t="s">
        <v>50</v>
      </c>
      <c r="D331" s="5" t="s">
        <v>651</v>
      </c>
      <c r="E331" s="5" t="s">
        <v>123</v>
      </c>
      <c r="F331" s="5" t="s">
        <v>123</v>
      </c>
      <c r="G331" s="5" t="s">
        <v>123</v>
      </c>
      <c r="H331" s="5" t="s">
        <v>31</v>
      </c>
      <c r="I331" s="5" t="s">
        <v>18</v>
      </c>
      <c r="J331" s="5" t="s">
        <v>45</v>
      </c>
      <c r="K331" s="5" t="s">
        <v>32</v>
      </c>
      <c r="L331" s="5" t="s">
        <v>21</v>
      </c>
      <c r="M331" s="17">
        <v>68000</v>
      </c>
      <c r="N331" s="17">
        <v>88300</v>
      </c>
      <c r="O331" s="18">
        <v>78150</v>
      </c>
      <c r="P331" s="25">
        <f t="shared" si="17"/>
        <v>0</v>
      </c>
      <c r="Q331" s="25">
        <f t="shared" si="15"/>
        <v>0</v>
      </c>
      <c r="R331" s="25">
        <f t="shared" si="16"/>
        <v>0</v>
      </c>
    </row>
    <row r="332" spans="1:18" x14ac:dyDescent="0.2">
      <c r="A332" s="4" t="s">
        <v>88</v>
      </c>
      <c r="B332" s="4" t="s">
        <v>645</v>
      </c>
      <c r="C332" s="4" t="s">
        <v>28</v>
      </c>
      <c r="D332" s="4" t="s">
        <v>793</v>
      </c>
      <c r="E332" s="4" t="s">
        <v>316</v>
      </c>
      <c r="F332" s="4" t="s">
        <v>316</v>
      </c>
      <c r="G332" s="4" t="s">
        <v>316</v>
      </c>
      <c r="H332" s="4" t="s">
        <v>31</v>
      </c>
      <c r="I332" s="4" t="s">
        <v>18</v>
      </c>
      <c r="J332" s="4" t="s">
        <v>20</v>
      </c>
      <c r="K332" s="4" t="s">
        <v>32</v>
      </c>
      <c r="L332" s="4" t="s">
        <v>21</v>
      </c>
      <c r="M332" s="15">
        <v>90001.600000000006</v>
      </c>
      <c r="N332" s="15">
        <v>90001.600000000006</v>
      </c>
      <c r="O332" s="16">
        <v>90001.600000000006</v>
      </c>
      <c r="P332" s="25">
        <f t="shared" si="17"/>
        <v>0</v>
      </c>
      <c r="Q332" s="25">
        <f t="shared" si="15"/>
        <v>0</v>
      </c>
      <c r="R332" s="25">
        <f t="shared" si="16"/>
        <v>0</v>
      </c>
    </row>
    <row r="333" spans="1:18" x14ac:dyDescent="0.2">
      <c r="A333" s="5" t="s">
        <v>22</v>
      </c>
      <c r="B333" s="5" t="s">
        <v>23</v>
      </c>
      <c r="C333" s="5" t="s">
        <v>23</v>
      </c>
      <c r="D333" s="5" t="s">
        <v>794</v>
      </c>
      <c r="E333" s="5" t="s">
        <v>600</v>
      </c>
      <c r="F333" s="5" t="s">
        <v>600</v>
      </c>
      <c r="G333" s="5" t="s">
        <v>600</v>
      </c>
      <c r="H333" s="5" t="s">
        <v>31</v>
      </c>
      <c r="I333" s="5" t="s">
        <v>54</v>
      </c>
      <c r="J333" s="5" t="s">
        <v>20</v>
      </c>
      <c r="K333" s="5" t="s">
        <v>32</v>
      </c>
      <c r="L333" s="5" t="s">
        <v>21</v>
      </c>
      <c r="M333" s="17">
        <v>65000</v>
      </c>
      <c r="N333" s="17">
        <v>87000</v>
      </c>
      <c r="O333" s="18">
        <v>76000</v>
      </c>
      <c r="P333" s="25">
        <f t="shared" si="17"/>
        <v>0</v>
      </c>
      <c r="Q333" s="25">
        <f t="shared" si="15"/>
        <v>0</v>
      </c>
      <c r="R333" s="25">
        <f t="shared" si="16"/>
        <v>0</v>
      </c>
    </row>
    <row r="334" spans="1:18" x14ac:dyDescent="0.2">
      <c r="A334" s="4" t="s">
        <v>81</v>
      </c>
      <c r="B334" s="4" t="s">
        <v>688</v>
      </c>
      <c r="C334" s="4" t="s">
        <v>50</v>
      </c>
      <c r="D334" s="4" t="s">
        <v>253</v>
      </c>
      <c r="E334" s="4" t="s">
        <v>37</v>
      </c>
      <c r="F334" s="4" t="s">
        <v>37</v>
      </c>
      <c r="G334" s="4" t="s">
        <v>37</v>
      </c>
      <c r="H334" s="4" t="s">
        <v>31</v>
      </c>
      <c r="I334" s="4" t="s">
        <v>795</v>
      </c>
      <c r="J334" s="4" t="s">
        <v>45</v>
      </c>
      <c r="K334" s="4" t="s">
        <v>32</v>
      </c>
      <c r="L334" s="4" t="s">
        <v>33</v>
      </c>
      <c r="M334" s="15">
        <v>30240.560000000001</v>
      </c>
      <c r="N334" s="15">
        <v>95627</v>
      </c>
      <c r="O334" s="16">
        <v>62933.78</v>
      </c>
      <c r="P334" s="25">
        <f t="shared" si="17"/>
        <v>0</v>
      </c>
      <c r="Q334" s="25">
        <f t="shared" si="15"/>
        <v>0</v>
      </c>
      <c r="R334" s="25">
        <f t="shared" si="16"/>
        <v>0</v>
      </c>
    </row>
    <row r="335" spans="1:18" x14ac:dyDescent="0.2">
      <c r="A335" s="5" t="s">
        <v>105</v>
      </c>
      <c r="B335" s="5" t="s">
        <v>796</v>
      </c>
      <c r="C335" s="5" t="s">
        <v>28</v>
      </c>
      <c r="D335" s="5" t="s">
        <v>693</v>
      </c>
      <c r="E335" s="5" t="s">
        <v>37</v>
      </c>
      <c r="F335" s="5" t="s">
        <v>37</v>
      </c>
      <c r="G335" s="5" t="s">
        <v>37</v>
      </c>
      <c r="H335" s="5" t="s">
        <v>31</v>
      </c>
      <c r="I335" s="5" t="s">
        <v>797</v>
      </c>
      <c r="J335" s="5" t="s">
        <v>45</v>
      </c>
      <c r="K335" s="5" t="s">
        <v>32</v>
      </c>
      <c r="L335" s="5" t="s">
        <v>21</v>
      </c>
      <c r="M335" s="17">
        <v>69000</v>
      </c>
      <c r="N335" s="17">
        <v>86000</v>
      </c>
      <c r="O335" s="18">
        <v>77500</v>
      </c>
      <c r="P335" s="25">
        <f t="shared" si="17"/>
        <v>0</v>
      </c>
      <c r="Q335" s="25">
        <f t="shared" si="15"/>
        <v>0</v>
      </c>
      <c r="R335" s="25">
        <f t="shared" si="16"/>
        <v>0</v>
      </c>
    </row>
    <row r="336" spans="1:18" x14ac:dyDescent="0.2">
      <c r="A336" s="4" t="s">
        <v>13</v>
      </c>
      <c r="B336" s="4" t="s">
        <v>798</v>
      </c>
      <c r="C336" s="4" t="s">
        <v>90</v>
      </c>
      <c r="D336" s="4" t="s">
        <v>799</v>
      </c>
      <c r="E336" s="4" t="s">
        <v>99</v>
      </c>
      <c r="F336" s="4" t="s">
        <v>99</v>
      </c>
      <c r="G336" s="4" t="s">
        <v>99</v>
      </c>
      <c r="H336" s="4" t="s">
        <v>100</v>
      </c>
      <c r="I336" s="4" t="s">
        <v>87</v>
      </c>
      <c r="J336" s="4" t="s">
        <v>20</v>
      </c>
      <c r="K336" s="4" t="s">
        <v>32</v>
      </c>
      <c r="L336" s="4" t="s">
        <v>21</v>
      </c>
      <c r="M336" s="15">
        <v>87360</v>
      </c>
      <c r="N336" s="15">
        <v>104000</v>
      </c>
      <c r="O336" s="16">
        <v>95680</v>
      </c>
      <c r="P336" s="25">
        <f t="shared" si="17"/>
        <v>0</v>
      </c>
      <c r="Q336" s="25">
        <f t="shared" si="15"/>
        <v>0</v>
      </c>
      <c r="R336" s="25">
        <f t="shared" si="16"/>
        <v>0</v>
      </c>
    </row>
    <row r="337" spans="1:18" x14ac:dyDescent="0.2">
      <c r="A337" s="5" t="s">
        <v>22</v>
      </c>
      <c r="B337" s="5" t="s">
        <v>23</v>
      </c>
      <c r="C337" s="5" t="s">
        <v>23</v>
      </c>
      <c r="D337" s="5" t="s">
        <v>748</v>
      </c>
      <c r="E337" s="5" t="s">
        <v>99</v>
      </c>
      <c r="F337" s="5" t="s">
        <v>99</v>
      </c>
      <c r="G337" s="5" t="s">
        <v>99</v>
      </c>
      <c r="H337" s="5" t="s">
        <v>100</v>
      </c>
      <c r="I337" s="5" t="s">
        <v>18</v>
      </c>
      <c r="J337" s="5" t="s">
        <v>20</v>
      </c>
      <c r="K337" s="5" t="s">
        <v>32</v>
      </c>
      <c r="L337" s="5" t="s">
        <v>33</v>
      </c>
      <c r="M337" s="17">
        <v>30240.560000000001</v>
      </c>
      <c r="N337" s="17">
        <v>57200</v>
      </c>
      <c r="O337" s="18">
        <v>43720.28</v>
      </c>
      <c r="P337" s="25">
        <f t="shared" si="17"/>
        <v>0</v>
      </c>
      <c r="Q337" s="25">
        <f t="shared" si="15"/>
        <v>1</v>
      </c>
      <c r="R337" s="25">
        <f t="shared" si="16"/>
        <v>0</v>
      </c>
    </row>
    <row r="338" spans="1:18" x14ac:dyDescent="0.2">
      <c r="A338" s="4" t="s">
        <v>13</v>
      </c>
      <c r="B338" s="4" t="s">
        <v>800</v>
      </c>
      <c r="C338" s="4" t="s">
        <v>50</v>
      </c>
      <c r="D338" s="4" t="s">
        <v>91</v>
      </c>
      <c r="E338" s="4" t="s">
        <v>260</v>
      </c>
      <c r="F338" s="4" t="s">
        <v>260</v>
      </c>
      <c r="G338" s="4" t="s">
        <v>260</v>
      </c>
      <c r="H338" s="4" t="s">
        <v>186</v>
      </c>
      <c r="I338" s="4" t="s">
        <v>755</v>
      </c>
      <c r="J338" s="4" t="s">
        <v>20</v>
      </c>
      <c r="K338" s="4" t="s">
        <v>32</v>
      </c>
      <c r="L338" s="4" t="s">
        <v>93</v>
      </c>
      <c r="M338" s="15">
        <v>76000</v>
      </c>
      <c r="N338" s="15">
        <v>89440</v>
      </c>
      <c r="O338" s="16">
        <v>82720</v>
      </c>
      <c r="P338" s="25">
        <f t="shared" si="17"/>
        <v>0</v>
      </c>
      <c r="Q338" s="25">
        <f t="shared" si="15"/>
        <v>0</v>
      </c>
      <c r="R338" s="25">
        <f t="shared" si="16"/>
        <v>0</v>
      </c>
    </row>
    <row r="339" spans="1:18" x14ac:dyDescent="0.2">
      <c r="A339" s="5" t="s">
        <v>105</v>
      </c>
      <c r="B339" s="5" t="s">
        <v>801</v>
      </c>
      <c r="C339" s="5" t="s">
        <v>50</v>
      </c>
      <c r="D339" s="5" t="s">
        <v>802</v>
      </c>
      <c r="E339" s="5" t="s">
        <v>37</v>
      </c>
      <c r="F339" s="5" t="s">
        <v>37</v>
      </c>
      <c r="G339" s="5" t="s">
        <v>37</v>
      </c>
      <c r="H339" s="5" t="s">
        <v>31</v>
      </c>
      <c r="I339" s="5" t="s">
        <v>54</v>
      </c>
      <c r="J339" s="5" t="s">
        <v>45</v>
      </c>
      <c r="K339" s="5" t="s">
        <v>32</v>
      </c>
      <c r="L339" s="5" t="s">
        <v>241</v>
      </c>
      <c r="M339" s="17">
        <v>90000</v>
      </c>
      <c r="N339" s="17">
        <v>100000</v>
      </c>
      <c r="O339" s="18">
        <v>95000</v>
      </c>
      <c r="P339" s="25">
        <f t="shared" si="17"/>
        <v>0</v>
      </c>
      <c r="Q339" s="25">
        <f t="shared" si="15"/>
        <v>0</v>
      </c>
      <c r="R339" s="25">
        <f t="shared" si="16"/>
        <v>0</v>
      </c>
    </row>
    <row r="340" spans="1:18" x14ac:dyDescent="0.2">
      <c r="A340" s="4" t="s">
        <v>424</v>
      </c>
      <c r="B340" s="4" t="s">
        <v>803</v>
      </c>
      <c r="C340" s="4" t="s">
        <v>50</v>
      </c>
      <c r="D340" s="4" t="s">
        <v>804</v>
      </c>
      <c r="E340" s="4" t="s">
        <v>556</v>
      </c>
      <c r="F340" s="4" t="s">
        <v>556</v>
      </c>
      <c r="G340" s="4" t="s">
        <v>556</v>
      </c>
      <c r="H340" s="4" t="s">
        <v>31</v>
      </c>
      <c r="I340" s="4" t="s">
        <v>805</v>
      </c>
      <c r="J340" s="4" t="s">
        <v>20</v>
      </c>
      <c r="K340" s="4" t="s">
        <v>32</v>
      </c>
      <c r="L340" s="4" t="s">
        <v>21</v>
      </c>
      <c r="M340" s="15">
        <v>87360</v>
      </c>
      <c r="N340" s="15">
        <v>87360</v>
      </c>
      <c r="O340" s="16">
        <v>87360</v>
      </c>
      <c r="P340" s="25">
        <f t="shared" si="17"/>
        <v>0</v>
      </c>
      <c r="Q340" s="25">
        <f t="shared" si="15"/>
        <v>0</v>
      </c>
      <c r="R340" s="25">
        <f t="shared" si="16"/>
        <v>0</v>
      </c>
    </row>
    <row r="341" spans="1:18" x14ac:dyDescent="0.2">
      <c r="A341" s="5" t="s">
        <v>424</v>
      </c>
      <c r="B341" s="5" t="s">
        <v>450</v>
      </c>
      <c r="C341" s="5" t="s">
        <v>50</v>
      </c>
      <c r="D341" s="5" t="s">
        <v>806</v>
      </c>
      <c r="E341" s="5" t="s">
        <v>640</v>
      </c>
      <c r="F341" s="5" t="s">
        <v>640</v>
      </c>
      <c r="G341" s="5" t="s">
        <v>640</v>
      </c>
      <c r="H341" s="5" t="s">
        <v>119</v>
      </c>
      <c r="I341" s="5" t="s">
        <v>87</v>
      </c>
      <c r="J341" s="5" t="s">
        <v>20</v>
      </c>
      <c r="K341" s="5" t="s">
        <v>32</v>
      </c>
      <c r="L341" s="5" t="s">
        <v>33</v>
      </c>
      <c r="M341" s="17">
        <v>85280</v>
      </c>
      <c r="N341" s="17">
        <v>85280</v>
      </c>
      <c r="O341" s="18">
        <v>85280</v>
      </c>
      <c r="P341" s="25">
        <f t="shared" si="17"/>
        <v>0</v>
      </c>
      <c r="Q341" s="25">
        <f t="shared" si="15"/>
        <v>0</v>
      </c>
      <c r="R341" s="25">
        <f t="shared" si="16"/>
        <v>0</v>
      </c>
    </row>
    <row r="342" spans="1:18" x14ac:dyDescent="0.2">
      <c r="A342" s="4" t="s">
        <v>13</v>
      </c>
      <c r="B342" s="4" t="s">
        <v>807</v>
      </c>
      <c r="C342" s="4" t="s">
        <v>28</v>
      </c>
      <c r="D342" s="4" t="s">
        <v>808</v>
      </c>
      <c r="E342" s="4" t="s">
        <v>123</v>
      </c>
      <c r="F342" s="4" t="s">
        <v>123</v>
      </c>
      <c r="G342" s="4" t="s">
        <v>123</v>
      </c>
      <c r="H342" s="4" t="s">
        <v>31</v>
      </c>
      <c r="I342" s="4" t="s">
        <v>87</v>
      </c>
      <c r="J342" s="4" t="s">
        <v>20</v>
      </c>
      <c r="K342" s="4" t="s">
        <v>32</v>
      </c>
      <c r="L342" s="4" t="s">
        <v>301</v>
      </c>
      <c r="M342" s="15">
        <v>89440</v>
      </c>
      <c r="N342" s="15">
        <v>89440</v>
      </c>
      <c r="O342" s="16">
        <v>89440</v>
      </c>
      <c r="P342" s="25">
        <f t="shared" si="17"/>
        <v>0</v>
      </c>
      <c r="Q342" s="25">
        <f t="shared" si="15"/>
        <v>0</v>
      </c>
      <c r="R342" s="25">
        <f t="shared" si="16"/>
        <v>0</v>
      </c>
    </row>
    <row r="343" spans="1:18" x14ac:dyDescent="0.2">
      <c r="A343" s="5" t="s">
        <v>88</v>
      </c>
      <c r="B343" s="5" t="s">
        <v>645</v>
      </c>
      <c r="C343" s="5" t="s">
        <v>28</v>
      </c>
      <c r="D343" s="5" t="s">
        <v>809</v>
      </c>
      <c r="E343" s="5" t="s">
        <v>810</v>
      </c>
      <c r="F343" s="5" t="s">
        <v>810</v>
      </c>
      <c r="G343" s="5" t="s">
        <v>810</v>
      </c>
      <c r="H343" s="5" t="s">
        <v>31</v>
      </c>
      <c r="I343" s="5" t="s">
        <v>395</v>
      </c>
      <c r="J343" s="5" t="s">
        <v>20</v>
      </c>
      <c r="K343" s="5" t="s">
        <v>32</v>
      </c>
      <c r="L343" s="5" t="s">
        <v>811</v>
      </c>
      <c r="M343" s="17">
        <v>90480</v>
      </c>
      <c r="N343" s="17">
        <v>90480</v>
      </c>
      <c r="O343" s="18">
        <v>90480</v>
      </c>
      <c r="P343" s="25">
        <f t="shared" si="17"/>
        <v>0</v>
      </c>
      <c r="Q343" s="25">
        <f t="shared" si="15"/>
        <v>0</v>
      </c>
      <c r="R343" s="25">
        <f t="shared" si="16"/>
        <v>0</v>
      </c>
    </row>
    <row r="344" spans="1:18" x14ac:dyDescent="0.2">
      <c r="A344" s="4" t="s">
        <v>81</v>
      </c>
      <c r="B344" s="4" t="s">
        <v>147</v>
      </c>
      <c r="C344" s="4" t="s">
        <v>50</v>
      </c>
      <c r="D344" s="4" t="s">
        <v>812</v>
      </c>
      <c r="E344" s="4" t="s">
        <v>813</v>
      </c>
      <c r="F344" s="4" t="s">
        <v>813</v>
      </c>
      <c r="G344" s="4" t="s">
        <v>813</v>
      </c>
      <c r="H344" s="4" t="s">
        <v>31</v>
      </c>
      <c r="I344" s="4" t="s">
        <v>18</v>
      </c>
      <c r="J344" s="4" t="s">
        <v>20</v>
      </c>
      <c r="K344" s="4" t="s">
        <v>32</v>
      </c>
      <c r="L344" s="4" t="s">
        <v>814</v>
      </c>
      <c r="M344" s="15">
        <v>71563</v>
      </c>
      <c r="N344" s="15">
        <v>100052</v>
      </c>
      <c r="O344" s="16">
        <v>85807.5</v>
      </c>
      <c r="P344" s="25">
        <f t="shared" si="17"/>
        <v>0</v>
      </c>
      <c r="Q344" s="25">
        <f t="shared" si="15"/>
        <v>0</v>
      </c>
      <c r="R344" s="25">
        <f t="shared" si="16"/>
        <v>0</v>
      </c>
    </row>
    <row r="345" spans="1:18" x14ac:dyDescent="0.2">
      <c r="A345" s="5" t="s">
        <v>22</v>
      </c>
      <c r="B345" s="5" t="s">
        <v>815</v>
      </c>
      <c r="C345" s="5" t="s">
        <v>50</v>
      </c>
      <c r="D345" s="5" t="s">
        <v>126</v>
      </c>
      <c r="E345" s="5" t="s">
        <v>37</v>
      </c>
      <c r="F345" s="5" t="s">
        <v>37</v>
      </c>
      <c r="G345" s="5" t="s">
        <v>37</v>
      </c>
      <c r="H345" s="5" t="s">
        <v>31</v>
      </c>
      <c r="I345" s="5" t="s">
        <v>54</v>
      </c>
      <c r="J345" s="5" t="s">
        <v>20</v>
      </c>
      <c r="K345" s="5" t="s">
        <v>32</v>
      </c>
      <c r="L345" s="5" t="s">
        <v>93</v>
      </c>
      <c r="M345" s="17">
        <v>60000</v>
      </c>
      <c r="N345" s="17">
        <v>111700</v>
      </c>
      <c r="O345" s="18">
        <v>85850</v>
      </c>
      <c r="P345" s="25">
        <f t="shared" si="17"/>
        <v>0</v>
      </c>
      <c r="Q345" s="25">
        <f t="shared" si="15"/>
        <v>0</v>
      </c>
      <c r="R345" s="25">
        <f t="shared" si="16"/>
        <v>0</v>
      </c>
    </row>
    <row r="346" spans="1:18" x14ac:dyDescent="0.2">
      <c r="A346" s="4" t="s">
        <v>96</v>
      </c>
      <c r="B346" s="4" t="s">
        <v>816</v>
      </c>
      <c r="C346" s="4" t="s">
        <v>50</v>
      </c>
      <c r="D346" s="4" t="s">
        <v>817</v>
      </c>
      <c r="E346" s="4" t="s">
        <v>17</v>
      </c>
      <c r="F346" s="4" t="s">
        <v>17</v>
      </c>
      <c r="G346" s="4" t="s">
        <v>17</v>
      </c>
      <c r="H346" s="4" t="s">
        <v>18</v>
      </c>
      <c r="I346" s="4" t="s">
        <v>18</v>
      </c>
      <c r="J346" s="4" t="s">
        <v>20</v>
      </c>
      <c r="K346" s="4" t="s">
        <v>17</v>
      </c>
      <c r="L346" s="4" t="s">
        <v>21</v>
      </c>
      <c r="M346" s="15">
        <v>40000</v>
      </c>
      <c r="N346" s="15">
        <v>57200</v>
      </c>
      <c r="O346" s="16">
        <v>48600</v>
      </c>
      <c r="P346" s="25">
        <f t="shared" si="17"/>
        <v>0</v>
      </c>
      <c r="Q346" s="25">
        <f t="shared" si="15"/>
        <v>1</v>
      </c>
      <c r="R346" s="25">
        <f t="shared" si="16"/>
        <v>0</v>
      </c>
    </row>
    <row r="347" spans="1:18" x14ac:dyDescent="0.2">
      <c r="A347" s="5" t="s">
        <v>105</v>
      </c>
      <c r="B347" s="5" t="s">
        <v>818</v>
      </c>
      <c r="C347" s="5" t="s">
        <v>28</v>
      </c>
      <c r="D347" s="5" t="s">
        <v>819</v>
      </c>
      <c r="E347" s="5" t="s">
        <v>600</v>
      </c>
      <c r="F347" s="5" t="s">
        <v>600</v>
      </c>
      <c r="G347" s="5" t="s">
        <v>600</v>
      </c>
      <c r="H347" s="5" t="s">
        <v>31</v>
      </c>
      <c r="I347" s="5" t="s">
        <v>597</v>
      </c>
      <c r="J347" s="5" t="s">
        <v>20</v>
      </c>
      <c r="K347" s="5" t="s">
        <v>32</v>
      </c>
      <c r="L347" s="5" t="s">
        <v>33</v>
      </c>
      <c r="M347" s="17">
        <v>77105</v>
      </c>
      <c r="N347" s="17">
        <v>86637</v>
      </c>
      <c r="O347" s="18">
        <v>81871</v>
      </c>
      <c r="P347" s="25">
        <f t="shared" si="17"/>
        <v>0</v>
      </c>
      <c r="Q347" s="25">
        <f t="shared" si="15"/>
        <v>0</v>
      </c>
      <c r="R347" s="25">
        <f t="shared" si="16"/>
        <v>0</v>
      </c>
    </row>
    <row r="348" spans="1:18" x14ac:dyDescent="0.2">
      <c r="A348" s="4" t="s">
        <v>105</v>
      </c>
      <c r="B348" s="4" t="s">
        <v>796</v>
      </c>
      <c r="C348" s="4" t="s">
        <v>28</v>
      </c>
      <c r="D348" s="4" t="s">
        <v>693</v>
      </c>
      <c r="E348" s="4" t="s">
        <v>1835</v>
      </c>
      <c r="F348" s="4" t="s">
        <v>1835</v>
      </c>
      <c r="G348" s="4" t="s">
        <v>1835</v>
      </c>
      <c r="H348" s="4" t="s">
        <v>146</v>
      </c>
      <c r="I348" s="4" t="s">
        <v>797</v>
      </c>
      <c r="J348" s="4" t="s">
        <v>45</v>
      </c>
      <c r="K348" s="4" t="s">
        <v>32</v>
      </c>
      <c r="L348" s="4" t="s">
        <v>21</v>
      </c>
      <c r="M348" s="15">
        <v>69000</v>
      </c>
      <c r="N348" s="15">
        <v>86000</v>
      </c>
      <c r="O348" s="16">
        <v>77500</v>
      </c>
      <c r="P348" s="25">
        <f t="shared" si="17"/>
        <v>0</v>
      </c>
      <c r="Q348" s="25">
        <f t="shared" si="15"/>
        <v>0</v>
      </c>
      <c r="R348" s="25">
        <f t="shared" si="16"/>
        <v>0</v>
      </c>
    </row>
    <row r="349" spans="1:18" x14ac:dyDescent="0.2">
      <c r="A349" s="5" t="s">
        <v>22</v>
      </c>
      <c r="B349" s="5" t="s">
        <v>23</v>
      </c>
      <c r="C349" s="5" t="s">
        <v>23</v>
      </c>
      <c r="D349" s="5" t="s">
        <v>820</v>
      </c>
      <c r="E349" s="5" t="s">
        <v>821</v>
      </c>
      <c r="F349" s="5" t="s">
        <v>821</v>
      </c>
      <c r="G349" s="5" t="s">
        <v>821</v>
      </c>
      <c r="H349" s="5" t="s">
        <v>146</v>
      </c>
      <c r="I349" s="5" t="s">
        <v>822</v>
      </c>
      <c r="J349" s="5" t="s">
        <v>20</v>
      </c>
      <c r="K349" s="5" t="s">
        <v>32</v>
      </c>
      <c r="L349" s="5" t="s">
        <v>21</v>
      </c>
      <c r="M349" s="17">
        <v>65000</v>
      </c>
      <c r="N349" s="17">
        <v>87000</v>
      </c>
      <c r="O349" s="18">
        <v>76000</v>
      </c>
      <c r="P349" s="25">
        <f t="shared" si="17"/>
        <v>0</v>
      </c>
      <c r="Q349" s="25">
        <f t="shared" si="15"/>
        <v>0</v>
      </c>
      <c r="R349" s="25">
        <f t="shared" si="16"/>
        <v>0</v>
      </c>
    </row>
    <row r="350" spans="1:18" x14ac:dyDescent="0.2">
      <c r="A350" s="4" t="s">
        <v>22</v>
      </c>
      <c r="B350" s="4" t="s">
        <v>823</v>
      </c>
      <c r="C350" s="4" t="s">
        <v>50</v>
      </c>
      <c r="D350" s="4" t="s">
        <v>824</v>
      </c>
      <c r="E350" s="4" t="s">
        <v>17</v>
      </c>
      <c r="F350" s="4" t="s">
        <v>17</v>
      </c>
      <c r="G350" s="4" t="s">
        <v>17</v>
      </c>
      <c r="H350" s="4" t="s">
        <v>18</v>
      </c>
      <c r="I350" s="4" t="s">
        <v>530</v>
      </c>
      <c r="J350" s="4" t="s">
        <v>20</v>
      </c>
      <c r="K350" s="4" t="s">
        <v>17</v>
      </c>
      <c r="L350" s="4" t="s">
        <v>21</v>
      </c>
      <c r="M350" s="15">
        <v>137280</v>
      </c>
      <c r="N350" s="15">
        <v>180000</v>
      </c>
      <c r="O350" s="16">
        <v>158640</v>
      </c>
      <c r="P350" s="25">
        <f t="shared" si="17"/>
        <v>1</v>
      </c>
      <c r="Q350" s="25">
        <f t="shared" ref="Q350:Q413" si="18">IF(OR(N350&lt;V$22, N350&gt;V$26), 1, 0)</f>
        <v>1</v>
      </c>
      <c r="R350" s="25">
        <f t="shared" ref="R350:R413" si="19">IF(OR(O350&lt;V$23, O350&gt;V$27),1,0)</f>
        <v>1</v>
      </c>
    </row>
    <row r="351" spans="1:18" x14ac:dyDescent="0.2">
      <c r="A351" s="5" t="s">
        <v>55</v>
      </c>
      <c r="B351" s="5" t="s">
        <v>825</v>
      </c>
      <c r="C351" s="5" t="s">
        <v>826</v>
      </c>
      <c r="D351" s="5" t="s">
        <v>91</v>
      </c>
      <c r="E351" s="5" t="s">
        <v>185</v>
      </c>
      <c r="F351" s="5" t="s">
        <v>185</v>
      </c>
      <c r="G351" s="5" t="s">
        <v>185</v>
      </c>
      <c r="H351" s="5" t="s">
        <v>186</v>
      </c>
      <c r="I351" s="5" t="s">
        <v>193</v>
      </c>
      <c r="J351" s="5" t="s">
        <v>20</v>
      </c>
      <c r="K351" s="5" t="s">
        <v>32</v>
      </c>
      <c r="L351" s="5" t="s">
        <v>93</v>
      </c>
      <c r="M351" s="17">
        <v>68000</v>
      </c>
      <c r="N351" s="17">
        <v>88300</v>
      </c>
      <c r="O351" s="18">
        <v>78150</v>
      </c>
      <c r="P351" s="25">
        <f t="shared" si="17"/>
        <v>0</v>
      </c>
      <c r="Q351" s="25">
        <f t="shared" si="18"/>
        <v>0</v>
      </c>
      <c r="R351" s="25">
        <f t="shared" si="19"/>
        <v>0</v>
      </c>
    </row>
    <row r="352" spans="1:18" x14ac:dyDescent="0.2">
      <c r="A352" s="4" t="s">
        <v>424</v>
      </c>
      <c r="B352" s="4" t="s">
        <v>450</v>
      </c>
      <c r="C352" s="4" t="s">
        <v>50</v>
      </c>
      <c r="D352" s="4" t="s">
        <v>827</v>
      </c>
      <c r="E352" s="4" t="s">
        <v>99</v>
      </c>
      <c r="F352" s="4" t="s">
        <v>99</v>
      </c>
      <c r="G352" s="4" t="s">
        <v>99</v>
      </c>
      <c r="H352" s="4" t="s">
        <v>100</v>
      </c>
      <c r="I352" s="4" t="s">
        <v>87</v>
      </c>
      <c r="J352" s="4" t="s">
        <v>20</v>
      </c>
      <c r="K352" s="4" t="s">
        <v>32</v>
      </c>
      <c r="L352" s="4" t="s">
        <v>21</v>
      </c>
      <c r="M352" s="15">
        <v>89440</v>
      </c>
      <c r="N352" s="15">
        <v>89440</v>
      </c>
      <c r="O352" s="16">
        <v>89440</v>
      </c>
      <c r="P352" s="25">
        <f t="shared" si="17"/>
        <v>0</v>
      </c>
      <c r="Q352" s="25">
        <f t="shared" si="18"/>
        <v>0</v>
      </c>
      <c r="R352" s="25">
        <f t="shared" si="19"/>
        <v>0</v>
      </c>
    </row>
    <row r="353" spans="1:18" x14ac:dyDescent="0.2">
      <c r="A353" s="5" t="s">
        <v>48</v>
      </c>
      <c r="B353" s="5" t="s">
        <v>828</v>
      </c>
      <c r="C353" s="5" t="s">
        <v>50</v>
      </c>
      <c r="D353" s="5" t="s">
        <v>829</v>
      </c>
      <c r="E353" s="5" t="s">
        <v>17</v>
      </c>
      <c r="F353" s="5" t="s">
        <v>17</v>
      </c>
      <c r="G353" s="5" t="s">
        <v>17</v>
      </c>
      <c r="H353" s="5" t="s">
        <v>18</v>
      </c>
      <c r="I353" s="5" t="s">
        <v>54</v>
      </c>
      <c r="J353" s="5" t="s">
        <v>20</v>
      </c>
      <c r="K353" s="5" t="s">
        <v>17</v>
      </c>
      <c r="L353" s="5" t="s">
        <v>33</v>
      </c>
      <c r="M353" s="17">
        <v>60000</v>
      </c>
      <c r="N353" s="17">
        <v>65000</v>
      </c>
      <c r="O353" s="18">
        <v>62500</v>
      </c>
      <c r="P353" s="25">
        <f t="shared" si="17"/>
        <v>0</v>
      </c>
      <c r="Q353" s="25">
        <f t="shared" si="18"/>
        <v>0</v>
      </c>
      <c r="R353" s="25">
        <f t="shared" si="19"/>
        <v>0</v>
      </c>
    </row>
    <row r="354" spans="1:18" x14ac:dyDescent="0.2">
      <c r="A354" s="4" t="s">
        <v>26</v>
      </c>
      <c r="B354" s="4" t="s">
        <v>830</v>
      </c>
      <c r="C354" s="4" t="s">
        <v>50</v>
      </c>
      <c r="D354" s="4" t="s">
        <v>766</v>
      </c>
      <c r="E354" s="4" t="s">
        <v>99</v>
      </c>
      <c r="F354" s="4" t="s">
        <v>99</v>
      </c>
      <c r="G354" s="4" t="s">
        <v>99</v>
      </c>
      <c r="H354" s="4" t="s">
        <v>100</v>
      </c>
      <c r="I354" s="4" t="s">
        <v>831</v>
      </c>
      <c r="J354" s="4" t="s">
        <v>20</v>
      </c>
      <c r="K354" s="4" t="s">
        <v>32</v>
      </c>
      <c r="L354" s="4" t="s">
        <v>21</v>
      </c>
      <c r="M354" s="15">
        <v>30240.560000000001</v>
      </c>
      <c r="N354" s="15">
        <v>57200</v>
      </c>
      <c r="O354" s="16">
        <v>43720.28</v>
      </c>
      <c r="P354" s="25">
        <f t="shared" si="17"/>
        <v>0</v>
      </c>
      <c r="Q354" s="25">
        <f t="shared" si="18"/>
        <v>1</v>
      </c>
      <c r="R354" s="25">
        <f t="shared" si="19"/>
        <v>0</v>
      </c>
    </row>
    <row r="355" spans="1:18" x14ac:dyDescent="0.2">
      <c r="A355" s="5" t="s">
        <v>105</v>
      </c>
      <c r="B355" s="5" t="s">
        <v>832</v>
      </c>
      <c r="C355" s="5" t="s">
        <v>28</v>
      </c>
      <c r="D355" s="5" t="s">
        <v>833</v>
      </c>
      <c r="E355" s="5" t="s">
        <v>37</v>
      </c>
      <c r="F355" s="5" t="s">
        <v>37</v>
      </c>
      <c r="G355" s="5" t="s">
        <v>37</v>
      </c>
      <c r="H355" s="5" t="s">
        <v>31</v>
      </c>
      <c r="I355" s="5" t="s">
        <v>834</v>
      </c>
      <c r="J355" s="5" t="s">
        <v>45</v>
      </c>
      <c r="K355" s="5" t="s">
        <v>32</v>
      </c>
      <c r="L355" s="5" t="s">
        <v>241</v>
      </c>
      <c r="M355" s="17">
        <v>69000</v>
      </c>
      <c r="N355" s="17">
        <v>86000</v>
      </c>
      <c r="O355" s="18">
        <v>77500</v>
      </c>
      <c r="P355" s="25">
        <f t="shared" si="17"/>
        <v>0</v>
      </c>
      <c r="Q355" s="25">
        <f t="shared" si="18"/>
        <v>0</v>
      </c>
      <c r="R355" s="25">
        <f t="shared" si="19"/>
        <v>0</v>
      </c>
    </row>
    <row r="356" spans="1:18" x14ac:dyDescent="0.2">
      <c r="A356" s="4" t="s">
        <v>13</v>
      </c>
      <c r="B356" s="4" t="s">
        <v>835</v>
      </c>
      <c r="C356" s="4" t="s">
        <v>90</v>
      </c>
      <c r="D356" s="4" t="s">
        <v>836</v>
      </c>
      <c r="E356" s="4" t="s">
        <v>204</v>
      </c>
      <c r="F356" s="4" t="s">
        <v>204</v>
      </c>
      <c r="G356" s="4" t="s">
        <v>204</v>
      </c>
      <c r="H356" s="4" t="s">
        <v>31</v>
      </c>
      <c r="I356" s="4" t="s">
        <v>837</v>
      </c>
      <c r="J356" s="4" t="s">
        <v>45</v>
      </c>
      <c r="K356" s="4" t="s">
        <v>32</v>
      </c>
      <c r="L356" s="4" t="s">
        <v>21</v>
      </c>
      <c r="M356" s="15">
        <v>76000</v>
      </c>
      <c r="N356" s="15">
        <v>89440</v>
      </c>
      <c r="O356" s="16">
        <v>82720</v>
      </c>
      <c r="P356" s="25">
        <f t="shared" si="17"/>
        <v>0</v>
      </c>
      <c r="Q356" s="25">
        <f t="shared" si="18"/>
        <v>0</v>
      </c>
      <c r="R356" s="25">
        <f t="shared" si="19"/>
        <v>0</v>
      </c>
    </row>
    <row r="357" spans="1:18" x14ac:dyDescent="0.2">
      <c r="A357" s="5" t="s">
        <v>26</v>
      </c>
      <c r="B357" s="5" t="s">
        <v>830</v>
      </c>
      <c r="C357" s="5" t="s">
        <v>50</v>
      </c>
      <c r="D357" s="5" t="s">
        <v>766</v>
      </c>
      <c r="E357" s="5" t="s">
        <v>99</v>
      </c>
      <c r="F357" s="5" t="s">
        <v>99</v>
      </c>
      <c r="G357" s="5" t="s">
        <v>99</v>
      </c>
      <c r="H357" s="5" t="s">
        <v>100</v>
      </c>
      <c r="I357" s="5" t="s">
        <v>831</v>
      </c>
      <c r="J357" s="5" t="s">
        <v>20</v>
      </c>
      <c r="K357" s="5" t="s">
        <v>32</v>
      </c>
      <c r="L357" s="5" t="s">
        <v>21</v>
      </c>
      <c r="M357" s="17">
        <v>30240.560000000001</v>
      </c>
      <c r="N357" s="17">
        <v>57200</v>
      </c>
      <c r="O357" s="18">
        <v>43720.28</v>
      </c>
      <c r="P357" s="25">
        <f t="shared" si="17"/>
        <v>0</v>
      </c>
      <c r="Q357" s="25">
        <f t="shared" si="18"/>
        <v>1</v>
      </c>
      <c r="R357" s="25">
        <f t="shared" si="19"/>
        <v>0</v>
      </c>
    </row>
    <row r="358" spans="1:18" x14ac:dyDescent="0.2">
      <c r="A358" s="4" t="s">
        <v>105</v>
      </c>
      <c r="B358" s="4" t="s">
        <v>832</v>
      </c>
      <c r="C358" s="4" t="s">
        <v>28</v>
      </c>
      <c r="D358" s="4" t="s">
        <v>833</v>
      </c>
      <c r="E358" s="4" t="s">
        <v>37</v>
      </c>
      <c r="F358" s="4" t="s">
        <v>37</v>
      </c>
      <c r="G358" s="4" t="s">
        <v>37</v>
      </c>
      <c r="H358" s="4" t="s">
        <v>31</v>
      </c>
      <c r="I358" s="4" t="s">
        <v>834</v>
      </c>
      <c r="J358" s="4" t="s">
        <v>45</v>
      </c>
      <c r="K358" s="4" t="s">
        <v>32</v>
      </c>
      <c r="L358" s="4" t="s">
        <v>241</v>
      </c>
      <c r="M358" s="15">
        <v>69000</v>
      </c>
      <c r="N358" s="15">
        <v>86000</v>
      </c>
      <c r="O358" s="16">
        <v>77500</v>
      </c>
      <c r="P358" s="25">
        <f t="shared" si="17"/>
        <v>0</v>
      </c>
      <c r="Q358" s="25">
        <f t="shared" si="18"/>
        <v>0</v>
      </c>
      <c r="R358" s="25">
        <f t="shared" si="19"/>
        <v>0</v>
      </c>
    </row>
    <row r="359" spans="1:18" x14ac:dyDescent="0.2">
      <c r="A359" s="5" t="s">
        <v>13</v>
      </c>
      <c r="B359" s="5" t="s">
        <v>838</v>
      </c>
      <c r="C359" s="5" t="s">
        <v>50</v>
      </c>
      <c r="D359" s="5" t="s">
        <v>839</v>
      </c>
      <c r="E359" s="5" t="s">
        <v>840</v>
      </c>
      <c r="F359" s="5" t="s">
        <v>840</v>
      </c>
      <c r="G359" s="5" t="s">
        <v>840</v>
      </c>
      <c r="H359" s="5" t="s">
        <v>31</v>
      </c>
      <c r="I359" s="5" t="s">
        <v>841</v>
      </c>
      <c r="J359" s="5" t="s">
        <v>20</v>
      </c>
      <c r="K359" s="5" t="s">
        <v>32</v>
      </c>
      <c r="L359" s="5" t="s">
        <v>39</v>
      </c>
      <c r="M359" s="17">
        <v>100880</v>
      </c>
      <c r="N359" s="17">
        <v>100880</v>
      </c>
      <c r="O359" s="18">
        <v>100880</v>
      </c>
      <c r="P359" s="25">
        <f t="shared" si="17"/>
        <v>0</v>
      </c>
      <c r="Q359" s="25">
        <f t="shared" si="18"/>
        <v>0</v>
      </c>
      <c r="R359" s="25">
        <f t="shared" si="19"/>
        <v>0</v>
      </c>
    </row>
    <row r="360" spans="1:18" x14ac:dyDescent="0.2">
      <c r="A360" s="4" t="s">
        <v>48</v>
      </c>
      <c r="B360" s="4" t="s">
        <v>842</v>
      </c>
      <c r="C360" s="4" t="s">
        <v>50</v>
      </c>
      <c r="D360" s="4" t="s">
        <v>659</v>
      </c>
      <c r="E360" s="4" t="s">
        <v>17</v>
      </c>
      <c r="F360" s="4" t="s">
        <v>17</v>
      </c>
      <c r="G360" s="4" t="s">
        <v>17</v>
      </c>
      <c r="H360" s="4" t="s">
        <v>18</v>
      </c>
      <c r="I360" s="4" t="s">
        <v>843</v>
      </c>
      <c r="J360" s="4" t="s">
        <v>223</v>
      </c>
      <c r="K360" s="4" t="s">
        <v>17</v>
      </c>
      <c r="L360" s="4" t="s">
        <v>661</v>
      </c>
      <c r="M360" s="15">
        <v>109000</v>
      </c>
      <c r="N360" s="15">
        <v>159000</v>
      </c>
      <c r="O360" s="16">
        <v>134000</v>
      </c>
      <c r="P360" s="25">
        <f t="shared" si="17"/>
        <v>0</v>
      </c>
      <c r="Q360" s="25">
        <f t="shared" si="18"/>
        <v>1</v>
      </c>
      <c r="R360" s="25">
        <f t="shared" si="19"/>
        <v>1</v>
      </c>
    </row>
    <row r="361" spans="1:18" x14ac:dyDescent="0.2">
      <c r="A361" s="5" t="s">
        <v>105</v>
      </c>
      <c r="B361" s="5" t="s">
        <v>844</v>
      </c>
      <c r="C361" s="5" t="s">
        <v>28</v>
      </c>
      <c r="D361" s="5" t="s">
        <v>845</v>
      </c>
      <c r="E361" s="5" t="s">
        <v>600</v>
      </c>
      <c r="F361" s="5" t="s">
        <v>600</v>
      </c>
      <c r="G361" s="5" t="s">
        <v>600</v>
      </c>
      <c r="H361" s="5" t="s">
        <v>31</v>
      </c>
      <c r="I361" s="5" t="s">
        <v>155</v>
      </c>
      <c r="J361" s="5" t="s">
        <v>20</v>
      </c>
      <c r="K361" s="5" t="s">
        <v>32</v>
      </c>
      <c r="L361" s="5" t="s">
        <v>33</v>
      </c>
      <c r="M361" s="17">
        <v>69000</v>
      </c>
      <c r="N361" s="17">
        <v>86000</v>
      </c>
      <c r="O361" s="18">
        <v>77500</v>
      </c>
      <c r="P361" s="25">
        <f t="shared" si="17"/>
        <v>0</v>
      </c>
      <c r="Q361" s="25">
        <f t="shared" si="18"/>
        <v>0</v>
      </c>
      <c r="R361" s="25">
        <f t="shared" si="19"/>
        <v>0</v>
      </c>
    </row>
    <row r="362" spans="1:18" x14ac:dyDescent="0.2">
      <c r="A362" s="4" t="s">
        <v>424</v>
      </c>
      <c r="B362" s="4" t="s">
        <v>450</v>
      </c>
      <c r="C362" s="4" t="s">
        <v>50</v>
      </c>
      <c r="D362" s="4" t="s">
        <v>846</v>
      </c>
      <c r="E362" s="4" t="s">
        <v>216</v>
      </c>
      <c r="F362" s="4" t="s">
        <v>216</v>
      </c>
      <c r="G362" s="4" t="s">
        <v>216</v>
      </c>
      <c r="H362" s="4" t="s">
        <v>53</v>
      </c>
      <c r="I362" s="4" t="s">
        <v>87</v>
      </c>
      <c r="J362" s="4" t="s">
        <v>20</v>
      </c>
      <c r="K362" s="4" t="s">
        <v>32</v>
      </c>
      <c r="L362" s="4" t="s">
        <v>33</v>
      </c>
      <c r="M362" s="15">
        <v>85280</v>
      </c>
      <c r="N362" s="15">
        <v>85280</v>
      </c>
      <c r="O362" s="16">
        <v>85280</v>
      </c>
      <c r="P362" s="25">
        <f t="shared" si="17"/>
        <v>0</v>
      </c>
      <c r="Q362" s="25">
        <f t="shared" si="18"/>
        <v>0</v>
      </c>
      <c r="R362" s="25">
        <f t="shared" si="19"/>
        <v>0</v>
      </c>
    </row>
    <row r="363" spans="1:18" x14ac:dyDescent="0.2">
      <c r="A363" s="5" t="s">
        <v>22</v>
      </c>
      <c r="B363" s="5" t="s">
        <v>847</v>
      </c>
      <c r="C363" s="5" t="s">
        <v>23</v>
      </c>
      <c r="D363" s="5" t="s">
        <v>848</v>
      </c>
      <c r="E363" s="5" t="s">
        <v>37</v>
      </c>
      <c r="F363" s="5" t="s">
        <v>37</v>
      </c>
      <c r="G363" s="5" t="s">
        <v>37</v>
      </c>
      <c r="H363" s="5" t="s">
        <v>31</v>
      </c>
      <c r="I363" s="5" t="s">
        <v>18</v>
      </c>
      <c r="J363" s="5" t="s">
        <v>20</v>
      </c>
      <c r="K363" s="5" t="s">
        <v>32</v>
      </c>
      <c r="L363" s="5" t="s">
        <v>21</v>
      </c>
      <c r="M363" s="17">
        <v>65000</v>
      </c>
      <c r="N363" s="17">
        <v>87000</v>
      </c>
      <c r="O363" s="18">
        <v>76000</v>
      </c>
      <c r="P363" s="25">
        <f t="shared" si="17"/>
        <v>0</v>
      </c>
      <c r="Q363" s="25">
        <f t="shared" si="18"/>
        <v>0</v>
      </c>
      <c r="R363" s="25">
        <f t="shared" si="19"/>
        <v>0</v>
      </c>
    </row>
    <row r="364" spans="1:18" x14ac:dyDescent="0.2">
      <c r="A364" s="4" t="s">
        <v>55</v>
      </c>
      <c r="B364" s="4" t="s">
        <v>849</v>
      </c>
      <c r="C364" s="4" t="s">
        <v>35</v>
      </c>
      <c r="D364" s="4" t="s">
        <v>850</v>
      </c>
      <c r="E364" s="4" t="s">
        <v>99</v>
      </c>
      <c r="F364" s="4" t="s">
        <v>99</v>
      </c>
      <c r="G364" s="4" t="s">
        <v>99</v>
      </c>
      <c r="H364" s="4" t="s">
        <v>100</v>
      </c>
      <c r="I364" s="4" t="s">
        <v>851</v>
      </c>
      <c r="J364" s="4" t="s">
        <v>20</v>
      </c>
      <c r="K364" s="4" t="s">
        <v>32</v>
      </c>
      <c r="L364" s="4" t="s">
        <v>21</v>
      </c>
      <c r="M364" s="15">
        <v>68000</v>
      </c>
      <c r="N364" s="15">
        <v>88300</v>
      </c>
      <c r="O364" s="16">
        <v>78150</v>
      </c>
      <c r="P364" s="25">
        <f t="shared" si="17"/>
        <v>0</v>
      </c>
      <c r="Q364" s="25">
        <f t="shared" si="18"/>
        <v>0</v>
      </c>
      <c r="R364" s="25">
        <f t="shared" si="19"/>
        <v>0</v>
      </c>
    </row>
    <row r="365" spans="1:18" x14ac:dyDescent="0.2">
      <c r="A365" s="5" t="s">
        <v>55</v>
      </c>
      <c r="B365" s="5" t="s">
        <v>853</v>
      </c>
      <c r="C365" s="5" t="s">
        <v>15</v>
      </c>
      <c r="D365" s="5" t="s">
        <v>854</v>
      </c>
      <c r="E365" s="5" t="s">
        <v>37</v>
      </c>
      <c r="F365" s="5" t="s">
        <v>37</v>
      </c>
      <c r="G365" s="5" t="s">
        <v>37</v>
      </c>
      <c r="H365" s="5" t="s">
        <v>31</v>
      </c>
      <c r="I365" s="5" t="s">
        <v>855</v>
      </c>
      <c r="J365" s="5" t="s">
        <v>20</v>
      </c>
      <c r="K365" s="5" t="s">
        <v>32</v>
      </c>
      <c r="L365" s="5" t="s">
        <v>21</v>
      </c>
      <c r="M365" s="17">
        <v>43200</v>
      </c>
      <c r="N365" s="17">
        <v>70800</v>
      </c>
      <c r="O365" s="18">
        <v>57000</v>
      </c>
      <c r="P365" s="25">
        <f t="shared" si="17"/>
        <v>0</v>
      </c>
      <c r="Q365" s="25">
        <f t="shared" si="18"/>
        <v>0</v>
      </c>
      <c r="R365" s="25">
        <f t="shared" si="19"/>
        <v>0</v>
      </c>
    </row>
    <row r="366" spans="1:18" x14ac:dyDescent="0.2">
      <c r="A366" s="4" t="s">
        <v>88</v>
      </c>
      <c r="B366" s="4" t="s">
        <v>321</v>
      </c>
      <c r="C366" s="4" t="s">
        <v>90</v>
      </c>
      <c r="D366" s="4" t="s">
        <v>856</v>
      </c>
      <c r="E366" s="4" t="s">
        <v>37</v>
      </c>
      <c r="F366" s="4" t="s">
        <v>37</v>
      </c>
      <c r="G366" s="4" t="s">
        <v>37</v>
      </c>
      <c r="H366" s="4" t="s">
        <v>31</v>
      </c>
      <c r="I366" s="4" t="s">
        <v>857</v>
      </c>
      <c r="J366" s="4" t="s">
        <v>20</v>
      </c>
      <c r="K366" s="4" t="s">
        <v>32</v>
      </c>
      <c r="L366" s="4" t="s">
        <v>21</v>
      </c>
      <c r="M366" s="15">
        <v>85816.8</v>
      </c>
      <c r="N366" s="15">
        <v>91520</v>
      </c>
      <c r="O366" s="16">
        <v>88668.4</v>
      </c>
      <c r="P366" s="25">
        <f t="shared" si="17"/>
        <v>0</v>
      </c>
      <c r="Q366" s="25">
        <f t="shared" si="18"/>
        <v>0</v>
      </c>
      <c r="R366" s="25">
        <f t="shared" si="19"/>
        <v>0</v>
      </c>
    </row>
    <row r="367" spans="1:18" x14ac:dyDescent="0.2">
      <c r="A367" s="5" t="s">
        <v>48</v>
      </c>
      <c r="B367" s="5" t="s">
        <v>858</v>
      </c>
      <c r="C367" s="5" t="s">
        <v>50</v>
      </c>
      <c r="D367" s="5" t="s">
        <v>859</v>
      </c>
      <c r="E367" s="5" t="s">
        <v>1835</v>
      </c>
      <c r="F367" s="5" t="s">
        <v>1835</v>
      </c>
      <c r="G367" s="5" t="s">
        <v>1835</v>
      </c>
      <c r="H367" s="5" t="s">
        <v>146</v>
      </c>
      <c r="I367" s="5" t="s">
        <v>860</v>
      </c>
      <c r="J367" s="5" t="s">
        <v>20</v>
      </c>
      <c r="K367" s="5" t="s">
        <v>32</v>
      </c>
      <c r="L367" s="5" t="s">
        <v>21</v>
      </c>
      <c r="M367" s="17">
        <v>30240.560000000001</v>
      </c>
      <c r="N367" s="17">
        <v>57200</v>
      </c>
      <c r="O367" s="18">
        <v>43720.28</v>
      </c>
      <c r="P367" s="25">
        <f t="shared" si="17"/>
        <v>0</v>
      </c>
      <c r="Q367" s="25">
        <f t="shared" si="18"/>
        <v>1</v>
      </c>
      <c r="R367" s="25">
        <f t="shared" si="19"/>
        <v>0</v>
      </c>
    </row>
    <row r="368" spans="1:18" x14ac:dyDescent="0.2">
      <c r="A368" s="4" t="s">
        <v>22</v>
      </c>
      <c r="B368" s="4" t="s">
        <v>23</v>
      </c>
      <c r="C368" s="4" t="s">
        <v>23</v>
      </c>
      <c r="D368" s="4" t="s">
        <v>861</v>
      </c>
      <c r="E368" s="4" t="s">
        <v>600</v>
      </c>
      <c r="F368" s="4" t="s">
        <v>600</v>
      </c>
      <c r="G368" s="4" t="s">
        <v>600</v>
      </c>
      <c r="H368" s="4" t="s">
        <v>31</v>
      </c>
      <c r="I368" s="4" t="s">
        <v>862</v>
      </c>
      <c r="J368" s="4" t="s">
        <v>20</v>
      </c>
      <c r="K368" s="4" t="s">
        <v>32</v>
      </c>
      <c r="L368" s="4" t="s">
        <v>21</v>
      </c>
      <c r="M368" s="15">
        <v>103042</v>
      </c>
      <c r="N368" s="15">
        <v>103042</v>
      </c>
      <c r="O368" s="16">
        <v>103042</v>
      </c>
      <c r="P368" s="25">
        <f t="shared" si="17"/>
        <v>0</v>
      </c>
      <c r="Q368" s="25">
        <f t="shared" si="18"/>
        <v>0</v>
      </c>
      <c r="R368" s="25">
        <f t="shared" si="19"/>
        <v>0</v>
      </c>
    </row>
    <row r="369" spans="1:18" x14ac:dyDescent="0.2">
      <c r="A369" s="5" t="s">
        <v>424</v>
      </c>
      <c r="B369" s="5" t="s">
        <v>450</v>
      </c>
      <c r="C369" s="5" t="s">
        <v>50</v>
      </c>
      <c r="D369" s="5" t="s">
        <v>863</v>
      </c>
      <c r="E369" s="5" t="s">
        <v>864</v>
      </c>
      <c r="F369" s="5" t="s">
        <v>864</v>
      </c>
      <c r="G369" s="5" t="s">
        <v>864</v>
      </c>
      <c r="H369" s="5" t="s">
        <v>100</v>
      </c>
      <c r="I369" s="5" t="s">
        <v>865</v>
      </c>
      <c r="J369" s="5" t="s">
        <v>20</v>
      </c>
      <c r="K369" s="5" t="s">
        <v>32</v>
      </c>
      <c r="L369" s="5" t="s">
        <v>33</v>
      </c>
      <c r="M369" s="17">
        <v>87360</v>
      </c>
      <c r="N369" s="17">
        <v>87360</v>
      </c>
      <c r="O369" s="18">
        <v>87360</v>
      </c>
      <c r="P369" s="25">
        <f t="shared" si="17"/>
        <v>0</v>
      </c>
      <c r="Q369" s="25">
        <f t="shared" si="18"/>
        <v>0</v>
      </c>
      <c r="R369" s="25">
        <f t="shared" si="19"/>
        <v>0</v>
      </c>
    </row>
    <row r="370" spans="1:18" x14ac:dyDescent="0.2">
      <c r="A370" s="4" t="s">
        <v>88</v>
      </c>
      <c r="B370" s="4" t="s">
        <v>645</v>
      </c>
      <c r="C370" s="4" t="s">
        <v>28</v>
      </c>
      <c r="D370" s="4" t="s">
        <v>866</v>
      </c>
      <c r="E370" s="4" t="s">
        <v>316</v>
      </c>
      <c r="F370" s="4" t="s">
        <v>316</v>
      </c>
      <c r="G370" s="4" t="s">
        <v>316</v>
      </c>
      <c r="H370" s="4" t="s">
        <v>31</v>
      </c>
      <c r="I370" s="4" t="s">
        <v>867</v>
      </c>
      <c r="J370" s="4" t="s">
        <v>20</v>
      </c>
      <c r="K370" s="4" t="s">
        <v>32</v>
      </c>
      <c r="L370" s="4" t="s">
        <v>33</v>
      </c>
      <c r="M370" s="15">
        <v>93600</v>
      </c>
      <c r="N370" s="15">
        <v>93600</v>
      </c>
      <c r="O370" s="16">
        <v>93600</v>
      </c>
      <c r="P370" s="25">
        <f t="shared" si="17"/>
        <v>0</v>
      </c>
      <c r="Q370" s="25">
        <f t="shared" si="18"/>
        <v>0</v>
      </c>
      <c r="R370" s="25">
        <f t="shared" si="19"/>
        <v>0</v>
      </c>
    </row>
    <row r="371" spans="1:18" x14ac:dyDescent="0.2">
      <c r="A371" s="5" t="s">
        <v>22</v>
      </c>
      <c r="B371" s="5" t="s">
        <v>23</v>
      </c>
      <c r="C371" s="5" t="s">
        <v>23</v>
      </c>
      <c r="D371" s="5" t="s">
        <v>861</v>
      </c>
      <c r="E371" s="5" t="s">
        <v>600</v>
      </c>
      <c r="F371" s="5" t="s">
        <v>600</v>
      </c>
      <c r="G371" s="5" t="s">
        <v>600</v>
      </c>
      <c r="H371" s="5" t="s">
        <v>31</v>
      </c>
      <c r="I371" s="5" t="s">
        <v>862</v>
      </c>
      <c r="J371" s="5" t="s">
        <v>20</v>
      </c>
      <c r="K371" s="5" t="s">
        <v>32</v>
      </c>
      <c r="L371" s="5" t="s">
        <v>21</v>
      </c>
      <c r="M371" s="17">
        <v>103042</v>
      </c>
      <c r="N371" s="17">
        <v>103042</v>
      </c>
      <c r="O371" s="18">
        <v>103042</v>
      </c>
      <c r="P371" s="25">
        <f t="shared" si="17"/>
        <v>0</v>
      </c>
      <c r="Q371" s="25">
        <f t="shared" si="18"/>
        <v>0</v>
      </c>
      <c r="R371" s="25">
        <f t="shared" si="19"/>
        <v>0</v>
      </c>
    </row>
    <row r="372" spans="1:18" x14ac:dyDescent="0.2">
      <c r="A372" s="4" t="s">
        <v>424</v>
      </c>
      <c r="B372" s="4" t="s">
        <v>450</v>
      </c>
      <c r="C372" s="4" t="s">
        <v>50</v>
      </c>
      <c r="D372" s="4" t="s">
        <v>863</v>
      </c>
      <c r="E372" s="4" t="s">
        <v>864</v>
      </c>
      <c r="F372" s="4" t="s">
        <v>864</v>
      </c>
      <c r="G372" s="4" t="s">
        <v>864</v>
      </c>
      <c r="H372" s="4" t="s">
        <v>100</v>
      </c>
      <c r="I372" s="4" t="s">
        <v>865</v>
      </c>
      <c r="J372" s="4" t="s">
        <v>20</v>
      </c>
      <c r="K372" s="4" t="s">
        <v>32</v>
      </c>
      <c r="L372" s="4" t="s">
        <v>33</v>
      </c>
      <c r="M372" s="15">
        <v>87360</v>
      </c>
      <c r="N372" s="15">
        <v>87360</v>
      </c>
      <c r="O372" s="16">
        <v>87360</v>
      </c>
      <c r="P372" s="25">
        <f t="shared" si="17"/>
        <v>0</v>
      </c>
      <c r="Q372" s="25">
        <f t="shared" si="18"/>
        <v>0</v>
      </c>
      <c r="R372" s="25">
        <f t="shared" si="19"/>
        <v>0</v>
      </c>
    </row>
    <row r="373" spans="1:18" x14ac:dyDescent="0.2">
      <c r="A373" s="5" t="s">
        <v>26</v>
      </c>
      <c r="B373" s="5" t="s">
        <v>868</v>
      </c>
      <c r="C373" s="5" t="s">
        <v>50</v>
      </c>
      <c r="D373" s="5" t="s">
        <v>664</v>
      </c>
      <c r="E373" s="5" t="s">
        <v>123</v>
      </c>
      <c r="F373" s="5" t="s">
        <v>123</v>
      </c>
      <c r="G373" s="5" t="s">
        <v>123</v>
      </c>
      <c r="H373" s="5" t="s">
        <v>31</v>
      </c>
      <c r="I373" s="5" t="s">
        <v>19</v>
      </c>
      <c r="J373" s="5" t="s">
        <v>20</v>
      </c>
      <c r="K373" s="5" t="s">
        <v>32</v>
      </c>
      <c r="L373" s="5" t="s">
        <v>21</v>
      </c>
      <c r="M373" s="17">
        <v>93600</v>
      </c>
      <c r="N373" s="17">
        <v>93600</v>
      </c>
      <c r="O373" s="18">
        <v>93600</v>
      </c>
      <c r="P373" s="25">
        <f t="shared" si="17"/>
        <v>0</v>
      </c>
      <c r="Q373" s="25">
        <f t="shared" si="18"/>
        <v>0</v>
      </c>
      <c r="R373" s="25">
        <f t="shared" si="19"/>
        <v>0</v>
      </c>
    </row>
    <row r="374" spans="1:18" x14ac:dyDescent="0.2">
      <c r="A374" s="4" t="s">
        <v>96</v>
      </c>
      <c r="B374" s="4" t="s">
        <v>869</v>
      </c>
      <c r="C374" s="4" t="s">
        <v>50</v>
      </c>
      <c r="D374" s="4" t="s">
        <v>870</v>
      </c>
      <c r="E374" s="4" t="s">
        <v>17</v>
      </c>
      <c r="F374" s="4" t="s">
        <v>17</v>
      </c>
      <c r="G374" s="4" t="s">
        <v>17</v>
      </c>
      <c r="H374" s="4" t="s">
        <v>18</v>
      </c>
      <c r="I374" s="4" t="s">
        <v>871</v>
      </c>
      <c r="J374" s="4" t="s">
        <v>223</v>
      </c>
      <c r="K374" s="4" t="s">
        <v>17</v>
      </c>
      <c r="L374" s="4" t="s">
        <v>21</v>
      </c>
      <c r="M374" s="15">
        <v>50000</v>
      </c>
      <c r="N374" s="15">
        <v>76458</v>
      </c>
      <c r="O374" s="16">
        <v>63229</v>
      </c>
      <c r="P374" s="25">
        <f t="shared" si="17"/>
        <v>0</v>
      </c>
      <c r="Q374" s="25">
        <f t="shared" si="18"/>
        <v>0</v>
      </c>
      <c r="R374" s="25">
        <f t="shared" si="19"/>
        <v>0</v>
      </c>
    </row>
    <row r="375" spans="1:18" x14ac:dyDescent="0.2">
      <c r="A375" s="5" t="s">
        <v>88</v>
      </c>
      <c r="B375" s="5" t="s">
        <v>675</v>
      </c>
      <c r="C375" s="5" t="s">
        <v>90</v>
      </c>
      <c r="D375" s="5" t="s">
        <v>872</v>
      </c>
      <c r="E375" s="5" t="s">
        <v>482</v>
      </c>
      <c r="F375" s="5" t="s">
        <v>482</v>
      </c>
      <c r="G375" s="5" t="s">
        <v>482</v>
      </c>
      <c r="H375" s="5" t="s">
        <v>31</v>
      </c>
      <c r="I375" s="5" t="s">
        <v>530</v>
      </c>
      <c r="J375" s="5" t="s">
        <v>20</v>
      </c>
      <c r="K375" s="5" t="s">
        <v>32</v>
      </c>
      <c r="L375" s="5" t="s">
        <v>46</v>
      </c>
      <c r="M375" s="17">
        <v>60000</v>
      </c>
      <c r="N375" s="17">
        <v>80000</v>
      </c>
      <c r="O375" s="18">
        <v>70000</v>
      </c>
      <c r="P375" s="25">
        <f t="shared" si="17"/>
        <v>0</v>
      </c>
      <c r="Q375" s="25">
        <f t="shared" si="18"/>
        <v>0</v>
      </c>
      <c r="R375" s="25">
        <f t="shared" si="19"/>
        <v>0</v>
      </c>
    </row>
    <row r="376" spans="1:18" x14ac:dyDescent="0.2">
      <c r="A376" s="4" t="s">
        <v>22</v>
      </c>
      <c r="B376" s="4" t="s">
        <v>23</v>
      </c>
      <c r="C376" s="4" t="s">
        <v>23</v>
      </c>
      <c r="D376" s="4" t="s">
        <v>135</v>
      </c>
      <c r="E376" s="4" t="s">
        <v>136</v>
      </c>
      <c r="F376" s="4" t="s">
        <v>136</v>
      </c>
      <c r="G376" s="4" t="s">
        <v>136</v>
      </c>
      <c r="H376" s="4" t="s">
        <v>100</v>
      </c>
      <c r="I376" s="4" t="s">
        <v>18</v>
      </c>
      <c r="J376" s="4" t="s">
        <v>20</v>
      </c>
      <c r="K376" s="4" t="s">
        <v>32</v>
      </c>
      <c r="L376" s="4" t="s">
        <v>33</v>
      </c>
      <c r="M376" s="15">
        <v>64618.31</v>
      </c>
      <c r="N376" s="15">
        <v>90053.440000000002</v>
      </c>
      <c r="O376" s="16">
        <v>77335.875</v>
      </c>
      <c r="P376" s="25">
        <f t="shared" si="17"/>
        <v>0</v>
      </c>
      <c r="Q376" s="25">
        <f t="shared" si="18"/>
        <v>0</v>
      </c>
      <c r="R376" s="25">
        <f t="shared" si="19"/>
        <v>0</v>
      </c>
    </row>
    <row r="377" spans="1:18" x14ac:dyDescent="0.2">
      <c r="A377" s="5" t="s">
        <v>81</v>
      </c>
      <c r="B377" s="5" t="s">
        <v>879</v>
      </c>
      <c r="C377" s="5" t="s">
        <v>50</v>
      </c>
      <c r="D377" s="5" t="s">
        <v>880</v>
      </c>
      <c r="E377" s="5" t="s">
        <v>37</v>
      </c>
      <c r="F377" s="5" t="s">
        <v>37</v>
      </c>
      <c r="G377" s="5" t="s">
        <v>37</v>
      </c>
      <c r="H377" s="5" t="s">
        <v>31</v>
      </c>
      <c r="I377" s="5" t="s">
        <v>54</v>
      </c>
      <c r="J377" s="5" t="s">
        <v>20</v>
      </c>
      <c r="K377" s="5" t="s">
        <v>32</v>
      </c>
      <c r="L377" s="5" t="s">
        <v>46</v>
      </c>
      <c r="M377" s="17">
        <v>45000</v>
      </c>
      <c r="N377" s="17">
        <v>60000</v>
      </c>
      <c r="O377" s="18">
        <v>52500</v>
      </c>
      <c r="P377" s="25">
        <f t="shared" si="17"/>
        <v>0</v>
      </c>
      <c r="Q377" s="25">
        <f t="shared" si="18"/>
        <v>0</v>
      </c>
      <c r="R377" s="25">
        <f t="shared" si="19"/>
        <v>0</v>
      </c>
    </row>
    <row r="378" spans="1:18" x14ac:dyDescent="0.2">
      <c r="A378" s="4" t="s">
        <v>81</v>
      </c>
      <c r="B378" s="4" t="s">
        <v>881</v>
      </c>
      <c r="C378" s="4" t="s">
        <v>50</v>
      </c>
      <c r="D378" s="4" t="s">
        <v>327</v>
      </c>
      <c r="E378" s="4" t="s">
        <v>37</v>
      </c>
      <c r="F378" s="4" t="s">
        <v>37</v>
      </c>
      <c r="G378" s="4" t="s">
        <v>37</v>
      </c>
      <c r="H378" s="4" t="s">
        <v>31</v>
      </c>
      <c r="I378" s="4" t="s">
        <v>882</v>
      </c>
      <c r="J378" s="4" t="s">
        <v>45</v>
      </c>
      <c r="K378" s="4" t="s">
        <v>32</v>
      </c>
      <c r="L378" s="4" t="s">
        <v>93</v>
      </c>
      <c r="M378" s="15">
        <v>66000</v>
      </c>
      <c r="N378" s="15">
        <v>84500</v>
      </c>
      <c r="O378" s="16">
        <v>75250</v>
      </c>
      <c r="P378" s="25">
        <f t="shared" si="17"/>
        <v>0</v>
      </c>
      <c r="Q378" s="25">
        <f t="shared" si="18"/>
        <v>0</v>
      </c>
      <c r="R378" s="25">
        <f t="shared" si="19"/>
        <v>0</v>
      </c>
    </row>
    <row r="379" spans="1:18" x14ac:dyDescent="0.2">
      <c r="A379" s="5" t="s">
        <v>424</v>
      </c>
      <c r="B379" s="5" t="s">
        <v>450</v>
      </c>
      <c r="C379" s="5" t="s">
        <v>50</v>
      </c>
      <c r="D379" s="5" t="s">
        <v>883</v>
      </c>
      <c r="E379" s="5" t="s">
        <v>99</v>
      </c>
      <c r="F379" s="5" t="s">
        <v>99</v>
      </c>
      <c r="G379" s="5" t="s">
        <v>99</v>
      </c>
      <c r="H379" s="5" t="s">
        <v>100</v>
      </c>
      <c r="I379" s="5" t="s">
        <v>87</v>
      </c>
      <c r="J379" s="5" t="s">
        <v>20</v>
      </c>
      <c r="K379" s="5" t="s">
        <v>32</v>
      </c>
      <c r="L379" s="5" t="s">
        <v>33</v>
      </c>
      <c r="M379" s="17">
        <v>89440</v>
      </c>
      <c r="N379" s="17">
        <v>89440</v>
      </c>
      <c r="O379" s="18">
        <v>89440</v>
      </c>
      <c r="P379" s="25">
        <f t="shared" si="17"/>
        <v>0</v>
      </c>
      <c r="Q379" s="25">
        <f t="shared" si="18"/>
        <v>0</v>
      </c>
      <c r="R379" s="25">
        <f t="shared" si="19"/>
        <v>0</v>
      </c>
    </row>
    <row r="380" spans="1:18" x14ac:dyDescent="0.2">
      <c r="A380" s="4" t="s">
        <v>424</v>
      </c>
      <c r="B380" s="4" t="s">
        <v>450</v>
      </c>
      <c r="C380" s="4" t="s">
        <v>50</v>
      </c>
      <c r="D380" s="4" t="s">
        <v>884</v>
      </c>
      <c r="E380" s="4" t="s">
        <v>99</v>
      </c>
      <c r="F380" s="4" t="s">
        <v>99</v>
      </c>
      <c r="G380" s="4" t="s">
        <v>99</v>
      </c>
      <c r="H380" s="4" t="s">
        <v>100</v>
      </c>
      <c r="I380" s="4" t="s">
        <v>87</v>
      </c>
      <c r="J380" s="4" t="s">
        <v>20</v>
      </c>
      <c r="K380" s="4" t="s">
        <v>32</v>
      </c>
      <c r="L380" s="4" t="s">
        <v>241</v>
      </c>
      <c r="M380" s="15">
        <v>89440</v>
      </c>
      <c r="N380" s="15">
        <v>89440</v>
      </c>
      <c r="O380" s="16">
        <v>89440</v>
      </c>
      <c r="P380" s="25">
        <f t="shared" si="17"/>
        <v>0</v>
      </c>
      <c r="Q380" s="25">
        <f t="shared" si="18"/>
        <v>0</v>
      </c>
      <c r="R380" s="25">
        <f t="shared" si="19"/>
        <v>0</v>
      </c>
    </row>
    <row r="381" spans="1:18" x14ac:dyDescent="0.2">
      <c r="A381" s="5" t="s">
        <v>26</v>
      </c>
      <c r="B381" s="5" t="s">
        <v>644</v>
      </c>
      <c r="C381" s="5" t="s">
        <v>50</v>
      </c>
      <c r="D381" s="5" t="s">
        <v>460</v>
      </c>
      <c r="E381" s="5" t="s">
        <v>1835</v>
      </c>
      <c r="F381" s="5" t="s">
        <v>1835</v>
      </c>
      <c r="G381" s="5" t="s">
        <v>1835</v>
      </c>
      <c r="H381" s="5" t="s">
        <v>146</v>
      </c>
      <c r="I381" s="5" t="s">
        <v>87</v>
      </c>
      <c r="J381" s="5" t="s">
        <v>20</v>
      </c>
      <c r="K381" s="5" t="s">
        <v>32</v>
      </c>
      <c r="L381" s="5" t="s">
        <v>21</v>
      </c>
      <c r="M381" s="17">
        <v>64123.59</v>
      </c>
      <c r="N381" s="17">
        <v>86600</v>
      </c>
      <c r="O381" s="18">
        <v>75361.794999999998</v>
      </c>
      <c r="P381" s="25">
        <f t="shared" si="17"/>
        <v>0</v>
      </c>
      <c r="Q381" s="25">
        <f t="shared" si="18"/>
        <v>0</v>
      </c>
      <c r="R381" s="25">
        <f t="shared" si="19"/>
        <v>0</v>
      </c>
    </row>
    <row r="382" spans="1:18" x14ac:dyDescent="0.2">
      <c r="A382" s="4" t="s">
        <v>88</v>
      </c>
      <c r="B382" s="4" t="s">
        <v>321</v>
      </c>
      <c r="C382" s="4" t="s">
        <v>90</v>
      </c>
      <c r="D382" s="4" t="s">
        <v>885</v>
      </c>
      <c r="E382" s="4" t="s">
        <v>886</v>
      </c>
      <c r="F382" s="4" t="s">
        <v>17</v>
      </c>
      <c r="G382" s="4" t="s">
        <v>2487</v>
      </c>
      <c r="H382" s="4" t="s">
        <v>146</v>
      </c>
      <c r="I382" s="4" t="s">
        <v>887</v>
      </c>
      <c r="J382" s="4" t="s">
        <v>20</v>
      </c>
      <c r="K382" s="4" t="s">
        <v>17</v>
      </c>
      <c r="L382" s="4" t="s">
        <v>33</v>
      </c>
      <c r="M382" s="15">
        <v>85816.8</v>
      </c>
      <c r="N382" s="15">
        <v>91520</v>
      </c>
      <c r="O382" s="16">
        <v>88668.4</v>
      </c>
      <c r="P382" s="25">
        <f t="shared" si="17"/>
        <v>0</v>
      </c>
      <c r="Q382" s="25">
        <f t="shared" si="18"/>
        <v>0</v>
      </c>
      <c r="R382" s="25">
        <f t="shared" si="19"/>
        <v>0</v>
      </c>
    </row>
    <row r="383" spans="1:18" x14ac:dyDescent="0.2">
      <c r="A383" s="5" t="s">
        <v>55</v>
      </c>
      <c r="B383" s="5" t="s">
        <v>888</v>
      </c>
      <c r="C383" s="5" t="s">
        <v>50</v>
      </c>
      <c r="D383" s="5" t="s">
        <v>889</v>
      </c>
      <c r="E383" s="5" t="s">
        <v>37</v>
      </c>
      <c r="F383" s="5" t="s">
        <v>37</v>
      </c>
      <c r="G383" s="5" t="s">
        <v>37</v>
      </c>
      <c r="H383" s="5" t="s">
        <v>31</v>
      </c>
      <c r="I383" s="5" t="s">
        <v>597</v>
      </c>
      <c r="J383" s="5" t="s">
        <v>20</v>
      </c>
      <c r="K383" s="5" t="s">
        <v>32</v>
      </c>
      <c r="L383" s="5" t="s">
        <v>33</v>
      </c>
      <c r="M383" s="17">
        <v>30240.560000000001</v>
      </c>
      <c r="N383" s="17">
        <v>57200</v>
      </c>
      <c r="O383" s="18">
        <v>43720.28</v>
      </c>
      <c r="P383" s="25">
        <f t="shared" si="17"/>
        <v>0</v>
      </c>
      <c r="Q383" s="25">
        <f t="shared" si="18"/>
        <v>1</v>
      </c>
      <c r="R383" s="25">
        <f t="shared" si="19"/>
        <v>0</v>
      </c>
    </row>
    <row r="384" spans="1:18" x14ac:dyDescent="0.2">
      <c r="A384" s="4" t="s">
        <v>22</v>
      </c>
      <c r="B384" s="4" t="s">
        <v>23</v>
      </c>
      <c r="C384" s="4" t="s">
        <v>23</v>
      </c>
      <c r="D384" s="4" t="s">
        <v>890</v>
      </c>
      <c r="E384" s="4" t="s">
        <v>123</v>
      </c>
      <c r="F384" s="4" t="s">
        <v>123</v>
      </c>
      <c r="G384" s="4" t="s">
        <v>123</v>
      </c>
      <c r="H384" s="4" t="s">
        <v>31</v>
      </c>
      <c r="I384" s="4" t="s">
        <v>155</v>
      </c>
      <c r="J384" s="4" t="s">
        <v>20</v>
      </c>
      <c r="K384" s="4" t="s">
        <v>32</v>
      </c>
      <c r="L384" s="4" t="s">
        <v>130</v>
      </c>
      <c r="M384" s="15">
        <v>65000</v>
      </c>
      <c r="N384" s="15">
        <v>87000</v>
      </c>
      <c r="O384" s="16">
        <v>76000</v>
      </c>
      <c r="P384" s="25">
        <f t="shared" si="17"/>
        <v>0</v>
      </c>
      <c r="Q384" s="25">
        <f t="shared" si="18"/>
        <v>0</v>
      </c>
      <c r="R384" s="25">
        <f t="shared" si="19"/>
        <v>0</v>
      </c>
    </row>
    <row r="385" spans="1:18" x14ac:dyDescent="0.2">
      <c r="A385" s="5" t="s">
        <v>105</v>
      </c>
      <c r="B385" s="5" t="s">
        <v>891</v>
      </c>
      <c r="C385" s="5" t="s">
        <v>50</v>
      </c>
      <c r="D385" s="5" t="s">
        <v>892</v>
      </c>
      <c r="E385" s="5" t="s">
        <v>37</v>
      </c>
      <c r="F385" s="5" t="s">
        <v>37</v>
      </c>
      <c r="G385" s="5" t="s">
        <v>37</v>
      </c>
      <c r="H385" s="5" t="s">
        <v>31</v>
      </c>
      <c r="I385" s="5" t="s">
        <v>155</v>
      </c>
      <c r="J385" s="5" t="s">
        <v>20</v>
      </c>
      <c r="K385" s="5" t="s">
        <v>32</v>
      </c>
      <c r="L385" s="5" t="s">
        <v>21</v>
      </c>
      <c r="M385" s="17">
        <v>69000</v>
      </c>
      <c r="N385" s="17">
        <v>86000</v>
      </c>
      <c r="O385" s="18">
        <v>77500</v>
      </c>
      <c r="P385" s="25">
        <f t="shared" si="17"/>
        <v>0</v>
      </c>
      <c r="Q385" s="25">
        <f t="shared" si="18"/>
        <v>0</v>
      </c>
      <c r="R385" s="25">
        <f t="shared" si="19"/>
        <v>0</v>
      </c>
    </row>
    <row r="386" spans="1:18" x14ac:dyDescent="0.2">
      <c r="A386" s="4" t="s">
        <v>48</v>
      </c>
      <c r="B386" s="4" t="s">
        <v>893</v>
      </c>
      <c r="C386" s="4" t="s">
        <v>50</v>
      </c>
      <c r="D386" s="4" t="s">
        <v>679</v>
      </c>
      <c r="E386" s="4" t="s">
        <v>37</v>
      </c>
      <c r="F386" s="4" t="s">
        <v>37</v>
      </c>
      <c r="G386" s="4" t="s">
        <v>37</v>
      </c>
      <c r="H386" s="4" t="s">
        <v>31</v>
      </c>
      <c r="I386" s="4" t="s">
        <v>405</v>
      </c>
      <c r="J386" s="4" t="s">
        <v>45</v>
      </c>
      <c r="K386" s="4" t="s">
        <v>32</v>
      </c>
      <c r="L386" s="4" t="s">
        <v>130</v>
      </c>
      <c r="M386" s="15">
        <v>68500</v>
      </c>
      <c r="N386" s="15">
        <v>87000</v>
      </c>
      <c r="O386" s="16">
        <v>77750</v>
      </c>
      <c r="P386" s="25">
        <f t="shared" si="17"/>
        <v>0</v>
      </c>
      <c r="Q386" s="25">
        <f t="shared" si="18"/>
        <v>0</v>
      </c>
      <c r="R386" s="25">
        <f t="shared" si="19"/>
        <v>0</v>
      </c>
    </row>
    <row r="387" spans="1:18" x14ac:dyDescent="0.2">
      <c r="A387" s="5" t="s">
        <v>26</v>
      </c>
      <c r="B387" s="5" t="s">
        <v>894</v>
      </c>
      <c r="C387" s="5" t="s">
        <v>50</v>
      </c>
      <c r="D387" s="5" t="s">
        <v>895</v>
      </c>
      <c r="E387" s="5" t="s">
        <v>63</v>
      </c>
      <c r="F387" s="5" t="s">
        <v>63</v>
      </c>
      <c r="G387" s="5" t="s">
        <v>63</v>
      </c>
      <c r="H387" s="5" t="s">
        <v>53</v>
      </c>
      <c r="I387" s="5" t="s">
        <v>586</v>
      </c>
      <c r="J387" s="5" t="s">
        <v>375</v>
      </c>
      <c r="K387" s="5" t="s">
        <v>32</v>
      </c>
      <c r="L387" s="5" t="s">
        <v>46</v>
      </c>
      <c r="M387" s="20">
        <v>60964.799999999901</v>
      </c>
      <c r="N387" s="20">
        <v>80017.599999999904</v>
      </c>
      <c r="O387" s="18">
        <v>70491.199999999997</v>
      </c>
      <c r="P387" s="25">
        <f t="shared" ref="P387:P450" si="20">IF(OR(M387&lt;V$21, M387&gt;V$25), 1, 0)</f>
        <v>0</v>
      </c>
      <c r="Q387" s="25">
        <f t="shared" si="18"/>
        <v>0</v>
      </c>
      <c r="R387" s="25">
        <f t="shared" si="19"/>
        <v>0</v>
      </c>
    </row>
    <row r="388" spans="1:18" x14ac:dyDescent="0.2">
      <c r="A388" s="4" t="s">
        <v>88</v>
      </c>
      <c r="B388" s="4" t="s">
        <v>321</v>
      </c>
      <c r="C388" s="4" t="s">
        <v>90</v>
      </c>
      <c r="D388" s="4" t="s">
        <v>351</v>
      </c>
      <c r="E388" s="4" t="s">
        <v>352</v>
      </c>
      <c r="F388" s="4" t="s">
        <v>352</v>
      </c>
      <c r="G388" s="4" t="s">
        <v>352</v>
      </c>
      <c r="H388" s="4" t="s">
        <v>53</v>
      </c>
      <c r="I388" s="4" t="s">
        <v>898</v>
      </c>
      <c r="J388" s="4" t="s">
        <v>20</v>
      </c>
      <c r="K388" s="4" t="s">
        <v>32</v>
      </c>
      <c r="L388" s="4" t="s">
        <v>21</v>
      </c>
      <c r="M388" s="15">
        <v>30240.560000000001</v>
      </c>
      <c r="N388" s="15">
        <v>57200</v>
      </c>
      <c r="O388" s="16">
        <v>43720.28</v>
      </c>
      <c r="P388" s="25">
        <f t="shared" si="20"/>
        <v>0</v>
      </c>
      <c r="Q388" s="25">
        <f t="shared" si="18"/>
        <v>1</v>
      </c>
      <c r="R388" s="25">
        <f t="shared" si="19"/>
        <v>0</v>
      </c>
    </row>
    <row r="389" spans="1:18" x14ac:dyDescent="0.2">
      <c r="A389" s="5" t="s">
        <v>105</v>
      </c>
      <c r="B389" s="5" t="s">
        <v>899</v>
      </c>
      <c r="C389" s="5" t="s">
        <v>50</v>
      </c>
      <c r="D389" s="5" t="s">
        <v>900</v>
      </c>
      <c r="E389" s="5" t="s">
        <v>276</v>
      </c>
      <c r="F389" s="5" t="s">
        <v>276</v>
      </c>
      <c r="G389" s="5" t="s">
        <v>276</v>
      </c>
      <c r="H389" s="5" t="s">
        <v>146</v>
      </c>
      <c r="I389" s="5" t="s">
        <v>901</v>
      </c>
      <c r="J389" s="5" t="s">
        <v>20</v>
      </c>
      <c r="K389" s="5" t="s">
        <v>32</v>
      </c>
      <c r="L389" s="5" t="s">
        <v>21</v>
      </c>
      <c r="M389" s="17">
        <v>69000</v>
      </c>
      <c r="N389" s="17">
        <v>86000</v>
      </c>
      <c r="O389" s="18">
        <v>77500</v>
      </c>
      <c r="P389" s="25">
        <f t="shared" si="20"/>
        <v>0</v>
      </c>
      <c r="Q389" s="25">
        <f t="shared" si="18"/>
        <v>0</v>
      </c>
      <c r="R389" s="25">
        <f t="shared" si="19"/>
        <v>0</v>
      </c>
    </row>
    <row r="390" spans="1:18" x14ac:dyDescent="0.2">
      <c r="A390" s="4" t="s">
        <v>81</v>
      </c>
      <c r="B390" s="4" t="s">
        <v>217</v>
      </c>
      <c r="C390" s="4" t="s">
        <v>23</v>
      </c>
      <c r="D390" s="4" t="s">
        <v>639</v>
      </c>
      <c r="E390" s="4" t="s">
        <v>17</v>
      </c>
      <c r="F390" s="4" t="s">
        <v>17</v>
      </c>
      <c r="G390" s="4" t="s">
        <v>17</v>
      </c>
      <c r="H390" s="4" t="s">
        <v>18</v>
      </c>
      <c r="I390" s="4" t="s">
        <v>87</v>
      </c>
      <c r="J390" s="4" t="s">
        <v>45</v>
      </c>
      <c r="K390" s="4" t="s">
        <v>17</v>
      </c>
      <c r="L390" s="4" t="s">
        <v>46</v>
      </c>
      <c r="M390" s="15">
        <v>88171.199999999997</v>
      </c>
      <c r="N390" s="15">
        <v>107286.39999999999</v>
      </c>
      <c r="O390" s="21">
        <v>97728.799999999901</v>
      </c>
      <c r="P390" s="25">
        <f t="shared" si="20"/>
        <v>0</v>
      </c>
      <c r="Q390" s="25">
        <f t="shared" si="18"/>
        <v>0</v>
      </c>
      <c r="R390" s="25">
        <f t="shared" si="19"/>
        <v>0</v>
      </c>
    </row>
    <row r="391" spans="1:18" x14ac:dyDescent="0.2">
      <c r="A391" s="5" t="s">
        <v>13</v>
      </c>
      <c r="B391" s="5" t="s">
        <v>903</v>
      </c>
      <c r="C391" s="5" t="s">
        <v>90</v>
      </c>
      <c r="D391" s="5" t="s">
        <v>904</v>
      </c>
      <c r="E391" s="5" t="s">
        <v>905</v>
      </c>
      <c r="F391" s="5" t="s">
        <v>905</v>
      </c>
      <c r="G391" s="5" t="s">
        <v>905</v>
      </c>
      <c r="H391" s="5" t="s">
        <v>31</v>
      </c>
      <c r="I391" s="5" t="s">
        <v>54</v>
      </c>
      <c r="J391" s="5" t="s">
        <v>20</v>
      </c>
      <c r="K391" s="5" t="s">
        <v>32</v>
      </c>
      <c r="L391" s="5" t="s">
        <v>33</v>
      </c>
      <c r="M391" s="17">
        <v>79786.179999999993</v>
      </c>
      <c r="N391" s="17">
        <v>93866.14</v>
      </c>
      <c r="O391" s="18">
        <v>86826.16</v>
      </c>
      <c r="P391" s="25">
        <f t="shared" si="20"/>
        <v>0</v>
      </c>
      <c r="Q391" s="25">
        <f t="shared" si="18"/>
        <v>0</v>
      </c>
      <c r="R391" s="25">
        <f t="shared" si="19"/>
        <v>0</v>
      </c>
    </row>
    <row r="392" spans="1:18" x14ac:dyDescent="0.2">
      <c r="A392" s="4" t="s">
        <v>88</v>
      </c>
      <c r="B392" s="4" t="s">
        <v>906</v>
      </c>
      <c r="C392" s="4" t="s">
        <v>35</v>
      </c>
      <c r="D392" s="4" t="s">
        <v>697</v>
      </c>
      <c r="E392" s="4" t="s">
        <v>37</v>
      </c>
      <c r="F392" s="4" t="s">
        <v>37</v>
      </c>
      <c r="G392" s="4" t="s">
        <v>37</v>
      </c>
      <c r="H392" s="4" t="s">
        <v>31</v>
      </c>
      <c r="I392" s="4" t="s">
        <v>129</v>
      </c>
      <c r="J392" s="4" t="s">
        <v>20</v>
      </c>
      <c r="K392" s="4" t="s">
        <v>32</v>
      </c>
      <c r="L392" s="4" t="s">
        <v>21</v>
      </c>
      <c r="M392" s="15">
        <v>85816.8</v>
      </c>
      <c r="N392" s="15">
        <v>91520</v>
      </c>
      <c r="O392" s="16">
        <v>88668.4</v>
      </c>
      <c r="P392" s="25">
        <f t="shared" si="20"/>
        <v>0</v>
      </c>
      <c r="Q392" s="25">
        <f t="shared" si="18"/>
        <v>0</v>
      </c>
      <c r="R392" s="25">
        <f t="shared" si="19"/>
        <v>0</v>
      </c>
    </row>
    <row r="393" spans="1:18" x14ac:dyDescent="0.2">
      <c r="A393" s="5" t="s">
        <v>88</v>
      </c>
      <c r="B393" s="5" t="s">
        <v>645</v>
      </c>
      <c r="C393" s="5" t="s">
        <v>28</v>
      </c>
      <c r="D393" s="5" t="s">
        <v>907</v>
      </c>
      <c r="E393" s="5" t="s">
        <v>908</v>
      </c>
      <c r="F393" s="5" t="s">
        <v>908</v>
      </c>
      <c r="G393" s="5" t="s">
        <v>908</v>
      </c>
      <c r="H393" s="5" t="s">
        <v>31</v>
      </c>
      <c r="I393" s="5" t="s">
        <v>18</v>
      </c>
      <c r="J393" s="5" t="s">
        <v>20</v>
      </c>
      <c r="K393" s="5" t="s">
        <v>32</v>
      </c>
      <c r="L393" s="5" t="s">
        <v>241</v>
      </c>
      <c r="M393" s="17">
        <v>83200</v>
      </c>
      <c r="N393" s="17">
        <v>93600</v>
      </c>
      <c r="O393" s="18">
        <v>88400</v>
      </c>
      <c r="P393" s="25">
        <f t="shared" si="20"/>
        <v>0</v>
      </c>
      <c r="Q393" s="25">
        <f t="shared" si="18"/>
        <v>0</v>
      </c>
      <c r="R393" s="25">
        <f t="shared" si="19"/>
        <v>0</v>
      </c>
    </row>
    <row r="394" spans="1:18" x14ac:dyDescent="0.2">
      <c r="A394" s="4" t="s">
        <v>81</v>
      </c>
      <c r="B394" s="4" t="s">
        <v>909</v>
      </c>
      <c r="C394" s="4" t="s">
        <v>50</v>
      </c>
      <c r="D394" s="4" t="s">
        <v>910</v>
      </c>
      <c r="E394" s="4" t="s">
        <v>600</v>
      </c>
      <c r="F394" s="4" t="s">
        <v>600</v>
      </c>
      <c r="G394" s="4" t="s">
        <v>600</v>
      </c>
      <c r="H394" s="4" t="s">
        <v>31</v>
      </c>
      <c r="I394" s="4" t="s">
        <v>637</v>
      </c>
      <c r="J394" s="4" t="s">
        <v>45</v>
      </c>
      <c r="K394" s="4" t="s">
        <v>32</v>
      </c>
      <c r="L394" s="4" t="s">
        <v>21</v>
      </c>
      <c r="M394" s="15">
        <v>66000</v>
      </c>
      <c r="N394" s="15">
        <v>84500</v>
      </c>
      <c r="O394" s="16">
        <v>75250</v>
      </c>
      <c r="P394" s="25">
        <f t="shared" si="20"/>
        <v>0</v>
      </c>
      <c r="Q394" s="25">
        <f t="shared" si="18"/>
        <v>0</v>
      </c>
      <c r="R394" s="25">
        <f t="shared" si="19"/>
        <v>0</v>
      </c>
    </row>
    <row r="395" spans="1:18" x14ac:dyDescent="0.2">
      <c r="A395" s="5" t="s">
        <v>88</v>
      </c>
      <c r="B395" s="5" t="s">
        <v>911</v>
      </c>
      <c r="C395" s="5" t="s">
        <v>188</v>
      </c>
      <c r="D395" s="5" t="s">
        <v>912</v>
      </c>
      <c r="E395" s="5" t="s">
        <v>37</v>
      </c>
      <c r="F395" s="5" t="s">
        <v>37</v>
      </c>
      <c r="G395" s="5" t="s">
        <v>37</v>
      </c>
      <c r="H395" s="5" t="s">
        <v>31</v>
      </c>
      <c r="I395" s="5" t="s">
        <v>913</v>
      </c>
      <c r="J395" s="5" t="s">
        <v>20</v>
      </c>
      <c r="K395" s="5" t="s">
        <v>32</v>
      </c>
      <c r="L395" s="5" t="s">
        <v>21</v>
      </c>
      <c r="M395" s="17">
        <v>85816.8</v>
      </c>
      <c r="N395" s="17">
        <v>91520</v>
      </c>
      <c r="O395" s="18">
        <v>88668.4</v>
      </c>
      <c r="P395" s="25">
        <f t="shared" si="20"/>
        <v>0</v>
      </c>
      <c r="Q395" s="25">
        <f t="shared" si="18"/>
        <v>0</v>
      </c>
      <c r="R395" s="25">
        <f t="shared" si="19"/>
        <v>0</v>
      </c>
    </row>
    <row r="396" spans="1:18" x14ac:dyDescent="0.2">
      <c r="A396" s="4" t="s">
        <v>81</v>
      </c>
      <c r="B396" s="4" t="s">
        <v>187</v>
      </c>
      <c r="C396" s="4" t="s">
        <v>188</v>
      </c>
      <c r="D396" s="4" t="s">
        <v>914</v>
      </c>
      <c r="E396" s="4" t="s">
        <v>344</v>
      </c>
      <c r="F396" s="4" t="s">
        <v>344</v>
      </c>
      <c r="G396" s="4" t="s">
        <v>344</v>
      </c>
      <c r="H396" s="4" t="s">
        <v>53</v>
      </c>
      <c r="I396" s="4" t="s">
        <v>915</v>
      </c>
      <c r="J396" s="4" t="s">
        <v>20</v>
      </c>
      <c r="K396" s="4" t="s">
        <v>32</v>
      </c>
      <c r="L396" s="4" t="s">
        <v>21</v>
      </c>
      <c r="M396" s="15">
        <v>60000</v>
      </c>
      <c r="N396" s="15">
        <v>70000</v>
      </c>
      <c r="O396" s="16">
        <v>65000</v>
      </c>
      <c r="P396" s="25">
        <f t="shared" si="20"/>
        <v>0</v>
      </c>
      <c r="Q396" s="25">
        <f t="shared" si="18"/>
        <v>0</v>
      </c>
      <c r="R396" s="25">
        <f t="shared" si="19"/>
        <v>0</v>
      </c>
    </row>
    <row r="397" spans="1:18" x14ac:dyDescent="0.2">
      <c r="A397" s="5" t="s">
        <v>26</v>
      </c>
      <c r="B397" s="5" t="s">
        <v>894</v>
      </c>
      <c r="C397" s="5" t="s">
        <v>50</v>
      </c>
      <c r="D397" s="5" t="s">
        <v>895</v>
      </c>
      <c r="E397" s="5" t="s">
        <v>63</v>
      </c>
      <c r="F397" s="5" t="s">
        <v>63</v>
      </c>
      <c r="G397" s="5" t="s">
        <v>63</v>
      </c>
      <c r="H397" s="5" t="s">
        <v>53</v>
      </c>
      <c r="I397" s="5" t="s">
        <v>586</v>
      </c>
      <c r="J397" s="5" t="s">
        <v>375</v>
      </c>
      <c r="K397" s="5" t="s">
        <v>32</v>
      </c>
      <c r="L397" s="5" t="s">
        <v>46</v>
      </c>
      <c r="M397" s="20">
        <v>60964.799999999901</v>
      </c>
      <c r="N397" s="20">
        <v>80017.599999999904</v>
      </c>
      <c r="O397" s="18">
        <v>70491.199999999997</v>
      </c>
      <c r="P397" s="25">
        <f t="shared" si="20"/>
        <v>0</v>
      </c>
      <c r="Q397" s="25">
        <f t="shared" si="18"/>
        <v>0</v>
      </c>
      <c r="R397" s="25">
        <f t="shared" si="19"/>
        <v>0</v>
      </c>
    </row>
    <row r="398" spans="1:18" x14ac:dyDescent="0.2">
      <c r="A398" s="4" t="s">
        <v>424</v>
      </c>
      <c r="B398" s="4" t="s">
        <v>916</v>
      </c>
      <c r="C398" s="4" t="s">
        <v>50</v>
      </c>
      <c r="D398" s="4" t="s">
        <v>917</v>
      </c>
      <c r="E398" s="4" t="s">
        <v>813</v>
      </c>
      <c r="F398" s="4" t="s">
        <v>813</v>
      </c>
      <c r="G398" s="4" t="s">
        <v>813</v>
      </c>
      <c r="H398" s="4" t="s">
        <v>31</v>
      </c>
      <c r="I398" s="4" t="s">
        <v>918</v>
      </c>
      <c r="J398" s="4" t="s">
        <v>20</v>
      </c>
      <c r="K398" s="4" t="s">
        <v>32</v>
      </c>
      <c r="L398" s="4" t="s">
        <v>33</v>
      </c>
      <c r="M398" s="15">
        <v>87360</v>
      </c>
      <c r="N398" s="15">
        <v>87360</v>
      </c>
      <c r="O398" s="16">
        <v>87360</v>
      </c>
      <c r="P398" s="25">
        <f t="shared" si="20"/>
        <v>0</v>
      </c>
      <c r="Q398" s="25">
        <f t="shared" si="18"/>
        <v>0</v>
      </c>
      <c r="R398" s="25">
        <f t="shared" si="19"/>
        <v>0</v>
      </c>
    </row>
    <row r="399" spans="1:18" x14ac:dyDescent="0.2">
      <c r="A399" s="5" t="s">
        <v>424</v>
      </c>
      <c r="B399" s="5" t="s">
        <v>916</v>
      </c>
      <c r="C399" s="5" t="s">
        <v>50</v>
      </c>
      <c r="D399" s="5" t="s">
        <v>917</v>
      </c>
      <c r="E399" s="5" t="s">
        <v>813</v>
      </c>
      <c r="F399" s="5" t="s">
        <v>813</v>
      </c>
      <c r="G399" s="5" t="s">
        <v>813</v>
      </c>
      <c r="H399" s="5" t="s">
        <v>31</v>
      </c>
      <c r="I399" s="5" t="s">
        <v>918</v>
      </c>
      <c r="J399" s="5" t="s">
        <v>20</v>
      </c>
      <c r="K399" s="5" t="s">
        <v>32</v>
      </c>
      <c r="L399" s="5" t="s">
        <v>33</v>
      </c>
      <c r="M399" s="17">
        <v>87360</v>
      </c>
      <c r="N399" s="17">
        <v>87360</v>
      </c>
      <c r="O399" s="18">
        <v>87360</v>
      </c>
      <c r="P399" s="25">
        <f t="shared" si="20"/>
        <v>0</v>
      </c>
      <c r="Q399" s="25">
        <f t="shared" si="18"/>
        <v>0</v>
      </c>
      <c r="R399" s="25">
        <f t="shared" si="19"/>
        <v>0</v>
      </c>
    </row>
    <row r="400" spans="1:18" x14ac:dyDescent="0.2">
      <c r="A400" s="4" t="s">
        <v>81</v>
      </c>
      <c r="B400" s="4" t="s">
        <v>187</v>
      </c>
      <c r="C400" s="4" t="s">
        <v>188</v>
      </c>
      <c r="D400" s="4" t="s">
        <v>914</v>
      </c>
      <c r="E400" s="4" t="s">
        <v>344</v>
      </c>
      <c r="F400" s="4" t="s">
        <v>344</v>
      </c>
      <c r="G400" s="4" t="s">
        <v>344</v>
      </c>
      <c r="H400" s="4" t="s">
        <v>53</v>
      </c>
      <c r="I400" s="4" t="s">
        <v>915</v>
      </c>
      <c r="J400" s="4" t="s">
        <v>20</v>
      </c>
      <c r="K400" s="4" t="s">
        <v>32</v>
      </c>
      <c r="L400" s="4" t="s">
        <v>21</v>
      </c>
      <c r="M400" s="15">
        <v>60000</v>
      </c>
      <c r="N400" s="15">
        <v>70000</v>
      </c>
      <c r="O400" s="16">
        <v>65000</v>
      </c>
      <c r="P400" s="25">
        <f t="shared" si="20"/>
        <v>0</v>
      </c>
      <c r="Q400" s="25">
        <f t="shared" si="18"/>
        <v>0</v>
      </c>
      <c r="R400" s="25">
        <f t="shared" si="19"/>
        <v>0</v>
      </c>
    </row>
    <row r="401" spans="1:18" x14ac:dyDescent="0.2">
      <c r="A401" s="5" t="s">
        <v>26</v>
      </c>
      <c r="B401" s="5" t="s">
        <v>894</v>
      </c>
      <c r="C401" s="5" t="s">
        <v>50</v>
      </c>
      <c r="D401" s="5" t="s">
        <v>895</v>
      </c>
      <c r="E401" s="5" t="s">
        <v>63</v>
      </c>
      <c r="F401" s="5" t="s">
        <v>63</v>
      </c>
      <c r="G401" s="5" t="s">
        <v>63</v>
      </c>
      <c r="H401" s="5" t="s">
        <v>53</v>
      </c>
      <c r="I401" s="5" t="s">
        <v>586</v>
      </c>
      <c r="J401" s="5" t="s">
        <v>375</v>
      </c>
      <c r="K401" s="5" t="s">
        <v>32</v>
      </c>
      <c r="L401" s="5" t="s">
        <v>46</v>
      </c>
      <c r="M401" s="20">
        <v>60964.799999999901</v>
      </c>
      <c r="N401" s="20">
        <v>80017.599999999904</v>
      </c>
      <c r="O401" s="18">
        <v>70491.199999999997</v>
      </c>
      <c r="P401" s="25">
        <f t="shared" si="20"/>
        <v>0</v>
      </c>
      <c r="Q401" s="25">
        <f t="shared" si="18"/>
        <v>0</v>
      </c>
      <c r="R401" s="25">
        <f t="shared" si="19"/>
        <v>0</v>
      </c>
    </row>
    <row r="402" spans="1:18" x14ac:dyDescent="0.2">
      <c r="A402" s="4" t="s">
        <v>26</v>
      </c>
      <c r="B402" s="4" t="s">
        <v>922</v>
      </c>
      <c r="C402" s="4" t="s">
        <v>67</v>
      </c>
      <c r="D402" s="4" t="s">
        <v>484</v>
      </c>
      <c r="E402" s="4" t="s">
        <v>37</v>
      </c>
      <c r="F402" s="4" t="s">
        <v>37</v>
      </c>
      <c r="G402" s="4" t="s">
        <v>37</v>
      </c>
      <c r="H402" s="4" t="s">
        <v>31</v>
      </c>
      <c r="I402" s="4" t="s">
        <v>923</v>
      </c>
      <c r="J402" s="4" t="s">
        <v>20</v>
      </c>
      <c r="K402" s="4" t="s">
        <v>32</v>
      </c>
      <c r="L402" s="4" t="s">
        <v>33</v>
      </c>
      <c r="M402" s="15">
        <v>64123.59</v>
      </c>
      <c r="N402" s="15">
        <v>86600</v>
      </c>
      <c r="O402" s="16">
        <v>75361.794999999998</v>
      </c>
      <c r="P402" s="25">
        <f t="shared" si="20"/>
        <v>0</v>
      </c>
      <c r="Q402" s="25">
        <f t="shared" si="18"/>
        <v>0</v>
      </c>
      <c r="R402" s="25">
        <f t="shared" si="19"/>
        <v>0</v>
      </c>
    </row>
    <row r="403" spans="1:18" x14ac:dyDescent="0.2">
      <c r="A403" s="5" t="s">
        <v>96</v>
      </c>
      <c r="B403" s="5" t="s">
        <v>924</v>
      </c>
      <c r="C403" s="5" t="s">
        <v>50</v>
      </c>
      <c r="D403" s="5" t="s">
        <v>925</v>
      </c>
      <c r="E403" s="5" t="s">
        <v>926</v>
      </c>
      <c r="F403" s="5" t="s">
        <v>926</v>
      </c>
      <c r="G403" s="5" t="s">
        <v>926</v>
      </c>
      <c r="H403" s="5" t="s">
        <v>31</v>
      </c>
      <c r="I403" s="5" t="s">
        <v>18</v>
      </c>
      <c r="J403" s="5" t="s">
        <v>20</v>
      </c>
      <c r="K403" s="5" t="s">
        <v>32</v>
      </c>
      <c r="L403" s="5" t="s">
        <v>21</v>
      </c>
      <c r="M403" s="17">
        <v>50000</v>
      </c>
      <c r="N403" s="17">
        <v>76458</v>
      </c>
      <c r="O403" s="18">
        <v>63229</v>
      </c>
      <c r="P403" s="25">
        <f t="shared" si="20"/>
        <v>0</v>
      </c>
      <c r="Q403" s="25">
        <f t="shared" si="18"/>
        <v>0</v>
      </c>
      <c r="R403" s="25">
        <f t="shared" si="19"/>
        <v>0</v>
      </c>
    </row>
    <row r="404" spans="1:18" x14ac:dyDescent="0.2">
      <c r="A404" s="4" t="s">
        <v>55</v>
      </c>
      <c r="B404" s="4" t="s">
        <v>927</v>
      </c>
      <c r="C404" s="4" t="s">
        <v>928</v>
      </c>
      <c r="D404" s="4" t="s">
        <v>153</v>
      </c>
      <c r="E404" s="4" t="s">
        <v>154</v>
      </c>
      <c r="F404" s="4" t="s">
        <v>154</v>
      </c>
      <c r="G404" s="4" t="s">
        <v>154</v>
      </c>
      <c r="H404" s="4" t="s">
        <v>31</v>
      </c>
      <c r="I404" s="4" t="s">
        <v>54</v>
      </c>
      <c r="J404" s="4" t="s">
        <v>45</v>
      </c>
      <c r="K404" s="4" t="s">
        <v>32</v>
      </c>
      <c r="L404" s="4" t="s">
        <v>21</v>
      </c>
      <c r="M404" s="15">
        <v>89800</v>
      </c>
      <c r="N404" s="15">
        <v>166300</v>
      </c>
      <c r="O404" s="16">
        <v>128050</v>
      </c>
      <c r="P404" s="25">
        <f t="shared" si="20"/>
        <v>0</v>
      </c>
      <c r="Q404" s="25">
        <f t="shared" si="18"/>
        <v>1</v>
      </c>
      <c r="R404" s="25">
        <f t="shared" si="19"/>
        <v>1</v>
      </c>
    </row>
    <row r="405" spans="1:18" x14ac:dyDescent="0.2">
      <c r="A405" s="5" t="s">
        <v>424</v>
      </c>
      <c r="B405" s="5" t="s">
        <v>929</v>
      </c>
      <c r="C405" s="5" t="s">
        <v>50</v>
      </c>
      <c r="D405" s="5" t="s">
        <v>930</v>
      </c>
      <c r="E405" s="5" t="s">
        <v>136</v>
      </c>
      <c r="F405" s="5" t="s">
        <v>136</v>
      </c>
      <c r="G405" s="5" t="s">
        <v>136</v>
      </c>
      <c r="H405" s="5" t="s">
        <v>100</v>
      </c>
      <c r="I405" s="5" t="s">
        <v>931</v>
      </c>
      <c r="J405" s="5" t="s">
        <v>20</v>
      </c>
      <c r="K405" s="5" t="s">
        <v>32</v>
      </c>
      <c r="L405" s="5" t="s">
        <v>481</v>
      </c>
      <c r="M405" s="17">
        <v>30240.560000000001</v>
      </c>
      <c r="N405" s="17">
        <v>57200</v>
      </c>
      <c r="O405" s="18">
        <v>43720.28</v>
      </c>
      <c r="P405" s="25">
        <f t="shared" si="20"/>
        <v>0</v>
      </c>
      <c r="Q405" s="25">
        <f t="shared" si="18"/>
        <v>1</v>
      </c>
      <c r="R405" s="25">
        <f t="shared" si="19"/>
        <v>0</v>
      </c>
    </row>
    <row r="406" spans="1:18" x14ac:dyDescent="0.2">
      <c r="A406" s="4" t="s">
        <v>55</v>
      </c>
      <c r="B406" s="4" t="s">
        <v>932</v>
      </c>
      <c r="C406" s="4" t="s">
        <v>50</v>
      </c>
      <c r="D406" s="4" t="s">
        <v>933</v>
      </c>
      <c r="E406" s="4" t="s">
        <v>37</v>
      </c>
      <c r="F406" s="4" t="s">
        <v>37</v>
      </c>
      <c r="G406" s="4" t="s">
        <v>37</v>
      </c>
      <c r="H406" s="4" t="s">
        <v>31</v>
      </c>
      <c r="I406" s="4" t="s">
        <v>87</v>
      </c>
      <c r="J406" s="4" t="s">
        <v>20</v>
      </c>
      <c r="K406" s="4" t="s">
        <v>32</v>
      </c>
      <c r="L406" s="4" t="s">
        <v>150</v>
      </c>
      <c r="M406" s="15">
        <v>71563</v>
      </c>
      <c r="N406" s="15">
        <v>100052</v>
      </c>
      <c r="O406" s="16">
        <v>85807.5</v>
      </c>
      <c r="P406" s="25">
        <f t="shared" si="20"/>
        <v>0</v>
      </c>
      <c r="Q406" s="25">
        <f t="shared" si="18"/>
        <v>0</v>
      </c>
      <c r="R406" s="25">
        <f t="shared" si="19"/>
        <v>0</v>
      </c>
    </row>
    <row r="407" spans="1:18" x14ac:dyDescent="0.2">
      <c r="A407" s="5" t="s">
        <v>48</v>
      </c>
      <c r="B407" s="5" t="s">
        <v>934</v>
      </c>
      <c r="C407" s="5" t="s">
        <v>50</v>
      </c>
      <c r="D407" s="5" t="s">
        <v>935</v>
      </c>
      <c r="E407" s="5" t="s">
        <v>37</v>
      </c>
      <c r="F407" s="5" t="s">
        <v>37</v>
      </c>
      <c r="G407" s="5" t="s">
        <v>37</v>
      </c>
      <c r="H407" s="5" t="s">
        <v>31</v>
      </c>
      <c r="I407" s="5" t="s">
        <v>54</v>
      </c>
      <c r="J407" s="5" t="s">
        <v>20</v>
      </c>
      <c r="K407" s="5" t="s">
        <v>32</v>
      </c>
      <c r="L407" s="5" t="s">
        <v>21</v>
      </c>
      <c r="M407" s="17">
        <v>100000</v>
      </c>
      <c r="N407" s="17">
        <v>110000</v>
      </c>
      <c r="O407" s="18">
        <v>105000</v>
      </c>
      <c r="P407" s="25">
        <f t="shared" si="20"/>
        <v>0</v>
      </c>
      <c r="Q407" s="25">
        <f t="shared" si="18"/>
        <v>0</v>
      </c>
      <c r="R407" s="25">
        <f t="shared" si="19"/>
        <v>0</v>
      </c>
    </row>
    <row r="408" spans="1:18" x14ac:dyDescent="0.2">
      <c r="A408" s="4" t="s">
        <v>26</v>
      </c>
      <c r="B408" s="4" t="s">
        <v>936</v>
      </c>
      <c r="C408" s="4" t="s">
        <v>50</v>
      </c>
      <c r="D408" s="4" t="s">
        <v>937</v>
      </c>
      <c r="E408" s="4" t="s">
        <v>1835</v>
      </c>
      <c r="F408" s="4" t="s">
        <v>1835</v>
      </c>
      <c r="G408" s="4" t="s">
        <v>1835</v>
      </c>
      <c r="H408" s="4" t="s">
        <v>146</v>
      </c>
      <c r="I408" s="4" t="s">
        <v>589</v>
      </c>
      <c r="J408" s="4" t="s">
        <v>20</v>
      </c>
      <c r="K408" s="4" t="s">
        <v>32</v>
      </c>
      <c r="L408" s="4" t="s">
        <v>21</v>
      </c>
      <c r="M408" s="15">
        <v>64123.59</v>
      </c>
      <c r="N408" s="15">
        <v>86600</v>
      </c>
      <c r="O408" s="16">
        <v>75361.794999999998</v>
      </c>
      <c r="P408" s="25">
        <f t="shared" si="20"/>
        <v>0</v>
      </c>
      <c r="Q408" s="25">
        <f t="shared" si="18"/>
        <v>0</v>
      </c>
      <c r="R408" s="25">
        <f t="shared" si="19"/>
        <v>0</v>
      </c>
    </row>
    <row r="409" spans="1:18" x14ac:dyDescent="0.2">
      <c r="A409" s="5" t="s">
        <v>81</v>
      </c>
      <c r="B409" s="5" t="s">
        <v>938</v>
      </c>
      <c r="C409" s="5" t="s">
        <v>50</v>
      </c>
      <c r="D409" s="5" t="s">
        <v>939</v>
      </c>
      <c r="E409" s="5" t="s">
        <v>37</v>
      </c>
      <c r="F409" s="5" t="s">
        <v>37</v>
      </c>
      <c r="G409" s="5" t="s">
        <v>37</v>
      </c>
      <c r="H409" s="5" t="s">
        <v>31</v>
      </c>
      <c r="I409" s="5" t="s">
        <v>940</v>
      </c>
      <c r="J409" s="5" t="s">
        <v>45</v>
      </c>
      <c r="K409" s="5" t="s">
        <v>32</v>
      </c>
      <c r="L409" s="5" t="s">
        <v>21</v>
      </c>
      <c r="M409" s="17">
        <v>66000</v>
      </c>
      <c r="N409" s="17">
        <v>84500</v>
      </c>
      <c r="O409" s="18">
        <v>75250</v>
      </c>
      <c r="P409" s="25">
        <f t="shared" si="20"/>
        <v>0</v>
      </c>
      <c r="Q409" s="25">
        <f t="shared" si="18"/>
        <v>0</v>
      </c>
      <c r="R409" s="25">
        <f t="shared" si="19"/>
        <v>0</v>
      </c>
    </row>
    <row r="410" spans="1:18" x14ac:dyDescent="0.2">
      <c r="A410" s="4" t="s">
        <v>26</v>
      </c>
      <c r="B410" s="4" t="s">
        <v>941</v>
      </c>
      <c r="C410" s="4" t="s">
        <v>15</v>
      </c>
      <c r="D410" s="4" t="s">
        <v>942</v>
      </c>
      <c r="E410" s="4" t="s">
        <v>37</v>
      </c>
      <c r="F410" s="4" t="s">
        <v>37</v>
      </c>
      <c r="G410" s="4" t="s">
        <v>37</v>
      </c>
      <c r="H410" s="4" t="s">
        <v>31</v>
      </c>
      <c r="I410" s="4" t="s">
        <v>943</v>
      </c>
      <c r="J410" s="4" t="s">
        <v>20</v>
      </c>
      <c r="K410" s="4" t="s">
        <v>32</v>
      </c>
      <c r="L410" s="4" t="s">
        <v>21</v>
      </c>
      <c r="M410" s="15">
        <v>64123.59</v>
      </c>
      <c r="N410" s="15">
        <v>86600</v>
      </c>
      <c r="O410" s="16">
        <v>75361.794999999998</v>
      </c>
      <c r="P410" s="25">
        <f t="shared" si="20"/>
        <v>0</v>
      </c>
      <c r="Q410" s="25">
        <f t="shared" si="18"/>
        <v>0</v>
      </c>
      <c r="R410" s="25">
        <f t="shared" si="19"/>
        <v>0</v>
      </c>
    </row>
    <row r="411" spans="1:18" x14ac:dyDescent="0.2">
      <c r="A411" s="5" t="s">
        <v>55</v>
      </c>
      <c r="B411" s="5" t="s">
        <v>853</v>
      </c>
      <c r="C411" s="5" t="s">
        <v>15</v>
      </c>
      <c r="D411" s="5" t="s">
        <v>854</v>
      </c>
      <c r="E411" s="5" t="s">
        <v>487</v>
      </c>
      <c r="F411" s="5" t="s">
        <v>487</v>
      </c>
      <c r="G411" s="5" t="s">
        <v>487</v>
      </c>
      <c r="H411" s="5" t="s">
        <v>31</v>
      </c>
      <c r="I411" s="5" t="s">
        <v>855</v>
      </c>
      <c r="J411" s="5" t="s">
        <v>20</v>
      </c>
      <c r="K411" s="5" t="s">
        <v>32</v>
      </c>
      <c r="L411" s="5" t="s">
        <v>21</v>
      </c>
      <c r="M411" s="17">
        <v>43200</v>
      </c>
      <c r="N411" s="17">
        <v>70800</v>
      </c>
      <c r="O411" s="18">
        <v>57000</v>
      </c>
      <c r="P411" s="25">
        <f t="shared" si="20"/>
        <v>0</v>
      </c>
      <c r="Q411" s="25">
        <f t="shared" si="18"/>
        <v>0</v>
      </c>
      <c r="R411" s="25">
        <f t="shared" si="19"/>
        <v>0</v>
      </c>
    </row>
    <row r="412" spans="1:18" x14ac:dyDescent="0.2">
      <c r="A412" s="4" t="s">
        <v>48</v>
      </c>
      <c r="B412" s="4" t="s">
        <v>934</v>
      </c>
      <c r="C412" s="4" t="s">
        <v>50</v>
      </c>
      <c r="D412" s="4" t="s">
        <v>935</v>
      </c>
      <c r="E412" s="4" t="s">
        <v>482</v>
      </c>
      <c r="F412" s="4" t="s">
        <v>482</v>
      </c>
      <c r="G412" s="4" t="s">
        <v>482</v>
      </c>
      <c r="H412" s="4" t="s">
        <v>31</v>
      </c>
      <c r="I412" s="4" t="s">
        <v>54</v>
      </c>
      <c r="J412" s="4" t="s">
        <v>20</v>
      </c>
      <c r="K412" s="4" t="s">
        <v>32</v>
      </c>
      <c r="L412" s="4" t="s">
        <v>21</v>
      </c>
      <c r="M412" s="15">
        <v>100000</v>
      </c>
      <c r="N412" s="15">
        <v>110000</v>
      </c>
      <c r="O412" s="16">
        <v>105000</v>
      </c>
      <c r="P412" s="25">
        <f t="shared" si="20"/>
        <v>0</v>
      </c>
      <c r="Q412" s="25">
        <f t="shared" si="18"/>
        <v>0</v>
      </c>
      <c r="R412" s="25">
        <f t="shared" si="19"/>
        <v>0</v>
      </c>
    </row>
    <row r="413" spans="1:18" x14ac:dyDescent="0.2">
      <c r="A413" s="5" t="s">
        <v>22</v>
      </c>
      <c r="B413" s="5" t="s">
        <v>944</v>
      </c>
      <c r="C413" s="5" t="s">
        <v>50</v>
      </c>
      <c r="D413" s="5" t="s">
        <v>126</v>
      </c>
      <c r="E413" s="5" t="s">
        <v>1835</v>
      </c>
      <c r="F413" s="5" t="s">
        <v>1835</v>
      </c>
      <c r="G413" s="5" t="s">
        <v>1835</v>
      </c>
      <c r="H413" s="5" t="s">
        <v>146</v>
      </c>
      <c r="I413" s="5" t="s">
        <v>18</v>
      </c>
      <c r="J413" s="5" t="s">
        <v>20</v>
      </c>
      <c r="K413" s="5" t="s">
        <v>32</v>
      </c>
      <c r="L413" s="5" t="s">
        <v>93</v>
      </c>
      <c r="M413" s="17">
        <v>54500</v>
      </c>
      <c r="N413" s="17">
        <v>101500</v>
      </c>
      <c r="O413" s="18">
        <v>78000</v>
      </c>
      <c r="P413" s="25">
        <f t="shared" si="20"/>
        <v>0</v>
      </c>
      <c r="Q413" s="25">
        <f t="shared" si="18"/>
        <v>0</v>
      </c>
      <c r="R413" s="25">
        <f t="shared" si="19"/>
        <v>0</v>
      </c>
    </row>
    <row r="414" spans="1:18" x14ac:dyDescent="0.2">
      <c r="A414" s="4" t="s">
        <v>88</v>
      </c>
      <c r="B414" s="4" t="s">
        <v>321</v>
      </c>
      <c r="C414" s="4" t="s">
        <v>90</v>
      </c>
      <c r="D414" s="4" t="s">
        <v>945</v>
      </c>
      <c r="E414" s="4" t="s">
        <v>123</v>
      </c>
      <c r="F414" s="4" t="s">
        <v>123</v>
      </c>
      <c r="G414" s="4" t="s">
        <v>123</v>
      </c>
      <c r="H414" s="4" t="s">
        <v>31</v>
      </c>
      <c r="I414" s="4" t="s">
        <v>946</v>
      </c>
      <c r="J414" s="4" t="s">
        <v>20</v>
      </c>
      <c r="K414" s="4" t="s">
        <v>32</v>
      </c>
      <c r="L414" s="4" t="s">
        <v>21</v>
      </c>
      <c r="M414" s="15">
        <v>85816.8</v>
      </c>
      <c r="N414" s="15">
        <v>91520</v>
      </c>
      <c r="O414" s="16">
        <v>88668.4</v>
      </c>
      <c r="P414" s="25">
        <f t="shared" si="20"/>
        <v>0</v>
      </c>
      <c r="Q414" s="25">
        <f t="shared" ref="Q414:Q477" si="21">IF(OR(N414&lt;V$22, N414&gt;V$26), 1, 0)</f>
        <v>0</v>
      </c>
      <c r="R414" s="25">
        <f t="shared" ref="R414:R477" si="22">IF(OR(O414&lt;V$23, O414&gt;V$27),1,0)</f>
        <v>0</v>
      </c>
    </row>
    <row r="415" spans="1:18" x14ac:dyDescent="0.2">
      <c r="A415" s="5" t="s">
        <v>55</v>
      </c>
      <c r="B415" s="5" t="s">
        <v>947</v>
      </c>
      <c r="C415" s="5" t="s">
        <v>50</v>
      </c>
      <c r="D415" s="5" t="s">
        <v>948</v>
      </c>
      <c r="E415" s="5" t="s">
        <v>99</v>
      </c>
      <c r="F415" s="5" t="s">
        <v>99</v>
      </c>
      <c r="G415" s="5" t="s">
        <v>99</v>
      </c>
      <c r="H415" s="5" t="s">
        <v>100</v>
      </c>
      <c r="I415" s="5" t="s">
        <v>311</v>
      </c>
      <c r="J415" s="5" t="s">
        <v>20</v>
      </c>
      <c r="K415" s="5" t="s">
        <v>32</v>
      </c>
      <c r="L415" s="5" t="s">
        <v>93</v>
      </c>
      <c r="M415" s="17">
        <v>68000</v>
      </c>
      <c r="N415" s="17">
        <v>88300</v>
      </c>
      <c r="O415" s="18">
        <v>78150</v>
      </c>
      <c r="P415" s="25">
        <f t="shared" si="20"/>
        <v>0</v>
      </c>
      <c r="Q415" s="25">
        <f t="shared" si="21"/>
        <v>0</v>
      </c>
      <c r="R415" s="25">
        <f t="shared" si="22"/>
        <v>0</v>
      </c>
    </row>
    <row r="416" spans="1:18" x14ac:dyDescent="0.2">
      <c r="A416" s="4" t="s">
        <v>424</v>
      </c>
      <c r="B416" s="4" t="s">
        <v>949</v>
      </c>
      <c r="C416" s="4" t="s">
        <v>50</v>
      </c>
      <c r="D416" s="4" t="s">
        <v>950</v>
      </c>
      <c r="E416" s="4" t="s">
        <v>951</v>
      </c>
      <c r="F416" s="4" t="s">
        <v>951</v>
      </c>
      <c r="G416" s="4" t="s">
        <v>951</v>
      </c>
      <c r="H416" s="4" t="s">
        <v>100</v>
      </c>
      <c r="I416" s="4" t="s">
        <v>19</v>
      </c>
      <c r="J416" s="4" t="s">
        <v>20</v>
      </c>
      <c r="K416" s="4" t="s">
        <v>32</v>
      </c>
      <c r="L416" s="4" t="s">
        <v>481</v>
      </c>
      <c r="M416" s="15">
        <v>94515.199999999997</v>
      </c>
      <c r="N416" s="15">
        <v>111196.8</v>
      </c>
      <c r="O416" s="16">
        <v>102856</v>
      </c>
      <c r="P416" s="25">
        <f t="shared" si="20"/>
        <v>0</v>
      </c>
      <c r="Q416" s="25">
        <f t="shared" si="21"/>
        <v>0</v>
      </c>
      <c r="R416" s="25">
        <f t="shared" si="22"/>
        <v>0</v>
      </c>
    </row>
    <row r="417" spans="1:18" x14ac:dyDescent="0.2">
      <c r="A417" s="5" t="s">
        <v>55</v>
      </c>
      <c r="B417" s="5" t="s">
        <v>853</v>
      </c>
      <c r="C417" s="5" t="s">
        <v>15</v>
      </c>
      <c r="D417" s="5" t="s">
        <v>854</v>
      </c>
      <c r="E417" s="5" t="s">
        <v>1835</v>
      </c>
      <c r="F417" s="5" t="s">
        <v>1835</v>
      </c>
      <c r="G417" s="5" t="s">
        <v>1835</v>
      </c>
      <c r="H417" s="5" t="s">
        <v>146</v>
      </c>
      <c r="I417" s="5" t="s">
        <v>855</v>
      </c>
      <c r="J417" s="5" t="s">
        <v>20</v>
      </c>
      <c r="K417" s="5" t="s">
        <v>32</v>
      </c>
      <c r="L417" s="5" t="s">
        <v>21</v>
      </c>
      <c r="M417" s="17">
        <v>43200</v>
      </c>
      <c r="N417" s="17">
        <v>70800</v>
      </c>
      <c r="O417" s="18">
        <v>57000</v>
      </c>
      <c r="P417" s="25">
        <f t="shared" si="20"/>
        <v>0</v>
      </c>
      <c r="Q417" s="25">
        <f t="shared" si="21"/>
        <v>0</v>
      </c>
      <c r="R417" s="25">
        <f t="shared" si="22"/>
        <v>0</v>
      </c>
    </row>
    <row r="418" spans="1:18" x14ac:dyDescent="0.2">
      <c r="A418" s="4" t="s">
        <v>48</v>
      </c>
      <c r="B418" s="4" t="s">
        <v>952</v>
      </c>
      <c r="C418" s="4" t="s">
        <v>50</v>
      </c>
      <c r="D418" s="4" t="s">
        <v>953</v>
      </c>
      <c r="E418" s="4" t="s">
        <v>600</v>
      </c>
      <c r="F418" s="4" t="s">
        <v>600</v>
      </c>
      <c r="G418" s="4" t="s">
        <v>600</v>
      </c>
      <c r="H418" s="4" t="s">
        <v>31</v>
      </c>
      <c r="I418" s="4" t="s">
        <v>954</v>
      </c>
      <c r="J418" s="4" t="s">
        <v>20</v>
      </c>
      <c r="K418" s="4" t="s">
        <v>32</v>
      </c>
      <c r="L418" s="4" t="s">
        <v>21</v>
      </c>
      <c r="M418" s="15">
        <v>68500</v>
      </c>
      <c r="N418" s="15">
        <v>87000</v>
      </c>
      <c r="O418" s="16">
        <v>77750</v>
      </c>
      <c r="P418" s="25">
        <f t="shared" si="20"/>
        <v>0</v>
      </c>
      <c r="Q418" s="25">
        <f t="shared" si="21"/>
        <v>0</v>
      </c>
      <c r="R418" s="25">
        <f t="shared" si="22"/>
        <v>0</v>
      </c>
    </row>
    <row r="419" spans="1:18" x14ac:dyDescent="0.2">
      <c r="A419" s="5" t="s">
        <v>22</v>
      </c>
      <c r="B419" s="5" t="s">
        <v>23</v>
      </c>
      <c r="C419" s="5" t="s">
        <v>23</v>
      </c>
      <c r="D419" s="5" t="s">
        <v>955</v>
      </c>
      <c r="E419" s="5" t="s">
        <v>58</v>
      </c>
      <c r="F419" s="5" t="s">
        <v>58</v>
      </c>
      <c r="G419" s="5" t="s">
        <v>58</v>
      </c>
      <c r="H419" s="5" t="s">
        <v>31</v>
      </c>
      <c r="I419" s="5" t="s">
        <v>956</v>
      </c>
      <c r="J419" s="5" t="s">
        <v>20</v>
      </c>
      <c r="K419" s="5" t="s">
        <v>32</v>
      </c>
      <c r="L419" s="5" t="s">
        <v>33</v>
      </c>
      <c r="M419" s="17">
        <v>57200</v>
      </c>
      <c r="N419" s="17">
        <v>78000</v>
      </c>
      <c r="O419" s="18">
        <v>67600</v>
      </c>
      <c r="P419" s="25">
        <f t="shared" si="20"/>
        <v>0</v>
      </c>
      <c r="Q419" s="25">
        <f t="shared" si="21"/>
        <v>0</v>
      </c>
      <c r="R419" s="25">
        <f t="shared" si="22"/>
        <v>0</v>
      </c>
    </row>
    <row r="420" spans="1:18" x14ac:dyDescent="0.2">
      <c r="A420" s="4" t="s">
        <v>13</v>
      </c>
      <c r="B420" s="4" t="s">
        <v>957</v>
      </c>
      <c r="C420" s="4" t="s">
        <v>50</v>
      </c>
      <c r="D420" s="4" t="s">
        <v>958</v>
      </c>
      <c r="E420" s="4" t="s">
        <v>959</v>
      </c>
      <c r="F420" s="4" t="s">
        <v>17</v>
      </c>
      <c r="G420" s="4" t="s">
        <v>2981</v>
      </c>
      <c r="H420" s="4" t="s">
        <v>100</v>
      </c>
      <c r="I420" s="4" t="s">
        <v>960</v>
      </c>
      <c r="J420" s="4" t="s">
        <v>20</v>
      </c>
      <c r="K420" s="4" t="s">
        <v>17</v>
      </c>
      <c r="L420" s="4" t="s">
        <v>33</v>
      </c>
      <c r="M420" s="15">
        <v>67450.89</v>
      </c>
      <c r="N420" s="15">
        <v>97437.66</v>
      </c>
      <c r="O420" s="16">
        <v>82444.274999999994</v>
      </c>
      <c r="P420" s="25">
        <f t="shared" si="20"/>
        <v>0</v>
      </c>
      <c r="Q420" s="25">
        <f t="shared" si="21"/>
        <v>0</v>
      </c>
      <c r="R420" s="25">
        <f t="shared" si="22"/>
        <v>0</v>
      </c>
    </row>
    <row r="421" spans="1:18" x14ac:dyDescent="0.2">
      <c r="A421" s="5" t="s">
        <v>55</v>
      </c>
      <c r="B421" s="5" t="s">
        <v>961</v>
      </c>
      <c r="C421" s="5" t="s">
        <v>23</v>
      </c>
      <c r="D421" s="5" t="s">
        <v>962</v>
      </c>
      <c r="E421" s="5" t="s">
        <v>110</v>
      </c>
      <c r="F421" s="5" t="s">
        <v>110</v>
      </c>
      <c r="G421" s="5" t="s">
        <v>110</v>
      </c>
      <c r="H421" s="5" t="s">
        <v>31</v>
      </c>
      <c r="I421" s="5" t="s">
        <v>54</v>
      </c>
      <c r="J421" s="5" t="s">
        <v>20</v>
      </c>
      <c r="K421" s="5" t="s">
        <v>32</v>
      </c>
      <c r="L421" s="5" t="s">
        <v>21</v>
      </c>
      <c r="M421" s="17">
        <v>68000</v>
      </c>
      <c r="N421" s="17">
        <v>88300</v>
      </c>
      <c r="O421" s="18">
        <v>78150</v>
      </c>
      <c r="P421" s="25">
        <f t="shared" si="20"/>
        <v>0</v>
      </c>
      <c r="Q421" s="25">
        <f t="shared" si="21"/>
        <v>0</v>
      </c>
      <c r="R421" s="25">
        <f t="shared" si="22"/>
        <v>0</v>
      </c>
    </row>
    <row r="422" spans="1:18" x14ac:dyDescent="0.2">
      <c r="A422" s="4" t="s">
        <v>81</v>
      </c>
      <c r="B422" s="4" t="s">
        <v>963</v>
      </c>
      <c r="C422" s="4" t="s">
        <v>23</v>
      </c>
      <c r="D422" s="4" t="s">
        <v>964</v>
      </c>
      <c r="E422" s="4" t="s">
        <v>136</v>
      </c>
      <c r="F422" s="4" t="s">
        <v>136</v>
      </c>
      <c r="G422" s="4" t="s">
        <v>136</v>
      </c>
      <c r="H422" s="4" t="s">
        <v>100</v>
      </c>
      <c r="I422" s="4" t="s">
        <v>965</v>
      </c>
      <c r="J422" s="4" t="s">
        <v>45</v>
      </c>
      <c r="K422" s="4" t="s">
        <v>32</v>
      </c>
      <c r="L422" s="4" t="s">
        <v>39</v>
      </c>
      <c r="M422" s="15">
        <v>77335</v>
      </c>
      <c r="N422" s="15">
        <v>113793</v>
      </c>
      <c r="O422" s="16">
        <v>95564</v>
      </c>
      <c r="P422" s="25">
        <f t="shared" si="20"/>
        <v>0</v>
      </c>
      <c r="Q422" s="25">
        <f t="shared" si="21"/>
        <v>0</v>
      </c>
      <c r="R422" s="25">
        <f t="shared" si="22"/>
        <v>0</v>
      </c>
    </row>
    <row r="423" spans="1:18" x14ac:dyDescent="0.2">
      <c r="A423" s="5" t="s">
        <v>81</v>
      </c>
      <c r="B423" s="5" t="s">
        <v>966</v>
      </c>
      <c r="C423" s="5" t="s">
        <v>23</v>
      </c>
      <c r="D423" s="5" t="s">
        <v>967</v>
      </c>
      <c r="E423" s="5" t="s">
        <v>260</v>
      </c>
      <c r="F423" s="5" t="s">
        <v>260</v>
      </c>
      <c r="G423" s="5" t="s">
        <v>260</v>
      </c>
      <c r="H423" s="5" t="s">
        <v>186</v>
      </c>
      <c r="I423" s="5" t="s">
        <v>685</v>
      </c>
      <c r="J423" s="5" t="s">
        <v>45</v>
      </c>
      <c r="K423" s="5" t="s">
        <v>32</v>
      </c>
      <c r="L423" s="5" t="s">
        <v>21</v>
      </c>
      <c r="M423" s="17">
        <v>66000</v>
      </c>
      <c r="N423" s="17">
        <v>84500</v>
      </c>
      <c r="O423" s="18">
        <v>75250</v>
      </c>
      <c r="P423" s="25">
        <f t="shared" si="20"/>
        <v>0</v>
      </c>
      <c r="Q423" s="25">
        <f t="shared" si="21"/>
        <v>0</v>
      </c>
      <c r="R423" s="25">
        <f t="shared" si="22"/>
        <v>0</v>
      </c>
    </row>
    <row r="424" spans="1:18" x14ac:dyDescent="0.2">
      <c r="A424" s="4" t="s">
        <v>22</v>
      </c>
      <c r="B424" s="4" t="s">
        <v>23</v>
      </c>
      <c r="C424" s="4" t="s">
        <v>23</v>
      </c>
      <c r="D424" s="4" t="s">
        <v>861</v>
      </c>
      <c r="E424" s="4" t="s">
        <v>99</v>
      </c>
      <c r="F424" s="4" t="s">
        <v>99</v>
      </c>
      <c r="G424" s="4" t="s">
        <v>99</v>
      </c>
      <c r="H424" s="4" t="s">
        <v>100</v>
      </c>
      <c r="I424" s="4" t="s">
        <v>862</v>
      </c>
      <c r="J424" s="4" t="s">
        <v>20</v>
      </c>
      <c r="K424" s="4" t="s">
        <v>32</v>
      </c>
      <c r="L424" s="4" t="s">
        <v>21</v>
      </c>
      <c r="M424" s="15">
        <v>92701</v>
      </c>
      <c r="N424" s="15">
        <v>107185</v>
      </c>
      <c r="O424" s="16">
        <v>99943</v>
      </c>
      <c r="P424" s="25">
        <f t="shared" si="20"/>
        <v>0</v>
      </c>
      <c r="Q424" s="25">
        <f t="shared" si="21"/>
        <v>0</v>
      </c>
      <c r="R424" s="25">
        <f t="shared" si="22"/>
        <v>0</v>
      </c>
    </row>
    <row r="425" spans="1:18" x14ac:dyDescent="0.2">
      <c r="A425" s="5" t="s">
        <v>88</v>
      </c>
      <c r="B425" s="5" t="s">
        <v>968</v>
      </c>
      <c r="C425" s="5" t="s">
        <v>28</v>
      </c>
      <c r="D425" s="5" t="s">
        <v>374</v>
      </c>
      <c r="E425" s="5" t="s">
        <v>136</v>
      </c>
      <c r="F425" s="5" t="s">
        <v>136</v>
      </c>
      <c r="G425" s="5" t="s">
        <v>136</v>
      </c>
      <c r="H425" s="5" t="s">
        <v>100</v>
      </c>
      <c r="I425" s="5" t="s">
        <v>54</v>
      </c>
      <c r="J425" s="5" t="s">
        <v>20</v>
      </c>
      <c r="K425" s="5" t="s">
        <v>32</v>
      </c>
      <c r="L425" s="5" t="s">
        <v>33</v>
      </c>
      <c r="M425" s="17">
        <v>85633.600000000006</v>
      </c>
      <c r="N425" s="17">
        <v>106995.2</v>
      </c>
      <c r="O425" s="18">
        <v>96314.4</v>
      </c>
      <c r="P425" s="25">
        <f t="shared" si="20"/>
        <v>0</v>
      </c>
      <c r="Q425" s="25">
        <f t="shared" si="21"/>
        <v>0</v>
      </c>
      <c r="R425" s="25">
        <f t="shared" si="22"/>
        <v>0</v>
      </c>
    </row>
    <row r="426" spans="1:18" x14ac:dyDescent="0.2">
      <c r="A426" s="4" t="s">
        <v>48</v>
      </c>
      <c r="B426" s="4" t="s">
        <v>952</v>
      </c>
      <c r="C426" s="4" t="s">
        <v>50</v>
      </c>
      <c r="D426" s="4" t="s">
        <v>275</v>
      </c>
      <c r="E426" s="4" t="s">
        <v>276</v>
      </c>
      <c r="F426" s="4" t="s">
        <v>276</v>
      </c>
      <c r="G426" s="4" t="s">
        <v>276</v>
      </c>
      <c r="H426" s="4" t="s">
        <v>146</v>
      </c>
      <c r="I426" s="4" t="s">
        <v>54</v>
      </c>
      <c r="J426" s="4" t="s">
        <v>20</v>
      </c>
      <c r="K426" s="4" t="s">
        <v>32</v>
      </c>
      <c r="L426" s="4" t="s">
        <v>21</v>
      </c>
      <c r="M426" s="15">
        <v>68500</v>
      </c>
      <c r="N426" s="15">
        <v>87000</v>
      </c>
      <c r="O426" s="16">
        <v>77750</v>
      </c>
      <c r="P426" s="25">
        <f t="shared" si="20"/>
        <v>0</v>
      </c>
      <c r="Q426" s="25">
        <f t="shared" si="21"/>
        <v>0</v>
      </c>
      <c r="R426" s="25">
        <f t="shared" si="22"/>
        <v>0</v>
      </c>
    </row>
    <row r="427" spans="1:18" x14ac:dyDescent="0.2">
      <c r="A427" s="5" t="s">
        <v>88</v>
      </c>
      <c r="B427" s="5" t="s">
        <v>969</v>
      </c>
      <c r="C427" s="5" t="s">
        <v>188</v>
      </c>
      <c r="D427" s="5" t="s">
        <v>970</v>
      </c>
      <c r="E427" s="5" t="s">
        <v>971</v>
      </c>
      <c r="F427" s="5" t="s">
        <v>971</v>
      </c>
      <c r="G427" s="5" t="s">
        <v>971</v>
      </c>
      <c r="H427" s="5" t="s">
        <v>178</v>
      </c>
      <c r="I427" s="5" t="s">
        <v>589</v>
      </c>
      <c r="J427" s="5" t="s">
        <v>20</v>
      </c>
      <c r="K427" s="5" t="s">
        <v>32</v>
      </c>
      <c r="L427" s="5" t="s">
        <v>21</v>
      </c>
      <c r="M427" s="17">
        <v>51332.28</v>
      </c>
      <c r="N427" s="17">
        <v>109672.13</v>
      </c>
      <c r="O427" s="18">
        <v>80502.205000000002</v>
      </c>
      <c r="P427" s="25">
        <f t="shared" si="20"/>
        <v>0</v>
      </c>
      <c r="Q427" s="25">
        <f t="shared" si="21"/>
        <v>0</v>
      </c>
      <c r="R427" s="25">
        <f t="shared" si="22"/>
        <v>0</v>
      </c>
    </row>
    <row r="428" spans="1:18" x14ac:dyDescent="0.2">
      <c r="A428" s="4" t="s">
        <v>88</v>
      </c>
      <c r="B428" s="4" t="s">
        <v>972</v>
      </c>
      <c r="C428" s="4" t="s">
        <v>23</v>
      </c>
      <c r="D428" s="4" t="s">
        <v>973</v>
      </c>
      <c r="E428" s="4" t="s">
        <v>123</v>
      </c>
      <c r="F428" s="4" t="s">
        <v>123</v>
      </c>
      <c r="G428" s="4" t="s">
        <v>123</v>
      </c>
      <c r="H428" s="4" t="s">
        <v>31</v>
      </c>
      <c r="I428" s="4" t="s">
        <v>18</v>
      </c>
      <c r="J428" s="4" t="s">
        <v>20</v>
      </c>
      <c r="K428" s="4" t="s">
        <v>32</v>
      </c>
      <c r="L428" s="4" t="s">
        <v>21</v>
      </c>
      <c r="M428" s="15">
        <v>91520</v>
      </c>
      <c r="N428" s="15">
        <v>91520</v>
      </c>
      <c r="O428" s="16">
        <v>91520</v>
      </c>
      <c r="P428" s="25">
        <f t="shared" si="20"/>
        <v>0</v>
      </c>
      <c r="Q428" s="25">
        <f t="shared" si="21"/>
        <v>0</v>
      </c>
      <c r="R428" s="25">
        <f t="shared" si="22"/>
        <v>0</v>
      </c>
    </row>
    <row r="429" spans="1:18" x14ac:dyDescent="0.2">
      <c r="A429" s="5" t="s">
        <v>48</v>
      </c>
      <c r="B429" s="5" t="s">
        <v>974</v>
      </c>
      <c r="C429" s="5" t="s">
        <v>50</v>
      </c>
      <c r="D429" s="5" t="s">
        <v>930</v>
      </c>
      <c r="E429" s="5" t="s">
        <v>136</v>
      </c>
      <c r="F429" s="5" t="s">
        <v>136</v>
      </c>
      <c r="G429" s="5" t="s">
        <v>136</v>
      </c>
      <c r="H429" s="5" t="s">
        <v>100</v>
      </c>
      <c r="I429" s="5" t="s">
        <v>975</v>
      </c>
      <c r="J429" s="5" t="s">
        <v>20</v>
      </c>
      <c r="K429" s="5" t="s">
        <v>32</v>
      </c>
      <c r="L429" s="5" t="s">
        <v>481</v>
      </c>
      <c r="M429" s="17">
        <v>30240.560000000001</v>
      </c>
      <c r="N429" s="17">
        <v>57200</v>
      </c>
      <c r="O429" s="18">
        <v>43720.28</v>
      </c>
      <c r="P429" s="25">
        <f t="shared" si="20"/>
        <v>0</v>
      </c>
      <c r="Q429" s="25">
        <f t="shared" si="21"/>
        <v>1</v>
      </c>
      <c r="R429" s="25">
        <f t="shared" si="22"/>
        <v>0</v>
      </c>
    </row>
    <row r="430" spans="1:18" x14ac:dyDescent="0.2">
      <c r="A430" s="4" t="s">
        <v>88</v>
      </c>
      <c r="B430" s="4" t="s">
        <v>299</v>
      </c>
      <c r="C430" s="4" t="s">
        <v>90</v>
      </c>
      <c r="D430" s="4" t="s">
        <v>976</v>
      </c>
      <c r="E430" s="4" t="s">
        <v>482</v>
      </c>
      <c r="F430" s="4" t="s">
        <v>482</v>
      </c>
      <c r="G430" s="4" t="s">
        <v>482</v>
      </c>
      <c r="H430" s="4" t="s">
        <v>31</v>
      </c>
      <c r="I430" s="4" t="s">
        <v>18</v>
      </c>
      <c r="J430" s="4" t="s">
        <v>20</v>
      </c>
      <c r="K430" s="4" t="s">
        <v>32</v>
      </c>
      <c r="L430" s="4" t="s">
        <v>33</v>
      </c>
      <c r="M430" s="15">
        <v>95680</v>
      </c>
      <c r="N430" s="15">
        <v>95680</v>
      </c>
      <c r="O430" s="16">
        <v>95680</v>
      </c>
      <c r="P430" s="25">
        <f t="shared" si="20"/>
        <v>0</v>
      </c>
      <c r="Q430" s="25">
        <f t="shared" si="21"/>
        <v>0</v>
      </c>
      <c r="R430" s="25">
        <f t="shared" si="22"/>
        <v>0</v>
      </c>
    </row>
    <row r="431" spans="1:18" x14ac:dyDescent="0.2">
      <c r="A431" s="5" t="s">
        <v>26</v>
      </c>
      <c r="B431" s="5" t="s">
        <v>977</v>
      </c>
      <c r="C431" s="5" t="s">
        <v>50</v>
      </c>
      <c r="D431" s="5" t="s">
        <v>978</v>
      </c>
      <c r="E431" s="5" t="s">
        <v>75</v>
      </c>
      <c r="F431" s="5" t="s">
        <v>75</v>
      </c>
      <c r="G431" s="5" t="s">
        <v>75</v>
      </c>
      <c r="H431" s="5" t="s">
        <v>31</v>
      </c>
      <c r="I431" s="5" t="s">
        <v>979</v>
      </c>
      <c r="J431" s="5" t="s">
        <v>45</v>
      </c>
      <c r="K431" s="5" t="s">
        <v>32</v>
      </c>
      <c r="L431" s="5" t="s">
        <v>150</v>
      </c>
      <c r="M431" s="17">
        <v>30240.560000000001</v>
      </c>
      <c r="N431" s="17">
        <v>86424</v>
      </c>
      <c r="O431" s="18">
        <v>58332.28</v>
      </c>
      <c r="P431" s="25">
        <f t="shared" si="20"/>
        <v>0</v>
      </c>
      <c r="Q431" s="25">
        <f t="shared" si="21"/>
        <v>0</v>
      </c>
      <c r="R431" s="25">
        <f t="shared" si="22"/>
        <v>0</v>
      </c>
    </row>
    <row r="432" spans="1:18" x14ac:dyDescent="0.2">
      <c r="A432" s="4" t="s">
        <v>26</v>
      </c>
      <c r="B432" s="4" t="s">
        <v>980</v>
      </c>
      <c r="C432" s="4" t="s">
        <v>50</v>
      </c>
      <c r="D432" s="4" t="s">
        <v>895</v>
      </c>
      <c r="E432" s="4" t="s">
        <v>63</v>
      </c>
      <c r="F432" s="4" t="s">
        <v>63</v>
      </c>
      <c r="G432" s="4" t="s">
        <v>63</v>
      </c>
      <c r="H432" s="4" t="s">
        <v>53</v>
      </c>
      <c r="I432" s="4" t="s">
        <v>586</v>
      </c>
      <c r="J432" s="4" t="s">
        <v>375</v>
      </c>
      <c r="K432" s="4" t="s">
        <v>32</v>
      </c>
      <c r="L432" s="4" t="s">
        <v>46</v>
      </c>
      <c r="M432" s="19">
        <v>60964.799999999901</v>
      </c>
      <c r="N432" s="19">
        <v>80017.599999999904</v>
      </c>
      <c r="O432" s="16">
        <v>70491.199999999997</v>
      </c>
      <c r="P432" s="25">
        <f t="shared" si="20"/>
        <v>0</v>
      </c>
      <c r="Q432" s="25">
        <f t="shared" si="21"/>
        <v>0</v>
      </c>
      <c r="R432" s="25">
        <f t="shared" si="22"/>
        <v>0</v>
      </c>
    </row>
    <row r="433" spans="1:18" x14ac:dyDescent="0.2">
      <c r="A433" s="5" t="s">
        <v>96</v>
      </c>
      <c r="B433" s="5" t="s">
        <v>606</v>
      </c>
      <c r="C433" s="5" t="s">
        <v>50</v>
      </c>
      <c r="D433" s="5" t="s">
        <v>852</v>
      </c>
      <c r="E433" s="5" t="s">
        <v>136</v>
      </c>
      <c r="F433" s="5" t="s">
        <v>136</v>
      </c>
      <c r="G433" s="5" t="s">
        <v>136</v>
      </c>
      <c r="H433" s="5" t="s">
        <v>100</v>
      </c>
      <c r="I433" s="5" t="s">
        <v>54</v>
      </c>
      <c r="J433" s="5" t="s">
        <v>20</v>
      </c>
      <c r="K433" s="5" t="s">
        <v>32</v>
      </c>
      <c r="L433" s="5" t="s">
        <v>21</v>
      </c>
      <c r="M433" s="17">
        <v>50000</v>
      </c>
      <c r="N433" s="17">
        <v>76458</v>
      </c>
      <c r="O433" s="18">
        <v>63229</v>
      </c>
      <c r="P433" s="25">
        <f t="shared" si="20"/>
        <v>0</v>
      </c>
      <c r="Q433" s="25">
        <f t="shared" si="21"/>
        <v>0</v>
      </c>
      <c r="R433" s="25">
        <f t="shared" si="22"/>
        <v>0</v>
      </c>
    </row>
    <row r="434" spans="1:18" x14ac:dyDescent="0.2">
      <c r="A434" s="4" t="s">
        <v>48</v>
      </c>
      <c r="B434" s="4" t="s">
        <v>981</v>
      </c>
      <c r="C434" s="4" t="s">
        <v>90</v>
      </c>
      <c r="D434" s="4" t="s">
        <v>930</v>
      </c>
      <c r="E434" s="4" t="s">
        <v>982</v>
      </c>
      <c r="F434" s="4" t="s">
        <v>982</v>
      </c>
      <c r="G434" s="4" t="s">
        <v>982</v>
      </c>
      <c r="H434" s="4" t="s">
        <v>100</v>
      </c>
      <c r="I434" s="4" t="s">
        <v>983</v>
      </c>
      <c r="J434" s="4" t="s">
        <v>20</v>
      </c>
      <c r="K434" s="4" t="s">
        <v>32</v>
      </c>
      <c r="L434" s="4" t="s">
        <v>481</v>
      </c>
      <c r="M434" s="15">
        <v>59713</v>
      </c>
      <c r="N434" s="15">
        <v>89212</v>
      </c>
      <c r="O434" s="16">
        <v>74462.5</v>
      </c>
      <c r="P434" s="25">
        <f t="shared" si="20"/>
        <v>0</v>
      </c>
      <c r="Q434" s="25">
        <f t="shared" si="21"/>
        <v>0</v>
      </c>
      <c r="R434" s="25">
        <f t="shared" si="22"/>
        <v>0</v>
      </c>
    </row>
    <row r="435" spans="1:18" x14ac:dyDescent="0.2">
      <c r="A435" s="5" t="s">
        <v>26</v>
      </c>
      <c r="B435" s="5" t="s">
        <v>984</v>
      </c>
      <c r="C435" s="5" t="s">
        <v>50</v>
      </c>
      <c r="D435" s="5" t="s">
        <v>930</v>
      </c>
      <c r="E435" s="5" t="s">
        <v>136</v>
      </c>
      <c r="F435" s="5" t="s">
        <v>136</v>
      </c>
      <c r="G435" s="5" t="s">
        <v>136</v>
      </c>
      <c r="H435" s="5" t="s">
        <v>100</v>
      </c>
      <c r="I435" s="5" t="s">
        <v>614</v>
      </c>
      <c r="J435" s="5" t="s">
        <v>20</v>
      </c>
      <c r="K435" s="5" t="s">
        <v>32</v>
      </c>
      <c r="L435" s="5" t="s">
        <v>481</v>
      </c>
      <c r="M435" s="17">
        <v>68049</v>
      </c>
      <c r="N435" s="17">
        <v>87547</v>
      </c>
      <c r="O435" s="18">
        <v>77798</v>
      </c>
      <c r="P435" s="25">
        <f t="shared" si="20"/>
        <v>0</v>
      </c>
      <c r="Q435" s="25">
        <f t="shared" si="21"/>
        <v>0</v>
      </c>
      <c r="R435" s="25">
        <f t="shared" si="22"/>
        <v>0</v>
      </c>
    </row>
    <row r="436" spans="1:18" x14ac:dyDescent="0.2">
      <c r="A436" s="4" t="s">
        <v>26</v>
      </c>
      <c r="B436" s="4" t="s">
        <v>985</v>
      </c>
      <c r="C436" s="4" t="s">
        <v>591</v>
      </c>
      <c r="D436" s="4" t="s">
        <v>986</v>
      </c>
      <c r="E436" s="4" t="s">
        <v>123</v>
      </c>
      <c r="F436" s="4" t="s">
        <v>123</v>
      </c>
      <c r="G436" s="4" t="s">
        <v>123</v>
      </c>
      <c r="H436" s="4" t="s">
        <v>31</v>
      </c>
      <c r="I436" s="4" t="s">
        <v>987</v>
      </c>
      <c r="J436" s="4" t="s">
        <v>223</v>
      </c>
      <c r="K436" s="4" t="s">
        <v>32</v>
      </c>
      <c r="L436" s="4" t="s">
        <v>21</v>
      </c>
      <c r="M436" s="15">
        <v>64123.59</v>
      </c>
      <c r="N436" s="15">
        <v>86600</v>
      </c>
      <c r="O436" s="16">
        <v>75361.794999999998</v>
      </c>
      <c r="P436" s="25">
        <f t="shared" si="20"/>
        <v>0</v>
      </c>
      <c r="Q436" s="25">
        <f t="shared" si="21"/>
        <v>0</v>
      </c>
      <c r="R436" s="25">
        <f t="shared" si="22"/>
        <v>0</v>
      </c>
    </row>
    <row r="437" spans="1:18" x14ac:dyDescent="0.2">
      <c r="A437" s="5" t="s">
        <v>48</v>
      </c>
      <c r="B437" s="5" t="s">
        <v>988</v>
      </c>
      <c r="C437" s="5" t="s">
        <v>23</v>
      </c>
      <c r="D437" s="5" t="s">
        <v>989</v>
      </c>
      <c r="E437" s="5" t="s">
        <v>30</v>
      </c>
      <c r="F437" s="5" t="s">
        <v>30</v>
      </c>
      <c r="G437" s="5" t="s">
        <v>30</v>
      </c>
      <c r="H437" s="5" t="s">
        <v>31</v>
      </c>
      <c r="I437" s="5" t="s">
        <v>18</v>
      </c>
      <c r="J437" s="5" t="s">
        <v>45</v>
      </c>
      <c r="K437" s="5" t="s">
        <v>32</v>
      </c>
      <c r="L437" s="5" t="s">
        <v>241</v>
      </c>
      <c r="M437" s="17">
        <v>137280</v>
      </c>
      <c r="N437" s="17">
        <v>180000</v>
      </c>
      <c r="O437" s="18">
        <v>158640</v>
      </c>
      <c r="P437" s="25">
        <f t="shared" si="20"/>
        <v>1</v>
      </c>
      <c r="Q437" s="25">
        <f t="shared" si="21"/>
        <v>1</v>
      </c>
      <c r="R437" s="25">
        <f t="shared" si="22"/>
        <v>1</v>
      </c>
    </row>
    <row r="438" spans="1:18" x14ac:dyDescent="0.2">
      <c r="A438" s="4" t="s">
        <v>26</v>
      </c>
      <c r="B438" s="4" t="s">
        <v>990</v>
      </c>
      <c r="C438" s="4" t="s">
        <v>90</v>
      </c>
      <c r="D438" s="4" t="s">
        <v>449</v>
      </c>
      <c r="E438" s="4" t="s">
        <v>600</v>
      </c>
      <c r="F438" s="4" t="s">
        <v>600</v>
      </c>
      <c r="G438" s="4" t="s">
        <v>600</v>
      </c>
      <c r="H438" s="4" t="s">
        <v>31</v>
      </c>
      <c r="I438" s="4" t="s">
        <v>991</v>
      </c>
      <c r="J438" s="4" t="s">
        <v>45</v>
      </c>
      <c r="K438" s="4" t="s">
        <v>32</v>
      </c>
      <c r="L438" s="4" t="s">
        <v>33</v>
      </c>
      <c r="M438" s="15">
        <v>64123.59</v>
      </c>
      <c r="N438" s="15">
        <v>86600</v>
      </c>
      <c r="O438" s="16">
        <v>75361.794999999998</v>
      </c>
      <c r="P438" s="25">
        <f t="shared" si="20"/>
        <v>0</v>
      </c>
      <c r="Q438" s="25">
        <f t="shared" si="21"/>
        <v>0</v>
      </c>
      <c r="R438" s="25">
        <f t="shared" si="22"/>
        <v>0</v>
      </c>
    </row>
    <row r="439" spans="1:18" x14ac:dyDescent="0.2">
      <c r="A439" s="5" t="s">
        <v>48</v>
      </c>
      <c r="B439" s="5" t="s">
        <v>992</v>
      </c>
      <c r="C439" s="5" t="s">
        <v>50</v>
      </c>
      <c r="D439" s="5" t="s">
        <v>993</v>
      </c>
      <c r="E439" s="5" t="s">
        <v>204</v>
      </c>
      <c r="F439" s="5" t="s">
        <v>204</v>
      </c>
      <c r="G439" s="5" t="s">
        <v>204</v>
      </c>
      <c r="H439" s="5" t="s">
        <v>31</v>
      </c>
      <c r="I439" s="5" t="s">
        <v>994</v>
      </c>
      <c r="J439" s="5" t="s">
        <v>45</v>
      </c>
      <c r="K439" s="5" t="s">
        <v>32</v>
      </c>
      <c r="L439" s="5" t="s">
        <v>732</v>
      </c>
      <c r="M439" s="17">
        <v>68500</v>
      </c>
      <c r="N439" s="17">
        <v>87000</v>
      </c>
      <c r="O439" s="18">
        <v>77750</v>
      </c>
      <c r="P439" s="25">
        <f t="shared" si="20"/>
        <v>0</v>
      </c>
      <c r="Q439" s="25">
        <f t="shared" si="21"/>
        <v>0</v>
      </c>
      <c r="R439" s="25">
        <f t="shared" si="22"/>
        <v>0</v>
      </c>
    </row>
    <row r="440" spans="1:18" x14ac:dyDescent="0.2">
      <c r="A440" s="4" t="s">
        <v>55</v>
      </c>
      <c r="B440" s="4" t="s">
        <v>995</v>
      </c>
      <c r="C440" s="4" t="s">
        <v>50</v>
      </c>
      <c r="D440" s="4" t="s">
        <v>275</v>
      </c>
      <c r="E440" s="4" t="s">
        <v>276</v>
      </c>
      <c r="F440" s="4" t="s">
        <v>276</v>
      </c>
      <c r="G440" s="4" t="s">
        <v>276</v>
      </c>
      <c r="H440" s="4" t="s">
        <v>146</v>
      </c>
      <c r="I440" s="4" t="s">
        <v>18</v>
      </c>
      <c r="J440" s="4" t="s">
        <v>45</v>
      </c>
      <c r="K440" s="4" t="s">
        <v>32</v>
      </c>
      <c r="L440" s="4" t="s">
        <v>21</v>
      </c>
      <c r="M440" s="15">
        <v>68000</v>
      </c>
      <c r="N440" s="15">
        <v>88300</v>
      </c>
      <c r="O440" s="16">
        <v>78150</v>
      </c>
      <c r="P440" s="25">
        <f t="shared" si="20"/>
        <v>0</v>
      </c>
      <c r="Q440" s="25">
        <f t="shared" si="21"/>
        <v>0</v>
      </c>
      <c r="R440" s="25">
        <f t="shared" si="22"/>
        <v>0</v>
      </c>
    </row>
    <row r="441" spans="1:18" x14ac:dyDescent="0.2">
      <c r="A441" s="5" t="s">
        <v>55</v>
      </c>
      <c r="B441" s="5" t="s">
        <v>996</v>
      </c>
      <c r="C441" s="5" t="s">
        <v>15</v>
      </c>
      <c r="D441" s="5" t="s">
        <v>997</v>
      </c>
      <c r="E441" s="5" t="s">
        <v>37</v>
      </c>
      <c r="F441" s="5" t="s">
        <v>37</v>
      </c>
      <c r="G441" s="5" t="s">
        <v>37</v>
      </c>
      <c r="H441" s="5" t="s">
        <v>31</v>
      </c>
      <c r="I441" s="5" t="s">
        <v>998</v>
      </c>
      <c r="J441" s="5" t="s">
        <v>45</v>
      </c>
      <c r="K441" s="5" t="s">
        <v>32</v>
      </c>
      <c r="L441" s="5" t="s">
        <v>93</v>
      </c>
      <c r="M441" s="17">
        <v>68000</v>
      </c>
      <c r="N441" s="17">
        <v>88300</v>
      </c>
      <c r="O441" s="18">
        <v>78150</v>
      </c>
      <c r="P441" s="25">
        <f t="shared" si="20"/>
        <v>0</v>
      </c>
      <c r="Q441" s="25">
        <f t="shared" si="21"/>
        <v>0</v>
      </c>
      <c r="R441" s="25">
        <f t="shared" si="22"/>
        <v>0</v>
      </c>
    </row>
    <row r="442" spans="1:18" x14ac:dyDescent="0.2">
      <c r="A442" s="4" t="s">
        <v>96</v>
      </c>
      <c r="B442" s="4" t="s">
        <v>606</v>
      </c>
      <c r="C442" s="4" t="s">
        <v>50</v>
      </c>
      <c r="D442" s="4" t="s">
        <v>852</v>
      </c>
      <c r="E442" s="4" t="s">
        <v>670</v>
      </c>
      <c r="F442" s="4" t="s">
        <v>670</v>
      </c>
      <c r="G442" s="4" t="s">
        <v>670</v>
      </c>
      <c r="H442" s="4" t="s">
        <v>31</v>
      </c>
      <c r="I442" s="4" t="s">
        <v>54</v>
      </c>
      <c r="J442" s="4" t="s">
        <v>20</v>
      </c>
      <c r="K442" s="4" t="s">
        <v>32</v>
      </c>
      <c r="L442" s="4" t="s">
        <v>21</v>
      </c>
      <c r="M442" s="15">
        <v>50000</v>
      </c>
      <c r="N442" s="15">
        <v>76458</v>
      </c>
      <c r="O442" s="16">
        <v>63229</v>
      </c>
      <c r="P442" s="25">
        <f t="shared" si="20"/>
        <v>0</v>
      </c>
      <c r="Q442" s="25">
        <f t="shared" si="21"/>
        <v>0</v>
      </c>
      <c r="R442" s="25">
        <f t="shared" si="22"/>
        <v>0</v>
      </c>
    </row>
    <row r="443" spans="1:18" x14ac:dyDescent="0.2">
      <c r="A443" s="5" t="s">
        <v>55</v>
      </c>
      <c r="B443" s="5" t="s">
        <v>996</v>
      </c>
      <c r="C443" s="5" t="s">
        <v>15</v>
      </c>
      <c r="D443" s="5" t="s">
        <v>997</v>
      </c>
      <c r="E443" s="5" t="s">
        <v>37</v>
      </c>
      <c r="F443" s="5" t="s">
        <v>37</v>
      </c>
      <c r="G443" s="5" t="s">
        <v>37</v>
      </c>
      <c r="H443" s="5" t="s">
        <v>31</v>
      </c>
      <c r="I443" s="5" t="s">
        <v>998</v>
      </c>
      <c r="J443" s="5" t="s">
        <v>45</v>
      </c>
      <c r="K443" s="5" t="s">
        <v>32</v>
      </c>
      <c r="L443" s="5" t="s">
        <v>93</v>
      </c>
      <c r="M443" s="17">
        <v>68000</v>
      </c>
      <c r="N443" s="17">
        <v>88300</v>
      </c>
      <c r="O443" s="18">
        <v>78150</v>
      </c>
      <c r="P443" s="25">
        <f t="shared" si="20"/>
        <v>0</v>
      </c>
      <c r="Q443" s="25">
        <f t="shared" si="21"/>
        <v>0</v>
      </c>
      <c r="R443" s="25">
        <f t="shared" si="22"/>
        <v>0</v>
      </c>
    </row>
    <row r="444" spans="1:18" x14ac:dyDescent="0.2">
      <c r="A444" s="4" t="s">
        <v>22</v>
      </c>
      <c r="B444" s="4" t="s">
        <v>999</v>
      </c>
      <c r="C444" s="4" t="s">
        <v>50</v>
      </c>
      <c r="D444" s="4" t="s">
        <v>1000</v>
      </c>
      <c r="E444" s="4" t="s">
        <v>37</v>
      </c>
      <c r="F444" s="4" t="s">
        <v>37</v>
      </c>
      <c r="G444" s="4" t="s">
        <v>37</v>
      </c>
      <c r="H444" s="4" t="s">
        <v>31</v>
      </c>
      <c r="I444" s="4" t="s">
        <v>1001</v>
      </c>
      <c r="J444" s="4" t="s">
        <v>20</v>
      </c>
      <c r="K444" s="4" t="s">
        <v>32</v>
      </c>
      <c r="L444" s="4" t="s">
        <v>21</v>
      </c>
      <c r="M444" s="15">
        <v>30240.560000000001</v>
      </c>
      <c r="N444" s="15">
        <v>57200</v>
      </c>
      <c r="O444" s="16">
        <v>43720.28</v>
      </c>
      <c r="P444" s="25">
        <f t="shared" si="20"/>
        <v>0</v>
      </c>
      <c r="Q444" s="25">
        <f t="shared" si="21"/>
        <v>1</v>
      </c>
      <c r="R444" s="25">
        <f t="shared" si="22"/>
        <v>0</v>
      </c>
    </row>
    <row r="445" spans="1:18" x14ac:dyDescent="0.2">
      <c r="A445" s="5" t="s">
        <v>22</v>
      </c>
      <c r="B445" s="5" t="s">
        <v>1002</v>
      </c>
      <c r="C445" s="5" t="s">
        <v>23</v>
      </c>
      <c r="D445" s="5" t="s">
        <v>71</v>
      </c>
      <c r="E445" s="5" t="s">
        <v>37</v>
      </c>
      <c r="F445" s="5" t="s">
        <v>37</v>
      </c>
      <c r="G445" s="5" t="s">
        <v>37</v>
      </c>
      <c r="H445" s="5" t="s">
        <v>31</v>
      </c>
      <c r="I445" s="5" t="s">
        <v>87</v>
      </c>
      <c r="J445" s="5" t="s">
        <v>20</v>
      </c>
      <c r="K445" s="5" t="s">
        <v>32</v>
      </c>
      <c r="L445" s="5" t="s">
        <v>33</v>
      </c>
      <c r="M445" s="17">
        <v>65000</v>
      </c>
      <c r="N445" s="17">
        <v>87000</v>
      </c>
      <c r="O445" s="18">
        <v>76000</v>
      </c>
      <c r="P445" s="25">
        <f t="shared" si="20"/>
        <v>0</v>
      </c>
      <c r="Q445" s="25">
        <f t="shared" si="21"/>
        <v>0</v>
      </c>
      <c r="R445" s="25">
        <f t="shared" si="22"/>
        <v>0</v>
      </c>
    </row>
    <row r="446" spans="1:18" x14ac:dyDescent="0.2">
      <c r="A446" s="4" t="s">
        <v>88</v>
      </c>
      <c r="B446" s="4" t="s">
        <v>1003</v>
      </c>
      <c r="C446" s="4" t="s">
        <v>50</v>
      </c>
      <c r="D446" s="4" t="s">
        <v>1004</v>
      </c>
      <c r="E446" s="4" t="s">
        <v>1005</v>
      </c>
      <c r="F446" s="4" t="s">
        <v>1005</v>
      </c>
      <c r="G446" s="4" t="s">
        <v>1005</v>
      </c>
      <c r="H446" s="4" t="s">
        <v>53</v>
      </c>
      <c r="I446" s="4" t="s">
        <v>1006</v>
      </c>
      <c r="J446" s="4" t="s">
        <v>20</v>
      </c>
      <c r="K446" s="4" t="s">
        <v>32</v>
      </c>
      <c r="L446" s="4" t="s">
        <v>21</v>
      </c>
      <c r="M446" s="15">
        <v>65000</v>
      </c>
      <c r="N446" s="15">
        <v>78000</v>
      </c>
      <c r="O446" s="16">
        <v>71500</v>
      </c>
      <c r="P446" s="25">
        <f t="shared" si="20"/>
        <v>0</v>
      </c>
      <c r="Q446" s="25">
        <f t="shared" si="21"/>
        <v>0</v>
      </c>
      <c r="R446" s="25">
        <f t="shared" si="22"/>
        <v>0</v>
      </c>
    </row>
    <row r="447" spans="1:18" x14ac:dyDescent="0.2">
      <c r="A447" s="5" t="s">
        <v>88</v>
      </c>
      <c r="B447" s="5" t="s">
        <v>1007</v>
      </c>
      <c r="C447" s="5" t="s">
        <v>1008</v>
      </c>
      <c r="D447" s="5" t="s">
        <v>418</v>
      </c>
      <c r="E447" s="5" t="s">
        <v>37</v>
      </c>
      <c r="F447" s="5" t="s">
        <v>37</v>
      </c>
      <c r="G447" s="5" t="s">
        <v>37</v>
      </c>
      <c r="H447" s="5" t="s">
        <v>31</v>
      </c>
      <c r="I447" s="5" t="s">
        <v>18</v>
      </c>
      <c r="J447" s="5" t="s">
        <v>45</v>
      </c>
      <c r="K447" s="5" t="s">
        <v>32</v>
      </c>
      <c r="L447" s="5" t="s">
        <v>21</v>
      </c>
      <c r="M447" s="17">
        <v>85816.8</v>
      </c>
      <c r="N447" s="17">
        <v>91520</v>
      </c>
      <c r="O447" s="18">
        <v>88668.4</v>
      </c>
      <c r="P447" s="25">
        <f t="shared" si="20"/>
        <v>0</v>
      </c>
      <c r="Q447" s="25">
        <f t="shared" si="21"/>
        <v>0</v>
      </c>
      <c r="R447" s="25">
        <f t="shared" si="22"/>
        <v>0</v>
      </c>
    </row>
    <row r="448" spans="1:18" x14ac:dyDescent="0.2">
      <c r="A448" s="4" t="s">
        <v>88</v>
      </c>
      <c r="B448" s="4" t="s">
        <v>1009</v>
      </c>
      <c r="C448" s="4" t="s">
        <v>23</v>
      </c>
      <c r="D448" s="4" t="s">
        <v>1010</v>
      </c>
      <c r="E448" s="4" t="s">
        <v>648</v>
      </c>
      <c r="F448" s="4" t="s">
        <v>648</v>
      </c>
      <c r="G448" s="4" t="s">
        <v>648</v>
      </c>
      <c r="H448" s="4" t="s">
        <v>31</v>
      </c>
      <c r="I448" s="4" t="s">
        <v>18</v>
      </c>
      <c r="J448" s="4" t="s">
        <v>20</v>
      </c>
      <c r="K448" s="4" t="s">
        <v>32</v>
      </c>
      <c r="L448" s="4" t="s">
        <v>33</v>
      </c>
      <c r="M448" s="15">
        <v>30240.560000000001</v>
      </c>
      <c r="N448" s="15">
        <v>57200</v>
      </c>
      <c r="O448" s="16">
        <v>43720.28</v>
      </c>
      <c r="P448" s="25">
        <f t="shared" si="20"/>
        <v>0</v>
      </c>
      <c r="Q448" s="25">
        <f t="shared" si="21"/>
        <v>1</v>
      </c>
      <c r="R448" s="25">
        <f t="shared" si="22"/>
        <v>0</v>
      </c>
    </row>
    <row r="449" spans="1:18" x14ac:dyDescent="0.2">
      <c r="A449" s="5" t="s">
        <v>55</v>
      </c>
      <c r="B449" s="5" t="s">
        <v>1011</v>
      </c>
      <c r="C449" s="5" t="s">
        <v>50</v>
      </c>
      <c r="D449" s="5" t="s">
        <v>748</v>
      </c>
      <c r="E449" s="5" t="s">
        <v>99</v>
      </c>
      <c r="F449" s="5" t="s">
        <v>99</v>
      </c>
      <c r="G449" s="5" t="s">
        <v>99</v>
      </c>
      <c r="H449" s="5" t="s">
        <v>100</v>
      </c>
      <c r="I449" s="5" t="s">
        <v>54</v>
      </c>
      <c r="J449" s="5" t="s">
        <v>20</v>
      </c>
      <c r="K449" s="5" t="s">
        <v>32</v>
      </c>
      <c r="L449" s="5" t="s">
        <v>33</v>
      </c>
      <c r="M449" s="20">
        <v>85862.399999999994</v>
      </c>
      <c r="N449" s="17">
        <v>114774.39999999999</v>
      </c>
      <c r="O449" s="18">
        <v>100318.39999999999</v>
      </c>
      <c r="P449" s="25">
        <f t="shared" si="20"/>
        <v>0</v>
      </c>
      <c r="Q449" s="25">
        <f t="shared" si="21"/>
        <v>1</v>
      </c>
      <c r="R449" s="25">
        <f t="shared" si="22"/>
        <v>0</v>
      </c>
    </row>
    <row r="450" spans="1:18" x14ac:dyDescent="0.2">
      <c r="A450" s="4" t="s">
        <v>48</v>
      </c>
      <c r="B450" s="4" t="s">
        <v>1013</v>
      </c>
      <c r="C450" s="4" t="s">
        <v>35</v>
      </c>
      <c r="D450" s="4" t="s">
        <v>327</v>
      </c>
      <c r="E450" s="4" t="s">
        <v>1014</v>
      </c>
      <c r="F450" s="4" t="s">
        <v>1014</v>
      </c>
      <c r="G450" s="4" t="s">
        <v>1014</v>
      </c>
      <c r="H450" s="4" t="s">
        <v>31</v>
      </c>
      <c r="I450" s="4" t="s">
        <v>1015</v>
      </c>
      <c r="J450" s="4" t="s">
        <v>223</v>
      </c>
      <c r="K450" s="4" t="s">
        <v>32</v>
      </c>
      <c r="L450" s="4" t="s">
        <v>93</v>
      </c>
      <c r="M450" s="15">
        <v>68500</v>
      </c>
      <c r="N450" s="15">
        <v>87000</v>
      </c>
      <c r="O450" s="16">
        <v>77750</v>
      </c>
      <c r="P450" s="25">
        <f t="shared" si="20"/>
        <v>0</v>
      </c>
      <c r="Q450" s="25">
        <f t="shared" si="21"/>
        <v>0</v>
      </c>
      <c r="R450" s="25">
        <f t="shared" si="22"/>
        <v>0</v>
      </c>
    </row>
    <row r="451" spans="1:18" x14ac:dyDescent="0.2">
      <c r="A451" s="5" t="s">
        <v>81</v>
      </c>
      <c r="B451" s="5" t="s">
        <v>217</v>
      </c>
      <c r="C451" s="5" t="s">
        <v>23</v>
      </c>
      <c r="D451" s="5" t="s">
        <v>1016</v>
      </c>
      <c r="E451" s="5" t="s">
        <v>260</v>
      </c>
      <c r="F451" s="5" t="s">
        <v>260</v>
      </c>
      <c r="G451" s="5" t="s">
        <v>260</v>
      </c>
      <c r="H451" s="5" t="s">
        <v>186</v>
      </c>
      <c r="I451" s="5" t="s">
        <v>54</v>
      </c>
      <c r="J451" s="5" t="s">
        <v>45</v>
      </c>
      <c r="K451" s="5" t="s">
        <v>32</v>
      </c>
      <c r="L451" s="5" t="s">
        <v>39</v>
      </c>
      <c r="M451" s="17">
        <v>66000</v>
      </c>
      <c r="N451" s="17">
        <v>84500</v>
      </c>
      <c r="O451" s="18">
        <v>75250</v>
      </c>
      <c r="P451" s="25">
        <f t="shared" ref="P451:P514" si="23">IF(OR(M451&lt;V$21, M451&gt;V$25), 1, 0)</f>
        <v>0</v>
      </c>
      <c r="Q451" s="25">
        <f t="shared" si="21"/>
        <v>0</v>
      </c>
      <c r="R451" s="25">
        <f t="shared" si="22"/>
        <v>0</v>
      </c>
    </row>
    <row r="452" spans="1:18" x14ac:dyDescent="0.2">
      <c r="A452" s="4" t="s">
        <v>26</v>
      </c>
      <c r="B452" s="4" t="s">
        <v>1017</v>
      </c>
      <c r="C452" s="4" t="s">
        <v>28</v>
      </c>
      <c r="D452" s="4" t="s">
        <v>1018</v>
      </c>
      <c r="E452" s="4" t="s">
        <v>821</v>
      </c>
      <c r="F452" s="4" t="s">
        <v>821</v>
      </c>
      <c r="G452" s="4" t="s">
        <v>821</v>
      </c>
      <c r="H452" s="4" t="s">
        <v>146</v>
      </c>
      <c r="I452" s="4" t="s">
        <v>1019</v>
      </c>
      <c r="J452" s="4" t="s">
        <v>20</v>
      </c>
      <c r="K452" s="4" t="s">
        <v>32</v>
      </c>
      <c r="L452" s="4" t="s">
        <v>46</v>
      </c>
      <c r="M452" s="15">
        <v>104755</v>
      </c>
      <c r="N452" s="15">
        <v>180000</v>
      </c>
      <c r="O452" s="16">
        <v>142377.5</v>
      </c>
      <c r="P452" s="25">
        <f t="shared" si="23"/>
        <v>0</v>
      </c>
      <c r="Q452" s="25">
        <f t="shared" si="21"/>
        <v>1</v>
      </c>
      <c r="R452" s="25">
        <f t="shared" si="22"/>
        <v>1</v>
      </c>
    </row>
    <row r="453" spans="1:18" x14ac:dyDescent="0.2">
      <c r="A453" s="5" t="s">
        <v>55</v>
      </c>
      <c r="B453" s="5" t="s">
        <v>1020</v>
      </c>
      <c r="C453" s="5" t="s">
        <v>50</v>
      </c>
      <c r="D453" s="5" t="s">
        <v>1021</v>
      </c>
      <c r="E453" s="5" t="s">
        <v>316</v>
      </c>
      <c r="F453" s="5" t="s">
        <v>316</v>
      </c>
      <c r="G453" s="5" t="s">
        <v>316</v>
      </c>
      <c r="H453" s="5" t="s">
        <v>31</v>
      </c>
      <c r="I453" s="5" t="s">
        <v>18</v>
      </c>
      <c r="J453" s="5" t="s">
        <v>20</v>
      </c>
      <c r="K453" s="5" t="s">
        <v>32</v>
      </c>
      <c r="L453" s="5" t="s">
        <v>101</v>
      </c>
      <c r="M453" s="17">
        <v>55000</v>
      </c>
      <c r="N453" s="17">
        <v>58000</v>
      </c>
      <c r="O453" s="18">
        <v>56500</v>
      </c>
      <c r="P453" s="25">
        <f t="shared" si="23"/>
        <v>0</v>
      </c>
      <c r="Q453" s="25">
        <f t="shared" si="21"/>
        <v>1</v>
      </c>
      <c r="R453" s="25">
        <f t="shared" si="22"/>
        <v>0</v>
      </c>
    </row>
    <row r="454" spans="1:18" x14ac:dyDescent="0.2">
      <c r="A454" s="4" t="s">
        <v>22</v>
      </c>
      <c r="B454" s="4" t="s">
        <v>944</v>
      </c>
      <c r="C454" s="4" t="s">
        <v>50</v>
      </c>
      <c r="D454" s="4" t="s">
        <v>126</v>
      </c>
      <c r="E454" s="4" t="s">
        <v>248</v>
      </c>
      <c r="F454" s="4" t="s">
        <v>248</v>
      </c>
      <c r="G454" s="4" t="s">
        <v>248</v>
      </c>
      <c r="H454" s="4" t="s">
        <v>146</v>
      </c>
      <c r="I454" s="4" t="s">
        <v>18</v>
      </c>
      <c r="J454" s="4" t="s">
        <v>20</v>
      </c>
      <c r="K454" s="4" t="s">
        <v>32</v>
      </c>
      <c r="L454" s="4" t="s">
        <v>93</v>
      </c>
      <c r="M454" s="15">
        <v>54500</v>
      </c>
      <c r="N454" s="15">
        <v>101500</v>
      </c>
      <c r="O454" s="16">
        <v>78000</v>
      </c>
      <c r="P454" s="25">
        <f t="shared" si="23"/>
        <v>0</v>
      </c>
      <c r="Q454" s="25">
        <f t="shared" si="21"/>
        <v>0</v>
      </c>
      <c r="R454" s="25">
        <f t="shared" si="22"/>
        <v>0</v>
      </c>
    </row>
    <row r="455" spans="1:18" x14ac:dyDescent="0.2">
      <c r="A455" s="5" t="s">
        <v>48</v>
      </c>
      <c r="B455" s="5" t="s">
        <v>1022</v>
      </c>
      <c r="C455" s="5" t="s">
        <v>23</v>
      </c>
      <c r="D455" s="5" t="s">
        <v>583</v>
      </c>
      <c r="E455" s="5" t="s">
        <v>37</v>
      </c>
      <c r="F455" s="5" t="s">
        <v>37</v>
      </c>
      <c r="G455" s="5" t="s">
        <v>37</v>
      </c>
      <c r="H455" s="5" t="s">
        <v>31</v>
      </c>
      <c r="I455" s="5" t="s">
        <v>18</v>
      </c>
      <c r="J455" s="5" t="s">
        <v>45</v>
      </c>
      <c r="K455" s="5" t="s">
        <v>32</v>
      </c>
      <c r="L455" s="5" t="s">
        <v>21</v>
      </c>
      <c r="M455" s="17">
        <v>68500</v>
      </c>
      <c r="N455" s="17">
        <v>87000</v>
      </c>
      <c r="O455" s="18">
        <v>77750</v>
      </c>
      <c r="P455" s="25">
        <f t="shared" si="23"/>
        <v>0</v>
      </c>
      <c r="Q455" s="25">
        <f t="shared" si="21"/>
        <v>0</v>
      </c>
      <c r="R455" s="25">
        <f t="shared" si="22"/>
        <v>0</v>
      </c>
    </row>
    <row r="456" spans="1:18" x14ac:dyDescent="0.2">
      <c r="A456" s="4" t="s">
        <v>96</v>
      </c>
      <c r="B456" s="4" t="s">
        <v>1023</v>
      </c>
      <c r="C456" s="4" t="s">
        <v>50</v>
      </c>
      <c r="D456" s="4" t="s">
        <v>91</v>
      </c>
      <c r="E456" s="4" t="s">
        <v>63</v>
      </c>
      <c r="F456" s="4" t="s">
        <v>63</v>
      </c>
      <c r="G456" s="4" t="s">
        <v>63</v>
      </c>
      <c r="H456" s="4" t="s">
        <v>53</v>
      </c>
      <c r="I456" s="4" t="s">
        <v>54</v>
      </c>
      <c r="J456" s="4" t="s">
        <v>20</v>
      </c>
      <c r="K456" s="4" t="s">
        <v>32</v>
      </c>
      <c r="L456" s="4" t="s">
        <v>93</v>
      </c>
      <c r="M456" s="15">
        <v>30240.560000000001</v>
      </c>
      <c r="N456" s="15">
        <v>80000</v>
      </c>
      <c r="O456" s="16">
        <v>55120.28</v>
      </c>
      <c r="P456" s="25">
        <f t="shared" si="23"/>
        <v>0</v>
      </c>
      <c r="Q456" s="25">
        <f t="shared" si="21"/>
        <v>0</v>
      </c>
      <c r="R456" s="25">
        <f t="shared" si="22"/>
        <v>0</v>
      </c>
    </row>
    <row r="457" spans="1:18" x14ac:dyDescent="0.2">
      <c r="A457" s="5" t="s">
        <v>13</v>
      </c>
      <c r="B457" s="5" t="s">
        <v>1024</v>
      </c>
      <c r="C457" s="5" t="s">
        <v>50</v>
      </c>
      <c r="D457" s="5" t="s">
        <v>387</v>
      </c>
      <c r="E457" s="5" t="s">
        <v>30</v>
      </c>
      <c r="F457" s="5" t="s">
        <v>30</v>
      </c>
      <c r="G457" s="5" t="s">
        <v>30</v>
      </c>
      <c r="H457" s="5" t="s">
        <v>31</v>
      </c>
      <c r="I457" s="5" t="s">
        <v>1025</v>
      </c>
      <c r="J457" s="5" t="s">
        <v>45</v>
      </c>
      <c r="K457" s="5" t="s">
        <v>32</v>
      </c>
      <c r="L457" s="5" t="s">
        <v>33</v>
      </c>
      <c r="M457" s="17">
        <v>76000</v>
      </c>
      <c r="N457" s="17">
        <v>89440</v>
      </c>
      <c r="O457" s="18">
        <v>82720</v>
      </c>
      <c r="P457" s="25">
        <f t="shared" si="23"/>
        <v>0</v>
      </c>
      <c r="Q457" s="25">
        <f t="shared" si="21"/>
        <v>0</v>
      </c>
      <c r="R457" s="25">
        <f t="shared" si="22"/>
        <v>0</v>
      </c>
    </row>
    <row r="458" spans="1:18" x14ac:dyDescent="0.2">
      <c r="A458" s="4" t="s">
        <v>81</v>
      </c>
      <c r="B458" s="4" t="s">
        <v>217</v>
      </c>
      <c r="C458" s="4" t="s">
        <v>23</v>
      </c>
      <c r="D458" s="4" t="s">
        <v>1016</v>
      </c>
      <c r="E458" s="4" t="s">
        <v>37</v>
      </c>
      <c r="F458" s="4" t="s">
        <v>37</v>
      </c>
      <c r="G458" s="4" t="s">
        <v>37</v>
      </c>
      <c r="H458" s="4" t="s">
        <v>31</v>
      </c>
      <c r="I458" s="4" t="s">
        <v>54</v>
      </c>
      <c r="J458" s="4" t="s">
        <v>45</v>
      </c>
      <c r="K458" s="4" t="s">
        <v>32</v>
      </c>
      <c r="L458" s="4" t="s">
        <v>39</v>
      </c>
      <c r="M458" s="15">
        <v>66000</v>
      </c>
      <c r="N458" s="15">
        <v>84500</v>
      </c>
      <c r="O458" s="16">
        <v>75250</v>
      </c>
      <c r="P458" s="25">
        <f t="shared" si="23"/>
        <v>0</v>
      </c>
      <c r="Q458" s="25">
        <f t="shared" si="21"/>
        <v>0</v>
      </c>
      <c r="R458" s="25">
        <f t="shared" si="22"/>
        <v>0</v>
      </c>
    </row>
    <row r="459" spans="1:18" x14ac:dyDescent="0.2">
      <c r="A459" s="5" t="s">
        <v>22</v>
      </c>
      <c r="B459" s="5" t="s">
        <v>1026</v>
      </c>
      <c r="C459" s="5" t="s">
        <v>50</v>
      </c>
      <c r="D459" s="5" t="s">
        <v>1027</v>
      </c>
      <c r="E459" s="5" t="s">
        <v>608</v>
      </c>
      <c r="F459" s="5" t="s">
        <v>608</v>
      </c>
      <c r="G459" s="5" t="s">
        <v>608</v>
      </c>
      <c r="H459" s="5" t="s">
        <v>31</v>
      </c>
      <c r="I459" s="5" t="s">
        <v>18</v>
      </c>
      <c r="J459" s="5" t="s">
        <v>20</v>
      </c>
      <c r="K459" s="5" t="s">
        <v>32</v>
      </c>
      <c r="L459" s="5" t="s">
        <v>21</v>
      </c>
      <c r="M459" s="17">
        <v>65000</v>
      </c>
      <c r="N459" s="17">
        <v>87000</v>
      </c>
      <c r="O459" s="18">
        <v>76000</v>
      </c>
      <c r="P459" s="25">
        <f t="shared" si="23"/>
        <v>0</v>
      </c>
      <c r="Q459" s="25">
        <f t="shared" si="21"/>
        <v>0</v>
      </c>
      <c r="R459" s="25">
        <f t="shared" si="22"/>
        <v>0</v>
      </c>
    </row>
    <row r="460" spans="1:18" x14ac:dyDescent="0.2">
      <c r="A460" s="4" t="s">
        <v>81</v>
      </c>
      <c r="B460" s="4" t="s">
        <v>1028</v>
      </c>
      <c r="C460" s="4" t="s">
        <v>23</v>
      </c>
      <c r="D460" s="4" t="s">
        <v>484</v>
      </c>
      <c r="E460" s="4" t="s">
        <v>37</v>
      </c>
      <c r="F460" s="4" t="s">
        <v>37</v>
      </c>
      <c r="G460" s="4" t="s">
        <v>37</v>
      </c>
      <c r="H460" s="4" t="s">
        <v>31</v>
      </c>
      <c r="I460" s="4" t="s">
        <v>1029</v>
      </c>
      <c r="J460" s="4" t="s">
        <v>20</v>
      </c>
      <c r="K460" s="4" t="s">
        <v>32</v>
      </c>
      <c r="L460" s="4" t="s">
        <v>33</v>
      </c>
      <c r="M460" s="15">
        <v>66000</v>
      </c>
      <c r="N460" s="15">
        <v>84500</v>
      </c>
      <c r="O460" s="16">
        <v>75250</v>
      </c>
      <c r="P460" s="25">
        <f t="shared" si="23"/>
        <v>0</v>
      </c>
      <c r="Q460" s="25">
        <f t="shared" si="21"/>
        <v>0</v>
      </c>
      <c r="R460" s="25">
        <f t="shared" si="22"/>
        <v>0</v>
      </c>
    </row>
    <row r="461" spans="1:18" x14ac:dyDescent="0.2">
      <c r="A461" s="5" t="s">
        <v>81</v>
      </c>
      <c r="B461" s="5" t="s">
        <v>1030</v>
      </c>
      <c r="C461" s="5" t="s">
        <v>1031</v>
      </c>
      <c r="D461" s="5" t="s">
        <v>1032</v>
      </c>
      <c r="E461" s="5" t="s">
        <v>37</v>
      </c>
      <c r="F461" s="5" t="s">
        <v>37</v>
      </c>
      <c r="G461" s="5" t="s">
        <v>37</v>
      </c>
      <c r="H461" s="5" t="s">
        <v>31</v>
      </c>
      <c r="I461" s="5" t="s">
        <v>54</v>
      </c>
      <c r="J461" s="5" t="s">
        <v>20</v>
      </c>
      <c r="K461" s="5" t="s">
        <v>32</v>
      </c>
      <c r="L461" s="5" t="s">
        <v>21</v>
      </c>
      <c r="M461" s="17">
        <v>59000</v>
      </c>
      <c r="N461" s="17">
        <v>70000</v>
      </c>
      <c r="O461" s="18">
        <v>64500</v>
      </c>
      <c r="P461" s="25">
        <f t="shared" si="23"/>
        <v>0</v>
      </c>
      <c r="Q461" s="25">
        <f t="shared" si="21"/>
        <v>0</v>
      </c>
      <c r="R461" s="25">
        <f t="shared" si="22"/>
        <v>0</v>
      </c>
    </row>
    <row r="462" spans="1:18" x14ac:dyDescent="0.2">
      <c r="A462" s="4" t="s">
        <v>48</v>
      </c>
      <c r="B462" s="4" t="s">
        <v>756</v>
      </c>
      <c r="C462" s="4" t="s">
        <v>50</v>
      </c>
      <c r="D462" s="4" t="s">
        <v>203</v>
      </c>
      <c r="E462" s="4" t="s">
        <v>37</v>
      </c>
      <c r="F462" s="4" t="s">
        <v>37</v>
      </c>
      <c r="G462" s="4" t="s">
        <v>37</v>
      </c>
      <c r="H462" s="4" t="s">
        <v>31</v>
      </c>
      <c r="I462" s="4" t="s">
        <v>54</v>
      </c>
      <c r="J462" s="4" t="s">
        <v>20</v>
      </c>
      <c r="K462" s="4" t="s">
        <v>32</v>
      </c>
      <c r="L462" s="4" t="s">
        <v>33</v>
      </c>
      <c r="M462" s="15">
        <v>68500</v>
      </c>
      <c r="N462" s="15">
        <v>87000</v>
      </c>
      <c r="O462" s="16">
        <v>77750</v>
      </c>
      <c r="P462" s="25">
        <f t="shared" si="23"/>
        <v>0</v>
      </c>
      <c r="Q462" s="25">
        <f t="shared" si="21"/>
        <v>0</v>
      </c>
      <c r="R462" s="25">
        <f t="shared" si="22"/>
        <v>0</v>
      </c>
    </row>
    <row r="463" spans="1:18" x14ac:dyDescent="0.2">
      <c r="A463" s="5" t="s">
        <v>81</v>
      </c>
      <c r="B463" s="5" t="s">
        <v>1033</v>
      </c>
      <c r="C463" s="5" t="s">
        <v>50</v>
      </c>
      <c r="D463" s="5" t="s">
        <v>1034</v>
      </c>
      <c r="E463" s="5" t="s">
        <v>110</v>
      </c>
      <c r="F463" s="5" t="s">
        <v>110</v>
      </c>
      <c r="G463" s="5" t="s">
        <v>110</v>
      </c>
      <c r="H463" s="5" t="s">
        <v>31</v>
      </c>
      <c r="I463" s="5" t="s">
        <v>1035</v>
      </c>
      <c r="J463" s="5" t="s">
        <v>20</v>
      </c>
      <c r="K463" s="5" t="s">
        <v>32</v>
      </c>
      <c r="L463" s="5" t="s">
        <v>39</v>
      </c>
      <c r="M463" s="17">
        <v>41620.800000000003</v>
      </c>
      <c r="N463" s="17">
        <v>57200</v>
      </c>
      <c r="O463" s="18">
        <v>49410.400000000001</v>
      </c>
      <c r="P463" s="25">
        <f t="shared" si="23"/>
        <v>0</v>
      </c>
      <c r="Q463" s="25">
        <f t="shared" si="21"/>
        <v>1</v>
      </c>
      <c r="R463" s="25">
        <f t="shared" si="22"/>
        <v>0</v>
      </c>
    </row>
    <row r="464" spans="1:18" x14ac:dyDescent="0.2">
      <c r="A464" s="4" t="s">
        <v>55</v>
      </c>
      <c r="B464" s="4" t="s">
        <v>1036</v>
      </c>
      <c r="C464" s="4" t="s">
        <v>50</v>
      </c>
      <c r="D464" s="4" t="s">
        <v>263</v>
      </c>
      <c r="E464" s="4" t="s">
        <v>37</v>
      </c>
      <c r="F464" s="4" t="s">
        <v>37</v>
      </c>
      <c r="G464" s="4" t="s">
        <v>37</v>
      </c>
      <c r="H464" s="4" t="s">
        <v>31</v>
      </c>
      <c r="I464" s="4" t="s">
        <v>1001</v>
      </c>
      <c r="J464" s="4" t="s">
        <v>45</v>
      </c>
      <c r="K464" s="4" t="s">
        <v>32</v>
      </c>
      <c r="L464" s="4" t="s">
        <v>93</v>
      </c>
      <c r="M464" s="15">
        <v>68000</v>
      </c>
      <c r="N464" s="15">
        <v>88300</v>
      </c>
      <c r="O464" s="16">
        <v>78150</v>
      </c>
      <c r="P464" s="25">
        <f t="shared" si="23"/>
        <v>0</v>
      </c>
      <c r="Q464" s="25">
        <f t="shared" si="21"/>
        <v>0</v>
      </c>
      <c r="R464" s="25">
        <f t="shared" si="22"/>
        <v>0</v>
      </c>
    </row>
    <row r="465" spans="1:18" x14ac:dyDescent="0.2">
      <c r="A465" s="5" t="s">
        <v>26</v>
      </c>
      <c r="B465" s="5" t="s">
        <v>1037</v>
      </c>
      <c r="C465" s="5" t="s">
        <v>50</v>
      </c>
      <c r="D465" s="5" t="s">
        <v>1038</v>
      </c>
      <c r="E465" s="5" t="s">
        <v>99</v>
      </c>
      <c r="F465" s="5" t="s">
        <v>99</v>
      </c>
      <c r="G465" s="5" t="s">
        <v>99</v>
      </c>
      <c r="H465" s="5" t="s">
        <v>100</v>
      </c>
      <c r="I465" s="5" t="s">
        <v>1039</v>
      </c>
      <c r="J465" s="5" t="s">
        <v>20</v>
      </c>
      <c r="K465" s="5" t="s">
        <v>32</v>
      </c>
      <c r="L465" s="5" t="s">
        <v>101</v>
      </c>
      <c r="M465" s="17">
        <v>30240.560000000001</v>
      </c>
      <c r="N465" s="17">
        <v>57200</v>
      </c>
      <c r="O465" s="18">
        <v>43720.28</v>
      </c>
      <c r="P465" s="25">
        <f t="shared" si="23"/>
        <v>0</v>
      </c>
      <c r="Q465" s="25">
        <f t="shared" si="21"/>
        <v>1</v>
      </c>
      <c r="R465" s="25">
        <f t="shared" si="22"/>
        <v>0</v>
      </c>
    </row>
    <row r="466" spans="1:18" x14ac:dyDescent="0.2">
      <c r="A466" s="4" t="s">
        <v>96</v>
      </c>
      <c r="B466" s="4" t="s">
        <v>1040</v>
      </c>
      <c r="C466" s="4" t="s">
        <v>50</v>
      </c>
      <c r="D466" s="4" t="s">
        <v>1041</v>
      </c>
      <c r="E466" s="4" t="s">
        <v>204</v>
      </c>
      <c r="F466" s="4" t="s">
        <v>204</v>
      </c>
      <c r="G466" s="4" t="s">
        <v>204</v>
      </c>
      <c r="H466" s="4" t="s">
        <v>31</v>
      </c>
      <c r="I466" s="4" t="s">
        <v>18</v>
      </c>
      <c r="J466" s="4" t="s">
        <v>20</v>
      </c>
      <c r="K466" s="4" t="s">
        <v>32</v>
      </c>
      <c r="L466" s="4" t="s">
        <v>33</v>
      </c>
      <c r="M466" s="15">
        <v>86091</v>
      </c>
      <c r="N466" s="15">
        <v>96853</v>
      </c>
      <c r="O466" s="16">
        <v>91472</v>
      </c>
      <c r="P466" s="25">
        <f t="shared" si="23"/>
        <v>0</v>
      </c>
      <c r="Q466" s="25">
        <f t="shared" si="21"/>
        <v>0</v>
      </c>
      <c r="R466" s="25">
        <f t="shared" si="22"/>
        <v>0</v>
      </c>
    </row>
    <row r="467" spans="1:18" x14ac:dyDescent="0.2">
      <c r="A467" s="5" t="s">
        <v>55</v>
      </c>
      <c r="B467" s="5" t="s">
        <v>1042</v>
      </c>
      <c r="C467" s="5" t="s">
        <v>357</v>
      </c>
      <c r="D467" s="5" t="s">
        <v>1043</v>
      </c>
      <c r="E467" s="5" t="s">
        <v>99</v>
      </c>
      <c r="F467" s="5" t="s">
        <v>99</v>
      </c>
      <c r="G467" s="5" t="s">
        <v>99</v>
      </c>
      <c r="H467" s="5" t="s">
        <v>100</v>
      </c>
      <c r="I467" s="5" t="s">
        <v>54</v>
      </c>
      <c r="J467" s="5" t="s">
        <v>20</v>
      </c>
      <c r="K467" s="5" t="s">
        <v>32</v>
      </c>
      <c r="L467" s="5" t="s">
        <v>101</v>
      </c>
      <c r="M467" s="17">
        <v>68000</v>
      </c>
      <c r="N467" s="17">
        <v>88300</v>
      </c>
      <c r="O467" s="18">
        <v>78150</v>
      </c>
      <c r="P467" s="25">
        <f t="shared" si="23"/>
        <v>0</v>
      </c>
      <c r="Q467" s="25">
        <f t="shared" si="21"/>
        <v>0</v>
      </c>
      <c r="R467" s="25">
        <f t="shared" si="22"/>
        <v>0</v>
      </c>
    </row>
    <row r="468" spans="1:18" x14ac:dyDescent="0.2">
      <c r="A468" s="4" t="s">
        <v>88</v>
      </c>
      <c r="B468" s="4" t="s">
        <v>1044</v>
      </c>
      <c r="C468" s="4" t="s">
        <v>188</v>
      </c>
      <c r="D468" s="4" t="s">
        <v>970</v>
      </c>
      <c r="E468" s="4" t="s">
        <v>971</v>
      </c>
      <c r="F468" s="4" t="s">
        <v>971</v>
      </c>
      <c r="G468" s="4" t="s">
        <v>971</v>
      </c>
      <c r="H468" s="4" t="s">
        <v>178</v>
      </c>
      <c r="I468" s="4" t="s">
        <v>1045</v>
      </c>
      <c r="J468" s="4" t="s">
        <v>20</v>
      </c>
      <c r="K468" s="4" t="s">
        <v>32</v>
      </c>
      <c r="L468" s="4" t="s">
        <v>21</v>
      </c>
      <c r="M468" s="15">
        <v>52000</v>
      </c>
      <c r="N468" s="15">
        <v>62400</v>
      </c>
      <c r="O468" s="16">
        <v>57200</v>
      </c>
      <c r="P468" s="25">
        <f t="shared" si="23"/>
        <v>0</v>
      </c>
      <c r="Q468" s="25">
        <f t="shared" si="21"/>
        <v>0</v>
      </c>
      <c r="R468" s="25">
        <f t="shared" si="22"/>
        <v>0</v>
      </c>
    </row>
    <row r="469" spans="1:18" x14ac:dyDescent="0.2">
      <c r="A469" s="5" t="s">
        <v>26</v>
      </c>
      <c r="B469" s="5" t="s">
        <v>1046</v>
      </c>
      <c r="C469" s="5" t="s">
        <v>28</v>
      </c>
      <c r="D469" s="5" t="s">
        <v>1018</v>
      </c>
      <c r="E469" s="5" t="s">
        <v>821</v>
      </c>
      <c r="F469" s="5" t="s">
        <v>821</v>
      </c>
      <c r="G469" s="5" t="s">
        <v>821</v>
      </c>
      <c r="H469" s="5" t="s">
        <v>146</v>
      </c>
      <c r="I469" s="5" t="s">
        <v>1019</v>
      </c>
      <c r="J469" s="5" t="s">
        <v>20</v>
      </c>
      <c r="K469" s="5" t="s">
        <v>32</v>
      </c>
      <c r="L469" s="5" t="s">
        <v>46</v>
      </c>
      <c r="M469" s="17">
        <v>30240.560000000001</v>
      </c>
      <c r="N469" s="17">
        <v>57200</v>
      </c>
      <c r="O469" s="18">
        <v>43720.28</v>
      </c>
      <c r="P469" s="25">
        <f t="shared" si="23"/>
        <v>0</v>
      </c>
      <c r="Q469" s="25">
        <f t="shared" si="21"/>
        <v>1</v>
      </c>
      <c r="R469" s="25">
        <f t="shared" si="22"/>
        <v>0</v>
      </c>
    </row>
    <row r="470" spans="1:18" x14ac:dyDescent="0.2">
      <c r="A470" s="4" t="s">
        <v>81</v>
      </c>
      <c r="B470" s="4" t="s">
        <v>1047</v>
      </c>
      <c r="C470" s="4" t="s">
        <v>50</v>
      </c>
      <c r="D470" s="4" t="s">
        <v>1048</v>
      </c>
      <c r="E470" s="4" t="s">
        <v>37</v>
      </c>
      <c r="F470" s="4" t="s">
        <v>37</v>
      </c>
      <c r="G470" s="4" t="s">
        <v>37</v>
      </c>
      <c r="H470" s="4" t="s">
        <v>31</v>
      </c>
      <c r="I470" s="4" t="s">
        <v>18</v>
      </c>
      <c r="J470" s="4" t="s">
        <v>45</v>
      </c>
      <c r="K470" s="4" t="s">
        <v>32</v>
      </c>
      <c r="L470" s="4" t="s">
        <v>21</v>
      </c>
      <c r="M470" s="15">
        <v>30240.560000000001</v>
      </c>
      <c r="N470" s="15">
        <v>57200</v>
      </c>
      <c r="O470" s="16">
        <v>43720.28</v>
      </c>
      <c r="P470" s="25">
        <f t="shared" si="23"/>
        <v>0</v>
      </c>
      <c r="Q470" s="25">
        <f t="shared" si="21"/>
        <v>1</v>
      </c>
      <c r="R470" s="25">
        <f t="shared" si="22"/>
        <v>0</v>
      </c>
    </row>
    <row r="471" spans="1:18" x14ac:dyDescent="0.2">
      <c r="A471" s="5" t="s">
        <v>48</v>
      </c>
      <c r="B471" s="5" t="s">
        <v>1049</v>
      </c>
      <c r="C471" s="5" t="s">
        <v>50</v>
      </c>
      <c r="D471" s="5" t="s">
        <v>1050</v>
      </c>
      <c r="E471" s="5" t="s">
        <v>63</v>
      </c>
      <c r="F471" s="5" t="s">
        <v>63</v>
      </c>
      <c r="G471" s="5" t="s">
        <v>63</v>
      </c>
      <c r="H471" s="5" t="s">
        <v>53</v>
      </c>
      <c r="I471" s="5" t="s">
        <v>18</v>
      </c>
      <c r="J471" s="5" t="s">
        <v>20</v>
      </c>
      <c r="K471" s="5" t="s">
        <v>32</v>
      </c>
      <c r="L471" s="5" t="s">
        <v>21</v>
      </c>
      <c r="M471" s="17">
        <v>62400</v>
      </c>
      <c r="N471" s="17">
        <v>79040</v>
      </c>
      <c r="O471" s="18">
        <v>70720</v>
      </c>
      <c r="P471" s="25">
        <f t="shared" si="23"/>
        <v>0</v>
      </c>
      <c r="Q471" s="25">
        <f t="shared" si="21"/>
        <v>0</v>
      </c>
      <c r="R471" s="25">
        <f t="shared" si="22"/>
        <v>0</v>
      </c>
    </row>
    <row r="472" spans="1:18" x14ac:dyDescent="0.2">
      <c r="A472" s="4" t="s">
        <v>13</v>
      </c>
      <c r="B472" s="4" t="s">
        <v>1051</v>
      </c>
      <c r="C472" s="4" t="s">
        <v>90</v>
      </c>
      <c r="D472" s="4" t="s">
        <v>492</v>
      </c>
      <c r="E472" s="4" t="s">
        <v>99</v>
      </c>
      <c r="F472" s="4" t="s">
        <v>99</v>
      </c>
      <c r="G472" s="4" t="s">
        <v>99</v>
      </c>
      <c r="H472" s="4" t="s">
        <v>100</v>
      </c>
      <c r="I472" s="4" t="s">
        <v>1052</v>
      </c>
      <c r="J472" s="4" t="s">
        <v>20</v>
      </c>
      <c r="K472" s="4" t="s">
        <v>32</v>
      </c>
      <c r="L472" s="4" t="s">
        <v>33</v>
      </c>
      <c r="M472" s="15">
        <v>70000</v>
      </c>
      <c r="N472" s="15">
        <v>82000</v>
      </c>
      <c r="O472" s="16">
        <v>76000</v>
      </c>
      <c r="P472" s="25">
        <f t="shared" si="23"/>
        <v>0</v>
      </c>
      <c r="Q472" s="25">
        <f t="shared" si="21"/>
        <v>0</v>
      </c>
      <c r="R472" s="25">
        <f t="shared" si="22"/>
        <v>0</v>
      </c>
    </row>
    <row r="473" spans="1:18" x14ac:dyDescent="0.2">
      <c r="A473" s="5" t="s">
        <v>55</v>
      </c>
      <c r="B473" s="5" t="s">
        <v>1053</v>
      </c>
      <c r="C473" s="5" t="s">
        <v>23</v>
      </c>
      <c r="D473" s="5" t="s">
        <v>1054</v>
      </c>
      <c r="E473" s="5" t="s">
        <v>37</v>
      </c>
      <c r="F473" s="5" t="s">
        <v>37</v>
      </c>
      <c r="G473" s="5" t="s">
        <v>37</v>
      </c>
      <c r="H473" s="5" t="s">
        <v>31</v>
      </c>
      <c r="I473" s="5" t="s">
        <v>18</v>
      </c>
      <c r="J473" s="5" t="s">
        <v>45</v>
      </c>
      <c r="K473" s="5" t="s">
        <v>32</v>
      </c>
      <c r="L473" s="5" t="s">
        <v>21</v>
      </c>
      <c r="M473" s="17">
        <v>68000</v>
      </c>
      <c r="N473" s="17">
        <v>88300</v>
      </c>
      <c r="O473" s="18">
        <v>78150</v>
      </c>
      <c r="P473" s="25">
        <f t="shared" si="23"/>
        <v>0</v>
      </c>
      <c r="Q473" s="25">
        <f t="shared" si="21"/>
        <v>0</v>
      </c>
      <c r="R473" s="25">
        <f t="shared" si="22"/>
        <v>0</v>
      </c>
    </row>
    <row r="474" spans="1:18" x14ac:dyDescent="0.2">
      <c r="A474" s="4" t="s">
        <v>13</v>
      </c>
      <c r="B474" s="4" t="s">
        <v>1055</v>
      </c>
      <c r="C474" s="4" t="s">
        <v>28</v>
      </c>
      <c r="D474" s="4" t="s">
        <v>1056</v>
      </c>
      <c r="E474" s="4" t="s">
        <v>37</v>
      </c>
      <c r="F474" s="4" t="s">
        <v>37</v>
      </c>
      <c r="G474" s="4" t="s">
        <v>37</v>
      </c>
      <c r="H474" s="4" t="s">
        <v>31</v>
      </c>
      <c r="I474" s="4" t="s">
        <v>685</v>
      </c>
      <c r="J474" s="4" t="s">
        <v>20</v>
      </c>
      <c r="K474" s="4" t="s">
        <v>32</v>
      </c>
      <c r="L474" s="4" t="s">
        <v>21</v>
      </c>
      <c r="M474" s="15">
        <v>76000</v>
      </c>
      <c r="N474" s="15">
        <v>89440</v>
      </c>
      <c r="O474" s="16">
        <v>82720</v>
      </c>
      <c r="P474" s="25">
        <f t="shared" si="23"/>
        <v>0</v>
      </c>
      <c r="Q474" s="25">
        <f t="shared" si="21"/>
        <v>0</v>
      </c>
      <c r="R474" s="25">
        <f t="shared" si="22"/>
        <v>0</v>
      </c>
    </row>
    <row r="475" spans="1:18" x14ac:dyDescent="0.2">
      <c r="A475" s="5" t="s">
        <v>55</v>
      </c>
      <c r="B475" s="5" t="s">
        <v>1057</v>
      </c>
      <c r="C475" s="5" t="s">
        <v>50</v>
      </c>
      <c r="D475" s="5" t="s">
        <v>1058</v>
      </c>
      <c r="E475" s="5" t="s">
        <v>298</v>
      </c>
      <c r="F475" s="5" t="s">
        <v>298</v>
      </c>
      <c r="G475" s="5" t="s">
        <v>298</v>
      </c>
      <c r="H475" s="5" t="s">
        <v>53</v>
      </c>
      <c r="I475" s="5" t="s">
        <v>18</v>
      </c>
      <c r="J475" s="5" t="s">
        <v>20</v>
      </c>
      <c r="K475" s="5" t="s">
        <v>32</v>
      </c>
      <c r="L475" s="5" t="s">
        <v>21</v>
      </c>
      <c r="M475" s="17">
        <v>65466.34</v>
      </c>
      <c r="N475" s="17">
        <v>76927.3</v>
      </c>
      <c r="O475" s="18">
        <v>71196.820000000007</v>
      </c>
      <c r="P475" s="25">
        <f t="shared" si="23"/>
        <v>0</v>
      </c>
      <c r="Q475" s="25">
        <f t="shared" si="21"/>
        <v>0</v>
      </c>
      <c r="R475" s="25">
        <f t="shared" si="22"/>
        <v>0</v>
      </c>
    </row>
    <row r="476" spans="1:18" x14ac:dyDescent="0.2">
      <c r="A476" s="4" t="s">
        <v>48</v>
      </c>
      <c r="B476" s="4" t="s">
        <v>1059</v>
      </c>
      <c r="C476" s="4" t="s">
        <v>50</v>
      </c>
      <c r="D476" s="4" t="s">
        <v>1060</v>
      </c>
      <c r="E476" s="4" t="s">
        <v>99</v>
      </c>
      <c r="F476" s="4" t="s">
        <v>99</v>
      </c>
      <c r="G476" s="4" t="s">
        <v>99</v>
      </c>
      <c r="H476" s="4" t="s">
        <v>100</v>
      </c>
      <c r="I476" s="4" t="s">
        <v>1061</v>
      </c>
      <c r="J476" s="4" t="s">
        <v>45</v>
      </c>
      <c r="K476" s="4" t="s">
        <v>32</v>
      </c>
      <c r="L476" s="4" t="s">
        <v>130</v>
      </c>
      <c r="M476" s="15">
        <v>68500</v>
      </c>
      <c r="N476" s="15">
        <v>87000</v>
      </c>
      <c r="O476" s="16">
        <v>77750</v>
      </c>
      <c r="P476" s="25">
        <f t="shared" si="23"/>
        <v>0</v>
      </c>
      <c r="Q476" s="25">
        <f t="shared" si="21"/>
        <v>0</v>
      </c>
      <c r="R476" s="25">
        <f t="shared" si="22"/>
        <v>0</v>
      </c>
    </row>
    <row r="477" spans="1:18" x14ac:dyDescent="0.2">
      <c r="A477" s="5" t="s">
        <v>81</v>
      </c>
      <c r="B477" s="5" t="s">
        <v>1062</v>
      </c>
      <c r="C477" s="5" t="s">
        <v>23</v>
      </c>
      <c r="D477" s="5" t="s">
        <v>1063</v>
      </c>
      <c r="E477" s="5" t="s">
        <v>323</v>
      </c>
      <c r="F477" s="5" t="s">
        <v>323</v>
      </c>
      <c r="G477" s="5" t="s">
        <v>323</v>
      </c>
      <c r="H477" s="5" t="s">
        <v>53</v>
      </c>
      <c r="I477" s="5" t="s">
        <v>1064</v>
      </c>
      <c r="J477" s="5" t="s">
        <v>20</v>
      </c>
      <c r="K477" s="5" t="s">
        <v>32</v>
      </c>
      <c r="L477" s="5" t="s">
        <v>21</v>
      </c>
      <c r="M477" s="17">
        <v>38000</v>
      </c>
      <c r="N477" s="17">
        <v>57200</v>
      </c>
      <c r="O477" s="18">
        <v>47600</v>
      </c>
      <c r="P477" s="25">
        <f t="shared" si="23"/>
        <v>0</v>
      </c>
      <c r="Q477" s="25">
        <f t="shared" si="21"/>
        <v>1</v>
      </c>
      <c r="R477" s="25">
        <f t="shared" si="22"/>
        <v>0</v>
      </c>
    </row>
    <row r="478" spans="1:18" x14ac:dyDescent="0.2">
      <c r="A478" s="4" t="s">
        <v>48</v>
      </c>
      <c r="B478" s="4" t="s">
        <v>1065</v>
      </c>
      <c r="C478" s="4" t="s">
        <v>23</v>
      </c>
      <c r="D478" s="4" t="s">
        <v>1066</v>
      </c>
      <c r="E478" s="4" t="s">
        <v>63</v>
      </c>
      <c r="F478" s="4" t="s">
        <v>63</v>
      </c>
      <c r="G478" s="4" t="s">
        <v>63</v>
      </c>
      <c r="H478" s="4" t="s">
        <v>53</v>
      </c>
      <c r="I478" s="4" t="s">
        <v>831</v>
      </c>
      <c r="J478" s="4" t="s">
        <v>45</v>
      </c>
      <c r="K478" s="4" t="s">
        <v>32</v>
      </c>
      <c r="L478" s="4" t="s">
        <v>21</v>
      </c>
      <c r="M478" s="15">
        <v>68500</v>
      </c>
      <c r="N478" s="15">
        <v>87000</v>
      </c>
      <c r="O478" s="16">
        <v>77750</v>
      </c>
      <c r="P478" s="25">
        <f t="shared" si="23"/>
        <v>0</v>
      </c>
      <c r="Q478" s="25">
        <f t="shared" ref="Q478:Q541" si="24">IF(OR(N478&lt;V$22, N478&gt;V$26), 1, 0)</f>
        <v>0</v>
      </c>
      <c r="R478" s="25">
        <f t="shared" ref="R478:R541" si="25">IF(OR(O478&lt;V$23, O478&gt;V$27),1,0)</f>
        <v>0</v>
      </c>
    </row>
    <row r="479" spans="1:18" x14ac:dyDescent="0.2">
      <c r="A479" s="5" t="s">
        <v>26</v>
      </c>
      <c r="B479" s="5" t="s">
        <v>1067</v>
      </c>
      <c r="C479" s="5" t="s">
        <v>50</v>
      </c>
      <c r="D479" s="5" t="s">
        <v>1068</v>
      </c>
      <c r="E479" s="5" t="s">
        <v>123</v>
      </c>
      <c r="F479" s="5" t="s">
        <v>123</v>
      </c>
      <c r="G479" s="5" t="s">
        <v>123</v>
      </c>
      <c r="H479" s="5" t="s">
        <v>31</v>
      </c>
      <c r="I479" s="5" t="s">
        <v>87</v>
      </c>
      <c r="J479" s="5" t="s">
        <v>20</v>
      </c>
      <c r="K479" s="5" t="s">
        <v>32</v>
      </c>
      <c r="L479" s="5" t="s">
        <v>33</v>
      </c>
      <c r="M479" s="17">
        <v>64123.59</v>
      </c>
      <c r="N479" s="17">
        <v>86600</v>
      </c>
      <c r="O479" s="18">
        <v>75361.794999999998</v>
      </c>
      <c r="P479" s="25">
        <f t="shared" si="23"/>
        <v>0</v>
      </c>
      <c r="Q479" s="25">
        <f t="shared" si="24"/>
        <v>0</v>
      </c>
      <c r="R479" s="25">
        <f t="shared" si="25"/>
        <v>0</v>
      </c>
    </row>
    <row r="480" spans="1:18" x14ac:dyDescent="0.2">
      <c r="A480" s="4" t="s">
        <v>55</v>
      </c>
      <c r="B480" s="4" t="s">
        <v>1069</v>
      </c>
      <c r="C480" s="4" t="s">
        <v>50</v>
      </c>
      <c r="D480" s="4" t="s">
        <v>1070</v>
      </c>
      <c r="E480" s="4" t="s">
        <v>600</v>
      </c>
      <c r="F480" s="4" t="s">
        <v>600</v>
      </c>
      <c r="G480" s="4" t="s">
        <v>600</v>
      </c>
      <c r="H480" s="4" t="s">
        <v>31</v>
      </c>
      <c r="I480" s="4" t="s">
        <v>1071</v>
      </c>
      <c r="J480" s="4" t="s">
        <v>20</v>
      </c>
      <c r="K480" s="4" t="s">
        <v>32</v>
      </c>
      <c r="L480" s="4" t="s">
        <v>21</v>
      </c>
      <c r="M480" s="15">
        <v>68000</v>
      </c>
      <c r="N480" s="15">
        <v>88300</v>
      </c>
      <c r="O480" s="16">
        <v>78150</v>
      </c>
      <c r="P480" s="25">
        <f t="shared" si="23"/>
        <v>0</v>
      </c>
      <c r="Q480" s="25">
        <f t="shared" si="24"/>
        <v>0</v>
      </c>
      <c r="R480" s="25">
        <f t="shared" si="25"/>
        <v>0</v>
      </c>
    </row>
    <row r="481" spans="1:18" x14ac:dyDescent="0.2">
      <c r="A481" s="5" t="s">
        <v>96</v>
      </c>
      <c r="B481" s="5" t="s">
        <v>1072</v>
      </c>
      <c r="C481" s="5" t="s">
        <v>50</v>
      </c>
      <c r="D481" s="5" t="s">
        <v>1073</v>
      </c>
      <c r="E481" s="5" t="s">
        <v>1074</v>
      </c>
      <c r="F481" s="5" t="s">
        <v>1074</v>
      </c>
      <c r="G481" s="5" t="s">
        <v>1074</v>
      </c>
      <c r="H481" s="5" t="s">
        <v>146</v>
      </c>
      <c r="I481" s="5" t="s">
        <v>54</v>
      </c>
      <c r="J481" s="5" t="s">
        <v>20</v>
      </c>
      <c r="K481" s="5" t="s">
        <v>32</v>
      </c>
      <c r="L481" s="5" t="s">
        <v>21</v>
      </c>
      <c r="M481" s="17">
        <v>50000</v>
      </c>
      <c r="N481" s="17">
        <v>76458</v>
      </c>
      <c r="O481" s="18">
        <v>63229</v>
      </c>
      <c r="P481" s="25">
        <f t="shared" si="23"/>
        <v>0</v>
      </c>
      <c r="Q481" s="25">
        <f t="shared" si="24"/>
        <v>0</v>
      </c>
      <c r="R481" s="25">
        <f t="shared" si="25"/>
        <v>0</v>
      </c>
    </row>
    <row r="482" spans="1:18" x14ac:dyDescent="0.2">
      <c r="A482" s="4" t="s">
        <v>48</v>
      </c>
      <c r="B482" s="4" t="s">
        <v>1075</v>
      </c>
      <c r="C482" s="4" t="s">
        <v>90</v>
      </c>
      <c r="D482" s="4" t="s">
        <v>426</v>
      </c>
      <c r="E482" s="4" t="s">
        <v>63</v>
      </c>
      <c r="F482" s="4" t="s">
        <v>63</v>
      </c>
      <c r="G482" s="4" t="s">
        <v>63</v>
      </c>
      <c r="H482" s="4" t="s">
        <v>53</v>
      </c>
      <c r="I482" s="4" t="s">
        <v>1076</v>
      </c>
      <c r="J482" s="4" t="s">
        <v>223</v>
      </c>
      <c r="K482" s="4" t="s">
        <v>32</v>
      </c>
      <c r="L482" s="4" t="s">
        <v>33</v>
      </c>
      <c r="M482" s="15">
        <v>30240.560000000001</v>
      </c>
      <c r="N482" s="15">
        <v>57200</v>
      </c>
      <c r="O482" s="16">
        <v>43720.28</v>
      </c>
      <c r="P482" s="25">
        <f t="shared" si="23"/>
        <v>0</v>
      </c>
      <c r="Q482" s="25">
        <f t="shared" si="24"/>
        <v>1</v>
      </c>
      <c r="R482" s="25">
        <f t="shared" si="25"/>
        <v>0</v>
      </c>
    </row>
    <row r="483" spans="1:18" x14ac:dyDescent="0.2">
      <c r="A483" s="5" t="s">
        <v>48</v>
      </c>
      <c r="B483" s="5" t="s">
        <v>1077</v>
      </c>
      <c r="C483" s="5" t="s">
        <v>50</v>
      </c>
      <c r="D483" s="5" t="s">
        <v>1078</v>
      </c>
      <c r="E483" s="5" t="s">
        <v>396</v>
      </c>
      <c r="F483" s="5" t="s">
        <v>17</v>
      </c>
      <c r="G483" s="5" t="s">
        <v>30</v>
      </c>
      <c r="H483" s="5" t="s">
        <v>31</v>
      </c>
      <c r="I483" s="5" t="s">
        <v>18</v>
      </c>
      <c r="J483" s="5" t="s">
        <v>45</v>
      </c>
      <c r="K483" s="5" t="s">
        <v>17</v>
      </c>
      <c r="L483" s="5" t="s">
        <v>21</v>
      </c>
      <c r="M483" s="17">
        <v>68500</v>
      </c>
      <c r="N483" s="17">
        <v>87000</v>
      </c>
      <c r="O483" s="18">
        <v>77750</v>
      </c>
      <c r="P483" s="25">
        <f t="shared" si="23"/>
        <v>0</v>
      </c>
      <c r="Q483" s="25">
        <f t="shared" si="24"/>
        <v>0</v>
      </c>
      <c r="R483" s="25">
        <f t="shared" si="25"/>
        <v>0</v>
      </c>
    </row>
    <row r="484" spans="1:18" x14ac:dyDescent="0.2">
      <c r="A484" s="4" t="s">
        <v>48</v>
      </c>
      <c r="B484" s="4" t="s">
        <v>1079</v>
      </c>
      <c r="C484" s="4" t="s">
        <v>50</v>
      </c>
      <c r="D484" s="4" t="s">
        <v>1080</v>
      </c>
      <c r="E484" s="4" t="s">
        <v>99</v>
      </c>
      <c r="F484" s="4" t="s">
        <v>99</v>
      </c>
      <c r="G484" s="4" t="s">
        <v>99</v>
      </c>
      <c r="H484" s="4" t="s">
        <v>100</v>
      </c>
      <c r="I484" s="4" t="s">
        <v>1081</v>
      </c>
      <c r="J484" s="4" t="s">
        <v>20</v>
      </c>
      <c r="K484" s="4" t="s">
        <v>443</v>
      </c>
      <c r="L484" s="4" t="s">
        <v>101</v>
      </c>
      <c r="M484" s="15">
        <v>74242</v>
      </c>
      <c r="N484" s="15">
        <v>92803</v>
      </c>
      <c r="O484" s="16">
        <v>83522.5</v>
      </c>
      <c r="P484" s="25">
        <f t="shared" si="23"/>
        <v>0</v>
      </c>
      <c r="Q484" s="25">
        <f t="shared" si="24"/>
        <v>0</v>
      </c>
      <c r="R484" s="25">
        <f t="shared" si="25"/>
        <v>0</v>
      </c>
    </row>
    <row r="485" spans="1:18" x14ac:dyDescent="0.2">
      <c r="A485" s="5" t="s">
        <v>81</v>
      </c>
      <c r="B485" s="5" t="s">
        <v>1082</v>
      </c>
      <c r="C485" s="5" t="s">
        <v>23</v>
      </c>
      <c r="D485" s="5" t="s">
        <v>484</v>
      </c>
      <c r="E485" s="5" t="s">
        <v>37</v>
      </c>
      <c r="F485" s="5" t="s">
        <v>37</v>
      </c>
      <c r="G485" s="5" t="s">
        <v>37</v>
      </c>
      <c r="H485" s="5" t="s">
        <v>31</v>
      </c>
      <c r="I485" s="5" t="s">
        <v>87</v>
      </c>
      <c r="J485" s="5" t="s">
        <v>20</v>
      </c>
      <c r="K485" s="5" t="s">
        <v>32</v>
      </c>
      <c r="L485" s="5" t="s">
        <v>33</v>
      </c>
      <c r="M485" s="17">
        <v>66000</v>
      </c>
      <c r="N485" s="17">
        <v>84500</v>
      </c>
      <c r="O485" s="18">
        <v>75250</v>
      </c>
      <c r="P485" s="25">
        <f t="shared" si="23"/>
        <v>0</v>
      </c>
      <c r="Q485" s="25">
        <f t="shared" si="24"/>
        <v>0</v>
      </c>
      <c r="R485" s="25">
        <f t="shared" si="25"/>
        <v>0</v>
      </c>
    </row>
    <row r="486" spans="1:18" x14ac:dyDescent="0.2">
      <c r="A486" s="4" t="s">
        <v>81</v>
      </c>
      <c r="B486" s="4" t="s">
        <v>1083</v>
      </c>
      <c r="C486" s="4" t="s">
        <v>23</v>
      </c>
      <c r="D486" s="4" t="s">
        <v>1084</v>
      </c>
      <c r="E486" s="4" t="s">
        <v>319</v>
      </c>
      <c r="F486" s="4" t="s">
        <v>319</v>
      </c>
      <c r="G486" s="4" t="s">
        <v>319</v>
      </c>
      <c r="H486" s="4" t="s">
        <v>31</v>
      </c>
      <c r="I486" s="4" t="s">
        <v>1085</v>
      </c>
      <c r="J486" s="4" t="s">
        <v>45</v>
      </c>
      <c r="K486" s="4" t="s">
        <v>32</v>
      </c>
      <c r="L486" s="4" t="s">
        <v>101</v>
      </c>
      <c r="M486" s="15">
        <v>66000</v>
      </c>
      <c r="N486" s="15">
        <v>84500</v>
      </c>
      <c r="O486" s="16">
        <v>75250</v>
      </c>
      <c r="P486" s="25">
        <f t="shared" si="23"/>
        <v>0</v>
      </c>
      <c r="Q486" s="25">
        <f t="shared" si="24"/>
        <v>0</v>
      </c>
      <c r="R486" s="25">
        <f t="shared" si="25"/>
        <v>0</v>
      </c>
    </row>
    <row r="487" spans="1:18" x14ac:dyDescent="0.2">
      <c r="A487" s="5" t="s">
        <v>48</v>
      </c>
      <c r="B487" s="5" t="s">
        <v>1086</v>
      </c>
      <c r="C487" s="5" t="s">
        <v>23</v>
      </c>
      <c r="D487" s="5" t="s">
        <v>633</v>
      </c>
      <c r="E487" s="5" t="s">
        <v>1835</v>
      </c>
      <c r="F487" s="5" t="s">
        <v>1835</v>
      </c>
      <c r="G487" s="5" t="s">
        <v>1835</v>
      </c>
      <c r="H487" s="5" t="s">
        <v>146</v>
      </c>
      <c r="I487" s="5" t="s">
        <v>155</v>
      </c>
      <c r="J487" s="5" t="s">
        <v>20</v>
      </c>
      <c r="K487" s="5" t="s">
        <v>32</v>
      </c>
      <c r="L487" s="5" t="s">
        <v>21</v>
      </c>
      <c r="M487" s="17">
        <v>68500</v>
      </c>
      <c r="N487" s="17">
        <v>87000</v>
      </c>
      <c r="O487" s="18">
        <v>77750</v>
      </c>
      <c r="P487" s="25">
        <f t="shared" si="23"/>
        <v>0</v>
      </c>
      <c r="Q487" s="25">
        <f t="shared" si="24"/>
        <v>0</v>
      </c>
      <c r="R487" s="25">
        <f t="shared" si="25"/>
        <v>0</v>
      </c>
    </row>
    <row r="488" spans="1:18" x14ac:dyDescent="0.2">
      <c r="A488" s="4" t="s">
        <v>48</v>
      </c>
      <c r="B488" s="4" t="s">
        <v>1087</v>
      </c>
      <c r="C488" s="4" t="s">
        <v>50</v>
      </c>
      <c r="D488" s="4" t="s">
        <v>1088</v>
      </c>
      <c r="E488" s="4" t="s">
        <v>37</v>
      </c>
      <c r="F488" s="4" t="s">
        <v>37</v>
      </c>
      <c r="G488" s="4" t="s">
        <v>37</v>
      </c>
      <c r="H488" s="4" t="s">
        <v>31</v>
      </c>
      <c r="I488" s="4" t="s">
        <v>1089</v>
      </c>
      <c r="J488" s="4" t="s">
        <v>20</v>
      </c>
      <c r="K488" s="4" t="s">
        <v>32</v>
      </c>
      <c r="L488" s="4" t="s">
        <v>21</v>
      </c>
      <c r="M488" s="15">
        <v>30240.560000000001</v>
      </c>
      <c r="N488" s="15">
        <v>57200</v>
      </c>
      <c r="O488" s="16">
        <v>43720.28</v>
      </c>
      <c r="P488" s="25">
        <f t="shared" si="23"/>
        <v>0</v>
      </c>
      <c r="Q488" s="25">
        <f t="shared" si="24"/>
        <v>1</v>
      </c>
      <c r="R488" s="25">
        <f t="shared" si="25"/>
        <v>0</v>
      </c>
    </row>
    <row r="489" spans="1:18" x14ac:dyDescent="0.2">
      <c r="A489" s="5" t="s">
        <v>88</v>
      </c>
      <c r="B489" s="5" t="s">
        <v>1090</v>
      </c>
      <c r="C489" s="5" t="s">
        <v>1091</v>
      </c>
      <c r="D489" s="5" t="s">
        <v>499</v>
      </c>
      <c r="E489" s="5" t="s">
        <v>136</v>
      </c>
      <c r="F489" s="5" t="s">
        <v>136</v>
      </c>
      <c r="G489" s="5" t="s">
        <v>136</v>
      </c>
      <c r="H489" s="5" t="s">
        <v>100</v>
      </c>
      <c r="I489" s="5" t="s">
        <v>18</v>
      </c>
      <c r="J489" s="5" t="s">
        <v>20</v>
      </c>
      <c r="K489" s="5" t="s">
        <v>32</v>
      </c>
      <c r="L489" s="5" t="s">
        <v>227</v>
      </c>
      <c r="M489" s="17">
        <v>85816.8</v>
      </c>
      <c r="N489" s="17">
        <v>91520</v>
      </c>
      <c r="O489" s="18">
        <v>88668.4</v>
      </c>
      <c r="P489" s="25">
        <f t="shared" si="23"/>
        <v>0</v>
      </c>
      <c r="Q489" s="25">
        <f t="shared" si="24"/>
        <v>0</v>
      </c>
      <c r="R489" s="25">
        <f t="shared" si="25"/>
        <v>0</v>
      </c>
    </row>
    <row r="490" spans="1:18" x14ac:dyDescent="0.2">
      <c r="A490" s="4" t="s">
        <v>55</v>
      </c>
      <c r="B490" s="4" t="s">
        <v>1092</v>
      </c>
      <c r="C490" s="4" t="s">
        <v>1093</v>
      </c>
      <c r="D490" s="4" t="s">
        <v>1094</v>
      </c>
      <c r="E490" s="4" t="s">
        <v>1835</v>
      </c>
      <c r="F490" s="4" t="s">
        <v>1835</v>
      </c>
      <c r="G490" s="4" t="s">
        <v>1835</v>
      </c>
      <c r="H490" s="4" t="s">
        <v>146</v>
      </c>
      <c r="I490" s="4" t="s">
        <v>54</v>
      </c>
      <c r="J490" s="4" t="s">
        <v>20</v>
      </c>
      <c r="K490" s="4" t="s">
        <v>32</v>
      </c>
      <c r="L490" s="4" t="s">
        <v>811</v>
      </c>
      <c r="M490" s="15">
        <v>95000</v>
      </c>
      <c r="N490" s="15">
        <v>105000</v>
      </c>
      <c r="O490" s="16">
        <v>100000</v>
      </c>
      <c r="P490" s="25">
        <f t="shared" si="23"/>
        <v>0</v>
      </c>
      <c r="Q490" s="25">
        <f t="shared" si="24"/>
        <v>0</v>
      </c>
      <c r="R490" s="25">
        <f t="shared" si="25"/>
        <v>0</v>
      </c>
    </row>
    <row r="491" spans="1:18" x14ac:dyDescent="0.2">
      <c r="A491" s="5" t="s">
        <v>88</v>
      </c>
      <c r="B491" s="5" t="s">
        <v>299</v>
      </c>
      <c r="C491" s="5" t="s">
        <v>90</v>
      </c>
      <c r="D491" s="5" t="s">
        <v>1095</v>
      </c>
      <c r="E491" s="5" t="s">
        <v>99</v>
      </c>
      <c r="F491" s="5" t="s">
        <v>99</v>
      </c>
      <c r="G491" s="5" t="s">
        <v>99</v>
      </c>
      <c r="H491" s="5" t="s">
        <v>100</v>
      </c>
      <c r="I491" s="5" t="s">
        <v>311</v>
      </c>
      <c r="J491" s="5" t="s">
        <v>20</v>
      </c>
      <c r="K491" s="5" t="s">
        <v>32</v>
      </c>
      <c r="L491" s="5" t="s">
        <v>33</v>
      </c>
      <c r="M491" s="17">
        <v>98176</v>
      </c>
      <c r="N491" s="17">
        <v>98176</v>
      </c>
      <c r="O491" s="18">
        <v>98176</v>
      </c>
      <c r="P491" s="25">
        <f t="shared" si="23"/>
        <v>0</v>
      </c>
      <c r="Q491" s="25">
        <f t="shared" si="24"/>
        <v>0</v>
      </c>
      <c r="R491" s="25">
        <f t="shared" si="25"/>
        <v>0</v>
      </c>
    </row>
    <row r="492" spans="1:18" x14ac:dyDescent="0.2">
      <c r="A492" s="4" t="s">
        <v>13</v>
      </c>
      <c r="B492" s="4" t="s">
        <v>1096</v>
      </c>
      <c r="C492" s="4" t="s">
        <v>90</v>
      </c>
      <c r="D492" s="4" t="s">
        <v>263</v>
      </c>
      <c r="E492" s="4" t="s">
        <v>37</v>
      </c>
      <c r="F492" s="4" t="s">
        <v>37</v>
      </c>
      <c r="G492" s="4" t="s">
        <v>37</v>
      </c>
      <c r="H492" s="4" t="s">
        <v>31</v>
      </c>
      <c r="I492" s="4" t="s">
        <v>1097</v>
      </c>
      <c r="J492" s="4" t="s">
        <v>20</v>
      </c>
      <c r="K492" s="4" t="s">
        <v>32</v>
      </c>
      <c r="L492" s="4" t="s">
        <v>93</v>
      </c>
      <c r="M492" s="15">
        <v>76000</v>
      </c>
      <c r="N492" s="15">
        <v>89440</v>
      </c>
      <c r="O492" s="16">
        <v>82720</v>
      </c>
      <c r="P492" s="25">
        <f t="shared" si="23"/>
        <v>0</v>
      </c>
      <c r="Q492" s="25">
        <f t="shared" si="24"/>
        <v>0</v>
      </c>
      <c r="R492" s="25">
        <f t="shared" si="25"/>
        <v>0</v>
      </c>
    </row>
    <row r="493" spans="1:18" x14ac:dyDescent="0.2">
      <c r="A493" s="5" t="s">
        <v>26</v>
      </c>
      <c r="B493" s="5" t="s">
        <v>1098</v>
      </c>
      <c r="C493" s="5" t="s">
        <v>28</v>
      </c>
      <c r="D493" s="5" t="s">
        <v>1056</v>
      </c>
      <c r="E493" s="5" t="s">
        <v>37</v>
      </c>
      <c r="F493" s="5" t="s">
        <v>37</v>
      </c>
      <c r="G493" s="5" t="s">
        <v>37</v>
      </c>
      <c r="H493" s="5" t="s">
        <v>31</v>
      </c>
      <c r="I493" s="5" t="s">
        <v>685</v>
      </c>
      <c r="J493" s="5" t="s">
        <v>20</v>
      </c>
      <c r="K493" s="5" t="s">
        <v>32</v>
      </c>
      <c r="L493" s="5" t="s">
        <v>21</v>
      </c>
      <c r="M493" s="17">
        <v>64123.59</v>
      </c>
      <c r="N493" s="17">
        <v>86600</v>
      </c>
      <c r="O493" s="18">
        <v>75361.794999999998</v>
      </c>
      <c r="P493" s="25">
        <f t="shared" si="23"/>
        <v>0</v>
      </c>
      <c r="Q493" s="25">
        <f t="shared" si="24"/>
        <v>0</v>
      </c>
      <c r="R493" s="25">
        <f t="shared" si="25"/>
        <v>0</v>
      </c>
    </row>
    <row r="494" spans="1:18" x14ac:dyDescent="0.2">
      <c r="A494" s="4" t="s">
        <v>26</v>
      </c>
      <c r="B494" s="4" t="s">
        <v>941</v>
      </c>
      <c r="C494" s="4" t="s">
        <v>15</v>
      </c>
      <c r="D494" s="4" t="s">
        <v>942</v>
      </c>
      <c r="E494" s="4" t="s">
        <v>1835</v>
      </c>
      <c r="F494" s="4" t="s">
        <v>1835</v>
      </c>
      <c r="G494" s="4" t="s">
        <v>1835</v>
      </c>
      <c r="H494" s="4" t="s">
        <v>146</v>
      </c>
      <c r="I494" s="4" t="s">
        <v>1099</v>
      </c>
      <c r="J494" s="4" t="s">
        <v>20</v>
      </c>
      <c r="K494" s="4" t="s">
        <v>32</v>
      </c>
      <c r="L494" s="4" t="s">
        <v>21</v>
      </c>
      <c r="M494" s="15">
        <v>64123.59</v>
      </c>
      <c r="N494" s="15">
        <v>86600</v>
      </c>
      <c r="O494" s="16">
        <v>75361.794999999998</v>
      </c>
      <c r="P494" s="25">
        <f t="shared" si="23"/>
        <v>0</v>
      </c>
      <c r="Q494" s="25">
        <f t="shared" si="24"/>
        <v>0</v>
      </c>
      <c r="R494" s="25">
        <f t="shared" si="25"/>
        <v>0</v>
      </c>
    </row>
    <row r="495" spans="1:18" x14ac:dyDescent="0.2">
      <c r="A495" s="5" t="s">
        <v>81</v>
      </c>
      <c r="B495" s="5" t="s">
        <v>1100</v>
      </c>
      <c r="C495" s="5" t="s">
        <v>90</v>
      </c>
      <c r="D495" s="5" t="s">
        <v>91</v>
      </c>
      <c r="E495" s="5" t="s">
        <v>37</v>
      </c>
      <c r="F495" s="5" t="s">
        <v>37</v>
      </c>
      <c r="G495" s="5" t="s">
        <v>37</v>
      </c>
      <c r="H495" s="5" t="s">
        <v>31</v>
      </c>
      <c r="I495" s="5" t="s">
        <v>1101</v>
      </c>
      <c r="J495" s="5" t="s">
        <v>45</v>
      </c>
      <c r="K495" s="5" t="s">
        <v>32</v>
      </c>
      <c r="L495" s="5" t="s">
        <v>93</v>
      </c>
      <c r="M495" s="17">
        <v>66000</v>
      </c>
      <c r="N495" s="17">
        <v>84500</v>
      </c>
      <c r="O495" s="18">
        <v>75250</v>
      </c>
      <c r="P495" s="25">
        <f t="shared" si="23"/>
        <v>0</v>
      </c>
      <c r="Q495" s="25">
        <f t="shared" si="24"/>
        <v>0</v>
      </c>
      <c r="R495" s="25">
        <f t="shared" si="25"/>
        <v>0</v>
      </c>
    </row>
    <row r="496" spans="1:18" x14ac:dyDescent="0.2">
      <c r="A496" s="4" t="s">
        <v>55</v>
      </c>
      <c r="B496" s="4" t="s">
        <v>1102</v>
      </c>
      <c r="C496" s="4" t="s">
        <v>258</v>
      </c>
      <c r="D496" s="4" t="s">
        <v>259</v>
      </c>
      <c r="E496" s="4" t="s">
        <v>260</v>
      </c>
      <c r="F496" s="4" t="s">
        <v>260</v>
      </c>
      <c r="G496" s="4" t="s">
        <v>260</v>
      </c>
      <c r="H496" s="4" t="s">
        <v>186</v>
      </c>
      <c r="I496" s="4" t="s">
        <v>18</v>
      </c>
      <c r="J496" s="4" t="s">
        <v>45</v>
      </c>
      <c r="K496" s="4" t="s">
        <v>32</v>
      </c>
      <c r="L496" s="4" t="s">
        <v>21</v>
      </c>
      <c r="M496" s="15">
        <v>30240.560000000001</v>
      </c>
      <c r="N496" s="15">
        <v>57200</v>
      </c>
      <c r="O496" s="16">
        <v>43720.28</v>
      </c>
      <c r="P496" s="25">
        <f t="shared" si="23"/>
        <v>0</v>
      </c>
      <c r="Q496" s="25">
        <f t="shared" si="24"/>
        <v>1</v>
      </c>
      <c r="R496" s="25">
        <f t="shared" si="25"/>
        <v>0</v>
      </c>
    </row>
    <row r="497" spans="1:18" x14ac:dyDescent="0.2">
      <c r="A497" s="5" t="s">
        <v>48</v>
      </c>
      <c r="B497" s="5" t="s">
        <v>1103</v>
      </c>
      <c r="C497" s="5" t="s">
        <v>50</v>
      </c>
      <c r="D497" s="5" t="s">
        <v>1104</v>
      </c>
      <c r="E497" s="5" t="s">
        <v>123</v>
      </c>
      <c r="F497" s="5" t="s">
        <v>123</v>
      </c>
      <c r="G497" s="5" t="s">
        <v>123</v>
      </c>
      <c r="H497" s="5" t="s">
        <v>31</v>
      </c>
      <c r="I497" s="5" t="s">
        <v>54</v>
      </c>
      <c r="J497" s="5" t="s">
        <v>20</v>
      </c>
      <c r="K497" s="5" t="s">
        <v>32</v>
      </c>
      <c r="L497" s="5" t="s">
        <v>46</v>
      </c>
      <c r="M497" s="17">
        <v>68500</v>
      </c>
      <c r="N497" s="17">
        <v>87000</v>
      </c>
      <c r="O497" s="18">
        <v>77750</v>
      </c>
      <c r="P497" s="25">
        <f t="shared" si="23"/>
        <v>0</v>
      </c>
      <c r="Q497" s="25">
        <f t="shared" si="24"/>
        <v>0</v>
      </c>
      <c r="R497" s="25">
        <f t="shared" si="25"/>
        <v>0</v>
      </c>
    </row>
    <row r="498" spans="1:18" x14ac:dyDescent="0.2">
      <c r="A498" s="4" t="s">
        <v>88</v>
      </c>
      <c r="B498" s="4" t="s">
        <v>1105</v>
      </c>
      <c r="C498" s="4" t="s">
        <v>90</v>
      </c>
      <c r="D498" s="4" t="s">
        <v>622</v>
      </c>
      <c r="E498" s="4" t="s">
        <v>154</v>
      </c>
      <c r="F498" s="4" t="s">
        <v>154</v>
      </c>
      <c r="G498" s="4" t="s">
        <v>154</v>
      </c>
      <c r="H498" s="4" t="s">
        <v>31</v>
      </c>
      <c r="I498" s="4" t="s">
        <v>1106</v>
      </c>
      <c r="J498" s="4" t="s">
        <v>20</v>
      </c>
      <c r="K498" s="4" t="s">
        <v>32</v>
      </c>
      <c r="L498" s="4" t="s">
        <v>33</v>
      </c>
      <c r="M498" s="15">
        <v>58649</v>
      </c>
      <c r="N498" s="15">
        <v>85218</v>
      </c>
      <c r="O498" s="16">
        <v>71933.5</v>
      </c>
      <c r="P498" s="25">
        <f t="shared" si="23"/>
        <v>0</v>
      </c>
      <c r="Q498" s="25">
        <f t="shared" si="24"/>
        <v>0</v>
      </c>
      <c r="R498" s="25">
        <f t="shared" si="25"/>
        <v>0</v>
      </c>
    </row>
    <row r="499" spans="1:18" x14ac:dyDescent="0.2">
      <c r="A499" s="5" t="s">
        <v>26</v>
      </c>
      <c r="B499" s="5" t="s">
        <v>1107</v>
      </c>
      <c r="C499" s="5" t="s">
        <v>1108</v>
      </c>
      <c r="D499" s="5" t="s">
        <v>1109</v>
      </c>
      <c r="E499" s="5" t="s">
        <v>1835</v>
      </c>
      <c r="F499" s="5" t="s">
        <v>1835</v>
      </c>
      <c r="G499" s="5" t="s">
        <v>1835</v>
      </c>
      <c r="H499" s="5" t="s">
        <v>146</v>
      </c>
      <c r="I499" s="5" t="s">
        <v>721</v>
      </c>
      <c r="J499" s="5" t="s">
        <v>20</v>
      </c>
      <c r="K499" s="5" t="s">
        <v>32</v>
      </c>
      <c r="L499" s="5" t="s">
        <v>93</v>
      </c>
      <c r="M499" s="17">
        <v>30240.560000000001</v>
      </c>
      <c r="N499" s="17">
        <v>57200</v>
      </c>
      <c r="O499" s="18">
        <v>43720.28</v>
      </c>
      <c r="P499" s="25">
        <f t="shared" si="23"/>
        <v>0</v>
      </c>
      <c r="Q499" s="25">
        <f t="shared" si="24"/>
        <v>1</v>
      </c>
      <c r="R499" s="25">
        <f t="shared" si="25"/>
        <v>0</v>
      </c>
    </row>
    <row r="500" spans="1:18" x14ac:dyDescent="0.2">
      <c r="A500" s="4" t="s">
        <v>88</v>
      </c>
      <c r="B500" s="4" t="s">
        <v>1110</v>
      </c>
      <c r="C500" s="4" t="s">
        <v>90</v>
      </c>
      <c r="D500" s="4" t="s">
        <v>1111</v>
      </c>
      <c r="E500" s="4" t="s">
        <v>1112</v>
      </c>
      <c r="F500" s="4" t="s">
        <v>1112</v>
      </c>
      <c r="G500" s="4" t="s">
        <v>1112</v>
      </c>
      <c r="H500" s="4" t="s">
        <v>178</v>
      </c>
      <c r="I500" s="4" t="s">
        <v>461</v>
      </c>
      <c r="J500" s="4" t="s">
        <v>20</v>
      </c>
      <c r="K500" s="4" t="s">
        <v>32</v>
      </c>
      <c r="L500" s="4" t="s">
        <v>241</v>
      </c>
      <c r="M500" s="15">
        <v>85816.8</v>
      </c>
      <c r="N500" s="15">
        <v>91520</v>
      </c>
      <c r="O500" s="16">
        <v>88668.4</v>
      </c>
      <c r="P500" s="25">
        <f t="shared" si="23"/>
        <v>0</v>
      </c>
      <c r="Q500" s="25">
        <f t="shared" si="24"/>
        <v>0</v>
      </c>
      <c r="R500" s="25">
        <f t="shared" si="25"/>
        <v>0</v>
      </c>
    </row>
    <row r="501" spans="1:18" x14ac:dyDescent="0.2">
      <c r="A501" s="5" t="s">
        <v>81</v>
      </c>
      <c r="B501" s="5" t="s">
        <v>1100</v>
      </c>
      <c r="C501" s="5" t="s">
        <v>90</v>
      </c>
      <c r="D501" s="5" t="s">
        <v>91</v>
      </c>
      <c r="E501" s="5" t="s">
        <v>260</v>
      </c>
      <c r="F501" s="5" t="s">
        <v>260</v>
      </c>
      <c r="G501" s="5" t="s">
        <v>260</v>
      </c>
      <c r="H501" s="5" t="s">
        <v>186</v>
      </c>
      <c r="I501" s="5" t="s">
        <v>1113</v>
      </c>
      <c r="J501" s="5" t="s">
        <v>45</v>
      </c>
      <c r="K501" s="5" t="s">
        <v>32</v>
      </c>
      <c r="L501" s="5" t="s">
        <v>93</v>
      </c>
      <c r="M501" s="17">
        <v>66000</v>
      </c>
      <c r="N501" s="17">
        <v>84500</v>
      </c>
      <c r="O501" s="18">
        <v>75250</v>
      </c>
      <c r="P501" s="25">
        <f t="shared" si="23"/>
        <v>0</v>
      </c>
      <c r="Q501" s="25">
        <f t="shared" si="24"/>
        <v>0</v>
      </c>
      <c r="R501" s="25">
        <f t="shared" si="25"/>
        <v>0</v>
      </c>
    </row>
    <row r="502" spans="1:18" x14ac:dyDescent="0.2">
      <c r="A502" s="4" t="s">
        <v>48</v>
      </c>
      <c r="B502" s="4" t="s">
        <v>1114</v>
      </c>
      <c r="C502" s="4" t="s">
        <v>50</v>
      </c>
      <c r="D502" s="4" t="s">
        <v>1115</v>
      </c>
      <c r="E502" s="4" t="s">
        <v>99</v>
      </c>
      <c r="F502" s="4" t="s">
        <v>99</v>
      </c>
      <c r="G502" s="4" t="s">
        <v>99</v>
      </c>
      <c r="H502" s="4" t="s">
        <v>100</v>
      </c>
      <c r="I502" s="4" t="s">
        <v>1116</v>
      </c>
      <c r="J502" s="4" t="s">
        <v>20</v>
      </c>
      <c r="K502" s="4" t="s">
        <v>32</v>
      </c>
      <c r="L502" s="4" t="s">
        <v>21</v>
      </c>
      <c r="M502" s="15">
        <v>71000</v>
      </c>
      <c r="N502" s="15">
        <v>94000</v>
      </c>
      <c r="O502" s="16">
        <v>82500</v>
      </c>
      <c r="P502" s="25">
        <f t="shared" si="23"/>
        <v>0</v>
      </c>
      <c r="Q502" s="25">
        <f t="shared" si="24"/>
        <v>0</v>
      </c>
      <c r="R502" s="25">
        <f t="shared" si="25"/>
        <v>0</v>
      </c>
    </row>
    <row r="503" spans="1:18" x14ac:dyDescent="0.2">
      <c r="A503" s="5" t="s">
        <v>48</v>
      </c>
      <c r="B503" s="5" t="s">
        <v>1117</v>
      </c>
      <c r="C503" s="5" t="s">
        <v>50</v>
      </c>
      <c r="D503" s="5" t="s">
        <v>1118</v>
      </c>
      <c r="E503" s="5" t="s">
        <v>608</v>
      </c>
      <c r="F503" s="5" t="s">
        <v>608</v>
      </c>
      <c r="G503" s="5" t="s">
        <v>608</v>
      </c>
      <c r="H503" s="5" t="s">
        <v>31</v>
      </c>
      <c r="I503" s="5" t="s">
        <v>1119</v>
      </c>
      <c r="J503" s="5" t="s">
        <v>20</v>
      </c>
      <c r="K503" s="5" t="s">
        <v>32</v>
      </c>
      <c r="L503" s="5" t="s">
        <v>21</v>
      </c>
      <c r="M503" s="17">
        <v>35000</v>
      </c>
      <c r="N503" s="17">
        <v>84000</v>
      </c>
      <c r="O503" s="18">
        <v>59500</v>
      </c>
      <c r="P503" s="25">
        <f t="shared" si="23"/>
        <v>0</v>
      </c>
      <c r="Q503" s="25">
        <f t="shared" si="24"/>
        <v>0</v>
      </c>
      <c r="R503" s="25">
        <f t="shared" si="25"/>
        <v>0</v>
      </c>
    </row>
    <row r="504" spans="1:18" x14ac:dyDescent="0.2">
      <c r="A504" s="4" t="s">
        <v>22</v>
      </c>
      <c r="B504" s="4" t="s">
        <v>1120</v>
      </c>
      <c r="C504" s="4" t="s">
        <v>50</v>
      </c>
      <c r="D504" s="4" t="s">
        <v>925</v>
      </c>
      <c r="E504" s="4" t="s">
        <v>926</v>
      </c>
      <c r="F504" s="4" t="s">
        <v>926</v>
      </c>
      <c r="G504" s="4" t="s">
        <v>926</v>
      </c>
      <c r="H504" s="4" t="s">
        <v>31</v>
      </c>
      <c r="I504" s="4" t="s">
        <v>54</v>
      </c>
      <c r="J504" s="4" t="s">
        <v>20</v>
      </c>
      <c r="K504" s="4" t="s">
        <v>32</v>
      </c>
      <c r="L504" s="4" t="s">
        <v>21</v>
      </c>
      <c r="M504" s="15">
        <v>65000</v>
      </c>
      <c r="N504" s="15">
        <v>87000</v>
      </c>
      <c r="O504" s="16">
        <v>76000</v>
      </c>
      <c r="P504" s="25">
        <f t="shared" si="23"/>
        <v>0</v>
      </c>
      <c r="Q504" s="25">
        <f t="shared" si="24"/>
        <v>0</v>
      </c>
      <c r="R504" s="25">
        <f t="shared" si="25"/>
        <v>0</v>
      </c>
    </row>
    <row r="505" spans="1:18" x14ac:dyDescent="0.2">
      <c r="A505" s="5" t="s">
        <v>96</v>
      </c>
      <c r="B505" s="5" t="s">
        <v>1121</v>
      </c>
      <c r="C505" s="5" t="s">
        <v>50</v>
      </c>
      <c r="D505" s="5" t="s">
        <v>1122</v>
      </c>
      <c r="E505" s="5" t="s">
        <v>216</v>
      </c>
      <c r="F505" s="5" t="s">
        <v>216</v>
      </c>
      <c r="G505" s="5" t="s">
        <v>216</v>
      </c>
      <c r="H505" s="5" t="s">
        <v>53</v>
      </c>
      <c r="I505" s="5" t="s">
        <v>54</v>
      </c>
      <c r="J505" s="5" t="s">
        <v>20</v>
      </c>
      <c r="K505" s="5" t="s">
        <v>32</v>
      </c>
      <c r="L505" s="5" t="s">
        <v>21</v>
      </c>
      <c r="M505" s="17">
        <v>90000</v>
      </c>
      <c r="N505" s="17">
        <v>100000</v>
      </c>
      <c r="O505" s="18">
        <v>95000</v>
      </c>
      <c r="P505" s="25">
        <f t="shared" si="23"/>
        <v>0</v>
      </c>
      <c r="Q505" s="25">
        <f t="shared" si="24"/>
        <v>0</v>
      </c>
      <c r="R505" s="25">
        <f t="shared" si="25"/>
        <v>0</v>
      </c>
    </row>
    <row r="506" spans="1:18" x14ac:dyDescent="0.2">
      <c r="A506" s="4" t="s">
        <v>55</v>
      </c>
      <c r="B506" s="4" t="s">
        <v>1123</v>
      </c>
      <c r="C506" s="4" t="s">
        <v>50</v>
      </c>
      <c r="D506" s="4" t="s">
        <v>1124</v>
      </c>
      <c r="E506" s="4" t="s">
        <v>1125</v>
      </c>
      <c r="F506" s="4" t="s">
        <v>1125</v>
      </c>
      <c r="G506" s="4" t="s">
        <v>1125</v>
      </c>
      <c r="H506" s="4" t="s">
        <v>53</v>
      </c>
      <c r="I506" s="4" t="s">
        <v>18</v>
      </c>
      <c r="J506" s="4" t="s">
        <v>20</v>
      </c>
      <c r="K506" s="4" t="s">
        <v>32</v>
      </c>
      <c r="L506" s="4" t="s">
        <v>33</v>
      </c>
      <c r="M506" s="15">
        <v>79601.600000000006</v>
      </c>
      <c r="N506" s="19">
        <v>109470.39999999999</v>
      </c>
      <c r="O506" s="16">
        <v>94536</v>
      </c>
      <c r="P506" s="25">
        <f t="shared" si="23"/>
        <v>0</v>
      </c>
      <c r="Q506" s="25">
        <f t="shared" si="24"/>
        <v>0</v>
      </c>
      <c r="R506" s="25">
        <f t="shared" si="25"/>
        <v>0</v>
      </c>
    </row>
    <row r="507" spans="1:18" x14ac:dyDescent="0.2">
      <c r="A507" s="5" t="s">
        <v>48</v>
      </c>
      <c r="B507" s="5" t="s">
        <v>1127</v>
      </c>
      <c r="C507" s="5" t="s">
        <v>23</v>
      </c>
      <c r="D507" s="5" t="s">
        <v>1078</v>
      </c>
      <c r="E507" s="5" t="s">
        <v>1835</v>
      </c>
      <c r="F507" s="5" t="s">
        <v>1835</v>
      </c>
      <c r="G507" s="5" t="s">
        <v>1835</v>
      </c>
      <c r="H507" s="5" t="s">
        <v>146</v>
      </c>
      <c r="I507" s="5" t="s">
        <v>822</v>
      </c>
      <c r="J507" s="5" t="s">
        <v>45</v>
      </c>
      <c r="K507" s="5" t="s">
        <v>443</v>
      </c>
      <c r="L507" s="5" t="s">
        <v>21</v>
      </c>
      <c r="M507" s="17">
        <v>68500</v>
      </c>
      <c r="N507" s="17">
        <v>87000</v>
      </c>
      <c r="O507" s="18">
        <v>77750</v>
      </c>
      <c r="P507" s="25">
        <f t="shared" si="23"/>
        <v>0</v>
      </c>
      <c r="Q507" s="25">
        <f t="shared" si="24"/>
        <v>0</v>
      </c>
      <c r="R507" s="25">
        <f t="shared" si="25"/>
        <v>0</v>
      </c>
    </row>
    <row r="508" spans="1:18" x14ac:dyDescent="0.2">
      <c r="A508" s="4" t="s">
        <v>55</v>
      </c>
      <c r="B508" s="4" t="s">
        <v>1069</v>
      </c>
      <c r="C508" s="4" t="s">
        <v>50</v>
      </c>
      <c r="D508" s="4" t="s">
        <v>1070</v>
      </c>
      <c r="E508" s="4" t="s">
        <v>600</v>
      </c>
      <c r="F508" s="4" t="s">
        <v>600</v>
      </c>
      <c r="G508" s="4" t="s">
        <v>600</v>
      </c>
      <c r="H508" s="4" t="s">
        <v>31</v>
      </c>
      <c r="I508" s="4" t="s">
        <v>1071</v>
      </c>
      <c r="J508" s="4" t="s">
        <v>20</v>
      </c>
      <c r="K508" s="4" t="s">
        <v>32</v>
      </c>
      <c r="L508" s="4" t="s">
        <v>21</v>
      </c>
      <c r="M508" s="15">
        <v>68000</v>
      </c>
      <c r="N508" s="15">
        <v>88300</v>
      </c>
      <c r="O508" s="16">
        <v>78150</v>
      </c>
      <c r="P508" s="25">
        <f t="shared" si="23"/>
        <v>0</v>
      </c>
      <c r="Q508" s="25">
        <f t="shared" si="24"/>
        <v>0</v>
      </c>
      <c r="R508" s="25">
        <f t="shared" si="25"/>
        <v>0</v>
      </c>
    </row>
    <row r="509" spans="1:18" x14ac:dyDescent="0.2">
      <c r="A509" s="5" t="s">
        <v>88</v>
      </c>
      <c r="B509" s="5" t="s">
        <v>1128</v>
      </c>
      <c r="C509" s="5" t="s">
        <v>90</v>
      </c>
      <c r="D509" s="5" t="s">
        <v>1129</v>
      </c>
      <c r="E509" s="5" t="s">
        <v>75</v>
      </c>
      <c r="F509" s="5" t="s">
        <v>75</v>
      </c>
      <c r="G509" s="5" t="s">
        <v>75</v>
      </c>
      <c r="H509" s="5" t="s">
        <v>31</v>
      </c>
      <c r="I509" s="5" t="s">
        <v>1130</v>
      </c>
      <c r="J509" s="5" t="s">
        <v>20</v>
      </c>
      <c r="K509" s="5" t="s">
        <v>32</v>
      </c>
      <c r="L509" s="5" t="s">
        <v>21</v>
      </c>
      <c r="M509" s="17">
        <v>137280</v>
      </c>
      <c r="N509" s="17">
        <v>66664</v>
      </c>
      <c r="O509" s="18">
        <v>101972</v>
      </c>
      <c r="P509" s="25">
        <f t="shared" si="23"/>
        <v>1</v>
      </c>
      <c r="Q509" s="25">
        <f t="shared" si="24"/>
        <v>0</v>
      </c>
      <c r="R509" s="25">
        <f t="shared" si="25"/>
        <v>0</v>
      </c>
    </row>
    <row r="510" spans="1:18" x14ac:dyDescent="0.2">
      <c r="A510" s="4" t="s">
        <v>55</v>
      </c>
      <c r="B510" s="4" t="s">
        <v>1131</v>
      </c>
      <c r="C510" s="4" t="s">
        <v>50</v>
      </c>
      <c r="D510" s="4" t="s">
        <v>1132</v>
      </c>
      <c r="E510" s="4" t="s">
        <v>37</v>
      </c>
      <c r="F510" s="4" t="s">
        <v>37</v>
      </c>
      <c r="G510" s="4" t="s">
        <v>37</v>
      </c>
      <c r="H510" s="4" t="s">
        <v>31</v>
      </c>
      <c r="I510" s="4" t="s">
        <v>18</v>
      </c>
      <c r="J510" s="4" t="s">
        <v>20</v>
      </c>
      <c r="K510" s="4" t="s">
        <v>32</v>
      </c>
      <c r="L510" s="4" t="s">
        <v>150</v>
      </c>
      <c r="M510" s="15">
        <v>64513</v>
      </c>
      <c r="N510" s="15">
        <v>90181</v>
      </c>
      <c r="O510" s="16">
        <v>77347</v>
      </c>
      <c r="P510" s="25">
        <f t="shared" si="23"/>
        <v>0</v>
      </c>
      <c r="Q510" s="25">
        <f t="shared" si="24"/>
        <v>0</v>
      </c>
      <c r="R510" s="25">
        <f t="shared" si="25"/>
        <v>0</v>
      </c>
    </row>
    <row r="511" spans="1:18" x14ac:dyDescent="0.2">
      <c r="A511" s="5" t="s">
        <v>96</v>
      </c>
      <c r="B511" s="5" t="s">
        <v>97</v>
      </c>
      <c r="C511" s="5" t="s">
        <v>50</v>
      </c>
      <c r="D511" s="5" t="s">
        <v>1133</v>
      </c>
      <c r="E511" s="5" t="s">
        <v>1134</v>
      </c>
      <c r="F511" s="5" t="s">
        <v>1134</v>
      </c>
      <c r="G511" s="5" t="s">
        <v>1134</v>
      </c>
      <c r="H511" s="5" t="s">
        <v>31</v>
      </c>
      <c r="I511" s="5" t="s">
        <v>193</v>
      </c>
      <c r="J511" s="5" t="s">
        <v>20</v>
      </c>
      <c r="K511" s="5" t="s">
        <v>32</v>
      </c>
      <c r="L511" s="5" t="s">
        <v>46</v>
      </c>
      <c r="M511" s="17">
        <v>78478.399999999994</v>
      </c>
      <c r="N511" s="20">
        <v>98092.799999999901</v>
      </c>
      <c r="O511" s="22">
        <v>88285.599999999904</v>
      </c>
      <c r="P511" s="25">
        <f t="shared" si="23"/>
        <v>0</v>
      </c>
      <c r="Q511" s="25">
        <f t="shared" si="24"/>
        <v>0</v>
      </c>
      <c r="R511" s="25">
        <f t="shared" si="25"/>
        <v>0</v>
      </c>
    </row>
    <row r="512" spans="1:18" x14ac:dyDescent="0.2">
      <c r="A512" s="4" t="s">
        <v>26</v>
      </c>
      <c r="B512" s="4" t="s">
        <v>1137</v>
      </c>
      <c r="C512" s="4" t="s">
        <v>50</v>
      </c>
      <c r="D512" s="4" t="s">
        <v>1138</v>
      </c>
      <c r="E512" s="4" t="s">
        <v>1139</v>
      </c>
      <c r="F512" s="4" t="s">
        <v>1139</v>
      </c>
      <c r="G512" s="4" t="s">
        <v>1139</v>
      </c>
      <c r="H512" s="4" t="s">
        <v>146</v>
      </c>
      <c r="I512" s="4" t="s">
        <v>1140</v>
      </c>
      <c r="J512" s="4" t="s">
        <v>20</v>
      </c>
      <c r="K512" s="4" t="s">
        <v>32</v>
      </c>
      <c r="L512" s="4" t="s">
        <v>33</v>
      </c>
      <c r="M512" s="15">
        <v>64123.59</v>
      </c>
      <c r="N512" s="15">
        <v>86600</v>
      </c>
      <c r="O512" s="16">
        <v>75361.794999999998</v>
      </c>
      <c r="P512" s="25">
        <f t="shared" si="23"/>
        <v>0</v>
      </c>
      <c r="Q512" s="25">
        <f t="shared" si="24"/>
        <v>0</v>
      </c>
      <c r="R512" s="25">
        <f t="shared" si="25"/>
        <v>0</v>
      </c>
    </row>
    <row r="513" spans="1:18" x14ac:dyDescent="0.2">
      <c r="A513" s="5" t="s">
        <v>22</v>
      </c>
      <c r="B513" s="5" t="s">
        <v>1141</v>
      </c>
      <c r="C513" s="5" t="s">
        <v>50</v>
      </c>
      <c r="D513" s="5" t="s">
        <v>1142</v>
      </c>
      <c r="E513" s="5" t="s">
        <v>37</v>
      </c>
      <c r="F513" s="5" t="s">
        <v>37</v>
      </c>
      <c r="G513" s="5" t="s">
        <v>37</v>
      </c>
      <c r="H513" s="5" t="s">
        <v>31</v>
      </c>
      <c r="I513" s="5" t="s">
        <v>54</v>
      </c>
      <c r="J513" s="5" t="s">
        <v>20</v>
      </c>
      <c r="K513" s="5" t="s">
        <v>32</v>
      </c>
      <c r="L513" s="5" t="s">
        <v>21</v>
      </c>
      <c r="M513" s="17">
        <v>65000</v>
      </c>
      <c r="N513" s="17">
        <v>87000</v>
      </c>
      <c r="O513" s="18">
        <v>76000</v>
      </c>
      <c r="P513" s="25">
        <f t="shared" si="23"/>
        <v>0</v>
      </c>
      <c r="Q513" s="25">
        <f t="shared" si="24"/>
        <v>0</v>
      </c>
      <c r="R513" s="25">
        <f t="shared" si="25"/>
        <v>0</v>
      </c>
    </row>
    <row r="514" spans="1:18" x14ac:dyDescent="0.2">
      <c r="A514" s="4" t="s">
        <v>48</v>
      </c>
      <c r="B514" s="4" t="s">
        <v>1143</v>
      </c>
      <c r="C514" s="4" t="s">
        <v>50</v>
      </c>
      <c r="D514" s="4" t="s">
        <v>1144</v>
      </c>
      <c r="E514" s="4" t="s">
        <v>487</v>
      </c>
      <c r="F514" s="4" t="s">
        <v>487</v>
      </c>
      <c r="G514" s="4" t="s">
        <v>487</v>
      </c>
      <c r="H514" s="4" t="s">
        <v>31</v>
      </c>
      <c r="I514" s="4" t="s">
        <v>1145</v>
      </c>
      <c r="J514" s="4" t="s">
        <v>45</v>
      </c>
      <c r="K514" s="4" t="s">
        <v>32</v>
      </c>
      <c r="L514" s="4" t="s">
        <v>33</v>
      </c>
      <c r="M514" s="15">
        <v>69800</v>
      </c>
      <c r="N514" s="15">
        <v>140400</v>
      </c>
      <c r="O514" s="16">
        <v>105100</v>
      </c>
      <c r="P514" s="25">
        <f t="shared" si="23"/>
        <v>0</v>
      </c>
      <c r="Q514" s="25">
        <f t="shared" si="24"/>
        <v>1</v>
      </c>
      <c r="R514" s="25">
        <f t="shared" si="25"/>
        <v>0</v>
      </c>
    </row>
    <row r="515" spans="1:18" x14ac:dyDescent="0.2">
      <c r="A515" s="5" t="s">
        <v>88</v>
      </c>
      <c r="B515" s="5" t="s">
        <v>299</v>
      </c>
      <c r="C515" s="5" t="s">
        <v>90</v>
      </c>
      <c r="D515" s="5" t="s">
        <v>1146</v>
      </c>
      <c r="E515" s="5" t="s">
        <v>99</v>
      </c>
      <c r="F515" s="5" t="s">
        <v>99</v>
      </c>
      <c r="G515" s="5" t="s">
        <v>99</v>
      </c>
      <c r="H515" s="5" t="s">
        <v>100</v>
      </c>
      <c r="I515" s="5" t="s">
        <v>311</v>
      </c>
      <c r="J515" s="5" t="s">
        <v>20</v>
      </c>
      <c r="K515" s="5" t="s">
        <v>32</v>
      </c>
      <c r="L515" s="5" t="s">
        <v>39</v>
      </c>
      <c r="M515" s="17">
        <v>98176</v>
      </c>
      <c r="N515" s="17">
        <v>98176</v>
      </c>
      <c r="O515" s="18">
        <v>98176</v>
      </c>
      <c r="P515" s="25">
        <f t="shared" ref="P515:P578" si="26">IF(OR(M515&lt;V$21, M515&gt;V$25), 1, 0)</f>
        <v>0</v>
      </c>
      <c r="Q515" s="25">
        <f t="shared" si="24"/>
        <v>0</v>
      </c>
      <c r="R515" s="25">
        <f t="shared" si="25"/>
        <v>0</v>
      </c>
    </row>
    <row r="516" spans="1:18" x14ac:dyDescent="0.2">
      <c r="A516" s="4" t="s">
        <v>96</v>
      </c>
      <c r="B516" s="4" t="s">
        <v>1147</v>
      </c>
      <c r="C516" s="4" t="s">
        <v>50</v>
      </c>
      <c r="D516" s="4" t="s">
        <v>1148</v>
      </c>
      <c r="E516" s="4" t="s">
        <v>608</v>
      </c>
      <c r="F516" s="4" t="s">
        <v>608</v>
      </c>
      <c r="G516" s="4" t="s">
        <v>608</v>
      </c>
      <c r="H516" s="4" t="s">
        <v>31</v>
      </c>
      <c r="I516" s="4" t="s">
        <v>54</v>
      </c>
      <c r="J516" s="4" t="s">
        <v>20</v>
      </c>
      <c r="K516" s="4" t="s">
        <v>32</v>
      </c>
      <c r="L516" s="4" t="s">
        <v>21</v>
      </c>
      <c r="M516" s="15">
        <v>50000</v>
      </c>
      <c r="N516" s="15">
        <v>76458</v>
      </c>
      <c r="O516" s="16">
        <v>63229</v>
      </c>
      <c r="P516" s="25">
        <f t="shared" si="26"/>
        <v>0</v>
      </c>
      <c r="Q516" s="25">
        <f t="shared" si="24"/>
        <v>0</v>
      </c>
      <c r="R516" s="25">
        <f t="shared" si="25"/>
        <v>0</v>
      </c>
    </row>
    <row r="517" spans="1:18" x14ac:dyDescent="0.2">
      <c r="A517" s="5" t="s">
        <v>22</v>
      </c>
      <c r="B517" s="5" t="s">
        <v>1120</v>
      </c>
      <c r="C517" s="5" t="s">
        <v>50</v>
      </c>
      <c r="D517" s="5" t="s">
        <v>1149</v>
      </c>
      <c r="E517" s="5" t="s">
        <v>37</v>
      </c>
      <c r="F517" s="5" t="s">
        <v>37</v>
      </c>
      <c r="G517" s="5" t="s">
        <v>37</v>
      </c>
      <c r="H517" s="5" t="s">
        <v>31</v>
      </c>
      <c r="I517" s="5" t="s">
        <v>18</v>
      </c>
      <c r="J517" s="5" t="s">
        <v>20</v>
      </c>
      <c r="K517" s="5" t="s">
        <v>32</v>
      </c>
      <c r="L517" s="5" t="s">
        <v>33</v>
      </c>
      <c r="M517" s="17">
        <v>30240.560000000001</v>
      </c>
      <c r="N517" s="17">
        <v>57200</v>
      </c>
      <c r="O517" s="18">
        <v>43720.28</v>
      </c>
      <c r="P517" s="25">
        <f t="shared" si="26"/>
        <v>0</v>
      </c>
      <c r="Q517" s="25">
        <f t="shared" si="24"/>
        <v>1</v>
      </c>
      <c r="R517" s="25">
        <f t="shared" si="25"/>
        <v>0</v>
      </c>
    </row>
    <row r="518" spans="1:18" x14ac:dyDescent="0.2">
      <c r="A518" s="4" t="s">
        <v>48</v>
      </c>
      <c r="B518" s="4" t="s">
        <v>1143</v>
      </c>
      <c r="C518" s="4" t="s">
        <v>50</v>
      </c>
      <c r="D518" s="4" t="s">
        <v>1144</v>
      </c>
      <c r="E518" s="4" t="s">
        <v>487</v>
      </c>
      <c r="F518" s="4" t="s">
        <v>487</v>
      </c>
      <c r="G518" s="4" t="s">
        <v>487</v>
      </c>
      <c r="H518" s="4" t="s">
        <v>31</v>
      </c>
      <c r="I518" s="4" t="s">
        <v>1145</v>
      </c>
      <c r="J518" s="4" t="s">
        <v>45</v>
      </c>
      <c r="K518" s="4" t="s">
        <v>32</v>
      </c>
      <c r="L518" s="4" t="s">
        <v>33</v>
      </c>
      <c r="M518" s="15">
        <v>69800</v>
      </c>
      <c r="N518" s="15">
        <v>140400</v>
      </c>
      <c r="O518" s="16">
        <v>105100</v>
      </c>
      <c r="P518" s="25">
        <f t="shared" si="26"/>
        <v>0</v>
      </c>
      <c r="Q518" s="25">
        <f t="shared" si="24"/>
        <v>1</v>
      </c>
      <c r="R518" s="25">
        <f t="shared" si="25"/>
        <v>0</v>
      </c>
    </row>
    <row r="519" spans="1:18" x14ac:dyDescent="0.2">
      <c r="A519" s="5" t="s">
        <v>22</v>
      </c>
      <c r="B519" s="5" t="s">
        <v>1120</v>
      </c>
      <c r="C519" s="5" t="s">
        <v>50</v>
      </c>
      <c r="D519" s="5" t="s">
        <v>1149</v>
      </c>
      <c r="E519" s="5" t="s">
        <v>37</v>
      </c>
      <c r="F519" s="5" t="s">
        <v>37</v>
      </c>
      <c r="G519" s="5" t="s">
        <v>37</v>
      </c>
      <c r="H519" s="5" t="s">
        <v>31</v>
      </c>
      <c r="I519" s="5" t="s">
        <v>18</v>
      </c>
      <c r="J519" s="5" t="s">
        <v>20</v>
      </c>
      <c r="K519" s="5" t="s">
        <v>32</v>
      </c>
      <c r="L519" s="5" t="s">
        <v>33</v>
      </c>
      <c r="M519" s="17">
        <v>30240.560000000001</v>
      </c>
      <c r="N519" s="17">
        <v>57200</v>
      </c>
      <c r="O519" s="18">
        <v>43720.28</v>
      </c>
      <c r="P519" s="25">
        <f t="shared" si="26"/>
        <v>0</v>
      </c>
      <c r="Q519" s="25">
        <f t="shared" si="24"/>
        <v>1</v>
      </c>
      <c r="R519" s="25">
        <f t="shared" si="25"/>
        <v>0</v>
      </c>
    </row>
    <row r="520" spans="1:18" x14ac:dyDescent="0.2">
      <c r="A520" s="4" t="s">
        <v>88</v>
      </c>
      <c r="B520" s="4" t="s">
        <v>299</v>
      </c>
      <c r="C520" s="4" t="s">
        <v>90</v>
      </c>
      <c r="D520" s="4" t="s">
        <v>1146</v>
      </c>
      <c r="E520" s="4" t="s">
        <v>99</v>
      </c>
      <c r="F520" s="4" t="s">
        <v>99</v>
      </c>
      <c r="G520" s="4" t="s">
        <v>99</v>
      </c>
      <c r="H520" s="4" t="s">
        <v>100</v>
      </c>
      <c r="I520" s="4" t="s">
        <v>311</v>
      </c>
      <c r="J520" s="4" t="s">
        <v>20</v>
      </c>
      <c r="K520" s="4" t="s">
        <v>32</v>
      </c>
      <c r="L520" s="4" t="s">
        <v>39</v>
      </c>
      <c r="M520" s="15">
        <v>98176</v>
      </c>
      <c r="N520" s="15">
        <v>98176</v>
      </c>
      <c r="O520" s="16">
        <v>98176</v>
      </c>
      <c r="P520" s="25">
        <f t="shared" si="26"/>
        <v>0</v>
      </c>
      <c r="Q520" s="25">
        <f t="shared" si="24"/>
        <v>0</v>
      </c>
      <c r="R520" s="25">
        <f t="shared" si="25"/>
        <v>0</v>
      </c>
    </row>
    <row r="521" spans="1:18" x14ac:dyDescent="0.2">
      <c r="A521" s="5" t="s">
        <v>96</v>
      </c>
      <c r="B521" s="5" t="s">
        <v>1147</v>
      </c>
      <c r="C521" s="5" t="s">
        <v>50</v>
      </c>
      <c r="D521" s="5" t="s">
        <v>1148</v>
      </c>
      <c r="E521" s="5" t="s">
        <v>608</v>
      </c>
      <c r="F521" s="5" t="s">
        <v>608</v>
      </c>
      <c r="G521" s="5" t="s">
        <v>608</v>
      </c>
      <c r="H521" s="5" t="s">
        <v>31</v>
      </c>
      <c r="I521" s="5" t="s">
        <v>54</v>
      </c>
      <c r="J521" s="5" t="s">
        <v>20</v>
      </c>
      <c r="K521" s="5" t="s">
        <v>32</v>
      </c>
      <c r="L521" s="5" t="s">
        <v>21</v>
      </c>
      <c r="M521" s="17">
        <v>50000</v>
      </c>
      <c r="N521" s="17">
        <v>76458</v>
      </c>
      <c r="O521" s="18">
        <v>63229</v>
      </c>
      <c r="P521" s="25">
        <f t="shared" si="26"/>
        <v>0</v>
      </c>
      <c r="Q521" s="25">
        <f t="shared" si="24"/>
        <v>0</v>
      </c>
      <c r="R521" s="25">
        <f t="shared" si="25"/>
        <v>0</v>
      </c>
    </row>
    <row r="522" spans="1:18" x14ac:dyDescent="0.2">
      <c r="A522" s="4" t="s">
        <v>81</v>
      </c>
      <c r="B522" s="4" t="s">
        <v>1150</v>
      </c>
      <c r="C522" s="4" t="s">
        <v>50</v>
      </c>
      <c r="D522" s="4" t="s">
        <v>126</v>
      </c>
      <c r="E522" s="4" t="s">
        <v>1835</v>
      </c>
      <c r="F522" s="4" t="s">
        <v>1835</v>
      </c>
      <c r="G522" s="4" t="s">
        <v>1835</v>
      </c>
      <c r="H522" s="4" t="s">
        <v>146</v>
      </c>
      <c r="I522" s="4" t="s">
        <v>18</v>
      </c>
      <c r="J522" s="4" t="s">
        <v>45</v>
      </c>
      <c r="K522" s="4" t="s">
        <v>32</v>
      </c>
      <c r="L522" s="4" t="s">
        <v>93</v>
      </c>
      <c r="M522" s="15">
        <v>44500</v>
      </c>
      <c r="N522" s="15">
        <v>82500</v>
      </c>
      <c r="O522" s="16">
        <v>63500</v>
      </c>
      <c r="P522" s="25">
        <f t="shared" si="26"/>
        <v>0</v>
      </c>
      <c r="Q522" s="25">
        <f t="shared" si="24"/>
        <v>0</v>
      </c>
      <c r="R522" s="25">
        <f t="shared" si="25"/>
        <v>0</v>
      </c>
    </row>
    <row r="523" spans="1:18" x14ac:dyDescent="0.2">
      <c r="A523" s="5" t="s">
        <v>26</v>
      </c>
      <c r="B523" s="5" t="s">
        <v>1151</v>
      </c>
      <c r="C523" s="5" t="s">
        <v>50</v>
      </c>
      <c r="D523" s="5" t="s">
        <v>1152</v>
      </c>
      <c r="E523" s="5" t="s">
        <v>1139</v>
      </c>
      <c r="F523" s="5" t="s">
        <v>1139</v>
      </c>
      <c r="G523" s="5" t="s">
        <v>1139</v>
      </c>
      <c r="H523" s="5" t="s">
        <v>146</v>
      </c>
      <c r="I523" s="5" t="s">
        <v>1153</v>
      </c>
      <c r="J523" s="5" t="s">
        <v>20</v>
      </c>
      <c r="K523" s="5" t="s">
        <v>32</v>
      </c>
      <c r="L523" s="5" t="s">
        <v>46</v>
      </c>
      <c r="M523" s="17">
        <v>64123.59</v>
      </c>
      <c r="N523" s="17">
        <v>86600</v>
      </c>
      <c r="O523" s="18">
        <v>75361.794999999998</v>
      </c>
      <c r="P523" s="25">
        <f t="shared" si="26"/>
        <v>0</v>
      </c>
      <c r="Q523" s="25">
        <f t="shared" si="24"/>
        <v>0</v>
      </c>
      <c r="R523" s="25">
        <f t="shared" si="25"/>
        <v>0</v>
      </c>
    </row>
    <row r="524" spans="1:18" x14ac:dyDescent="0.2">
      <c r="A524" s="4" t="s">
        <v>26</v>
      </c>
      <c r="B524" s="4" t="s">
        <v>1154</v>
      </c>
      <c r="C524" s="4" t="s">
        <v>50</v>
      </c>
      <c r="D524" s="4" t="s">
        <v>1155</v>
      </c>
      <c r="E524" s="4" t="s">
        <v>813</v>
      </c>
      <c r="F524" s="4" t="s">
        <v>813</v>
      </c>
      <c r="G524" s="4" t="s">
        <v>813</v>
      </c>
      <c r="H524" s="4" t="s">
        <v>31</v>
      </c>
      <c r="I524" s="4" t="s">
        <v>18</v>
      </c>
      <c r="J524" s="4" t="s">
        <v>20</v>
      </c>
      <c r="K524" s="4" t="s">
        <v>32</v>
      </c>
      <c r="L524" s="4" t="s">
        <v>21</v>
      </c>
      <c r="M524" s="15">
        <v>70000</v>
      </c>
      <c r="N524" s="15">
        <v>75000</v>
      </c>
      <c r="O524" s="16">
        <v>72500</v>
      </c>
      <c r="P524" s="25">
        <f t="shared" si="26"/>
        <v>0</v>
      </c>
      <c r="Q524" s="25">
        <f t="shared" si="24"/>
        <v>0</v>
      </c>
      <c r="R524" s="25">
        <f t="shared" si="25"/>
        <v>0</v>
      </c>
    </row>
    <row r="525" spans="1:18" x14ac:dyDescent="0.2">
      <c r="A525" s="5" t="s">
        <v>55</v>
      </c>
      <c r="B525" s="5" t="s">
        <v>1156</v>
      </c>
      <c r="C525" s="5" t="s">
        <v>50</v>
      </c>
      <c r="D525" s="5" t="s">
        <v>1157</v>
      </c>
      <c r="E525" s="5" t="s">
        <v>37</v>
      </c>
      <c r="F525" s="5" t="s">
        <v>37</v>
      </c>
      <c r="G525" s="5" t="s">
        <v>37</v>
      </c>
      <c r="H525" s="5" t="s">
        <v>31</v>
      </c>
      <c r="I525" s="5" t="s">
        <v>54</v>
      </c>
      <c r="J525" s="5" t="s">
        <v>20</v>
      </c>
      <c r="K525" s="5" t="s">
        <v>32</v>
      </c>
      <c r="L525" s="5" t="s">
        <v>21</v>
      </c>
      <c r="M525" s="17">
        <v>68000</v>
      </c>
      <c r="N525" s="17">
        <v>88300</v>
      </c>
      <c r="O525" s="18">
        <v>78150</v>
      </c>
      <c r="P525" s="25">
        <f t="shared" si="26"/>
        <v>0</v>
      </c>
      <c r="Q525" s="25">
        <f t="shared" si="24"/>
        <v>0</v>
      </c>
      <c r="R525" s="25">
        <f t="shared" si="25"/>
        <v>0</v>
      </c>
    </row>
    <row r="526" spans="1:18" x14ac:dyDescent="0.2">
      <c r="A526" s="4" t="s">
        <v>48</v>
      </c>
      <c r="B526" s="4" t="s">
        <v>1158</v>
      </c>
      <c r="C526" s="4" t="s">
        <v>1031</v>
      </c>
      <c r="D526" s="4" t="s">
        <v>1159</v>
      </c>
      <c r="E526" s="4" t="s">
        <v>1835</v>
      </c>
      <c r="F526" s="4" t="s">
        <v>1835</v>
      </c>
      <c r="G526" s="4" t="s">
        <v>1835</v>
      </c>
      <c r="H526" s="4" t="s">
        <v>146</v>
      </c>
      <c r="I526" s="4" t="s">
        <v>18</v>
      </c>
      <c r="J526" s="4" t="s">
        <v>20</v>
      </c>
      <c r="K526" s="4" t="s">
        <v>32</v>
      </c>
      <c r="L526" s="4" t="s">
        <v>21</v>
      </c>
      <c r="M526" s="15">
        <v>68500</v>
      </c>
      <c r="N526" s="15">
        <v>87000</v>
      </c>
      <c r="O526" s="16">
        <v>77750</v>
      </c>
      <c r="P526" s="25">
        <f t="shared" si="26"/>
        <v>0</v>
      </c>
      <c r="Q526" s="25">
        <f t="shared" si="24"/>
        <v>0</v>
      </c>
      <c r="R526" s="25">
        <f t="shared" si="25"/>
        <v>0</v>
      </c>
    </row>
    <row r="527" spans="1:18" x14ac:dyDescent="0.2">
      <c r="A527" s="5" t="s">
        <v>55</v>
      </c>
      <c r="B527" s="5" t="s">
        <v>1160</v>
      </c>
      <c r="C527" s="5" t="s">
        <v>50</v>
      </c>
      <c r="D527" s="5" t="s">
        <v>948</v>
      </c>
      <c r="E527" s="5" t="s">
        <v>99</v>
      </c>
      <c r="F527" s="5" t="s">
        <v>99</v>
      </c>
      <c r="G527" s="5" t="s">
        <v>99</v>
      </c>
      <c r="H527" s="5" t="s">
        <v>100</v>
      </c>
      <c r="I527" s="5" t="s">
        <v>822</v>
      </c>
      <c r="J527" s="5" t="s">
        <v>20</v>
      </c>
      <c r="K527" s="5" t="s">
        <v>32</v>
      </c>
      <c r="L527" s="5" t="s">
        <v>93</v>
      </c>
      <c r="M527" s="17">
        <v>68000</v>
      </c>
      <c r="N527" s="17">
        <v>88300</v>
      </c>
      <c r="O527" s="18">
        <v>78150</v>
      </c>
      <c r="P527" s="25">
        <f t="shared" si="26"/>
        <v>0</v>
      </c>
      <c r="Q527" s="25">
        <f t="shared" si="24"/>
        <v>0</v>
      </c>
      <c r="R527" s="25">
        <f t="shared" si="25"/>
        <v>0</v>
      </c>
    </row>
    <row r="528" spans="1:18" x14ac:dyDescent="0.2">
      <c r="A528" s="4" t="s">
        <v>48</v>
      </c>
      <c r="B528" s="4" t="s">
        <v>1158</v>
      </c>
      <c r="C528" s="4" t="s">
        <v>1031</v>
      </c>
      <c r="D528" s="4" t="s">
        <v>1159</v>
      </c>
      <c r="E528" s="4" t="s">
        <v>1161</v>
      </c>
      <c r="F528" s="4" t="s">
        <v>1161</v>
      </c>
      <c r="G528" s="4" t="s">
        <v>1161</v>
      </c>
      <c r="H528" s="4" t="s">
        <v>146</v>
      </c>
      <c r="I528" s="4" t="s">
        <v>18</v>
      </c>
      <c r="J528" s="4" t="s">
        <v>20</v>
      </c>
      <c r="K528" s="4" t="s">
        <v>32</v>
      </c>
      <c r="L528" s="4" t="s">
        <v>21</v>
      </c>
      <c r="M528" s="15">
        <v>68500</v>
      </c>
      <c r="N528" s="15">
        <v>87000</v>
      </c>
      <c r="O528" s="16">
        <v>77750</v>
      </c>
      <c r="P528" s="25">
        <f t="shared" si="26"/>
        <v>0</v>
      </c>
      <c r="Q528" s="25">
        <f t="shared" si="24"/>
        <v>0</v>
      </c>
      <c r="R528" s="25">
        <f t="shared" si="25"/>
        <v>0</v>
      </c>
    </row>
    <row r="529" spans="1:18" x14ac:dyDescent="0.2">
      <c r="A529" s="5" t="s">
        <v>96</v>
      </c>
      <c r="B529" s="5" t="s">
        <v>1162</v>
      </c>
      <c r="C529" s="5" t="s">
        <v>50</v>
      </c>
      <c r="D529" s="5" t="s">
        <v>1144</v>
      </c>
      <c r="E529" s="5" t="s">
        <v>37</v>
      </c>
      <c r="F529" s="5" t="s">
        <v>37</v>
      </c>
      <c r="G529" s="5" t="s">
        <v>37</v>
      </c>
      <c r="H529" s="5" t="s">
        <v>31</v>
      </c>
      <c r="I529" s="5" t="s">
        <v>1163</v>
      </c>
      <c r="J529" s="5" t="s">
        <v>20</v>
      </c>
      <c r="K529" s="5" t="s">
        <v>32</v>
      </c>
      <c r="L529" s="5" t="s">
        <v>33</v>
      </c>
      <c r="M529" s="17">
        <v>52300</v>
      </c>
      <c r="N529" s="17">
        <v>103300</v>
      </c>
      <c r="O529" s="18">
        <v>77800</v>
      </c>
      <c r="P529" s="25">
        <f t="shared" si="26"/>
        <v>0</v>
      </c>
      <c r="Q529" s="25">
        <f t="shared" si="24"/>
        <v>0</v>
      </c>
      <c r="R529" s="25">
        <f t="shared" si="25"/>
        <v>0</v>
      </c>
    </row>
    <row r="530" spans="1:18" x14ac:dyDescent="0.2">
      <c r="A530" s="4" t="s">
        <v>48</v>
      </c>
      <c r="B530" s="4" t="s">
        <v>1164</v>
      </c>
      <c r="C530" s="4" t="s">
        <v>90</v>
      </c>
      <c r="D530" s="4" t="s">
        <v>1056</v>
      </c>
      <c r="E530" s="4" t="s">
        <v>37</v>
      </c>
      <c r="F530" s="4" t="s">
        <v>37</v>
      </c>
      <c r="G530" s="4" t="s">
        <v>37</v>
      </c>
      <c r="H530" s="4" t="s">
        <v>31</v>
      </c>
      <c r="I530" s="4" t="s">
        <v>685</v>
      </c>
      <c r="J530" s="4" t="s">
        <v>20</v>
      </c>
      <c r="K530" s="4" t="s">
        <v>32</v>
      </c>
      <c r="L530" s="4" t="s">
        <v>21</v>
      </c>
      <c r="M530" s="15">
        <v>68500</v>
      </c>
      <c r="N530" s="15">
        <v>87000</v>
      </c>
      <c r="O530" s="16">
        <v>77750</v>
      </c>
      <c r="P530" s="25">
        <f t="shared" si="26"/>
        <v>0</v>
      </c>
      <c r="Q530" s="25">
        <f t="shared" si="24"/>
        <v>0</v>
      </c>
      <c r="R530" s="25">
        <f t="shared" si="25"/>
        <v>0</v>
      </c>
    </row>
    <row r="531" spans="1:18" x14ac:dyDescent="0.2">
      <c r="A531" s="5" t="s">
        <v>81</v>
      </c>
      <c r="B531" s="5" t="s">
        <v>1165</v>
      </c>
      <c r="C531" s="5" t="s">
        <v>50</v>
      </c>
      <c r="D531" s="5" t="s">
        <v>1166</v>
      </c>
      <c r="E531" s="5" t="s">
        <v>1167</v>
      </c>
      <c r="F531" s="5" t="s">
        <v>1167</v>
      </c>
      <c r="G531" s="5" t="s">
        <v>1167</v>
      </c>
      <c r="H531" s="5" t="s">
        <v>100</v>
      </c>
      <c r="I531" s="5" t="s">
        <v>54</v>
      </c>
      <c r="J531" s="5" t="s">
        <v>45</v>
      </c>
      <c r="K531" s="5" t="s">
        <v>32</v>
      </c>
      <c r="L531" s="5" t="s">
        <v>227</v>
      </c>
      <c r="M531" s="17">
        <v>30240.560000000001</v>
      </c>
      <c r="N531" s="17">
        <v>57200</v>
      </c>
      <c r="O531" s="18">
        <v>43720.28</v>
      </c>
      <c r="P531" s="25">
        <f t="shared" si="26"/>
        <v>0</v>
      </c>
      <c r="Q531" s="25">
        <f t="shared" si="24"/>
        <v>1</v>
      </c>
      <c r="R531" s="25">
        <f t="shared" si="25"/>
        <v>0</v>
      </c>
    </row>
    <row r="532" spans="1:18" x14ac:dyDescent="0.2">
      <c r="A532" s="4" t="s">
        <v>48</v>
      </c>
      <c r="B532" s="4" t="s">
        <v>1168</v>
      </c>
      <c r="C532" s="4" t="s">
        <v>50</v>
      </c>
      <c r="D532" s="4" t="s">
        <v>1144</v>
      </c>
      <c r="E532" s="4" t="s">
        <v>37</v>
      </c>
      <c r="F532" s="4" t="s">
        <v>37</v>
      </c>
      <c r="G532" s="4" t="s">
        <v>37</v>
      </c>
      <c r="H532" s="4" t="s">
        <v>31</v>
      </c>
      <c r="I532" s="4" t="s">
        <v>1163</v>
      </c>
      <c r="J532" s="4" t="s">
        <v>223</v>
      </c>
      <c r="K532" s="4" t="s">
        <v>32</v>
      </c>
      <c r="L532" s="4" t="s">
        <v>33</v>
      </c>
      <c r="M532" s="15">
        <v>59400</v>
      </c>
      <c r="N532" s="15">
        <v>118100</v>
      </c>
      <c r="O532" s="16">
        <v>88750</v>
      </c>
      <c r="P532" s="25">
        <f t="shared" si="26"/>
        <v>0</v>
      </c>
      <c r="Q532" s="25">
        <f t="shared" si="24"/>
        <v>1</v>
      </c>
      <c r="R532" s="25">
        <f t="shared" si="25"/>
        <v>0</v>
      </c>
    </row>
    <row r="533" spans="1:18" x14ac:dyDescent="0.2">
      <c r="A533" s="5" t="s">
        <v>55</v>
      </c>
      <c r="B533" s="5" t="s">
        <v>1169</v>
      </c>
      <c r="C533" s="5" t="s">
        <v>23</v>
      </c>
      <c r="D533" s="5" t="s">
        <v>1170</v>
      </c>
      <c r="E533" s="5" t="s">
        <v>17</v>
      </c>
      <c r="F533" s="5" t="s">
        <v>17</v>
      </c>
      <c r="G533" s="5" t="s">
        <v>17</v>
      </c>
      <c r="H533" s="5" t="s">
        <v>18</v>
      </c>
      <c r="I533" s="5" t="s">
        <v>155</v>
      </c>
      <c r="J533" s="5" t="s">
        <v>20</v>
      </c>
      <c r="K533" s="5" t="s">
        <v>17</v>
      </c>
      <c r="L533" s="5" t="s">
        <v>241</v>
      </c>
      <c r="M533" s="17">
        <v>68000</v>
      </c>
      <c r="N533" s="17">
        <v>88300</v>
      </c>
      <c r="O533" s="18">
        <v>78150</v>
      </c>
      <c r="P533" s="25">
        <f t="shared" si="26"/>
        <v>0</v>
      </c>
      <c r="Q533" s="25">
        <f t="shared" si="24"/>
        <v>0</v>
      </c>
      <c r="R533" s="25">
        <f t="shared" si="25"/>
        <v>0</v>
      </c>
    </row>
    <row r="534" spans="1:18" x14ac:dyDescent="0.2">
      <c r="A534" s="4" t="s">
        <v>48</v>
      </c>
      <c r="B534" s="4" t="s">
        <v>1171</v>
      </c>
      <c r="C534" s="4" t="s">
        <v>221</v>
      </c>
      <c r="D534" s="4" t="s">
        <v>1172</v>
      </c>
      <c r="E534" s="4" t="s">
        <v>17</v>
      </c>
      <c r="F534" s="4" t="s">
        <v>17</v>
      </c>
      <c r="G534" s="4" t="s">
        <v>17</v>
      </c>
      <c r="H534" s="4" t="s">
        <v>18</v>
      </c>
      <c r="I534" s="4" t="s">
        <v>1173</v>
      </c>
      <c r="J534" s="4" t="s">
        <v>223</v>
      </c>
      <c r="K534" s="4" t="s">
        <v>17</v>
      </c>
      <c r="L534" s="4" t="s">
        <v>46</v>
      </c>
      <c r="M534" s="15">
        <v>68500</v>
      </c>
      <c r="N534" s="15">
        <v>87000</v>
      </c>
      <c r="O534" s="16">
        <v>77750</v>
      </c>
      <c r="P534" s="25">
        <f t="shared" si="26"/>
        <v>0</v>
      </c>
      <c r="Q534" s="25">
        <f t="shared" si="24"/>
        <v>0</v>
      </c>
      <c r="R534" s="25">
        <f t="shared" si="25"/>
        <v>0</v>
      </c>
    </row>
    <row r="535" spans="1:18" x14ac:dyDescent="0.2">
      <c r="A535" s="5" t="s">
        <v>13</v>
      </c>
      <c r="B535" s="5" t="s">
        <v>1174</v>
      </c>
      <c r="C535" s="5" t="s">
        <v>258</v>
      </c>
      <c r="D535" s="5" t="s">
        <v>1175</v>
      </c>
      <c r="E535" s="5" t="s">
        <v>30</v>
      </c>
      <c r="F535" s="5" t="s">
        <v>30</v>
      </c>
      <c r="G535" s="5" t="s">
        <v>30</v>
      </c>
      <c r="H535" s="5" t="s">
        <v>31</v>
      </c>
      <c r="I535" s="5" t="s">
        <v>18</v>
      </c>
      <c r="J535" s="5" t="s">
        <v>20</v>
      </c>
      <c r="K535" s="5" t="s">
        <v>32</v>
      </c>
      <c r="L535" s="5" t="s">
        <v>21</v>
      </c>
      <c r="M535" s="17">
        <v>76000</v>
      </c>
      <c r="N535" s="17">
        <v>89440</v>
      </c>
      <c r="O535" s="18">
        <v>82720</v>
      </c>
      <c r="P535" s="25">
        <f t="shared" si="26"/>
        <v>0</v>
      </c>
      <c r="Q535" s="25">
        <f t="shared" si="24"/>
        <v>0</v>
      </c>
      <c r="R535" s="25">
        <f t="shared" si="25"/>
        <v>0</v>
      </c>
    </row>
    <row r="536" spans="1:18" x14ac:dyDescent="0.2">
      <c r="A536" s="4" t="s">
        <v>81</v>
      </c>
      <c r="B536" s="4" t="s">
        <v>199</v>
      </c>
      <c r="C536" s="4" t="s">
        <v>188</v>
      </c>
      <c r="D536" s="4" t="s">
        <v>1180</v>
      </c>
      <c r="E536" s="4" t="s">
        <v>63</v>
      </c>
      <c r="F536" s="4" t="s">
        <v>63</v>
      </c>
      <c r="G536" s="4" t="s">
        <v>63</v>
      </c>
      <c r="H536" s="4" t="s">
        <v>53</v>
      </c>
      <c r="I536" s="4" t="s">
        <v>1181</v>
      </c>
      <c r="J536" s="4" t="s">
        <v>20</v>
      </c>
      <c r="K536" s="4" t="s">
        <v>32</v>
      </c>
      <c r="L536" s="4" t="s">
        <v>33</v>
      </c>
      <c r="M536" s="15">
        <v>70000</v>
      </c>
      <c r="N536" s="15">
        <v>80000</v>
      </c>
      <c r="O536" s="16">
        <v>75000</v>
      </c>
      <c r="P536" s="25">
        <f t="shared" si="26"/>
        <v>0</v>
      </c>
      <c r="Q536" s="25">
        <f t="shared" si="24"/>
        <v>0</v>
      </c>
      <c r="R536" s="25">
        <f t="shared" si="25"/>
        <v>0</v>
      </c>
    </row>
    <row r="537" spans="1:18" x14ac:dyDescent="0.2">
      <c r="A537" s="5" t="s">
        <v>105</v>
      </c>
      <c r="B537" s="5" t="s">
        <v>510</v>
      </c>
      <c r="C537" s="5" t="s">
        <v>28</v>
      </c>
      <c r="D537" s="5" t="s">
        <v>404</v>
      </c>
      <c r="E537" s="5" t="s">
        <v>319</v>
      </c>
      <c r="F537" s="5" t="s">
        <v>319</v>
      </c>
      <c r="G537" s="5" t="s">
        <v>319</v>
      </c>
      <c r="H537" s="5" t="s">
        <v>31</v>
      </c>
      <c r="I537" s="5" t="s">
        <v>1182</v>
      </c>
      <c r="J537" s="5" t="s">
        <v>45</v>
      </c>
      <c r="K537" s="5" t="s">
        <v>32</v>
      </c>
      <c r="L537" s="5" t="s">
        <v>21</v>
      </c>
      <c r="M537" s="17">
        <v>30240.560000000001</v>
      </c>
      <c r="N537" s="17">
        <v>57200</v>
      </c>
      <c r="O537" s="18">
        <v>43720.28</v>
      </c>
      <c r="P537" s="25">
        <f t="shared" si="26"/>
        <v>0</v>
      </c>
      <c r="Q537" s="25">
        <f t="shared" si="24"/>
        <v>1</v>
      </c>
      <c r="R537" s="25">
        <f t="shared" si="25"/>
        <v>0</v>
      </c>
    </row>
    <row r="538" spans="1:18" x14ac:dyDescent="0.2">
      <c r="A538" s="4" t="s">
        <v>13</v>
      </c>
      <c r="B538" s="4" t="s">
        <v>1183</v>
      </c>
      <c r="C538" s="4" t="s">
        <v>41</v>
      </c>
      <c r="D538" s="4" t="s">
        <v>1184</v>
      </c>
      <c r="E538" s="4" t="s">
        <v>298</v>
      </c>
      <c r="F538" s="4" t="s">
        <v>298</v>
      </c>
      <c r="G538" s="4" t="s">
        <v>298</v>
      </c>
      <c r="H538" s="4" t="s">
        <v>53</v>
      </c>
      <c r="I538" s="4" t="s">
        <v>395</v>
      </c>
      <c r="J538" s="4" t="s">
        <v>45</v>
      </c>
      <c r="K538" s="4" t="s">
        <v>32</v>
      </c>
      <c r="L538" s="4" t="s">
        <v>46</v>
      </c>
      <c r="M538" s="15">
        <v>94931.199999999997</v>
      </c>
      <c r="N538" s="15">
        <v>136448</v>
      </c>
      <c r="O538" s="16">
        <v>115689.60000000001</v>
      </c>
      <c r="P538" s="25">
        <f t="shared" si="26"/>
        <v>0</v>
      </c>
      <c r="Q538" s="25">
        <f t="shared" si="24"/>
        <v>1</v>
      </c>
      <c r="R538" s="25">
        <f t="shared" si="25"/>
        <v>1</v>
      </c>
    </row>
    <row r="539" spans="1:18" x14ac:dyDescent="0.2">
      <c r="A539" s="5" t="s">
        <v>22</v>
      </c>
      <c r="B539" s="5" t="s">
        <v>23</v>
      </c>
      <c r="C539" s="5" t="s">
        <v>23</v>
      </c>
      <c r="D539" s="5" t="s">
        <v>1185</v>
      </c>
      <c r="E539" s="5" t="s">
        <v>30</v>
      </c>
      <c r="F539" s="5" t="s">
        <v>30</v>
      </c>
      <c r="G539" s="5" t="s">
        <v>30</v>
      </c>
      <c r="H539" s="5" t="s">
        <v>31</v>
      </c>
      <c r="I539" s="5" t="s">
        <v>413</v>
      </c>
      <c r="J539" s="5" t="s">
        <v>20</v>
      </c>
      <c r="K539" s="5" t="s">
        <v>32</v>
      </c>
      <c r="L539" s="5" t="s">
        <v>21</v>
      </c>
      <c r="M539" s="17">
        <v>65000</v>
      </c>
      <c r="N539" s="17">
        <v>87000</v>
      </c>
      <c r="O539" s="18">
        <v>76000</v>
      </c>
      <c r="P539" s="25">
        <f t="shared" si="26"/>
        <v>0</v>
      </c>
      <c r="Q539" s="25">
        <f t="shared" si="24"/>
        <v>0</v>
      </c>
      <c r="R539" s="25">
        <f t="shared" si="25"/>
        <v>0</v>
      </c>
    </row>
    <row r="540" spans="1:18" x14ac:dyDescent="0.2">
      <c r="A540" s="4" t="s">
        <v>55</v>
      </c>
      <c r="B540" s="4" t="s">
        <v>1186</v>
      </c>
      <c r="C540" s="4" t="s">
        <v>1187</v>
      </c>
      <c r="D540" s="4" t="s">
        <v>1188</v>
      </c>
      <c r="E540" s="4" t="s">
        <v>17</v>
      </c>
      <c r="F540" s="4" t="s">
        <v>17</v>
      </c>
      <c r="G540" s="4" t="s">
        <v>17</v>
      </c>
      <c r="H540" s="4" t="s">
        <v>18</v>
      </c>
      <c r="I540" s="4" t="s">
        <v>1189</v>
      </c>
      <c r="J540" s="4" t="s">
        <v>45</v>
      </c>
      <c r="K540" s="4" t="s">
        <v>17</v>
      </c>
      <c r="L540" s="4" t="s">
        <v>33</v>
      </c>
      <c r="M540" s="15">
        <v>30240.560000000001</v>
      </c>
      <c r="N540" s="15">
        <v>102000</v>
      </c>
      <c r="O540" s="16">
        <v>66120.28</v>
      </c>
      <c r="P540" s="25">
        <f t="shared" si="26"/>
        <v>0</v>
      </c>
      <c r="Q540" s="25">
        <f t="shared" si="24"/>
        <v>0</v>
      </c>
      <c r="R540" s="25">
        <f t="shared" si="25"/>
        <v>0</v>
      </c>
    </row>
    <row r="541" spans="1:18" x14ac:dyDescent="0.2">
      <c r="A541" s="5" t="s">
        <v>88</v>
      </c>
      <c r="B541" s="5" t="s">
        <v>113</v>
      </c>
      <c r="C541" s="5" t="s">
        <v>28</v>
      </c>
      <c r="D541" s="5" t="s">
        <v>263</v>
      </c>
      <c r="E541" s="5" t="s">
        <v>37</v>
      </c>
      <c r="F541" s="5" t="s">
        <v>37</v>
      </c>
      <c r="G541" s="5" t="s">
        <v>37</v>
      </c>
      <c r="H541" s="5" t="s">
        <v>31</v>
      </c>
      <c r="I541" s="5" t="s">
        <v>1190</v>
      </c>
      <c r="J541" s="5" t="s">
        <v>20</v>
      </c>
      <c r="K541" s="5" t="s">
        <v>32</v>
      </c>
      <c r="L541" s="5" t="s">
        <v>93</v>
      </c>
      <c r="M541" s="17">
        <v>85816.8</v>
      </c>
      <c r="N541" s="17">
        <v>91520</v>
      </c>
      <c r="O541" s="18">
        <v>88668.4</v>
      </c>
      <c r="P541" s="25">
        <f t="shared" si="26"/>
        <v>0</v>
      </c>
      <c r="Q541" s="25">
        <f t="shared" si="24"/>
        <v>0</v>
      </c>
      <c r="R541" s="25">
        <f t="shared" si="25"/>
        <v>0</v>
      </c>
    </row>
    <row r="542" spans="1:18" x14ac:dyDescent="0.2">
      <c r="A542" s="4" t="s">
        <v>81</v>
      </c>
      <c r="B542" s="4" t="s">
        <v>1191</v>
      </c>
      <c r="C542" s="4" t="s">
        <v>28</v>
      </c>
      <c r="D542" s="4" t="s">
        <v>1192</v>
      </c>
      <c r="E542" s="4" t="s">
        <v>37</v>
      </c>
      <c r="F542" s="4" t="s">
        <v>37</v>
      </c>
      <c r="G542" s="4" t="s">
        <v>37</v>
      </c>
      <c r="H542" s="4" t="s">
        <v>31</v>
      </c>
      <c r="I542" s="4" t="s">
        <v>1193</v>
      </c>
      <c r="J542" s="4" t="s">
        <v>45</v>
      </c>
      <c r="K542" s="4" t="s">
        <v>32</v>
      </c>
      <c r="L542" s="4" t="s">
        <v>33</v>
      </c>
      <c r="M542" s="15">
        <v>66000</v>
      </c>
      <c r="N542" s="15">
        <v>84500</v>
      </c>
      <c r="O542" s="16">
        <v>75250</v>
      </c>
      <c r="P542" s="25">
        <f t="shared" si="26"/>
        <v>0</v>
      </c>
      <c r="Q542" s="25">
        <f t="shared" ref="Q542:Q605" si="27">IF(OR(N542&lt;V$22, N542&gt;V$26), 1, 0)</f>
        <v>0</v>
      </c>
      <c r="R542" s="25">
        <f t="shared" ref="R542:R605" si="28">IF(OR(O542&lt;V$23, O542&gt;V$27),1,0)</f>
        <v>0</v>
      </c>
    </row>
    <row r="543" spans="1:18" x14ac:dyDescent="0.2">
      <c r="A543" s="5" t="s">
        <v>22</v>
      </c>
      <c r="B543" s="5" t="s">
        <v>23</v>
      </c>
      <c r="C543" s="5" t="s">
        <v>23</v>
      </c>
      <c r="D543" s="5" t="s">
        <v>1194</v>
      </c>
      <c r="E543" s="5" t="s">
        <v>37</v>
      </c>
      <c r="F543" s="5" t="s">
        <v>37</v>
      </c>
      <c r="G543" s="5" t="s">
        <v>37</v>
      </c>
      <c r="H543" s="5" t="s">
        <v>31</v>
      </c>
      <c r="I543" s="5" t="s">
        <v>54</v>
      </c>
      <c r="J543" s="5" t="s">
        <v>20</v>
      </c>
      <c r="K543" s="5" t="s">
        <v>32</v>
      </c>
      <c r="L543" s="5" t="s">
        <v>21</v>
      </c>
      <c r="M543" s="17">
        <v>65000</v>
      </c>
      <c r="N543" s="17">
        <v>87000</v>
      </c>
      <c r="O543" s="18">
        <v>76000</v>
      </c>
      <c r="P543" s="25">
        <f t="shared" si="26"/>
        <v>0</v>
      </c>
      <c r="Q543" s="25">
        <f t="shared" si="27"/>
        <v>0</v>
      </c>
      <c r="R543" s="25">
        <f t="shared" si="28"/>
        <v>0</v>
      </c>
    </row>
    <row r="544" spans="1:18" x14ac:dyDescent="0.2">
      <c r="A544" s="4" t="s">
        <v>13</v>
      </c>
      <c r="B544" s="4" t="s">
        <v>798</v>
      </c>
      <c r="C544" s="4" t="s">
        <v>90</v>
      </c>
      <c r="D544" s="4" t="s">
        <v>1195</v>
      </c>
      <c r="E544" s="4" t="s">
        <v>99</v>
      </c>
      <c r="F544" s="4" t="s">
        <v>99</v>
      </c>
      <c r="G544" s="4" t="s">
        <v>99</v>
      </c>
      <c r="H544" s="4" t="s">
        <v>100</v>
      </c>
      <c r="I544" s="4" t="s">
        <v>87</v>
      </c>
      <c r="J544" s="4" t="s">
        <v>20</v>
      </c>
      <c r="K544" s="4" t="s">
        <v>32</v>
      </c>
      <c r="L544" s="4" t="s">
        <v>21</v>
      </c>
      <c r="M544" s="15">
        <v>62400</v>
      </c>
      <c r="N544" s="15">
        <v>62400</v>
      </c>
      <c r="O544" s="16">
        <v>62400</v>
      </c>
      <c r="P544" s="25">
        <f t="shared" si="26"/>
        <v>0</v>
      </c>
      <c r="Q544" s="25">
        <f t="shared" si="27"/>
        <v>0</v>
      </c>
      <c r="R544" s="25">
        <f t="shared" si="28"/>
        <v>0</v>
      </c>
    </row>
    <row r="545" spans="1:18" x14ac:dyDescent="0.2">
      <c r="A545" s="5" t="s">
        <v>88</v>
      </c>
      <c r="B545" s="5" t="s">
        <v>321</v>
      </c>
      <c r="C545" s="5" t="s">
        <v>90</v>
      </c>
      <c r="D545" s="5" t="s">
        <v>1196</v>
      </c>
      <c r="E545" s="5" t="s">
        <v>560</v>
      </c>
      <c r="F545" s="5" t="s">
        <v>560</v>
      </c>
      <c r="G545" s="5" t="s">
        <v>560</v>
      </c>
      <c r="H545" s="5" t="s">
        <v>31</v>
      </c>
      <c r="I545" s="5" t="s">
        <v>129</v>
      </c>
      <c r="J545" s="5" t="s">
        <v>20</v>
      </c>
      <c r="K545" s="5" t="s">
        <v>32</v>
      </c>
      <c r="L545" s="5" t="s">
        <v>241</v>
      </c>
      <c r="M545" s="17">
        <v>85816.8</v>
      </c>
      <c r="N545" s="17">
        <v>91520</v>
      </c>
      <c r="O545" s="18">
        <v>88668.4</v>
      </c>
      <c r="P545" s="25">
        <f t="shared" si="26"/>
        <v>0</v>
      </c>
      <c r="Q545" s="25">
        <f t="shared" si="27"/>
        <v>0</v>
      </c>
      <c r="R545" s="25">
        <f t="shared" si="28"/>
        <v>0</v>
      </c>
    </row>
    <row r="546" spans="1:18" x14ac:dyDescent="0.2">
      <c r="A546" s="4" t="s">
        <v>55</v>
      </c>
      <c r="B546" s="4" t="s">
        <v>1197</v>
      </c>
      <c r="C546" s="4" t="s">
        <v>50</v>
      </c>
      <c r="D546" s="4" t="s">
        <v>854</v>
      </c>
      <c r="E546" s="4" t="s">
        <v>316</v>
      </c>
      <c r="F546" s="4" t="s">
        <v>316</v>
      </c>
      <c r="G546" s="4" t="s">
        <v>316</v>
      </c>
      <c r="H546" s="4" t="s">
        <v>31</v>
      </c>
      <c r="I546" s="4" t="s">
        <v>1198</v>
      </c>
      <c r="J546" s="4" t="s">
        <v>20</v>
      </c>
      <c r="K546" s="4" t="s">
        <v>32</v>
      </c>
      <c r="L546" s="4" t="s">
        <v>21</v>
      </c>
      <c r="M546" s="15">
        <v>54300</v>
      </c>
      <c r="N546" s="15">
        <v>88300</v>
      </c>
      <c r="O546" s="16">
        <v>71300</v>
      </c>
      <c r="P546" s="25">
        <f t="shared" si="26"/>
        <v>0</v>
      </c>
      <c r="Q546" s="25">
        <f t="shared" si="27"/>
        <v>0</v>
      </c>
      <c r="R546" s="25">
        <f t="shared" si="28"/>
        <v>0</v>
      </c>
    </row>
    <row r="547" spans="1:18" x14ac:dyDescent="0.2">
      <c r="A547" s="5" t="s">
        <v>55</v>
      </c>
      <c r="B547" s="5" t="s">
        <v>1199</v>
      </c>
      <c r="C547" s="5" t="s">
        <v>15</v>
      </c>
      <c r="D547" s="5" t="s">
        <v>910</v>
      </c>
      <c r="E547" s="5" t="s">
        <v>600</v>
      </c>
      <c r="F547" s="5" t="s">
        <v>600</v>
      </c>
      <c r="G547" s="5" t="s">
        <v>600</v>
      </c>
      <c r="H547" s="5" t="s">
        <v>31</v>
      </c>
      <c r="I547" s="5" t="s">
        <v>54</v>
      </c>
      <c r="J547" s="5" t="s">
        <v>20</v>
      </c>
      <c r="K547" s="5" t="s">
        <v>32</v>
      </c>
      <c r="L547" s="5" t="s">
        <v>21</v>
      </c>
      <c r="M547" s="17">
        <v>68000</v>
      </c>
      <c r="N547" s="17">
        <v>88300</v>
      </c>
      <c r="O547" s="18">
        <v>78150</v>
      </c>
      <c r="P547" s="25">
        <f t="shared" si="26"/>
        <v>0</v>
      </c>
      <c r="Q547" s="25">
        <f t="shared" si="27"/>
        <v>0</v>
      </c>
      <c r="R547" s="25">
        <f t="shared" si="28"/>
        <v>0</v>
      </c>
    </row>
    <row r="548" spans="1:18" x14ac:dyDescent="0.2">
      <c r="A548" s="4" t="s">
        <v>48</v>
      </c>
      <c r="B548" s="4" t="s">
        <v>1200</v>
      </c>
      <c r="C548" s="4" t="s">
        <v>50</v>
      </c>
      <c r="D548" s="4" t="s">
        <v>263</v>
      </c>
      <c r="E548" s="4" t="s">
        <v>37</v>
      </c>
      <c r="F548" s="4" t="s">
        <v>37</v>
      </c>
      <c r="G548" s="4" t="s">
        <v>37</v>
      </c>
      <c r="H548" s="4" t="s">
        <v>31</v>
      </c>
      <c r="I548" s="4" t="s">
        <v>18</v>
      </c>
      <c r="J548" s="4" t="s">
        <v>20</v>
      </c>
      <c r="K548" s="4" t="s">
        <v>32</v>
      </c>
      <c r="L548" s="4" t="s">
        <v>93</v>
      </c>
      <c r="M548" s="15">
        <v>68500</v>
      </c>
      <c r="N548" s="15">
        <v>87000</v>
      </c>
      <c r="O548" s="16">
        <v>77750</v>
      </c>
      <c r="P548" s="25">
        <f t="shared" si="26"/>
        <v>0</v>
      </c>
      <c r="Q548" s="25">
        <f t="shared" si="27"/>
        <v>0</v>
      </c>
      <c r="R548" s="25">
        <f t="shared" si="28"/>
        <v>0</v>
      </c>
    </row>
    <row r="549" spans="1:18" x14ac:dyDescent="0.2">
      <c r="A549" s="5" t="s">
        <v>55</v>
      </c>
      <c r="B549" s="5" t="s">
        <v>1197</v>
      </c>
      <c r="C549" s="5" t="s">
        <v>50</v>
      </c>
      <c r="D549" s="5" t="s">
        <v>854</v>
      </c>
      <c r="E549" s="5" t="s">
        <v>487</v>
      </c>
      <c r="F549" s="5" t="s">
        <v>487</v>
      </c>
      <c r="G549" s="5" t="s">
        <v>487</v>
      </c>
      <c r="H549" s="5" t="s">
        <v>31</v>
      </c>
      <c r="I549" s="5" t="s">
        <v>1198</v>
      </c>
      <c r="J549" s="5" t="s">
        <v>20</v>
      </c>
      <c r="K549" s="5" t="s">
        <v>32</v>
      </c>
      <c r="L549" s="5" t="s">
        <v>21</v>
      </c>
      <c r="M549" s="17">
        <v>54300</v>
      </c>
      <c r="N549" s="17">
        <v>88300</v>
      </c>
      <c r="O549" s="18">
        <v>71300</v>
      </c>
      <c r="P549" s="25">
        <f t="shared" si="26"/>
        <v>0</v>
      </c>
      <c r="Q549" s="25">
        <f t="shared" si="27"/>
        <v>0</v>
      </c>
      <c r="R549" s="25">
        <f t="shared" si="28"/>
        <v>0</v>
      </c>
    </row>
    <row r="550" spans="1:18" x14ac:dyDescent="0.2">
      <c r="A550" s="4" t="s">
        <v>96</v>
      </c>
      <c r="B550" s="4" t="s">
        <v>1201</v>
      </c>
      <c r="C550" s="4" t="s">
        <v>50</v>
      </c>
      <c r="D550" s="4" t="s">
        <v>1202</v>
      </c>
      <c r="E550" s="4" t="s">
        <v>37</v>
      </c>
      <c r="F550" s="4" t="s">
        <v>37</v>
      </c>
      <c r="G550" s="4" t="s">
        <v>37</v>
      </c>
      <c r="H550" s="4" t="s">
        <v>31</v>
      </c>
      <c r="I550" s="4" t="s">
        <v>887</v>
      </c>
      <c r="J550" s="4" t="s">
        <v>20</v>
      </c>
      <c r="K550" s="4" t="s">
        <v>32</v>
      </c>
      <c r="L550" s="4" t="s">
        <v>46</v>
      </c>
      <c r="M550" s="15">
        <v>50000</v>
      </c>
      <c r="N550" s="15">
        <v>76458</v>
      </c>
      <c r="O550" s="16">
        <v>63229</v>
      </c>
      <c r="P550" s="25">
        <f t="shared" si="26"/>
        <v>0</v>
      </c>
      <c r="Q550" s="25">
        <f t="shared" si="27"/>
        <v>0</v>
      </c>
      <c r="R550" s="25">
        <f t="shared" si="28"/>
        <v>0</v>
      </c>
    </row>
    <row r="551" spans="1:18" x14ac:dyDescent="0.2">
      <c r="A551" s="5" t="s">
        <v>26</v>
      </c>
      <c r="B551" s="5" t="s">
        <v>1203</v>
      </c>
      <c r="C551" s="5" t="s">
        <v>50</v>
      </c>
      <c r="D551" s="5" t="s">
        <v>1204</v>
      </c>
      <c r="E551" s="5" t="s">
        <v>99</v>
      </c>
      <c r="F551" s="5" t="s">
        <v>99</v>
      </c>
      <c r="G551" s="5" t="s">
        <v>99</v>
      </c>
      <c r="H551" s="5" t="s">
        <v>100</v>
      </c>
      <c r="I551" s="5" t="s">
        <v>586</v>
      </c>
      <c r="J551" s="5" t="s">
        <v>20</v>
      </c>
      <c r="K551" s="5" t="s">
        <v>32</v>
      </c>
      <c r="L551" s="5" t="s">
        <v>21</v>
      </c>
      <c r="M551" s="17">
        <v>64123.59</v>
      </c>
      <c r="N551" s="17">
        <v>86600</v>
      </c>
      <c r="O551" s="18">
        <v>75361.794999999998</v>
      </c>
      <c r="P551" s="25">
        <f t="shared" si="26"/>
        <v>0</v>
      </c>
      <c r="Q551" s="25">
        <f t="shared" si="27"/>
        <v>0</v>
      </c>
      <c r="R551" s="25">
        <f t="shared" si="28"/>
        <v>0</v>
      </c>
    </row>
    <row r="552" spans="1:18" x14ac:dyDescent="0.2">
      <c r="A552" s="4" t="s">
        <v>26</v>
      </c>
      <c r="B552" s="4" t="s">
        <v>1203</v>
      </c>
      <c r="C552" s="4" t="s">
        <v>50</v>
      </c>
      <c r="D552" s="4" t="s">
        <v>1204</v>
      </c>
      <c r="E552" s="4" t="s">
        <v>136</v>
      </c>
      <c r="F552" s="4" t="s">
        <v>136</v>
      </c>
      <c r="G552" s="4" t="s">
        <v>136</v>
      </c>
      <c r="H552" s="4" t="s">
        <v>100</v>
      </c>
      <c r="I552" s="4" t="s">
        <v>586</v>
      </c>
      <c r="J552" s="4" t="s">
        <v>20</v>
      </c>
      <c r="K552" s="4" t="s">
        <v>32</v>
      </c>
      <c r="L552" s="4" t="s">
        <v>21</v>
      </c>
      <c r="M552" s="15">
        <v>64123.59</v>
      </c>
      <c r="N552" s="15">
        <v>86600</v>
      </c>
      <c r="O552" s="16">
        <v>75361.794999999998</v>
      </c>
      <c r="P552" s="25">
        <f t="shared" si="26"/>
        <v>0</v>
      </c>
      <c r="Q552" s="25">
        <f t="shared" si="27"/>
        <v>0</v>
      </c>
      <c r="R552" s="25">
        <f t="shared" si="28"/>
        <v>0</v>
      </c>
    </row>
    <row r="553" spans="1:18" x14ac:dyDescent="0.2">
      <c r="A553" s="5" t="s">
        <v>55</v>
      </c>
      <c r="B553" s="5" t="s">
        <v>1205</v>
      </c>
      <c r="C553" s="5" t="s">
        <v>15</v>
      </c>
      <c r="D553" s="5" t="s">
        <v>1206</v>
      </c>
      <c r="E553" s="5" t="s">
        <v>37</v>
      </c>
      <c r="F553" s="5" t="s">
        <v>37</v>
      </c>
      <c r="G553" s="5" t="s">
        <v>37</v>
      </c>
      <c r="H553" s="5" t="s">
        <v>31</v>
      </c>
      <c r="I553" s="5" t="s">
        <v>18</v>
      </c>
      <c r="J553" s="5" t="s">
        <v>20</v>
      </c>
      <c r="K553" s="5" t="s">
        <v>32</v>
      </c>
      <c r="L553" s="5" t="s">
        <v>33</v>
      </c>
      <c r="M553" s="17">
        <v>68000</v>
      </c>
      <c r="N553" s="17">
        <v>88300</v>
      </c>
      <c r="O553" s="18">
        <v>78150</v>
      </c>
      <c r="P553" s="25">
        <f t="shared" si="26"/>
        <v>0</v>
      </c>
      <c r="Q553" s="25">
        <f t="shared" si="27"/>
        <v>0</v>
      </c>
      <c r="R553" s="25">
        <f t="shared" si="28"/>
        <v>0</v>
      </c>
    </row>
    <row r="554" spans="1:18" x14ac:dyDescent="0.2">
      <c r="A554" s="4" t="s">
        <v>48</v>
      </c>
      <c r="B554" s="4" t="s">
        <v>1207</v>
      </c>
      <c r="C554" s="4" t="s">
        <v>50</v>
      </c>
      <c r="D554" s="4" t="s">
        <v>659</v>
      </c>
      <c r="E554" s="4" t="s">
        <v>196</v>
      </c>
      <c r="F554" s="4" t="s">
        <v>17</v>
      </c>
      <c r="G554" s="4" t="s">
        <v>37</v>
      </c>
      <c r="H554" s="4" t="s">
        <v>31</v>
      </c>
      <c r="I554" s="4" t="s">
        <v>660</v>
      </c>
      <c r="J554" s="4" t="s">
        <v>223</v>
      </c>
      <c r="K554" s="4" t="s">
        <v>17</v>
      </c>
      <c r="L554" s="4" t="s">
        <v>661</v>
      </c>
      <c r="M554" s="15">
        <v>109000</v>
      </c>
      <c r="N554" s="15">
        <v>159000</v>
      </c>
      <c r="O554" s="16">
        <v>134000</v>
      </c>
      <c r="P554" s="25">
        <f t="shared" si="26"/>
        <v>0</v>
      </c>
      <c r="Q554" s="25">
        <f t="shared" si="27"/>
        <v>1</v>
      </c>
      <c r="R554" s="25">
        <f t="shared" si="28"/>
        <v>1</v>
      </c>
    </row>
    <row r="555" spans="1:18" x14ac:dyDescent="0.2">
      <c r="A555" s="5" t="s">
        <v>55</v>
      </c>
      <c r="B555" s="5" t="s">
        <v>1208</v>
      </c>
      <c r="C555" s="5" t="s">
        <v>90</v>
      </c>
      <c r="D555" s="5" t="s">
        <v>1209</v>
      </c>
      <c r="E555" s="5" t="s">
        <v>58</v>
      </c>
      <c r="F555" s="5" t="s">
        <v>58</v>
      </c>
      <c r="G555" s="5" t="s">
        <v>58</v>
      </c>
      <c r="H555" s="5" t="s">
        <v>31</v>
      </c>
      <c r="I555" s="5" t="s">
        <v>1210</v>
      </c>
      <c r="J555" s="5" t="s">
        <v>20</v>
      </c>
      <c r="K555" s="5" t="s">
        <v>32</v>
      </c>
      <c r="L555" s="5" t="s">
        <v>33</v>
      </c>
      <c r="M555" s="17">
        <v>108000</v>
      </c>
      <c r="N555" s="17">
        <v>118000</v>
      </c>
      <c r="O555" s="18">
        <v>113000</v>
      </c>
      <c r="P555" s="25">
        <f t="shared" si="26"/>
        <v>0</v>
      </c>
      <c r="Q555" s="25">
        <f t="shared" si="27"/>
        <v>1</v>
      </c>
      <c r="R555" s="25">
        <f t="shared" si="28"/>
        <v>0</v>
      </c>
    </row>
    <row r="556" spans="1:18" x14ac:dyDescent="0.2">
      <c r="A556" s="4" t="s">
        <v>48</v>
      </c>
      <c r="B556" s="4" t="s">
        <v>988</v>
      </c>
      <c r="C556" s="4" t="s">
        <v>23</v>
      </c>
      <c r="D556" s="4" t="s">
        <v>169</v>
      </c>
      <c r="E556" s="4" t="s">
        <v>63</v>
      </c>
      <c r="F556" s="4" t="s">
        <v>63</v>
      </c>
      <c r="G556" s="4" t="s">
        <v>63</v>
      </c>
      <c r="H556" s="4" t="s">
        <v>53</v>
      </c>
      <c r="I556" s="4" t="s">
        <v>1211</v>
      </c>
      <c r="J556" s="4" t="s">
        <v>45</v>
      </c>
      <c r="K556" s="4" t="s">
        <v>32</v>
      </c>
      <c r="L556" s="4" t="s">
        <v>21</v>
      </c>
      <c r="M556" s="15">
        <v>89300</v>
      </c>
      <c r="N556" s="15">
        <v>123000</v>
      </c>
      <c r="O556" s="16">
        <v>106150</v>
      </c>
      <c r="P556" s="25">
        <f t="shared" si="26"/>
        <v>0</v>
      </c>
      <c r="Q556" s="25">
        <f t="shared" si="27"/>
        <v>1</v>
      </c>
      <c r="R556" s="25">
        <f t="shared" si="28"/>
        <v>0</v>
      </c>
    </row>
    <row r="557" spans="1:18" x14ac:dyDescent="0.2">
      <c r="A557" s="5" t="s">
        <v>22</v>
      </c>
      <c r="B557" s="5" t="s">
        <v>23</v>
      </c>
      <c r="C557" s="5" t="s">
        <v>23</v>
      </c>
      <c r="D557" s="5" t="s">
        <v>1212</v>
      </c>
      <c r="E557" s="5" t="s">
        <v>30</v>
      </c>
      <c r="F557" s="5" t="s">
        <v>30</v>
      </c>
      <c r="G557" s="5" t="s">
        <v>30</v>
      </c>
      <c r="H557" s="5" t="s">
        <v>31</v>
      </c>
      <c r="I557" s="5" t="s">
        <v>18</v>
      </c>
      <c r="J557" s="5" t="s">
        <v>20</v>
      </c>
      <c r="K557" s="5" t="s">
        <v>32</v>
      </c>
      <c r="L557" s="5" t="s">
        <v>21</v>
      </c>
      <c r="M557" s="17">
        <v>65000</v>
      </c>
      <c r="N557" s="17">
        <v>87000</v>
      </c>
      <c r="O557" s="18">
        <v>76000</v>
      </c>
      <c r="P557" s="25">
        <f t="shared" si="26"/>
        <v>0</v>
      </c>
      <c r="Q557" s="25">
        <f t="shared" si="27"/>
        <v>0</v>
      </c>
      <c r="R557" s="25">
        <f t="shared" si="28"/>
        <v>0</v>
      </c>
    </row>
    <row r="558" spans="1:18" x14ac:dyDescent="0.2">
      <c r="A558" s="4" t="s">
        <v>26</v>
      </c>
      <c r="B558" s="4" t="s">
        <v>1203</v>
      </c>
      <c r="C558" s="4" t="s">
        <v>50</v>
      </c>
      <c r="D558" s="4" t="s">
        <v>1204</v>
      </c>
      <c r="E558" s="4" t="s">
        <v>63</v>
      </c>
      <c r="F558" s="4" t="s">
        <v>63</v>
      </c>
      <c r="G558" s="4" t="s">
        <v>63</v>
      </c>
      <c r="H558" s="4" t="s">
        <v>53</v>
      </c>
      <c r="I558" s="4" t="s">
        <v>586</v>
      </c>
      <c r="J558" s="4" t="s">
        <v>20</v>
      </c>
      <c r="K558" s="4" t="s">
        <v>32</v>
      </c>
      <c r="L558" s="4" t="s">
        <v>21</v>
      </c>
      <c r="M558" s="15">
        <v>64123.59</v>
      </c>
      <c r="N558" s="15">
        <v>86600</v>
      </c>
      <c r="O558" s="16">
        <v>75361.794999999998</v>
      </c>
      <c r="P558" s="25">
        <f t="shared" si="26"/>
        <v>0</v>
      </c>
      <c r="Q558" s="25">
        <f t="shared" si="27"/>
        <v>0</v>
      </c>
      <c r="R558" s="25">
        <f t="shared" si="28"/>
        <v>0</v>
      </c>
    </row>
    <row r="559" spans="1:18" x14ac:dyDescent="0.2">
      <c r="A559" s="5" t="s">
        <v>22</v>
      </c>
      <c r="B559" s="5" t="s">
        <v>454</v>
      </c>
      <c r="C559" s="5" t="s">
        <v>50</v>
      </c>
      <c r="D559" s="5" t="s">
        <v>78</v>
      </c>
      <c r="E559" s="5" t="s">
        <v>37</v>
      </c>
      <c r="F559" s="5" t="s">
        <v>37</v>
      </c>
      <c r="G559" s="5" t="s">
        <v>37</v>
      </c>
      <c r="H559" s="5" t="s">
        <v>31</v>
      </c>
      <c r="I559" s="5" t="s">
        <v>1213</v>
      </c>
      <c r="J559" s="5" t="s">
        <v>20</v>
      </c>
      <c r="K559" s="5" t="s">
        <v>32</v>
      </c>
      <c r="L559" s="5" t="s">
        <v>21</v>
      </c>
      <c r="M559" s="17">
        <v>65000</v>
      </c>
      <c r="N559" s="17">
        <v>87000</v>
      </c>
      <c r="O559" s="18">
        <v>76000</v>
      </c>
      <c r="P559" s="25">
        <f t="shared" si="26"/>
        <v>0</v>
      </c>
      <c r="Q559" s="25">
        <f t="shared" si="27"/>
        <v>0</v>
      </c>
      <c r="R559" s="25">
        <f t="shared" si="28"/>
        <v>0</v>
      </c>
    </row>
    <row r="560" spans="1:18" x14ac:dyDescent="0.2">
      <c r="A560" s="4" t="s">
        <v>81</v>
      </c>
      <c r="B560" s="4" t="s">
        <v>1214</v>
      </c>
      <c r="C560" s="4" t="s">
        <v>50</v>
      </c>
      <c r="D560" s="4" t="s">
        <v>1215</v>
      </c>
      <c r="E560" s="4" t="s">
        <v>37</v>
      </c>
      <c r="F560" s="4" t="s">
        <v>37</v>
      </c>
      <c r="G560" s="4" t="s">
        <v>37</v>
      </c>
      <c r="H560" s="4" t="s">
        <v>31</v>
      </c>
      <c r="I560" s="4" t="s">
        <v>54</v>
      </c>
      <c r="J560" s="4" t="s">
        <v>20</v>
      </c>
      <c r="K560" s="4" t="s">
        <v>32</v>
      </c>
      <c r="L560" s="4" t="s">
        <v>33</v>
      </c>
      <c r="M560" s="15">
        <v>90646.399999999994</v>
      </c>
      <c r="N560" s="15">
        <v>99320</v>
      </c>
      <c r="O560" s="16">
        <v>94983.2</v>
      </c>
      <c r="P560" s="25">
        <f t="shared" si="26"/>
        <v>0</v>
      </c>
      <c r="Q560" s="25">
        <f t="shared" si="27"/>
        <v>0</v>
      </c>
      <c r="R560" s="25">
        <f t="shared" si="28"/>
        <v>0</v>
      </c>
    </row>
    <row r="561" spans="1:18" x14ac:dyDescent="0.2">
      <c r="A561" s="5" t="s">
        <v>22</v>
      </c>
      <c r="B561" s="5" t="s">
        <v>23</v>
      </c>
      <c r="C561" s="5" t="s">
        <v>23</v>
      </c>
      <c r="D561" s="5" t="s">
        <v>1212</v>
      </c>
      <c r="E561" s="5" t="s">
        <v>30</v>
      </c>
      <c r="F561" s="5" t="s">
        <v>30</v>
      </c>
      <c r="G561" s="5" t="s">
        <v>30</v>
      </c>
      <c r="H561" s="5" t="s">
        <v>31</v>
      </c>
      <c r="I561" s="5" t="s">
        <v>18</v>
      </c>
      <c r="J561" s="5" t="s">
        <v>20</v>
      </c>
      <c r="K561" s="5" t="s">
        <v>32</v>
      </c>
      <c r="L561" s="5" t="s">
        <v>21</v>
      </c>
      <c r="M561" s="17">
        <v>65000</v>
      </c>
      <c r="N561" s="17">
        <v>87000</v>
      </c>
      <c r="O561" s="18">
        <v>76000</v>
      </c>
      <c r="P561" s="25">
        <f t="shared" si="26"/>
        <v>0</v>
      </c>
      <c r="Q561" s="25">
        <f t="shared" si="27"/>
        <v>0</v>
      </c>
      <c r="R561" s="25">
        <f t="shared" si="28"/>
        <v>0</v>
      </c>
    </row>
    <row r="562" spans="1:18" x14ac:dyDescent="0.2">
      <c r="A562" s="4" t="s">
        <v>81</v>
      </c>
      <c r="B562" s="4" t="s">
        <v>1214</v>
      </c>
      <c r="C562" s="4" t="s">
        <v>50</v>
      </c>
      <c r="D562" s="4" t="s">
        <v>1215</v>
      </c>
      <c r="E562" s="4" t="s">
        <v>37</v>
      </c>
      <c r="F562" s="4" t="s">
        <v>37</v>
      </c>
      <c r="G562" s="4" t="s">
        <v>37</v>
      </c>
      <c r="H562" s="4" t="s">
        <v>31</v>
      </c>
      <c r="I562" s="4" t="s">
        <v>54</v>
      </c>
      <c r="J562" s="4" t="s">
        <v>20</v>
      </c>
      <c r="K562" s="4" t="s">
        <v>32</v>
      </c>
      <c r="L562" s="4" t="s">
        <v>33</v>
      </c>
      <c r="M562" s="15">
        <v>90646.399999999994</v>
      </c>
      <c r="N562" s="15">
        <v>99320</v>
      </c>
      <c r="O562" s="16">
        <v>94983.2</v>
      </c>
      <c r="P562" s="25">
        <f t="shared" si="26"/>
        <v>0</v>
      </c>
      <c r="Q562" s="25">
        <f t="shared" si="27"/>
        <v>0</v>
      </c>
      <c r="R562" s="25">
        <f t="shared" si="28"/>
        <v>0</v>
      </c>
    </row>
    <row r="563" spans="1:18" x14ac:dyDescent="0.2">
      <c r="A563" s="5" t="s">
        <v>26</v>
      </c>
      <c r="B563" s="5" t="s">
        <v>1203</v>
      </c>
      <c r="C563" s="5" t="s">
        <v>50</v>
      </c>
      <c r="D563" s="5" t="s">
        <v>1204</v>
      </c>
      <c r="E563" s="5" t="s">
        <v>63</v>
      </c>
      <c r="F563" s="5" t="s">
        <v>63</v>
      </c>
      <c r="G563" s="5" t="s">
        <v>63</v>
      </c>
      <c r="H563" s="5" t="s">
        <v>53</v>
      </c>
      <c r="I563" s="5" t="s">
        <v>586</v>
      </c>
      <c r="J563" s="5" t="s">
        <v>20</v>
      </c>
      <c r="K563" s="5" t="s">
        <v>32</v>
      </c>
      <c r="L563" s="5" t="s">
        <v>21</v>
      </c>
      <c r="M563" s="17">
        <v>64123.59</v>
      </c>
      <c r="N563" s="17">
        <v>86600</v>
      </c>
      <c r="O563" s="18">
        <v>75361.794999999998</v>
      </c>
      <c r="P563" s="25">
        <f t="shared" si="26"/>
        <v>0</v>
      </c>
      <c r="Q563" s="25">
        <f t="shared" si="27"/>
        <v>0</v>
      </c>
      <c r="R563" s="25">
        <f t="shared" si="28"/>
        <v>0</v>
      </c>
    </row>
    <row r="564" spans="1:18" x14ac:dyDescent="0.2">
      <c r="A564" s="4" t="s">
        <v>22</v>
      </c>
      <c r="B564" s="4" t="s">
        <v>454</v>
      </c>
      <c r="C564" s="4" t="s">
        <v>50</v>
      </c>
      <c r="D564" s="4" t="s">
        <v>78</v>
      </c>
      <c r="E564" s="4" t="s">
        <v>37</v>
      </c>
      <c r="F564" s="4" t="s">
        <v>37</v>
      </c>
      <c r="G564" s="4" t="s">
        <v>37</v>
      </c>
      <c r="H564" s="4" t="s">
        <v>31</v>
      </c>
      <c r="I564" s="4" t="s">
        <v>1213</v>
      </c>
      <c r="J564" s="4" t="s">
        <v>20</v>
      </c>
      <c r="K564" s="4" t="s">
        <v>32</v>
      </c>
      <c r="L564" s="4" t="s">
        <v>21</v>
      </c>
      <c r="M564" s="15">
        <v>65000</v>
      </c>
      <c r="N564" s="15">
        <v>87000</v>
      </c>
      <c r="O564" s="16">
        <v>76000</v>
      </c>
      <c r="P564" s="25">
        <f t="shared" si="26"/>
        <v>0</v>
      </c>
      <c r="Q564" s="25">
        <f t="shared" si="27"/>
        <v>0</v>
      </c>
      <c r="R564" s="25">
        <f t="shared" si="28"/>
        <v>0</v>
      </c>
    </row>
    <row r="565" spans="1:18" x14ac:dyDescent="0.2">
      <c r="A565" s="5" t="s">
        <v>96</v>
      </c>
      <c r="B565" s="5" t="s">
        <v>1216</v>
      </c>
      <c r="C565" s="5" t="s">
        <v>50</v>
      </c>
      <c r="D565" s="5" t="s">
        <v>1217</v>
      </c>
      <c r="E565" s="5" t="s">
        <v>37</v>
      </c>
      <c r="F565" s="5" t="s">
        <v>37</v>
      </c>
      <c r="G565" s="5" t="s">
        <v>37</v>
      </c>
      <c r="H565" s="5" t="s">
        <v>31</v>
      </c>
      <c r="I565" s="5" t="s">
        <v>54</v>
      </c>
      <c r="J565" s="5" t="s">
        <v>20</v>
      </c>
      <c r="K565" s="5" t="s">
        <v>32</v>
      </c>
      <c r="L565" s="5" t="s">
        <v>21</v>
      </c>
      <c r="M565" s="17">
        <v>50000</v>
      </c>
      <c r="N565" s="17">
        <v>76458</v>
      </c>
      <c r="O565" s="18">
        <v>63229</v>
      </c>
      <c r="P565" s="25">
        <f t="shared" si="26"/>
        <v>0</v>
      </c>
      <c r="Q565" s="25">
        <f t="shared" si="27"/>
        <v>0</v>
      </c>
      <c r="R565" s="25">
        <f t="shared" si="28"/>
        <v>0</v>
      </c>
    </row>
    <row r="566" spans="1:18" x14ac:dyDescent="0.2">
      <c r="A566" s="4" t="s">
        <v>96</v>
      </c>
      <c r="B566" s="4" t="s">
        <v>15</v>
      </c>
      <c r="C566" s="4" t="s">
        <v>15</v>
      </c>
      <c r="D566" s="4" t="s">
        <v>1218</v>
      </c>
      <c r="E566" s="4" t="s">
        <v>123</v>
      </c>
      <c r="F566" s="4" t="s">
        <v>123</v>
      </c>
      <c r="G566" s="4" t="s">
        <v>123</v>
      </c>
      <c r="H566" s="4" t="s">
        <v>31</v>
      </c>
      <c r="I566" s="4" t="s">
        <v>1219</v>
      </c>
      <c r="J566" s="4" t="s">
        <v>20</v>
      </c>
      <c r="K566" s="4" t="s">
        <v>32</v>
      </c>
      <c r="L566" s="4" t="s">
        <v>21</v>
      </c>
      <c r="M566" s="15">
        <v>50000</v>
      </c>
      <c r="N566" s="15">
        <v>76458</v>
      </c>
      <c r="O566" s="16">
        <v>63229</v>
      </c>
      <c r="P566" s="25">
        <f t="shared" si="26"/>
        <v>0</v>
      </c>
      <c r="Q566" s="25">
        <f t="shared" si="27"/>
        <v>0</v>
      </c>
      <c r="R566" s="25">
        <f t="shared" si="28"/>
        <v>0</v>
      </c>
    </row>
    <row r="567" spans="1:18" x14ac:dyDescent="0.2">
      <c r="A567" s="5" t="s">
        <v>105</v>
      </c>
      <c r="B567" s="5" t="s">
        <v>1220</v>
      </c>
      <c r="C567" s="5" t="s">
        <v>50</v>
      </c>
      <c r="D567" s="5" t="s">
        <v>1194</v>
      </c>
      <c r="E567" s="5" t="s">
        <v>37</v>
      </c>
      <c r="F567" s="5" t="s">
        <v>37</v>
      </c>
      <c r="G567" s="5" t="s">
        <v>37</v>
      </c>
      <c r="H567" s="5" t="s">
        <v>31</v>
      </c>
      <c r="I567" s="5" t="s">
        <v>1221</v>
      </c>
      <c r="J567" s="5" t="s">
        <v>20</v>
      </c>
      <c r="K567" s="5" t="s">
        <v>32</v>
      </c>
      <c r="L567" s="5" t="s">
        <v>21</v>
      </c>
      <c r="M567" s="17">
        <v>69000</v>
      </c>
      <c r="N567" s="17">
        <v>86000</v>
      </c>
      <c r="O567" s="18">
        <v>77500</v>
      </c>
      <c r="P567" s="25">
        <f t="shared" si="26"/>
        <v>0</v>
      </c>
      <c r="Q567" s="25">
        <f t="shared" si="27"/>
        <v>0</v>
      </c>
      <c r="R567" s="25">
        <f t="shared" si="28"/>
        <v>0</v>
      </c>
    </row>
    <row r="568" spans="1:18" x14ac:dyDescent="0.2">
      <c r="A568" s="4" t="s">
        <v>13</v>
      </c>
      <c r="B568" s="4" t="s">
        <v>1222</v>
      </c>
      <c r="C568" s="4" t="s">
        <v>41</v>
      </c>
      <c r="D568" s="4" t="s">
        <v>804</v>
      </c>
      <c r="E568" s="4" t="s">
        <v>556</v>
      </c>
      <c r="F568" s="4" t="s">
        <v>556</v>
      </c>
      <c r="G568" s="4" t="s">
        <v>556</v>
      </c>
      <c r="H568" s="4" t="s">
        <v>31</v>
      </c>
      <c r="I568" s="4" t="s">
        <v>1223</v>
      </c>
      <c r="J568" s="4" t="s">
        <v>45</v>
      </c>
      <c r="K568" s="4" t="s">
        <v>32</v>
      </c>
      <c r="L568" s="4" t="s">
        <v>21</v>
      </c>
      <c r="M568" s="15">
        <v>76000</v>
      </c>
      <c r="N568" s="15">
        <v>89440</v>
      </c>
      <c r="O568" s="16">
        <v>82720</v>
      </c>
      <c r="P568" s="25">
        <f t="shared" si="26"/>
        <v>0</v>
      </c>
      <c r="Q568" s="25">
        <f t="shared" si="27"/>
        <v>0</v>
      </c>
      <c r="R568" s="25">
        <f t="shared" si="28"/>
        <v>0</v>
      </c>
    </row>
    <row r="569" spans="1:18" x14ac:dyDescent="0.2">
      <c r="A569" s="5" t="s">
        <v>96</v>
      </c>
      <c r="B569" s="5" t="s">
        <v>1224</v>
      </c>
      <c r="C569" s="5" t="s">
        <v>370</v>
      </c>
      <c r="D569" s="5" t="s">
        <v>791</v>
      </c>
      <c r="E569" s="5" t="s">
        <v>63</v>
      </c>
      <c r="F569" s="5" t="s">
        <v>63</v>
      </c>
      <c r="G569" s="5" t="s">
        <v>63</v>
      </c>
      <c r="H569" s="5" t="s">
        <v>53</v>
      </c>
      <c r="I569" s="5" t="s">
        <v>54</v>
      </c>
      <c r="J569" s="5" t="s">
        <v>20</v>
      </c>
      <c r="K569" s="5" t="s">
        <v>32</v>
      </c>
      <c r="L569" s="5" t="s">
        <v>93</v>
      </c>
      <c r="M569" s="17">
        <v>90000</v>
      </c>
      <c r="N569" s="17">
        <v>180000</v>
      </c>
      <c r="O569" s="18">
        <v>135000</v>
      </c>
      <c r="P569" s="25">
        <f t="shared" si="26"/>
        <v>0</v>
      </c>
      <c r="Q569" s="25">
        <f t="shared" si="27"/>
        <v>1</v>
      </c>
      <c r="R569" s="25">
        <f t="shared" si="28"/>
        <v>1</v>
      </c>
    </row>
    <row r="570" spans="1:18" x14ac:dyDescent="0.2">
      <c r="A570" s="4" t="s">
        <v>22</v>
      </c>
      <c r="B570" s="4" t="s">
        <v>23</v>
      </c>
      <c r="C570" s="4" t="s">
        <v>23</v>
      </c>
      <c r="D570" s="4" t="s">
        <v>1225</v>
      </c>
      <c r="E570" s="4" t="s">
        <v>99</v>
      </c>
      <c r="F570" s="4" t="s">
        <v>99</v>
      </c>
      <c r="G570" s="4" t="s">
        <v>99</v>
      </c>
      <c r="H570" s="4" t="s">
        <v>100</v>
      </c>
      <c r="I570" s="4" t="s">
        <v>1226</v>
      </c>
      <c r="J570" s="4" t="s">
        <v>20</v>
      </c>
      <c r="K570" s="4" t="s">
        <v>32</v>
      </c>
      <c r="L570" s="4" t="s">
        <v>101</v>
      </c>
      <c r="M570" s="15">
        <v>65000</v>
      </c>
      <c r="N570" s="15">
        <v>87000</v>
      </c>
      <c r="O570" s="16">
        <v>76000</v>
      </c>
      <c r="P570" s="25">
        <f t="shared" si="26"/>
        <v>0</v>
      </c>
      <c r="Q570" s="25">
        <f t="shared" si="27"/>
        <v>0</v>
      </c>
      <c r="R570" s="25">
        <f t="shared" si="28"/>
        <v>0</v>
      </c>
    </row>
    <row r="571" spans="1:18" x14ac:dyDescent="0.2">
      <c r="A571" s="5" t="s">
        <v>22</v>
      </c>
      <c r="B571" s="5" t="s">
        <v>23</v>
      </c>
      <c r="C571" s="5" t="s">
        <v>23</v>
      </c>
      <c r="D571" s="5" t="s">
        <v>785</v>
      </c>
      <c r="E571" s="5" t="s">
        <v>123</v>
      </c>
      <c r="F571" s="5" t="s">
        <v>123</v>
      </c>
      <c r="G571" s="5" t="s">
        <v>123</v>
      </c>
      <c r="H571" s="5" t="s">
        <v>31</v>
      </c>
      <c r="I571" s="5" t="s">
        <v>1227</v>
      </c>
      <c r="J571" s="5" t="s">
        <v>20</v>
      </c>
      <c r="K571" s="5" t="s">
        <v>32</v>
      </c>
      <c r="L571" s="5" t="s">
        <v>46</v>
      </c>
      <c r="M571" s="17">
        <v>65000</v>
      </c>
      <c r="N571" s="17">
        <v>87000</v>
      </c>
      <c r="O571" s="18">
        <v>76000</v>
      </c>
      <c r="P571" s="25">
        <f t="shared" si="26"/>
        <v>0</v>
      </c>
      <c r="Q571" s="25">
        <f t="shared" si="27"/>
        <v>0</v>
      </c>
      <c r="R571" s="25">
        <f t="shared" si="28"/>
        <v>0</v>
      </c>
    </row>
    <row r="572" spans="1:18" x14ac:dyDescent="0.2">
      <c r="A572" s="4" t="s">
        <v>13</v>
      </c>
      <c r="B572" s="4" t="s">
        <v>798</v>
      </c>
      <c r="C572" s="4" t="s">
        <v>90</v>
      </c>
      <c r="D572" s="4" t="s">
        <v>1228</v>
      </c>
      <c r="E572" s="4" t="s">
        <v>316</v>
      </c>
      <c r="F572" s="4" t="s">
        <v>316</v>
      </c>
      <c r="G572" s="4" t="s">
        <v>316</v>
      </c>
      <c r="H572" s="4" t="s">
        <v>31</v>
      </c>
      <c r="I572" s="4" t="s">
        <v>1229</v>
      </c>
      <c r="J572" s="4" t="s">
        <v>20</v>
      </c>
      <c r="K572" s="4" t="s">
        <v>32</v>
      </c>
      <c r="L572" s="4" t="s">
        <v>21</v>
      </c>
      <c r="M572" s="15">
        <v>90480</v>
      </c>
      <c r="N572" s="15">
        <v>90480</v>
      </c>
      <c r="O572" s="16">
        <v>90480</v>
      </c>
      <c r="P572" s="25">
        <f t="shared" si="26"/>
        <v>0</v>
      </c>
      <c r="Q572" s="25">
        <f t="shared" si="27"/>
        <v>0</v>
      </c>
      <c r="R572" s="25">
        <f t="shared" si="28"/>
        <v>0</v>
      </c>
    </row>
    <row r="573" spans="1:18" x14ac:dyDescent="0.2">
      <c r="A573" s="5" t="s">
        <v>13</v>
      </c>
      <c r="B573" s="5" t="s">
        <v>1230</v>
      </c>
      <c r="C573" s="5" t="s">
        <v>28</v>
      </c>
      <c r="D573" s="5" t="s">
        <v>1231</v>
      </c>
      <c r="E573" s="5" t="s">
        <v>1835</v>
      </c>
      <c r="F573" s="5" t="s">
        <v>1835</v>
      </c>
      <c r="G573" s="5" t="s">
        <v>1835</v>
      </c>
      <c r="H573" s="5" t="s">
        <v>146</v>
      </c>
      <c r="I573" s="5" t="s">
        <v>1232</v>
      </c>
      <c r="J573" s="5" t="s">
        <v>45</v>
      </c>
      <c r="K573" s="5" t="s">
        <v>32</v>
      </c>
      <c r="L573" s="5" t="s">
        <v>93</v>
      </c>
      <c r="M573" s="17">
        <v>76000</v>
      </c>
      <c r="N573" s="17">
        <v>89440</v>
      </c>
      <c r="O573" s="18">
        <v>82720</v>
      </c>
      <c r="P573" s="25">
        <f t="shared" si="26"/>
        <v>0</v>
      </c>
      <c r="Q573" s="25">
        <f t="shared" si="27"/>
        <v>0</v>
      </c>
      <c r="R573" s="25">
        <f t="shared" si="28"/>
        <v>0</v>
      </c>
    </row>
    <row r="574" spans="1:18" x14ac:dyDescent="0.2">
      <c r="A574" s="4" t="s">
        <v>48</v>
      </c>
      <c r="B574" s="4" t="s">
        <v>1233</v>
      </c>
      <c r="C574" s="4" t="s">
        <v>50</v>
      </c>
      <c r="D574" s="4" t="s">
        <v>895</v>
      </c>
      <c r="E574" s="4" t="s">
        <v>63</v>
      </c>
      <c r="F574" s="4" t="s">
        <v>63</v>
      </c>
      <c r="G574" s="4" t="s">
        <v>63</v>
      </c>
      <c r="H574" s="4" t="s">
        <v>53</v>
      </c>
      <c r="I574" s="4" t="s">
        <v>18</v>
      </c>
      <c r="J574" s="4" t="s">
        <v>20</v>
      </c>
      <c r="K574" s="4" t="s">
        <v>32</v>
      </c>
      <c r="L574" s="4" t="s">
        <v>46</v>
      </c>
      <c r="M574" s="19">
        <v>79310.399999999994</v>
      </c>
      <c r="N574" s="15">
        <v>114025.60000000001</v>
      </c>
      <c r="O574" s="16">
        <v>96668</v>
      </c>
      <c r="P574" s="25">
        <f t="shared" si="26"/>
        <v>0</v>
      </c>
      <c r="Q574" s="25">
        <f t="shared" si="27"/>
        <v>1</v>
      </c>
      <c r="R574" s="25">
        <f t="shared" si="28"/>
        <v>0</v>
      </c>
    </row>
    <row r="575" spans="1:18" x14ac:dyDescent="0.2">
      <c r="A575" s="5" t="s">
        <v>26</v>
      </c>
      <c r="B575" s="5" t="s">
        <v>1235</v>
      </c>
      <c r="C575" s="5" t="s">
        <v>50</v>
      </c>
      <c r="D575" s="5" t="s">
        <v>1236</v>
      </c>
      <c r="E575" s="5" t="s">
        <v>1237</v>
      </c>
      <c r="F575" s="5" t="s">
        <v>1237</v>
      </c>
      <c r="G575" s="5" t="s">
        <v>1237</v>
      </c>
      <c r="H575" s="5" t="s">
        <v>31</v>
      </c>
      <c r="I575" s="5" t="s">
        <v>18</v>
      </c>
      <c r="J575" s="5" t="s">
        <v>20</v>
      </c>
      <c r="K575" s="5" t="s">
        <v>32</v>
      </c>
      <c r="L575" s="5" t="s">
        <v>46</v>
      </c>
      <c r="M575" s="17">
        <v>64123.59</v>
      </c>
      <c r="N575" s="17">
        <v>86600</v>
      </c>
      <c r="O575" s="18">
        <v>75361.794999999998</v>
      </c>
      <c r="P575" s="25">
        <f t="shared" si="26"/>
        <v>0</v>
      </c>
      <c r="Q575" s="25">
        <f t="shared" si="27"/>
        <v>0</v>
      </c>
      <c r="R575" s="25">
        <f t="shared" si="28"/>
        <v>0</v>
      </c>
    </row>
    <row r="576" spans="1:18" x14ac:dyDescent="0.2">
      <c r="A576" s="4" t="s">
        <v>13</v>
      </c>
      <c r="B576" s="4" t="s">
        <v>798</v>
      </c>
      <c r="C576" s="4" t="s">
        <v>90</v>
      </c>
      <c r="D576" s="4" t="s">
        <v>1195</v>
      </c>
      <c r="E576" s="4" t="s">
        <v>99</v>
      </c>
      <c r="F576" s="4" t="s">
        <v>99</v>
      </c>
      <c r="G576" s="4" t="s">
        <v>99</v>
      </c>
      <c r="H576" s="4" t="s">
        <v>100</v>
      </c>
      <c r="I576" s="4" t="s">
        <v>87</v>
      </c>
      <c r="J576" s="4" t="s">
        <v>20</v>
      </c>
      <c r="K576" s="4" t="s">
        <v>32</v>
      </c>
      <c r="L576" s="4" t="s">
        <v>21</v>
      </c>
      <c r="M576" s="15">
        <v>62400</v>
      </c>
      <c r="N576" s="15">
        <v>62400</v>
      </c>
      <c r="O576" s="16">
        <v>62400</v>
      </c>
      <c r="P576" s="25">
        <f t="shared" si="26"/>
        <v>0</v>
      </c>
      <c r="Q576" s="25">
        <f t="shared" si="27"/>
        <v>0</v>
      </c>
      <c r="R576" s="25">
        <f t="shared" si="28"/>
        <v>0</v>
      </c>
    </row>
    <row r="577" spans="1:18" x14ac:dyDescent="0.2">
      <c r="A577" s="5" t="s">
        <v>55</v>
      </c>
      <c r="B577" s="5" t="s">
        <v>1238</v>
      </c>
      <c r="C577" s="5" t="s">
        <v>50</v>
      </c>
      <c r="D577" s="5" t="s">
        <v>1239</v>
      </c>
      <c r="E577" s="5" t="s">
        <v>600</v>
      </c>
      <c r="F577" s="5" t="s">
        <v>600</v>
      </c>
      <c r="G577" s="5" t="s">
        <v>600</v>
      </c>
      <c r="H577" s="5" t="s">
        <v>31</v>
      </c>
      <c r="I577" s="5" t="s">
        <v>1240</v>
      </c>
      <c r="J577" s="5" t="s">
        <v>20</v>
      </c>
      <c r="K577" s="5" t="s">
        <v>32</v>
      </c>
      <c r="L577" s="5" t="s">
        <v>130</v>
      </c>
      <c r="M577" s="17">
        <v>68000</v>
      </c>
      <c r="N577" s="17">
        <v>88300</v>
      </c>
      <c r="O577" s="18">
        <v>78150</v>
      </c>
      <c r="P577" s="25">
        <f t="shared" si="26"/>
        <v>0</v>
      </c>
      <c r="Q577" s="25">
        <f t="shared" si="27"/>
        <v>0</v>
      </c>
      <c r="R577" s="25">
        <f t="shared" si="28"/>
        <v>0</v>
      </c>
    </row>
    <row r="578" spans="1:18" x14ac:dyDescent="0.2">
      <c r="A578" s="4" t="s">
        <v>55</v>
      </c>
      <c r="B578" s="4" t="s">
        <v>1238</v>
      </c>
      <c r="C578" s="4" t="s">
        <v>50</v>
      </c>
      <c r="D578" s="4" t="s">
        <v>1239</v>
      </c>
      <c r="E578" s="4" t="s">
        <v>600</v>
      </c>
      <c r="F578" s="4" t="s">
        <v>600</v>
      </c>
      <c r="G578" s="4" t="s">
        <v>600</v>
      </c>
      <c r="H578" s="4" t="s">
        <v>31</v>
      </c>
      <c r="I578" s="4" t="s">
        <v>1240</v>
      </c>
      <c r="J578" s="4" t="s">
        <v>20</v>
      </c>
      <c r="K578" s="4" t="s">
        <v>32</v>
      </c>
      <c r="L578" s="4" t="s">
        <v>130</v>
      </c>
      <c r="M578" s="15">
        <v>68000</v>
      </c>
      <c r="N578" s="15">
        <v>88300</v>
      </c>
      <c r="O578" s="16">
        <v>78150</v>
      </c>
      <c r="P578" s="25">
        <f t="shared" si="26"/>
        <v>0</v>
      </c>
      <c r="Q578" s="25">
        <f t="shared" si="27"/>
        <v>0</v>
      </c>
      <c r="R578" s="25">
        <f t="shared" si="28"/>
        <v>0</v>
      </c>
    </row>
    <row r="579" spans="1:18" x14ac:dyDescent="0.2">
      <c r="A579" s="5" t="s">
        <v>81</v>
      </c>
      <c r="B579" s="5" t="s">
        <v>1241</v>
      </c>
      <c r="C579" s="5" t="s">
        <v>357</v>
      </c>
      <c r="D579" s="5" t="s">
        <v>1063</v>
      </c>
      <c r="E579" s="5" t="s">
        <v>323</v>
      </c>
      <c r="F579" s="5" t="s">
        <v>323</v>
      </c>
      <c r="G579" s="5" t="s">
        <v>323</v>
      </c>
      <c r="H579" s="5" t="s">
        <v>53</v>
      </c>
      <c r="I579" s="5" t="s">
        <v>1064</v>
      </c>
      <c r="J579" s="5" t="s">
        <v>20</v>
      </c>
      <c r="K579" s="5" t="s">
        <v>32</v>
      </c>
      <c r="L579" s="5" t="s">
        <v>21</v>
      </c>
      <c r="M579" s="17">
        <v>30240.560000000001</v>
      </c>
      <c r="N579" s="17">
        <v>57200</v>
      </c>
      <c r="O579" s="18">
        <v>43720.28</v>
      </c>
      <c r="P579" s="25">
        <f t="shared" ref="P579:P642" si="29">IF(OR(M579&lt;V$21, M579&gt;V$25), 1, 0)</f>
        <v>0</v>
      </c>
      <c r="Q579" s="25">
        <f t="shared" si="27"/>
        <v>1</v>
      </c>
      <c r="R579" s="25">
        <f t="shared" si="28"/>
        <v>0</v>
      </c>
    </row>
    <row r="580" spans="1:18" x14ac:dyDescent="0.2">
      <c r="A580" s="4" t="s">
        <v>48</v>
      </c>
      <c r="B580" s="4" t="s">
        <v>1242</v>
      </c>
      <c r="C580" s="4" t="s">
        <v>50</v>
      </c>
      <c r="D580" s="4" t="s">
        <v>1243</v>
      </c>
      <c r="E580" s="4" t="s">
        <v>37</v>
      </c>
      <c r="F580" s="4" t="s">
        <v>37</v>
      </c>
      <c r="G580" s="4" t="s">
        <v>37</v>
      </c>
      <c r="H580" s="4" t="s">
        <v>31</v>
      </c>
      <c r="I580" s="4" t="s">
        <v>1244</v>
      </c>
      <c r="J580" s="4" t="s">
        <v>20</v>
      </c>
      <c r="K580" s="4" t="s">
        <v>32</v>
      </c>
      <c r="L580" s="4" t="s">
        <v>33</v>
      </c>
      <c r="M580" s="15">
        <v>68500</v>
      </c>
      <c r="N580" s="15">
        <v>87000</v>
      </c>
      <c r="O580" s="16">
        <v>77750</v>
      </c>
      <c r="P580" s="25">
        <f t="shared" si="29"/>
        <v>0</v>
      </c>
      <c r="Q580" s="25">
        <f t="shared" si="27"/>
        <v>0</v>
      </c>
      <c r="R580" s="25">
        <f t="shared" si="28"/>
        <v>0</v>
      </c>
    </row>
    <row r="581" spans="1:18" x14ac:dyDescent="0.2">
      <c r="A581" s="5" t="s">
        <v>48</v>
      </c>
      <c r="B581" s="5" t="s">
        <v>1245</v>
      </c>
      <c r="C581" s="5" t="s">
        <v>23</v>
      </c>
      <c r="D581" s="5" t="s">
        <v>693</v>
      </c>
      <c r="E581" s="5" t="s">
        <v>1835</v>
      </c>
      <c r="F581" s="5" t="s">
        <v>1835</v>
      </c>
      <c r="G581" s="5" t="s">
        <v>1835</v>
      </c>
      <c r="H581" s="5" t="s">
        <v>146</v>
      </c>
      <c r="I581" s="5" t="s">
        <v>1246</v>
      </c>
      <c r="J581" s="5" t="s">
        <v>20</v>
      </c>
      <c r="K581" s="5" t="s">
        <v>32</v>
      </c>
      <c r="L581" s="5" t="s">
        <v>21</v>
      </c>
      <c r="M581" s="17">
        <v>68500</v>
      </c>
      <c r="N581" s="17">
        <v>87000</v>
      </c>
      <c r="O581" s="18">
        <v>77750</v>
      </c>
      <c r="P581" s="25">
        <f t="shared" si="29"/>
        <v>0</v>
      </c>
      <c r="Q581" s="25">
        <f t="shared" si="27"/>
        <v>0</v>
      </c>
      <c r="R581" s="25">
        <f t="shared" si="28"/>
        <v>0</v>
      </c>
    </row>
    <row r="582" spans="1:18" x14ac:dyDescent="0.2">
      <c r="A582" s="4" t="s">
        <v>96</v>
      </c>
      <c r="B582" s="4" t="s">
        <v>606</v>
      </c>
      <c r="C582" s="4" t="s">
        <v>50</v>
      </c>
      <c r="D582" s="4" t="s">
        <v>852</v>
      </c>
      <c r="E582" s="4" t="s">
        <v>52</v>
      </c>
      <c r="F582" s="4" t="s">
        <v>52</v>
      </c>
      <c r="G582" s="4" t="s">
        <v>52</v>
      </c>
      <c r="H582" s="4" t="s">
        <v>53</v>
      </c>
      <c r="I582" s="4" t="s">
        <v>54</v>
      </c>
      <c r="J582" s="4" t="s">
        <v>20</v>
      </c>
      <c r="K582" s="4" t="s">
        <v>32</v>
      </c>
      <c r="L582" s="4" t="s">
        <v>21</v>
      </c>
      <c r="M582" s="15">
        <v>30240.560000000001</v>
      </c>
      <c r="N582" s="15">
        <v>57200</v>
      </c>
      <c r="O582" s="16">
        <v>43720.28</v>
      </c>
      <c r="P582" s="25">
        <f t="shared" si="29"/>
        <v>0</v>
      </c>
      <c r="Q582" s="25">
        <f t="shared" si="27"/>
        <v>1</v>
      </c>
      <c r="R582" s="25">
        <f t="shared" si="28"/>
        <v>0</v>
      </c>
    </row>
    <row r="583" spans="1:18" x14ac:dyDescent="0.2">
      <c r="A583" s="5" t="s">
        <v>88</v>
      </c>
      <c r="B583" s="5" t="s">
        <v>1247</v>
      </c>
      <c r="C583" s="5" t="s">
        <v>90</v>
      </c>
      <c r="D583" s="5" t="s">
        <v>1248</v>
      </c>
      <c r="E583" s="5" t="s">
        <v>260</v>
      </c>
      <c r="F583" s="5" t="s">
        <v>260</v>
      </c>
      <c r="G583" s="5" t="s">
        <v>260</v>
      </c>
      <c r="H583" s="5" t="s">
        <v>186</v>
      </c>
      <c r="I583" s="5" t="s">
        <v>18</v>
      </c>
      <c r="J583" s="5" t="s">
        <v>20</v>
      </c>
      <c r="K583" s="5" t="s">
        <v>32</v>
      </c>
      <c r="L583" s="5" t="s">
        <v>21</v>
      </c>
      <c r="M583" s="17">
        <v>85816.8</v>
      </c>
      <c r="N583" s="17">
        <v>91520</v>
      </c>
      <c r="O583" s="18">
        <v>88668.4</v>
      </c>
      <c r="P583" s="25">
        <f t="shared" si="29"/>
        <v>0</v>
      </c>
      <c r="Q583" s="25">
        <f t="shared" si="27"/>
        <v>0</v>
      </c>
      <c r="R583" s="25">
        <f t="shared" si="28"/>
        <v>0</v>
      </c>
    </row>
    <row r="584" spans="1:18" x14ac:dyDescent="0.2">
      <c r="A584" s="4" t="s">
        <v>81</v>
      </c>
      <c r="B584" s="4" t="s">
        <v>217</v>
      </c>
      <c r="C584" s="4" t="s">
        <v>23</v>
      </c>
      <c r="D584" s="4" t="s">
        <v>1249</v>
      </c>
      <c r="E584" s="4" t="s">
        <v>204</v>
      </c>
      <c r="F584" s="4" t="s">
        <v>204</v>
      </c>
      <c r="G584" s="4" t="s">
        <v>204</v>
      </c>
      <c r="H584" s="4" t="s">
        <v>31</v>
      </c>
      <c r="I584" s="4" t="s">
        <v>54</v>
      </c>
      <c r="J584" s="4" t="s">
        <v>45</v>
      </c>
      <c r="K584" s="4" t="s">
        <v>32</v>
      </c>
      <c r="L584" s="4" t="s">
        <v>46</v>
      </c>
      <c r="M584" s="15">
        <v>66000</v>
      </c>
      <c r="N584" s="15">
        <v>84500</v>
      </c>
      <c r="O584" s="16">
        <v>75250</v>
      </c>
      <c r="P584" s="25">
        <f t="shared" si="29"/>
        <v>0</v>
      </c>
      <c r="Q584" s="25">
        <f t="shared" si="27"/>
        <v>0</v>
      </c>
      <c r="R584" s="25">
        <f t="shared" si="28"/>
        <v>0</v>
      </c>
    </row>
    <row r="585" spans="1:18" x14ac:dyDescent="0.2">
      <c r="A585" s="5" t="s">
        <v>105</v>
      </c>
      <c r="B585" s="5" t="s">
        <v>1250</v>
      </c>
      <c r="C585" s="5" t="s">
        <v>28</v>
      </c>
      <c r="D585" s="5" t="s">
        <v>1251</v>
      </c>
      <c r="E585" s="5" t="s">
        <v>99</v>
      </c>
      <c r="F585" s="5" t="s">
        <v>99</v>
      </c>
      <c r="G585" s="5" t="s">
        <v>99</v>
      </c>
      <c r="H585" s="5" t="s">
        <v>100</v>
      </c>
      <c r="I585" s="5" t="s">
        <v>18</v>
      </c>
      <c r="J585" s="5" t="s">
        <v>20</v>
      </c>
      <c r="K585" s="5" t="s">
        <v>32</v>
      </c>
      <c r="L585" s="5" t="s">
        <v>39</v>
      </c>
      <c r="M585" s="17">
        <v>104000</v>
      </c>
      <c r="N585" s="17">
        <v>104000</v>
      </c>
      <c r="O585" s="18">
        <v>104000</v>
      </c>
      <c r="P585" s="25">
        <f t="shared" si="29"/>
        <v>0</v>
      </c>
      <c r="Q585" s="25">
        <f t="shared" si="27"/>
        <v>0</v>
      </c>
      <c r="R585" s="25">
        <f t="shared" si="28"/>
        <v>0</v>
      </c>
    </row>
    <row r="586" spans="1:18" x14ac:dyDescent="0.2">
      <c r="A586" s="4" t="s">
        <v>22</v>
      </c>
      <c r="B586" s="4" t="s">
        <v>454</v>
      </c>
      <c r="C586" s="4" t="s">
        <v>50</v>
      </c>
      <c r="D586" s="4" t="s">
        <v>78</v>
      </c>
      <c r="E586" s="4" t="s">
        <v>37</v>
      </c>
      <c r="F586" s="4" t="s">
        <v>37</v>
      </c>
      <c r="G586" s="4" t="s">
        <v>37</v>
      </c>
      <c r="H586" s="4" t="s">
        <v>31</v>
      </c>
      <c r="I586" s="4" t="s">
        <v>1252</v>
      </c>
      <c r="J586" s="4" t="s">
        <v>20</v>
      </c>
      <c r="K586" s="4" t="s">
        <v>32</v>
      </c>
      <c r="L586" s="4" t="s">
        <v>21</v>
      </c>
      <c r="M586" s="15">
        <v>65000</v>
      </c>
      <c r="N586" s="15">
        <v>87000</v>
      </c>
      <c r="O586" s="16">
        <v>76000</v>
      </c>
      <c r="P586" s="25">
        <f t="shared" si="29"/>
        <v>0</v>
      </c>
      <c r="Q586" s="25">
        <f t="shared" si="27"/>
        <v>0</v>
      </c>
      <c r="R586" s="25">
        <f t="shared" si="28"/>
        <v>0</v>
      </c>
    </row>
    <row r="587" spans="1:18" x14ac:dyDescent="0.2">
      <c r="A587" s="5" t="s">
        <v>26</v>
      </c>
      <c r="B587" s="5" t="s">
        <v>1253</v>
      </c>
      <c r="C587" s="5" t="s">
        <v>188</v>
      </c>
      <c r="D587" s="5" t="s">
        <v>1254</v>
      </c>
      <c r="E587" s="5" t="s">
        <v>1255</v>
      </c>
      <c r="F587" s="5" t="s">
        <v>1255</v>
      </c>
      <c r="G587" s="5" t="s">
        <v>1255</v>
      </c>
      <c r="H587" s="5" t="s">
        <v>186</v>
      </c>
      <c r="I587" s="5" t="s">
        <v>54</v>
      </c>
      <c r="J587" s="5" t="s">
        <v>20</v>
      </c>
      <c r="K587" s="5" t="s">
        <v>32</v>
      </c>
      <c r="L587" s="5" t="s">
        <v>21</v>
      </c>
      <c r="M587" s="17">
        <v>64123.59</v>
      </c>
      <c r="N587" s="17">
        <v>86600</v>
      </c>
      <c r="O587" s="18">
        <v>75361.794999999998</v>
      </c>
      <c r="P587" s="25">
        <f t="shared" si="29"/>
        <v>0</v>
      </c>
      <c r="Q587" s="25">
        <f t="shared" si="27"/>
        <v>0</v>
      </c>
      <c r="R587" s="25">
        <f t="shared" si="28"/>
        <v>0</v>
      </c>
    </row>
    <row r="588" spans="1:18" x14ac:dyDescent="0.2">
      <c r="A588" s="4" t="s">
        <v>55</v>
      </c>
      <c r="B588" s="4" t="s">
        <v>1256</v>
      </c>
      <c r="C588" s="4" t="s">
        <v>188</v>
      </c>
      <c r="D588" s="4" t="s">
        <v>1257</v>
      </c>
      <c r="E588" s="4" t="s">
        <v>1835</v>
      </c>
      <c r="F588" s="4" t="s">
        <v>1835</v>
      </c>
      <c r="G588" s="4" t="s">
        <v>1835</v>
      </c>
      <c r="H588" s="4" t="s">
        <v>146</v>
      </c>
      <c r="I588" s="4" t="s">
        <v>1258</v>
      </c>
      <c r="J588" s="4" t="s">
        <v>45</v>
      </c>
      <c r="K588" s="4" t="s">
        <v>32</v>
      </c>
      <c r="L588" s="4" t="s">
        <v>21</v>
      </c>
      <c r="M588" s="15">
        <v>30240.560000000001</v>
      </c>
      <c r="N588" s="15">
        <v>57200</v>
      </c>
      <c r="O588" s="16">
        <v>43720.28</v>
      </c>
      <c r="P588" s="25">
        <f t="shared" si="29"/>
        <v>0</v>
      </c>
      <c r="Q588" s="25">
        <f t="shared" si="27"/>
        <v>1</v>
      </c>
      <c r="R588" s="25">
        <f t="shared" si="28"/>
        <v>0</v>
      </c>
    </row>
    <row r="589" spans="1:18" x14ac:dyDescent="0.2">
      <c r="A589" s="5" t="s">
        <v>81</v>
      </c>
      <c r="B589" s="5" t="s">
        <v>217</v>
      </c>
      <c r="C589" s="5" t="s">
        <v>23</v>
      </c>
      <c r="D589" s="5" t="s">
        <v>1249</v>
      </c>
      <c r="E589" s="5" t="s">
        <v>204</v>
      </c>
      <c r="F589" s="5" t="s">
        <v>204</v>
      </c>
      <c r="G589" s="5" t="s">
        <v>204</v>
      </c>
      <c r="H589" s="5" t="s">
        <v>31</v>
      </c>
      <c r="I589" s="5" t="s">
        <v>54</v>
      </c>
      <c r="J589" s="5" t="s">
        <v>45</v>
      </c>
      <c r="K589" s="5" t="s">
        <v>32</v>
      </c>
      <c r="L589" s="5" t="s">
        <v>46</v>
      </c>
      <c r="M589" s="17">
        <v>66000</v>
      </c>
      <c r="N589" s="17">
        <v>84500</v>
      </c>
      <c r="O589" s="18">
        <v>75250</v>
      </c>
      <c r="P589" s="25">
        <f t="shared" si="29"/>
        <v>0</v>
      </c>
      <c r="Q589" s="25">
        <f t="shared" si="27"/>
        <v>0</v>
      </c>
      <c r="R589" s="25">
        <f t="shared" si="28"/>
        <v>0</v>
      </c>
    </row>
    <row r="590" spans="1:18" x14ac:dyDescent="0.2">
      <c r="A590" s="4" t="s">
        <v>105</v>
      </c>
      <c r="B590" s="4" t="s">
        <v>1259</v>
      </c>
      <c r="C590" s="4" t="s">
        <v>50</v>
      </c>
      <c r="D590" s="4" t="s">
        <v>1260</v>
      </c>
      <c r="E590" s="4" t="s">
        <v>136</v>
      </c>
      <c r="F590" s="4" t="s">
        <v>136</v>
      </c>
      <c r="G590" s="4" t="s">
        <v>136</v>
      </c>
      <c r="H590" s="4" t="s">
        <v>100</v>
      </c>
      <c r="I590" s="4" t="s">
        <v>87</v>
      </c>
      <c r="J590" s="4" t="s">
        <v>20</v>
      </c>
      <c r="K590" s="4" t="s">
        <v>32</v>
      </c>
      <c r="L590" s="4" t="s">
        <v>33</v>
      </c>
      <c r="M590" s="15">
        <v>87464</v>
      </c>
      <c r="N590" s="15">
        <v>87464</v>
      </c>
      <c r="O590" s="16">
        <v>87464</v>
      </c>
      <c r="P590" s="25">
        <f t="shared" si="29"/>
        <v>0</v>
      </c>
      <c r="Q590" s="25">
        <f t="shared" si="27"/>
        <v>0</v>
      </c>
      <c r="R590" s="25">
        <f t="shared" si="28"/>
        <v>0</v>
      </c>
    </row>
    <row r="591" spans="1:18" x14ac:dyDescent="0.2">
      <c r="A591" s="5" t="s">
        <v>81</v>
      </c>
      <c r="B591" s="5" t="s">
        <v>1261</v>
      </c>
      <c r="C591" s="5" t="s">
        <v>50</v>
      </c>
      <c r="D591" s="5" t="s">
        <v>1188</v>
      </c>
      <c r="E591" s="5" t="s">
        <v>17</v>
      </c>
      <c r="F591" s="5" t="s">
        <v>17</v>
      </c>
      <c r="G591" s="5" t="s">
        <v>17</v>
      </c>
      <c r="H591" s="5" t="s">
        <v>18</v>
      </c>
      <c r="I591" s="5" t="s">
        <v>54</v>
      </c>
      <c r="J591" s="5" t="s">
        <v>45</v>
      </c>
      <c r="K591" s="5" t="s">
        <v>17</v>
      </c>
      <c r="L591" s="5" t="s">
        <v>33</v>
      </c>
      <c r="M591" s="17">
        <v>30240.560000000001</v>
      </c>
      <c r="N591" s="17">
        <v>93000</v>
      </c>
      <c r="O591" s="18">
        <v>61620.28</v>
      </c>
      <c r="P591" s="25">
        <f t="shared" si="29"/>
        <v>0</v>
      </c>
      <c r="Q591" s="25">
        <f t="shared" si="27"/>
        <v>0</v>
      </c>
      <c r="R591" s="25">
        <f t="shared" si="28"/>
        <v>0</v>
      </c>
    </row>
    <row r="592" spans="1:18" x14ac:dyDescent="0.2">
      <c r="A592" s="4" t="s">
        <v>13</v>
      </c>
      <c r="B592" s="4" t="s">
        <v>1264</v>
      </c>
      <c r="C592" s="4" t="s">
        <v>50</v>
      </c>
      <c r="D592" s="4" t="s">
        <v>1265</v>
      </c>
      <c r="E592" s="4" t="s">
        <v>352</v>
      </c>
      <c r="F592" s="4" t="s">
        <v>352</v>
      </c>
      <c r="G592" s="4" t="s">
        <v>352</v>
      </c>
      <c r="H592" s="4" t="s">
        <v>53</v>
      </c>
      <c r="I592" s="4" t="s">
        <v>1266</v>
      </c>
      <c r="J592" s="4" t="s">
        <v>20</v>
      </c>
      <c r="K592" s="4" t="s">
        <v>32</v>
      </c>
      <c r="L592" s="4" t="s">
        <v>33</v>
      </c>
      <c r="M592" s="15">
        <v>85000</v>
      </c>
      <c r="N592" s="15">
        <v>110000</v>
      </c>
      <c r="O592" s="16">
        <v>97500</v>
      </c>
      <c r="P592" s="25">
        <f t="shared" si="29"/>
        <v>0</v>
      </c>
      <c r="Q592" s="25">
        <f t="shared" si="27"/>
        <v>0</v>
      </c>
      <c r="R592" s="25">
        <f t="shared" si="28"/>
        <v>0</v>
      </c>
    </row>
    <row r="593" spans="1:18" x14ac:dyDescent="0.2">
      <c r="A593" s="5" t="s">
        <v>81</v>
      </c>
      <c r="B593" s="5" t="s">
        <v>1267</v>
      </c>
      <c r="C593" s="5" t="s">
        <v>50</v>
      </c>
      <c r="D593" s="5" t="s">
        <v>1268</v>
      </c>
      <c r="E593" s="5" t="s">
        <v>154</v>
      </c>
      <c r="F593" s="5" t="s">
        <v>154</v>
      </c>
      <c r="G593" s="5" t="s">
        <v>154</v>
      </c>
      <c r="H593" s="5" t="s">
        <v>31</v>
      </c>
      <c r="I593" s="5" t="s">
        <v>1269</v>
      </c>
      <c r="J593" s="5" t="s">
        <v>20</v>
      </c>
      <c r="K593" s="5" t="s">
        <v>32</v>
      </c>
      <c r="L593" s="5" t="s">
        <v>21</v>
      </c>
      <c r="M593" s="17">
        <v>66000</v>
      </c>
      <c r="N593" s="17">
        <v>84500</v>
      </c>
      <c r="O593" s="18">
        <v>75250</v>
      </c>
      <c r="P593" s="25">
        <f t="shared" si="29"/>
        <v>0</v>
      </c>
      <c r="Q593" s="25">
        <f t="shared" si="27"/>
        <v>0</v>
      </c>
      <c r="R593" s="25">
        <f t="shared" si="28"/>
        <v>0</v>
      </c>
    </row>
    <row r="594" spans="1:18" x14ac:dyDescent="0.2">
      <c r="A594" s="4" t="s">
        <v>13</v>
      </c>
      <c r="B594" s="4" t="s">
        <v>1270</v>
      </c>
      <c r="C594" s="4" t="s">
        <v>28</v>
      </c>
      <c r="D594" s="4" t="s">
        <v>1271</v>
      </c>
      <c r="E594" s="4" t="s">
        <v>1272</v>
      </c>
      <c r="F594" s="4" t="s">
        <v>1272</v>
      </c>
      <c r="G594" s="4" t="s">
        <v>1272</v>
      </c>
      <c r="H594" s="4" t="s">
        <v>31</v>
      </c>
      <c r="I594" s="4" t="s">
        <v>87</v>
      </c>
      <c r="J594" s="4" t="s">
        <v>20</v>
      </c>
      <c r="K594" s="4" t="s">
        <v>32</v>
      </c>
      <c r="L594" s="4" t="s">
        <v>46</v>
      </c>
      <c r="M594" s="15">
        <v>45344</v>
      </c>
      <c r="N594" s="15">
        <v>57200</v>
      </c>
      <c r="O594" s="16">
        <v>51272</v>
      </c>
      <c r="P594" s="25">
        <f t="shared" si="29"/>
        <v>0</v>
      </c>
      <c r="Q594" s="25">
        <f t="shared" si="27"/>
        <v>1</v>
      </c>
      <c r="R594" s="25">
        <f t="shared" si="28"/>
        <v>0</v>
      </c>
    </row>
    <row r="595" spans="1:18" x14ac:dyDescent="0.2">
      <c r="A595" s="5" t="s">
        <v>88</v>
      </c>
      <c r="B595" s="5" t="s">
        <v>1273</v>
      </c>
      <c r="C595" s="5" t="s">
        <v>90</v>
      </c>
      <c r="D595" s="5" t="s">
        <v>1274</v>
      </c>
      <c r="E595" s="5" t="s">
        <v>37</v>
      </c>
      <c r="F595" s="5" t="s">
        <v>37</v>
      </c>
      <c r="G595" s="5" t="s">
        <v>37</v>
      </c>
      <c r="H595" s="5" t="s">
        <v>31</v>
      </c>
      <c r="I595" s="5" t="s">
        <v>526</v>
      </c>
      <c r="J595" s="5" t="s">
        <v>20</v>
      </c>
      <c r="K595" s="5" t="s">
        <v>32</v>
      </c>
      <c r="L595" s="5" t="s">
        <v>21</v>
      </c>
      <c r="M595" s="17">
        <v>85816.8</v>
      </c>
      <c r="N595" s="17">
        <v>91520</v>
      </c>
      <c r="O595" s="18">
        <v>88668.4</v>
      </c>
      <c r="P595" s="25">
        <f t="shared" si="29"/>
        <v>0</v>
      </c>
      <c r="Q595" s="25">
        <f t="shared" si="27"/>
        <v>0</v>
      </c>
      <c r="R595" s="25">
        <f t="shared" si="28"/>
        <v>0</v>
      </c>
    </row>
    <row r="596" spans="1:18" x14ac:dyDescent="0.2">
      <c r="A596" s="4" t="s">
        <v>48</v>
      </c>
      <c r="B596" s="4" t="s">
        <v>1275</v>
      </c>
      <c r="C596" s="4" t="s">
        <v>90</v>
      </c>
      <c r="D596" s="4" t="s">
        <v>1276</v>
      </c>
      <c r="E596" s="4" t="s">
        <v>316</v>
      </c>
      <c r="F596" s="4" t="s">
        <v>316</v>
      </c>
      <c r="G596" s="4" t="s">
        <v>316</v>
      </c>
      <c r="H596" s="4" t="s">
        <v>31</v>
      </c>
      <c r="I596" s="4" t="s">
        <v>1277</v>
      </c>
      <c r="J596" s="4" t="s">
        <v>20</v>
      </c>
      <c r="K596" s="4" t="s">
        <v>32</v>
      </c>
      <c r="L596" s="4" t="s">
        <v>46</v>
      </c>
      <c r="M596" s="15">
        <v>68500</v>
      </c>
      <c r="N596" s="15">
        <v>87000</v>
      </c>
      <c r="O596" s="16">
        <v>77750</v>
      </c>
      <c r="P596" s="25">
        <f t="shared" si="29"/>
        <v>0</v>
      </c>
      <c r="Q596" s="25">
        <f t="shared" si="27"/>
        <v>0</v>
      </c>
      <c r="R596" s="25">
        <f t="shared" si="28"/>
        <v>0</v>
      </c>
    </row>
    <row r="597" spans="1:18" x14ac:dyDescent="0.2">
      <c r="A597" s="5" t="s">
        <v>13</v>
      </c>
      <c r="B597" s="5" t="s">
        <v>1278</v>
      </c>
      <c r="C597" s="5" t="s">
        <v>23</v>
      </c>
      <c r="D597" s="5" t="s">
        <v>1279</v>
      </c>
      <c r="E597" s="5" t="s">
        <v>17</v>
      </c>
      <c r="F597" s="5" t="s">
        <v>17</v>
      </c>
      <c r="G597" s="5" t="s">
        <v>17</v>
      </c>
      <c r="H597" s="5" t="s">
        <v>18</v>
      </c>
      <c r="I597" s="5" t="s">
        <v>1280</v>
      </c>
      <c r="J597" s="5" t="s">
        <v>20</v>
      </c>
      <c r="K597" s="5" t="s">
        <v>17</v>
      </c>
      <c r="L597" s="5" t="s">
        <v>1281</v>
      </c>
      <c r="M597" s="17">
        <v>70000</v>
      </c>
      <c r="N597" s="17">
        <v>87110</v>
      </c>
      <c r="O597" s="18">
        <v>78555</v>
      </c>
      <c r="P597" s="25">
        <f t="shared" si="29"/>
        <v>0</v>
      </c>
      <c r="Q597" s="25">
        <f t="shared" si="27"/>
        <v>0</v>
      </c>
      <c r="R597" s="25">
        <f t="shared" si="28"/>
        <v>0</v>
      </c>
    </row>
    <row r="598" spans="1:18" x14ac:dyDescent="0.2">
      <c r="A598" s="4" t="s">
        <v>55</v>
      </c>
      <c r="B598" s="4" t="s">
        <v>1282</v>
      </c>
      <c r="C598" s="4" t="s">
        <v>50</v>
      </c>
      <c r="D598" s="4" t="s">
        <v>374</v>
      </c>
      <c r="E598" s="4" t="s">
        <v>136</v>
      </c>
      <c r="F598" s="4" t="s">
        <v>136</v>
      </c>
      <c r="G598" s="4" t="s">
        <v>136</v>
      </c>
      <c r="H598" s="4" t="s">
        <v>100</v>
      </c>
      <c r="I598" s="4" t="s">
        <v>87</v>
      </c>
      <c r="J598" s="4" t="s">
        <v>223</v>
      </c>
      <c r="K598" s="4" t="s">
        <v>32</v>
      </c>
      <c r="L598" s="4" t="s">
        <v>33</v>
      </c>
      <c r="M598" s="15">
        <v>85915.26</v>
      </c>
      <c r="N598" s="15">
        <v>108564.32</v>
      </c>
      <c r="O598" s="21">
        <v>97239.79</v>
      </c>
      <c r="P598" s="25">
        <f t="shared" si="29"/>
        <v>0</v>
      </c>
      <c r="Q598" s="25">
        <f t="shared" si="27"/>
        <v>0</v>
      </c>
      <c r="R598" s="25">
        <f t="shared" si="28"/>
        <v>0</v>
      </c>
    </row>
    <row r="599" spans="1:18" x14ac:dyDescent="0.2">
      <c r="A599" s="5" t="s">
        <v>96</v>
      </c>
      <c r="B599" s="5" t="s">
        <v>606</v>
      </c>
      <c r="C599" s="5" t="s">
        <v>50</v>
      </c>
      <c r="D599" s="5" t="s">
        <v>852</v>
      </c>
      <c r="E599" s="5" t="s">
        <v>99</v>
      </c>
      <c r="F599" s="5" t="s">
        <v>99</v>
      </c>
      <c r="G599" s="5" t="s">
        <v>99</v>
      </c>
      <c r="H599" s="5" t="s">
        <v>100</v>
      </c>
      <c r="I599" s="5" t="s">
        <v>54</v>
      </c>
      <c r="J599" s="5" t="s">
        <v>20</v>
      </c>
      <c r="K599" s="5" t="s">
        <v>32</v>
      </c>
      <c r="L599" s="5" t="s">
        <v>21</v>
      </c>
      <c r="M599" s="17">
        <v>50000</v>
      </c>
      <c r="N599" s="17">
        <v>76458</v>
      </c>
      <c r="O599" s="18">
        <v>63229</v>
      </c>
      <c r="P599" s="25">
        <f t="shared" si="29"/>
        <v>0</v>
      </c>
      <c r="Q599" s="25">
        <f t="shared" si="27"/>
        <v>0</v>
      </c>
      <c r="R599" s="25">
        <f t="shared" si="28"/>
        <v>0</v>
      </c>
    </row>
    <row r="600" spans="1:18" x14ac:dyDescent="0.2">
      <c r="A600" s="4" t="s">
        <v>81</v>
      </c>
      <c r="B600" s="4" t="s">
        <v>1284</v>
      </c>
      <c r="C600" s="4" t="s">
        <v>50</v>
      </c>
      <c r="D600" s="4" t="s">
        <v>1285</v>
      </c>
      <c r="E600" s="4" t="s">
        <v>608</v>
      </c>
      <c r="F600" s="4" t="s">
        <v>608</v>
      </c>
      <c r="G600" s="4" t="s">
        <v>608</v>
      </c>
      <c r="H600" s="4" t="s">
        <v>31</v>
      </c>
      <c r="I600" s="4" t="s">
        <v>54</v>
      </c>
      <c r="J600" s="4" t="s">
        <v>375</v>
      </c>
      <c r="K600" s="4" t="s">
        <v>32</v>
      </c>
      <c r="L600" s="4" t="s">
        <v>21</v>
      </c>
      <c r="M600" s="15">
        <v>48000</v>
      </c>
      <c r="N600" s="15">
        <v>57200</v>
      </c>
      <c r="O600" s="16">
        <v>52600</v>
      </c>
      <c r="P600" s="25">
        <f t="shared" si="29"/>
        <v>0</v>
      </c>
      <c r="Q600" s="25">
        <f t="shared" si="27"/>
        <v>1</v>
      </c>
      <c r="R600" s="25">
        <f t="shared" si="28"/>
        <v>0</v>
      </c>
    </row>
    <row r="601" spans="1:18" x14ac:dyDescent="0.2">
      <c r="A601" s="5" t="s">
        <v>55</v>
      </c>
      <c r="B601" s="5" t="s">
        <v>1286</v>
      </c>
      <c r="C601" s="5" t="s">
        <v>23</v>
      </c>
      <c r="D601" s="5" t="s">
        <v>1287</v>
      </c>
      <c r="E601" s="5" t="s">
        <v>37</v>
      </c>
      <c r="F601" s="5" t="s">
        <v>37</v>
      </c>
      <c r="G601" s="5" t="s">
        <v>37</v>
      </c>
      <c r="H601" s="5" t="s">
        <v>31</v>
      </c>
      <c r="I601" s="5" t="s">
        <v>1288</v>
      </c>
      <c r="J601" s="5" t="s">
        <v>20</v>
      </c>
      <c r="K601" s="5" t="s">
        <v>32</v>
      </c>
      <c r="L601" s="5" t="s">
        <v>21</v>
      </c>
      <c r="M601" s="17">
        <v>30240.560000000001</v>
      </c>
      <c r="N601" s="17">
        <v>57200</v>
      </c>
      <c r="O601" s="18">
        <v>43720.28</v>
      </c>
      <c r="P601" s="25">
        <f t="shared" si="29"/>
        <v>0</v>
      </c>
      <c r="Q601" s="25">
        <f t="shared" si="27"/>
        <v>1</v>
      </c>
      <c r="R601" s="25">
        <f t="shared" si="28"/>
        <v>0</v>
      </c>
    </row>
    <row r="602" spans="1:18" x14ac:dyDescent="0.2">
      <c r="A602" s="4" t="s">
        <v>55</v>
      </c>
      <c r="B602" s="4" t="s">
        <v>1289</v>
      </c>
      <c r="C602" s="4" t="s">
        <v>50</v>
      </c>
      <c r="D602" s="4" t="s">
        <v>1290</v>
      </c>
      <c r="E602" s="4" t="s">
        <v>1291</v>
      </c>
      <c r="F602" s="4" t="s">
        <v>1291</v>
      </c>
      <c r="G602" s="4" t="s">
        <v>1291</v>
      </c>
      <c r="H602" s="4" t="s">
        <v>146</v>
      </c>
      <c r="I602" s="4" t="s">
        <v>1292</v>
      </c>
      <c r="J602" s="4" t="s">
        <v>20</v>
      </c>
      <c r="K602" s="4" t="s">
        <v>32</v>
      </c>
      <c r="L602" s="4" t="s">
        <v>21</v>
      </c>
      <c r="M602" s="15">
        <v>68000</v>
      </c>
      <c r="N602" s="15">
        <v>88300</v>
      </c>
      <c r="O602" s="16">
        <v>78150</v>
      </c>
      <c r="P602" s="25">
        <f t="shared" si="29"/>
        <v>0</v>
      </c>
      <c r="Q602" s="25">
        <f t="shared" si="27"/>
        <v>0</v>
      </c>
      <c r="R602" s="25">
        <f t="shared" si="28"/>
        <v>0</v>
      </c>
    </row>
    <row r="603" spans="1:18" x14ac:dyDescent="0.2">
      <c r="A603" s="5" t="s">
        <v>81</v>
      </c>
      <c r="B603" s="5" t="s">
        <v>1293</v>
      </c>
      <c r="C603" s="5" t="s">
        <v>23</v>
      </c>
      <c r="D603" s="5" t="s">
        <v>484</v>
      </c>
      <c r="E603" s="5" t="s">
        <v>37</v>
      </c>
      <c r="F603" s="5" t="s">
        <v>37</v>
      </c>
      <c r="G603" s="5" t="s">
        <v>37</v>
      </c>
      <c r="H603" s="5" t="s">
        <v>31</v>
      </c>
      <c r="I603" s="5" t="s">
        <v>18</v>
      </c>
      <c r="J603" s="5" t="s">
        <v>45</v>
      </c>
      <c r="K603" s="5" t="s">
        <v>32</v>
      </c>
      <c r="L603" s="5" t="s">
        <v>33</v>
      </c>
      <c r="M603" s="17">
        <v>66000</v>
      </c>
      <c r="N603" s="17">
        <v>84500</v>
      </c>
      <c r="O603" s="18">
        <v>75250</v>
      </c>
      <c r="P603" s="25">
        <f t="shared" si="29"/>
        <v>0</v>
      </c>
      <c r="Q603" s="25">
        <f t="shared" si="27"/>
        <v>0</v>
      </c>
      <c r="R603" s="25">
        <f t="shared" si="28"/>
        <v>0</v>
      </c>
    </row>
    <row r="604" spans="1:18" x14ac:dyDescent="0.2">
      <c r="A604" s="4" t="s">
        <v>81</v>
      </c>
      <c r="B604" s="4" t="s">
        <v>217</v>
      </c>
      <c r="C604" s="4" t="s">
        <v>23</v>
      </c>
      <c r="D604" s="4" t="s">
        <v>1294</v>
      </c>
      <c r="E604" s="4" t="s">
        <v>37</v>
      </c>
      <c r="F604" s="4" t="s">
        <v>37</v>
      </c>
      <c r="G604" s="4" t="s">
        <v>37</v>
      </c>
      <c r="H604" s="4" t="s">
        <v>31</v>
      </c>
      <c r="I604" s="4" t="s">
        <v>18</v>
      </c>
      <c r="J604" s="4" t="s">
        <v>45</v>
      </c>
      <c r="K604" s="4" t="s">
        <v>32</v>
      </c>
      <c r="L604" s="4" t="s">
        <v>33</v>
      </c>
      <c r="M604" s="15">
        <v>137280</v>
      </c>
      <c r="N604" s="15">
        <v>180000</v>
      </c>
      <c r="O604" s="16">
        <v>158640</v>
      </c>
      <c r="P604" s="25">
        <f t="shared" si="29"/>
        <v>1</v>
      </c>
      <c r="Q604" s="25">
        <f t="shared" si="27"/>
        <v>1</v>
      </c>
      <c r="R604" s="25">
        <f t="shared" si="28"/>
        <v>1</v>
      </c>
    </row>
    <row r="605" spans="1:18" x14ac:dyDescent="0.2">
      <c r="A605" s="5" t="s">
        <v>55</v>
      </c>
      <c r="B605" s="5" t="s">
        <v>1289</v>
      </c>
      <c r="C605" s="5" t="s">
        <v>50</v>
      </c>
      <c r="D605" s="5" t="s">
        <v>1290</v>
      </c>
      <c r="E605" s="5" t="s">
        <v>1291</v>
      </c>
      <c r="F605" s="5" t="s">
        <v>1291</v>
      </c>
      <c r="G605" s="5" t="s">
        <v>1291</v>
      </c>
      <c r="H605" s="5" t="s">
        <v>146</v>
      </c>
      <c r="I605" s="5" t="s">
        <v>1292</v>
      </c>
      <c r="J605" s="5" t="s">
        <v>20</v>
      </c>
      <c r="K605" s="5" t="s">
        <v>32</v>
      </c>
      <c r="L605" s="5" t="s">
        <v>21</v>
      </c>
      <c r="M605" s="17">
        <v>68000</v>
      </c>
      <c r="N605" s="17">
        <v>88300</v>
      </c>
      <c r="O605" s="18">
        <v>78150</v>
      </c>
      <c r="P605" s="25">
        <f t="shared" si="29"/>
        <v>0</v>
      </c>
      <c r="Q605" s="25">
        <f t="shared" si="27"/>
        <v>0</v>
      </c>
      <c r="R605" s="25">
        <f t="shared" si="28"/>
        <v>0</v>
      </c>
    </row>
    <row r="606" spans="1:18" x14ac:dyDescent="0.2">
      <c r="A606" s="4" t="s">
        <v>81</v>
      </c>
      <c r="B606" s="4" t="s">
        <v>1293</v>
      </c>
      <c r="C606" s="4" t="s">
        <v>23</v>
      </c>
      <c r="D606" s="4" t="s">
        <v>484</v>
      </c>
      <c r="E606" s="4" t="s">
        <v>37</v>
      </c>
      <c r="F606" s="4" t="s">
        <v>37</v>
      </c>
      <c r="G606" s="4" t="s">
        <v>37</v>
      </c>
      <c r="H606" s="4" t="s">
        <v>31</v>
      </c>
      <c r="I606" s="4" t="s">
        <v>18</v>
      </c>
      <c r="J606" s="4" t="s">
        <v>45</v>
      </c>
      <c r="K606" s="4" t="s">
        <v>32</v>
      </c>
      <c r="L606" s="4" t="s">
        <v>33</v>
      </c>
      <c r="M606" s="15">
        <v>66000</v>
      </c>
      <c r="N606" s="15">
        <v>84500</v>
      </c>
      <c r="O606" s="16">
        <v>75250</v>
      </c>
      <c r="P606" s="25">
        <f t="shared" si="29"/>
        <v>0</v>
      </c>
      <c r="Q606" s="25">
        <f t="shared" ref="Q606:Q669" si="30">IF(OR(N606&lt;V$22, N606&gt;V$26), 1, 0)</f>
        <v>0</v>
      </c>
      <c r="R606" s="25">
        <f t="shared" ref="R606:R669" si="31">IF(OR(O606&lt;V$23, O606&gt;V$27),1,0)</f>
        <v>0</v>
      </c>
    </row>
    <row r="607" spans="1:18" x14ac:dyDescent="0.2">
      <c r="A607" s="5" t="s">
        <v>48</v>
      </c>
      <c r="B607" s="5" t="s">
        <v>1295</v>
      </c>
      <c r="C607" s="5" t="s">
        <v>50</v>
      </c>
      <c r="D607" s="5" t="s">
        <v>51</v>
      </c>
      <c r="E607" s="5" t="s">
        <v>1296</v>
      </c>
      <c r="F607" s="5" t="s">
        <v>1296</v>
      </c>
      <c r="G607" s="5" t="s">
        <v>1296</v>
      </c>
      <c r="H607" s="5" t="s">
        <v>186</v>
      </c>
      <c r="I607" s="5" t="s">
        <v>54</v>
      </c>
      <c r="J607" s="5" t="s">
        <v>20</v>
      </c>
      <c r="K607" s="5" t="s">
        <v>32</v>
      </c>
      <c r="L607" s="5" t="s">
        <v>21</v>
      </c>
      <c r="M607" s="17">
        <v>68500</v>
      </c>
      <c r="N607" s="17">
        <v>87000</v>
      </c>
      <c r="O607" s="18">
        <v>77750</v>
      </c>
      <c r="P607" s="25">
        <f t="shared" si="29"/>
        <v>0</v>
      </c>
      <c r="Q607" s="25">
        <f t="shared" si="30"/>
        <v>0</v>
      </c>
      <c r="R607" s="25">
        <f t="shared" si="31"/>
        <v>0</v>
      </c>
    </row>
    <row r="608" spans="1:18" x14ac:dyDescent="0.2">
      <c r="A608" s="4" t="s">
        <v>48</v>
      </c>
      <c r="B608" s="4" t="s">
        <v>1298</v>
      </c>
      <c r="C608" s="4" t="s">
        <v>50</v>
      </c>
      <c r="D608" s="4" t="s">
        <v>1299</v>
      </c>
      <c r="E608" s="4" t="s">
        <v>1835</v>
      </c>
      <c r="F608" s="4" t="s">
        <v>1835</v>
      </c>
      <c r="G608" s="4" t="s">
        <v>1835</v>
      </c>
      <c r="H608" s="4" t="s">
        <v>146</v>
      </c>
      <c r="I608" s="4" t="s">
        <v>1300</v>
      </c>
      <c r="J608" s="4" t="s">
        <v>20</v>
      </c>
      <c r="K608" s="4" t="s">
        <v>32</v>
      </c>
      <c r="L608" s="4" t="s">
        <v>21</v>
      </c>
      <c r="M608" s="15">
        <v>68500</v>
      </c>
      <c r="N608" s="15">
        <v>87000</v>
      </c>
      <c r="O608" s="16">
        <v>77750</v>
      </c>
      <c r="P608" s="25">
        <f t="shared" si="29"/>
        <v>0</v>
      </c>
      <c r="Q608" s="25">
        <f t="shared" si="30"/>
        <v>0</v>
      </c>
      <c r="R608" s="25">
        <f t="shared" si="31"/>
        <v>0</v>
      </c>
    </row>
    <row r="609" spans="1:18" x14ac:dyDescent="0.2">
      <c r="A609" s="5" t="s">
        <v>55</v>
      </c>
      <c r="B609" s="5" t="s">
        <v>1301</v>
      </c>
      <c r="C609" s="5" t="s">
        <v>23</v>
      </c>
      <c r="D609" s="5" t="s">
        <v>1302</v>
      </c>
      <c r="E609" s="5" t="s">
        <v>63</v>
      </c>
      <c r="F609" s="5" t="s">
        <v>63</v>
      </c>
      <c r="G609" s="5" t="s">
        <v>63</v>
      </c>
      <c r="H609" s="5" t="s">
        <v>53</v>
      </c>
      <c r="I609" s="5" t="s">
        <v>19</v>
      </c>
      <c r="J609" s="5" t="s">
        <v>20</v>
      </c>
      <c r="K609" s="5" t="s">
        <v>32</v>
      </c>
      <c r="L609" s="5" t="s">
        <v>21</v>
      </c>
      <c r="M609" s="17">
        <v>67861</v>
      </c>
      <c r="N609" s="17">
        <v>93310.8</v>
      </c>
      <c r="O609" s="18">
        <v>80585.899999999994</v>
      </c>
      <c r="P609" s="25">
        <f t="shared" si="29"/>
        <v>0</v>
      </c>
      <c r="Q609" s="25">
        <f t="shared" si="30"/>
        <v>0</v>
      </c>
      <c r="R609" s="25">
        <f t="shared" si="31"/>
        <v>0</v>
      </c>
    </row>
    <row r="610" spans="1:18" x14ac:dyDescent="0.2">
      <c r="A610" s="4" t="s">
        <v>48</v>
      </c>
      <c r="B610" s="4" t="s">
        <v>1303</v>
      </c>
      <c r="C610" s="4" t="s">
        <v>23</v>
      </c>
      <c r="D610" s="4" t="s">
        <v>1304</v>
      </c>
      <c r="E610" s="4" t="s">
        <v>123</v>
      </c>
      <c r="F610" s="4" t="s">
        <v>123</v>
      </c>
      <c r="G610" s="4" t="s">
        <v>123</v>
      </c>
      <c r="H610" s="4" t="s">
        <v>31</v>
      </c>
      <c r="I610" s="4" t="s">
        <v>1305</v>
      </c>
      <c r="J610" s="4" t="s">
        <v>20</v>
      </c>
      <c r="K610" s="4" t="s">
        <v>32</v>
      </c>
      <c r="L610" s="4" t="s">
        <v>21</v>
      </c>
      <c r="M610" s="15">
        <v>68500</v>
      </c>
      <c r="N610" s="15">
        <v>87000</v>
      </c>
      <c r="O610" s="16">
        <v>77750</v>
      </c>
      <c r="P610" s="25">
        <f t="shared" si="29"/>
        <v>0</v>
      </c>
      <c r="Q610" s="25">
        <f t="shared" si="30"/>
        <v>0</v>
      </c>
      <c r="R610" s="25">
        <f t="shared" si="31"/>
        <v>0</v>
      </c>
    </row>
    <row r="611" spans="1:18" x14ac:dyDescent="0.2">
      <c r="A611" s="5" t="s">
        <v>96</v>
      </c>
      <c r="B611" s="5" t="s">
        <v>1306</v>
      </c>
      <c r="C611" s="5" t="s">
        <v>50</v>
      </c>
      <c r="D611" s="5" t="s">
        <v>1307</v>
      </c>
      <c r="E611" s="5" t="s">
        <v>1125</v>
      </c>
      <c r="F611" s="5" t="s">
        <v>1125</v>
      </c>
      <c r="G611" s="5" t="s">
        <v>1125</v>
      </c>
      <c r="H611" s="5" t="s">
        <v>53</v>
      </c>
      <c r="I611" s="5" t="s">
        <v>18</v>
      </c>
      <c r="J611" s="5" t="s">
        <v>20</v>
      </c>
      <c r="K611" s="5" t="s">
        <v>32</v>
      </c>
      <c r="L611" s="5" t="s">
        <v>21</v>
      </c>
      <c r="M611" s="17">
        <v>60000</v>
      </c>
      <c r="N611" s="17">
        <v>70000</v>
      </c>
      <c r="O611" s="18">
        <v>65000</v>
      </c>
      <c r="P611" s="25">
        <f t="shared" si="29"/>
        <v>0</v>
      </c>
      <c r="Q611" s="25">
        <f t="shared" si="30"/>
        <v>0</v>
      </c>
      <c r="R611" s="25">
        <f t="shared" si="31"/>
        <v>0</v>
      </c>
    </row>
    <row r="612" spans="1:18" x14ac:dyDescent="0.2">
      <c r="A612" s="4" t="s">
        <v>88</v>
      </c>
      <c r="B612" s="4" t="s">
        <v>1308</v>
      </c>
      <c r="C612" s="4" t="s">
        <v>90</v>
      </c>
      <c r="D612" s="4" t="s">
        <v>1309</v>
      </c>
      <c r="E612" s="4" t="s">
        <v>37</v>
      </c>
      <c r="F612" s="4" t="s">
        <v>37</v>
      </c>
      <c r="G612" s="4" t="s">
        <v>37</v>
      </c>
      <c r="H612" s="4" t="s">
        <v>31</v>
      </c>
      <c r="I612" s="4" t="s">
        <v>18</v>
      </c>
      <c r="J612" s="4" t="s">
        <v>20</v>
      </c>
      <c r="K612" s="4" t="s">
        <v>32</v>
      </c>
      <c r="L612" s="4" t="s">
        <v>21</v>
      </c>
      <c r="M612" s="15">
        <v>92610</v>
      </c>
      <c r="N612" s="15">
        <v>103700</v>
      </c>
      <c r="O612" s="16">
        <v>98155</v>
      </c>
      <c r="P612" s="25">
        <f t="shared" si="29"/>
        <v>0</v>
      </c>
      <c r="Q612" s="25">
        <f t="shared" si="30"/>
        <v>0</v>
      </c>
      <c r="R612" s="25">
        <f t="shared" si="31"/>
        <v>0</v>
      </c>
    </row>
    <row r="613" spans="1:18" x14ac:dyDescent="0.2">
      <c r="A613" s="5" t="s">
        <v>26</v>
      </c>
      <c r="B613" s="5" t="s">
        <v>1310</v>
      </c>
      <c r="C613" s="5" t="s">
        <v>28</v>
      </c>
      <c r="D613" s="5" t="s">
        <v>1311</v>
      </c>
      <c r="E613" s="5" t="s">
        <v>610</v>
      </c>
      <c r="F613" s="5" t="s">
        <v>610</v>
      </c>
      <c r="G613" s="5" t="s">
        <v>610</v>
      </c>
      <c r="H613" s="5" t="s">
        <v>100</v>
      </c>
      <c r="I613" s="5" t="s">
        <v>54</v>
      </c>
      <c r="J613" s="5" t="s">
        <v>20</v>
      </c>
      <c r="K613" s="5" t="s">
        <v>32</v>
      </c>
      <c r="L613" s="5" t="s">
        <v>21</v>
      </c>
      <c r="M613" s="17">
        <v>64123.59</v>
      </c>
      <c r="N613" s="17">
        <v>86600</v>
      </c>
      <c r="O613" s="18">
        <v>75361.794999999998</v>
      </c>
      <c r="P613" s="25">
        <f t="shared" si="29"/>
        <v>0</v>
      </c>
      <c r="Q613" s="25">
        <f t="shared" si="30"/>
        <v>0</v>
      </c>
      <c r="R613" s="25">
        <f t="shared" si="31"/>
        <v>0</v>
      </c>
    </row>
    <row r="614" spans="1:18" x14ac:dyDescent="0.2">
      <c r="A614" s="4" t="s">
        <v>96</v>
      </c>
      <c r="B614" s="4" t="s">
        <v>1312</v>
      </c>
      <c r="C614" s="4" t="s">
        <v>50</v>
      </c>
      <c r="D614" s="4" t="s">
        <v>1313</v>
      </c>
      <c r="E614" s="4" t="s">
        <v>1835</v>
      </c>
      <c r="F614" s="4" t="s">
        <v>1835</v>
      </c>
      <c r="G614" s="4" t="s">
        <v>1835</v>
      </c>
      <c r="H614" s="4" t="s">
        <v>146</v>
      </c>
      <c r="I614" s="4" t="s">
        <v>54</v>
      </c>
      <c r="J614" s="4" t="s">
        <v>20</v>
      </c>
      <c r="K614" s="4" t="s">
        <v>32</v>
      </c>
      <c r="L614" s="4" t="s">
        <v>21</v>
      </c>
      <c r="M614" s="15">
        <v>50000</v>
      </c>
      <c r="N614" s="15">
        <v>76458</v>
      </c>
      <c r="O614" s="16">
        <v>63229</v>
      </c>
      <c r="P614" s="25">
        <f t="shared" si="29"/>
        <v>0</v>
      </c>
      <c r="Q614" s="25">
        <f t="shared" si="30"/>
        <v>0</v>
      </c>
      <c r="R614" s="25">
        <f t="shared" si="31"/>
        <v>0</v>
      </c>
    </row>
    <row r="615" spans="1:18" x14ac:dyDescent="0.2">
      <c r="A615" s="5" t="s">
        <v>81</v>
      </c>
      <c r="B615" s="5" t="s">
        <v>1314</v>
      </c>
      <c r="C615" s="5" t="s">
        <v>1031</v>
      </c>
      <c r="D615" s="5" t="s">
        <v>1315</v>
      </c>
      <c r="E615" s="5" t="s">
        <v>17</v>
      </c>
      <c r="F615" s="5" t="s">
        <v>17</v>
      </c>
      <c r="G615" s="5" t="s">
        <v>17</v>
      </c>
      <c r="H615" s="5" t="s">
        <v>18</v>
      </c>
      <c r="I615" s="5" t="s">
        <v>1316</v>
      </c>
      <c r="J615" s="5" t="s">
        <v>45</v>
      </c>
      <c r="K615" s="5" t="s">
        <v>17</v>
      </c>
      <c r="L615" s="5" t="s">
        <v>21</v>
      </c>
      <c r="M615" s="17">
        <v>66000</v>
      </c>
      <c r="N615" s="17">
        <v>84500</v>
      </c>
      <c r="O615" s="18">
        <v>75250</v>
      </c>
      <c r="P615" s="25">
        <f t="shared" si="29"/>
        <v>0</v>
      </c>
      <c r="Q615" s="25">
        <f t="shared" si="30"/>
        <v>0</v>
      </c>
      <c r="R615" s="25">
        <f t="shared" si="31"/>
        <v>0</v>
      </c>
    </row>
    <row r="616" spans="1:18" x14ac:dyDescent="0.2">
      <c r="A616" s="4" t="s">
        <v>81</v>
      </c>
      <c r="B616" s="4" t="s">
        <v>1267</v>
      </c>
      <c r="C616" s="4" t="s">
        <v>50</v>
      </c>
      <c r="D616" s="4" t="s">
        <v>1317</v>
      </c>
      <c r="E616" s="4" t="s">
        <v>1318</v>
      </c>
      <c r="F616" s="4" t="s">
        <v>1318</v>
      </c>
      <c r="G616" s="4" t="s">
        <v>1318</v>
      </c>
      <c r="H616" s="4" t="s">
        <v>53</v>
      </c>
      <c r="I616" s="4" t="s">
        <v>54</v>
      </c>
      <c r="J616" s="4" t="s">
        <v>20</v>
      </c>
      <c r="K616" s="4" t="s">
        <v>32</v>
      </c>
      <c r="L616" s="4" t="s">
        <v>21</v>
      </c>
      <c r="M616" s="15">
        <v>58240</v>
      </c>
      <c r="N616" s="15">
        <v>58240</v>
      </c>
      <c r="O616" s="16">
        <v>58240</v>
      </c>
      <c r="P616" s="25">
        <f t="shared" si="29"/>
        <v>0</v>
      </c>
      <c r="Q616" s="25">
        <f t="shared" si="30"/>
        <v>1</v>
      </c>
      <c r="R616" s="25">
        <f t="shared" si="31"/>
        <v>0</v>
      </c>
    </row>
    <row r="617" spans="1:18" x14ac:dyDescent="0.2">
      <c r="A617" s="5" t="s">
        <v>26</v>
      </c>
      <c r="B617" s="5" t="s">
        <v>1319</v>
      </c>
      <c r="C617" s="5" t="s">
        <v>50</v>
      </c>
      <c r="D617" s="5" t="s">
        <v>1070</v>
      </c>
      <c r="E617" s="5" t="s">
        <v>600</v>
      </c>
      <c r="F617" s="5" t="s">
        <v>600</v>
      </c>
      <c r="G617" s="5" t="s">
        <v>600</v>
      </c>
      <c r="H617" s="5" t="s">
        <v>31</v>
      </c>
      <c r="I617" s="5" t="s">
        <v>1320</v>
      </c>
      <c r="J617" s="5" t="s">
        <v>20</v>
      </c>
      <c r="K617" s="5" t="s">
        <v>32</v>
      </c>
      <c r="L617" s="5" t="s">
        <v>21</v>
      </c>
      <c r="M617" s="17">
        <v>64123.59</v>
      </c>
      <c r="N617" s="17">
        <v>86600</v>
      </c>
      <c r="O617" s="18">
        <v>75361.794999999998</v>
      </c>
      <c r="P617" s="25">
        <f t="shared" si="29"/>
        <v>0</v>
      </c>
      <c r="Q617" s="25">
        <f t="shared" si="30"/>
        <v>0</v>
      </c>
      <c r="R617" s="25">
        <f t="shared" si="31"/>
        <v>0</v>
      </c>
    </row>
    <row r="618" spans="1:18" x14ac:dyDescent="0.2">
      <c r="A618" s="4" t="s">
        <v>55</v>
      </c>
      <c r="B618" s="4" t="s">
        <v>1321</v>
      </c>
      <c r="C618" s="4" t="s">
        <v>67</v>
      </c>
      <c r="D618" s="4" t="s">
        <v>1322</v>
      </c>
      <c r="E618" s="4" t="s">
        <v>1835</v>
      </c>
      <c r="F618" s="4" t="s">
        <v>1835</v>
      </c>
      <c r="G618" s="4" t="s">
        <v>1835</v>
      </c>
      <c r="H618" s="4" t="s">
        <v>146</v>
      </c>
      <c r="I618" s="4" t="s">
        <v>641</v>
      </c>
      <c r="J618" s="4" t="s">
        <v>20</v>
      </c>
      <c r="K618" s="4" t="s">
        <v>32</v>
      </c>
      <c r="L618" s="4" t="s">
        <v>33</v>
      </c>
      <c r="M618" s="15">
        <v>137280</v>
      </c>
      <c r="N618" s="15">
        <v>145600</v>
      </c>
      <c r="O618" s="16">
        <v>141440</v>
      </c>
      <c r="P618" s="25">
        <f t="shared" si="29"/>
        <v>1</v>
      </c>
      <c r="Q618" s="25">
        <f t="shared" si="30"/>
        <v>1</v>
      </c>
      <c r="R618" s="25">
        <f t="shared" si="31"/>
        <v>1</v>
      </c>
    </row>
    <row r="619" spans="1:18" x14ac:dyDescent="0.2">
      <c r="A619" s="5" t="s">
        <v>48</v>
      </c>
      <c r="B619" s="5" t="s">
        <v>1323</v>
      </c>
      <c r="C619" s="5" t="s">
        <v>50</v>
      </c>
      <c r="D619" s="5" t="s">
        <v>1324</v>
      </c>
      <c r="E619" s="5" t="s">
        <v>1005</v>
      </c>
      <c r="F619" s="5" t="s">
        <v>1005</v>
      </c>
      <c r="G619" s="5" t="s">
        <v>1005</v>
      </c>
      <c r="H619" s="5" t="s">
        <v>53</v>
      </c>
      <c r="I619" s="5" t="s">
        <v>54</v>
      </c>
      <c r="J619" s="5" t="s">
        <v>20</v>
      </c>
      <c r="K619" s="5" t="s">
        <v>32</v>
      </c>
      <c r="L619" s="5" t="s">
        <v>21</v>
      </c>
      <c r="M619" s="17">
        <v>30240.560000000001</v>
      </c>
      <c r="N619" s="17">
        <v>57200</v>
      </c>
      <c r="O619" s="18">
        <v>43720.28</v>
      </c>
      <c r="P619" s="25">
        <f t="shared" si="29"/>
        <v>0</v>
      </c>
      <c r="Q619" s="25">
        <f t="shared" si="30"/>
        <v>1</v>
      </c>
      <c r="R619" s="25">
        <f t="shared" si="31"/>
        <v>0</v>
      </c>
    </row>
    <row r="620" spans="1:18" x14ac:dyDescent="0.2">
      <c r="A620" s="4" t="s">
        <v>48</v>
      </c>
      <c r="B620" s="4" t="s">
        <v>1325</v>
      </c>
      <c r="C620" s="4" t="s">
        <v>50</v>
      </c>
      <c r="D620" s="4" t="s">
        <v>1326</v>
      </c>
      <c r="E620" s="4" t="s">
        <v>1327</v>
      </c>
      <c r="F620" s="4" t="s">
        <v>1327</v>
      </c>
      <c r="G620" s="4" t="s">
        <v>1327</v>
      </c>
      <c r="H620" s="4" t="s">
        <v>53</v>
      </c>
      <c r="I620" s="4" t="s">
        <v>1328</v>
      </c>
      <c r="J620" s="4" t="s">
        <v>20</v>
      </c>
      <c r="K620" s="4" t="s">
        <v>32</v>
      </c>
      <c r="L620" s="4" t="s">
        <v>33</v>
      </c>
      <c r="M620" s="15">
        <v>94494.399999999994</v>
      </c>
      <c r="N620" s="15">
        <v>111633.60000000001</v>
      </c>
      <c r="O620" s="16">
        <v>103064</v>
      </c>
      <c r="P620" s="25">
        <f t="shared" si="29"/>
        <v>0</v>
      </c>
      <c r="Q620" s="25">
        <f t="shared" si="30"/>
        <v>0</v>
      </c>
      <c r="R620" s="25">
        <f t="shared" si="31"/>
        <v>0</v>
      </c>
    </row>
    <row r="621" spans="1:18" x14ac:dyDescent="0.2">
      <c r="A621" s="5" t="s">
        <v>48</v>
      </c>
      <c r="B621" s="5" t="s">
        <v>1329</v>
      </c>
      <c r="C621" s="5" t="s">
        <v>90</v>
      </c>
      <c r="D621" s="5" t="s">
        <v>1330</v>
      </c>
      <c r="E621" s="5" t="s">
        <v>17</v>
      </c>
      <c r="F621" s="5" t="s">
        <v>17</v>
      </c>
      <c r="G621" s="5" t="s">
        <v>17</v>
      </c>
      <c r="H621" s="5" t="s">
        <v>18</v>
      </c>
      <c r="I621" s="5" t="s">
        <v>1331</v>
      </c>
      <c r="J621" s="5" t="s">
        <v>45</v>
      </c>
      <c r="K621" s="5" t="s">
        <v>17</v>
      </c>
      <c r="L621" s="5" t="s">
        <v>21</v>
      </c>
      <c r="M621" s="17">
        <v>68500</v>
      </c>
      <c r="N621" s="17">
        <v>87000</v>
      </c>
      <c r="O621" s="18">
        <v>77750</v>
      </c>
      <c r="P621" s="25">
        <f t="shared" si="29"/>
        <v>0</v>
      </c>
      <c r="Q621" s="25">
        <f t="shared" si="30"/>
        <v>0</v>
      </c>
      <c r="R621" s="25">
        <f t="shared" si="31"/>
        <v>0</v>
      </c>
    </row>
    <row r="622" spans="1:18" x14ac:dyDescent="0.2">
      <c r="A622" s="4" t="s">
        <v>26</v>
      </c>
      <c r="B622" s="4" t="s">
        <v>709</v>
      </c>
      <c r="C622" s="4" t="s">
        <v>50</v>
      </c>
      <c r="D622" s="4" t="s">
        <v>710</v>
      </c>
      <c r="E622" s="4" t="s">
        <v>1835</v>
      </c>
      <c r="F622" s="4" t="s">
        <v>1835</v>
      </c>
      <c r="G622" s="4" t="s">
        <v>1835</v>
      </c>
      <c r="H622" s="4" t="s">
        <v>146</v>
      </c>
      <c r="I622" s="4" t="s">
        <v>637</v>
      </c>
      <c r="J622" s="4" t="s">
        <v>20</v>
      </c>
      <c r="K622" s="4" t="s">
        <v>32</v>
      </c>
      <c r="L622" s="4" t="s">
        <v>21</v>
      </c>
      <c r="M622" s="15">
        <v>30240.560000000001</v>
      </c>
      <c r="N622" s="15">
        <v>57200</v>
      </c>
      <c r="O622" s="16">
        <v>43720.28</v>
      </c>
      <c r="P622" s="25">
        <f t="shared" si="29"/>
        <v>0</v>
      </c>
      <c r="Q622" s="25">
        <f t="shared" si="30"/>
        <v>1</v>
      </c>
      <c r="R622" s="25">
        <f t="shared" si="31"/>
        <v>0</v>
      </c>
    </row>
    <row r="623" spans="1:18" x14ac:dyDescent="0.2">
      <c r="A623" s="5" t="s">
        <v>48</v>
      </c>
      <c r="B623" s="5" t="s">
        <v>1332</v>
      </c>
      <c r="C623" s="5" t="s">
        <v>1333</v>
      </c>
      <c r="D623" s="5" t="s">
        <v>1334</v>
      </c>
      <c r="E623" s="5" t="s">
        <v>37</v>
      </c>
      <c r="F623" s="5" t="s">
        <v>37</v>
      </c>
      <c r="G623" s="5" t="s">
        <v>37</v>
      </c>
      <c r="H623" s="5" t="s">
        <v>31</v>
      </c>
      <c r="I623" s="5" t="s">
        <v>1335</v>
      </c>
      <c r="J623" s="5" t="s">
        <v>20</v>
      </c>
      <c r="K623" s="5" t="s">
        <v>443</v>
      </c>
      <c r="L623" s="5" t="s">
        <v>21</v>
      </c>
      <c r="M623" s="17">
        <v>68500</v>
      </c>
      <c r="N623" s="17">
        <v>87000</v>
      </c>
      <c r="O623" s="18">
        <v>77750</v>
      </c>
      <c r="P623" s="25">
        <f t="shared" si="29"/>
        <v>0</v>
      </c>
      <c r="Q623" s="25">
        <f t="shared" si="30"/>
        <v>0</v>
      </c>
      <c r="R623" s="25">
        <f t="shared" si="31"/>
        <v>0</v>
      </c>
    </row>
    <row r="624" spans="1:18" x14ac:dyDescent="0.2">
      <c r="A624" s="4" t="s">
        <v>48</v>
      </c>
      <c r="B624" s="4" t="s">
        <v>565</v>
      </c>
      <c r="C624" s="4" t="s">
        <v>50</v>
      </c>
      <c r="D624" s="4" t="s">
        <v>784</v>
      </c>
      <c r="E624" s="4" t="s">
        <v>482</v>
      </c>
      <c r="F624" s="4" t="s">
        <v>482</v>
      </c>
      <c r="G624" s="4" t="s">
        <v>482</v>
      </c>
      <c r="H624" s="4" t="s">
        <v>31</v>
      </c>
      <c r="I624" s="4" t="s">
        <v>54</v>
      </c>
      <c r="J624" s="4" t="s">
        <v>20</v>
      </c>
      <c r="K624" s="4" t="s">
        <v>32</v>
      </c>
      <c r="L624" s="4" t="s">
        <v>21</v>
      </c>
      <c r="M624" s="15">
        <v>68500</v>
      </c>
      <c r="N624" s="15">
        <v>87000</v>
      </c>
      <c r="O624" s="16">
        <v>77750</v>
      </c>
      <c r="P624" s="25">
        <f t="shared" si="29"/>
        <v>0</v>
      </c>
      <c r="Q624" s="25">
        <f t="shared" si="30"/>
        <v>0</v>
      </c>
      <c r="R624" s="25">
        <f t="shared" si="31"/>
        <v>0</v>
      </c>
    </row>
    <row r="625" spans="1:18" x14ac:dyDescent="0.2">
      <c r="A625" s="5" t="s">
        <v>48</v>
      </c>
      <c r="B625" s="5" t="s">
        <v>1336</v>
      </c>
      <c r="C625" s="5" t="s">
        <v>90</v>
      </c>
      <c r="D625" s="5" t="s">
        <v>263</v>
      </c>
      <c r="E625" s="5" t="s">
        <v>810</v>
      </c>
      <c r="F625" s="5" t="s">
        <v>810</v>
      </c>
      <c r="G625" s="5" t="s">
        <v>810</v>
      </c>
      <c r="H625" s="5" t="s">
        <v>31</v>
      </c>
      <c r="I625" s="5" t="s">
        <v>618</v>
      </c>
      <c r="J625" s="5" t="s">
        <v>45</v>
      </c>
      <c r="K625" s="5" t="s">
        <v>443</v>
      </c>
      <c r="L625" s="5" t="s">
        <v>93</v>
      </c>
      <c r="M625" s="17">
        <v>68500</v>
      </c>
      <c r="N625" s="17">
        <v>87000</v>
      </c>
      <c r="O625" s="18">
        <v>77750</v>
      </c>
      <c r="P625" s="25">
        <f t="shared" si="29"/>
        <v>0</v>
      </c>
      <c r="Q625" s="25">
        <f t="shared" si="30"/>
        <v>0</v>
      </c>
      <c r="R625" s="25">
        <f t="shared" si="31"/>
        <v>0</v>
      </c>
    </row>
    <row r="626" spans="1:18" x14ac:dyDescent="0.2">
      <c r="A626" s="4" t="s">
        <v>96</v>
      </c>
      <c r="B626" s="4" t="s">
        <v>816</v>
      </c>
      <c r="C626" s="4" t="s">
        <v>50</v>
      </c>
      <c r="D626" s="4" t="s">
        <v>1337</v>
      </c>
      <c r="E626" s="4" t="s">
        <v>1835</v>
      </c>
      <c r="F626" s="4" t="s">
        <v>1835</v>
      </c>
      <c r="G626" s="4" t="s">
        <v>1835</v>
      </c>
      <c r="H626" s="4" t="s">
        <v>146</v>
      </c>
      <c r="I626" s="4" t="s">
        <v>54</v>
      </c>
      <c r="J626" s="4" t="s">
        <v>20</v>
      </c>
      <c r="K626" s="4" t="s">
        <v>32</v>
      </c>
      <c r="L626" s="4" t="s">
        <v>21</v>
      </c>
      <c r="M626" s="15">
        <v>50000</v>
      </c>
      <c r="N626" s="15">
        <v>76458</v>
      </c>
      <c r="O626" s="16">
        <v>63229</v>
      </c>
      <c r="P626" s="25">
        <f t="shared" si="29"/>
        <v>0</v>
      </c>
      <c r="Q626" s="25">
        <f t="shared" si="30"/>
        <v>0</v>
      </c>
      <c r="R626" s="25">
        <f t="shared" si="31"/>
        <v>0</v>
      </c>
    </row>
    <row r="627" spans="1:18" x14ac:dyDescent="0.2">
      <c r="A627" s="5" t="s">
        <v>22</v>
      </c>
      <c r="B627" s="5" t="s">
        <v>23</v>
      </c>
      <c r="C627" s="5" t="s">
        <v>23</v>
      </c>
      <c r="D627" s="5" t="s">
        <v>1338</v>
      </c>
      <c r="E627" s="5" t="s">
        <v>99</v>
      </c>
      <c r="F627" s="5" t="s">
        <v>99</v>
      </c>
      <c r="G627" s="5" t="s">
        <v>99</v>
      </c>
      <c r="H627" s="5" t="s">
        <v>100</v>
      </c>
      <c r="I627" s="5" t="s">
        <v>18</v>
      </c>
      <c r="J627" s="5" t="s">
        <v>20</v>
      </c>
      <c r="K627" s="5" t="s">
        <v>32</v>
      </c>
      <c r="L627" s="5" t="s">
        <v>21</v>
      </c>
      <c r="M627" s="17">
        <v>65000</v>
      </c>
      <c r="N627" s="17">
        <v>87000</v>
      </c>
      <c r="O627" s="18">
        <v>76000</v>
      </c>
      <c r="P627" s="25">
        <f t="shared" si="29"/>
        <v>0</v>
      </c>
      <c r="Q627" s="25">
        <f t="shared" si="30"/>
        <v>0</v>
      </c>
      <c r="R627" s="25">
        <f t="shared" si="31"/>
        <v>0</v>
      </c>
    </row>
    <row r="628" spans="1:18" x14ac:dyDescent="0.2">
      <c r="A628" s="4" t="s">
        <v>48</v>
      </c>
      <c r="B628" s="4" t="s">
        <v>1339</v>
      </c>
      <c r="C628" s="4" t="s">
        <v>50</v>
      </c>
      <c r="D628" s="4" t="s">
        <v>1243</v>
      </c>
      <c r="E628" s="4" t="s">
        <v>37</v>
      </c>
      <c r="F628" s="4" t="s">
        <v>37</v>
      </c>
      <c r="G628" s="4" t="s">
        <v>37</v>
      </c>
      <c r="H628" s="4" t="s">
        <v>31</v>
      </c>
      <c r="I628" s="4" t="s">
        <v>18</v>
      </c>
      <c r="J628" s="4" t="s">
        <v>20</v>
      </c>
      <c r="K628" s="4" t="s">
        <v>32</v>
      </c>
      <c r="L628" s="4" t="s">
        <v>33</v>
      </c>
      <c r="M628" s="15">
        <v>68500</v>
      </c>
      <c r="N628" s="15">
        <v>87000</v>
      </c>
      <c r="O628" s="16">
        <v>77750</v>
      </c>
      <c r="P628" s="25">
        <f t="shared" si="29"/>
        <v>0</v>
      </c>
      <c r="Q628" s="25">
        <f t="shared" si="30"/>
        <v>0</v>
      </c>
      <c r="R628" s="25">
        <f t="shared" si="31"/>
        <v>0</v>
      </c>
    </row>
    <row r="629" spans="1:18" x14ac:dyDescent="0.2">
      <c r="A629" s="5" t="s">
        <v>13</v>
      </c>
      <c r="B629" s="5" t="s">
        <v>1340</v>
      </c>
      <c r="C629" s="5" t="s">
        <v>103</v>
      </c>
      <c r="D629" s="5" t="s">
        <v>1341</v>
      </c>
      <c r="E629" s="5" t="s">
        <v>216</v>
      </c>
      <c r="F629" s="5" t="s">
        <v>216</v>
      </c>
      <c r="G629" s="5" t="s">
        <v>216</v>
      </c>
      <c r="H629" s="5" t="s">
        <v>53</v>
      </c>
      <c r="I629" s="5" t="s">
        <v>1342</v>
      </c>
      <c r="J629" s="5" t="s">
        <v>45</v>
      </c>
      <c r="K629" s="5" t="s">
        <v>32</v>
      </c>
      <c r="L629" s="5" t="s">
        <v>33</v>
      </c>
      <c r="M629" s="17">
        <v>37440</v>
      </c>
      <c r="N629" s="17">
        <v>57200</v>
      </c>
      <c r="O629" s="18">
        <v>47320</v>
      </c>
      <c r="P629" s="25">
        <f t="shared" si="29"/>
        <v>0</v>
      </c>
      <c r="Q629" s="25">
        <f t="shared" si="30"/>
        <v>1</v>
      </c>
      <c r="R629" s="25">
        <f t="shared" si="31"/>
        <v>0</v>
      </c>
    </row>
    <row r="630" spans="1:18" x14ac:dyDescent="0.2">
      <c r="A630" s="4" t="s">
        <v>22</v>
      </c>
      <c r="B630" s="4" t="s">
        <v>847</v>
      </c>
      <c r="C630" s="4" t="s">
        <v>23</v>
      </c>
      <c r="D630" s="4" t="s">
        <v>1084</v>
      </c>
      <c r="E630" s="4" t="s">
        <v>319</v>
      </c>
      <c r="F630" s="4" t="s">
        <v>319</v>
      </c>
      <c r="G630" s="4" t="s">
        <v>319</v>
      </c>
      <c r="H630" s="4" t="s">
        <v>31</v>
      </c>
      <c r="I630" s="4" t="s">
        <v>1085</v>
      </c>
      <c r="J630" s="4" t="s">
        <v>20</v>
      </c>
      <c r="K630" s="4" t="s">
        <v>32</v>
      </c>
      <c r="L630" s="4" t="s">
        <v>101</v>
      </c>
      <c r="M630" s="15">
        <v>65000</v>
      </c>
      <c r="N630" s="15">
        <v>87000</v>
      </c>
      <c r="O630" s="16">
        <v>76000</v>
      </c>
      <c r="P630" s="25">
        <f t="shared" si="29"/>
        <v>0</v>
      </c>
      <c r="Q630" s="25">
        <f t="shared" si="30"/>
        <v>0</v>
      </c>
      <c r="R630" s="25">
        <f t="shared" si="31"/>
        <v>0</v>
      </c>
    </row>
    <row r="631" spans="1:18" x14ac:dyDescent="0.2">
      <c r="A631" s="5" t="s">
        <v>26</v>
      </c>
      <c r="B631" s="5" t="s">
        <v>1343</v>
      </c>
      <c r="C631" s="5" t="s">
        <v>50</v>
      </c>
      <c r="D631" s="5" t="s">
        <v>1257</v>
      </c>
      <c r="E631" s="5" t="s">
        <v>1835</v>
      </c>
      <c r="F631" s="5" t="s">
        <v>1835</v>
      </c>
      <c r="G631" s="5" t="s">
        <v>1835</v>
      </c>
      <c r="H631" s="5" t="s">
        <v>146</v>
      </c>
      <c r="I631" s="5" t="s">
        <v>1344</v>
      </c>
      <c r="J631" s="5" t="s">
        <v>45</v>
      </c>
      <c r="K631" s="5" t="s">
        <v>32</v>
      </c>
      <c r="L631" s="5" t="s">
        <v>21</v>
      </c>
      <c r="M631" s="17">
        <v>30240.560000000001</v>
      </c>
      <c r="N631" s="17">
        <v>57200</v>
      </c>
      <c r="O631" s="18">
        <v>43720.28</v>
      </c>
      <c r="P631" s="25">
        <f t="shared" si="29"/>
        <v>0</v>
      </c>
      <c r="Q631" s="25">
        <f t="shared" si="30"/>
        <v>1</v>
      </c>
      <c r="R631" s="25">
        <f t="shared" si="31"/>
        <v>0</v>
      </c>
    </row>
    <row r="632" spans="1:18" x14ac:dyDescent="0.2">
      <c r="A632" s="4" t="s">
        <v>55</v>
      </c>
      <c r="B632" s="4" t="s">
        <v>1345</v>
      </c>
      <c r="C632" s="4" t="s">
        <v>50</v>
      </c>
      <c r="D632" s="4" t="s">
        <v>1346</v>
      </c>
      <c r="E632" s="4" t="s">
        <v>37</v>
      </c>
      <c r="F632" s="4" t="s">
        <v>37</v>
      </c>
      <c r="G632" s="4" t="s">
        <v>37</v>
      </c>
      <c r="H632" s="4" t="s">
        <v>31</v>
      </c>
      <c r="I632" s="4" t="s">
        <v>54</v>
      </c>
      <c r="J632" s="4" t="s">
        <v>20</v>
      </c>
      <c r="K632" s="4" t="s">
        <v>32</v>
      </c>
      <c r="L632" s="4" t="s">
        <v>21</v>
      </c>
      <c r="M632" s="15">
        <v>68000</v>
      </c>
      <c r="N632" s="15">
        <v>88300</v>
      </c>
      <c r="O632" s="16">
        <v>78150</v>
      </c>
      <c r="P632" s="25">
        <f t="shared" si="29"/>
        <v>0</v>
      </c>
      <c r="Q632" s="25">
        <f t="shared" si="30"/>
        <v>0</v>
      </c>
      <c r="R632" s="25">
        <f t="shared" si="31"/>
        <v>0</v>
      </c>
    </row>
    <row r="633" spans="1:18" x14ac:dyDescent="0.2">
      <c r="A633" s="5" t="s">
        <v>13</v>
      </c>
      <c r="B633" s="5" t="s">
        <v>1347</v>
      </c>
      <c r="C633" s="5" t="s">
        <v>35</v>
      </c>
      <c r="D633" s="5" t="s">
        <v>1348</v>
      </c>
      <c r="E633" s="5" t="s">
        <v>63</v>
      </c>
      <c r="F633" s="5" t="s">
        <v>63</v>
      </c>
      <c r="G633" s="5" t="s">
        <v>63</v>
      </c>
      <c r="H633" s="5" t="s">
        <v>53</v>
      </c>
      <c r="I633" s="5" t="s">
        <v>1349</v>
      </c>
      <c r="J633" s="5" t="s">
        <v>20</v>
      </c>
      <c r="K633" s="5" t="s">
        <v>32</v>
      </c>
      <c r="L633" s="5" t="s">
        <v>227</v>
      </c>
      <c r="M633" s="17">
        <v>76400</v>
      </c>
      <c r="N633" s="17">
        <v>76400</v>
      </c>
      <c r="O633" s="18">
        <v>76400</v>
      </c>
      <c r="P633" s="25">
        <f t="shared" si="29"/>
        <v>0</v>
      </c>
      <c r="Q633" s="25">
        <f t="shared" si="30"/>
        <v>0</v>
      </c>
      <c r="R633" s="25">
        <f t="shared" si="31"/>
        <v>0</v>
      </c>
    </row>
    <row r="634" spans="1:18" x14ac:dyDescent="0.2">
      <c r="A634" s="4" t="s">
        <v>26</v>
      </c>
      <c r="B634" s="4" t="s">
        <v>709</v>
      </c>
      <c r="C634" s="4" t="s">
        <v>50</v>
      </c>
      <c r="D634" s="4" t="s">
        <v>710</v>
      </c>
      <c r="E634" s="4" t="s">
        <v>1835</v>
      </c>
      <c r="F634" s="4" t="s">
        <v>1835</v>
      </c>
      <c r="G634" s="4" t="s">
        <v>1835</v>
      </c>
      <c r="H634" s="4" t="s">
        <v>146</v>
      </c>
      <c r="I634" s="4" t="s">
        <v>637</v>
      </c>
      <c r="J634" s="4" t="s">
        <v>20</v>
      </c>
      <c r="K634" s="4" t="s">
        <v>32</v>
      </c>
      <c r="L634" s="4" t="s">
        <v>21</v>
      </c>
      <c r="M634" s="15">
        <v>30240.560000000001</v>
      </c>
      <c r="N634" s="15">
        <v>57200</v>
      </c>
      <c r="O634" s="16">
        <v>43720.28</v>
      </c>
      <c r="P634" s="25">
        <f t="shared" si="29"/>
        <v>0</v>
      </c>
      <c r="Q634" s="25">
        <f t="shared" si="30"/>
        <v>1</v>
      </c>
      <c r="R634" s="25">
        <f t="shared" si="31"/>
        <v>0</v>
      </c>
    </row>
    <row r="635" spans="1:18" x14ac:dyDescent="0.2">
      <c r="A635" s="5" t="s">
        <v>26</v>
      </c>
      <c r="B635" s="5" t="s">
        <v>1351</v>
      </c>
      <c r="C635" s="5" t="s">
        <v>90</v>
      </c>
      <c r="D635" s="5" t="s">
        <v>449</v>
      </c>
      <c r="E635" s="5" t="s">
        <v>37</v>
      </c>
      <c r="F635" s="5" t="s">
        <v>37</v>
      </c>
      <c r="G635" s="5" t="s">
        <v>37</v>
      </c>
      <c r="H635" s="5" t="s">
        <v>31</v>
      </c>
      <c r="I635" s="5" t="s">
        <v>1352</v>
      </c>
      <c r="J635" s="5" t="s">
        <v>20</v>
      </c>
      <c r="K635" s="5" t="s">
        <v>443</v>
      </c>
      <c r="L635" s="5" t="s">
        <v>33</v>
      </c>
      <c r="M635" s="17">
        <v>64123.59</v>
      </c>
      <c r="N635" s="17">
        <v>86600</v>
      </c>
      <c r="O635" s="18">
        <v>75361.794999999998</v>
      </c>
      <c r="P635" s="25">
        <f t="shared" si="29"/>
        <v>0</v>
      </c>
      <c r="Q635" s="25">
        <f t="shared" si="30"/>
        <v>0</v>
      </c>
      <c r="R635" s="25">
        <f t="shared" si="31"/>
        <v>0</v>
      </c>
    </row>
    <row r="636" spans="1:18" x14ac:dyDescent="0.2">
      <c r="A636" s="4" t="s">
        <v>55</v>
      </c>
      <c r="B636" s="4" t="s">
        <v>1345</v>
      </c>
      <c r="C636" s="4" t="s">
        <v>50</v>
      </c>
      <c r="D636" s="4" t="s">
        <v>1346</v>
      </c>
      <c r="E636" s="4" t="s">
        <v>37</v>
      </c>
      <c r="F636" s="4" t="s">
        <v>37</v>
      </c>
      <c r="G636" s="4" t="s">
        <v>37</v>
      </c>
      <c r="H636" s="4" t="s">
        <v>31</v>
      </c>
      <c r="I636" s="4" t="s">
        <v>54</v>
      </c>
      <c r="J636" s="4" t="s">
        <v>20</v>
      </c>
      <c r="K636" s="4" t="s">
        <v>32</v>
      </c>
      <c r="L636" s="4" t="s">
        <v>21</v>
      </c>
      <c r="M636" s="15">
        <v>68000</v>
      </c>
      <c r="N636" s="15">
        <v>88300</v>
      </c>
      <c r="O636" s="16">
        <v>78150</v>
      </c>
      <c r="P636" s="25">
        <f t="shared" si="29"/>
        <v>0</v>
      </c>
      <c r="Q636" s="25">
        <f t="shared" si="30"/>
        <v>0</v>
      </c>
      <c r="R636" s="25">
        <f t="shared" si="31"/>
        <v>0</v>
      </c>
    </row>
    <row r="637" spans="1:18" x14ac:dyDescent="0.2">
      <c r="A637" s="5" t="s">
        <v>48</v>
      </c>
      <c r="B637" s="5" t="s">
        <v>565</v>
      </c>
      <c r="C637" s="5" t="s">
        <v>50</v>
      </c>
      <c r="D637" s="5" t="s">
        <v>784</v>
      </c>
      <c r="E637" s="5" t="s">
        <v>482</v>
      </c>
      <c r="F637" s="5" t="s">
        <v>482</v>
      </c>
      <c r="G637" s="5" t="s">
        <v>482</v>
      </c>
      <c r="H637" s="5" t="s">
        <v>31</v>
      </c>
      <c r="I637" s="5" t="s">
        <v>54</v>
      </c>
      <c r="J637" s="5" t="s">
        <v>20</v>
      </c>
      <c r="K637" s="5" t="s">
        <v>32</v>
      </c>
      <c r="L637" s="5" t="s">
        <v>21</v>
      </c>
      <c r="M637" s="17">
        <v>68500</v>
      </c>
      <c r="N637" s="17">
        <v>87000</v>
      </c>
      <c r="O637" s="18">
        <v>77750</v>
      </c>
      <c r="P637" s="25">
        <f t="shared" si="29"/>
        <v>0</v>
      </c>
      <c r="Q637" s="25">
        <f t="shared" si="30"/>
        <v>0</v>
      </c>
      <c r="R637" s="25">
        <f t="shared" si="31"/>
        <v>0</v>
      </c>
    </row>
    <row r="638" spans="1:18" x14ac:dyDescent="0.2">
      <c r="A638" s="4" t="s">
        <v>22</v>
      </c>
      <c r="B638" s="4" t="s">
        <v>847</v>
      </c>
      <c r="C638" s="4" t="s">
        <v>23</v>
      </c>
      <c r="D638" s="4" t="s">
        <v>1084</v>
      </c>
      <c r="E638" s="4" t="s">
        <v>319</v>
      </c>
      <c r="F638" s="4" t="s">
        <v>319</v>
      </c>
      <c r="G638" s="4" t="s">
        <v>319</v>
      </c>
      <c r="H638" s="4" t="s">
        <v>31</v>
      </c>
      <c r="I638" s="4" t="s">
        <v>1085</v>
      </c>
      <c r="J638" s="4" t="s">
        <v>20</v>
      </c>
      <c r="K638" s="4" t="s">
        <v>32</v>
      </c>
      <c r="L638" s="4" t="s">
        <v>101</v>
      </c>
      <c r="M638" s="15">
        <v>65000</v>
      </c>
      <c r="N638" s="15">
        <v>87000</v>
      </c>
      <c r="O638" s="16">
        <v>76000</v>
      </c>
      <c r="P638" s="25">
        <f t="shared" si="29"/>
        <v>0</v>
      </c>
      <c r="Q638" s="25">
        <f t="shared" si="30"/>
        <v>0</v>
      </c>
      <c r="R638" s="25">
        <f t="shared" si="31"/>
        <v>0</v>
      </c>
    </row>
    <row r="639" spans="1:18" x14ac:dyDescent="0.2">
      <c r="A639" s="5" t="s">
        <v>48</v>
      </c>
      <c r="B639" s="5" t="s">
        <v>1357</v>
      </c>
      <c r="C639" s="5" t="s">
        <v>23</v>
      </c>
      <c r="D639" s="5" t="s">
        <v>484</v>
      </c>
      <c r="E639" s="5" t="s">
        <v>37</v>
      </c>
      <c r="F639" s="5" t="s">
        <v>37</v>
      </c>
      <c r="G639" s="5" t="s">
        <v>37</v>
      </c>
      <c r="H639" s="5" t="s">
        <v>31</v>
      </c>
      <c r="I639" s="5" t="s">
        <v>1358</v>
      </c>
      <c r="J639" s="5" t="s">
        <v>223</v>
      </c>
      <c r="K639" s="5" t="s">
        <v>32</v>
      </c>
      <c r="L639" s="5" t="s">
        <v>33</v>
      </c>
      <c r="M639" s="17">
        <v>68500</v>
      </c>
      <c r="N639" s="17">
        <v>87000</v>
      </c>
      <c r="O639" s="18">
        <v>77750</v>
      </c>
      <c r="P639" s="25">
        <f t="shared" si="29"/>
        <v>0</v>
      </c>
      <c r="Q639" s="25">
        <f t="shared" si="30"/>
        <v>0</v>
      </c>
      <c r="R639" s="25">
        <f t="shared" si="31"/>
        <v>0</v>
      </c>
    </row>
    <row r="640" spans="1:18" x14ac:dyDescent="0.2">
      <c r="A640" s="4" t="s">
        <v>48</v>
      </c>
      <c r="B640" s="4" t="s">
        <v>1339</v>
      </c>
      <c r="C640" s="4" t="s">
        <v>50</v>
      </c>
      <c r="D640" s="4" t="s">
        <v>1243</v>
      </c>
      <c r="E640" s="4" t="s">
        <v>37</v>
      </c>
      <c r="F640" s="4" t="s">
        <v>37</v>
      </c>
      <c r="G640" s="4" t="s">
        <v>37</v>
      </c>
      <c r="H640" s="4" t="s">
        <v>31</v>
      </c>
      <c r="I640" s="4" t="s">
        <v>18</v>
      </c>
      <c r="J640" s="4" t="s">
        <v>20</v>
      </c>
      <c r="K640" s="4" t="s">
        <v>32</v>
      </c>
      <c r="L640" s="4" t="s">
        <v>33</v>
      </c>
      <c r="M640" s="15">
        <v>68500</v>
      </c>
      <c r="N640" s="15">
        <v>87000</v>
      </c>
      <c r="O640" s="16">
        <v>77750</v>
      </c>
      <c r="P640" s="25">
        <f t="shared" si="29"/>
        <v>0</v>
      </c>
      <c r="Q640" s="25">
        <f t="shared" si="30"/>
        <v>0</v>
      </c>
      <c r="R640" s="25">
        <f t="shared" si="31"/>
        <v>0</v>
      </c>
    </row>
    <row r="641" spans="1:18" x14ac:dyDescent="0.2">
      <c r="A641" s="5" t="s">
        <v>48</v>
      </c>
      <c r="B641" s="5" t="s">
        <v>1359</v>
      </c>
      <c r="C641" s="5" t="s">
        <v>50</v>
      </c>
      <c r="D641" s="5" t="s">
        <v>1360</v>
      </c>
      <c r="E641" s="5" t="s">
        <v>452</v>
      </c>
      <c r="F641" s="5" t="s">
        <v>452</v>
      </c>
      <c r="G641" s="5" t="s">
        <v>452</v>
      </c>
      <c r="H641" s="5" t="s">
        <v>53</v>
      </c>
      <c r="I641" s="5" t="s">
        <v>1361</v>
      </c>
      <c r="J641" s="5" t="s">
        <v>45</v>
      </c>
      <c r="K641" s="5" t="s">
        <v>32</v>
      </c>
      <c r="L641" s="5" t="s">
        <v>21</v>
      </c>
      <c r="M641" s="17">
        <v>81000</v>
      </c>
      <c r="N641" s="17">
        <v>99000</v>
      </c>
      <c r="O641" s="18">
        <v>90000</v>
      </c>
      <c r="P641" s="25">
        <f t="shared" si="29"/>
        <v>0</v>
      </c>
      <c r="Q641" s="25">
        <f t="shared" si="30"/>
        <v>0</v>
      </c>
      <c r="R641" s="25">
        <f t="shared" si="31"/>
        <v>0</v>
      </c>
    </row>
    <row r="642" spans="1:18" x14ac:dyDescent="0.2">
      <c r="A642" s="4" t="s">
        <v>96</v>
      </c>
      <c r="B642" s="4" t="s">
        <v>816</v>
      </c>
      <c r="C642" s="4" t="s">
        <v>50</v>
      </c>
      <c r="D642" s="4" t="s">
        <v>1362</v>
      </c>
      <c r="E642" s="4" t="s">
        <v>37</v>
      </c>
      <c r="F642" s="4" t="s">
        <v>37</v>
      </c>
      <c r="G642" s="4" t="s">
        <v>37</v>
      </c>
      <c r="H642" s="4" t="s">
        <v>31</v>
      </c>
      <c r="I642" s="4" t="s">
        <v>193</v>
      </c>
      <c r="J642" s="4" t="s">
        <v>20</v>
      </c>
      <c r="K642" s="4" t="s">
        <v>32</v>
      </c>
      <c r="L642" s="4" t="s">
        <v>21</v>
      </c>
      <c r="M642" s="15">
        <v>50000</v>
      </c>
      <c r="N642" s="15">
        <v>76458</v>
      </c>
      <c r="O642" s="16">
        <v>63229</v>
      </c>
      <c r="P642" s="25">
        <f t="shared" si="29"/>
        <v>0</v>
      </c>
      <c r="Q642" s="25">
        <f t="shared" si="30"/>
        <v>0</v>
      </c>
      <c r="R642" s="25">
        <f t="shared" si="31"/>
        <v>0</v>
      </c>
    </row>
    <row r="643" spans="1:18" x14ac:dyDescent="0.2">
      <c r="A643" s="5" t="s">
        <v>55</v>
      </c>
      <c r="B643" s="5" t="s">
        <v>1363</v>
      </c>
      <c r="C643" s="5" t="s">
        <v>50</v>
      </c>
      <c r="D643" s="5" t="s">
        <v>1364</v>
      </c>
      <c r="E643" s="5" t="s">
        <v>204</v>
      </c>
      <c r="F643" s="5" t="s">
        <v>204</v>
      </c>
      <c r="G643" s="5" t="s">
        <v>204</v>
      </c>
      <c r="H643" s="5" t="s">
        <v>31</v>
      </c>
      <c r="I643" s="5" t="s">
        <v>18</v>
      </c>
      <c r="J643" s="5" t="s">
        <v>45</v>
      </c>
      <c r="K643" s="5" t="s">
        <v>32</v>
      </c>
      <c r="L643" s="5" t="s">
        <v>46</v>
      </c>
      <c r="M643" s="17">
        <v>68000</v>
      </c>
      <c r="N643" s="17">
        <v>88300</v>
      </c>
      <c r="O643" s="18">
        <v>78150</v>
      </c>
      <c r="P643" s="25">
        <f t="shared" ref="P643:P706" si="32">IF(OR(M643&lt;V$21, M643&gt;V$25), 1, 0)</f>
        <v>0</v>
      </c>
      <c r="Q643" s="25">
        <f t="shared" si="30"/>
        <v>0</v>
      </c>
      <c r="R643" s="25">
        <f t="shared" si="31"/>
        <v>0</v>
      </c>
    </row>
    <row r="644" spans="1:18" x14ac:dyDescent="0.2">
      <c r="A644" s="4" t="s">
        <v>48</v>
      </c>
      <c r="B644" s="4" t="s">
        <v>1365</v>
      </c>
      <c r="C644" s="4" t="s">
        <v>50</v>
      </c>
      <c r="D644" s="4" t="s">
        <v>1366</v>
      </c>
      <c r="E644" s="4" t="s">
        <v>1835</v>
      </c>
      <c r="F644" s="4" t="s">
        <v>1835</v>
      </c>
      <c r="G644" s="4" t="s">
        <v>1835</v>
      </c>
      <c r="H644" s="4" t="s">
        <v>146</v>
      </c>
      <c r="I644" s="4" t="s">
        <v>18</v>
      </c>
      <c r="J644" s="4" t="s">
        <v>20</v>
      </c>
      <c r="K644" s="4" t="s">
        <v>32</v>
      </c>
      <c r="L644" s="4" t="s">
        <v>21</v>
      </c>
      <c r="M644" s="15">
        <v>68500</v>
      </c>
      <c r="N644" s="15">
        <v>87000</v>
      </c>
      <c r="O644" s="16">
        <v>77750</v>
      </c>
      <c r="P644" s="25">
        <f t="shared" si="32"/>
        <v>0</v>
      </c>
      <c r="Q644" s="25">
        <f t="shared" si="30"/>
        <v>0</v>
      </c>
      <c r="R644" s="25">
        <f t="shared" si="31"/>
        <v>0</v>
      </c>
    </row>
    <row r="645" spans="1:18" x14ac:dyDescent="0.2">
      <c r="A645" s="5" t="s">
        <v>55</v>
      </c>
      <c r="B645" s="5" t="s">
        <v>1367</v>
      </c>
      <c r="C645" s="5" t="s">
        <v>90</v>
      </c>
      <c r="D645" s="5" t="s">
        <v>91</v>
      </c>
      <c r="E645" s="5" t="s">
        <v>37</v>
      </c>
      <c r="F645" s="5" t="s">
        <v>37</v>
      </c>
      <c r="G645" s="5" t="s">
        <v>37</v>
      </c>
      <c r="H645" s="5" t="s">
        <v>31</v>
      </c>
      <c r="I645" s="5" t="s">
        <v>1368</v>
      </c>
      <c r="J645" s="5" t="s">
        <v>45</v>
      </c>
      <c r="K645" s="5" t="s">
        <v>32</v>
      </c>
      <c r="L645" s="5" t="s">
        <v>93</v>
      </c>
      <c r="M645" s="17">
        <v>68000</v>
      </c>
      <c r="N645" s="17">
        <v>88300</v>
      </c>
      <c r="O645" s="18">
        <v>78150</v>
      </c>
      <c r="P645" s="25">
        <f t="shared" si="32"/>
        <v>0</v>
      </c>
      <c r="Q645" s="25">
        <f t="shared" si="30"/>
        <v>0</v>
      </c>
      <c r="R645" s="25">
        <f t="shared" si="31"/>
        <v>0</v>
      </c>
    </row>
    <row r="646" spans="1:18" x14ac:dyDescent="0.2">
      <c r="A646" s="4" t="s">
        <v>55</v>
      </c>
      <c r="B646" s="4" t="s">
        <v>1363</v>
      </c>
      <c r="C646" s="4" t="s">
        <v>50</v>
      </c>
      <c r="D646" s="4" t="s">
        <v>1249</v>
      </c>
      <c r="E646" s="4" t="s">
        <v>204</v>
      </c>
      <c r="F646" s="4" t="s">
        <v>204</v>
      </c>
      <c r="G646" s="4" t="s">
        <v>204</v>
      </c>
      <c r="H646" s="4" t="s">
        <v>31</v>
      </c>
      <c r="I646" s="4" t="s">
        <v>18</v>
      </c>
      <c r="J646" s="4" t="s">
        <v>45</v>
      </c>
      <c r="K646" s="4" t="s">
        <v>32</v>
      </c>
      <c r="L646" s="4" t="s">
        <v>46</v>
      </c>
      <c r="M646" s="15">
        <v>68000</v>
      </c>
      <c r="N646" s="15">
        <v>88300</v>
      </c>
      <c r="O646" s="16">
        <v>78150</v>
      </c>
      <c r="P646" s="25">
        <f t="shared" si="32"/>
        <v>0</v>
      </c>
      <c r="Q646" s="25">
        <f t="shared" si="30"/>
        <v>0</v>
      </c>
      <c r="R646" s="25">
        <f t="shared" si="31"/>
        <v>0</v>
      </c>
    </row>
    <row r="647" spans="1:18" x14ac:dyDescent="0.2">
      <c r="A647" s="5" t="s">
        <v>55</v>
      </c>
      <c r="B647" s="5" t="s">
        <v>1369</v>
      </c>
      <c r="C647" s="5" t="s">
        <v>23</v>
      </c>
      <c r="D647" s="5" t="s">
        <v>491</v>
      </c>
      <c r="E647" s="5" t="s">
        <v>1835</v>
      </c>
      <c r="F647" s="5" t="s">
        <v>1835</v>
      </c>
      <c r="G647" s="5" t="s">
        <v>1835</v>
      </c>
      <c r="H647" s="5" t="s">
        <v>146</v>
      </c>
      <c r="I647" s="5" t="s">
        <v>18</v>
      </c>
      <c r="J647" s="5" t="s">
        <v>45</v>
      </c>
      <c r="K647" s="5" t="s">
        <v>32</v>
      </c>
      <c r="L647" s="5" t="s">
        <v>21</v>
      </c>
      <c r="M647" s="17">
        <v>68000</v>
      </c>
      <c r="N647" s="17">
        <v>88300</v>
      </c>
      <c r="O647" s="18">
        <v>78150</v>
      </c>
      <c r="P647" s="25">
        <f t="shared" si="32"/>
        <v>0</v>
      </c>
      <c r="Q647" s="25">
        <f t="shared" si="30"/>
        <v>0</v>
      </c>
      <c r="R647" s="25">
        <f t="shared" si="31"/>
        <v>0</v>
      </c>
    </row>
    <row r="648" spans="1:18" x14ac:dyDescent="0.2">
      <c r="A648" s="4" t="s">
        <v>88</v>
      </c>
      <c r="B648" s="4" t="s">
        <v>299</v>
      </c>
      <c r="C648" s="4" t="s">
        <v>90</v>
      </c>
      <c r="D648" s="4" t="s">
        <v>1370</v>
      </c>
      <c r="E648" s="4" t="s">
        <v>344</v>
      </c>
      <c r="F648" s="4" t="s">
        <v>344</v>
      </c>
      <c r="G648" s="4" t="s">
        <v>344</v>
      </c>
      <c r="H648" s="4" t="s">
        <v>53</v>
      </c>
      <c r="I648" s="4" t="s">
        <v>18</v>
      </c>
      <c r="J648" s="4" t="s">
        <v>20</v>
      </c>
      <c r="K648" s="4" t="s">
        <v>32</v>
      </c>
      <c r="L648" s="4" t="s">
        <v>21</v>
      </c>
      <c r="M648" s="19">
        <v>108347.2</v>
      </c>
      <c r="N648" s="19">
        <v>108347.2</v>
      </c>
      <c r="O648" s="21">
        <v>108347.2</v>
      </c>
      <c r="P648" s="25">
        <f t="shared" si="32"/>
        <v>0</v>
      </c>
      <c r="Q648" s="25">
        <f t="shared" si="30"/>
        <v>0</v>
      </c>
      <c r="R648" s="25">
        <f t="shared" si="31"/>
        <v>0</v>
      </c>
    </row>
    <row r="649" spans="1:18" x14ac:dyDescent="0.2">
      <c r="A649" s="5" t="s">
        <v>55</v>
      </c>
      <c r="B649" s="5" t="s">
        <v>1363</v>
      </c>
      <c r="C649" s="5" t="s">
        <v>50</v>
      </c>
      <c r="D649" s="5" t="s">
        <v>1249</v>
      </c>
      <c r="E649" s="5" t="s">
        <v>204</v>
      </c>
      <c r="F649" s="5" t="s">
        <v>204</v>
      </c>
      <c r="G649" s="5" t="s">
        <v>204</v>
      </c>
      <c r="H649" s="5" t="s">
        <v>31</v>
      </c>
      <c r="I649" s="5" t="s">
        <v>18</v>
      </c>
      <c r="J649" s="5" t="s">
        <v>45</v>
      </c>
      <c r="K649" s="5" t="s">
        <v>32</v>
      </c>
      <c r="L649" s="5" t="s">
        <v>46</v>
      </c>
      <c r="M649" s="17">
        <v>68000</v>
      </c>
      <c r="N649" s="17">
        <v>88300</v>
      </c>
      <c r="O649" s="18">
        <v>78150</v>
      </c>
      <c r="P649" s="25">
        <f t="shared" si="32"/>
        <v>0</v>
      </c>
      <c r="Q649" s="25">
        <f t="shared" si="30"/>
        <v>0</v>
      </c>
      <c r="R649" s="25">
        <f t="shared" si="31"/>
        <v>0</v>
      </c>
    </row>
    <row r="650" spans="1:18" x14ac:dyDescent="0.2">
      <c r="A650" s="4" t="s">
        <v>55</v>
      </c>
      <c r="B650" s="4" t="s">
        <v>1372</v>
      </c>
      <c r="C650" s="4" t="s">
        <v>23</v>
      </c>
      <c r="D650" s="4" t="s">
        <v>491</v>
      </c>
      <c r="E650" s="4" t="s">
        <v>1835</v>
      </c>
      <c r="F650" s="4" t="s">
        <v>1835</v>
      </c>
      <c r="G650" s="4" t="s">
        <v>1835</v>
      </c>
      <c r="H650" s="4" t="s">
        <v>146</v>
      </c>
      <c r="I650" s="4" t="s">
        <v>54</v>
      </c>
      <c r="J650" s="4" t="s">
        <v>45</v>
      </c>
      <c r="K650" s="4" t="s">
        <v>32</v>
      </c>
      <c r="L650" s="4" t="s">
        <v>21</v>
      </c>
      <c r="M650" s="15">
        <v>68000</v>
      </c>
      <c r="N650" s="15">
        <v>88300</v>
      </c>
      <c r="O650" s="16">
        <v>78150</v>
      </c>
      <c r="P650" s="25">
        <f t="shared" si="32"/>
        <v>0</v>
      </c>
      <c r="Q650" s="25">
        <f t="shared" si="30"/>
        <v>0</v>
      </c>
      <c r="R650" s="25">
        <f t="shared" si="31"/>
        <v>0</v>
      </c>
    </row>
    <row r="651" spans="1:18" x14ac:dyDescent="0.2">
      <c r="A651" s="5" t="s">
        <v>48</v>
      </c>
      <c r="B651" s="5" t="s">
        <v>1373</v>
      </c>
      <c r="C651" s="5" t="s">
        <v>15</v>
      </c>
      <c r="D651" s="5" t="s">
        <v>91</v>
      </c>
      <c r="E651" s="5" t="s">
        <v>63</v>
      </c>
      <c r="F651" s="5" t="s">
        <v>63</v>
      </c>
      <c r="G651" s="5" t="s">
        <v>63</v>
      </c>
      <c r="H651" s="5" t="s">
        <v>53</v>
      </c>
      <c r="I651" s="5" t="s">
        <v>1374</v>
      </c>
      <c r="J651" s="5" t="s">
        <v>45</v>
      </c>
      <c r="K651" s="5" t="s">
        <v>32</v>
      </c>
      <c r="L651" s="5" t="s">
        <v>93</v>
      </c>
      <c r="M651" s="17">
        <v>68500</v>
      </c>
      <c r="N651" s="17">
        <v>87000</v>
      </c>
      <c r="O651" s="18">
        <v>77750</v>
      </c>
      <c r="P651" s="25">
        <f t="shared" si="32"/>
        <v>0</v>
      </c>
      <c r="Q651" s="25">
        <f t="shared" si="30"/>
        <v>0</v>
      </c>
      <c r="R651" s="25">
        <f t="shared" si="31"/>
        <v>0</v>
      </c>
    </row>
    <row r="652" spans="1:18" x14ac:dyDescent="0.2">
      <c r="A652" s="4" t="s">
        <v>48</v>
      </c>
      <c r="B652" s="4" t="s">
        <v>1375</v>
      </c>
      <c r="C652" s="4" t="s">
        <v>23</v>
      </c>
      <c r="D652" s="4" t="s">
        <v>583</v>
      </c>
      <c r="E652" s="4" t="s">
        <v>1835</v>
      </c>
      <c r="F652" s="4" t="s">
        <v>1835</v>
      </c>
      <c r="G652" s="4" t="s">
        <v>1835</v>
      </c>
      <c r="H652" s="4" t="s">
        <v>146</v>
      </c>
      <c r="I652" s="4" t="s">
        <v>18</v>
      </c>
      <c r="J652" s="4" t="s">
        <v>20</v>
      </c>
      <c r="K652" s="4" t="s">
        <v>32</v>
      </c>
      <c r="L652" s="4" t="s">
        <v>21</v>
      </c>
      <c r="M652" s="15">
        <v>68500</v>
      </c>
      <c r="N652" s="15">
        <v>87000</v>
      </c>
      <c r="O652" s="16">
        <v>77750</v>
      </c>
      <c r="P652" s="25">
        <f t="shared" si="32"/>
        <v>0</v>
      </c>
      <c r="Q652" s="25">
        <f t="shared" si="30"/>
        <v>0</v>
      </c>
      <c r="R652" s="25">
        <f t="shared" si="31"/>
        <v>0</v>
      </c>
    </row>
    <row r="653" spans="1:18" x14ac:dyDescent="0.2">
      <c r="A653" s="5" t="s">
        <v>88</v>
      </c>
      <c r="B653" s="5" t="s">
        <v>598</v>
      </c>
      <c r="C653" s="5" t="s">
        <v>90</v>
      </c>
      <c r="D653" s="5" t="s">
        <v>1376</v>
      </c>
      <c r="E653" s="5" t="s">
        <v>204</v>
      </c>
      <c r="F653" s="5" t="s">
        <v>204</v>
      </c>
      <c r="G653" s="5" t="s">
        <v>204</v>
      </c>
      <c r="H653" s="5" t="s">
        <v>31</v>
      </c>
      <c r="I653" s="5" t="s">
        <v>18</v>
      </c>
      <c r="J653" s="5" t="s">
        <v>20</v>
      </c>
      <c r="K653" s="5" t="s">
        <v>32</v>
      </c>
      <c r="L653" s="5" t="s">
        <v>241</v>
      </c>
      <c r="M653" s="17">
        <v>59280</v>
      </c>
      <c r="N653" s="17">
        <v>59280</v>
      </c>
      <c r="O653" s="18">
        <v>59280</v>
      </c>
      <c r="P653" s="25">
        <f t="shared" si="32"/>
        <v>0</v>
      </c>
      <c r="Q653" s="25">
        <f t="shared" si="30"/>
        <v>1</v>
      </c>
      <c r="R653" s="25">
        <f t="shared" si="31"/>
        <v>0</v>
      </c>
    </row>
    <row r="654" spans="1:18" x14ac:dyDescent="0.2">
      <c r="A654" s="4" t="s">
        <v>81</v>
      </c>
      <c r="B654" s="4" t="s">
        <v>217</v>
      </c>
      <c r="C654" s="4" t="s">
        <v>23</v>
      </c>
      <c r="D654" s="4" t="s">
        <v>1377</v>
      </c>
      <c r="E654" s="4" t="s">
        <v>37</v>
      </c>
      <c r="F654" s="4" t="s">
        <v>37</v>
      </c>
      <c r="G654" s="4" t="s">
        <v>37</v>
      </c>
      <c r="H654" s="4" t="s">
        <v>31</v>
      </c>
      <c r="I654" s="4" t="s">
        <v>129</v>
      </c>
      <c r="J654" s="4" t="s">
        <v>45</v>
      </c>
      <c r="K654" s="4" t="s">
        <v>32</v>
      </c>
      <c r="L654" s="4" t="s">
        <v>21</v>
      </c>
      <c r="M654" s="15">
        <v>87000</v>
      </c>
      <c r="N654" s="15">
        <v>115000</v>
      </c>
      <c r="O654" s="16">
        <v>101000</v>
      </c>
      <c r="P654" s="25">
        <f t="shared" si="32"/>
        <v>0</v>
      </c>
      <c r="Q654" s="25">
        <f t="shared" si="30"/>
        <v>1</v>
      </c>
      <c r="R654" s="25">
        <f t="shared" si="31"/>
        <v>0</v>
      </c>
    </row>
    <row r="655" spans="1:18" x14ac:dyDescent="0.2">
      <c r="A655" s="5" t="s">
        <v>88</v>
      </c>
      <c r="B655" s="5" t="s">
        <v>1378</v>
      </c>
      <c r="C655" s="5" t="s">
        <v>90</v>
      </c>
      <c r="D655" s="5" t="s">
        <v>1379</v>
      </c>
      <c r="E655" s="5" t="s">
        <v>608</v>
      </c>
      <c r="F655" s="5" t="s">
        <v>608</v>
      </c>
      <c r="G655" s="5" t="s">
        <v>608</v>
      </c>
      <c r="H655" s="5" t="s">
        <v>31</v>
      </c>
      <c r="I655" s="5" t="s">
        <v>1380</v>
      </c>
      <c r="J655" s="5" t="s">
        <v>20</v>
      </c>
      <c r="K655" s="5" t="s">
        <v>32</v>
      </c>
      <c r="L655" s="5" t="s">
        <v>21</v>
      </c>
      <c r="M655" s="17">
        <v>86320</v>
      </c>
      <c r="N655" s="17">
        <v>86320</v>
      </c>
      <c r="O655" s="18">
        <v>86320</v>
      </c>
      <c r="P655" s="25">
        <f t="shared" si="32"/>
        <v>0</v>
      </c>
      <c r="Q655" s="25">
        <f t="shared" si="30"/>
        <v>0</v>
      </c>
      <c r="R655" s="25">
        <f t="shared" si="31"/>
        <v>0</v>
      </c>
    </row>
    <row r="656" spans="1:18" x14ac:dyDescent="0.2">
      <c r="A656" s="4" t="s">
        <v>96</v>
      </c>
      <c r="B656" s="4" t="s">
        <v>1381</v>
      </c>
      <c r="C656" s="4" t="s">
        <v>50</v>
      </c>
      <c r="D656" s="4" t="s">
        <v>1382</v>
      </c>
      <c r="E656" s="4" t="s">
        <v>63</v>
      </c>
      <c r="F656" s="4" t="s">
        <v>63</v>
      </c>
      <c r="G656" s="4" t="s">
        <v>63</v>
      </c>
      <c r="H656" s="4" t="s">
        <v>53</v>
      </c>
      <c r="I656" s="4" t="s">
        <v>54</v>
      </c>
      <c r="J656" s="4" t="s">
        <v>20</v>
      </c>
      <c r="K656" s="4" t="s">
        <v>32</v>
      </c>
      <c r="L656" s="4" t="s">
        <v>130</v>
      </c>
      <c r="M656" s="15">
        <v>66996.800000000003</v>
      </c>
      <c r="N656" s="15">
        <v>66996.800000000003</v>
      </c>
      <c r="O656" s="16">
        <v>66996.800000000003</v>
      </c>
      <c r="P656" s="25">
        <f t="shared" si="32"/>
        <v>0</v>
      </c>
      <c r="Q656" s="25">
        <f t="shared" si="30"/>
        <v>0</v>
      </c>
      <c r="R656" s="25">
        <f t="shared" si="31"/>
        <v>0</v>
      </c>
    </row>
    <row r="657" spans="1:18" x14ac:dyDescent="0.2">
      <c r="A657" s="5" t="s">
        <v>55</v>
      </c>
      <c r="B657" s="5" t="s">
        <v>1383</v>
      </c>
      <c r="C657" s="5" t="s">
        <v>50</v>
      </c>
      <c r="D657" s="5" t="s">
        <v>1384</v>
      </c>
      <c r="E657" s="5" t="s">
        <v>154</v>
      </c>
      <c r="F657" s="5" t="s">
        <v>154</v>
      </c>
      <c r="G657" s="5" t="s">
        <v>154</v>
      </c>
      <c r="H657" s="5" t="s">
        <v>31</v>
      </c>
      <c r="I657" s="5" t="s">
        <v>586</v>
      </c>
      <c r="J657" s="5" t="s">
        <v>20</v>
      </c>
      <c r="K657" s="5" t="s">
        <v>32</v>
      </c>
      <c r="L657" s="5" t="s">
        <v>21</v>
      </c>
      <c r="M657" s="17">
        <v>75000</v>
      </c>
      <c r="N657" s="17">
        <v>75000</v>
      </c>
      <c r="O657" s="18">
        <v>75000</v>
      </c>
      <c r="P657" s="25">
        <f t="shared" si="32"/>
        <v>0</v>
      </c>
      <c r="Q657" s="25">
        <f t="shared" si="30"/>
        <v>0</v>
      </c>
      <c r="R657" s="25">
        <f t="shared" si="31"/>
        <v>0</v>
      </c>
    </row>
    <row r="658" spans="1:18" x14ac:dyDescent="0.2">
      <c r="A658" s="4" t="s">
        <v>88</v>
      </c>
      <c r="B658" s="4" t="s">
        <v>299</v>
      </c>
      <c r="C658" s="4" t="s">
        <v>90</v>
      </c>
      <c r="D658" s="4" t="s">
        <v>1385</v>
      </c>
      <c r="E658" s="4" t="s">
        <v>123</v>
      </c>
      <c r="F658" s="4" t="s">
        <v>123</v>
      </c>
      <c r="G658" s="4" t="s">
        <v>123</v>
      </c>
      <c r="H658" s="4" t="s">
        <v>31</v>
      </c>
      <c r="I658" s="4" t="s">
        <v>18</v>
      </c>
      <c r="J658" s="4" t="s">
        <v>20</v>
      </c>
      <c r="K658" s="4" t="s">
        <v>32</v>
      </c>
      <c r="L658" s="4" t="s">
        <v>481</v>
      </c>
      <c r="M658" s="15">
        <v>91520</v>
      </c>
      <c r="N658" s="15">
        <v>91520</v>
      </c>
      <c r="O658" s="16">
        <v>91520</v>
      </c>
      <c r="P658" s="25">
        <f t="shared" si="32"/>
        <v>0</v>
      </c>
      <c r="Q658" s="25">
        <f t="shared" si="30"/>
        <v>0</v>
      </c>
      <c r="R658" s="25">
        <f t="shared" si="31"/>
        <v>0</v>
      </c>
    </row>
    <row r="659" spans="1:18" x14ac:dyDescent="0.2">
      <c r="A659" s="5" t="s">
        <v>88</v>
      </c>
      <c r="B659" s="5" t="s">
        <v>299</v>
      </c>
      <c r="C659" s="5" t="s">
        <v>90</v>
      </c>
      <c r="D659" s="5" t="s">
        <v>1386</v>
      </c>
      <c r="E659" s="5" t="s">
        <v>37</v>
      </c>
      <c r="F659" s="5" t="s">
        <v>37</v>
      </c>
      <c r="G659" s="5" t="s">
        <v>37</v>
      </c>
      <c r="H659" s="5" t="s">
        <v>31</v>
      </c>
      <c r="I659" s="5" t="s">
        <v>18</v>
      </c>
      <c r="J659" s="5" t="s">
        <v>20</v>
      </c>
      <c r="K659" s="5" t="s">
        <v>32</v>
      </c>
      <c r="L659" s="5" t="s">
        <v>320</v>
      </c>
      <c r="M659" s="17">
        <v>90001.600000000006</v>
      </c>
      <c r="N659" s="17">
        <v>93600</v>
      </c>
      <c r="O659" s="18">
        <v>91800.8</v>
      </c>
      <c r="P659" s="25">
        <f t="shared" si="32"/>
        <v>0</v>
      </c>
      <c r="Q659" s="25">
        <f t="shared" si="30"/>
        <v>0</v>
      </c>
      <c r="R659" s="25">
        <f t="shared" si="31"/>
        <v>0</v>
      </c>
    </row>
    <row r="660" spans="1:18" x14ac:dyDescent="0.2">
      <c r="A660" s="4" t="s">
        <v>88</v>
      </c>
      <c r="B660" s="4" t="s">
        <v>299</v>
      </c>
      <c r="C660" s="4" t="s">
        <v>90</v>
      </c>
      <c r="D660" s="4" t="s">
        <v>1387</v>
      </c>
      <c r="E660" s="4" t="s">
        <v>1318</v>
      </c>
      <c r="F660" s="4" t="s">
        <v>1318</v>
      </c>
      <c r="G660" s="4" t="s">
        <v>1318</v>
      </c>
      <c r="H660" s="4" t="s">
        <v>53</v>
      </c>
      <c r="I660" s="4" t="s">
        <v>18</v>
      </c>
      <c r="J660" s="4" t="s">
        <v>20</v>
      </c>
      <c r="K660" s="4" t="s">
        <v>32</v>
      </c>
      <c r="L660" s="4" t="s">
        <v>46</v>
      </c>
      <c r="M660" s="15">
        <v>95680</v>
      </c>
      <c r="N660" s="15">
        <v>95680</v>
      </c>
      <c r="O660" s="16">
        <v>95680</v>
      </c>
      <c r="P660" s="25">
        <f t="shared" si="32"/>
        <v>0</v>
      </c>
      <c r="Q660" s="25">
        <f t="shared" si="30"/>
        <v>0</v>
      </c>
      <c r="R660" s="25">
        <f t="shared" si="31"/>
        <v>0</v>
      </c>
    </row>
    <row r="661" spans="1:18" x14ac:dyDescent="0.2">
      <c r="A661" s="5" t="s">
        <v>48</v>
      </c>
      <c r="B661" s="5" t="s">
        <v>1388</v>
      </c>
      <c r="C661" s="5" t="s">
        <v>50</v>
      </c>
      <c r="D661" s="5" t="s">
        <v>1389</v>
      </c>
      <c r="E661" s="5" t="s">
        <v>37</v>
      </c>
      <c r="F661" s="5" t="s">
        <v>37</v>
      </c>
      <c r="G661" s="5" t="s">
        <v>37</v>
      </c>
      <c r="H661" s="5" t="s">
        <v>31</v>
      </c>
      <c r="I661" s="5" t="s">
        <v>987</v>
      </c>
      <c r="J661" s="5" t="s">
        <v>45</v>
      </c>
      <c r="K661" s="5" t="s">
        <v>32</v>
      </c>
      <c r="L661" s="5" t="s">
        <v>21</v>
      </c>
      <c r="M661" s="17">
        <v>68500</v>
      </c>
      <c r="N661" s="17">
        <v>87000</v>
      </c>
      <c r="O661" s="18">
        <v>77750</v>
      </c>
      <c r="P661" s="25">
        <f t="shared" si="32"/>
        <v>0</v>
      </c>
      <c r="Q661" s="25">
        <f t="shared" si="30"/>
        <v>0</v>
      </c>
      <c r="R661" s="25">
        <f t="shared" si="31"/>
        <v>0</v>
      </c>
    </row>
    <row r="662" spans="1:18" x14ac:dyDescent="0.2">
      <c r="A662" s="4" t="s">
        <v>26</v>
      </c>
      <c r="B662" s="4" t="s">
        <v>1390</v>
      </c>
      <c r="C662" s="4" t="s">
        <v>50</v>
      </c>
      <c r="D662" s="4" t="s">
        <v>1391</v>
      </c>
      <c r="E662" s="4" t="s">
        <v>323</v>
      </c>
      <c r="F662" s="4" t="s">
        <v>323</v>
      </c>
      <c r="G662" s="4" t="s">
        <v>323</v>
      </c>
      <c r="H662" s="4" t="s">
        <v>53</v>
      </c>
      <c r="I662" s="4" t="s">
        <v>1392</v>
      </c>
      <c r="J662" s="4" t="s">
        <v>45</v>
      </c>
      <c r="K662" s="4" t="s">
        <v>32</v>
      </c>
      <c r="L662" s="4" t="s">
        <v>21</v>
      </c>
      <c r="M662" s="15">
        <v>98000</v>
      </c>
      <c r="N662" s="15">
        <v>144100</v>
      </c>
      <c r="O662" s="16">
        <v>121050</v>
      </c>
      <c r="P662" s="25">
        <f t="shared" si="32"/>
        <v>0</v>
      </c>
      <c r="Q662" s="25">
        <f t="shared" si="30"/>
        <v>1</v>
      </c>
      <c r="R662" s="25">
        <f t="shared" si="31"/>
        <v>1</v>
      </c>
    </row>
    <row r="663" spans="1:18" x14ac:dyDescent="0.2">
      <c r="A663" s="5" t="s">
        <v>26</v>
      </c>
      <c r="B663" s="5" t="s">
        <v>1393</v>
      </c>
      <c r="C663" s="5" t="s">
        <v>23</v>
      </c>
      <c r="D663" s="5" t="s">
        <v>1394</v>
      </c>
      <c r="E663" s="5" t="s">
        <v>1835</v>
      </c>
      <c r="F663" s="5" t="s">
        <v>1835</v>
      </c>
      <c r="G663" s="5" t="s">
        <v>1835</v>
      </c>
      <c r="H663" s="5" t="s">
        <v>146</v>
      </c>
      <c r="I663" s="5" t="s">
        <v>1395</v>
      </c>
      <c r="J663" s="5" t="s">
        <v>45</v>
      </c>
      <c r="K663" s="5" t="s">
        <v>32</v>
      </c>
      <c r="L663" s="5" t="s">
        <v>21</v>
      </c>
      <c r="M663" s="17">
        <v>64123.59</v>
      </c>
      <c r="N663" s="17">
        <v>86600</v>
      </c>
      <c r="O663" s="18">
        <v>75361.794999999998</v>
      </c>
      <c r="P663" s="25">
        <f t="shared" si="32"/>
        <v>0</v>
      </c>
      <c r="Q663" s="25">
        <f t="shared" si="30"/>
        <v>0</v>
      </c>
      <c r="R663" s="25">
        <f t="shared" si="31"/>
        <v>0</v>
      </c>
    </row>
    <row r="664" spans="1:18" x14ac:dyDescent="0.2">
      <c r="A664" s="4" t="s">
        <v>48</v>
      </c>
      <c r="B664" s="4" t="s">
        <v>1396</v>
      </c>
      <c r="C664" s="4" t="s">
        <v>50</v>
      </c>
      <c r="D664" s="4" t="s">
        <v>1397</v>
      </c>
      <c r="E664" s="4" t="s">
        <v>37</v>
      </c>
      <c r="F664" s="4" t="s">
        <v>37</v>
      </c>
      <c r="G664" s="4" t="s">
        <v>37</v>
      </c>
      <c r="H664" s="4" t="s">
        <v>31</v>
      </c>
      <c r="I664" s="4" t="s">
        <v>54</v>
      </c>
      <c r="J664" s="4" t="s">
        <v>45</v>
      </c>
      <c r="K664" s="4" t="s">
        <v>32</v>
      </c>
      <c r="L664" s="4" t="s">
        <v>21</v>
      </c>
      <c r="M664" s="15">
        <v>68500</v>
      </c>
      <c r="N664" s="15">
        <v>87000</v>
      </c>
      <c r="O664" s="16">
        <v>77750</v>
      </c>
      <c r="P664" s="25">
        <f t="shared" si="32"/>
        <v>0</v>
      </c>
      <c r="Q664" s="25">
        <f t="shared" si="30"/>
        <v>0</v>
      </c>
      <c r="R664" s="25">
        <f t="shared" si="31"/>
        <v>0</v>
      </c>
    </row>
    <row r="665" spans="1:18" x14ac:dyDescent="0.2">
      <c r="A665" s="5" t="s">
        <v>48</v>
      </c>
      <c r="B665" s="5" t="s">
        <v>1373</v>
      </c>
      <c r="C665" s="5" t="s">
        <v>15</v>
      </c>
      <c r="D665" s="5" t="s">
        <v>91</v>
      </c>
      <c r="E665" s="5" t="s">
        <v>37</v>
      </c>
      <c r="F665" s="5" t="s">
        <v>37</v>
      </c>
      <c r="G665" s="5" t="s">
        <v>37</v>
      </c>
      <c r="H665" s="5" t="s">
        <v>31</v>
      </c>
      <c r="I665" s="5" t="s">
        <v>1374</v>
      </c>
      <c r="J665" s="5" t="s">
        <v>45</v>
      </c>
      <c r="K665" s="5" t="s">
        <v>32</v>
      </c>
      <c r="L665" s="5" t="s">
        <v>93</v>
      </c>
      <c r="M665" s="17">
        <v>68500</v>
      </c>
      <c r="N665" s="17">
        <v>87000</v>
      </c>
      <c r="O665" s="18">
        <v>77750</v>
      </c>
      <c r="P665" s="25">
        <f t="shared" si="32"/>
        <v>0</v>
      </c>
      <c r="Q665" s="25">
        <f t="shared" si="30"/>
        <v>0</v>
      </c>
      <c r="R665" s="25">
        <f t="shared" si="31"/>
        <v>0</v>
      </c>
    </row>
    <row r="666" spans="1:18" x14ac:dyDescent="0.2">
      <c r="A666" s="4" t="s">
        <v>88</v>
      </c>
      <c r="B666" s="4" t="s">
        <v>299</v>
      </c>
      <c r="C666" s="4" t="s">
        <v>90</v>
      </c>
      <c r="D666" s="4" t="s">
        <v>1398</v>
      </c>
      <c r="E666" s="4" t="s">
        <v>123</v>
      </c>
      <c r="F666" s="4" t="s">
        <v>123</v>
      </c>
      <c r="G666" s="4" t="s">
        <v>123</v>
      </c>
      <c r="H666" s="4" t="s">
        <v>31</v>
      </c>
      <c r="I666" s="4" t="s">
        <v>1399</v>
      </c>
      <c r="J666" s="4" t="s">
        <v>20</v>
      </c>
      <c r="K666" s="4" t="s">
        <v>32</v>
      </c>
      <c r="L666" s="4" t="s">
        <v>21</v>
      </c>
      <c r="M666" s="15">
        <v>86008</v>
      </c>
      <c r="N666" s="15">
        <v>86008</v>
      </c>
      <c r="O666" s="16">
        <v>86008</v>
      </c>
      <c r="P666" s="25">
        <f t="shared" si="32"/>
        <v>0</v>
      </c>
      <c r="Q666" s="25">
        <f t="shared" si="30"/>
        <v>0</v>
      </c>
      <c r="R666" s="25">
        <f t="shared" si="31"/>
        <v>0</v>
      </c>
    </row>
    <row r="667" spans="1:18" x14ac:dyDescent="0.2">
      <c r="A667" s="5" t="s">
        <v>55</v>
      </c>
      <c r="B667" s="5" t="s">
        <v>1400</v>
      </c>
      <c r="C667" s="5" t="s">
        <v>50</v>
      </c>
      <c r="D667" s="5" t="s">
        <v>1401</v>
      </c>
      <c r="E667" s="5" t="s">
        <v>1835</v>
      </c>
      <c r="F667" s="5" t="s">
        <v>1835</v>
      </c>
      <c r="G667" s="5" t="s">
        <v>1835</v>
      </c>
      <c r="H667" s="5" t="s">
        <v>146</v>
      </c>
      <c r="I667" s="5" t="s">
        <v>18</v>
      </c>
      <c r="J667" s="5" t="s">
        <v>45</v>
      </c>
      <c r="K667" s="5" t="s">
        <v>32</v>
      </c>
      <c r="L667" s="5" t="s">
        <v>21</v>
      </c>
      <c r="M667" s="17">
        <v>30240.560000000001</v>
      </c>
      <c r="N667" s="17">
        <v>57200</v>
      </c>
      <c r="O667" s="18">
        <v>43720.28</v>
      </c>
      <c r="P667" s="25">
        <f t="shared" si="32"/>
        <v>0</v>
      </c>
      <c r="Q667" s="25">
        <f t="shared" si="30"/>
        <v>1</v>
      </c>
      <c r="R667" s="25">
        <f t="shared" si="31"/>
        <v>0</v>
      </c>
    </row>
    <row r="668" spans="1:18" x14ac:dyDescent="0.2">
      <c r="A668" s="4" t="s">
        <v>48</v>
      </c>
      <c r="B668" s="4" t="s">
        <v>1402</v>
      </c>
      <c r="C668" s="4" t="s">
        <v>50</v>
      </c>
      <c r="D668" s="4" t="s">
        <v>263</v>
      </c>
      <c r="E668" s="4" t="s">
        <v>30</v>
      </c>
      <c r="F668" s="4" t="s">
        <v>30</v>
      </c>
      <c r="G668" s="4" t="s">
        <v>30</v>
      </c>
      <c r="H668" s="4" t="s">
        <v>31</v>
      </c>
      <c r="I668" s="4" t="s">
        <v>597</v>
      </c>
      <c r="J668" s="4" t="s">
        <v>223</v>
      </c>
      <c r="K668" s="4" t="s">
        <v>32</v>
      </c>
      <c r="L668" s="4" t="s">
        <v>93</v>
      </c>
      <c r="M668" s="15">
        <v>68500</v>
      </c>
      <c r="N668" s="15">
        <v>87000</v>
      </c>
      <c r="O668" s="16">
        <v>77750</v>
      </c>
      <c r="P668" s="25">
        <f t="shared" si="32"/>
        <v>0</v>
      </c>
      <c r="Q668" s="25">
        <f t="shared" si="30"/>
        <v>0</v>
      </c>
      <c r="R668" s="25">
        <f t="shared" si="31"/>
        <v>0</v>
      </c>
    </row>
    <row r="669" spans="1:18" x14ac:dyDescent="0.2">
      <c r="A669" s="5" t="s">
        <v>13</v>
      </c>
      <c r="B669" s="5" t="s">
        <v>1403</v>
      </c>
      <c r="C669" s="5" t="s">
        <v>35</v>
      </c>
      <c r="D669" s="5" t="s">
        <v>1404</v>
      </c>
      <c r="E669" s="5" t="s">
        <v>212</v>
      </c>
      <c r="F669" s="5" t="s">
        <v>212</v>
      </c>
      <c r="G669" s="5" t="s">
        <v>212</v>
      </c>
      <c r="H669" s="5" t="s">
        <v>31</v>
      </c>
      <c r="I669" s="5" t="s">
        <v>1405</v>
      </c>
      <c r="J669" s="5" t="s">
        <v>45</v>
      </c>
      <c r="K669" s="5" t="s">
        <v>32</v>
      </c>
      <c r="L669" s="5" t="s">
        <v>33</v>
      </c>
      <c r="M669" s="17">
        <v>75000</v>
      </c>
      <c r="N669" s="17">
        <v>150000</v>
      </c>
      <c r="O669" s="18">
        <v>112500</v>
      </c>
      <c r="P669" s="25">
        <f t="shared" si="32"/>
        <v>0</v>
      </c>
      <c r="Q669" s="25">
        <f t="shared" si="30"/>
        <v>1</v>
      </c>
      <c r="R669" s="25">
        <f t="shared" si="31"/>
        <v>0</v>
      </c>
    </row>
    <row r="670" spans="1:18" x14ac:dyDescent="0.2">
      <c r="A670" s="4" t="s">
        <v>22</v>
      </c>
      <c r="B670" s="4" t="s">
        <v>1406</v>
      </c>
      <c r="C670" s="4" t="s">
        <v>50</v>
      </c>
      <c r="D670" s="4" t="s">
        <v>1407</v>
      </c>
      <c r="E670" s="4" t="s">
        <v>810</v>
      </c>
      <c r="F670" s="4" t="s">
        <v>810</v>
      </c>
      <c r="G670" s="4" t="s">
        <v>810</v>
      </c>
      <c r="H670" s="4" t="s">
        <v>31</v>
      </c>
      <c r="I670" s="4" t="s">
        <v>54</v>
      </c>
      <c r="J670" s="4" t="s">
        <v>20</v>
      </c>
      <c r="K670" s="4" t="s">
        <v>32</v>
      </c>
      <c r="L670" s="4" t="s">
        <v>21</v>
      </c>
      <c r="M670" s="15">
        <v>41600</v>
      </c>
      <c r="N670" s="15">
        <v>57200</v>
      </c>
      <c r="O670" s="16">
        <v>49400</v>
      </c>
      <c r="P670" s="25">
        <f t="shared" si="32"/>
        <v>0</v>
      </c>
      <c r="Q670" s="25">
        <f t="shared" ref="Q670:Q733" si="33">IF(OR(N670&lt;V$22, N670&gt;V$26), 1, 0)</f>
        <v>1</v>
      </c>
      <c r="R670" s="25">
        <f t="shared" ref="R670:R733" si="34">IF(OR(O670&lt;V$23, O670&gt;V$27),1,0)</f>
        <v>0</v>
      </c>
    </row>
    <row r="671" spans="1:18" x14ac:dyDescent="0.2">
      <c r="A671" s="5" t="s">
        <v>105</v>
      </c>
      <c r="B671" s="5" t="s">
        <v>28</v>
      </c>
      <c r="C671" s="5" t="s">
        <v>28</v>
      </c>
      <c r="D671" s="5" t="s">
        <v>1408</v>
      </c>
      <c r="E671" s="5" t="s">
        <v>533</v>
      </c>
      <c r="F671" s="5" t="s">
        <v>533</v>
      </c>
      <c r="G671" s="5" t="s">
        <v>533</v>
      </c>
      <c r="H671" s="5" t="s">
        <v>119</v>
      </c>
      <c r="I671" s="5" t="s">
        <v>1409</v>
      </c>
      <c r="J671" s="5" t="s">
        <v>20</v>
      </c>
      <c r="K671" s="5" t="s">
        <v>32</v>
      </c>
      <c r="L671" s="5" t="s">
        <v>33</v>
      </c>
      <c r="M671" s="17">
        <v>69695</v>
      </c>
      <c r="N671" s="17">
        <v>115286</v>
      </c>
      <c r="O671" s="18">
        <v>92490.5</v>
      </c>
      <c r="P671" s="25">
        <f t="shared" si="32"/>
        <v>0</v>
      </c>
      <c r="Q671" s="25">
        <f t="shared" si="33"/>
        <v>1</v>
      </c>
      <c r="R671" s="25">
        <f t="shared" si="34"/>
        <v>0</v>
      </c>
    </row>
    <row r="672" spans="1:18" x14ac:dyDescent="0.2">
      <c r="A672" s="4" t="s">
        <v>105</v>
      </c>
      <c r="B672" s="4" t="s">
        <v>1410</v>
      </c>
      <c r="C672" s="4" t="s">
        <v>28</v>
      </c>
      <c r="D672" s="4" t="s">
        <v>1304</v>
      </c>
      <c r="E672" s="4" t="s">
        <v>123</v>
      </c>
      <c r="F672" s="4" t="s">
        <v>123</v>
      </c>
      <c r="G672" s="4" t="s">
        <v>123</v>
      </c>
      <c r="H672" s="4" t="s">
        <v>31</v>
      </c>
      <c r="I672" s="4" t="s">
        <v>1411</v>
      </c>
      <c r="J672" s="4" t="s">
        <v>20</v>
      </c>
      <c r="K672" s="4" t="s">
        <v>32</v>
      </c>
      <c r="L672" s="4" t="s">
        <v>21</v>
      </c>
      <c r="M672" s="15">
        <v>69000</v>
      </c>
      <c r="N672" s="15">
        <v>86000</v>
      </c>
      <c r="O672" s="16">
        <v>77500</v>
      </c>
      <c r="P672" s="25">
        <f t="shared" si="32"/>
        <v>0</v>
      </c>
      <c r="Q672" s="25">
        <f t="shared" si="33"/>
        <v>0</v>
      </c>
      <c r="R672" s="25">
        <f t="shared" si="34"/>
        <v>0</v>
      </c>
    </row>
    <row r="673" spans="1:18" x14ac:dyDescent="0.2">
      <c r="A673" s="5" t="s">
        <v>26</v>
      </c>
      <c r="B673" s="5" t="s">
        <v>1412</v>
      </c>
      <c r="C673" s="5" t="s">
        <v>35</v>
      </c>
      <c r="D673" s="5" t="s">
        <v>1413</v>
      </c>
      <c r="E673" s="5" t="s">
        <v>17</v>
      </c>
      <c r="F673" s="5" t="s">
        <v>17</v>
      </c>
      <c r="G673" s="5" t="s">
        <v>17</v>
      </c>
      <c r="H673" s="5" t="s">
        <v>18</v>
      </c>
      <c r="I673" s="5" t="s">
        <v>1414</v>
      </c>
      <c r="J673" s="5" t="s">
        <v>20</v>
      </c>
      <c r="K673" s="5" t="s">
        <v>17</v>
      </c>
      <c r="L673" s="5" t="s">
        <v>21</v>
      </c>
      <c r="M673" s="17">
        <v>100000</v>
      </c>
      <c r="N673" s="17">
        <v>110000</v>
      </c>
      <c r="O673" s="18">
        <v>105000</v>
      </c>
      <c r="P673" s="25">
        <f t="shared" si="32"/>
        <v>0</v>
      </c>
      <c r="Q673" s="25">
        <f t="shared" si="33"/>
        <v>0</v>
      </c>
      <c r="R673" s="25">
        <f t="shared" si="34"/>
        <v>0</v>
      </c>
    </row>
    <row r="674" spans="1:18" x14ac:dyDescent="0.2">
      <c r="A674" s="4" t="s">
        <v>105</v>
      </c>
      <c r="B674" s="4" t="s">
        <v>28</v>
      </c>
      <c r="C674" s="4" t="s">
        <v>28</v>
      </c>
      <c r="D674" s="4" t="s">
        <v>1415</v>
      </c>
      <c r="E674" s="4" t="s">
        <v>1125</v>
      </c>
      <c r="F674" s="4" t="s">
        <v>1125</v>
      </c>
      <c r="G674" s="4" t="s">
        <v>1125</v>
      </c>
      <c r="H674" s="4" t="s">
        <v>53</v>
      </c>
      <c r="I674" s="4" t="s">
        <v>1416</v>
      </c>
      <c r="J674" s="4" t="s">
        <v>20</v>
      </c>
      <c r="K674" s="4" t="s">
        <v>32</v>
      </c>
      <c r="L674" s="4" t="s">
        <v>320</v>
      </c>
      <c r="M674" s="15">
        <v>77000</v>
      </c>
      <c r="N674" s="15">
        <v>96000</v>
      </c>
      <c r="O674" s="16">
        <v>86500</v>
      </c>
      <c r="P674" s="25">
        <f t="shared" si="32"/>
        <v>0</v>
      </c>
      <c r="Q674" s="25">
        <f t="shared" si="33"/>
        <v>0</v>
      </c>
      <c r="R674" s="25">
        <f t="shared" si="34"/>
        <v>0</v>
      </c>
    </row>
    <row r="675" spans="1:18" x14ac:dyDescent="0.2">
      <c r="A675" s="5" t="s">
        <v>105</v>
      </c>
      <c r="B675" s="5" t="s">
        <v>1410</v>
      </c>
      <c r="C675" s="5" t="s">
        <v>28</v>
      </c>
      <c r="D675" s="5" t="s">
        <v>1304</v>
      </c>
      <c r="E675" s="5" t="s">
        <v>123</v>
      </c>
      <c r="F675" s="5" t="s">
        <v>123</v>
      </c>
      <c r="G675" s="5" t="s">
        <v>123</v>
      </c>
      <c r="H675" s="5" t="s">
        <v>31</v>
      </c>
      <c r="I675" s="5" t="s">
        <v>1411</v>
      </c>
      <c r="J675" s="5" t="s">
        <v>20</v>
      </c>
      <c r="K675" s="5" t="s">
        <v>32</v>
      </c>
      <c r="L675" s="5" t="s">
        <v>21</v>
      </c>
      <c r="M675" s="17">
        <v>69000</v>
      </c>
      <c r="N675" s="17">
        <v>86000</v>
      </c>
      <c r="O675" s="18">
        <v>77500</v>
      </c>
      <c r="P675" s="25">
        <f t="shared" si="32"/>
        <v>0</v>
      </c>
      <c r="Q675" s="25">
        <f t="shared" si="33"/>
        <v>0</v>
      </c>
      <c r="R675" s="25">
        <f t="shared" si="34"/>
        <v>0</v>
      </c>
    </row>
    <row r="676" spans="1:18" x14ac:dyDescent="0.2">
      <c r="A676" s="4" t="s">
        <v>105</v>
      </c>
      <c r="B676" s="4" t="s">
        <v>28</v>
      </c>
      <c r="C676" s="4" t="s">
        <v>28</v>
      </c>
      <c r="D676" s="4" t="s">
        <v>1415</v>
      </c>
      <c r="E676" s="4" t="s">
        <v>1125</v>
      </c>
      <c r="F676" s="4" t="s">
        <v>1125</v>
      </c>
      <c r="G676" s="4" t="s">
        <v>1125</v>
      </c>
      <c r="H676" s="4" t="s">
        <v>53</v>
      </c>
      <c r="I676" s="4" t="s">
        <v>1416</v>
      </c>
      <c r="J676" s="4" t="s">
        <v>20</v>
      </c>
      <c r="K676" s="4" t="s">
        <v>32</v>
      </c>
      <c r="L676" s="4" t="s">
        <v>320</v>
      </c>
      <c r="M676" s="15">
        <v>77000</v>
      </c>
      <c r="N676" s="15">
        <v>96000</v>
      </c>
      <c r="O676" s="16">
        <v>86500</v>
      </c>
      <c r="P676" s="25">
        <f t="shared" si="32"/>
        <v>0</v>
      </c>
      <c r="Q676" s="25">
        <f t="shared" si="33"/>
        <v>0</v>
      </c>
      <c r="R676" s="25">
        <f t="shared" si="34"/>
        <v>0</v>
      </c>
    </row>
    <row r="677" spans="1:18" x14ac:dyDescent="0.2">
      <c r="A677" s="5" t="s">
        <v>26</v>
      </c>
      <c r="B677" s="5" t="s">
        <v>1412</v>
      </c>
      <c r="C677" s="5" t="s">
        <v>35</v>
      </c>
      <c r="D677" s="5" t="s">
        <v>1413</v>
      </c>
      <c r="E677" s="5" t="s">
        <v>17</v>
      </c>
      <c r="F677" s="5" t="s">
        <v>17</v>
      </c>
      <c r="G677" s="5" t="s">
        <v>17</v>
      </c>
      <c r="H677" s="5" t="s">
        <v>18</v>
      </c>
      <c r="I677" s="5" t="s">
        <v>1414</v>
      </c>
      <c r="J677" s="5" t="s">
        <v>20</v>
      </c>
      <c r="K677" s="5" t="s">
        <v>17</v>
      </c>
      <c r="L677" s="5" t="s">
        <v>21</v>
      </c>
      <c r="M677" s="17">
        <v>100000</v>
      </c>
      <c r="N677" s="17">
        <v>110000</v>
      </c>
      <c r="O677" s="18">
        <v>105000</v>
      </c>
      <c r="P677" s="25">
        <f t="shared" si="32"/>
        <v>0</v>
      </c>
      <c r="Q677" s="25">
        <f t="shared" si="33"/>
        <v>0</v>
      </c>
      <c r="R677" s="25">
        <f t="shared" si="34"/>
        <v>0</v>
      </c>
    </row>
    <row r="678" spans="1:18" x14ac:dyDescent="0.2">
      <c r="A678" s="4" t="s">
        <v>81</v>
      </c>
      <c r="B678" s="4" t="s">
        <v>1417</v>
      </c>
      <c r="C678" s="4" t="s">
        <v>50</v>
      </c>
      <c r="D678" s="4" t="s">
        <v>68</v>
      </c>
      <c r="E678" s="4" t="s">
        <v>37</v>
      </c>
      <c r="F678" s="4" t="s">
        <v>37</v>
      </c>
      <c r="G678" s="4" t="s">
        <v>37</v>
      </c>
      <c r="H678" s="4" t="s">
        <v>31</v>
      </c>
      <c r="I678" s="4" t="s">
        <v>1418</v>
      </c>
      <c r="J678" s="4" t="s">
        <v>45</v>
      </c>
      <c r="K678" s="4" t="s">
        <v>32</v>
      </c>
      <c r="L678" s="4" t="s">
        <v>46</v>
      </c>
      <c r="M678" s="15">
        <v>66000</v>
      </c>
      <c r="N678" s="15">
        <v>84500</v>
      </c>
      <c r="O678" s="16">
        <v>75250</v>
      </c>
      <c r="P678" s="25">
        <f t="shared" si="32"/>
        <v>0</v>
      </c>
      <c r="Q678" s="25">
        <f t="shared" si="33"/>
        <v>0</v>
      </c>
      <c r="R678" s="25">
        <f t="shared" si="34"/>
        <v>0</v>
      </c>
    </row>
    <row r="679" spans="1:18" x14ac:dyDescent="0.2">
      <c r="A679" s="5" t="s">
        <v>105</v>
      </c>
      <c r="B679" s="5" t="s">
        <v>1419</v>
      </c>
      <c r="C679" s="5" t="s">
        <v>1420</v>
      </c>
      <c r="D679" s="5" t="s">
        <v>1421</v>
      </c>
      <c r="E679" s="5" t="s">
        <v>37</v>
      </c>
      <c r="F679" s="5" t="s">
        <v>37</v>
      </c>
      <c r="G679" s="5" t="s">
        <v>37</v>
      </c>
      <c r="H679" s="5" t="s">
        <v>31</v>
      </c>
      <c r="I679" s="5" t="s">
        <v>1422</v>
      </c>
      <c r="J679" s="5" t="s">
        <v>20</v>
      </c>
      <c r="K679" s="5" t="s">
        <v>32</v>
      </c>
      <c r="L679" s="5" t="s">
        <v>21</v>
      </c>
      <c r="M679" s="17">
        <v>69000</v>
      </c>
      <c r="N679" s="17">
        <v>86000</v>
      </c>
      <c r="O679" s="18">
        <v>77500</v>
      </c>
      <c r="P679" s="25">
        <f t="shared" si="32"/>
        <v>0</v>
      </c>
      <c r="Q679" s="25">
        <f t="shared" si="33"/>
        <v>0</v>
      </c>
      <c r="R679" s="25">
        <f t="shared" si="34"/>
        <v>0</v>
      </c>
    </row>
    <row r="680" spans="1:18" x14ac:dyDescent="0.2">
      <c r="A680" s="4" t="s">
        <v>105</v>
      </c>
      <c r="B680" s="4" t="s">
        <v>1259</v>
      </c>
      <c r="C680" s="4" t="s">
        <v>50</v>
      </c>
      <c r="D680" s="4" t="s">
        <v>1423</v>
      </c>
      <c r="E680" s="4" t="s">
        <v>600</v>
      </c>
      <c r="F680" s="4" t="s">
        <v>600</v>
      </c>
      <c r="G680" s="4" t="s">
        <v>600</v>
      </c>
      <c r="H680" s="4" t="s">
        <v>31</v>
      </c>
      <c r="I680" s="4" t="s">
        <v>1424</v>
      </c>
      <c r="J680" s="4" t="s">
        <v>20</v>
      </c>
      <c r="K680" s="4" t="s">
        <v>32</v>
      </c>
      <c r="L680" s="4" t="s">
        <v>33</v>
      </c>
      <c r="M680" s="15">
        <v>93600</v>
      </c>
      <c r="N680" s="15">
        <v>93600</v>
      </c>
      <c r="O680" s="16">
        <v>93600</v>
      </c>
      <c r="P680" s="25">
        <f t="shared" si="32"/>
        <v>0</v>
      </c>
      <c r="Q680" s="25">
        <f t="shared" si="33"/>
        <v>0</v>
      </c>
      <c r="R680" s="25">
        <f t="shared" si="34"/>
        <v>0</v>
      </c>
    </row>
    <row r="681" spans="1:18" x14ac:dyDescent="0.2">
      <c r="A681" s="5" t="s">
        <v>105</v>
      </c>
      <c r="B681" s="5" t="s">
        <v>1425</v>
      </c>
      <c r="C681" s="5" t="s">
        <v>28</v>
      </c>
      <c r="D681" s="5" t="s">
        <v>263</v>
      </c>
      <c r="E681" s="5" t="s">
        <v>37</v>
      </c>
      <c r="F681" s="5" t="s">
        <v>37</v>
      </c>
      <c r="G681" s="5" t="s">
        <v>37</v>
      </c>
      <c r="H681" s="5" t="s">
        <v>31</v>
      </c>
      <c r="I681" s="5" t="s">
        <v>1426</v>
      </c>
      <c r="J681" s="5" t="s">
        <v>20</v>
      </c>
      <c r="K681" s="5" t="s">
        <v>32</v>
      </c>
      <c r="L681" s="5" t="s">
        <v>93</v>
      </c>
      <c r="M681" s="17">
        <v>69000</v>
      </c>
      <c r="N681" s="17">
        <v>86000</v>
      </c>
      <c r="O681" s="18">
        <v>77500</v>
      </c>
      <c r="P681" s="25">
        <f t="shared" si="32"/>
        <v>0</v>
      </c>
      <c r="Q681" s="25">
        <f t="shared" si="33"/>
        <v>0</v>
      </c>
      <c r="R681" s="25">
        <f t="shared" si="34"/>
        <v>0</v>
      </c>
    </row>
    <row r="682" spans="1:18" x14ac:dyDescent="0.2">
      <c r="A682" s="4" t="s">
        <v>48</v>
      </c>
      <c r="B682" s="4" t="s">
        <v>1427</v>
      </c>
      <c r="C682" s="4" t="s">
        <v>50</v>
      </c>
      <c r="D682" s="4" t="s">
        <v>1428</v>
      </c>
      <c r="E682" s="4" t="s">
        <v>140</v>
      </c>
      <c r="F682" s="4" t="s">
        <v>140</v>
      </c>
      <c r="G682" s="4" t="s">
        <v>140</v>
      </c>
      <c r="H682" s="4" t="s">
        <v>31</v>
      </c>
      <c r="I682" s="4" t="s">
        <v>1429</v>
      </c>
      <c r="J682" s="4" t="s">
        <v>20</v>
      </c>
      <c r="K682" s="4" t="s">
        <v>32</v>
      </c>
      <c r="L682" s="4" t="s">
        <v>21</v>
      </c>
      <c r="M682" s="15">
        <v>68500</v>
      </c>
      <c r="N682" s="15">
        <v>87000</v>
      </c>
      <c r="O682" s="16">
        <v>77750</v>
      </c>
      <c r="P682" s="25">
        <f t="shared" si="32"/>
        <v>0</v>
      </c>
      <c r="Q682" s="25">
        <f t="shared" si="33"/>
        <v>0</v>
      </c>
      <c r="R682" s="25">
        <f t="shared" si="34"/>
        <v>0</v>
      </c>
    </row>
    <row r="683" spans="1:18" x14ac:dyDescent="0.2">
      <c r="A683" s="5" t="s">
        <v>55</v>
      </c>
      <c r="B683" s="5" t="s">
        <v>1430</v>
      </c>
      <c r="C683" s="5" t="s">
        <v>50</v>
      </c>
      <c r="D683" s="5" t="s">
        <v>1431</v>
      </c>
      <c r="E683" s="5" t="s">
        <v>196</v>
      </c>
      <c r="F683" s="5" t="s">
        <v>17</v>
      </c>
      <c r="G683" s="5" t="s">
        <v>37</v>
      </c>
      <c r="H683" s="5" t="s">
        <v>31</v>
      </c>
      <c r="I683" s="5" t="s">
        <v>18</v>
      </c>
      <c r="J683" s="5" t="s">
        <v>20</v>
      </c>
      <c r="K683" s="5" t="s">
        <v>17</v>
      </c>
      <c r="L683" s="5" t="s">
        <v>21</v>
      </c>
      <c r="M683" s="17">
        <v>66500</v>
      </c>
      <c r="N683" s="17">
        <v>78200</v>
      </c>
      <c r="O683" s="18">
        <v>72350</v>
      </c>
      <c r="P683" s="25">
        <f t="shared" si="32"/>
        <v>0</v>
      </c>
      <c r="Q683" s="25">
        <f t="shared" si="33"/>
        <v>0</v>
      </c>
      <c r="R683" s="25">
        <f t="shared" si="34"/>
        <v>0</v>
      </c>
    </row>
    <row r="684" spans="1:18" x14ac:dyDescent="0.2">
      <c r="A684" s="4" t="s">
        <v>105</v>
      </c>
      <c r="B684" s="4" t="s">
        <v>1432</v>
      </c>
      <c r="C684" s="4" t="s">
        <v>50</v>
      </c>
      <c r="D684" s="4" t="s">
        <v>1433</v>
      </c>
      <c r="E684" s="4" t="s">
        <v>123</v>
      </c>
      <c r="F684" s="4" t="s">
        <v>123</v>
      </c>
      <c r="G684" s="4" t="s">
        <v>123</v>
      </c>
      <c r="H684" s="4" t="s">
        <v>31</v>
      </c>
      <c r="I684" s="4" t="s">
        <v>18</v>
      </c>
      <c r="J684" s="4" t="s">
        <v>20</v>
      </c>
      <c r="K684" s="4" t="s">
        <v>32</v>
      </c>
      <c r="L684" s="4" t="s">
        <v>21</v>
      </c>
      <c r="M684" s="15">
        <v>69000</v>
      </c>
      <c r="N684" s="15">
        <v>86000</v>
      </c>
      <c r="O684" s="16">
        <v>77500</v>
      </c>
      <c r="P684" s="25">
        <f t="shared" si="32"/>
        <v>0</v>
      </c>
      <c r="Q684" s="25">
        <f t="shared" si="33"/>
        <v>0</v>
      </c>
      <c r="R684" s="25">
        <f t="shared" si="34"/>
        <v>0</v>
      </c>
    </row>
    <row r="685" spans="1:18" x14ac:dyDescent="0.2">
      <c r="A685" s="5" t="s">
        <v>81</v>
      </c>
      <c r="B685" s="5" t="s">
        <v>217</v>
      </c>
      <c r="C685" s="5" t="s">
        <v>23</v>
      </c>
      <c r="D685" s="5" t="s">
        <v>1434</v>
      </c>
      <c r="E685" s="5" t="s">
        <v>17</v>
      </c>
      <c r="F685" s="5" t="s">
        <v>17</v>
      </c>
      <c r="G685" s="5" t="s">
        <v>17</v>
      </c>
      <c r="H685" s="5" t="s">
        <v>18</v>
      </c>
      <c r="I685" s="5" t="s">
        <v>1435</v>
      </c>
      <c r="J685" s="5" t="s">
        <v>45</v>
      </c>
      <c r="K685" s="5" t="s">
        <v>17</v>
      </c>
      <c r="L685" s="5" t="s">
        <v>46</v>
      </c>
      <c r="M685" s="17">
        <v>72639</v>
      </c>
      <c r="N685" s="17">
        <v>94431</v>
      </c>
      <c r="O685" s="18">
        <v>83535</v>
      </c>
      <c r="P685" s="25">
        <f t="shared" si="32"/>
        <v>0</v>
      </c>
      <c r="Q685" s="25">
        <f t="shared" si="33"/>
        <v>0</v>
      </c>
      <c r="R685" s="25">
        <f t="shared" si="34"/>
        <v>0</v>
      </c>
    </row>
    <row r="686" spans="1:18" x14ac:dyDescent="0.2">
      <c r="A686" s="4" t="s">
        <v>55</v>
      </c>
      <c r="B686" s="4" t="s">
        <v>1436</v>
      </c>
      <c r="C686" s="4" t="s">
        <v>50</v>
      </c>
      <c r="D686" s="4" t="s">
        <v>895</v>
      </c>
      <c r="E686" s="4" t="s">
        <v>63</v>
      </c>
      <c r="F686" s="4" t="s">
        <v>63</v>
      </c>
      <c r="G686" s="4" t="s">
        <v>63</v>
      </c>
      <c r="H686" s="4" t="s">
        <v>53</v>
      </c>
      <c r="I686" s="4" t="s">
        <v>1437</v>
      </c>
      <c r="J686" s="4" t="s">
        <v>20</v>
      </c>
      <c r="K686" s="4" t="s">
        <v>32</v>
      </c>
      <c r="L686" s="4" t="s">
        <v>46</v>
      </c>
      <c r="M686" s="19">
        <v>79310.399999999994</v>
      </c>
      <c r="N686" s="15">
        <v>114025.60000000001</v>
      </c>
      <c r="O686" s="16">
        <v>96668</v>
      </c>
      <c r="P686" s="25">
        <f t="shared" si="32"/>
        <v>0</v>
      </c>
      <c r="Q686" s="25">
        <f t="shared" si="33"/>
        <v>1</v>
      </c>
      <c r="R686" s="25">
        <f t="shared" si="34"/>
        <v>0</v>
      </c>
    </row>
    <row r="687" spans="1:18" x14ac:dyDescent="0.2">
      <c r="A687" s="5" t="s">
        <v>48</v>
      </c>
      <c r="B687" s="5" t="s">
        <v>1438</v>
      </c>
      <c r="C687" s="5" t="s">
        <v>50</v>
      </c>
      <c r="D687" s="5" t="s">
        <v>1439</v>
      </c>
      <c r="E687" s="5" t="s">
        <v>1139</v>
      </c>
      <c r="F687" s="5" t="s">
        <v>1139</v>
      </c>
      <c r="G687" s="5" t="s">
        <v>1139</v>
      </c>
      <c r="H687" s="5" t="s">
        <v>146</v>
      </c>
      <c r="I687" s="5" t="s">
        <v>1440</v>
      </c>
      <c r="J687" s="5" t="s">
        <v>20</v>
      </c>
      <c r="K687" s="5" t="s">
        <v>32</v>
      </c>
      <c r="L687" s="5" t="s">
        <v>21</v>
      </c>
      <c r="M687" s="17">
        <v>68500</v>
      </c>
      <c r="N687" s="17">
        <v>87000</v>
      </c>
      <c r="O687" s="18">
        <v>77750</v>
      </c>
      <c r="P687" s="25">
        <f t="shared" si="32"/>
        <v>0</v>
      </c>
      <c r="Q687" s="25">
        <f t="shared" si="33"/>
        <v>0</v>
      </c>
      <c r="R687" s="25">
        <f t="shared" si="34"/>
        <v>0</v>
      </c>
    </row>
    <row r="688" spans="1:18" x14ac:dyDescent="0.2">
      <c r="A688" s="4" t="s">
        <v>48</v>
      </c>
      <c r="B688" s="4" t="s">
        <v>1441</v>
      </c>
      <c r="C688" s="4" t="s">
        <v>41</v>
      </c>
      <c r="D688" s="4" t="s">
        <v>1442</v>
      </c>
      <c r="E688" s="4" t="s">
        <v>17</v>
      </c>
      <c r="F688" s="4" t="s">
        <v>17</v>
      </c>
      <c r="G688" s="4" t="s">
        <v>17</v>
      </c>
      <c r="H688" s="4" t="s">
        <v>18</v>
      </c>
      <c r="I688" s="4" t="s">
        <v>1443</v>
      </c>
      <c r="J688" s="4" t="s">
        <v>45</v>
      </c>
      <c r="K688" s="4" t="s">
        <v>17</v>
      </c>
      <c r="L688" s="4" t="s">
        <v>21</v>
      </c>
      <c r="M688" s="15">
        <v>66560</v>
      </c>
      <c r="N688" s="15">
        <v>72800</v>
      </c>
      <c r="O688" s="16">
        <v>69680</v>
      </c>
      <c r="P688" s="25">
        <f t="shared" si="32"/>
        <v>0</v>
      </c>
      <c r="Q688" s="25">
        <f t="shared" si="33"/>
        <v>0</v>
      </c>
      <c r="R688" s="25">
        <f t="shared" si="34"/>
        <v>0</v>
      </c>
    </row>
    <row r="689" spans="1:18" x14ac:dyDescent="0.2">
      <c r="A689" s="5" t="s">
        <v>96</v>
      </c>
      <c r="B689" s="5" t="s">
        <v>1444</v>
      </c>
      <c r="C689" s="5" t="s">
        <v>50</v>
      </c>
      <c r="D689" s="5" t="s">
        <v>1445</v>
      </c>
      <c r="E689" s="5" t="s">
        <v>260</v>
      </c>
      <c r="F689" s="5" t="s">
        <v>260</v>
      </c>
      <c r="G689" s="5" t="s">
        <v>260</v>
      </c>
      <c r="H689" s="5" t="s">
        <v>186</v>
      </c>
      <c r="I689" s="5" t="s">
        <v>54</v>
      </c>
      <c r="J689" s="5" t="s">
        <v>20</v>
      </c>
      <c r="K689" s="5" t="s">
        <v>32</v>
      </c>
      <c r="L689" s="5" t="s">
        <v>33</v>
      </c>
      <c r="M689" s="17">
        <v>50000</v>
      </c>
      <c r="N689" s="17">
        <v>76458</v>
      </c>
      <c r="O689" s="18">
        <v>63229</v>
      </c>
      <c r="P689" s="25">
        <f t="shared" si="32"/>
        <v>0</v>
      </c>
      <c r="Q689" s="25">
        <f t="shared" si="33"/>
        <v>0</v>
      </c>
      <c r="R689" s="25">
        <f t="shared" si="34"/>
        <v>0</v>
      </c>
    </row>
    <row r="690" spans="1:18" x14ac:dyDescent="0.2">
      <c r="A690" s="4" t="s">
        <v>13</v>
      </c>
      <c r="B690" s="4" t="s">
        <v>798</v>
      </c>
      <c r="C690" s="4" t="s">
        <v>90</v>
      </c>
      <c r="D690" s="4" t="s">
        <v>1446</v>
      </c>
      <c r="E690" s="4" t="s">
        <v>344</v>
      </c>
      <c r="F690" s="4" t="s">
        <v>344</v>
      </c>
      <c r="G690" s="4" t="s">
        <v>344</v>
      </c>
      <c r="H690" s="4" t="s">
        <v>53</v>
      </c>
      <c r="I690" s="4" t="s">
        <v>1447</v>
      </c>
      <c r="J690" s="4" t="s">
        <v>20</v>
      </c>
      <c r="K690" s="4" t="s">
        <v>32</v>
      </c>
      <c r="L690" s="4" t="s">
        <v>241</v>
      </c>
      <c r="M690" s="15">
        <v>76960</v>
      </c>
      <c r="N690" s="15">
        <v>76960</v>
      </c>
      <c r="O690" s="16">
        <v>76960</v>
      </c>
      <c r="P690" s="25">
        <f t="shared" si="32"/>
        <v>0</v>
      </c>
      <c r="Q690" s="25">
        <f t="shared" si="33"/>
        <v>0</v>
      </c>
      <c r="R690" s="25">
        <f t="shared" si="34"/>
        <v>0</v>
      </c>
    </row>
    <row r="691" spans="1:18" x14ac:dyDescent="0.2">
      <c r="A691" s="5" t="s">
        <v>13</v>
      </c>
      <c r="B691" s="5" t="s">
        <v>1448</v>
      </c>
      <c r="C691" s="5" t="s">
        <v>1008</v>
      </c>
      <c r="D691" s="5" t="s">
        <v>664</v>
      </c>
      <c r="E691" s="5" t="s">
        <v>63</v>
      </c>
      <c r="F691" s="5" t="s">
        <v>63</v>
      </c>
      <c r="G691" s="5" t="s">
        <v>63</v>
      </c>
      <c r="H691" s="5" t="s">
        <v>53</v>
      </c>
      <c r="I691" s="5" t="s">
        <v>1449</v>
      </c>
      <c r="J691" s="5" t="s">
        <v>45</v>
      </c>
      <c r="K691" s="5" t="s">
        <v>32</v>
      </c>
      <c r="L691" s="5" t="s">
        <v>21</v>
      </c>
      <c r="M691" s="17">
        <v>137280</v>
      </c>
      <c r="N691" s="17">
        <v>140000</v>
      </c>
      <c r="O691" s="18">
        <v>138640</v>
      </c>
      <c r="P691" s="25">
        <f t="shared" si="32"/>
        <v>1</v>
      </c>
      <c r="Q691" s="25">
        <f t="shared" si="33"/>
        <v>1</v>
      </c>
      <c r="R691" s="25">
        <f t="shared" si="34"/>
        <v>1</v>
      </c>
    </row>
    <row r="692" spans="1:18" x14ac:dyDescent="0.2">
      <c r="A692" s="4" t="s">
        <v>81</v>
      </c>
      <c r="B692" s="4" t="s">
        <v>686</v>
      </c>
      <c r="C692" s="4" t="s">
        <v>50</v>
      </c>
      <c r="D692" s="4" t="s">
        <v>1202</v>
      </c>
      <c r="E692" s="4" t="s">
        <v>37</v>
      </c>
      <c r="F692" s="4" t="s">
        <v>37</v>
      </c>
      <c r="G692" s="4" t="s">
        <v>37</v>
      </c>
      <c r="H692" s="4" t="s">
        <v>31</v>
      </c>
      <c r="I692" s="4" t="s">
        <v>1450</v>
      </c>
      <c r="J692" s="4" t="s">
        <v>45</v>
      </c>
      <c r="K692" s="4" t="s">
        <v>32</v>
      </c>
      <c r="L692" s="4" t="s">
        <v>46</v>
      </c>
      <c r="M692" s="15">
        <v>66000</v>
      </c>
      <c r="N692" s="15">
        <v>84500</v>
      </c>
      <c r="O692" s="16">
        <v>75250</v>
      </c>
      <c r="P692" s="25">
        <f t="shared" si="32"/>
        <v>0</v>
      </c>
      <c r="Q692" s="25">
        <f t="shared" si="33"/>
        <v>0</v>
      </c>
      <c r="R692" s="25">
        <f t="shared" si="34"/>
        <v>0</v>
      </c>
    </row>
    <row r="693" spans="1:18" x14ac:dyDescent="0.2">
      <c r="A693" s="5" t="s">
        <v>105</v>
      </c>
      <c r="B693" s="5" t="s">
        <v>1432</v>
      </c>
      <c r="C693" s="5" t="s">
        <v>50</v>
      </c>
      <c r="D693" s="5" t="s">
        <v>1433</v>
      </c>
      <c r="E693" s="5" t="s">
        <v>123</v>
      </c>
      <c r="F693" s="5" t="s">
        <v>123</v>
      </c>
      <c r="G693" s="5" t="s">
        <v>123</v>
      </c>
      <c r="H693" s="5" t="s">
        <v>31</v>
      </c>
      <c r="I693" s="5" t="s">
        <v>18</v>
      </c>
      <c r="J693" s="5" t="s">
        <v>20</v>
      </c>
      <c r="K693" s="5" t="s">
        <v>32</v>
      </c>
      <c r="L693" s="5" t="s">
        <v>21</v>
      </c>
      <c r="M693" s="17">
        <v>69000</v>
      </c>
      <c r="N693" s="17">
        <v>86000</v>
      </c>
      <c r="O693" s="18">
        <v>77500</v>
      </c>
      <c r="P693" s="25">
        <f t="shared" si="32"/>
        <v>0</v>
      </c>
      <c r="Q693" s="25">
        <f t="shared" si="33"/>
        <v>0</v>
      </c>
      <c r="R693" s="25">
        <f t="shared" si="34"/>
        <v>0</v>
      </c>
    </row>
    <row r="694" spans="1:18" x14ac:dyDescent="0.2">
      <c r="A694" s="4" t="s">
        <v>55</v>
      </c>
      <c r="B694" s="4" t="s">
        <v>1451</v>
      </c>
      <c r="C694" s="4" t="s">
        <v>50</v>
      </c>
      <c r="D694" s="4" t="s">
        <v>794</v>
      </c>
      <c r="E694" s="4" t="s">
        <v>600</v>
      </c>
      <c r="F694" s="4" t="s">
        <v>600</v>
      </c>
      <c r="G694" s="4" t="s">
        <v>600</v>
      </c>
      <c r="H694" s="4" t="s">
        <v>31</v>
      </c>
      <c r="I694" s="4" t="s">
        <v>1452</v>
      </c>
      <c r="J694" s="4" t="s">
        <v>20</v>
      </c>
      <c r="K694" s="4" t="s">
        <v>32</v>
      </c>
      <c r="L694" s="4" t="s">
        <v>21</v>
      </c>
      <c r="M694" s="15">
        <v>68000</v>
      </c>
      <c r="N694" s="15">
        <v>88300</v>
      </c>
      <c r="O694" s="16">
        <v>78150</v>
      </c>
      <c r="P694" s="25">
        <f t="shared" si="32"/>
        <v>0</v>
      </c>
      <c r="Q694" s="25">
        <f t="shared" si="33"/>
        <v>0</v>
      </c>
      <c r="R694" s="25">
        <f t="shared" si="34"/>
        <v>0</v>
      </c>
    </row>
    <row r="695" spans="1:18" x14ac:dyDescent="0.2">
      <c r="A695" s="5" t="s">
        <v>55</v>
      </c>
      <c r="B695" s="5" t="s">
        <v>1453</v>
      </c>
      <c r="C695" s="5" t="s">
        <v>188</v>
      </c>
      <c r="D695" s="5" t="s">
        <v>1454</v>
      </c>
      <c r="E695" s="5" t="s">
        <v>276</v>
      </c>
      <c r="F695" s="5" t="s">
        <v>276</v>
      </c>
      <c r="G695" s="5" t="s">
        <v>276</v>
      </c>
      <c r="H695" s="5" t="s">
        <v>146</v>
      </c>
      <c r="I695" s="5" t="s">
        <v>1455</v>
      </c>
      <c r="J695" s="5" t="s">
        <v>20</v>
      </c>
      <c r="K695" s="5" t="s">
        <v>32</v>
      </c>
      <c r="L695" s="5" t="s">
        <v>21</v>
      </c>
      <c r="M695" s="17">
        <v>68000</v>
      </c>
      <c r="N695" s="17">
        <v>88300</v>
      </c>
      <c r="O695" s="18">
        <v>78150</v>
      </c>
      <c r="P695" s="25">
        <f t="shared" si="32"/>
        <v>0</v>
      </c>
      <c r="Q695" s="25">
        <f t="shared" si="33"/>
        <v>0</v>
      </c>
      <c r="R695" s="25">
        <f t="shared" si="34"/>
        <v>0</v>
      </c>
    </row>
    <row r="696" spans="1:18" x14ac:dyDescent="0.2">
      <c r="A696" s="4" t="s">
        <v>26</v>
      </c>
      <c r="B696" s="4" t="s">
        <v>1459</v>
      </c>
      <c r="C696" s="4" t="s">
        <v>50</v>
      </c>
      <c r="D696" s="4" t="s">
        <v>1194</v>
      </c>
      <c r="E696" s="4" t="s">
        <v>37</v>
      </c>
      <c r="F696" s="4" t="s">
        <v>37</v>
      </c>
      <c r="G696" s="4" t="s">
        <v>37</v>
      </c>
      <c r="H696" s="4" t="s">
        <v>31</v>
      </c>
      <c r="I696" s="4" t="s">
        <v>1460</v>
      </c>
      <c r="J696" s="4" t="s">
        <v>20</v>
      </c>
      <c r="K696" s="4" t="s">
        <v>32</v>
      </c>
      <c r="L696" s="4" t="s">
        <v>21</v>
      </c>
      <c r="M696" s="15">
        <v>64123.59</v>
      </c>
      <c r="N696" s="15">
        <v>86600</v>
      </c>
      <c r="O696" s="16">
        <v>75361.794999999998</v>
      </c>
      <c r="P696" s="25">
        <f t="shared" si="32"/>
        <v>0</v>
      </c>
      <c r="Q696" s="25">
        <f t="shared" si="33"/>
        <v>0</v>
      </c>
      <c r="R696" s="25">
        <f t="shared" si="34"/>
        <v>0</v>
      </c>
    </row>
    <row r="697" spans="1:18" x14ac:dyDescent="0.2">
      <c r="A697" s="5" t="s">
        <v>88</v>
      </c>
      <c r="B697" s="5" t="s">
        <v>737</v>
      </c>
      <c r="C697" s="5" t="s">
        <v>23</v>
      </c>
      <c r="D697" s="5" t="s">
        <v>738</v>
      </c>
      <c r="E697" s="5" t="s">
        <v>739</v>
      </c>
      <c r="F697" s="5" t="s">
        <v>739</v>
      </c>
      <c r="G697" s="5" t="s">
        <v>739</v>
      </c>
      <c r="H697" s="5" t="s">
        <v>53</v>
      </c>
      <c r="I697" s="5" t="s">
        <v>740</v>
      </c>
      <c r="J697" s="5" t="s">
        <v>20</v>
      </c>
      <c r="K697" s="5" t="s">
        <v>32</v>
      </c>
      <c r="L697" s="5" t="s">
        <v>21</v>
      </c>
      <c r="M697" s="20">
        <v>83470.399999999994</v>
      </c>
      <c r="N697" s="20">
        <v>83470.399999999994</v>
      </c>
      <c r="O697" s="22">
        <v>83470.399999999994</v>
      </c>
      <c r="P697" s="25">
        <f t="shared" si="32"/>
        <v>0</v>
      </c>
      <c r="Q697" s="25">
        <f t="shared" si="33"/>
        <v>0</v>
      </c>
      <c r="R697" s="25">
        <f t="shared" si="34"/>
        <v>0</v>
      </c>
    </row>
    <row r="698" spans="1:18" x14ac:dyDescent="0.2">
      <c r="A698" s="4" t="s">
        <v>81</v>
      </c>
      <c r="B698" s="4" t="s">
        <v>1462</v>
      </c>
      <c r="C698" s="4" t="s">
        <v>23</v>
      </c>
      <c r="D698" s="4" t="s">
        <v>967</v>
      </c>
      <c r="E698" s="4" t="s">
        <v>17</v>
      </c>
      <c r="F698" s="4" t="s">
        <v>17</v>
      </c>
      <c r="G698" s="4" t="s">
        <v>17</v>
      </c>
      <c r="H698" s="4" t="s">
        <v>18</v>
      </c>
      <c r="I698" s="4" t="s">
        <v>685</v>
      </c>
      <c r="J698" s="4" t="s">
        <v>45</v>
      </c>
      <c r="K698" s="4" t="s">
        <v>17</v>
      </c>
      <c r="L698" s="4" t="s">
        <v>21</v>
      </c>
      <c r="M698" s="15">
        <v>66000</v>
      </c>
      <c r="N698" s="15">
        <v>84500</v>
      </c>
      <c r="O698" s="16">
        <v>75250</v>
      </c>
      <c r="P698" s="25">
        <f t="shared" si="32"/>
        <v>0</v>
      </c>
      <c r="Q698" s="25">
        <f t="shared" si="33"/>
        <v>0</v>
      </c>
      <c r="R698" s="25">
        <f t="shared" si="34"/>
        <v>0</v>
      </c>
    </row>
    <row r="699" spans="1:18" x14ac:dyDescent="0.2">
      <c r="A699" s="5" t="s">
        <v>96</v>
      </c>
      <c r="B699" s="5" t="s">
        <v>606</v>
      </c>
      <c r="C699" s="5" t="s">
        <v>50</v>
      </c>
      <c r="D699" s="5" t="s">
        <v>1463</v>
      </c>
      <c r="E699" s="5" t="s">
        <v>140</v>
      </c>
      <c r="F699" s="5" t="s">
        <v>140</v>
      </c>
      <c r="G699" s="5" t="s">
        <v>140</v>
      </c>
      <c r="H699" s="5" t="s">
        <v>31</v>
      </c>
      <c r="I699" s="5" t="s">
        <v>1464</v>
      </c>
      <c r="J699" s="5" t="s">
        <v>20</v>
      </c>
      <c r="K699" s="5" t="s">
        <v>32</v>
      </c>
      <c r="L699" s="5" t="s">
        <v>21</v>
      </c>
      <c r="M699" s="17">
        <v>50000</v>
      </c>
      <c r="N699" s="17">
        <v>76458</v>
      </c>
      <c r="O699" s="18">
        <v>63229</v>
      </c>
      <c r="P699" s="25">
        <f t="shared" si="32"/>
        <v>0</v>
      </c>
      <c r="Q699" s="25">
        <f t="shared" si="33"/>
        <v>0</v>
      </c>
      <c r="R699" s="25">
        <f t="shared" si="34"/>
        <v>0</v>
      </c>
    </row>
    <row r="700" spans="1:18" x14ac:dyDescent="0.2">
      <c r="A700" s="4" t="s">
        <v>96</v>
      </c>
      <c r="B700" s="4" t="s">
        <v>1465</v>
      </c>
      <c r="C700" s="4" t="s">
        <v>50</v>
      </c>
      <c r="D700" s="4" t="s">
        <v>1466</v>
      </c>
      <c r="E700" s="4" t="s">
        <v>136</v>
      </c>
      <c r="F700" s="4" t="s">
        <v>136</v>
      </c>
      <c r="G700" s="4" t="s">
        <v>136</v>
      </c>
      <c r="H700" s="4" t="s">
        <v>100</v>
      </c>
      <c r="I700" s="4" t="s">
        <v>1467</v>
      </c>
      <c r="J700" s="4" t="s">
        <v>20</v>
      </c>
      <c r="K700" s="4" t="s">
        <v>32</v>
      </c>
      <c r="L700" s="4" t="s">
        <v>301</v>
      </c>
      <c r="M700" s="15">
        <v>50000</v>
      </c>
      <c r="N700" s="15">
        <v>76458</v>
      </c>
      <c r="O700" s="16">
        <v>63229</v>
      </c>
      <c r="P700" s="25">
        <f t="shared" si="32"/>
        <v>0</v>
      </c>
      <c r="Q700" s="25">
        <f t="shared" si="33"/>
        <v>0</v>
      </c>
      <c r="R700" s="25">
        <f t="shared" si="34"/>
        <v>0</v>
      </c>
    </row>
    <row r="701" spans="1:18" x14ac:dyDescent="0.2">
      <c r="A701" s="5" t="s">
        <v>26</v>
      </c>
      <c r="B701" s="5" t="s">
        <v>1468</v>
      </c>
      <c r="C701" s="5" t="s">
        <v>28</v>
      </c>
      <c r="D701" s="5" t="s">
        <v>1469</v>
      </c>
      <c r="E701" s="5" t="s">
        <v>1835</v>
      </c>
      <c r="F701" s="5" t="s">
        <v>1835</v>
      </c>
      <c r="G701" s="5" t="s">
        <v>1835</v>
      </c>
      <c r="H701" s="5" t="s">
        <v>146</v>
      </c>
      <c r="I701" s="5" t="s">
        <v>530</v>
      </c>
      <c r="J701" s="5" t="s">
        <v>20</v>
      </c>
      <c r="K701" s="5" t="s">
        <v>32</v>
      </c>
      <c r="L701" s="5" t="s">
        <v>21</v>
      </c>
      <c r="M701" s="17">
        <v>30240.560000000001</v>
      </c>
      <c r="N701" s="17">
        <v>57200</v>
      </c>
      <c r="O701" s="18">
        <v>43720.28</v>
      </c>
      <c r="P701" s="25">
        <f t="shared" si="32"/>
        <v>0</v>
      </c>
      <c r="Q701" s="25">
        <f t="shared" si="33"/>
        <v>1</v>
      </c>
      <c r="R701" s="25">
        <f t="shared" si="34"/>
        <v>0</v>
      </c>
    </row>
    <row r="702" spans="1:18" x14ac:dyDescent="0.2">
      <c r="A702" s="4" t="s">
        <v>26</v>
      </c>
      <c r="B702" s="4" t="s">
        <v>1412</v>
      </c>
      <c r="C702" s="4" t="s">
        <v>35</v>
      </c>
      <c r="D702" s="4" t="s">
        <v>1470</v>
      </c>
      <c r="E702" s="4" t="s">
        <v>37</v>
      </c>
      <c r="F702" s="4" t="s">
        <v>37</v>
      </c>
      <c r="G702" s="4" t="s">
        <v>37</v>
      </c>
      <c r="H702" s="4" t="s">
        <v>31</v>
      </c>
      <c r="I702" s="4" t="s">
        <v>1414</v>
      </c>
      <c r="J702" s="4" t="s">
        <v>20</v>
      </c>
      <c r="K702" s="4" t="s">
        <v>32</v>
      </c>
      <c r="L702" s="4" t="s">
        <v>21</v>
      </c>
      <c r="M702" s="15">
        <v>64123.59</v>
      </c>
      <c r="N702" s="15">
        <v>86600</v>
      </c>
      <c r="O702" s="16">
        <v>75361.794999999998</v>
      </c>
      <c r="P702" s="25">
        <f t="shared" si="32"/>
        <v>0</v>
      </c>
      <c r="Q702" s="25">
        <f t="shared" si="33"/>
        <v>0</v>
      </c>
      <c r="R702" s="25">
        <f t="shared" si="34"/>
        <v>0</v>
      </c>
    </row>
    <row r="703" spans="1:18" x14ac:dyDescent="0.2">
      <c r="A703" s="5" t="s">
        <v>81</v>
      </c>
      <c r="B703" s="5" t="s">
        <v>1462</v>
      </c>
      <c r="C703" s="5" t="s">
        <v>23</v>
      </c>
      <c r="D703" s="5" t="s">
        <v>967</v>
      </c>
      <c r="E703" s="5" t="s">
        <v>17</v>
      </c>
      <c r="F703" s="5" t="s">
        <v>17</v>
      </c>
      <c r="G703" s="5" t="s">
        <v>17</v>
      </c>
      <c r="H703" s="5" t="s">
        <v>18</v>
      </c>
      <c r="I703" s="5" t="s">
        <v>685</v>
      </c>
      <c r="J703" s="5" t="s">
        <v>45</v>
      </c>
      <c r="K703" s="5" t="s">
        <v>17</v>
      </c>
      <c r="L703" s="5" t="s">
        <v>21</v>
      </c>
      <c r="M703" s="17">
        <v>66000</v>
      </c>
      <c r="N703" s="17">
        <v>84500</v>
      </c>
      <c r="O703" s="18">
        <v>75250</v>
      </c>
      <c r="P703" s="25">
        <f t="shared" si="32"/>
        <v>0</v>
      </c>
      <c r="Q703" s="25">
        <f t="shared" si="33"/>
        <v>0</v>
      </c>
      <c r="R703" s="25">
        <f t="shared" si="34"/>
        <v>0</v>
      </c>
    </row>
    <row r="704" spans="1:18" x14ac:dyDescent="0.2">
      <c r="A704" s="4" t="s">
        <v>96</v>
      </c>
      <c r="B704" s="4" t="s">
        <v>606</v>
      </c>
      <c r="C704" s="4" t="s">
        <v>50</v>
      </c>
      <c r="D704" s="4" t="s">
        <v>1463</v>
      </c>
      <c r="E704" s="4" t="s">
        <v>140</v>
      </c>
      <c r="F704" s="4" t="s">
        <v>140</v>
      </c>
      <c r="G704" s="4" t="s">
        <v>140</v>
      </c>
      <c r="H704" s="4" t="s">
        <v>31</v>
      </c>
      <c r="I704" s="4" t="s">
        <v>1464</v>
      </c>
      <c r="J704" s="4" t="s">
        <v>20</v>
      </c>
      <c r="K704" s="4" t="s">
        <v>32</v>
      </c>
      <c r="L704" s="4" t="s">
        <v>21</v>
      </c>
      <c r="M704" s="15">
        <v>50000</v>
      </c>
      <c r="N704" s="15">
        <v>76458</v>
      </c>
      <c r="O704" s="16">
        <v>63229</v>
      </c>
      <c r="P704" s="25">
        <f t="shared" si="32"/>
        <v>0</v>
      </c>
      <c r="Q704" s="25">
        <f t="shared" si="33"/>
        <v>0</v>
      </c>
      <c r="R704" s="25">
        <f t="shared" si="34"/>
        <v>0</v>
      </c>
    </row>
    <row r="705" spans="1:18" x14ac:dyDescent="0.2">
      <c r="A705" s="5" t="s">
        <v>26</v>
      </c>
      <c r="B705" s="5" t="s">
        <v>1412</v>
      </c>
      <c r="C705" s="5" t="s">
        <v>35</v>
      </c>
      <c r="D705" s="5" t="s">
        <v>1470</v>
      </c>
      <c r="E705" s="5" t="s">
        <v>37</v>
      </c>
      <c r="F705" s="5" t="s">
        <v>37</v>
      </c>
      <c r="G705" s="5" t="s">
        <v>37</v>
      </c>
      <c r="H705" s="5" t="s">
        <v>31</v>
      </c>
      <c r="I705" s="5" t="s">
        <v>1414</v>
      </c>
      <c r="J705" s="5" t="s">
        <v>20</v>
      </c>
      <c r="K705" s="5" t="s">
        <v>32</v>
      </c>
      <c r="L705" s="5" t="s">
        <v>21</v>
      </c>
      <c r="M705" s="17">
        <v>64123.59</v>
      </c>
      <c r="N705" s="17">
        <v>86600</v>
      </c>
      <c r="O705" s="18">
        <v>75361.794999999998</v>
      </c>
      <c r="P705" s="25">
        <f t="shared" si="32"/>
        <v>0</v>
      </c>
      <c r="Q705" s="25">
        <f t="shared" si="33"/>
        <v>0</v>
      </c>
      <c r="R705" s="25">
        <f t="shared" si="34"/>
        <v>0</v>
      </c>
    </row>
    <row r="706" spans="1:18" x14ac:dyDescent="0.2">
      <c r="A706" s="4" t="s">
        <v>96</v>
      </c>
      <c r="B706" s="4" t="s">
        <v>1465</v>
      </c>
      <c r="C706" s="4" t="s">
        <v>50</v>
      </c>
      <c r="D706" s="4" t="s">
        <v>1466</v>
      </c>
      <c r="E706" s="4" t="s">
        <v>136</v>
      </c>
      <c r="F706" s="4" t="s">
        <v>136</v>
      </c>
      <c r="G706" s="4" t="s">
        <v>136</v>
      </c>
      <c r="H706" s="4" t="s">
        <v>100</v>
      </c>
      <c r="I706" s="4" t="s">
        <v>1467</v>
      </c>
      <c r="J706" s="4" t="s">
        <v>20</v>
      </c>
      <c r="K706" s="4" t="s">
        <v>32</v>
      </c>
      <c r="L706" s="4" t="s">
        <v>301</v>
      </c>
      <c r="M706" s="15">
        <v>50000</v>
      </c>
      <c r="N706" s="15">
        <v>76458</v>
      </c>
      <c r="O706" s="16">
        <v>63229</v>
      </c>
      <c r="P706" s="25">
        <f t="shared" si="32"/>
        <v>0</v>
      </c>
      <c r="Q706" s="25">
        <f t="shared" si="33"/>
        <v>0</v>
      </c>
      <c r="R706" s="25">
        <f t="shared" si="34"/>
        <v>0</v>
      </c>
    </row>
    <row r="707" spans="1:18" x14ac:dyDescent="0.2">
      <c r="A707" s="5" t="s">
        <v>26</v>
      </c>
      <c r="B707" s="5" t="s">
        <v>1468</v>
      </c>
      <c r="C707" s="5" t="s">
        <v>28</v>
      </c>
      <c r="D707" s="5" t="s">
        <v>1469</v>
      </c>
      <c r="E707" s="5" t="s">
        <v>1835</v>
      </c>
      <c r="F707" s="5" t="s">
        <v>1835</v>
      </c>
      <c r="G707" s="5" t="s">
        <v>1835</v>
      </c>
      <c r="H707" s="5" t="s">
        <v>146</v>
      </c>
      <c r="I707" s="5" t="s">
        <v>530</v>
      </c>
      <c r="J707" s="5" t="s">
        <v>20</v>
      </c>
      <c r="K707" s="5" t="s">
        <v>32</v>
      </c>
      <c r="L707" s="5" t="s">
        <v>21</v>
      </c>
      <c r="M707" s="17">
        <v>30240.560000000001</v>
      </c>
      <c r="N707" s="17">
        <v>57200</v>
      </c>
      <c r="O707" s="18">
        <v>43720.28</v>
      </c>
      <c r="P707" s="25">
        <f t="shared" ref="P707:P770" si="35">IF(OR(M707&lt;V$21, M707&gt;V$25), 1, 0)</f>
        <v>0</v>
      </c>
      <c r="Q707" s="25">
        <f t="shared" si="33"/>
        <v>1</v>
      </c>
      <c r="R707" s="25">
        <f t="shared" si="34"/>
        <v>0</v>
      </c>
    </row>
    <row r="708" spans="1:18" x14ac:dyDescent="0.2">
      <c r="A708" s="4" t="s">
        <v>48</v>
      </c>
      <c r="B708" s="4" t="s">
        <v>1471</v>
      </c>
      <c r="C708" s="4" t="s">
        <v>50</v>
      </c>
      <c r="D708" s="4" t="s">
        <v>1472</v>
      </c>
      <c r="E708" s="4" t="s">
        <v>1074</v>
      </c>
      <c r="F708" s="4" t="s">
        <v>1074</v>
      </c>
      <c r="G708" s="4" t="s">
        <v>1074</v>
      </c>
      <c r="H708" s="4" t="s">
        <v>146</v>
      </c>
      <c r="I708" s="4" t="s">
        <v>54</v>
      </c>
      <c r="J708" s="4" t="s">
        <v>20</v>
      </c>
      <c r="K708" s="4" t="s">
        <v>32</v>
      </c>
      <c r="L708" s="4" t="s">
        <v>21</v>
      </c>
      <c r="M708" s="15">
        <v>68500</v>
      </c>
      <c r="N708" s="15">
        <v>87000</v>
      </c>
      <c r="O708" s="16">
        <v>77750</v>
      </c>
      <c r="P708" s="25">
        <f t="shared" si="35"/>
        <v>0</v>
      </c>
      <c r="Q708" s="25">
        <f t="shared" si="33"/>
        <v>0</v>
      </c>
      <c r="R708" s="25">
        <f t="shared" si="34"/>
        <v>0</v>
      </c>
    </row>
    <row r="709" spans="1:18" x14ac:dyDescent="0.2">
      <c r="A709" s="5" t="s">
        <v>22</v>
      </c>
      <c r="B709" s="5" t="s">
        <v>296</v>
      </c>
      <c r="C709" s="5" t="s">
        <v>50</v>
      </c>
      <c r="D709" s="5" t="s">
        <v>1473</v>
      </c>
      <c r="E709" s="5" t="s">
        <v>216</v>
      </c>
      <c r="F709" s="5" t="s">
        <v>216</v>
      </c>
      <c r="G709" s="5" t="s">
        <v>216</v>
      </c>
      <c r="H709" s="5" t="s">
        <v>53</v>
      </c>
      <c r="I709" s="5" t="s">
        <v>1474</v>
      </c>
      <c r="J709" s="5" t="s">
        <v>20</v>
      </c>
      <c r="K709" s="5" t="s">
        <v>32</v>
      </c>
      <c r="L709" s="5" t="s">
        <v>732</v>
      </c>
      <c r="M709" s="17">
        <v>30240.560000000001</v>
      </c>
      <c r="N709" s="17">
        <v>57200</v>
      </c>
      <c r="O709" s="18">
        <v>43720.28</v>
      </c>
      <c r="P709" s="25">
        <f t="shared" si="35"/>
        <v>0</v>
      </c>
      <c r="Q709" s="25">
        <f t="shared" si="33"/>
        <v>1</v>
      </c>
      <c r="R709" s="25">
        <f t="shared" si="34"/>
        <v>0</v>
      </c>
    </row>
    <row r="710" spans="1:18" x14ac:dyDescent="0.2">
      <c r="A710" s="4" t="s">
        <v>13</v>
      </c>
      <c r="B710" s="4" t="s">
        <v>1448</v>
      </c>
      <c r="C710" s="4" t="s">
        <v>1008</v>
      </c>
      <c r="D710" s="4" t="s">
        <v>1475</v>
      </c>
      <c r="E710" s="4" t="s">
        <v>63</v>
      </c>
      <c r="F710" s="4" t="s">
        <v>63</v>
      </c>
      <c r="G710" s="4" t="s">
        <v>63</v>
      </c>
      <c r="H710" s="4" t="s">
        <v>53</v>
      </c>
      <c r="I710" s="4" t="s">
        <v>1476</v>
      </c>
      <c r="J710" s="4" t="s">
        <v>45</v>
      </c>
      <c r="K710" s="4" t="s">
        <v>32</v>
      </c>
      <c r="L710" s="4" t="s">
        <v>33</v>
      </c>
      <c r="M710" s="15">
        <v>80000</v>
      </c>
      <c r="N710" s="15">
        <v>120000</v>
      </c>
      <c r="O710" s="16">
        <v>100000</v>
      </c>
      <c r="P710" s="25">
        <f t="shared" si="35"/>
        <v>0</v>
      </c>
      <c r="Q710" s="25">
        <f t="shared" si="33"/>
        <v>1</v>
      </c>
      <c r="R710" s="25">
        <f t="shared" si="34"/>
        <v>0</v>
      </c>
    </row>
    <row r="711" spans="1:18" x14ac:dyDescent="0.2">
      <c r="A711" s="5" t="s">
        <v>13</v>
      </c>
      <c r="B711" s="5" t="s">
        <v>1477</v>
      </c>
      <c r="C711" s="5" t="s">
        <v>35</v>
      </c>
      <c r="D711" s="5" t="s">
        <v>861</v>
      </c>
      <c r="E711" s="5" t="s">
        <v>1835</v>
      </c>
      <c r="F711" s="5" t="s">
        <v>1835</v>
      </c>
      <c r="G711" s="5" t="s">
        <v>1835</v>
      </c>
      <c r="H711" s="5" t="s">
        <v>146</v>
      </c>
      <c r="I711" s="5" t="s">
        <v>1478</v>
      </c>
      <c r="J711" s="5" t="s">
        <v>20</v>
      </c>
      <c r="K711" s="5" t="s">
        <v>32</v>
      </c>
      <c r="L711" s="5" t="s">
        <v>21</v>
      </c>
      <c r="M711" s="17">
        <v>76000</v>
      </c>
      <c r="N711" s="17">
        <v>89440</v>
      </c>
      <c r="O711" s="18">
        <v>82720</v>
      </c>
      <c r="P711" s="25">
        <f t="shared" si="35"/>
        <v>0</v>
      </c>
      <c r="Q711" s="25">
        <f t="shared" si="33"/>
        <v>0</v>
      </c>
      <c r="R711" s="25">
        <f t="shared" si="34"/>
        <v>0</v>
      </c>
    </row>
    <row r="712" spans="1:18" x14ac:dyDescent="0.2">
      <c r="A712" s="4" t="s">
        <v>48</v>
      </c>
      <c r="B712" s="4" t="s">
        <v>1479</v>
      </c>
      <c r="C712" s="4" t="s">
        <v>50</v>
      </c>
      <c r="D712" s="4" t="s">
        <v>1480</v>
      </c>
      <c r="E712" s="4" t="s">
        <v>1481</v>
      </c>
      <c r="F712" s="4" t="s">
        <v>1481</v>
      </c>
      <c r="G712" s="4" t="s">
        <v>1481</v>
      </c>
      <c r="H712" s="4" t="s">
        <v>53</v>
      </c>
      <c r="I712" s="4" t="s">
        <v>1482</v>
      </c>
      <c r="J712" s="4" t="s">
        <v>20</v>
      </c>
      <c r="K712" s="4" t="s">
        <v>32</v>
      </c>
      <c r="L712" s="4" t="s">
        <v>21</v>
      </c>
      <c r="M712" s="15">
        <v>55000</v>
      </c>
      <c r="N712" s="15">
        <v>75000</v>
      </c>
      <c r="O712" s="16">
        <v>65000</v>
      </c>
      <c r="P712" s="25">
        <f t="shared" si="35"/>
        <v>0</v>
      </c>
      <c r="Q712" s="25">
        <f t="shared" si="33"/>
        <v>0</v>
      </c>
      <c r="R712" s="25">
        <f t="shared" si="34"/>
        <v>0</v>
      </c>
    </row>
    <row r="713" spans="1:18" x14ac:dyDescent="0.2">
      <c r="A713" s="5" t="s">
        <v>96</v>
      </c>
      <c r="B713" s="5" t="s">
        <v>1312</v>
      </c>
      <c r="C713" s="5" t="s">
        <v>50</v>
      </c>
      <c r="D713" s="5" t="s">
        <v>1483</v>
      </c>
      <c r="E713" s="5" t="s">
        <v>37</v>
      </c>
      <c r="F713" s="5" t="s">
        <v>37</v>
      </c>
      <c r="G713" s="5" t="s">
        <v>37</v>
      </c>
      <c r="H713" s="5" t="s">
        <v>31</v>
      </c>
      <c r="I713" s="5" t="s">
        <v>54</v>
      </c>
      <c r="J713" s="5" t="s">
        <v>20</v>
      </c>
      <c r="K713" s="5" t="s">
        <v>32</v>
      </c>
      <c r="L713" s="5" t="s">
        <v>33</v>
      </c>
      <c r="M713" s="17">
        <v>50000</v>
      </c>
      <c r="N713" s="17">
        <v>76458</v>
      </c>
      <c r="O713" s="18">
        <v>63229</v>
      </c>
      <c r="P713" s="25">
        <f t="shared" si="35"/>
        <v>0</v>
      </c>
      <c r="Q713" s="25">
        <f t="shared" si="33"/>
        <v>0</v>
      </c>
      <c r="R713" s="25">
        <f t="shared" si="34"/>
        <v>0</v>
      </c>
    </row>
    <row r="714" spans="1:18" x14ac:dyDescent="0.2">
      <c r="A714" s="4" t="s">
        <v>26</v>
      </c>
      <c r="B714" s="4" t="s">
        <v>1412</v>
      </c>
      <c r="C714" s="4" t="s">
        <v>35</v>
      </c>
      <c r="D714" s="4" t="s">
        <v>1413</v>
      </c>
      <c r="E714" s="4" t="s">
        <v>37</v>
      </c>
      <c r="F714" s="4" t="s">
        <v>37</v>
      </c>
      <c r="G714" s="4" t="s">
        <v>37</v>
      </c>
      <c r="H714" s="4" t="s">
        <v>31</v>
      </c>
      <c r="I714" s="4" t="s">
        <v>1414</v>
      </c>
      <c r="J714" s="4" t="s">
        <v>20</v>
      </c>
      <c r="K714" s="4" t="s">
        <v>32</v>
      </c>
      <c r="L714" s="4" t="s">
        <v>21</v>
      </c>
      <c r="M714" s="15">
        <v>100000</v>
      </c>
      <c r="N714" s="15">
        <v>110000</v>
      </c>
      <c r="O714" s="16">
        <v>105000</v>
      </c>
      <c r="P714" s="25">
        <f t="shared" si="35"/>
        <v>0</v>
      </c>
      <c r="Q714" s="25">
        <f t="shared" si="33"/>
        <v>0</v>
      </c>
      <c r="R714" s="25">
        <f t="shared" si="34"/>
        <v>0</v>
      </c>
    </row>
    <row r="715" spans="1:18" x14ac:dyDescent="0.2">
      <c r="A715" s="5" t="s">
        <v>13</v>
      </c>
      <c r="B715" s="5" t="s">
        <v>1484</v>
      </c>
      <c r="C715" s="5" t="s">
        <v>1108</v>
      </c>
      <c r="D715" s="5" t="s">
        <v>1485</v>
      </c>
      <c r="E715" s="5" t="s">
        <v>1835</v>
      </c>
      <c r="F715" s="5" t="s">
        <v>1835</v>
      </c>
      <c r="G715" s="5" t="s">
        <v>1835</v>
      </c>
      <c r="H715" s="5" t="s">
        <v>146</v>
      </c>
      <c r="I715" s="5" t="s">
        <v>1486</v>
      </c>
      <c r="J715" s="5" t="s">
        <v>45</v>
      </c>
      <c r="K715" s="5" t="s">
        <v>32</v>
      </c>
      <c r="L715" s="5" t="s">
        <v>33</v>
      </c>
      <c r="M715" s="17">
        <v>76000</v>
      </c>
      <c r="N715" s="17">
        <v>89440</v>
      </c>
      <c r="O715" s="18">
        <v>82720</v>
      </c>
      <c r="P715" s="25">
        <f t="shared" si="35"/>
        <v>0</v>
      </c>
      <c r="Q715" s="25">
        <f t="shared" si="33"/>
        <v>0</v>
      </c>
      <c r="R715" s="25">
        <f t="shared" si="34"/>
        <v>0</v>
      </c>
    </row>
    <row r="716" spans="1:18" x14ac:dyDescent="0.2">
      <c r="A716" s="4" t="s">
        <v>88</v>
      </c>
      <c r="B716" s="4" t="s">
        <v>537</v>
      </c>
      <c r="C716" s="4" t="s">
        <v>90</v>
      </c>
      <c r="D716" s="4" t="s">
        <v>346</v>
      </c>
      <c r="E716" s="4" t="s">
        <v>216</v>
      </c>
      <c r="F716" s="4" t="s">
        <v>216</v>
      </c>
      <c r="G716" s="4" t="s">
        <v>216</v>
      </c>
      <c r="H716" s="4" t="s">
        <v>53</v>
      </c>
      <c r="I716" s="4" t="s">
        <v>18</v>
      </c>
      <c r="J716" s="4" t="s">
        <v>20</v>
      </c>
      <c r="K716" s="4" t="s">
        <v>32</v>
      </c>
      <c r="L716" s="4" t="s">
        <v>46</v>
      </c>
      <c r="M716" s="15">
        <v>72113.600000000006</v>
      </c>
      <c r="N716" s="15">
        <v>103646.39999999999</v>
      </c>
      <c r="O716" s="16">
        <v>87880</v>
      </c>
      <c r="P716" s="25">
        <f t="shared" si="35"/>
        <v>0</v>
      </c>
      <c r="Q716" s="25">
        <f t="shared" si="33"/>
        <v>0</v>
      </c>
      <c r="R716" s="25">
        <f t="shared" si="34"/>
        <v>0</v>
      </c>
    </row>
    <row r="717" spans="1:18" x14ac:dyDescent="0.2">
      <c r="A717" s="5" t="s">
        <v>48</v>
      </c>
      <c r="B717" s="5" t="s">
        <v>1487</v>
      </c>
      <c r="C717" s="5" t="s">
        <v>50</v>
      </c>
      <c r="D717" s="5" t="s">
        <v>1157</v>
      </c>
      <c r="E717" s="5" t="s">
        <v>37</v>
      </c>
      <c r="F717" s="5" t="s">
        <v>37</v>
      </c>
      <c r="G717" s="5" t="s">
        <v>37</v>
      </c>
      <c r="H717" s="5" t="s">
        <v>31</v>
      </c>
      <c r="I717" s="5" t="s">
        <v>18</v>
      </c>
      <c r="J717" s="5" t="s">
        <v>20</v>
      </c>
      <c r="K717" s="5" t="s">
        <v>32</v>
      </c>
      <c r="L717" s="5" t="s">
        <v>21</v>
      </c>
      <c r="M717" s="17">
        <v>68500</v>
      </c>
      <c r="N717" s="17">
        <v>87000</v>
      </c>
      <c r="O717" s="18">
        <v>77750</v>
      </c>
      <c r="P717" s="25">
        <f t="shared" si="35"/>
        <v>0</v>
      </c>
      <c r="Q717" s="25">
        <f t="shared" si="33"/>
        <v>0</v>
      </c>
      <c r="R717" s="25">
        <f t="shared" si="34"/>
        <v>0</v>
      </c>
    </row>
    <row r="718" spans="1:18" x14ac:dyDescent="0.2">
      <c r="A718" s="4" t="s">
        <v>13</v>
      </c>
      <c r="B718" s="4" t="s">
        <v>1488</v>
      </c>
      <c r="C718" s="4" t="s">
        <v>826</v>
      </c>
      <c r="D718" s="4" t="s">
        <v>135</v>
      </c>
      <c r="E718" s="4" t="s">
        <v>136</v>
      </c>
      <c r="F718" s="4" t="s">
        <v>136</v>
      </c>
      <c r="G718" s="4" t="s">
        <v>136</v>
      </c>
      <c r="H718" s="4" t="s">
        <v>100</v>
      </c>
      <c r="I718" s="4" t="s">
        <v>1489</v>
      </c>
      <c r="J718" s="4" t="s">
        <v>20</v>
      </c>
      <c r="K718" s="4" t="s">
        <v>32</v>
      </c>
      <c r="L718" s="4" t="s">
        <v>33</v>
      </c>
      <c r="M718" s="15">
        <v>59822</v>
      </c>
      <c r="N718" s="15">
        <v>82266</v>
      </c>
      <c r="O718" s="16">
        <v>71044</v>
      </c>
      <c r="P718" s="25">
        <f t="shared" si="35"/>
        <v>0</v>
      </c>
      <c r="Q718" s="25">
        <f t="shared" si="33"/>
        <v>0</v>
      </c>
      <c r="R718" s="25">
        <f t="shared" si="34"/>
        <v>0</v>
      </c>
    </row>
    <row r="719" spans="1:18" x14ac:dyDescent="0.2">
      <c r="A719" s="5" t="s">
        <v>26</v>
      </c>
      <c r="B719" s="5" t="s">
        <v>1412</v>
      </c>
      <c r="C719" s="5" t="s">
        <v>35</v>
      </c>
      <c r="D719" s="5" t="s">
        <v>1413</v>
      </c>
      <c r="E719" s="5" t="s">
        <v>487</v>
      </c>
      <c r="F719" s="5" t="s">
        <v>487</v>
      </c>
      <c r="G719" s="5" t="s">
        <v>487</v>
      </c>
      <c r="H719" s="5" t="s">
        <v>31</v>
      </c>
      <c r="I719" s="5" t="s">
        <v>1414</v>
      </c>
      <c r="J719" s="5" t="s">
        <v>20</v>
      </c>
      <c r="K719" s="5" t="s">
        <v>32</v>
      </c>
      <c r="L719" s="5" t="s">
        <v>21</v>
      </c>
      <c r="M719" s="17">
        <v>100000</v>
      </c>
      <c r="N719" s="17">
        <v>110000</v>
      </c>
      <c r="O719" s="18">
        <v>105000</v>
      </c>
      <c r="P719" s="25">
        <f t="shared" si="35"/>
        <v>0</v>
      </c>
      <c r="Q719" s="25">
        <f t="shared" si="33"/>
        <v>0</v>
      </c>
      <c r="R719" s="25">
        <f t="shared" si="34"/>
        <v>0</v>
      </c>
    </row>
    <row r="720" spans="1:18" x14ac:dyDescent="0.2">
      <c r="A720" s="4" t="s">
        <v>22</v>
      </c>
      <c r="B720" s="4" t="s">
        <v>1490</v>
      </c>
      <c r="C720" s="4" t="s">
        <v>50</v>
      </c>
      <c r="D720" s="4" t="s">
        <v>1445</v>
      </c>
      <c r="E720" s="4" t="s">
        <v>260</v>
      </c>
      <c r="F720" s="4" t="s">
        <v>260</v>
      </c>
      <c r="G720" s="4" t="s">
        <v>260</v>
      </c>
      <c r="H720" s="4" t="s">
        <v>186</v>
      </c>
      <c r="I720" s="4" t="s">
        <v>54</v>
      </c>
      <c r="J720" s="4" t="s">
        <v>20</v>
      </c>
      <c r="K720" s="4" t="s">
        <v>32</v>
      </c>
      <c r="L720" s="4" t="s">
        <v>33</v>
      </c>
      <c r="M720" s="15">
        <v>65000</v>
      </c>
      <c r="N720" s="15">
        <v>87000</v>
      </c>
      <c r="O720" s="16">
        <v>76000</v>
      </c>
      <c r="P720" s="25">
        <f t="shared" si="35"/>
        <v>0</v>
      </c>
      <c r="Q720" s="25">
        <f t="shared" si="33"/>
        <v>0</v>
      </c>
      <c r="R720" s="25">
        <f t="shared" si="34"/>
        <v>0</v>
      </c>
    </row>
    <row r="721" spans="1:18" x14ac:dyDescent="0.2">
      <c r="A721" s="5" t="s">
        <v>26</v>
      </c>
      <c r="B721" s="5" t="s">
        <v>1412</v>
      </c>
      <c r="C721" s="5" t="s">
        <v>35</v>
      </c>
      <c r="D721" s="5" t="s">
        <v>1413</v>
      </c>
      <c r="E721" s="5" t="s">
        <v>30</v>
      </c>
      <c r="F721" s="5" t="s">
        <v>30</v>
      </c>
      <c r="G721" s="5" t="s">
        <v>30</v>
      </c>
      <c r="H721" s="5" t="s">
        <v>31</v>
      </c>
      <c r="I721" s="5" t="s">
        <v>1414</v>
      </c>
      <c r="J721" s="5" t="s">
        <v>20</v>
      </c>
      <c r="K721" s="5" t="s">
        <v>32</v>
      </c>
      <c r="L721" s="5" t="s">
        <v>21</v>
      </c>
      <c r="M721" s="17">
        <v>100000</v>
      </c>
      <c r="N721" s="17">
        <v>110000</v>
      </c>
      <c r="O721" s="18">
        <v>105000</v>
      </c>
      <c r="P721" s="25">
        <f t="shared" si="35"/>
        <v>0</v>
      </c>
      <c r="Q721" s="25">
        <f t="shared" si="33"/>
        <v>0</v>
      </c>
      <c r="R721" s="25">
        <f t="shared" si="34"/>
        <v>0</v>
      </c>
    </row>
    <row r="722" spans="1:18" x14ac:dyDescent="0.2">
      <c r="A722" s="4" t="s">
        <v>81</v>
      </c>
      <c r="B722" s="4" t="s">
        <v>217</v>
      </c>
      <c r="C722" s="4" t="s">
        <v>23</v>
      </c>
      <c r="D722" s="4" t="s">
        <v>1491</v>
      </c>
      <c r="E722" s="4" t="s">
        <v>154</v>
      </c>
      <c r="F722" s="4" t="s">
        <v>154</v>
      </c>
      <c r="G722" s="4" t="s">
        <v>154</v>
      </c>
      <c r="H722" s="4" t="s">
        <v>31</v>
      </c>
      <c r="I722" s="4" t="s">
        <v>54</v>
      </c>
      <c r="J722" s="4" t="s">
        <v>45</v>
      </c>
      <c r="K722" s="4" t="s">
        <v>32</v>
      </c>
      <c r="L722" s="4" t="s">
        <v>33</v>
      </c>
      <c r="M722" s="15">
        <v>62400</v>
      </c>
      <c r="N722" s="15">
        <v>104000</v>
      </c>
      <c r="O722" s="16">
        <v>83200</v>
      </c>
      <c r="P722" s="25">
        <f t="shared" si="35"/>
        <v>0</v>
      </c>
      <c r="Q722" s="25">
        <f t="shared" si="33"/>
        <v>0</v>
      </c>
      <c r="R722" s="25">
        <f t="shared" si="34"/>
        <v>0</v>
      </c>
    </row>
    <row r="723" spans="1:18" x14ac:dyDescent="0.2">
      <c r="A723" s="5" t="s">
        <v>22</v>
      </c>
      <c r="B723" s="5" t="s">
        <v>1026</v>
      </c>
      <c r="C723" s="5" t="s">
        <v>50</v>
      </c>
      <c r="D723" s="5" t="s">
        <v>1492</v>
      </c>
      <c r="E723" s="5" t="s">
        <v>1493</v>
      </c>
      <c r="F723" s="5" t="s">
        <v>1493</v>
      </c>
      <c r="G723" s="5" t="s">
        <v>1493</v>
      </c>
      <c r="H723" s="5" t="s">
        <v>31</v>
      </c>
      <c r="I723" s="5" t="s">
        <v>18</v>
      </c>
      <c r="J723" s="5" t="s">
        <v>20</v>
      </c>
      <c r="K723" s="5" t="s">
        <v>32</v>
      </c>
      <c r="L723" s="5" t="s">
        <v>21</v>
      </c>
      <c r="M723" s="17">
        <v>89440</v>
      </c>
      <c r="N723" s="17">
        <v>91520</v>
      </c>
      <c r="O723" s="18">
        <v>90480</v>
      </c>
      <c r="P723" s="25">
        <f t="shared" si="35"/>
        <v>0</v>
      </c>
      <c r="Q723" s="25">
        <f t="shared" si="33"/>
        <v>0</v>
      </c>
      <c r="R723" s="25">
        <f t="shared" si="34"/>
        <v>0</v>
      </c>
    </row>
    <row r="724" spans="1:18" x14ac:dyDescent="0.2">
      <c r="A724" s="4" t="s">
        <v>13</v>
      </c>
      <c r="B724" s="4" t="s">
        <v>798</v>
      </c>
      <c r="C724" s="4" t="s">
        <v>90</v>
      </c>
      <c r="D724" s="4" t="s">
        <v>1494</v>
      </c>
      <c r="E724" s="4" t="s">
        <v>216</v>
      </c>
      <c r="F724" s="4" t="s">
        <v>216</v>
      </c>
      <c r="G724" s="4" t="s">
        <v>216</v>
      </c>
      <c r="H724" s="4" t="s">
        <v>53</v>
      </c>
      <c r="I724" s="4" t="s">
        <v>1495</v>
      </c>
      <c r="J724" s="4" t="s">
        <v>20</v>
      </c>
      <c r="K724" s="4" t="s">
        <v>32</v>
      </c>
      <c r="L724" s="4" t="s">
        <v>21</v>
      </c>
      <c r="M724" s="15">
        <v>79040</v>
      </c>
      <c r="N724" s="15">
        <v>79040</v>
      </c>
      <c r="O724" s="16">
        <v>79040</v>
      </c>
      <c r="P724" s="25">
        <f t="shared" si="35"/>
        <v>0</v>
      </c>
      <c r="Q724" s="25">
        <f t="shared" si="33"/>
        <v>0</v>
      </c>
      <c r="R724" s="25">
        <f t="shared" si="34"/>
        <v>0</v>
      </c>
    </row>
    <row r="725" spans="1:18" x14ac:dyDescent="0.2">
      <c r="A725" s="5" t="s">
        <v>26</v>
      </c>
      <c r="B725" s="5" t="s">
        <v>1496</v>
      </c>
      <c r="C725" s="5" t="s">
        <v>35</v>
      </c>
      <c r="D725" s="5" t="s">
        <v>169</v>
      </c>
      <c r="E725" s="5" t="s">
        <v>63</v>
      </c>
      <c r="F725" s="5" t="s">
        <v>63</v>
      </c>
      <c r="G725" s="5" t="s">
        <v>63</v>
      </c>
      <c r="H725" s="5" t="s">
        <v>53</v>
      </c>
      <c r="I725" s="5" t="s">
        <v>1497</v>
      </c>
      <c r="J725" s="5" t="s">
        <v>20</v>
      </c>
      <c r="K725" s="5" t="s">
        <v>32</v>
      </c>
      <c r="L725" s="5" t="s">
        <v>21</v>
      </c>
      <c r="M725" s="17">
        <v>89300</v>
      </c>
      <c r="N725" s="17">
        <v>123000</v>
      </c>
      <c r="O725" s="18">
        <v>106150</v>
      </c>
      <c r="P725" s="25">
        <f t="shared" si="35"/>
        <v>0</v>
      </c>
      <c r="Q725" s="25">
        <f t="shared" si="33"/>
        <v>1</v>
      </c>
      <c r="R725" s="25">
        <f t="shared" si="34"/>
        <v>0</v>
      </c>
    </row>
    <row r="726" spans="1:18" x14ac:dyDescent="0.2">
      <c r="A726" s="4" t="s">
        <v>105</v>
      </c>
      <c r="B726" s="4" t="s">
        <v>510</v>
      </c>
      <c r="C726" s="4" t="s">
        <v>28</v>
      </c>
      <c r="D726" s="4" t="s">
        <v>1498</v>
      </c>
      <c r="E726" s="4" t="s">
        <v>608</v>
      </c>
      <c r="F726" s="4" t="s">
        <v>608</v>
      </c>
      <c r="G726" s="4" t="s">
        <v>608</v>
      </c>
      <c r="H726" s="4" t="s">
        <v>31</v>
      </c>
      <c r="I726" s="4" t="s">
        <v>1499</v>
      </c>
      <c r="J726" s="4" t="s">
        <v>45</v>
      </c>
      <c r="K726" s="4" t="s">
        <v>32</v>
      </c>
      <c r="L726" s="4" t="s">
        <v>33</v>
      </c>
      <c r="M726" s="15">
        <v>69000</v>
      </c>
      <c r="N726" s="15">
        <v>86000</v>
      </c>
      <c r="O726" s="16">
        <v>77500</v>
      </c>
      <c r="P726" s="25">
        <f t="shared" si="35"/>
        <v>0</v>
      </c>
      <c r="Q726" s="25">
        <f t="shared" si="33"/>
        <v>0</v>
      </c>
      <c r="R726" s="25">
        <f t="shared" si="34"/>
        <v>0</v>
      </c>
    </row>
    <row r="727" spans="1:18" x14ac:dyDescent="0.2">
      <c r="A727" s="5" t="s">
        <v>81</v>
      </c>
      <c r="B727" s="5" t="s">
        <v>217</v>
      </c>
      <c r="C727" s="5" t="s">
        <v>23</v>
      </c>
      <c r="D727" s="5" t="s">
        <v>1500</v>
      </c>
      <c r="E727" s="5" t="s">
        <v>1835</v>
      </c>
      <c r="F727" s="5" t="s">
        <v>1835</v>
      </c>
      <c r="G727" s="5" t="s">
        <v>1835</v>
      </c>
      <c r="H727" s="5" t="s">
        <v>146</v>
      </c>
      <c r="I727" s="5" t="s">
        <v>54</v>
      </c>
      <c r="J727" s="5" t="s">
        <v>45</v>
      </c>
      <c r="K727" s="5" t="s">
        <v>32</v>
      </c>
      <c r="L727" s="5" t="s">
        <v>21</v>
      </c>
      <c r="M727" s="17">
        <v>72113.600000000006</v>
      </c>
      <c r="N727" s="17">
        <v>112694.39999999999</v>
      </c>
      <c r="O727" s="18">
        <v>92404</v>
      </c>
      <c r="P727" s="25">
        <f t="shared" si="35"/>
        <v>0</v>
      </c>
      <c r="Q727" s="25">
        <f t="shared" si="33"/>
        <v>0</v>
      </c>
      <c r="R727" s="25">
        <f t="shared" si="34"/>
        <v>0</v>
      </c>
    </row>
    <row r="728" spans="1:18" x14ac:dyDescent="0.2">
      <c r="A728" s="4" t="s">
        <v>88</v>
      </c>
      <c r="B728" s="4" t="s">
        <v>321</v>
      </c>
      <c r="C728" s="4" t="s">
        <v>90</v>
      </c>
      <c r="D728" s="4" t="s">
        <v>1501</v>
      </c>
      <c r="E728" s="4" t="s">
        <v>323</v>
      </c>
      <c r="F728" s="4" t="s">
        <v>323</v>
      </c>
      <c r="G728" s="4" t="s">
        <v>323</v>
      </c>
      <c r="H728" s="4" t="s">
        <v>53</v>
      </c>
      <c r="I728" s="4" t="s">
        <v>1502</v>
      </c>
      <c r="J728" s="4" t="s">
        <v>20</v>
      </c>
      <c r="K728" s="4" t="s">
        <v>32</v>
      </c>
      <c r="L728" s="4" t="s">
        <v>21</v>
      </c>
      <c r="M728" s="15">
        <v>68960</v>
      </c>
      <c r="N728" s="15">
        <v>94820</v>
      </c>
      <c r="O728" s="16">
        <v>81890</v>
      </c>
      <c r="P728" s="25">
        <f t="shared" si="35"/>
        <v>0</v>
      </c>
      <c r="Q728" s="25">
        <f t="shared" si="33"/>
        <v>0</v>
      </c>
      <c r="R728" s="25">
        <f t="shared" si="34"/>
        <v>0</v>
      </c>
    </row>
    <row r="729" spans="1:18" x14ac:dyDescent="0.2">
      <c r="A729" s="5" t="s">
        <v>26</v>
      </c>
      <c r="B729" s="5" t="s">
        <v>1503</v>
      </c>
      <c r="C729" s="5" t="s">
        <v>50</v>
      </c>
      <c r="D729" s="5" t="s">
        <v>308</v>
      </c>
      <c r="E729" s="5" t="s">
        <v>1504</v>
      </c>
      <c r="F729" s="5" t="s">
        <v>1504</v>
      </c>
      <c r="G729" s="5" t="s">
        <v>1504</v>
      </c>
      <c r="H729" s="5" t="s">
        <v>53</v>
      </c>
      <c r="I729" s="5" t="s">
        <v>54</v>
      </c>
      <c r="J729" s="5" t="s">
        <v>20</v>
      </c>
      <c r="K729" s="5" t="s">
        <v>443</v>
      </c>
      <c r="L729" s="5" t="s">
        <v>21</v>
      </c>
      <c r="M729" s="17">
        <v>66000</v>
      </c>
      <c r="N729" s="17">
        <v>86600</v>
      </c>
      <c r="O729" s="18">
        <v>76300</v>
      </c>
      <c r="P729" s="25">
        <f t="shared" si="35"/>
        <v>0</v>
      </c>
      <c r="Q729" s="25">
        <f t="shared" si="33"/>
        <v>0</v>
      </c>
      <c r="R729" s="25">
        <f t="shared" si="34"/>
        <v>0</v>
      </c>
    </row>
    <row r="730" spans="1:18" x14ac:dyDescent="0.2">
      <c r="A730" s="4" t="s">
        <v>81</v>
      </c>
      <c r="B730" s="4" t="s">
        <v>1505</v>
      </c>
      <c r="C730" s="4" t="s">
        <v>50</v>
      </c>
      <c r="D730" s="4" t="s">
        <v>1506</v>
      </c>
      <c r="E730" s="4" t="s">
        <v>17</v>
      </c>
      <c r="F730" s="4" t="s">
        <v>17</v>
      </c>
      <c r="G730" s="4" t="s">
        <v>17</v>
      </c>
      <c r="H730" s="4" t="s">
        <v>18</v>
      </c>
      <c r="I730" s="4" t="s">
        <v>1507</v>
      </c>
      <c r="J730" s="4" t="s">
        <v>45</v>
      </c>
      <c r="K730" s="4" t="s">
        <v>17</v>
      </c>
      <c r="L730" s="4" t="s">
        <v>33</v>
      </c>
      <c r="M730" s="15">
        <v>66000</v>
      </c>
      <c r="N730" s="15">
        <v>84500</v>
      </c>
      <c r="O730" s="16">
        <v>75250</v>
      </c>
      <c r="P730" s="25">
        <f t="shared" si="35"/>
        <v>0</v>
      </c>
      <c r="Q730" s="25">
        <f t="shared" si="33"/>
        <v>0</v>
      </c>
      <c r="R730" s="25">
        <f t="shared" si="34"/>
        <v>0</v>
      </c>
    </row>
    <row r="731" spans="1:18" x14ac:dyDescent="0.2">
      <c r="A731" s="5" t="s">
        <v>48</v>
      </c>
      <c r="B731" s="5" t="s">
        <v>1508</v>
      </c>
      <c r="C731" s="5" t="s">
        <v>50</v>
      </c>
      <c r="D731" s="5" t="s">
        <v>1509</v>
      </c>
      <c r="E731" s="5" t="s">
        <v>63</v>
      </c>
      <c r="F731" s="5" t="s">
        <v>63</v>
      </c>
      <c r="G731" s="5" t="s">
        <v>63</v>
      </c>
      <c r="H731" s="5" t="s">
        <v>53</v>
      </c>
      <c r="I731" s="5" t="s">
        <v>1510</v>
      </c>
      <c r="J731" s="5" t="s">
        <v>20</v>
      </c>
      <c r="K731" s="5" t="s">
        <v>32</v>
      </c>
      <c r="L731" s="5" t="s">
        <v>21</v>
      </c>
      <c r="M731" s="17">
        <v>70000</v>
      </c>
      <c r="N731" s="17">
        <v>85000</v>
      </c>
      <c r="O731" s="18">
        <v>77500</v>
      </c>
      <c r="P731" s="25">
        <f t="shared" si="35"/>
        <v>0</v>
      </c>
      <c r="Q731" s="25">
        <f t="shared" si="33"/>
        <v>0</v>
      </c>
      <c r="R731" s="25">
        <f t="shared" si="34"/>
        <v>0</v>
      </c>
    </row>
    <row r="732" spans="1:18" x14ac:dyDescent="0.2">
      <c r="A732" s="4" t="s">
        <v>88</v>
      </c>
      <c r="B732" s="4" t="s">
        <v>1511</v>
      </c>
      <c r="C732" s="4" t="s">
        <v>90</v>
      </c>
      <c r="D732" s="4" t="s">
        <v>1512</v>
      </c>
      <c r="E732" s="4" t="s">
        <v>319</v>
      </c>
      <c r="F732" s="4" t="s">
        <v>319</v>
      </c>
      <c r="G732" s="4" t="s">
        <v>319</v>
      </c>
      <c r="H732" s="4" t="s">
        <v>31</v>
      </c>
      <c r="I732" s="4" t="s">
        <v>1513</v>
      </c>
      <c r="J732" s="4" t="s">
        <v>20</v>
      </c>
      <c r="K732" s="4" t="s">
        <v>32</v>
      </c>
      <c r="L732" s="4" t="s">
        <v>33</v>
      </c>
      <c r="M732" s="15">
        <v>89440</v>
      </c>
      <c r="N732" s="15">
        <v>93600</v>
      </c>
      <c r="O732" s="16">
        <v>91520</v>
      </c>
      <c r="P732" s="25">
        <f t="shared" si="35"/>
        <v>0</v>
      </c>
      <c r="Q732" s="25">
        <f t="shared" si="33"/>
        <v>0</v>
      </c>
      <c r="R732" s="25">
        <f t="shared" si="34"/>
        <v>0</v>
      </c>
    </row>
    <row r="733" spans="1:18" x14ac:dyDescent="0.2">
      <c r="A733" s="5" t="s">
        <v>48</v>
      </c>
      <c r="B733" s="5" t="s">
        <v>1508</v>
      </c>
      <c r="C733" s="5" t="s">
        <v>50</v>
      </c>
      <c r="D733" s="5" t="s">
        <v>1509</v>
      </c>
      <c r="E733" s="5" t="s">
        <v>63</v>
      </c>
      <c r="F733" s="5" t="s">
        <v>63</v>
      </c>
      <c r="G733" s="5" t="s">
        <v>63</v>
      </c>
      <c r="H733" s="5" t="s">
        <v>53</v>
      </c>
      <c r="I733" s="5" t="s">
        <v>1510</v>
      </c>
      <c r="J733" s="5" t="s">
        <v>20</v>
      </c>
      <c r="K733" s="5" t="s">
        <v>32</v>
      </c>
      <c r="L733" s="5" t="s">
        <v>21</v>
      </c>
      <c r="M733" s="17">
        <v>70000</v>
      </c>
      <c r="N733" s="17">
        <v>85000</v>
      </c>
      <c r="O733" s="18">
        <v>77500</v>
      </c>
      <c r="P733" s="25">
        <f t="shared" si="35"/>
        <v>0</v>
      </c>
      <c r="Q733" s="25">
        <f t="shared" si="33"/>
        <v>0</v>
      </c>
      <c r="R733" s="25">
        <f t="shared" si="34"/>
        <v>0</v>
      </c>
    </row>
    <row r="734" spans="1:18" x14ac:dyDescent="0.2">
      <c r="A734" s="4" t="s">
        <v>26</v>
      </c>
      <c r="B734" s="4" t="s">
        <v>1503</v>
      </c>
      <c r="C734" s="4" t="s">
        <v>50</v>
      </c>
      <c r="D734" s="4" t="s">
        <v>308</v>
      </c>
      <c r="E734" s="4" t="s">
        <v>123</v>
      </c>
      <c r="F734" s="4" t="s">
        <v>123</v>
      </c>
      <c r="G734" s="4" t="s">
        <v>123</v>
      </c>
      <c r="H734" s="4" t="s">
        <v>31</v>
      </c>
      <c r="I734" s="4" t="s">
        <v>54</v>
      </c>
      <c r="J734" s="4" t="s">
        <v>20</v>
      </c>
      <c r="K734" s="4" t="s">
        <v>443</v>
      </c>
      <c r="L734" s="4" t="s">
        <v>21</v>
      </c>
      <c r="M734" s="15">
        <v>66000</v>
      </c>
      <c r="N734" s="15">
        <v>86600</v>
      </c>
      <c r="O734" s="16">
        <v>76300</v>
      </c>
      <c r="P734" s="25">
        <f t="shared" si="35"/>
        <v>0</v>
      </c>
      <c r="Q734" s="25">
        <f t="shared" ref="Q734:Q797" si="36">IF(OR(N734&lt;V$22, N734&gt;V$26), 1, 0)</f>
        <v>0</v>
      </c>
      <c r="R734" s="25">
        <f t="shared" ref="R734:R797" si="37">IF(OR(O734&lt;V$23, O734&gt;V$27),1,0)</f>
        <v>0</v>
      </c>
    </row>
    <row r="735" spans="1:18" x14ac:dyDescent="0.2">
      <c r="A735" s="5" t="s">
        <v>26</v>
      </c>
      <c r="B735" s="5" t="s">
        <v>1514</v>
      </c>
      <c r="C735" s="5" t="s">
        <v>50</v>
      </c>
      <c r="D735" s="5" t="s">
        <v>1515</v>
      </c>
      <c r="E735" s="5" t="s">
        <v>1516</v>
      </c>
      <c r="F735" s="5" t="s">
        <v>17</v>
      </c>
      <c r="G735" s="5" t="s">
        <v>260</v>
      </c>
      <c r="H735" s="5" t="s">
        <v>186</v>
      </c>
      <c r="I735" s="5" t="s">
        <v>1517</v>
      </c>
      <c r="J735" s="5" t="s">
        <v>20</v>
      </c>
      <c r="K735" s="5" t="s">
        <v>17</v>
      </c>
      <c r="L735" s="5" t="s">
        <v>21</v>
      </c>
      <c r="M735" s="17">
        <v>64123.59</v>
      </c>
      <c r="N735" s="17">
        <v>86600</v>
      </c>
      <c r="O735" s="18">
        <v>75361.794999999998</v>
      </c>
      <c r="P735" s="25">
        <f t="shared" si="35"/>
        <v>0</v>
      </c>
      <c r="Q735" s="25">
        <f t="shared" si="36"/>
        <v>0</v>
      </c>
      <c r="R735" s="25">
        <f t="shared" si="37"/>
        <v>0</v>
      </c>
    </row>
    <row r="736" spans="1:18" x14ac:dyDescent="0.2">
      <c r="A736" s="4" t="s">
        <v>55</v>
      </c>
      <c r="B736" s="4" t="s">
        <v>1518</v>
      </c>
      <c r="C736" s="4" t="s">
        <v>50</v>
      </c>
      <c r="D736" s="4" t="s">
        <v>1519</v>
      </c>
      <c r="E736" s="4" t="s">
        <v>487</v>
      </c>
      <c r="F736" s="4" t="s">
        <v>487</v>
      </c>
      <c r="G736" s="4" t="s">
        <v>487</v>
      </c>
      <c r="H736" s="4" t="s">
        <v>31</v>
      </c>
      <c r="I736" s="4" t="s">
        <v>1520</v>
      </c>
      <c r="J736" s="4" t="s">
        <v>20</v>
      </c>
      <c r="K736" s="4" t="s">
        <v>32</v>
      </c>
      <c r="L736" s="4" t="s">
        <v>21</v>
      </c>
      <c r="M736" s="15">
        <v>30240.560000000001</v>
      </c>
      <c r="N736" s="15">
        <v>57200</v>
      </c>
      <c r="O736" s="16">
        <v>43720.28</v>
      </c>
      <c r="P736" s="25">
        <f t="shared" si="35"/>
        <v>0</v>
      </c>
      <c r="Q736" s="25">
        <f t="shared" si="36"/>
        <v>1</v>
      </c>
      <c r="R736" s="25">
        <f t="shared" si="37"/>
        <v>0</v>
      </c>
    </row>
    <row r="737" spans="1:18" x14ac:dyDescent="0.2">
      <c r="A737" s="5" t="s">
        <v>26</v>
      </c>
      <c r="B737" s="5" t="s">
        <v>1521</v>
      </c>
      <c r="C737" s="5" t="s">
        <v>50</v>
      </c>
      <c r="D737" s="5" t="s">
        <v>1159</v>
      </c>
      <c r="E737" s="5" t="s">
        <v>1835</v>
      </c>
      <c r="F737" s="5" t="s">
        <v>1835</v>
      </c>
      <c r="G737" s="5" t="s">
        <v>1835</v>
      </c>
      <c r="H737" s="5" t="s">
        <v>146</v>
      </c>
      <c r="I737" s="5" t="s">
        <v>1522</v>
      </c>
      <c r="J737" s="5" t="s">
        <v>20</v>
      </c>
      <c r="K737" s="5" t="s">
        <v>32</v>
      </c>
      <c r="L737" s="5" t="s">
        <v>21</v>
      </c>
      <c r="M737" s="17">
        <v>64123.59</v>
      </c>
      <c r="N737" s="17">
        <v>86600</v>
      </c>
      <c r="O737" s="18">
        <v>75361.794999999998</v>
      </c>
      <c r="P737" s="25">
        <f t="shared" si="35"/>
        <v>0</v>
      </c>
      <c r="Q737" s="25">
        <f t="shared" si="36"/>
        <v>0</v>
      </c>
      <c r="R737" s="25">
        <f t="shared" si="37"/>
        <v>0</v>
      </c>
    </row>
    <row r="738" spans="1:18" x14ac:dyDescent="0.2">
      <c r="A738" s="4" t="s">
        <v>88</v>
      </c>
      <c r="B738" s="4" t="s">
        <v>972</v>
      </c>
      <c r="C738" s="4" t="s">
        <v>23</v>
      </c>
      <c r="D738" s="4" t="s">
        <v>1523</v>
      </c>
      <c r="E738" s="4" t="s">
        <v>316</v>
      </c>
      <c r="F738" s="4" t="s">
        <v>316</v>
      </c>
      <c r="G738" s="4" t="s">
        <v>316</v>
      </c>
      <c r="H738" s="4" t="s">
        <v>31</v>
      </c>
      <c r="I738" s="4" t="s">
        <v>18</v>
      </c>
      <c r="J738" s="4" t="s">
        <v>20</v>
      </c>
      <c r="K738" s="4" t="s">
        <v>32</v>
      </c>
      <c r="L738" s="4" t="s">
        <v>21</v>
      </c>
      <c r="M738" s="15">
        <v>90064</v>
      </c>
      <c r="N738" s="15">
        <v>90064</v>
      </c>
      <c r="O738" s="16">
        <v>90064</v>
      </c>
      <c r="P738" s="25">
        <f t="shared" si="35"/>
        <v>0</v>
      </c>
      <c r="Q738" s="25">
        <f t="shared" si="36"/>
        <v>0</v>
      </c>
      <c r="R738" s="25">
        <f t="shared" si="37"/>
        <v>0</v>
      </c>
    </row>
    <row r="739" spans="1:18" x14ac:dyDescent="0.2">
      <c r="A739" s="5" t="s">
        <v>48</v>
      </c>
      <c r="B739" s="5" t="s">
        <v>1524</v>
      </c>
      <c r="C739" s="5" t="s">
        <v>28</v>
      </c>
      <c r="D739" s="5" t="s">
        <v>1525</v>
      </c>
      <c r="E739" s="5" t="s">
        <v>99</v>
      </c>
      <c r="F739" s="5" t="s">
        <v>99</v>
      </c>
      <c r="G739" s="5" t="s">
        <v>99</v>
      </c>
      <c r="H739" s="5" t="s">
        <v>100</v>
      </c>
      <c r="I739" s="5" t="s">
        <v>1526</v>
      </c>
      <c r="J739" s="5" t="s">
        <v>20</v>
      </c>
      <c r="K739" s="5" t="s">
        <v>443</v>
      </c>
      <c r="L739" s="5" t="s">
        <v>33</v>
      </c>
      <c r="M739" s="17">
        <v>68500</v>
      </c>
      <c r="N739" s="17">
        <v>87000</v>
      </c>
      <c r="O739" s="18">
        <v>77750</v>
      </c>
      <c r="P739" s="25">
        <f t="shared" si="35"/>
        <v>0</v>
      </c>
      <c r="Q739" s="25">
        <f t="shared" si="36"/>
        <v>0</v>
      </c>
      <c r="R739" s="25">
        <f t="shared" si="37"/>
        <v>0</v>
      </c>
    </row>
    <row r="740" spans="1:18" x14ac:dyDescent="0.2">
      <c r="A740" s="4" t="s">
        <v>424</v>
      </c>
      <c r="B740" s="4" t="s">
        <v>450</v>
      </c>
      <c r="C740" s="4" t="s">
        <v>50</v>
      </c>
      <c r="D740" s="4" t="s">
        <v>1527</v>
      </c>
      <c r="E740" s="4" t="s">
        <v>344</v>
      </c>
      <c r="F740" s="4" t="s">
        <v>344</v>
      </c>
      <c r="G740" s="4" t="s">
        <v>344</v>
      </c>
      <c r="H740" s="4" t="s">
        <v>53</v>
      </c>
      <c r="I740" s="4" t="s">
        <v>1528</v>
      </c>
      <c r="J740" s="4" t="s">
        <v>20</v>
      </c>
      <c r="K740" s="4" t="s">
        <v>32</v>
      </c>
      <c r="L740" s="4" t="s">
        <v>33</v>
      </c>
      <c r="M740" s="15">
        <v>111280</v>
      </c>
      <c r="N740" s="15">
        <v>111280</v>
      </c>
      <c r="O740" s="16">
        <v>111280</v>
      </c>
      <c r="P740" s="25">
        <f t="shared" si="35"/>
        <v>1</v>
      </c>
      <c r="Q740" s="25">
        <f t="shared" si="36"/>
        <v>0</v>
      </c>
      <c r="R740" s="25">
        <f t="shared" si="37"/>
        <v>0</v>
      </c>
    </row>
    <row r="741" spans="1:18" x14ac:dyDescent="0.2">
      <c r="A741" s="5" t="s">
        <v>26</v>
      </c>
      <c r="B741" s="5" t="s">
        <v>1529</v>
      </c>
      <c r="C741" s="5" t="s">
        <v>23</v>
      </c>
      <c r="D741" s="5" t="s">
        <v>1530</v>
      </c>
      <c r="E741" s="5" t="s">
        <v>1531</v>
      </c>
      <c r="F741" s="5" t="s">
        <v>1531</v>
      </c>
      <c r="G741" s="5" t="s">
        <v>1531</v>
      </c>
      <c r="H741" s="5" t="s">
        <v>146</v>
      </c>
      <c r="I741" s="5" t="s">
        <v>1532</v>
      </c>
      <c r="J741" s="5" t="s">
        <v>20</v>
      </c>
      <c r="K741" s="5" t="s">
        <v>32</v>
      </c>
      <c r="L741" s="5" t="s">
        <v>21</v>
      </c>
      <c r="M741" s="17">
        <v>64123.59</v>
      </c>
      <c r="N741" s="17">
        <v>86600</v>
      </c>
      <c r="O741" s="18">
        <v>75361.794999999998</v>
      </c>
      <c r="P741" s="25">
        <f t="shared" si="35"/>
        <v>0</v>
      </c>
      <c r="Q741" s="25">
        <f t="shared" si="36"/>
        <v>0</v>
      </c>
      <c r="R741" s="25">
        <f t="shared" si="37"/>
        <v>0</v>
      </c>
    </row>
    <row r="742" spans="1:18" x14ac:dyDescent="0.2">
      <c r="A742" s="4" t="s">
        <v>88</v>
      </c>
      <c r="B742" s="4" t="s">
        <v>1533</v>
      </c>
      <c r="C742" s="4" t="s">
        <v>23</v>
      </c>
      <c r="D742" s="4" t="s">
        <v>1534</v>
      </c>
      <c r="E742" s="4" t="s">
        <v>600</v>
      </c>
      <c r="F742" s="4" t="s">
        <v>600</v>
      </c>
      <c r="G742" s="4" t="s">
        <v>600</v>
      </c>
      <c r="H742" s="4" t="s">
        <v>31</v>
      </c>
      <c r="I742" s="4" t="s">
        <v>1535</v>
      </c>
      <c r="J742" s="4" t="s">
        <v>20</v>
      </c>
      <c r="K742" s="4" t="s">
        <v>443</v>
      </c>
      <c r="L742" s="4" t="s">
        <v>130</v>
      </c>
      <c r="M742" s="15">
        <v>70000</v>
      </c>
      <c r="N742" s="15">
        <v>80000</v>
      </c>
      <c r="O742" s="16">
        <v>75000</v>
      </c>
      <c r="P742" s="25">
        <f t="shared" si="35"/>
        <v>0</v>
      </c>
      <c r="Q742" s="25">
        <f t="shared" si="36"/>
        <v>0</v>
      </c>
      <c r="R742" s="25">
        <f t="shared" si="37"/>
        <v>0</v>
      </c>
    </row>
    <row r="743" spans="1:18" x14ac:dyDescent="0.2">
      <c r="A743" s="5" t="s">
        <v>26</v>
      </c>
      <c r="B743" s="5" t="s">
        <v>1538</v>
      </c>
      <c r="C743" s="5" t="s">
        <v>103</v>
      </c>
      <c r="D743" s="5" t="s">
        <v>583</v>
      </c>
      <c r="E743" s="5" t="s">
        <v>1835</v>
      </c>
      <c r="F743" s="5" t="s">
        <v>1835</v>
      </c>
      <c r="G743" s="5" t="s">
        <v>1835</v>
      </c>
      <c r="H743" s="5" t="s">
        <v>146</v>
      </c>
      <c r="I743" s="5" t="s">
        <v>18</v>
      </c>
      <c r="J743" s="5" t="s">
        <v>45</v>
      </c>
      <c r="K743" s="5" t="s">
        <v>32</v>
      </c>
      <c r="L743" s="5" t="s">
        <v>21</v>
      </c>
      <c r="M743" s="17">
        <v>64123.59</v>
      </c>
      <c r="N743" s="17">
        <v>86600</v>
      </c>
      <c r="O743" s="18">
        <v>75361.794999999998</v>
      </c>
      <c r="P743" s="25">
        <f t="shared" si="35"/>
        <v>0</v>
      </c>
      <c r="Q743" s="25">
        <f t="shared" si="36"/>
        <v>0</v>
      </c>
      <c r="R743" s="25">
        <f t="shared" si="37"/>
        <v>0</v>
      </c>
    </row>
    <row r="744" spans="1:18" x14ac:dyDescent="0.2">
      <c r="A744" s="4" t="s">
        <v>26</v>
      </c>
      <c r="B744" s="4" t="s">
        <v>1151</v>
      </c>
      <c r="C744" s="4" t="s">
        <v>50</v>
      </c>
      <c r="D744" s="4" t="s">
        <v>1539</v>
      </c>
      <c r="E744" s="4" t="s">
        <v>1540</v>
      </c>
      <c r="F744" s="4" t="s">
        <v>1540</v>
      </c>
      <c r="G744" s="4" t="s">
        <v>1540</v>
      </c>
      <c r="H744" s="4" t="s">
        <v>146</v>
      </c>
      <c r="I744" s="4" t="s">
        <v>1153</v>
      </c>
      <c r="J744" s="4" t="s">
        <v>20</v>
      </c>
      <c r="K744" s="4" t="s">
        <v>32</v>
      </c>
      <c r="L744" s="4" t="s">
        <v>46</v>
      </c>
      <c r="M744" s="15">
        <v>64123.59</v>
      </c>
      <c r="N744" s="15">
        <v>86600</v>
      </c>
      <c r="O744" s="16">
        <v>75361.794999999998</v>
      </c>
      <c r="P744" s="25">
        <f t="shared" si="35"/>
        <v>0</v>
      </c>
      <c r="Q744" s="25">
        <f t="shared" si="36"/>
        <v>0</v>
      </c>
      <c r="R744" s="25">
        <f t="shared" si="37"/>
        <v>0</v>
      </c>
    </row>
    <row r="745" spans="1:18" x14ac:dyDescent="0.2">
      <c r="A745" s="5" t="s">
        <v>81</v>
      </c>
      <c r="B745" s="5" t="s">
        <v>1541</v>
      </c>
      <c r="C745" s="5" t="s">
        <v>23</v>
      </c>
      <c r="D745" s="5" t="s">
        <v>693</v>
      </c>
      <c r="E745" s="5" t="s">
        <v>1835</v>
      </c>
      <c r="F745" s="5" t="s">
        <v>1835</v>
      </c>
      <c r="G745" s="5" t="s">
        <v>1835</v>
      </c>
      <c r="H745" s="5" t="s">
        <v>146</v>
      </c>
      <c r="I745" s="5" t="s">
        <v>18</v>
      </c>
      <c r="J745" s="5" t="s">
        <v>45</v>
      </c>
      <c r="K745" s="5" t="s">
        <v>32</v>
      </c>
      <c r="L745" s="5" t="s">
        <v>21</v>
      </c>
      <c r="M745" s="17">
        <v>66000</v>
      </c>
      <c r="N745" s="17">
        <v>84500</v>
      </c>
      <c r="O745" s="18">
        <v>75250</v>
      </c>
      <c r="P745" s="25">
        <f t="shared" si="35"/>
        <v>0</v>
      </c>
      <c r="Q745" s="25">
        <f t="shared" si="36"/>
        <v>0</v>
      </c>
      <c r="R745" s="25">
        <f t="shared" si="37"/>
        <v>0</v>
      </c>
    </row>
    <row r="746" spans="1:18" x14ac:dyDescent="0.2">
      <c r="A746" s="4" t="s">
        <v>26</v>
      </c>
      <c r="B746" s="4" t="s">
        <v>1538</v>
      </c>
      <c r="C746" s="4" t="s">
        <v>103</v>
      </c>
      <c r="D746" s="4" t="s">
        <v>583</v>
      </c>
      <c r="E746" s="4" t="s">
        <v>1835</v>
      </c>
      <c r="F746" s="4" t="s">
        <v>1835</v>
      </c>
      <c r="G746" s="4" t="s">
        <v>1835</v>
      </c>
      <c r="H746" s="4" t="s">
        <v>146</v>
      </c>
      <c r="I746" s="4" t="s">
        <v>18</v>
      </c>
      <c r="J746" s="4" t="s">
        <v>45</v>
      </c>
      <c r="K746" s="4" t="s">
        <v>32</v>
      </c>
      <c r="L746" s="4" t="s">
        <v>21</v>
      </c>
      <c r="M746" s="15">
        <v>64123.59</v>
      </c>
      <c r="N746" s="15">
        <v>86600</v>
      </c>
      <c r="O746" s="16">
        <v>75361.794999999998</v>
      </c>
      <c r="P746" s="25">
        <f t="shared" si="35"/>
        <v>0</v>
      </c>
      <c r="Q746" s="25">
        <f t="shared" si="36"/>
        <v>0</v>
      </c>
      <c r="R746" s="25">
        <f t="shared" si="37"/>
        <v>0</v>
      </c>
    </row>
    <row r="747" spans="1:18" x14ac:dyDescent="0.2">
      <c r="A747" s="5" t="s">
        <v>26</v>
      </c>
      <c r="B747" s="5" t="s">
        <v>1151</v>
      </c>
      <c r="C747" s="5" t="s">
        <v>50</v>
      </c>
      <c r="D747" s="5" t="s">
        <v>1539</v>
      </c>
      <c r="E747" s="5" t="s">
        <v>1540</v>
      </c>
      <c r="F747" s="5" t="s">
        <v>1540</v>
      </c>
      <c r="G747" s="5" t="s">
        <v>1540</v>
      </c>
      <c r="H747" s="5" t="s">
        <v>146</v>
      </c>
      <c r="I747" s="5" t="s">
        <v>1153</v>
      </c>
      <c r="J747" s="5" t="s">
        <v>20</v>
      </c>
      <c r="K747" s="5" t="s">
        <v>32</v>
      </c>
      <c r="L747" s="5" t="s">
        <v>46</v>
      </c>
      <c r="M747" s="17">
        <v>64123.59</v>
      </c>
      <c r="N747" s="17">
        <v>86600</v>
      </c>
      <c r="O747" s="18">
        <v>75361.794999999998</v>
      </c>
      <c r="P747" s="25">
        <f t="shared" si="35"/>
        <v>0</v>
      </c>
      <c r="Q747" s="25">
        <f t="shared" si="36"/>
        <v>0</v>
      </c>
      <c r="R747" s="25">
        <f t="shared" si="37"/>
        <v>0</v>
      </c>
    </row>
    <row r="748" spans="1:18" x14ac:dyDescent="0.2">
      <c r="A748" s="4" t="s">
        <v>81</v>
      </c>
      <c r="B748" s="4" t="s">
        <v>1542</v>
      </c>
      <c r="C748" s="4" t="s">
        <v>23</v>
      </c>
      <c r="D748" s="4" t="s">
        <v>583</v>
      </c>
      <c r="E748" s="4" t="s">
        <v>1835</v>
      </c>
      <c r="F748" s="4" t="s">
        <v>1835</v>
      </c>
      <c r="G748" s="4" t="s">
        <v>1835</v>
      </c>
      <c r="H748" s="4" t="s">
        <v>146</v>
      </c>
      <c r="I748" s="4" t="s">
        <v>18</v>
      </c>
      <c r="J748" s="4" t="s">
        <v>223</v>
      </c>
      <c r="K748" s="4" t="s">
        <v>32</v>
      </c>
      <c r="L748" s="4" t="s">
        <v>21</v>
      </c>
      <c r="M748" s="15">
        <v>66000</v>
      </c>
      <c r="N748" s="15">
        <v>84500</v>
      </c>
      <c r="O748" s="16">
        <v>75250</v>
      </c>
      <c r="P748" s="25">
        <f t="shared" si="35"/>
        <v>0</v>
      </c>
      <c r="Q748" s="25">
        <f t="shared" si="36"/>
        <v>0</v>
      </c>
      <c r="R748" s="25">
        <f t="shared" si="37"/>
        <v>0</v>
      </c>
    </row>
    <row r="749" spans="1:18" x14ac:dyDescent="0.2">
      <c r="A749" s="5" t="s">
        <v>81</v>
      </c>
      <c r="B749" s="5" t="s">
        <v>1462</v>
      </c>
      <c r="C749" s="5" t="s">
        <v>23</v>
      </c>
      <c r="D749" s="5" t="s">
        <v>967</v>
      </c>
      <c r="E749" s="5" t="s">
        <v>17</v>
      </c>
      <c r="F749" s="5" t="s">
        <v>17</v>
      </c>
      <c r="G749" s="5" t="s">
        <v>17</v>
      </c>
      <c r="H749" s="5" t="s">
        <v>18</v>
      </c>
      <c r="I749" s="5" t="s">
        <v>685</v>
      </c>
      <c r="J749" s="5" t="s">
        <v>45</v>
      </c>
      <c r="K749" s="5" t="s">
        <v>17</v>
      </c>
      <c r="L749" s="5" t="s">
        <v>21</v>
      </c>
      <c r="M749" s="17">
        <v>66000</v>
      </c>
      <c r="N749" s="17">
        <v>84500</v>
      </c>
      <c r="O749" s="18">
        <v>75250</v>
      </c>
      <c r="P749" s="25">
        <f t="shared" si="35"/>
        <v>0</v>
      </c>
      <c r="Q749" s="25">
        <f t="shared" si="36"/>
        <v>0</v>
      </c>
      <c r="R749" s="25">
        <f t="shared" si="37"/>
        <v>0</v>
      </c>
    </row>
    <row r="750" spans="1:18" x14ac:dyDescent="0.2">
      <c r="A750" s="4" t="s">
        <v>81</v>
      </c>
      <c r="B750" s="4" t="s">
        <v>1543</v>
      </c>
      <c r="C750" s="4" t="s">
        <v>23</v>
      </c>
      <c r="D750" s="4" t="s">
        <v>1485</v>
      </c>
      <c r="E750" s="4" t="s">
        <v>1835</v>
      </c>
      <c r="F750" s="4" t="s">
        <v>1835</v>
      </c>
      <c r="G750" s="4" t="s">
        <v>1835</v>
      </c>
      <c r="H750" s="4" t="s">
        <v>146</v>
      </c>
      <c r="I750" s="4" t="s">
        <v>1544</v>
      </c>
      <c r="J750" s="4" t="s">
        <v>45</v>
      </c>
      <c r="K750" s="4" t="s">
        <v>32</v>
      </c>
      <c r="L750" s="4" t="s">
        <v>33</v>
      </c>
      <c r="M750" s="15">
        <v>66000</v>
      </c>
      <c r="N750" s="15">
        <v>84500</v>
      </c>
      <c r="O750" s="16">
        <v>75250</v>
      </c>
      <c r="P750" s="25">
        <f t="shared" si="35"/>
        <v>0</v>
      </c>
      <c r="Q750" s="25">
        <f t="shared" si="36"/>
        <v>0</v>
      </c>
      <c r="R750" s="25">
        <f t="shared" si="37"/>
        <v>0</v>
      </c>
    </row>
    <row r="751" spans="1:18" x14ac:dyDescent="0.2">
      <c r="A751" s="5" t="s">
        <v>26</v>
      </c>
      <c r="B751" s="5" t="s">
        <v>1412</v>
      </c>
      <c r="C751" s="5" t="s">
        <v>35</v>
      </c>
      <c r="D751" s="5" t="s">
        <v>1413</v>
      </c>
      <c r="E751" s="5" t="s">
        <v>63</v>
      </c>
      <c r="F751" s="5" t="s">
        <v>63</v>
      </c>
      <c r="G751" s="5" t="s">
        <v>63</v>
      </c>
      <c r="H751" s="5" t="s">
        <v>53</v>
      </c>
      <c r="I751" s="5" t="s">
        <v>1414</v>
      </c>
      <c r="J751" s="5" t="s">
        <v>20</v>
      </c>
      <c r="K751" s="5" t="s">
        <v>32</v>
      </c>
      <c r="L751" s="5" t="s">
        <v>21</v>
      </c>
      <c r="M751" s="17">
        <v>100000</v>
      </c>
      <c r="N751" s="17">
        <v>110000</v>
      </c>
      <c r="O751" s="18">
        <v>105000</v>
      </c>
      <c r="P751" s="25">
        <f t="shared" si="35"/>
        <v>0</v>
      </c>
      <c r="Q751" s="25">
        <f t="shared" si="36"/>
        <v>0</v>
      </c>
      <c r="R751" s="25">
        <f t="shared" si="37"/>
        <v>0</v>
      </c>
    </row>
    <row r="752" spans="1:18" x14ac:dyDescent="0.2">
      <c r="A752" s="4" t="s">
        <v>55</v>
      </c>
      <c r="B752" s="4" t="s">
        <v>1545</v>
      </c>
      <c r="C752" s="4" t="s">
        <v>50</v>
      </c>
      <c r="D752" s="4" t="s">
        <v>1546</v>
      </c>
      <c r="E752" s="4" t="s">
        <v>63</v>
      </c>
      <c r="F752" s="4" t="s">
        <v>63</v>
      </c>
      <c r="G752" s="4" t="s">
        <v>63</v>
      </c>
      <c r="H752" s="4" t="s">
        <v>53</v>
      </c>
      <c r="I752" s="4" t="s">
        <v>1344</v>
      </c>
      <c r="J752" s="4" t="s">
        <v>45</v>
      </c>
      <c r="K752" s="4" t="s">
        <v>32</v>
      </c>
      <c r="L752" s="4" t="s">
        <v>33</v>
      </c>
      <c r="M752" s="15">
        <v>80932</v>
      </c>
      <c r="N752" s="15">
        <v>105773</v>
      </c>
      <c r="O752" s="16">
        <v>93352.5</v>
      </c>
      <c r="P752" s="25">
        <f t="shared" si="35"/>
        <v>0</v>
      </c>
      <c r="Q752" s="25">
        <f t="shared" si="36"/>
        <v>0</v>
      </c>
      <c r="R752" s="25">
        <f t="shared" si="37"/>
        <v>0</v>
      </c>
    </row>
    <row r="753" spans="1:18" x14ac:dyDescent="0.2">
      <c r="A753" s="5" t="s">
        <v>88</v>
      </c>
      <c r="B753" s="5" t="s">
        <v>89</v>
      </c>
      <c r="C753" s="5" t="s">
        <v>90</v>
      </c>
      <c r="D753" s="5" t="s">
        <v>91</v>
      </c>
      <c r="E753" s="5" t="s">
        <v>99</v>
      </c>
      <c r="F753" s="5" t="s">
        <v>99</v>
      </c>
      <c r="G753" s="5" t="s">
        <v>99</v>
      </c>
      <c r="H753" s="5" t="s">
        <v>100</v>
      </c>
      <c r="I753" s="5" t="s">
        <v>1547</v>
      </c>
      <c r="J753" s="5" t="s">
        <v>45</v>
      </c>
      <c r="K753" s="5" t="s">
        <v>32</v>
      </c>
      <c r="L753" s="5" t="s">
        <v>93</v>
      </c>
      <c r="M753" s="17">
        <v>30240.560000000001</v>
      </c>
      <c r="N753" s="17">
        <v>57200</v>
      </c>
      <c r="O753" s="18">
        <v>43720.28</v>
      </c>
      <c r="P753" s="25">
        <f t="shared" si="35"/>
        <v>0</v>
      </c>
      <c r="Q753" s="25">
        <f t="shared" si="36"/>
        <v>1</v>
      </c>
      <c r="R753" s="25">
        <f t="shared" si="37"/>
        <v>0</v>
      </c>
    </row>
    <row r="754" spans="1:18" x14ac:dyDescent="0.2">
      <c r="A754" s="4" t="s">
        <v>88</v>
      </c>
      <c r="B754" s="4" t="s">
        <v>1548</v>
      </c>
      <c r="C754" s="4" t="s">
        <v>103</v>
      </c>
      <c r="D754" s="4" t="s">
        <v>1549</v>
      </c>
      <c r="E754" s="4" t="s">
        <v>123</v>
      </c>
      <c r="F754" s="4" t="s">
        <v>123</v>
      </c>
      <c r="G754" s="4" t="s">
        <v>123</v>
      </c>
      <c r="H754" s="4" t="s">
        <v>31</v>
      </c>
      <c r="I754" s="4" t="s">
        <v>1550</v>
      </c>
      <c r="J754" s="4" t="s">
        <v>45</v>
      </c>
      <c r="K754" s="4" t="s">
        <v>32</v>
      </c>
      <c r="L754" s="4" t="s">
        <v>21</v>
      </c>
      <c r="M754" s="15">
        <v>85816.8</v>
      </c>
      <c r="N754" s="15">
        <v>91520</v>
      </c>
      <c r="O754" s="16">
        <v>88668.4</v>
      </c>
      <c r="P754" s="25">
        <f t="shared" si="35"/>
        <v>0</v>
      </c>
      <c r="Q754" s="25">
        <f t="shared" si="36"/>
        <v>0</v>
      </c>
      <c r="R754" s="25">
        <f t="shared" si="37"/>
        <v>0</v>
      </c>
    </row>
    <row r="755" spans="1:18" x14ac:dyDescent="0.2">
      <c r="A755" s="5" t="s">
        <v>96</v>
      </c>
      <c r="B755" s="5" t="s">
        <v>816</v>
      </c>
      <c r="C755" s="5" t="s">
        <v>50</v>
      </c>
      <c r="D755" s="5" t="s">
        <v>1551</v>
      </c>
      <c r="E755" s="5" t="s">
        <v>1552</v>
      </c>
      <c r="F755" s="5" t="s">
        <v>1552</v>
      </c>
      <c r="G755" s="5" t="s">
        <v>1552</v>
      </c>
      <c r="H755" s="5" t="s">
        <v>53</v>
      </c>
      <c r="I755" s="5" t="s">
        <v>18</v>
      </c>
      <c r="J755" s="5" t="s">
        <v>20</v>
      </c>
      <c r="K755" s="5" t="s">
        <v>32</v>
      </c>
      <c r="L755" s="5" t="s">
        <v>150</v>
      </c>
      <c r="M755" s="17">
        <v>68994</v>
      </c>
      <c r="N755" s="17">
        <v>68994</v>
      </c>
      <c r="O755" s="18">
        <v>68994</v>
      </c>
      <c r="P755" s="25">
        <f t="shared" si="35"/>
        <v>0</v>
      </c>
      <c r="Q755" s="25">
        <f t="shared" si="36"/>
        <v>0</v>
      </c>
      <c r="R755" s="25">
        <f t="shared" si="37"/>
        <v>0</v>
      </c>
    </row>
    <row r="756" spans="1:18" x14ac:dyDescent="0.2">
      <c r="A756" s="4" t="s">
        <v>88</v>
      </c>
      <c r="B756" s="4" t="s">
        <v>598</v>
      </c>
      <c r="C756" s="4" t="s">
        <v>90</v>
      </c>
      <c r="D756" s="4" t="s">
        <v>1553</v>
      </c>
      <c r="E756" s="4" t="s">
        <v>1554</v>
      </c>
      <c r="F756" s="4" t="s">
        <v>1554</v>
      </c>
      <c r="G756" s="4" t="s">
        <v>1554</v>
      </c>
      <c r="H756" s="4" t="s">
        <v>31</v>
      </c>
      <c r="I756" s="4" t="s">
        <v>1555</v>
      </c>
      <c r="J756" s="4" t="s">
        <v>20</v>
      </c>
      <c r="K756" s="4" t="s">
        <v>32</v>
      </c>
      <c r="L756" s="4" t="s">
        <v>21</v>
      </c>
      <c r="M756" s="15">
        <v>90480</v>
      </c>
      <c r="N756" s="15">
        <v>90480</v>
      </c>
      <c r="O756" s="16">
        <v>90480</v>
      </c>
      <c r="P756" s="25">
        <f t="shared" si="35"/>
        <v>0</v>
      </c>
      <c r="Q756" s="25">
        <f t="shared" si="36"/>
        <v>0</v>
      </c>
      <c r="R756" s="25">
        <f t="shared" si="37"/>
        <v>0</v>
      </c>
    </row>
    <row r="757" spans="1:18" x14ac:dyDescent="0.2">
      <c r="A757" s="5" t="s">
        <v>88</v>
      </c>
      <c r="B757" s="5" t="s">
        <v>1556</v>
      </c>
      <c r="C757" s="5" t="s">
        <v>90</v>
      </c>
      <c r="D757" s="5" t="s">
        <v>1557</v>
      </c>
      <c r="E757" s="5" t="s">
        <v>196</v>
      </c>
      <c r="F757" s="5" t="s">
        <v>17</v>
      </c>
      <c r="G757" s="5" t="s">
        <v>37</v>
      </c>
      <c r="H757" s="5" t="s">
        <v>31</v>
      </c>
      <c r="I757" s="5" t="s">
        <v>1558</v>
      </c>
      <c r="J757" s="5" t="s">
        <v>45</v>
      </c>
      <c r="K757" s="5" t="s">
        <v>17</v>
      </c>
      <c r="L757" s="5" t="s">
        <v>21</v>
      </c>
      <c r="M757" s="17">
        <v>85816.8</v>
      </c>
      <c r="N757" s="17">
        <v>91520</v>
      </c>
      <c r="O757" s="18">
        <v>88668.4</v>
      </c>
      <c r="P757" s="25">
        <f t="shared" si="35"/>
        <v>0</v>
      </c>
      <c r="Q757" s="25">
        <f t="shared" si="36"/>
        <v>0</v>
      </c>
      <c r="R757" s="25">
        <f t="shared" si="37"/>
        <v>0</v>
      </c>
    </row>
    <row r="758" spans="1:18" x14ac:dyDescent="0.2">
      <c r="A758" s="4" t="s">
        <v>48</v>
      </c>
      <c r="B758" s="4" t="s">
        <v>1559</v>
      </c>
      <c r="C758" s="4" t="s">
        <v>23</v>
      </c>
      <c r="D758" s="4" t="s">
        <v>1560</v>
      </c>
      <c r="E758" s="4" t="s">
        <v>154</v>
      </c>
      <c r="F758" s="4" t="s">
        <v>154</v>
      </c>
      <c r="G758" s="4" t="s">
        <v>154</v>
      </c>
      <c r="H758" s="4" t="s">
        <v>31</v>
      </c>
      <c r="I758" s="4" t="s">
        <v>1561</v>
      </c>
      <c r="J758" s="4" t="s">
        <v>20</v>
      </c>
      <c r="K758" s="4" t="s">
        <v>32</v>
      </c>
      <c r="L758" s="4" t="s">
        <v>21</v>
      </c>
      <c r="M758" s="15">
        <v>68500</v>
      </c>
      <c r="N758" s="15">
        <v>87000</v>
      </c>
      <c r="O758" s="16">
        <v>77750</v>
      </c>
      <c r="P758" s="25">
        <f t="shared" si="35"/>
        <v>0</v>
      </c>
      <c r="Q758" s="25">
        <f t="shared" si="36"/>
        <v>0</v>
      </c>
      <c r="R758" s="25">
        <f t="shared" si="37"/>
        <v>0</v>
      </c>
    </row>
    <row r="759" spans="1:18" x14ac:dyDescent="0.2">
      <c r="A759" s="5" t="s">
        <v>55</v>
      </c>
      <c r="B759" s="5" t="s">
        <v>1562</v>
      </c>
      <c r="C759" s="5" t="s">
        <v>23</v>
      </c>
      <c r="D759" s="5" t="s">
        <v>491</v>
      </c>
      <c r="E759" s="5" t="s">
        <v>1835</v>
      </c>
      <c r="F759" s="5" t="s">
        <v>1835</v>
      </c>
      <c r="G759" s="5" t="s">
        <v>1835</v>
      </c>
      <c r="H759" s="5" t="s">
        <v>146</v>
      </c>
      <c r="I759" s="5" t="s">
        <v>18</v>
      </c>
      <c r="J759" s="5" t="s">
        <v>45</v>
      </c>
      <c r="K759" s="5" t="s">
        <v>32</v>
      </c>
      <c r="L759" s="5" t="s">
        <v>21</v>
      </c>
      <c r="M759" s="17">
        <v>68000</v>
      </c>
      <c r="N759" s="17">
        <v>88300</v>
      </c>
      <c r="O759" s="18">
        <v>78150</v>
      </c>
      <c r="P759" s="25">
        <f t="shared" si="35"/>
        <v>0</v>
      </c>
      <c r="Q759" s="25">
        <f t="shared" si="36"/>
        <v>0</v>
      </c>
      <c r="R759" s="25">
        <f t="shared" si="37"/>
        <v>0</v>
      </c>
    </row>
    <row r="760" spans="1:18" x14ac:dyDescent="0.2">
      <c r="A760" s="4" t="s">
        <v>22</v>
      </c>
      <c r="B760" s="4" t="s">
        <v>23</v>
      </c>
      <c r="C760" s="4" t="s">
        <v>23</v>
      </c>
      <c r="D760" s="4" t="s">
        <v>1563</v>
      </c>
      <c r="E760" s="4" t="s">
        <v>1564</v>
      </c>
      <c r="F760" s="4" t="s">
        <v>1564</v>
      </c>
      <c r="G760" s="4" t="s">
        <v>1564</v>
      </c>
      <c r="H760" s="4" t="s">
        <v>53</v>
      </c>
      <c r="I760" s="4" t="s">
        <v>54</v>
      </c>
      <c r="J760" s="4" t="s">
        <v>20</v>
      </c>
      <c r="K760" s="4" t="s">
        <v>32</v>
      </c>
      <c r="L760" s="4" t="s">
        <v>33</v>
      </c>
      <c r="M760" s="15">
        <v>50000</v>
      </c>
      <c r="N760" s="15">
        <v>60000</v>
      </c>
      <c r="O760" s="16">
        <v>55000</v>
      </c>
      <c r="P760" s="25">
        <f t="shared" si="35"/>
        <v>0</v>
      </c>
      <c r="Q760" s="25">
        <f t="shared" si="36"/>
        <v>0</v>
      </c>
      <c r="R760" s="25">
        <f t="shared" si="37"/>
        <v>0</v>
      </c>
    </row>
    <row r="761" spans="1:18" x14ac:dyDescent="0.2">
      <c r="A761" s="5" t="s">
        <v>88</v>
      </c>
      <c r="B761" s="5" t="s">
        <v>1565</v>
      </c>
      <c r="C761" s="5" t="s">
        <v>23</v>
      </c>
      <c r="D761" s="5" t="s">
        <v>1566</v>
      </c>
      <c r="E761" s="5" t="s">
        <v>1567</v>
      </c>
      <c r="F761" s="5" t="s">
        <v>17</v>
      </c>
      <c r="G761" s="5" t="s">
        <v>154</v>
      </c>
      <c r="H761" s="5" t="s">
        <v>31</v>
      </c>
      <c r="I761" s="5" t="s">
        <v>593</v>
      </c>
      <c r="J761" s="5" t="s">
        <v>20</v>
      </c>
      <c r="K761" s="5" t="s">
        <v>17</v>
      </c>
      <c r="L761" s="5" t="s">
        <v>33</v>
      </c>
      <c r="M761" s="17">
        <v>85816.8</v>
      </c>
      <c r="N761" s="17">
        <v>91520</v>
      </c>
      <c r="O761" s="18">
        <v>88668.4</v>
      </c>
      <c r="P761" s="25">
        <f t="shared" si="35"/>
        <v>0</v>
      </c>
      <c r="Q761" s="25">
        <f t="shared" si="36"/>
        <v>0</v>
      </c>
      <c r="R761" s="25">
        <f t="shared" si="37"/>
        <v>0</v>
      </c>
    </row>
    <row r="762" spans="1:18" x14ac:dyDescent="0.2">
      <c r="A762" s="4" t="s">
        <v>88</v>
      </c>
      <c r="B762" s="4" t="s">
        <v>299</v>
      </c>
      <c r="C762" s="4" t="s">
        <v>90</v>
      </c>
      <c r="D762" s="4" t="s">
        <v>1568</v>
      </c>
      <c r="E762" s="4" t="s">
        <v>123</v>
      </c>
      <c r="F762" s="4" t="s">
        <v>123</v>
      </c>
      <c r="G762" s="4" t="s">
        <v>123</v>
      </c>
      <c r="H762" s="4" t="s">
        <v>31</v>
      </c>
      <c r="I762" s="4" t="s">
        <v>18</v>
      </c>
      <c r="J762" s="4" t="s">
        <v>20</v>
      </c>
      <c r="K762" s="4" t="s">
        <v>32</v>
      </c>
      <c r="L762" s="4" t="s">
        <v>33</v>
      </c>
      <c r="M762" s="15">
        <v>91520</v>
      </c>
      <c r="N762" s="15">
        <v>91520</v>
      </c>
      <c r="O762" s="16">
        <v>91520</v>
      </c>
      <c r="P762" s="25">
        <f t="shared" si="35"/>
        <v>0</v>
      </c>
      <c r="Q762" s="25">
        <f t="shared" si="36"/>
        <v>0</v>
      </c>
      <c r="R762" s="25">
        <f t="shared" si="37"/>
        <v>0</v>
      </c>
    </row>
    <row r="763" spans="1:18" x14ac:dyDescent="0.2">
      <c r="A763" s="5" t="s">
        <v>26</v>
      </c>
      <c r="B763" s="5" t="s">
        <v>1569</v>
      </c>
      <c r="C763" s="5" t="s">
        <v>357</v>
      </c>
      <c r="D763" s="5" t="s">
        <v>583</v>
      </c>
      <c r="E763" s="5" t="s">
        <v>1835</v>
      </c>
      <c r="F763" s="5" t="s">
        <v>1835</v>
      </c>
      <c r="G763" s="5" t="s">
        <v>1835</v>
      </c>
      <c r="H763" s="5" t="s">
        <v>146</v>
      </c>
      <c r="I763" s="5" t="s">
        <v>18</v>
      </c>
      <c r="J763" s="5" t="s">
        <v>20</v>
      </c>
      <c r="K763" s="5" t="s">
        <v>32</v>
      </c>
      <c r="L763" s="5" t="s">
        <v>21</v>
      </c>
      <c r="M763" s="17">
        <v>64123.59</v>
      </c>
      <c r="N763" s="17">
        <v>86600</v>
      </c>
      <c r="O763" s="18">
        <v>75361.794999999998</v>
      </c>
      <c r="P763" s="25">
        <f t="shared" si="35"/>
        <v>0</v>
      </c>
      <c r="Q763" s="25">
        <f t="shared" si="36"/>
        <v>0</v>
      </c>
      <c r="R763" s="25">
        <f t="shared" si="37"/>
        <v>0</v>
      </c>
    </row>
    <row r="764" spans="1:18" x14ac:dyDescent="0.2">
      <c r="A764" s="4" t="s">
        <v>88</v>
      </c>
      <c r="B764" s="4" t="s">
        <v>972</v>
      </c>
      <c r="C764" s="4" t="s">
        <v>23</v>
      </c>
      <c r="D764" s="4" t="s">
        <v>1570</v>
      </c>
      <c r="E764" s="4" t="s">
        <v>136</v>
      </c>
      <c r="F764" s="4" t="s">
        <v>136</v>
      </c>
      <c r="G764" s="4" t="s">
        <v>136</v>
      </c>
      <c r="H764" s="4" t="s">
        <v>100</v>
      </c>
      <c r="I764" s="4" t="s">
        <v>18</v>
      </c>
      <c r="J764" s="4" t="s">
        <v>20</v>
      </c>
      <c r="K764" s="4" t="s">
        <v>32</v>
      </c>
      <c r="L764" s="4" t="s">
        <v>33</v>
      </c>
      <c r="M764" s="19">
        <v>98009.599999999904</v>
      </c>
      <c r="N764" s="19">
        <v>98009.599999999904</v>
      </c>
      <c r="O764" s="21">
        <v>98009.599999999904</v>
      </c>
      <c r="P764" s="25">
        <f t="shared" si="35"/>
        <v>0</v>
      </c>
      <c r="Q764" s="25">
        <f t="shared" si="36"/>
        <v>0</v>
      </c>
      <c r="R764" s="25">
        <f t="shared" si="37"/>
        <v>0</v>
      </c>
    </row>
    <row r="765" spans="1:18" x14ac:dyDescent="0.2">
      <c r="A765" s="5" t="s">
        <v>81</v>
      </c>
      <c r="B765" s="5" t="s">
        <v>1571</v>
      </c>
      <c r="C765" s="5" t="s">
        <v>50</v>
      </c>
      <c r="D765" s="5" t="s">
        <v>1572</v>
      </c>
      <c r="E765" s="5" t="s">
        <v>608</v>
      </c>
      <c r="F765" s="5" t="s">
        <v>608</v>
      </c>
      <c r="G765" s="5" t="s">
        <v>608</v>
      </c>
      <c r="H765" s="5" t="s">
        <v>31</v>
      </c>
      <c r="I765" s="5" t="s">
        <v>193</v>
      </c>
      <c r="J765" s="5" t="s">
        <v>45</v>
      </c>
      <c r="K765" s="5" t="s">
        <v>32</v>
      </c>
      <c r="L765" s="5" t="s">
        <v>21</v>
      </c>
      <c r="M765" s="17">
        <v>66000</v>
      </c>
      <c r="N765" s="17">
        <v>84500</v>
      </c>
      <c r="O765" s="18">
        <v>75250</v>
      </c>
      <c r="P765" s="25">
        <f t="shared" si="35"/>
        <v>0</v>
      </c>
      <c r="Q765" s="25">
        <f t="shared" si="36"/>
        <v>0</v>
      </c>
      <c r="R765" s="25">
        <f t="shared" si="37"/>
        <v>0</v>
      </c>
    </row>
    <row r="766" spans="1:18" x14ac:dyDescent="0.2">
      <c r="A766" s="4" t="s">
        <v>55</v>
      </c>
      <c r="B766" s="4" t="s">
        <v>1573</v>
      </c>
      <c r="C766" s="4" t="s">
        <v>23</v>
      </c>
      <c r="D766" s="4" t="s">
        <v>1574</v>
      </c>
      <c r="E766" s="4" t="s">
        <v>63</v>
      </c>
      <c r="F766" s="4" t="s">
        <v>63</v>
      </c>
      <c r="G766" s="4" t="s">
        <v>63</v>
      </c>
      <c r="H766" s="4" t="s">
        <v>53</v>
      </c>
      <c r="I766" s="4" t="s">
        <v>311</v>
      </c>
      <c r="J766" s="4" t="s">
        <v>45</v>
      </c>
      <c r="K766" s="4" t="s">
        <v>32</v>
      </c>
      <c r="L766" s="4" t="s">
        <v>21</v>
      </c>
      <c r="M766" s="15">
        <v>88990</v>
      </c>
      <c r="N766" s="15">
        <v>127923</v>
      </c>
      <c r="O766" s="16">
        <v>108456.5</v>
      </c>
      <c r="P766" s="25">
        <f t="shared" si="35"/>
        <v>0</v>
      </c>
      <c r="Q766" s="25">
        <f t="shared" si="36"/>
        <v>1</v>
      </c>
      <c r="R766" s="25">
        <f t="shared" si="37"/>
        <v>0</v>
      </c>
    </row>
    <row r="767" spans="1:18" x14ac:dyDescent="0.2">
      <c r="A767" s="5" t="s">
        <v>26</v>
      </c>
      <c r="B767" s="5" t="s">
        <v>1575</v>
      </c>
      <c r="C767" s="5" t="s">
        <v>61</v>
      </c>
      <c r="D767" s="5" t="s">
        <v>1576</v>
      </c>
      <c r="E767" s="5" t="s">
        <v>1835</v>
      </c>
      <c r="F767" s="5" t="s">
        <v>1835</v>
      </c>
      <c r="G767" s="5" t="s">
        <v>1835</v>
      </c>
      <c r="H767" s="5" t="s">
        <v>146</v>
      </c>
      <c r="I767" s="5" t="s">
        <v>1577</v>
      </c>
      <c r="J767" s="5" t="s">
        <v>20</v>
      </c>
      <c r="K767" s="5" t="s">
        <v>32</v>
      </c>
      <c r="L767" s="5" t="s">
        <v>21</v>
      </c>
      <c r="M767" s="17">
        <v>64123.59</v>
      </c>
      <c r="N767" s="17">
        <v>86600</v>
      </c>
      <c r="O767" s="18">
        <v>75361.794999999998</v>
      </c>
      <c r="P767" s="25">
        <f t="shared" si="35"/>
        <v>0</v>
      </c>
      <c r="Q767" s="25">
        <f t="shared" si="36"/>
        <v>0</v>
      </c>
      <c r="R767" s="25">
        <f t="shared" si="37"/>
        <v>0</v>
      </c>
    </row>
    <row r="768" spans="1:18" x14ac:dyDescent="0.2">
      <c r="A768" s="4" t="s">
        <v>96</v>
      </c>
      <c r="B768" s="4" t="s">
        <v>1578</v>
      </c>
      <c r="C768" s="4" t="s">
        <v>50</v>
      </c>
      <c r="D768" s="4" t="s">
        <v>1579</v>
      </c>
      <c r="E768" s="4" t="s">
        <v>136</v>
      </c>
      <c r="F768" s="4" t="s">
        <v>136</v>
      </c>
      <c r="G768" s="4" t="s">
        <v>136</v>
      </c>
      <c r="H768" s="4" t="s">
        <v>100</v>
      </c>
      <c r="I768" s="4" t="s">
        <v>18</v>
      </c>
      <c r="J768" s="4" t="s">
        <v>20</v>
      </c>
      <c r="K768" s="4" t="s">
        <v>32</v>
      </c>
      <c r="L768" s="4" t="s">
        <v>21</v>
      </c>
      <c r="M768" s="15">
        <v>93600</v>
      </c>
      <c r="N768" s="15">
        <v>93600</v>
      </c>
      <c r="O768" s="16">
        <v>93600</v>
      </c>
      <c r="P768" s="25">
        <f t="shared" si="35"/>
        <v>0</v>
      </c>
      <c r="Q768" s="25">
        <f t="shared" si="36"/>
        <v>0</v>
      </c>
      <c r="R768" s="25">
        <f t="shared" si="37"/>
        <v>0</v>
      </c>
    </row>
    <row r="769" spans="1:18" x14ac:dyDescent="0.2">
      <c r="A769" s="5" t="s">
        <v>96</v>
      </c>
      <c r="B769" s="5" t="s">
        <v>1580</v>
      </c>
      <c r="C769" s="5" t="s">
        <v>50</v>
      </c>
      <c r="D769" s="5" t="s">
        <v>1581</v>
      </c>
      <c r="E769" s="5" t="s">
        <v>1582</v>
      </c>
      <c r="F769" s="5" t="s">
        <v>1582</v>
      </c>
      <c r="G769" s="5" t="s">
        <v>1582</v>
      </c>
      <c r="H769" s="5" t="s">
        <v>31</v>
      </c>
      <c r="I769" s="5" t="s">
        <v>54</v>
      </c>
      <c r="J769" s="5" t="s">
        <v>20</v>
      </c>
      <c r="K769" s="5" t="s">
        <v>32</v>
      </c>
      <c r="L769" s="5" t="s">
        <v>21</v>
      </c>
      <c r="M769" s="17">
        <v>30240.560000000001</v>
      </c>
      <c r="N769" s="17">
        <v>57200</v>
      </c>
      <c r="O769" s="18">
        <v>43720.28</v>
      </c>
      <c r="P769" s="25">
        <f t="shared" si="35"/>
        <v>0</v>
      </c>
      <c r="Q769" s="25">
        <f t="shared" si="36"/>
        <v>1</v>
      </c>
      <c r="R769" s="25">
        <f t="shared" si="37"/>
        <v>0</v>
      </c>
    </row>
    <row r="770" spans="1:18" x14ac:dyDescent="0.2">
      <c r="A770" s="4" t="s">
        <v>48</v>
      </c>
      <c r="B770" s="4" t="s">
        <v>1583</v>
      </c>
      <c r="C770" s="4" t="s">
        <v>23</v>
      </c>
      <c r="D770" s="4" t="s">
        <v>1299</v>
      </c>
      <c r="E770" s="4" t="s">
        <v>1835</v>
      </c>
      <c r="F770" s="4" t="s">
        <v>1835</v>
      </c>
      <c r="G770" s="4" t="s">
        <v>1835</v>
      </c>
      <c r="H770" s="4" t="s">
        <v>146</v>
      </c>
      <c r="I770" s="4" t="s">
        <v>1584</v>
      </c>
      <c r="J770" s="4" t="s">
        <v>20</v>
      </c>
      <c r="K770" s="4" t="s">
        <v>32</v>
      </c>
      <c r="L770" s="4" t="s">
        <v>21</v>
      </c>
      <c r="M770" s="15">
        <v>75000</v>
      </c>
      <c r="N770" s="15">
        <v>75000</v>
      </c>
      <c r="O770" s="16">
        <v>75000</v>
      </c>
      <c r="P770" s="25">
        <f t="shared" si="35"/>
        <v>0</v>
      </c>
      <c r="Q770" s="25">
        <f t="shared" si="36"/>
        <v>0</v>
      </c>
      <c r="R770" s="25">
        <f t="shared" si="37"/>
        <v>0</v>
      </c>
    </row>
    <row r="771" spans="1:18" x14ac:dyDescent="0.2">
      <c r="A771" s="5" t="s">
        <v>81</v>
      </c>
      <c r="B771" s="5" t="s">
        <v>1585</v>
      </c>
      <c r="C771" s="5" t="s">
        <v>23</v>
      </c>
      <c r="D771" s="5" t="s">
        <v>91</v>
      </c>
      <c r="E771" s="5" t="s">
        <v>37</v>
      </c>
      <c r="F771" s="5" t="s">
        <v>37</v>
      </c>
      <c r="G771" s="5" t="s">
        <v>37</v>
      </c>
      <c r="H771" s="5" t="s">
        <v>31</v>
      </c>
      <c r="I771" s="5" t="s">
        <v>129</v>
      </c>
      <c r="J771" s="5" t="s">
        <v>45</v>
      </c>
      <c r="K771" s="5" t="s">
        <v>32</v>
      </c>
      <c r="L771" s="5" t="s">
        <v>93</v>
      </c>
      <c r="M771" s="17">
        <v>66000</v>
      </c>
      <c r="N771" s="17">
        <v>84500</v>
      </c>
      <c r="O771" s="18">
        <v>75250</v>
      </c>
      <c r="P771" s="25">
        <f t="shared" ref="P771:P834" si="38">IF(OR(M771&lt;V$21, M771&gt;V$25), 1, 0)</f>
        <v>0</v>
      </c>
      <c r="Q771" s="25">
        <f t="shared" si="36"/>
        <v>0</v>
      </c>
      <c r="R771" s="25">
        <f t="shared" si="37"/>
        <v>0</v>
      </c>
    </row>
    <row r="772" spans="1:18" x14ac:dyDescent="0.2">
      <c r="A772" s="4" t="s">
        <v>55</v>
      </c>
      <c r="B772" s="4" t="s">
        <v>1586</v>
      </c>
      <c r="C772" s="4" t="s">
        <v>23</v>
      </c>
      <c r="D772" s="4" t="s">
        <v>1377</v>
      </c>
      <c r="E772" s="4" t="s">
        <v>37</v>
      </c>
      <c r="F772" s="4" t="s">
        <v>37</v>
      </c>
      <c r="G772" s="4" t="s">
        <v>37</v>
      </c>
      <c r="H772" s="4" t="s">
        <v>31</v>
      </c>
      <c r="I772" s="4" t="s">
        <v>129</v>
      </c>
      <c r="J772" s="4" t="s">
        <v>20</v>
      </c>
      <c r="K772" s="4" t="s">
        <v>32</v>
      </c>
      <c r="L772" s="4" t="s">
        <v>21</v>
      </c>
      <c r="M772" s="15">
        <v>77000</v>
      </c>
      <c r="N772" s="15">
        <v>95000</v>
      </c>
      <c r="O772" s="16">
        <v>86000</v>
      </c>
      <c r="P772" s="25">
        <f t="shared" si="38"/>
        <v>0</v>
      </c>
      <c r="Q772" s="25">
        <f t="shared" si="36"/>
        <v>0</v>
      </c>
      <c r="R772" s="25">
        <f t="shared" si="37"/>
        <v>0</v>
      </c>
    </row>
    <row r="773" spans="1:18" x14ac:dyDescent="0.2">
      <c r="A773" s="5" t="s">
        <v>88</v>
      </c>
      <c r="B773" s="5" t="s">
        <v>299</v>
      </c>
      <c r="C773" s="5" t="s">
        <v>90</v>
      </c>
      <c r="D773" s="5" t="s">
        <v>1587</v>
      </c>
      <c r="E773" s="5" t="s">
        <v>99</v>
      </c>
      <c r="F773" s="5" t="s">
        <v>99</v>
      </c>
      <c r="G773" s="5" t="s">
        <v>99</v>
      </c>
      <c r="H773" s="5" t="s">
        <v>100</v>
      </c>
      <c r="I773" s="5" t="s">
        <v>18</v>
      </c>
      <c r="J773" s="5" t="s">
        <v>20</v>
      </c>
      <c r="K773" s="5" t="s">
        <v>32</v>
      </c>
      <c r="L773" s="5" t="s">
        <v>33</v>
      </c>
      <c r="M773" s="17">
        <v>98280</v>
      </c>
      <c r="N773" s="17">
        <v>98280</v>
      </c>
      <c r="O773" s="18">
        <v>98280</v>
      </c>
      <c r="P773" s="25">
        <f t="shared" si="38"/>
        <v>0</v>
      </c>
      <c r="Q773" s="25">
        <f t="shared" si="36"/>
        <v>0</v>
      </c>
      <c r="R773" s="25">
        <f t="shared" si="37"/>
        <v>0</v>
      </c>
    </row>
    <row r="774" spans="1:18" x14ac:dyDescent="0.2">
      <c r="A774" s="4" t="s">
        <v>26</v>
      </c>
      <c r="B774" s="4" t="s">
        <v>1588</v>
      </c>
      <c r="C774" s="4" t="s">
        <v>50</v>
      </c>
      <c r="D774" s="4" t="s">
        <v>1589</v>
      </c>
      <c r="E774" s="4" t="s">
        <v>1835</v>
      </c>
      <c r="F774" s="4" t="s">
        <v>1835</v>
      </c>
      <c r="G774" s="4" t="s">
        <v>1835</v>
      </c>
      <c r="H774" s="4" t="s">
        <v>146</v>
      </c>
      <c r="I774" s="4" t="s">
        <v>1590</v>
      </c>
      <c r="J774" s="4" t="s">
        <v>20</v>
      </c>
      <c r="K774" s="4" t="s">
        <v>32</v>
      </c>
      <c r="L774" s="4" t="s">
        <v>21</v>
      </c>
      <c r="M774" s="15">
        <v>30240.560000000001</v>
      </c>
      <c r="N774" s="15">
        <v>57200</v>
      </c>
      <c r="O774" s="16">
        <v>43720.28</v>
      </c>
      <c r="P774" s="25">
        <f t="shared" si="38"/>
        <v>0</v>
      </c>
      <c r="Q774" s="25">
        <f t="shared" si="36"/>
        <v>1</v>
      </c>
      <c r="R774" s="25">
        <f t="shared" si="37"/>
        <v>0</v>
      </c>
    </row>
    <row r="775" spans="1:18" x14ac:dyDescent="0.2">
      <c r="A775" s="5" t="s">
        <v>88</v>
      </c>
      <c r="B775" s="5" t="s">
        <v>299</v>
      </c>
      <c r="C775" s="5" t="s">
        <v>90</v>
      </c>
      <c r="D775" s="5" t="s">
        <v>1591</v>
      </c>
      <c r="E775" s="5" t="s">
        <v>216</v>
      </c>
      <c r="F775" s="5" t="s">
        <v>216</v>
      </c>
      <c r="G775" s="5" t="s">
        <v>216</v>
      </c>
      <c r="H775" s="5" t="s">
        <v>53</v>
      </c>
      <c r="I775" s="5" t="s">
        <v>18</v>
      </c>
      <c r="J775" s="5" t="s">
        <v>20</v>
      </c>
      <c r="K775" s="5" t="s">
        <v>32</v>
      </c>
      <c r="L775" s="5" t="s">
        <v>21</v>
      </c>
      <c r="M775" s="17">
        <v>95680</v>
      </c>
      <c r="N775" s="17">
        <v>95680</v>
      </c>
      <c r="O775" s="18">
        <v>95680</v>
      </c>
      <c r="P775" s="25">
        <f t="shared" si="38"/>
        <v>0</v>
      </c>
      <c r="Q775" s="25">
        <f t="shared" si="36"/>
        <v>0</v>
      </c>
      <c r="R775" s="25">
        <f t="shared" si="37"/>
        <v>0</v>
      </c>
    </row>
    <row r="776" spans="1:18" x14ac:dyDescent="0.2">
      <c r="A776" s="4" t="s">
        <v>48</v>
      </c>
      <c r="B776" s="4" t="s">
        <v>1592</v>
      </c>
      <c r="C776" s="4" t="s">
        <v>1031</v>
      </c>
      <c r="D776" s="4" t="s">
        <v>1593</v>
      </c>
      <c r="E776" s="4" t="s">
        <v>123</v>
      </c>
      <c r="F776" s="4" t="s">
        <v>123</v>
      </c>
      <c r="G776" s="4" t="s">
        <v>123</v>
      </c>
      <c r="H776" s="4" t="s">
        <v>31</v>
      </c>
      <c r="I776" s="4" t="s">
        <v>54</v>
      </c>
      <c r="J776" s="4" t="s">
        <v>45</v>
      </c>
      <c r="K776" s="4" t="s">
        <v>32</v>
      </c>
      <c r="L776" s="4" t="s">
        <v>21</v>
      </c>
      <c r="M776" s="15">
        <v>68500</v>
      </c>
      <c r="N776" s="15">
        <v>87000</v>
      </c>
      <c r="O776" s="16">
        <v>77750</v>
      </c>
      <c r="P776" s="25">
        <f t="shared" si="38"/>
        <v>0</v>
      </c>
      <c r="Q776" s="25">
        <f t="shared" si="36"/>
        <v>0</v>
      </c>
      <c r="R776" s="25">
        <f t="shared" si="37"/>
        <v>0</v>
      </c>
    </row>
    <row r="777" spans="1:18" x14ac:dyDescent="0.2">
      <c r="A777" s="5" t="s">
        <v>55</v>
      </c>
      <c r="B777" s="5" t="s">
        <v>1594</v>
      </c>
      <c r="C777" s="5" t="s">
        <v>266</v>
      </c>
      <c r="D777" s="5" t="s">
        <v>1595</v>
      </c>
      <c r="E777" s="5" t="s">
        <v>123</v>
      </c>
      <c r="F777" s="5" t="s">
        <v>123</v>
      </c>
      <c r="G777" s="5" t="s">
        <v>123</v>
      </c>
      <c r="H777" s="5" t="s">
        <v>31</v>
      </c>
      <c r="I777" s="5" t="s">
        <v>18</v>
      </c>
      <c r="J777" s="5" t="s">
        <v>45</v>
      </c>
      <c r="K777" s="5" t="s">
        <v>32</v>
      </c>
      <c r="L777" s="5" t="s">
        <v>21</v>
      </c>
      <c r="M777" s="17">
        <v>68000</v>
      </c>
      <c r="N777" s="17">
        <v>88300</v>
      </c>
      <c r="O777" s="18">
        <v>78150</v>
      </c>
      <c r="P777" s="25">
        <f t="shared" si="38"/>
        <v>0</v>
      </c>
      <c r="Q777" s="25">
        <f t="shared" si="36"/>
        <v>0</v>
      </c>
      <c r="R777" s="25">
        <f t="shared" si="37"/>
        <v>0</v>
      </c>
    </row>
    <row r="778" spans="1:18" x14ac:dyDescent="0.2">
      <c r="A778" s="4" t="s">
        <v>48</v>
      </c>
      <c r="B778" s="4" t="s">
        <v>1596</v>
      </c>
      <c r="C778" s="4" t="s">
        <v>1031</v>
      </c>
      <c r="D778" s="4" t="s">
        <v>1597</v>
      </c>
      <c r="E778" s="4" t="s">
        <v>30</v>
      </c>
      <c r="F778" s="4" t="s">
        <v>30</v>
      </c>
      <c r="G778" s="4" t="s">
        <v>30</v>
      </c>
      <c r="H778" s="4" t="s">
        <v>31</v>
      </c>
      <c r="I778" s="4" t="s">
        <v>54</v>
      </c>
      <c r="J778" s="4" t="s">
        <v>223</v>
      </c>
      <c r="K778" s="4" t="s">
        <v>32</v>
      </c>
      <c r="L778" s="4" t="s">
        <v>21</v>
      </c>
      <c r="M778" s="15">
        <v>68500</v>
      </c>
      <c r="N778" s="15">
        <v>87000</v>
      </c>
      <c r="O778" s="16">
        <v>77750</v>
      </c>
      <c r="P778" s="25">
        <f t="shared" si="38"/>
        <v>0</v>
      </c>
      <c r="Q778" s="25">
        <f t="shared" si="36"/>
        <v>0</v>
      </c>
      <c r="R778" s="25">
        <f t="shared" si="37"/>
        <v>0</v>
      </c>
    </row>
    <row r="779" spans="1:18" x14ac:dyDescent="0.2">
      <c r="A779" s="5" t="s">
        <v>81</v>
      </c>
      <c r="B779" s="5" t="s">
        <v>217</v>
      </c>
      <c r="C779" s="5" t="s">
        <v>23</v>
      </c>
      <c r="D779" s="5" t="s">
        <v>126</v>
      </c>
      <c r="E779" s="5" t="s">
        <v>37</v>
      </c>
      <c r="F779" s="5" t="s">
        <v>37</v>
      </c>
      <c r="G779" s="5" t="s">
        <v>37</v>
      </c>
      <c r="H779" s="5" t="s">
        <v>31</v>
      </c>
      <c r="I779" s="5" t="s">
        <v>18</v>
      </c>
      <c r="J779" s="5" t="s">
        <v>45</v>
      </c>
      <c r="K779" s="5" t="s">
        <v>32</v>
      </c>
      <c r="L779" s="5" t="s">
        <v>93</v>
      </c>
      <c r="M779" s="17">
        <v>74800</v>
      </c>
      <c r="N779" s="17">
        <v>138600</v>
      </c>
      <c r="O779" s="18">
        <v>106700</v>
      </c>
      <c r="P779" s="25">
        <f t="shared" si="38"/>
        <v>0</v>
      </c>
      <c r="Q779" s="25">
        <f t="shared" si="36"/>
        <v>1</v>
      </c>
      <c r="R779" s="25">
        <f t="shared" si="37"/>
        <v>0</v>
      </c>
    </row>
    <row r="780" spans="1:18" x14ac:dyDescent="0.2">
      <c r="A780" s="4" t="s">
        <v>81</v>
      </c>
      <c r="B780" s="4" t="s">
        <v>1261</v>
      </c>
      <c r="C780" s="4" t="s">
        <v>50</v>
      </c>
      <c r="D780" s="4" t="s">
        <v>1598</v>
      </c>
      <c r="E780" s="4" t="s">
        <v>37</v>
      </c>
      <c r="F780" s="4" t="s">
        <v>37</v>
      </c>
      <c r="G780" s="4" t="s">
        <v>37</v>
      </c>
      <c r="H780" s="4" t="s">
        <v>31</v>
      </c>
      <c r="I780" s="4" t="s">
        <v>1599</v>
      </c>
      <c r="J780" s="4" t="s">
        <v>45</v>
      </c>
      <c r="K780" s="4" t="s">
        <v>32</v>
      </c>
      <c r="L780" s="4" t="s">
        <v>21</v>
      </c>
      <c r="M780" s="15">
        <v>66000</v>
      </c>
      <c r="N780" s="15">
        <v>84500</v>
      </c>
      <c r="O780" s="16">
        <v>75250</v>
      </c>
      <c r="P780" s="25">
        <f t="shared" si="38"/>
        <v>0</v>
      </c>
      <c r="Q780" s="25">
        <f t="shared" si="36"/>
        <v>0</v>
      </c>
      <c r="R780" s="25">
        <f t="shared" si="37"/>
        <v>0</v>
      </c>
    </row>
    <row r="781" spans="1:18" x14ac:dyDescent="0.2">
      <c r="A781" s="5" t="s">
        <v>88</v>
      </c>
      <c r="B781" s="5" t="s">
        <v>299</v>
      </c>
      <c r="C781" s="5" t="s">
        <v>90</v>
      </c>
      <c r="D781" s="5" t="s">
        <v>1600</v>
      </c>
      <c r="E781" s="5" t="s">
        <v>1601</v>
      </c>
      <c r="F781" s="5" t="s">
        <v>1601</v>
      </c>
      <c r="G781" s="5" t="s">
        <v>1601</v>
      </c>
      <c r="H781" s="5" t="s">
        <v>31</v>
      </c>
      <c r="I781" s="5" t="s">
        <v>822</v>
      </c>
      <c r="J781" s="5" t="s">
        <v>20</v>
      </c>
      <c r="K781" s="5" t="s">
        <v>32</v>
      </c>
      <c r="L781" s="5" t="s">
        <v>33</v>
      </c>
      <c r="M781" s="17">
        <v>55120</v>
      </c>
      <c r="N781" s="17">
        <v>57200</v>
      </c>
      <c r="O781" s="18">
        <v>56160</v>
      </c>
      <c r="P781" s="25">
        <f t="shared" si="38"/>
        <v>0</v>
      </c>
      <c r="Q781" s="25">
        <f t="shared" si="36"/>
        <v>1</v>
      </c>
      <c r="R781" s="25">
        <f t="shared" si="37"/>
        <v>0</v>
      </c>
    </row>
    <row r="782" spans="1:18" x14ac:dyDescent="0.2">
      <c r="A782" s="4" t="s">
        <v>88</v>
      </c>
      <c r="B782" s="4" t="s">
        <v>299</v>
      </c>
      <c r="C782" s="4" t="s">
        <v>90</v>
      </c>
      <c r="D782" s="4" t="s">
        <v>1602</v>
      </c>
      <c r="E782" s="4" t="s">
        <v>204</v>
      </c>
      <c r="F782" s="4" t="s">
        <v>204</v>
      </c>
      <c r="G782" s="4" t="s">
        <v>204</v>
      </c>
      <c r="H782" s="4" t="s">
        <v>31</v>
      </c>
      <c r="I782" s="4" t="s">
        <v>18</v>
      </c>
      <c r="J782" s="4" t="s">
        <v>20</v>
      </c>
      <c r="K782" s="4" t="s">
        <v>32</v>
      </c>
      <c r="L782" s="4" t="s">
        <v>21</v>
      </c>
      <c r="M782" s="15">
        <v>86320</v>
      </c>
      <c r="N782" s="15">
        <v>86320</v>
      </c>
      <c r="O782" s="16">
        <v>86320</v>
      </c>
      <c r="P782" s="25">
        <f t="shared" si="38"/>
        <v>0</v>
      </c>
      <c r="Q782" s="25">
        <f t="shared" si="36"/>
        <v>0</v>
      </c>
      <c r="R782" s="25">
        <f t="shared" si="37"/>
        <v>0</v>
      </c>
    </row>
    <row r="783" spans="1:18" x14ac:dyDescent="0.2">
      <c r="A783" s="5" t="s">
        <v>22</v>
      </c>
      <c r="B783" s="5" t="s">
        <v>1603</v>
      </c>
      <c r="C783" s="5" t="s">
        <v>50</v>
      </c>
      <c r="D783" s="5" t="s">
        <v>1604</v>
      </c>
      <c r="E783" s="5" t="s">
        <v>216</v>
      </c>
      <c r="F783" s="5" t="s">
        <v>216</v>
      </c>
      <c r="G783" s="5" t="s">
        <v>216</v>
      </c>
      <c r="H783" s="5" t="s">
        <v>53</v>
      </c>
      <c r="I783" s="5" t="s">
        <v>54</v>
      </c>
      <c r="J783" s="5" t="s">
        <v>20</v>
      </c>
      <c r="K783" s="5" t="s">
        <v>32</v>
      </c>
      <c r="L783" s="5" t="s">
        <v>21</v>
      </c>
      <c r="M783" s="17">
        <v>61360</v>
      </c>
      <c r="N783" s="17">
        <v>61360</v>
      </c>
      <c r="O783" s="18">
        <v>61360</v>
      </c>
      <c r="P783" s="25">
        <f t="shared" si="38"/>
        <v>0</v>
      </c>
      <c r="Q783" s="25">
        <f t="shared" si="36"/>
        <v>0</v>
      </c>
      <c r="R783" s="25">
        <f t="shared" si="37"/>
        <v>0</v>
      </c>
    </row>
    <row r="784" spans="1:18" x14ac:dyDescent="0.2">
      <c r="A784" s="4" t="s">
        <v>105</v>
      </c>
      <c r="B784" s="4" t="s">
        <v>1605</v>
      </c>
      <c r="C784" s="4" t="s">
        <v>28</v>
      </c>
      <c r="D784" s="4" t="s">
        <v>1606</v>
      </c>
      <c r="E784" s="4" t="s">
        <v>1835</v>
      </c>
      <c r="F784" s="4" t="s">
        <v>1835</v>
      </c>
      <c r="G784" s="4" t="s">
        <v>1835</v>
      </c>
      <c r="H784" s="4" t="s">
        <v>146</v>
      </c>
      <c r="I784" s="4" t="s">
        <v>1607</v>
      </c>
      <c r="J784" s="4" t="s">
        <v>20</v>
      </c>
      <c r="K784" s="4" t="s">
        <v>32</v>
      </c>
      <c r="L784" s="4" t="s">
        <v>33</v>
      </c>
      <c r="M784" s="15">
        <v>76065.600000000006</v>
      </c>
      <c r="N784" s="15">
        <v>76065.600000000006</v>
      </c>
      <c r="O784" s="16">
        <v>76065.600000000006</v>
      </c>
      <c r="P784" s="25">
        <f t="shared" si="38"/>
        <v>0</v>
      </c>
      <c r="Q784" s="25">
        <f t="shared" si="36"/>
        <v>0</v>
      </c>
      <c r="R784" s="25">
        <f t="shared" si="37"/>
        <v>0</v>
      </c>
    </row>
    <row r="785" spans="1:18" x14ac:dyDescent="0.2">
      <c r="A785" s="5" t="s">
        <v>13</v>
      </c>
      <c r="B785" s="5" t="s">
        <v>1608</v>
      </c>
      <c r="C785" s="5" t="s">
        <v>50</v>
      </c>
      <c r="D785" s="5" t="s">
        <v>1606</v>
      </c>
      <c r="E785" s="5" t="s">
        <v>1835</v>
      </c>
      <c r="F785" s="5" t="s">
        <v>1835</v>
      </c>
      <c r="G785" s="5" t="s">
        <v>1835</v>
      </c>
      <c r="H785" s="5" t="s">
        <v>146</v>
      </c>
      <c r="I785" s="5" t="s">
        <v>1609</v>
      </c>
      <c r="J785" s="5" t="s">
        <v>375</v>
      </c>
      <c r="K785" s="5" t="s">
        <v>32</v>
      </c>
      <c r="L785" s="5" t="s">
        <v>33</v>
      </c>
      <c r="M785" s="17">
        <v>62400</v>
      </c>
      <c r="N785" s="17">
        <v>72800</v>
      </c>
      <c r="O785" s="18">
        <v>67600</v>
      </c>
      <c r="P785" s="25">
        <f t="shared" si="38"/>
        <v>0</v>
      </c>
      <c r="Q785" s="25">
        <f t="shared" si="36"/>
        <v>0</v>
      </c>
      <c r="R785" s="25">
        <f t="shared" si="37"/>
        <v>0</v>
      </c>
    </row>
    <row r="786" spans="1:18" x14ac:dyDescent="0.2">
      <c r="A786" s="4" t="s">
        <v>105</v>
      </c>
      <c r="B786" s="4" t="s">
        <v>1605</v>
      </c>
      <c r="C786" s="4" t="s">
        <v>28</v>
      </c>
      <c r="D786" s="4" t="s">
        <v>1606</v>
      </c>
      <c r="E786" s="4" t="s">
        <v>1835</v>
      </c>
      <c r="F786" s="4" t="s">
        <v>1835</v>
      </c>
      <c r="G786" s="4" t="s">
        <v>1835</v>
      </c>
      <c r="H786" s="4" t="s">
        <v>146</v>
      </c>
      <c r="I786" s="4" t="s">
        <v>1610</v>
      </c>
      <c r="J786" s="4" t="s">
        <v>20</v>
      </c>
      <c r="K786" s="4" t="s">
        <v>32</v>
      </c>
      <c r="L786" s="4" t="s">
        <v>33</v>
      </c>
      <c r="M786" s="15">
        <v>76065.600000000006</v>
      </c>
      <c r="N786" s="15">
        <v>76065.600000000006</v>
      </c>
      <c r="O786" s="16">
        <v>76065.600000000006</v>
      </c>
      <c r="P786" s="25">
        <f t="shared" si="38"/>
        <v>0</v>
      </c>
      <c r="Q786" s="25">
        <f t="shared" si="36"/>
        <v>0</v>
      </c>
      <c r="R786" s="25">
        <f t="shared" si="37"/>
        <v>0</v>
      </c>
    </row>
    <row r="787" spans="1:18" x14ac:dyDescent="0.2">
      <c r="A787" s="5" t="s">
        <v>13</v>
      </c>
      <c r="B787" s="5" t="s">
        <v>1611</v>
      </c>
      <c r="C787" s="5" t="s">
        <v>90</v>
      </c>
      <c r="D787" s="5" t="s">
        <v>1612</v>
      </c>
      <c r="E787" s="5" t="s">
        <v>1613</v>
      </c>
      <c r="F787" s="5" t="s">
        <v>1613</v>
      </c>
      <c r="G787" s="5" t="s">
        <v>1613</v>
      </c>
      <c r="H787" s="5" t="s">
        <v>146</v>
      </c>
      <c r="I787" s="5" t="s">
        <v>1614</v>
      </c>
      <c r="J787" s="5" t="s">
        <v>20</v>
      </c>
      <c r="K787" s="5" t="s">
        <v>32</v>
      </c>
      <c r="L787" s="5" t="s">
        <v>21</v>
      </c>
      <c r="M787" s="17">
        <v>76000</v>
      </c>
      <c r="N787" s="17">
        <v>89440</v>
      </c>
      <c r="O787" s="18">
        <v>82720</v>
      </c>
      <c r="P787" s="25">
        <f t="shared" si="38"/>
        <v>0</v>
      </c>
      <c r="Q787" s="25">
        <f t="shared" si="36"/>
        <v>0</v>
      </c>
      <c r="R787" s="25">
        <f t="shared" si="37"/>
        <v>0</v>
      </c>
    </row>
    <row r="788" spans="1:18" x14ac:dyDescent="0.2">
      <c r="A788" s="4" t="s">
        <v>13</v>
      </c>
      <c r="B788" s="4" t="s">
        <v>1608</v>
      </c>
      <c r="C788" s="4" t="s">
        <v>50</v>
      </c>
      <c r="D788" s="4" t="s">
        <v>1606</v>
      </c>
      <c r="E788" s="4" t="s">
        <v>1835</v>
      </c>
      <c r="F788" s="4" t="s">
        <v>1835</v>
      </c>
      <c r="G788" s="4" t="s">
        <v>1835</v>
      </c>
      <c r="H788" s="4" t="s">
        <v>146</v>
      </c>
      <c r="I788" s="4" t="s">
        <v>1615</v>
      </c>
      <c r="J788" s="4" t="s">
        <v>375</v>
      </c>
      <c r="K788" s="4" t="s">
        <v>32</v>
      </c>
      <c r="L788" s="4" t="s">
        <v>33</v>
      </c>
      <c r="M788" s="15">
        <v>62400</v>
      </c>
      <c r="N788" s="15">
        <v>72800</v>
      </c>
      <c r="O788" s="16">
        <v>67600</v>
      </c>
      <c r="P788" s="25">
        <f t="shared" si="38"/>
        <v>0</v>
      </c>
      <c r="Q788" s="25">
        <f t="shared" si="36"/>
        <v>0</v>
      </c>
      <c r="R788" s="25">
        <f t="shared" si="37"/>
        <v>0</v>
      </c>
    </row>
    <row r="789" spans="1:18" x14ac:dyDescent="0.2">
      <c r="A789" s="5" t="s">
        <v>13</v>
      </c>
      <c r="B789" s="5" t="s">
        <v>1611</v>
      </c>
      <c r="C789" s="5" t="s">
        <v>90</v>
      </c>
      <c r="D789" s="5" t="s">
        <v>1612</v>
      </c>
      <c r="E789" s="5" t="s">
        <v>283</v>
      </c>
      <c r="F789" s="5" t="s">
        <v>283</v>
      </c>
      <c r="G789" s="5" t="s">
        <v>283</v>
      </c>
      <c r="H789" s="5" t="s">
        <v>146</v>
      </c>
      <c r="I789" s="5" t="s">
        <v>1614</v>
      </c>
      <c r="J789" s="5" t="s">
        <v>20</v>
      </c>
      <c r="K789" s="5" t="s">
        <v>32</v>
      </c>
      <c r="L789" s="5" t="s">
        <v>21</v>
      </c>
      <c r="M789" s="17">
        <v>76000</v>
      </c>
      <c r="N789" s="17">
        <v>89440</v>
      </c>
      <c r="O789" s="18">
        <v>82720</v>
      </c>
      <c r="P789" s="25">
        <f t="shared" si="38"/>
        <v>0</v>
      </c>
      <c r="Q789" s="25">
        <f t="shared" si="36"/>
        <v>0</v>
      </c>
      <c r="R789" s="25">
        <f t="shared" si="37"/>
        <v>0</v>
      </c>
    </row>
    <row r="790" spans="1:18" x14ac:dyDescent="0.2">
      <c r="A790" s="4" t="s">
        <v>105</v>
      </c>
      <c r="B790" s="4" t="s">
        <v>1616</v>
      </c>
      <c r="C790" s="4" t="s">
        <v>28</v>
      </c>
      <c r="D790" s="4" t="s">
        <v>1617</v>
      </c>
      <c r="E790" s="4" t="s">
        <v>37</v>
      </c>
      <c r="F790" s="4" t="s">
        <v>37</v>
      </c>
      <c r="G790" s="4" t="s">
        <v>37</v>
      </c>
      <c r="H790" s="4" t="s">
        <v>31</v>
      </c>
      <c r="I790" s="4" t="s">
        <v>1618</v>
      </c>
      <c r="J790" s="4" t="s">
        <v>20</v>
      </c>
      <c r="K790" s="4" t="s">
        <v>32</v>
      </c>
      <c r="L790" s="4" t="s">
        <v>21</v>
      </c>
      <c r="M790" s="15">
        <v>30240.560000000001</v>
      </c>
      <c r="N790" s="15">
        <v>57200</v>
      </c>
      <c r="O790" s="16">
        <v>43720.28</v>
      </c>
      <c r="P790" s="25">
        <f t="shared" si="38"/>
        <v>0</v>
      </c>
      <c r="Q790" s="25">
        <f t="shared" si="36"/>
        <v>1</v>
      </c>
      <c r="R790" s="25">
        <f t="shared" si="37"/>
        <v>0</v>
      </c>
    </row>
    <row r="791" spans="1:18" x14ac:dyDescent="0.2">
      <c r="A791" s="5" t="s">
        <v>13</v>
      </c>
      <c r="B791" s="5" t="s">
        <v>1619</v>
      </c>
      <c r="C791" s="5" t="s">
        <v>28</v>
      </c>
      <c r="D791" s="5" t="s">
        <v>439</v>
      </c>
      <c r="E791" s="5" t="s">
        <v>440</v>
      </c>
      <c r="F791" s="5" t="s">
        <v>440</v>
      </c>
      <c r="G791" s="5" t="s">
        <v>440</v>
      </c>
      <c r="H791" s="5" t="s">
        <v>53</v>
      </c>
      <c r="I791" s="5" t="s">
        <v>1620</v>
      </c>
      <c r="J791" s="5" t="s">
        <v>20</v>
      </c>
      <c r="K791" s="5" t="s">
        <v>32</v>
      </c>
      <c r="L791" s="5" t="s">
        <v>21</v>
      </c>
      <c r="M791" s="17">
        <v>87734.399999999994</v>
      </c>
      <c r="N791" s="17">
        <v>87734.399999999994</v>
      </c>
      <c r="O791" s="18">
        <v>87734.399999999994</v>
      </c>
      <c r="P791" s="25">
        <f t="shared" si="38"/>
        <v>0</v>
      </c>
      <c r="Q791" s="25">
        <f t="shared" si="36"/>
        <v>0</v>
      </c>
      <c r="R791" s="25">
        <f t="shared" si="37"/>
        <v>0</v>
      </c>
    </row>
    <row r="792" spans="1:18" x14ac:dyDescent="0.2">
      <c r="A792" s="4" t="s">
        <v>48</v>
      </c>
      <c r="B792" s="4" t="s">
        <v>1621</v>
      </c>
      <c r="C792" s="4" t="s">
        <v>23</v>
      </c>
      <c r="D792" s="4" t="s">
        <v>1622</v>
      </c>
      <c r="E792" s="4" t="s">
        <v>1623</v>
      </c>
      <c r="F792" s="4" t="s">
        <v>17</v>
      </c>
      <c r="G792" s="4" t="s">
        <v>1969</v>
      </c>
      <c r="H792" s="4" t="s">
        <v>31</v>
      </c>
      <c r="I792" s="4" t="s">
        <v>155</v>
      </c>
      <c r="J792" s="4" t="s">
        <v>20</v>
      </c>
      <c r="K792" s="4" t="s">
        <v>17</v>
      </c>
      <c r="L792" s="4" t="s">
        <v>301</v>
      </c>
      <c r="M792" s="15">
        <v>68500</v>
      </c>
      <c r="N792" s="15">
        <v>87000</v>
      </c>
      <c r="O792" s="16">
        <v>77750</v>
      </c>
      <c r="P792" s="25">
        <f t="shared" si="38"/>
        <v>0</v>
      </c>
      <c r="Q792" s="25">
        <f t="shared" si="36"/>
        <v>0</v>
      </c>
      <c r="R792" s="25">
        <f t="shared" si="37"/>
        <v>0</v>
      </c>
    </row>
    <row r="793" spans="1:18" x14ac:dyDescent="0.2">
      <c r="A793" s="5" t="s">
        <v>48</v>
      </c>
      <c r="B793" s="5" t="s">
        <v>1624</v>
      </c>
      <c r="C793" s="5" t="s">
        <v>50</v>
      </c>
      <c r="D793" s="5" t="s">
        <v>91</v>
      </c>
      <c r="E793" s="5" t="s">
        <v>37</v>
      </c>
      <c r="F793" s="5" t="s">
        <v>37</v>
      </c>
      <c r="G793" s="5" t="s">
        <v>37</v>
      </c>
      <c r="H793" s="5" t="s">
        <v>31</v>
      </c>
      <c r="I793" s="5" t="s">
        <v>1625</v>
      </c>
      <c r="J793" s="5" t="s">
        <v>20</v>
      </c>
      <c r="K793" s="5" t="s">
        <v>32</v>
      </c>
      <c r="L793" s="5" t="s">
        <v>93</v>
      </c>
      <c r="M793" s="17">
        <v>68500</v>
      </c>
      <c r="N793" s="17">
        <v>87000</v>
      </c>
      <c r="O793" s="18">
        <v>77750</v>
      </c>
      <c r="P793" s="25">
        <f t="shared" si="38"/>
        <v>0</v>
      </c>
      <c r="Q793" s="25">
        <f t="shared" si="36"/>
        <v>0</v>
      </c>
      <c r="R793" s="25">
        <f t="shared" si="37"/>
        <v>0</v>
      </c>
    </row>
    <row r="794" spans="1:18" x14ac:dyDescent="0.2">
      <c r="A794" s="4" t="s">
        <v>96</v>
      </c>
      <c r="B794" s="4" t="s">
        <v>1626</v>
      </c>
      <c r="C794" s="4" t="s">
        <v>50</v>
      </c>
      <c r="D794" s="4" t="s">
        <v>1506</v>
      </c>
      <c r="E794" s="4" t="s">
        <v>17</v>
      </c>
      <c r="F794" s="4" t="s">
        <v>17</v>
      </c>
      <c r="G794" s="4" t="s">
        <v>17</v>
      </c>
      <c r="H794" s="4" t="s">
        <v>18</v>
      </c>
      <c r="I794" s="4" t="s">
        <v>1627</v>
      </c>
      <c r="J794" s="4" t="s">
        <v>20</v>
      </c>
      <c r="K794" s="4" t="s">
        <v>17</v>
      </c>
      <c r="L794" s="4" t="s">
        <v>33</v>
      </c>
      <c r="M794" s="15">
        <v>50000</v>
      </c>
      <c r="N794" s="15">
        <v>76458</v>
      </c>
      <c r="O794" s="16">
        <v>63229</v>
      </c>
      <c r="P794" s="25">
        <f t="shared" si="38"/>
        <v>0</v>
      </c>
      <c r="Q794" s="25">
        <f t="shared" si="36"/>
        <v>0</v>
      </c>
      <c r="R794" s="25">
        <f t="shared" si="37"/>
        <v>0</v>
      </c>
    </row>
    <row r="795" spans="1:18" x14ac:dyDescent="0.2">
      <c r="A795" s="5" t="s">
        <v>81</v>
      </c>
      <c r="B795" s="5" t="s">
        <v>1628</v>
      </c>
      <c r="C795" s="5" t="s">
        <v>188</v>
      </c>
      <c r="D795" s="5" t="s">
        <v>1629</v>
      </c>
      <c r="E795" s="5" t="s">
        <v>17</v>
      </c>
      <c r="F795" s="5" t="s">
        <v>17</v>
      </c>
      <c r="G795" s="5" t="s">
        <v>17</v>
      </c>
      <c r="H795" s="5" t="s">
        <v>18</v>
      </c>
      <c r="I795" s="5" t="s">
        <v>1630</v>
      </c>
      <c r="J795" s="5" t="s">
        <v>20</v>
      </c>
      <c r="K795" s="5" t="s">
        <v>17</v>
      </c>
      <c r="L795" s="5" t="s">
        <v>21</v>
      </c>
      <c r="M795" s="17">
        <v>66000</v>
      </c>
      <c r="N795" s="17">
        <v>84500</v>
      </c>
      <c r="O795" s="18">
        <v>75250</v>
      </c>
      <c r="P795" s="25">
        <f t="shared" si="38"/>
        <v>0</v>
      </c>
      <c r="Q795" s="25">
        <f t="shared" si="36"/>
        <v>0</v>
      </c>
      <c r="R795" s="25">
        <f t="shared" si="37"/>
        <v>0</v>
      </c>
    </row>
    <row r="796" spans="1:18" x14ac:dyDescent="0.2">
      <c r="A796" s="4" t="s">
        <v>105</v>
      </c>
      <c r="B796" s="4" t="s">
        <v>1631</v>
      </c>
      <c r="C796" s="4" t="s">
        <v>357</v>
      </c>
      <c r="D796" s="4" t="s">
        <v>1632</v>
      </c>
      <c r="E796" s="4" t="s">
        <v>63</v>
      </c>
      <c r="F796" s="4" t="s">
        <v>63</v>
      </c>
      <c r="G796" s="4" t="s">
        <v>63</v>
      </c>
      <c r="H796" s="4" t="s">
        <v>53</v>
      </c>
      <c r="I796" s="4" t="s">
        <v>160</v>
      </c>
      <c r="J796" s="4" t="s">
        <v>375</v>
      </c>
      <c r="K796" s="4" t="s">
        <v>32</v>
      </c>
      <c r="L796" s="4" t="s">
        <v>21</v>
      </c>
      <c r="M796" s="15">
        <v>44000</v>
      </c>
      <c r="N796" s="15">
        <v>57200</v>
      </c>
      <c r="O796" s="16">
        <v>50600</v>
      </c>
      <c r="P796" s="25">
        <f t="shared" si="38"/>
        <v>0</v>
      </c>
      <c r="Q796" s="25">
        <f t="shared" si="36"/>
        <v>1</v>
      </c>
      <c r="R796" s="25">
        <f t="shared" si="37"/>
        <v>0</v>
      </c>
    </row>
    <row r="797" spans="1:18" x14ac:dyDescent="0.2">
      <c r="A797" s="5" t="s">
        <v>81</v>
      </c>
      <c r="B797" s="5" t="s">
        <v>1633</v>
      </c>
      <c r="C797" s="5" t="s">
        <v>50</v>
      </c>
      <c r="D797" s="5" t="s">
        <v>1634</v>
      </c>
      <c r="E797" s="5" t="s">
        <v>1835</v>
      </c>
      <c r="F797" s="5" t="s">
        <v>1835</v>
      </c>
      <c r="G797" s="5" t="s">
        <v>1835</v>
      </c>
      <c r="H797" s="5" t="s">
        <v>146</v>
      </c>
      <c r="I797" s="5" t="s">
        <v>1635</v>
      </c>
      <c r="J797" s="5" t="s">
        <v>45</v>
      </c>
      <c r="K797" s="5" t="s">
        <v>32</v>
      </c>
      <c r="L797" s="5" t="s">
        <v>21</v>
      </c>
      <c r="M797" s="17">
        <v>66000</v>
      </c>
      <c r="N797" s="17">
        <v>84500</v>
      </c>
      <c r="O797" s="18">
        <v>75250</v>
      </c>
      <c r="P797" s="25">
        <f t="shared" si="38"/>
        <v>0</v>
      </c>
      <c r="Q797" s="25">
        <f t="shared" si="36"/>
        <v>0</v>
      </c>
      <c r="R797" s="25">
        <f t="shared" si="37"/>
        <v>0</v>
      </c>
    </row>
    <row r="798" spans="1:18" x14ac:dyDescent="0.2">
      <c r="A798" s="4" t="s">
        <v>55</v>
      </c>
      <c r="B798" s="4" t="s">
        <v>1636</v>
      </c>
      <c r="C798" s="4" t="s">
        <v>67</v>
      </c>
      <c r="D798" s="4" t="s">
        <v>1546</v>
      </c>
      <c r="E798" s="4" t="s">
        <v>63</v>
      </c>
      <c r="F798" s="4" t="s">
        <v>63</v>
      </c>
      <c r="G798" s="4" t="s">
        <v>63</v>
      </c>
      <c r="H798" s="4" t="s">
        <v>53</v>
      </c>
      <c r="I798" s="4" t="s">
        <v>1637</v>
      </c>
      <c r="J798" s="4" t="s">
        <v>45</v>
      </c>
      <c r="K798" s="4" t="s">
        <v>32</v>
      </c>
      <c r="L798" s="4" t="s">
        <v>33</v>
      </c>
      <c r="M798" s="15">
        <v>97599</v>
      </c>
      <c r="N798" s="15">
        <v>127555</v>
      </c>
      <c r="O798" s="16">
        <v>112577</v>
      </c>
      <c r="P798" s="25">
        <f t="shared" si="38"/>
        <v>0</v>
      </c>
      <c r="Q798" s="25">
        <f t="shared" ref="Q798:Q861" si="39">IF(OR(N798&lt;V$22, N798&gt;V$26), 1, 0)</f>
        <v>1</v>
      </c>
      <c r="R798" s="25">
        <f t="shared" ref="R798:R861" si="40">IF(OR(O798&lt;V$23, O798&gt;V$27),1,0)</f>
        <v>0</v>
      </c>
    </row>
    <row r="799" spans="1:18" x14ac:dyDescent="0.2">
      <c r="A799" s="5" t="s">
        <v>105</v>
      </c>
      <c r="B799" s="5" t="s">
        <v>28</v>
      </c>
      <c r="C799" s="5" t="s">
        <v>28</v>
      </c>
      <c r="D799" s="5" t="s">
        <v>1638</v>
      </c>
      <c r="E799" s="5" t="s">
        <v>99</v>
      </c>
      <c r="F799" s="5" t="s">
        <v>99</v>
      </c>
      <c r="G799" s="5" t="s">
        <v>99</v>
      </c>
      <c r="H799" s="5" t="s">
        <v>100</v>
      </c>
      <c r="I799" s="5" t="s">
        <v>1639</v>
      </c>
      <c r="J799" s="5" t="s">
        <v>20</v>
      </c>
      <c r="K799" s="5" t="s">
        <v>32</v>
      </c>
      <c r="L799" s="5" t="s">
        <v>21</v>
      </c>
      <c r="M799" s="17">
        <v>69000</v>
      </c>
      <c r="N799" s="17">
        <v>86000</v>
      </c>
      <c r="O799" s="18">
        <v>77500</v>
      </c>
      <c r="P799" s="25">
        <f t="shared" si="38"/>
        <v>0</v>
      </c>
      <c r="Q799" s="25">
        <f t="shared" si="39"/>
        <v>0</v>
      </c>
      <c r="R799" s="25">
        <f t="shared" si="40"/>
        <v>0</v>
      </c>
    </row>
    <row r="800" spans="1:18" x14ac:dyDescent="0.2">
      <c r="A800" s="4" t="s">
        <v>96</v>
      </c>
      <c r="B800" s="4" t="s">
        <v>1640</v>
      </c>
      <c r="C800" s="4" t="s">
        <v>50</v>
      </c>
      <c r="D800" s="4" t="s">
        <v>207</v>
      </c>
      <c r="E800" s="4" t="s">
        <v>17</v>
      </c>
      <c r="F800" s="4" t="s">
        <v>17</v>
      </c>
      <c r="G800" s="4" t="s">
        <v>17</v>
      </c>
      <c r="H800" s="4" t="s">
        <v>18</v>
      </c>
      <c r="I800" s="4" t="s">
        <v>1641</v>
      </c>
      <c r="J800" s="4" t="s">
        <v>20</v>
      </c>
      <c r="K800" s="4" t="s">
        <v>17</v>
      </c>
      <c r="L800" s="4" t="s">
        <v>21</v>
      </c>
      <c r="M800" s="15">
        <v>83500</v>
      </c>
      <c r="N800" s="15">
        <v>149300</v>
      </c>
      <c r="O800" s="16">
        <v>116400</v>
      </c>
      <c r="P800" s="25">
        <f t="shared" si="38"/>
        <v>0</v>
      </c>
      <c r="Q800" s="25">
        <f t="shared" si="39"/>
        <v>1</v>
      </c>
      <c r="R800" s="25">
        <f t="shared" si="40"/>
        <v>1</v>
      </c>
    </row>
    <row r="801" spans="1:18" x14ac:dyDescent="0.2">
      <c r="A801" s="5" t="s">
        <v>424</v>
      </c>
      <c r="B801" s="5" t="s">
        <v>450</v>
      </c>
      <c r="C801" s="5" t="s">
        <v>50</v>
      </c>
      <c r="D801" s="5" t="s">
        <v>1642</v>
      </c>
      <c r="E801" s="5" t="s">
        <v>123</v>
      </c>
      <c r="F801" s="5" t="s">
        <v>123</v>
      </c>
      <c r="G801" s="5" t="s">
        <v>123</v>
      </c>
      <c r="H801" s="5" t="s">
        <v>31</v>
      </c>
      <c r="I801" s="5" t="s">
        <v>1643</v>
      </c>
      <c r="J801" s="5" t="s">
        <v>20</v>
      </c>
      <c r="K801" s="5" t="s">
        <v>32</v>
      </c>
      <c r="L801" s="5" t="s">
        <v>21</v>
      </c>
      <c r="M801" s="17">
        <v>87360</v>
      </c>
      <c r="N801" s="17">
        <v>87360</v>
      </c>
      <c r="O801" s="18">
        <v>87360</v>
      </c>
      <c r="P801" s="25">
        <f t="shared" si="38"/>
        <v>0</v>
      </c>
      <c r="Q801" s="25">
        <f t="shared" si="39"/>
        <v>0</v>
      </c>
      <c r="R801" s="25">
        <f t="shared" si="40"/>
        <v>0</v>
      </c>
    </row>
    <row r="802" spans="1:18" x14ac:dyDescent="0.2">
      <c r="A802" s="4" t="s">
        <v>55</v>
      </c>
      <c r="B802" s="4" t="s">
        <v>1644</v>
      </c>
      <c r="C802" s="4" t="s">
        <v>188</v>
      </c>
      <c r="D802" s="4" t="s">
        <v>499</v>
      </c>
      <c r="E802" s="4" t="s">
        <v>136</v>
      </c>
      <c r="F802" s="4" t="s">
        <v>136</v>
      </c>
      <c r="G802" s="4" t="s">
        <v>136</v>
      </c>
      <c r="H802" s="4" t="s">
        <v>100</v>
      </c>
      <c r="I802" s="4" t="s">
        <v>1645</v>
      </c>
      <c r="J802" s="4" t="s">
        <v>20</v>
      </c>
      <c r="K802" s="4" t="s">
        <v>32</v>
      </c>
      <c r="L802" s="4" t="s">
        <v>227</v>
      </c>
      <c r="M802" s="15">
        <v>68000</v>
      </c>
      <c r="N802" s="15">
        <v>88300</v>
      </c>
      <c r="O802" s="16">
        <v>78150</v>
      </c>
      <c r="P802" s="25">
        <f t="shared" si="38"/>
        <v>0</v>
      </c>
      <c r="Q802" s="25">
        <f t="shared" si="39"/>
        <v>0</v>
      </c>
      <c r="R802" s="25">
        <f t="shared" si="40"/>
        <v>0</v>
      </c>
    </row>
    <row r="803" spans="1:18" x14ac:dyDescent="0.2">
      <c r="A803" s="5" t="s">
        <v>88</v>
      </c>
      <c r="B803" s="5" t="s">
        <v>537</v>
      </c>
      <c r="C803" s="5" t="s">
        <v>90</v>
      </c>
      <c r="D803" s="5" t="s">
        <v>1646</v>
      </c>
      <c r="E803" s="5" t="s">
        <v>1647</v>
      </c>
      <c r="F803" s="5" t="s">
        <v>1647</v>
      </c>
      <c r="G803" s="5" t="s">
        <v>1647</v>
      </c>
      <c r="H803" s="5" t="s">
        <v>31</v>
      </c>
      <c r="I803" s="5" t="s">
        <v>1648</v>
      </c>
      <c r="J803" s="5" t="s">
        <v>20</v>
      </c>
      <c r="K803" s="5" t="s">
        <v>32</v>
      </c>
      <c r="L803" s="5" t="s">
        <v>301</v>
      </c>
      <c r="M803" s="17">
        <v>85816.8</v>
      </c>
      <c r="N803" s="17">
        <v>91520</v>
      </c>
      <c r="O803" s="18">
        <v>88668.4</v>
      </c>
      <c r="P803" s="25">
        <f t="shared" si="38"/>
        <v>0</v>
      </c>
      <c r="Q803" s="25">
        <f t="shared" si="39"/>
        <v>0</v>
      </c>
      <c r="R803" s="25">
        <f t="shared" si="40"/>
        <v>0</v>
      </c>
    </row>
    <row r="804" spans="1:18" x14ac:dyDescent="0.2">
      <c r="A804" s="4" t="s">
        <v>48</v>
      </c>
      <c r="B804" s="4" t="s">
        <v>1649</v>
      </c>
      <c r="C804" s="4" t="s">
        <v>50</v>
      </c>
      <c r="D804" s="4" t="s">
        <v>1650</v>
      </c>
      <c r="E804" s="4" t="s">
        <v>1835</v>
      </c>
      <c r="F804" s="4" t="s">
        <v>1835</v>
      </c>
      <c r="G804" s="4" t="s">
        <v>1835</v>
      </c>
      <c r="H804" s="4" t="s">
        <v>146</v>
      </c>
      <c r="I804" s="4" t="s">
        <v>1651</v>
      </c>
      <c r="J804" s="4" t="s">
        <v>20</v>
      </c>
      <c r="K804" s="4" t="s">
        <v>32</v>
      </c>
      <c r="L804" s="4" t="s">
        <v>33</v>
      </c>
      <c r="M804" s="15">
        <v>68500</v>
      </c>
      <c r="N804" s="15">
        <v>87000</v>
      </c>
      <c r="O804" s="16">
        <v>77750</v>
      </c>
      <c r="P804" s="25">
        <f t="shared" si="38"/>
        <v>0</v>
      </c>
      <c r="Q804" s="25">
        <f t="shared" si="39"/>
        <v>0</v>
      </c>
      <c r="R804" s="25">
        <f t="shared" si="40"/>
        <v>0</v>
      </c>
    </row>
    <row r="805" spans="1:18" x14ac:dyDescent="0.2">
      <c r="A805" s="5" t="s">
        <v>88</v>
      </c>
      <c r="B805" s="5" t="s">
        <v>1652</v>
      </c>
      <c r="C805" s="5" t="s">
        <v>90</v>
      </c>
      <c r="D805" s="5" t="s">
        <v>1653</v>
      </c>
      <c r="E805" s="5" t="s">
        <v>37</v>
      </c>
      <c r="F805" s="5" t="s">
        <v>37</v>
      </c>
      <c r="G805" s="5" t="s">
        <v>37</v>
      </c>
      <c r="H805" s="5" t="s">
        <v>31</v>
      </c>
      <c r="I805" s="5" t="s">
        <v>405</v>
      </c>
      <c r="J805" s="5" t="s">
        <v>20</v>
      </c>
      <c r="K805" s="5" t="s">
        <v>32</v>
      </c>
      <c r="L805" s="5" t="s">
        <v>21</v>
      </c>
      <c r="M805" s="17">
        <v>85816.8</v>
      </c>
      <c r="N805" s="17">
        <v>91520</v>
      </c>
      <c r="O805" s="18">
        <v>88668.4</v>
      </c>
      <c r="P805" s="25">
        <f t="shared" si="38"/>
        <v>0</v>
      </c>
      <c r="Q805" s="25">
        <f t="shared" si="39"/>
        <v>0</v>
      </c>
      <c r="R805" s="25">
        <f t="shared" si="40"/>
        <v>0</v>
      </c>
    </row>
    <row r="806" spans="1:18" x14ac:dyDescent="0.2">
      <c r="A806" s="4" t="s">
        <v>13</v>
      </c>
      <c r="B806" s="4" t="s">
        <v>1654</v>
      </c>
      <c r="C806" s="4" t="s">
        <v>28</v>
      </c>
      <c r="D806" s="4" t="s">
        <v>1655</v>
      </c>
      <c r="E806" s="4" t="s">
        <v>123</v>
      </c>
      <c r="F806" s="4" t="s">
        <v>123</v>
      </c>
      <c r="G806" s="4" t="s">
        <v>123</v>
      </c>
      <c r="H806" s="4" t="s">
        <v>31</v>
      </c>
      <c r="I806" s="4" t="s">
        <v>1656</v>
      </c>
      <c r="J806" s="4" t="s">
        <v>20</v>
      </c>
      <c r="K806" s="4" t="s">
        <v>32</v>
      </c>
      <c r="L806" s="4" t="s">
        <v>21</v>
      </c>
      <c r="M806" s="15">
        <v>76000</v>
      </c>
      <c r="N806" s="15">
        <v>89440</v>
      </c>
      <c r="O806" s="16">
        <v>82720</v>
      </c>
      <c r="P806" s="25">
        <f t="shared" si="38"/>
        <v>0</v>
      </c>
      <c r="Q806" s="25">
        <f t="shared" si="39"/>
        <v>0</v>
      </c>
      <c r="R806" s="25">
        <f t="shared" si="40"/>
        <v>0</v>
      </c>
    </row>
    <row r="807" spans="1:18" x14ac:dyDescent="0.2">
      <c r="A807" s="5" t="s">
        <v>22</v>
      </c>
      <c r="B807" s="5" t="s">
        <v>23</v>
      </c>
      <c r="C807" s="5" t="s">
        <v>23</v>
      </c>
      <c r="D807" s="5" t="s">
        <v>1657</v>
      </c>
      <c r="E807" s="5" t="s">
        <v>30</v>
      </c>
      <c r="F807" s="5" t="s">
        <v>30</v>
      </c>
      <c r="G807" s="5" t="s">
        <v>30</v>
      </c>
      <c r="H807" s="5" t="s">
        <v>31</v>
      </c>
      <c r="I807" s="5" t="s">
        <v>18</v>
      </c>
      <c r="J807" s="5" t="s">
        <v>20</v>
      </c>
      <c r="K807" s="5" t="s">
        <v>32</v>
      </c>
      <c r="L807" s="5" t="s">
        <v>33</v>
      </c>
      <c r="M807" s="17">
        <v>65000</v>
      </c>
      <c r="N807" s="17">
        <v>87000</v>
      </c>
      <c r="O807" s="18">
        <v>76000</v>
      </c>
      <c r="P807" s="25">
        <f t="shared" si="38"/>
        <v>0</v>
      </c>
      <c r="Q807" s="25">
        <f t="shared" si="39"/>
        <v>0</v>
      </c>
      <c r="R807" s="25">
        <f t="shared" si="40"/>
        <v>0</v>
      </c>
    </row>
    <row r="808" spans="1:18" x14ac:dyDescent="0.2">
      <c r="A808" s="4" t="s">
        <v>105</v>
      </c>
      <c r="B808" s="4" t="s">
        <v>1658</v>
      </c>
      <c r="C808" s="4" t="s">
        <v>23</v>
      </c>
      <c r="D808" s="4" t="s">
        <v>1574</v>
      </c>
      <c r="E808" s="4" t="s">
        <v>63</v>
      </c>
      <c r="F808" s="4" t="s">
        <v>63</v>
      </c>
      <c r="G808" s="4" t="s">
        <v>63</v>
      </c>
      <c r="H808" s="4" t="s">
        <v>53</v>
      </c>
      <c r="I808" s="4" t="s">
        <v>311</v>
      </c>
      <c r="J808" s="4" t="s">
        <v>45</v>
      </c>
      <c r="K808" s="4" t="s">
        <v>32</v>
      </c>
      <c r="L808" s="4" t="s">
        <v>21</v>
      </c>
      <c r="M808" s="15">
        <v>88990</v>
      </c>
      <c r="N808" s="15">
        <v>127923</v>
      </c>
      <c r="O808" s="16">
        <v>108456.5</v>
      </c>
      <c r="P808" s="25">
        <f t="shared" si="38"/>
        <v>0</v>
      </c>
      <c r="Q808" s="25">
        <f t="shared" si="39"/>
        <v>1</v>
      </c>
      <c r="R808" s="25">
        <f t="shared" si="40"/>
        <v>0</v>
      </c>
    </row>
    <row r="809" spans="1:18" x14ac:dyDescent="0.2">
      <c r="A809" s="5" t="s">
        <v>26</v>
      </c>
      <c r="B809" s="5" t="s">
        <v>1659</v>
      </c>
      <c r="C809" s="5" t="s">
        <v>591</v>
      </c>
      <c r="D809" s="5" t="s">
        <v>418</v>
      </c>
      <c r="E809" s="5" t="s">
        <v>37</v>
      </c>
      <c r="F809" s="5" t="s">
        <v>37</v>
      </c>
      <c r="G809" s="5" t="s">
        <v>37</v>
      </c>
      <c r="H809" s="5" t="s">
        <v>31</v>
      </c>
      <c r="I809" s="5" t="s">
        <v>1660</v>
      </c>
      <c r="J809" s="5" t="s">
        <v>223</v>
      </c>
      <c r="K809" s="5" t="s">
        <v>32</v>
      </c>
      <c r="L809" s="5" t="s">
        <v>21</v>
      </c>
      <c r="M809" s="17">
        <v>64123.59</v>
      </c>
      <c r="N809" s="17">
        <v>86600</v>
      </c>
      <c r="O809" s="18">
        <v>75361.794999999998</v>
      </c>
      <c r="P809" s="25">
        <f t="shared" si="38"/>
        <v>0</v>
      </c>
      <c r="Q809" s="25">
        <f t="shared" si="39"/>
        <v>0</v>
      </c>
      <c r="R809" s="25">
        <f t="shared" si="40"/>
        <v>0</v>
      </c>
    </row>
    <row r="810" spans="1:18" x14ac:dyDescent="0.2">
      <c r="A810" s="4" t="s">
        <v>22</v>
      </c>
      <c r="B810" s="4" t="s">
        <v>1661</v>
      </c>
      <c r="C810" s="4" t="s">
        <v>50</v>
      </c>
      <c r="D810" s="4" t="s">
        <v>1662</v>
      </c>
      <c r="E810" s="4" t="s">
        <v>37</v>
      </c>
      <c r="F810" s="4" t="s">
        <v>37</v>
      </c>
      <c r="G810" s="4" t="s">
        <v>37</v>
      </c>
      <c r="H810" s="4" t="s">
        <v>31</v>
      </c>
      <c r="I810" s="4" t="s">
        <v>54</v>
      </c>
      <c r="J810" s="4" t="s">
        <v>20</v>
      </c>
      <c r="K810" s="4" t="s">
        <v>32</v>
      </c>
      <c r="L810" s="4" t="s">
        <v>21</v>
      </c>
      <c r="M810" s="15">
        <v>44200</v>
      </c>
      <c r="N810" s="15">
        <v>57200</v>
      </c>
      <c r="O810" s="16">
        <v>50700</v>
      </c>
      <c r="P810" s="25">
        <f t="shared" si="38"/>
        <v>0</v>
      </c>
      <c r="Q810" s="25">
        <f t="shared" si="39"/>
        <v>1</v>
      </c>
      <c r="R810" s="25">
        <f t="shared" si="40"/>
        <v>0</v>
      </c>
    </row>
    <row r="811" spans="1:18" x14ac:dyDescent="0.2">
      <c r="A811" s="5" t="s">
        <v>105</v>
      </c>
      <c r="B811" s="5" t="s">
        <v>1663</v>
      </c>
      <c r="C811" s="5" t="s">
        <v>28</v>
      </c>
      <c r="D811" s="5" t="s">
        <v>1664</v>
      </c>
      <c r="E811" s="5" t="s">
        <v>1835</v>
      </c>
      <c r="F811" s="5" t="s">
        <v>1835</v>
      </c>
      <c r="G811" s="5" t="s">
        <v>1835</v>
      </c>
      <c r="H811" s="5" t="s">
        <v>146</v>
      </c>
      <c r="I811" s="5" t="s">
        <v>1665</v>
      </c>
      <c r="J811" s="5" t="s">
        <v>20</v>
      </c>
      <c r="K811" s="5" t="s">
        <v>32</v>
      </c>
      <c r="L811" s="5" t="s">
        <v>21</v>
      </c>
      <c r="M811" s="17">
        <v>69000</v>
      </c>
      <c r="N811" s="17">
        <v>86000</v>
      </c>
      <c r="O811" s="18">
        <v>77500</v>
      </c>
      <c r="P811" s="25">
        <f t="shared" si="38"/>
        <v>0</v>
      </c>
      <c r="Q811" s="25">
        <f t="shared" si="39"/>
        <v>0</v>
      </c>
      <c r="R811" s="25">
        <f t="shared" si="40"/>
        <v>0</v>
      </c>
    </row>
    <row r="812" spans="1:18" x14ac:dyDescent="0.2">
      <c r="A812" s="4" t="s">
        <v>96</v>
      </c>
      <c r="B812" s="4" t="s">
        <v>1666</v>
      </c>
      <c r="C812" s="4" t="s">
        <v>50</v>
      </c>
      <c r="D812" s="4" t="s">
        <v>1667</v>
      </c>
      <c r="E812" s="4" t="s">
        <v>17</v>
      </c>
      <c r="F812" s="4" t="s">
        <v>17</v>
      </c>
      <c r="G812" s="4" t="s">
        <v>17</v>
      </c>
      <c r="H812" s="4" t="s">
        <v>18</v>
      </c>
      <c r="I812" s="4" t="s">
        <v>1668</v>
      </c>
      <c r="J812" s="4" t="s">
        <v>20</v>
      </c>
      <c r="K812" s="4" t="s">
        <v>17</v>
      </c>
      <c r="L812" s="4" t="s">
        <v>21</v>
      </c>
      <c r="M812" s="15">
        <v>50000</v>
      </c>
      <c r="N812" s="15">
        <v>75000</v>
      </c>
      <c r="O812" s="16">
        <v>62500</v>
      </c>
      <c r="P812" s="25">
        <f t="shared" si="38"/>
        <v>0</v>
      </c>
      <c r="Q812" s="25">
        <f t="shared" si="39"/>
        <v>0</v>
      </c>
      <c r="R812" s="25">
        <f t="shared" si="40"/>
        <v>0</v>
      </c>
    </row>
    <row r="813" spans="1:18" x14ac:dyDescent="0.2">
      <c r="A813" s="5" t="s">
        <v>96</v>
      </c>
      <c r="B813" s="5" t="s">
        <v>1669</v>
      </c>
      <c r="C813" s="5" t="s">
        <v>50</v>
      </c>
      <c r="D813" s="5" t="s">
        <v>458</v>
      </c>
      <c r="E813" s="5" t="s">
        <v>452</v>
      </c>
      <c r="F813" s="5" t="s">
        <v>452</v>
      </c>
      <c r="G813" s="5" t="s">
        <v>452</v>
      </c>
      <c r="H813" s="5" t="s">
        <v>53</v>
      </c>
      <c r="I813" s="5" t="s">
        <v>54</v>
      </c>
      <c r="J813" s="5" t="s">
        <v>20</v>
      </c>
      <c r="K813" s="5" t="s">
        <v>32</v>
      </c>
      <c r="L813" s="5" t="s">
        <v>21</v>
      </c>
      <c r="M813" s="17">
        <v>69000</v>
      </c>
      <c r="N813" s="17">
        <v>86000</v>
      </c>
      <c r="O813" s="18">
        <v>77500</v>
      </c>
      <c r="P813" s="25">
        <f t="shared" si="38"/>
        <v>0</v>
      </c>
      <c r="Q813" s="25">
        <f t="shared" si="39"/>
        <v>0</v>
      </c>
      <c r="R813" s="25">
        <f t="shared" si="40"/>
        <v>0</v>
      </c>
    </row>
    <row r="814" spans="1:18" x14ac:dyDescent="0.2">
      <c r="A814" s="4" t="s">
        <v>55</v>
      </c>
      <c r="B814" s="4" t="s">
        <v>1670</v>
      </c>
      <c r="C814" s="4" t="s">
        <v>50</v>
      </c>
      <c r="D814" s="4" t="s">
        <v>1671</v>
      </c>
      <c r="E814" s="4" t="s">
        <v>487</v>
      </c>
      <c r="F814" s="4" t="s">
        <v>487</v>
      </c>
      <c r="G814" s="4" t="s">
        <v>487</v>
      </c>
      <c r="H814" s="4" t="s">
        <v>31</v>
      </c>
      <c r="I814" s="4" t="s">
        <v>18</v>
      </c>
      <c r="J814" s="4" t="s">
        <v>20</v>
      </c>
      <c r="K814" s="4" t="s">
        <v>32</v>
      </c>
      <c r="L814" s="4" t="s">
        <v>33</v>
      </c>
      <c r="M814" s="15">
        <v>68000</v>
      </c>
      <c r="N814" s="15">
        <v>88300</v>
      </c>
      <c r="O814" s="16">
        <v>78150</v>
      </c>
      <c r="P814" s="25">
        <f t="shared" si="38"/>
        <v>0</v>
      </c>
      <c r="Q814" s="25">
        <f t="shared" si="39"/>
        <v>0</v>
      </c>
      <c r="R814" s="25">
        <f t="shared" si="40"/>
        <v>0</v>
      </c>
    </row>
    <row r="815" spans="1:18" x14ac:dyDescent="0.2">
      <c r="A815" s="5" t="s">
        <v>55</v>
      </c>
      <c r="B815" s="5" t="s">
        <v>1672</v>
      </c>
      <c r="C815" s="5" t="s">
        <v>35</v>
      </c>
      <c r="D815" s="5" t="s">
        <v>1673</v>
      </c>
      <c r="E815" s="5" t="s">
        <v>560</v>
      </c>
      <c r="F815" s="5" t="s">
        <v>560</v>
      </c>
      <c r="G815" s="5" t="s">
        <v>560</v>
      </c>
      <c r="H815" s="5" t="s">
        <v>31</v>
      </c>
      <c r="I815" s="5" t="s">
        <v>1674</v>
      </c>
      <c r="J815" s="5" t="s">
        <v>20</v>
      </c>
      <c r="K815" s="5" t="s">
        <v>32</v>
      </c>
      <c r="L815" s="5" t="s">
        <v>21</v>
      </c>
      <c r="M815" s="17">
        <v>100000</v>
      </c>
      <c r="N815" s="17">
        <v>120000</v>
      </c>
      <c r="O815" s="18">
        <v>110000</v>
      </c>
      <c r="P815" s="25">
        <f t="shared" si="38"/>
        <v>0</v>
      </c>
      <c r="Q815" s="25">
        <f t="shared" si="39"/>
        <v>1</v>
      </c>
      <c r="R815" s="25">
        <f t="shared" si="40"/>
        <v>0</v>
      </c>
    </row>
    <row r="816" spans="1:18" x14ac:dyDescent="0.2">
      <c r="A816" s="4" t="s">
        <v>13</v>
      </c>
      <c r="B816" s="4" t="s">
        <v>807</v>
      </c>
      <c r="C816" s="4" t="s">
        <v>28</v>
      </c>
      <c r="D816" s="4" t="s">
        <v>1675</v>
      </c>
      <c r="E816" s="4" t="s">
        <v>1504</v>
      </c>
      <c r="F816" s="4" t="s">
        <v>1504</v>
      </c>
      <c r="G816" s="4" t="s">
        <v>1504</v>
      </c>
      <c r="H816" s="4" t="s">
        <v>53</v>
      </c>
      <c r="I816" s="4" t="s">
        <v>87</v>
      </c>
      <c r="J816" s="4" t="s">
        <v>20</v>
      </c>
      <c r="K816" s="4" t="s">
        <v>32</v>
      </c>
      <c r="L816" s="4" t="s">
        <v>33</v>
      </c>
      <c r="M816" s="15">
        <v>81120</v>
      </c>
      <c r="N816" s="15">
        <v>81120</v>
      </c>
      <c r="O816" s="16">
        <v>81120</v>
      </c>
      <c r="P816" s="25">
        <f t="shared" si="38"/>
        <v>0</v>
      </c>
      <c r="Q816" s="25">
        <f t="shared" si="39"/>
        <v>0</v>
      </c>
      <c r="R816" s="25">
        <f t="shared" si="40"/>
        <v>0</v>
      </c>
    </row>
    <row r="817" spans="1:18" x14ac:dyDescent="0.2">
      <c r="A817" s="5" t="s">
        <v>105</v>
      </c>
      <c r="B817" s="5" t="s">
        <v>1676</v>
      </c>
      <c r="C817" s="5" t="s">
        <v>1187</v>
      </c>
      <c r="D817" s="5" t="s">
        <v>1677</v>
      </c>
      <c r="E817" s="5" t="s">
        <v>37</v>
      </c>
      <c r="F817" s="5" t="s">
        <v>37</v>
      </c>
      <c r="G817" s="5" t="s">
        <v>37</v>
      </c>
      <c r="H817" s="5" t="s">
        <v>31</v>
      </c>
      <c r="I817" s="5" t="s">
        <v>1678</v>
      </c>
      <c r="J817" s="5" t="s">
        <v>20</v>
      </c>
      <c r="K817" s="5" t="s">
        <v>32</v>
      </c>
      <c r="L817" s="5" t="s">
        <v>21</v>
      </c>
      <c r="M817" s="17">
        <v>69000</v>
      </c>
      <c r="N817" s="17">
        <v>86000</v>
      </c>
      <c r="O817" s="18">
        <v>77500</v>
      </c>
      <c r="P817" s="25">
        <f t="shared" si="38"/>
        <v>0</v>
      </c>
      <c r="Q817" s="25">
        <f t="shared" si="39"/>
        <v>0</v>
      </c>
      <c r="R817" s="25">
        <f t="shared" si="40"/>
        <v>0</v>
      </c>
    </row>
    <row r="818" spans="1:18" x14ac:dyDescent="0.2">
      <c r="A818" s="4" t="s">
        <v>48</v>
      </c>
      <c r="B818" s="4" t="s">
        <v>1679</v>
      </c>
      <c r="C818" s="4" t="s">
        <v>50</v>
      </c>
      <c r="D818" s="4" t="s">
        <v>1680</v>
      </c>
      <c r="E818" s="4" t="s">
        <v>17</v>
      </c>
      <c r="F818" s="4" t="s">
        <v>17</v>
      </c>
      <c r="G818" s="4" t="s">
        <v>17</v>
      </c>
      <c r="H818" s="4" t="s">
        <v>18</v>
      </c>
      <c r="I818" s="4" t="s">
        <v>1681</v>
      </c>
      <c r="J818" s="4" t="s">
        <v>20</v>
      </c>
      <c r="K818" s="4" t="s">
        <v>17</v>
      </c>
      <c r="L818" s="4" t="s">
        <v>21</v>
      </c>
      <c r="M818" s="15">
        <v>68500</v>
      </c>
      <c r="N818" s="15">
        <v>87000</v>
      </c>
      <c r="O818" s="16">
        <v>77750</v>
      </c>
      <c r="P818" s="25">
        <f t="shared" si="38"/>
        <v>0</v>
      </c>
      <c r="Q818" s="25">
        <f t="shared" si="39"/>
        <v>0</v>
      </c>
      <c r="R818" s="25">
        <f t="shared" si="40"/>
        <v>0</v>
      </c>
    </row>
    <row r="819" spans="1:18" x14ac:dyDescent="0.2">
      <c r="A819" s="5" t="s">
        <v>26</v>
      </c>
      <c r="B819" s="5" t="s">
        <v>1682</v>
      </c>
      <c r="C819" s="5" t="s">
        <v>23</v>
      </c>
      <c r="D819" s="5" t="s">
        <v>243</v>
      </c>
      <c r="E819" s="5" t="s">
        <v>1683</v>
      </c>
      <c r="F819" s="5" t="s">
        <v>1683</v>
      </c>
      <c r="G819" s="5" t="s">
        <v>1683</v>
      </c>
      <c r="H819" s="5" t="s">
        <v>53</v>
      </c>
      <c r="I819" s="5" t="s">
        <v>18</v>
      </c>
      <c r="J819" s="5" t="s">
        <v>20</v>
      </c>
      <c r="K819" s="5" t="s">
        <v>32</v>
      </c>
      <c r="L819" s="5" t="s">
        <v>39</v>
      </c>
      <c r="M819" s="17">
        <v>64123.59</v>
      </c>
      <c r="N819" s="17">
        <v>72674.350000000006</v>
      </c>
      <c r="O819" s="18">
        <v>68398.97</v>
      </c>
      <c r="P819" s="25">
        <f t="shared" si="38"/>
        <v>0</v>
      </c>
      <c r="Q819" s="25">
        <f t="shared" si="39"/>
        <v>0</v>
      </c>
      <c r="R819" s="25">
        <f t="shared" si="40"/>
        <v>0</v>
      </c>
    </row>
    <row r="820" spans="1:18" x14ac:dyDescent="0.2">
      <c r="A820" s="4" t="s">
        <v>55</v>
      </c>
      <c r="B820" s="4" t="s">
        <v>1684</v>
      </c>
      <c r="C820" s="4" t="s">
        <v>23</v>
      </c>
      <c r="D820" s="4" t="s">
        <v>286</v>
      </c>
      <c r="E820" s="4" t="s">
        <v>37</v>
      </c>
      <c r="F820" s="4" t="s">
        <v>37</v>
      </c>
      <c r="G820" s="4" t="s">
        <v>37</v>
      </c>
      <c r="H820" s="4" t="s">
        <v>31</v>
      </c>
      <c r="I820" s="4" t="s">
        <v>1685</v>
      </c>
      <c r="J820" s="4" t="s">
        <v>45</v>
      </c>
      <c r="K820" s="4" t="s">
        <v>32</v>
      </c>
      <c r="L820" s="4" t="s">
        <v>21</v>
      </c>
      <c r="M820" s="15">
        <v>30240.560000000001</v>
      </c>
      <c r="N820" s="15">
        <v>57200</v>
      </c>
      <c r="O820" s="16">
        <v>43720.28</v>
      </c>
      <c r="P820" s="25">
        <f t="shared" si="38"/>
        <v>0</v>
      </c>
      <c r="Q820" s="25">
        <f t="shared" si="39"/>
        <v>1</v>
      </c>
      <c r="R820" s="25">
        <f t="shared" si="40"/>
        <v>0</v>
      </c>
    </row>
    <row r="821" spans="1:18" x14ac:dyDescent="0.2">
      <c r="A821" s="5" t="s">
        <v>26</v>
      </c>
      <c r="B821" s="5" t="s">
        <v>1682</v>
      </c>
      <c r="C821" s="5" t="s">
        <v>23</v>
      </c>
      <c r="D821" s="5" t="s">
        <v>243</v>
      </c>
      <c r="E821" s="5" t="s">
        <v>1683</v>
      </c>
      <c r="F821" s="5" t="s">
        <v>1683</v>
      </c>
      <c r="G821" s="5" t="s">
        <v>1683</v>
      </c>
      <c r="H821" s="5" t="s">
        <v>53</v>
      </c>
      <c r="I821" s="5" t="s">
        <v>18</v>
      </c>
      <c r="J821" s="5" t="s">
        <v>20</v>
      </c>
      <c r="K821" s="5" t="s">
        <v>32</v>
      </c>
      <c r="L821" s="5" t="s">
        <v>39</v>
      </c>
      <c r="M821" s="17">
        <v>64123.59</v>
      </c>
      <c r="N821" s="17">
        <v>72674.350000000006</v>
      </c>
      <c r="O821" s="18">
        <v>68398.97</v>
      </c>
      <c r="P821" s="25">
        <f t="shared" si="38"/>
        <v>0</v>
      </c>
      <c r="Q821" s="25">
        <f t="shared" si="39"/>
        <v>0</v>
      </c>
      <c r="R821" s="25">
        <f t="shared" si="40"/>
        <v>0</v>
      </c>
    </row>
    <row r="822" spans="1:18" x14ac:dyDescent="0.2">
      <c r="A822" s="4" t="s">
        <v>55</v>
      </c>
      <c r="B822" s="4" t="s">
        <v>1686</v>
      </c>
      <c r="C822" s="4" t="s">
        <v>1187</v>
      </c>
      <c r="D822" s="4" t="s">
        <v>1677</v>
      </c>
      <c r="E822" s="4" t="s">
        <v>37</v>
      </c>
      <c r="F822" s="4" t="s">
        <v>37</v>
      </c>
      <c r="G822" s="4" t="s">
        <v>37</v>
      </c>
      <c r="H822" s="4" t="s">
        <v>31</v>
      </c>
      <c r="I822" s="4" t="s">
        <v>1687</v>
      </c>
      <c r="J822" s="4" t="s">
        <v>45</v>
      </c>
      <c r="K822" s="4" t="s">
        <v>32</v>
      </c>
      <c r="L822" s="4" t="s">
        <v>21</v>
      </c>
      <c r="M822" s="15">
        <v>68000</v>
      </c>
      <c r="N822" s="15">
        <v>88300</v>
      </c>
      <c r="O822" s="16">
        <v>78150</v>
      </c>
      <c r="P822" s="25">
        <f t="shared" si="38"/>
        <v>0</v>
      </c>
      <c r="Q822" s="25">
        <f t="shared" si="39"/>
        <v>0</v>
      </c>
      <c r="R822" s="25">
        <f t="shared" si="40"/>
        <v>0</v>
      </c>
    </row>
    <row r="823" spans="1:18" x14ac:dyDescent="0.2">
      <c r="A823" s="5" t="s">
        <v>48</v>
      </c>
      <c r="B823" s="5" t="s">
        <v>1688</v>
      </c>
      <c r="C823" s="5" t="s">
        <v>28</v>
      </c>
      <c r="D823" s="5" t="s">
        <v>993</v>
      </c>
      <c r="E823" s="5" t="s">
        <v>37</v>
      </c>
      <c r="F823" s="5" t="s">
        <v>37</v>
      </c>
      <c r="G823" s="5" t="s">
        <v>37</v>
      </c>
      <c r="H823" s="5" t="s">
        <v>31</v>
      </c>
      <c r="I823" s="5" t="s">
        <v>1689</v>
      </c>
      <c r="J823" s="5" t="s">
        <v>45</v>
      </c>
      <c r="K823" s="5" t="s">
        <v>32</v>
      </c>
      <c r="L823" s="5" t="s">
        <v>732</v>
      </c>
      <c r="M823" s="17">
        <v>68500</v>
      </c>
      <c r="N823" s="17">
        <v>87000</v>
      </c>
      <c r="O823" s="18">
        <v>77750</v>
      </c>
      <c r="P823" s="25">
        <f t="shared" si="38"/>
        <v>0</v>
      </c>
      <c r="Q823" s="25">
        <f t="shared" si="39"/>
        <v>0</v>
      </c>
      <c r="R823" s="25">
        <f t="shared" si="40"/>
        <v>0</v>
      </c>
    </row>
    <row r="824" spans="1:18" x14ac:dyDescent="0.2">
      <c r="A824" s="4" t="s">
        <v>13</v>
      </c>
      <c r="B824" s="4" t="s">
        <v>807</v>
      </c>
      <c r="C824" s="4" t="s">
        <v>28</v>
      </c>
      <c r="D824" s="4" t="s">
        <v>1690</v>
      </c>
      <c r="E824" s="4" t="s">
        <v>123</v>
      </c>
      <c r="F824" s="4" t="s">
        <v>123</v>
      </c>
      <c r="G824" s="4" t="s">
        <v>123</v>
      </c>
      <c r="H824" s="4" t="s">
        <v>31</v>
      </c>
      <c r="I824" s="4" t="s">
        <v>87</v>
      </c>
      <c r="J824" s="4" t="s">
        <v>20</v>
      </c>
      <c r="K824" s="4" t="s">
        <v>32</v>
      </c>
      <c r="L824" s="4" t="s">
        <v>227</v>
      </c>
      <c r="M824" s="15">
        <v>89440</v>
      </c>
      <c r="N824" s="15">
        <v>89440</v>
      </c>
      <c r="O824" s="16">
        <v>89440</v>
      </c>
      <c r="P824" s="25">
        <f t="shared" si="38"/>
        <v>0</v>
      </c>
      <c r="Q824" s="25">
        <f t="shared" si="39"/>
        <v>0</v>
      </c>
      <c r="R824" s="25">
        <f t="shared" si="40"/>
        <v>0</v>
      </c>
    </row>
    <row r="825" spans="1:18" x14ac:dyDescent="0.2">
      <c r="A825" s="5" t="s">
        <v>88</v>
      </c>
      <c r="B825" s="5" t="s">
        <v>645</v>
      </c>
      <c r="C825" s="5" t="s">
        <v>28</v>
      </c>
      <c r="D825" s="5" t="s">
        <v>1691</v>
      </c>
      <c r="E825" s="5" t="s">
        <v>600</v>
      </c>
      <c r="F825" s="5" t="s">
        <v>600</v>
      </c>
      <c r="G825" s="5" t="s">
        <v>600</v>
      </c>
      <c r="H825" s="5" t="s">
        <v>31</v>
      </c>
      <c r="I825" s="5" t="s">
        <v>18</v>
      </c>
      <c r="J825" s="5" t="s">
        <v>20</v>
      </c>
      <c r="K825" s="5" t="s">
        <v>32</v>
      </c>
      <c r="L825" s="5" t="s">
        <v>21</v>
      </c>
      <c r="M825" s="17">
        <v>68000</v>
      </c>
      <c r="N825" s="17">
        <v>68000</v>
      </c>
      <c r="O825" s="18">
        <v>68000</v>
      </c>
      <c r="P825" s="25">
        <f t="shared" si="38"/>
        <v>0</v>
      </c>
      <c r="Q825" s="25">
        <f t="shared" si="39"/>
        <v>0</v>
      </c>
      <c r="R825" s="25">
        <f t="shared" si="40"/>
        <v>0</v>
      </c>
    </row>
    <row r="826" spans="1:18" x14ac:dyDescent="0.2">
      <c r="A826" s="4" t="s">
        <v>48</v>
      </c>
      <c r="B826" s="4" t="s">
        <v>1692</v>
      </c>
      <c r="C826" s="4" t="s">
        <v>50</v>
      </c>
      <c r="D826" s="4" t="s">
        <v>1693</v>
      </c>
      <c r="E826" s="4" t="s">
        <v>37</v>
      </c>
      <c r="F826" s="4" t="s">
        <v>37</v>
      </c>
      <c r="G826" s="4" t="s">
        <v>37</v>
      </c>
      <c r="H826" s="4" t="s">
        <v>31</v>
      </c>
      <c r="I826" s="4" t="s">
        <v>1694</v>
      </c>
      <c r="J826" s="4" t="s">
        <v>20</v>
      </c>
      <c r="K826" s="4" t="s">
        <v>32</v>
      </c>
      <c r="L826" s="4" t="s">
        <v>39</v>
      </c>
      <c r="M826" s="15">
        <v>68500</v>
      </c>
      <c r="N826" s="15">
        <v>87000</v>
      </c>
      <c r="O826" s="16">
        <v>77750</v>
      </c>
      <c r="P826" s="25">
        <f t="shared" si="38"/>
        <v>0</v>
      </c>
      <c r="Q826" s="25">
        <f t="shared" si="39"/>
        <v>0</v>
      </c>
      <c r="R826" s="25">
        <f t="shared" si="40"/>
        <v>0</v>
      </c>
    </row>
    <row r="827" spans="1:18" x14ac:dyDescent="0.2">
      <c r="A827" s="5" t="s">
        <v>81</v>
      </c>
      <c r="B827" s="5" t="s">
        <v>1695</v>
      </c>
      <c r="C827" s="5" t="s">
        <v>50</v>
      </c>
      <c r="D827" s="5" t="s">
        <v>1696</v>
      </c>
      <c r="E827" s="5" t="s">
        <v>319</v>
      </c>
      <c r="F827" s="5" t="s">
        <v>319</v>
      </c>
      <c r="G827" s="5" t="s">
        <v>319</v>
      </c>
      <c r="H827" s="5" t="s">
        <v>31</v>
      </c>
      <c r="I827" s="5" t="s">
        <v>1697</v>
      </c>
      <c r="J827" s="5" t="s">
        <v>20</v>
      </c>
      <c r="K827" s="5" t="s">
        <v>32</v>
      </c>
      <c r="L827" s="5" t="s">
        <v>21</v>
      </c>
      <c r="M827" s="17">
        <v>65000</v>
      </c>
      <c r="N827" s="17">
        <v>65000</v>
      </c>
      <c r="O827" s="18">
        <v>65000</v>
      </c>
      <c r="P827" s="25">
        <f t="shared" si="38"/>
        <v>0</v>
      </c>
      <c r="Q827" s="25">
        <f t="shared" si="39"/>
        <v>0</v>
      </c>
      <c r="R827" s="25">
        <f t="shared" si="40"/>
        <v>0</v>
      </c>
    </row>
    <row r="828" spans="1:18" x14ac:dyDescent="0.2">
      <c r="A828" s="4" t="s">
        <v>48</v>
      </c>
      <c r="B828" s="4" t="s">
        <v>1698</v>
      </c>
      <c r="C828" s="4" t="s">
        <v>90</v>
      </c>
      <c r="D828" s="4" t="s">
        <v>1699</v>
      </c>
      <c r="E828" s="4" t="s">
        <v>352</v>
      </c>
      <c r="F828" s="4" t="s">
        <v>352</v>
      </c>
      <c r="G828" s="4" t="s">
        <v>352</v>
      </c>
      <c r="H828" s="4" t="s">
        <v>53</v>
      </c>
      <c r="I828" s="4" t="s">
        <v>18</v>
      </c>
      <c r="J828" s="4" t="s">
        <v>20</v>
      </c>
      <c r="K828" s="4" t="s">
        <v>32</v>
      </c>
      <c r="L828" s="4" t="s">
        <v>33</v>
      </c>
      <c r="M828" s="15">
        <v>75600</v>
      </c>
      <c r="N828" s="15">
        <v>113400</v>
      </c>
      <c r="O828" s="16">
        <v>94500</v>
      </c>
      <c r="P828" s="25">
        <f t="shared" si="38"/>
        <v>0</v>
      </c>
      <c r="Q828" s="25">
        <f t="shared" si="39"/>
        <v>0</v>
      </c>
      <c r="R828" s="25">
        <f t="shared" si="40"/>
        <v>0</v>
      </c>
    </row>
    <row r="829" spans="1:18" x14ac:dyDescent="0.2">
      <c r="A829" s="5" t="s">
        <v>48</v>
      </c>
      <c r="B829" s="5" t="s">
        <v>1700</v>
      </c>
      <c r="C829" s="5" t="s">
        <v>23</v>
      </c>
      <c r="D829" s="5" t="s">
        <v>1334</v>
      </c>
      <c r="E829" s="5" t="s">
        <v>37</v>
      </c>
      <c r="F829" s="5" t="s">
        <v>37</v>
      </c>
      <c r="G829" s="5" t="s">
        <v>37</v>
      </c>
      <c r="H829" s="5" t="s">
        <v>31</v>
      </c>
      <c r="I829" s="5" t="s">
        <v>54</v>
      </c>
      <c r="J829" s="5" t="s">
        <v>20</v>
      </c>
      <c r="K829" s="5" t="s">
        <v>32</v>
      </c>
      <c r="L829" s="5" t="s">
        <v>21</v>
      </c>
      <c r="M829" s="17">
        <v>68500</v>
      </c>
      <c r="N829" s="17">
        <v>87000</v>
      </c>
      <c r="O829" s="18">
        <v>77750</v>
      </c>
      <c r="P829" s="25">
        <f t="shared" si="38"/>
        <v>0</v>
      </c>
      <c r="Q829" s="25">
        <f t="shared" si="39"/>
        <v>0</v>
      </c>
      <c r="R829" s="25">
        <f t="shared" si="40"/>
        <v>0</v>
      </c>
    </row>
    <row r="830" spans="1:18" x14ac:dyDescent="0.2">
      <c r="A830" s="4" t="s">
        <v>55</v>
      </c>
      <c r="B830" s="4" t="s">
        <v>1701</v>
      </c>
      <c r="C830" s="4" t="s">
        <v>23</v>
      </c>
      <c r="D830" s="4" t="s">
        <v>1612</v>
      </c>
      <c r="E830" s="4" t="s">
        <v>283</v>
      </c>
      <c r="F830" s="4" t="s">
        <v>283</v>
      </c>
      <c r="G830" s="4" t="s">
        <v>283</v>
      </c>
      <c r="H830" s="4" t="s">
        <v>146</v>
      </c>
      <c r="I830" s="4" t="s">
        <v>1702</v>
      </c>
      <c r="J830" s="4" t="s">
        <v>20</v>
      </c>
      <c r="K830" s="4" t="s">
        <v>32</v>
      </c>
      <c r="L830" s="4" t="s">
        <v>21</v>
      </c>
      <c r="M830" s="15">
        <v>68000</v>
      </c>
      <c r="N830" s="15">
        <v>88300</v>
      </c>
      <c r="O830" s="16">
        <v>78150</v>
      </c>
      <c r="P830" s="25">
        <f t="shared" si="38"/>
        <v>0</v>
      </c>
      <c r="Q830" s="25">
        <f t="shared" si="39"/>
        <v>0</v>
      </c>
      <c r="R830" s="25">
        <f t="shared" si="40"/>
        <v>0</v>
      </c>
    </row>
    <row r="831" spans="1:18" x14ac:dyDescent="0.2">
      <c r="A831" s="5" t="s">
        <v>88</v>
      </c>
      <c r="B831" s="5" t="s">
        <v>537</v>
      </c>
      <c r="C831" s="5" t="s">
        <v>90</v>
      </c>
      <c r="D831" s="5" t="s">
        <v>1703</v>
      </c>
      <c r="E831" s="5" t="s">
        <v>37</v>
      </c>
      <c r="F831" s="5" t="s">
        <v>37</v>
      </c>
      <c r="G831" s="5" t="s">
        <v>37</v>
      </c>
      <c r="H831" s="5" t="s">
        <v>31</v>
      </c>
      <c r="I831" s="5" t="s">
        <v>1648</v>
      </c>
      <c r="J831" s="5" t="s">
        <v>20</v>
      </c>
      <c r="K831" s="5" t="s">
        <v>32</v>
      </c>
      <c r="L831" s="5" t="s">
        <v>320</v>
      </c>
      <c r="M831" s="17">
        <v>85816.8</v>
      </c>
      <c r="N831" s="17">
        <v>91520</v>
      </c>
      <c r="O831" s="18">
        <v>88668.4</v>
      </c>
      <c r="P831" s="25">
        <f t="shared" si="38"/>
        <v>0</v>
      </c>
      <c r="Q831" s="25">
        <f t="shared" si="39"/>
        <v>0</v>
      </c>
      <c r="R831" s="25">
        <f t="shared" si="40"/>
        <v>0</v>
      </c>
    </row>
    <row r="832" spans="1:18" x14ac:dyDescent="0.2">
      <c r="A832" s="4" t="s">
        <v>26</v>
      </c>
      <c r="B832" s="4" t="s">
        <v>894</v>
      </c>
      <c r="C832" s="4" t="s">
        <v>50</v>
      </c>
      <c r="D832" s="4" t="s">
        <v>895</v>
      </c>
      <c r="E832" s="4" t="s">
        <v>63</v>
      </c>
      <c r="F832" s="4" t="s">
        <v>63</v>
      </c>
      <c r="G832" s="4" t="s">
        <v>63</v>
      </c>
      <c r="H832" s="4" t="s">
        <v>53</v>
      </c>
      <c r="I832" s="4" t="s">
        <v>586</v>
      </c>
      <c r="J832" s="4" t="s">
        <v>375</v>
      </c>
      <c r="K832" s="4" t="s">
        <v>32</v>
      </c>
      <c r="L832" s="4" t="s">
        <v>46</v>
      </c>
      <c r="M832" s="19">
        <v>60964.799999999901</v>
      </c>
      <c r="N832" s="19">
        <v>80017.599999999904</v>
      </c>
      <c r="O832" s="16">
        <v>70491.199999999997</v>
      </c>
      <c r="P832" s="25">
        <f t="shared" si="38"/>
        <v>0</v>
      </c>
      <c r="Q832" s="25">
        <f t="shared" si="39"/>
        <v>0</v>
      </c>
      <c r="R832" s="25">
        <f t="shared" si="40"/>
        <v>0</v>
      </c>
    </row>
    <row r="833" spans="1:18" x14ac:dyDescent="0.2">
      <c r="A833" s="5" t="s">
        <v>105</v>
      </c>
      <c r="B833" s="5" t="s">
        <v>1704</v>
      </c>
      <c r="C833" s="5" t="s">
        <v>50</v>
      </c>
      <c r="D833" s="5" t="s">
        <v>1705</v>
      </c>
      <c r="E833" s="5" t="s">
        <v>37</v>
      </c>
      <c r="F833" s="5" t="s">
        <v>37</v>
      </c>
      <c r="G833" s="5" t="s">
        <v>37</v>
      </c>
      <c r="H833" s="5" t="s">
        <v>31</v>
      </c>
      <c r="I833" s="5" t="s">
        <v>1706</v>
      </c>
      <c r="J833" s="5" t="s">
        <v>20</v>
      </c>
      <c r="K833" s="5" t="s">
        <v>32</v>
      </c>
      <c r="L833" s="5" t="s">
        <v>21</v>
      </c>
      <c r="M833" s="17">
        <v>69000</v>
      </c>
      <c r="N833" s="17">
        <v>86000</v>
      </c>
      <c r="O833" s="18">
        <v>77500</v>
      </c>
      <c r="P833" s="25">
        <f t="shared" si="38"/>
        <v>0</v>
      </c>
      <c r="Q833" s="25">
        <f t="shared" si="39"/>
        <v>0</v>
      </c>
      <c r="R833" s="25">
        <f t="shared" si="40"/>
        <v>0</v>
      </c>
    </row>
    <row r="834" spans="1:18" x14ac:dyDescent="0.2">
      <c r="A834" s="4" t="s">
        <v>13</v>
      </c>
      <c r="B834" s="4" t="s">
        <v>1708</v>
      </c>
      <c r="C834" s="4" t="s">
        <v>35</v>
      </c>
      <c r="D834" s="4" t="s">
        <v>1709</v>
      </c>
      <c r="E834" s="4" t="s">
        <v>1710</v>
      </c>
      <c r="F834" s="4" t="s">
        <v>1710</v>
      </c>
      <c r="G834" s="4" t="s">
        <v>1710</v>
      </c>
      <c r="H834" s="4" t="s">
        <v>53</v>
      </c>
      <c r="I834" s="4" t="s">
        <v>18</v>
      </c>
      <c r="J834" s="4" t="s">
        <v>45</v>
      </c>
      <c r="K834" s="4" t="s">
        <v>32</v>
      </c>
      <c r="L834" s="4" t="s">
        <v>21</v>
      </c>
      <c r="M834" s="15">
        <v>76000</v>
      </c>
      <c r="N834" s="15">
        <v>89440</v>
      </c>
      <c r="O834" s="16">
        <v>82720</v>
      </c>
      <c r="P834" s="25">
        <f t="shared" si="38"/>
        <v>0</v>
      </c>
      <c r="Q834" s="25">
        <f t="shared" si="39"/>
        <v>0</v>
      </c>
      <c r="R834" s="25">
        <f t="shared" si="40"/>
        <v>0</v>
      </c>
    </row>
    <row r="835" spans="1:18" x14ac:dyDescent="0.2">
      <c r="A835" s="5" t="s">
        <v>96</v>
      </c>
      <c r="B835" s="5" t="s">
        <v>1711</v>
      </c>
      <c r="C835" s="5" t="s">
        <v>50</v>
      </c>
      <c r="D835" s="5" t="s">
        <v>1712</v>
      </c>
      <c r="E835" s="5" t="s">
        <v>99</v>
      </c>
      <c r="F835" s="5" t="s">
        <v>99</v>
      </c>
      <c r="G835" s="5" t="s">
        <v>99</v>
      </c>
      <c r="H835" s="5" t="s">
        <v>100</v>
      </c>
      <c r="I835" s="5" t="s">
        <v>18</v>
      </c>
      <c r="J835" s="5" t="s">
        <v>20</v>
      </c>
      <c r="K835" s="5" t="s">
        <v>32</v>
      </c>
      <c r="L835" s="5" t="s">
        <v>21</v>
      </c>
      <c r="M835" s="17">
        <v>102315.2</v>
      </c>
      <c r="N835" s="17">
        <v>102315.2</v>
      </c>
      <c r="O835" s="18">
        <v>102315.2</v>
      </c>
      <c r="P835" s="25">
        <f t="shared" ref="P835:P898" si="41">IF(OR(M835&lt;V$21, M835&gt;V$25), 1, 0)</f>
        <v>0</v>
      </c>
      <c r="Q835" s="25">
        <f t="shared" si="39"/>
        <v>0</v>
      </c>
      <c r="R835" s="25">
        <f t="shared" si="40"/>
        <v>0</v>
      </c>
    </row>
    <row r="836" spans="1:18" x14ac:dyDescent="0.2">
      <c r="A836" s="4" t="s">
        <v>26</v>
      </c>
      <c r="B836" s="4" t="s">
        <v>1713</v>
      </c>
      <c r="C836" s="4" t="s">
        <v>90</v>
      </c>
      <c r="D836" s="4" t="s">
        <v>617</v>
      </c>
      <c r="E836" s="4" t="s">
        <v>1835</v>
      </c>
      <c r="F836" s="4" t="s">
        <v>1835</v>
      </c>
      <c r="G836" s="4" t="s">
        <v>1835</v>
      </c>
      <c r="H836" s="4" t="s">
        <v>146</v>
      </c>
      <c r="I836" s="4" t="s">
        <v>618</v>
      </c>
      <c r="J836" s="4" t="s">
        <v>20</v>
      </c>
      <c r="K836" s="4" t="s">
        <v>32</v>
      </c>
      <c r="L836" s="4" t="s">
        <v>93</v>
      </c>
      <c r="M836" s="15">
        <v>64123.59</v>
      </c>
      <c r="N836" s="15">
        <v>86600</v>
      </c>
      <c r="O836" s="16">
        <v>75361.794999999998</v>
      </c>
      <c r="P836" s="25">
        <f t="shared" si="41"/>
        <v>0</v>
      </c>
      <c r="Q836" s="25">
        <f t="shared" si="39"/>
        <v>0</v>
      </c>
      <c r="R836" s="25">
        <f t="shared" si="40"/>
        <v>0</v>
      </c>
    </row>
    <row r="837" spans="1:18" x14ac:dyDescent="0.2">
      <c r="A837" s="5" t="s">
        <v>424</v>
      </c>
      <c r="B837" s="5" t="s">
        <v>450</v>
      </c>
      <c r="C837" s="5" t="s">
        <v>50</v>
      </c>
      <c r="D837" s="5" t="s">
        <v>1716</v>
      </c>
      <c r="E837" s="5" t="s">
        <v>216</v>
      </c>
      <c r="F837" s="5" t="s">
        <v>216</v>
      </c>
      <c r="G837" s="5" t="s">
        <v>216</v>
      </c>
      <c r="H837" s="5" t="s">
        <v>53</v>
      </c>
      <c r="I837" s="5" t="s">
        <v>87</v>
      </c>
      <c r="J837" s="5" t="s">
        <v>20</v>
      </c>
      <c r="K837" s="5" t="s">
        <v>32</v>
      </c>
      <c r="L837" s="5" t="s">
        <v>241</v>
      </c>
      <c r="M837" s="17">
        <v>76960</v>
      </c>
      <c r="N837" s="17">
        <v>76960</v>
      </c>
      <c r="O837" s="18">
        <v>76960</v>
      </c>
      <c r="P837" s="25">
        <f t="shared" si="41"/>
        <v>0</v>
      </c>
      <c r="Q837" s="25">
        <f t="shared" si="39"/>
        <v>0</v>
      </c>
      <c r="R837" s="25">
        <f t="shared" si="40"/>
        <v>0</v>
      </c>
    </row>
    <row r="838" spans="1:18" x14ac:dyDescent="0.2">
      <c r="A838" s="4" t="s">
        <v>81</v>
      </c>
      <c r="B838" s="4" t="s">
        <v>1717</v>
      </c>
      <c r="C838" s="4" t="s">
        <v>23</v>
      </c>
      <c r="D838" s="4" t="s">
        <v>1718</v>
      </c>
      <c r="E838" s="4" t="s">
        <v>37</v>
      </c>
      <c r="F838" s="4" t="s">
        <v>37</v>
      </c>
      <c r="G838" s="4" t="s">
        <v>37</v>
      </c>
      <c r="H838" s="4" t="s">
        <v>31</v>
      </c>
      <c r="I838" s="4" t="s">
        <v>1719</v>
      </c>
      <c r="J838" s="4" t="s">
        <v>20</v>
      </c>
      <c r="K838" s="4" t="s">
        <v>32</v>
      </c>
      <c r="L838" s="4" t="s">
        <v>33</v>
      </c>
      <c r="M838" s="15">
        <v>66000</v>
      </c>
      <c r="N838" s="15">
        <v>84500</v>
      </c>
      <c r="O838" s="16">
        <v>75250</v>
      </c>
      <c r="P838" s="25">
        <f t="shared" si="41"/>
        <v>0</v>
      </c>
      <c r="Q838" s="25">
        <f t="shared" si="39"/>
        <v>0</v>
      </c>
      <c r="R838" s="25">
        <f t="shared" si="40"/>
        <v>0</v>
      </c>
    </row>
    <row r="839" spans="1:18" x14ac:dyDescent="0.2">
      <c r="A839" s="5" t="s">
        <v>96</v>
      </c>
      <c r="B839" s="5" t="s">
        <v>1720</v>
      </c>
      <c r="C839" s="5" t="s">
        <v>50</v>
      </c>
      <c r="D839" s="5" t="s">
        <v>1612</v>
      </c>
      <c r="E839" s="5" t="s">
        <v>283</v>
      </c>
      <c r="F839" s="5" t="s">
        <v>283</v>
      </c>
      <c r="G839" s="5" t="s">
        <v>283</v>
      </c>
      <c r="H839" s="5" t="s">
        <v>146</v>
      </c>
      <c r="I839" s="5" t="s">
        <v>1721</v>
      </c>
      <c r="J839" s="5" t="s">
        <v>20</v>
      </c>
      <c r="K839" s="5" t="s">
        <v>32</v>
      </c>
      <c r="L839" s="5" t="s">
        <v>21</v>
      </c>
      <c r="M839" s="17">
        <v>50000</v>
      </c>
      <c r="N839" s="17">
        <v>76458</v>
      </c>
      <c r="O839" s="18">
        <v>63229</v>
      </c>
      <c r="P839" s="25">
        <f t="shared" si="41"/>
        <v>0</v>
      </c>
      <c r="Q839" s="25">
        <f t="shared" si="39"/>
        <v>0</v>
      </c>
      <c r="R839" s="25">
        <f t="shared" si="40"/>
        <v>0</v>
      </c>
    </row>
    <row r="840" spans="1:18" x14ac:dyDescent="0.2">
      <c r="A840" s="4" t="s">
        <v>96</v>
      </c>
      <c r="B840" s="4" t="s">
        <v>1722</v>
      </c>
      <c r="C840" s="4" t="s">
        <v>50</v>
      </c>
      <c r="D840" s="4" t="s">
        <v>1287</v>
      </c>
      <c r="E840" s="4" t="s">
        <v>37</v>
      </c>
      <c r="F840" s="4" t="s">
        <v>37</v>
      </c>
      <c r="G840" s="4" t="s">
        <v>37</v>
      </c>
      <c r="H840" s="4" t="s">
        <v>31</v>
      </c>
      <c r="I840" s="4" t="s">
        <v>1723</v>
      </c>
      <c r="J840" s="4" t="s">
        <v>20</v>
      </c>
      <c r="K840" s="4" t="s">
        <v>32</v>
      </c>
      <c r="L840" s="4" t="s">
        <v>21</v>
      </c>
      <c r="M840" s="15">
        <v>30240.560000000001</v>
      </c>
      <c r="N840" s="15">
        <v>57200</v>
      </c>
      <c r="O840" s="16">
        <v>43720.28</v>
      </c>
      <c r="P840" s="25">
        <f t="shared" si="41"/>
        <v>0</v>
      </c>
      <c r="Q840" s="25">
        <f t="shared" si="39"/>
        <v>1</v>
      </c>
      <c r="R840" s="25">
        <f t="shared" si="40"/>
        <v>0</v>
      </c>
    </row>
    <row r="841" spans="1:18" x14ac:dyDescent="0.2">
      <c r="A841" s="5" t="s">
        <v>48</v>
      </c>
      <c r="B841" s="5" t="s">
        <v>1724</v>
      </c>
      <c r="C841" s="5" t="s">
        <v>23</v>
      </c>
      <c r="D841" s="5" t="s">
        <v>484</v>
      </c>
      <c r="E841" s="5" t="s">
        <v>37</v>
      </c>
      <c r="F841" s="5" t="s">
        <v>37</v>
      </c>
      <c r="G841" s="5" t="s">
        <v>37</v>
      </c>
      <c r="H841" s="5" t="s">
        <v>31</v>
      </c>
      <c r="I841" s="5" t="s">
        <v>1424</v>
      </c>
      <c r="J841" s="5" t="s">
        <v>223</v>
      </c>
      <c r="K841" s="5" t="s">
        <v>32</v>
      </c>
      <c r="L841" s="5" t="s">
        <v>33</v>
      </c>
      <c r="M841" s="17">
        <v>68500</v>
      </c>
      <c r="N841" s="17">
        <v>87000</v>
      </c>
      <c r="O841" s="18">
        <v>77750</v>
      </c>
      <c r="P841" s="25">
        <f t="shared" si="41"/>
        <v>0</v>
      </c>
      <c r="Q841" s="25">
        <f t="shared" si="39"/>
        <v>0</v>
      </c>
      <c r="R841" s="25">
        <f t="shared" si="40"/>
        <v>0</v>
      </c>
    </row>
    <row r="842" spans="1:18" x14ac:dyDescent="0.2">
      <c r="A842" s="4" t="s">
        <v>55</v>
      </c>
      <c r="B842" s="4" t="s">
        <v>1725</v>
      </c>
      <c r="C842" s="4" t="s">
        <v>50</v>
      </c>
      <c r="D842" s="4" t="s">
        <v>1726</v>
      </c>
      <c r="E842" s="4" t="s">
        <v>1835</v>
      </c>
      <c r="F842" s="4" t="s">
        <v>1835</v>
      </c>
      <c r="G842" s="4" t="s">
        <v>1835</v>
      </c>
      <c r="H842" s="4" t="s">
        <v>146</v>
      </c>
      <c r="I842" s="4" t="s">
        <v>54</v>
      </c>
      <c r="J842" s="4" t="s">
        <v>20</v>
      </c>
      <c r="K842" s="4" t="s">
        <v>32</v>
      </c>
      <c r="L842" s="4" t="s">
        <v>21</v>
      </c>
      <c r="M842" s="15">
        <v>68000</v>
      </c>
      <c r="N842" s="15">
        <v>88300</v>
      </c>
      <c r="O842" s="16">
        <v>78150</v>
      </c>
      <c r="P842" s="25">
        <f t="shared" si="41"/>
        <v>0</v>
      </c>
      <c r="Q842" s="25">
        <f t="shared" si="39"/>
        <v>0</v>
      </c>
      <c r="R842" s="25">
        <f t="shared" si="40"/>
        <v>0</v>
      </c>
    </row>
    <row r="843" spans="1:18" x14ac:dyDescent="0.2">
      <c r="A843" s="5" t="s">
        <v>424</v>
      </c>
      <c r="B843" s="5" t="s">
        <v>450</v>
      </c>
      <c r="C843" s="5" t="s">
        <v>50</v>
      </c>
      <c r="D843" s="5" t="s">
        <v>1727</v>
      </c>
      <c r="E843" s="5" t="s">
        <v>216</v>
      </c>
      <c r="F843" s="5" t="s">
        <v>216</v>
      </c>
      <c r="G843" s="5" t="s">
        <v>216</v>
      </c>
      <c r="H843" s="5" t="s">
        <v>53</v>
      </c>
      <c r="I843" s="5" t="s">
        <v>1728</v>
      </c>
      <c r="J843" s="5" t="s">
        <v>20</v>
      </c>
      <c r="K843" s="5" t="s">
        <v>32</v>
      </c>
      <c r="L843" s="5" t="s">
        <v>21</v>
      </c>
      <c r="M843" s="17">
        <v>87360</v>
      </c>
      <c r="N843" s="17">
        <v>87360</v>
      </c>
      <c r="O843" s="18">
        <v>87360</v>
      </c>
      <c r="P843" s="25">
        <f t="shared" si="41"/>
        <v>0</v>
      </c>
      <c r="Q843" s="25">
        <f t="shared" si="39"/>
        <v>0</v>
      </c>
      <c r="R843" s="25">
        <f t="shared" si="40"/>
        <v>0</v>
      </c>
    </row>
    <row r="844" spans="1:18" x14ac:dyDescent="0.2">
      <c r="A844" s="4" t="s">
        <v>81</v>
      </c>
      <c r="B844" s="4" t="s">
        <v>1030</v>
      </c>
      <c r="C844" s="4" t="s">
        <v>1031</v>
      </c>
      <c r="D844" s="4" t="s">
        <v>1729</v>
      </c>
      <c r="E844" s="4" t="s">
        <v>1730</v>
      </c>
      <c r="F844" s="4" t="s">
        <v>1730</v>
      </c>
      <c r="G844" s="4" t="s">
        <v>1730</v>
      </c>
      <c r="H844" s="4" t="s">
        <v>178</v>
      </c>
      <c r="I844" s="4" t="s">
        <v>1344</v>
      </c>
      <c r="J844" s="4" t="s">
        <v>20</v>
      </c>
      <c r="K844" s="4" t="s">
        <v>32</v>
      </c>
      <c r="L844" s="4" t="s">
        <v>21</v>
      </c>
      <c r="M844" s="15">
        <v>66000</v>
      </c>
      <c r="N844" s="15">
        <v>84500</v>
      </c>
      <c r="O844" s="16">
        <v>75250</v>
      </c>
      <c r="P844" s="25">
        <f t="shared" si="41"/>
        <v>0</v>
      </c>
      <c r="Q844" s="25">
        <f t="shared" si="39"/>
        <v>0</v>
      </c>
      <c r="R844" s="25">
        <f t="shared" si="40"/>
        <v>0</v>
      </c>
    </row>
    <row r="845" spans="1:18" x14ac:dyDescent="0.2">
      <c r="A845" s="5" t="s">
        <v>81</v>
      </c>
      <c r="B845" s="5" t="s">
        <v>217</v>
      </c>
      <c r="C845" s="5" t="s">
        <v>23</v>
      </c>
      <c r="D845" s="5" t="s">
        <v>462</v>
      </c>
      <c r="E845" s="5" t="s">
        <v>63</v>
      </c>
      <c r="F845" s="5" t="s">
        <v>63</v>
      </c>
      <c r="G845" s="5" t="s">
        <v>63</v>
      </c>
      <c r="H845" s="5" t="s">
        <v>53</v>
      </c>
      <c r="I845" s="5" t="s">
        <v>463</v>
      </c>
      <c r="J845" s="5" t="s">
        <v>45</v>
      </c>
      <c r="K845" s="5" t="s">
        <v>32</v>
      </c>
      <c r="L845" s="5" t="s">
        <v>21</v>
      </c>
      <c r="M845" s="17">
        <v>66000</v>
      </c>
      <c r="N845" s="17">
        <v>84500</v>
      </c>
      <c r="O845" s="18">
        <v>75250</v>
      </c>
      <c r="P845" s="25">
        <f t="shared" si="41"/>
        <v>0</v>
      </c>
      <c r="Q845" s="25">
        <f t="shared" si="39"/>
        <v>0</v>
      </c>
      <c r="R845" s="25">
        <f t="shared" si="40"/>
        <v>0</v>
      </c>
    </row>
    <row r="846" spans="1:18" x14ac:dyDescent="0.2">
      <c r="A846" s="4" t="s">
        <v>88</v>
      </c>
      <c r="B846" s="4" t="s">
        <v>972</v>
      </c>
      <c r="C846" s="4" t="s">
        <v>23</v>
      </c>
      <c r="D846" s="4" t="s">
        <v>1523</v>
      </c>
      <c r="E846" s="4" t="s">
        <v>316</v>
      </c>
      <c r="F846" s="4" t="s">
        <v>316</v>
      </c>
      <c r="G846" s="4" t="s">
        <v>316</v>
      </c>
      <c r="H846" s="4" t="s">
        <v>31</v>
      </c>
      <c r="I846" s="4" t="s">
        <v>18</v>
      </c>
      <c r="J846" s="4" t="s">
        <v>20</v>
      </c>
      <c r="K846" s="4" t="s">
        <v>32</v>
      </c>
      <c r="L846" s="4" t="s">
        <v>21</v>
      </c>
      <c r="M846" s="15">
        <v>90480</v>
      </c>
      <c r="N846" s="15">
        <v>90480</v>
      </c>
      <c r="O846" s="16">
        <v>90480</v>
      </c>
      <c r="P846" s="25">
        <f t="shared" si="41"/>
        <v>0</v>
      </c>
      <c r="Q846" s="25">
        <f t="shared" si="39"/>
        <v>0</v>
      </c>
      <c r="R846" s="25">
        <f t="shared" si="40"/>
        <v>0</v>
      </c>
    </row>
    <row r="847" spans="1:18" x14ac:dyDescent="0.2">
      <c r="A847" s="5" t="s">
        <v>81</v>
      </c>
      <c r="B847" s="5" t="s">
        <v>1731</v>
      </c>
      <c r="C847" s="5" t="s">
        <v>50</v>
      </c>
      <c r="D847" s="5" t="s">
        <v>286</v>
      </c>
      <c r="E847" s="5" t="s">
        <v>37</v>
      </c>
      <c r="F847" s="5" t="s">
        <v>37</v>
      </c>
      <c r="G847" s="5" t="s">
        <v>37</v>
      </c>
      <c r="H847" s="5" t="s">
        <v>31</v>
      </c>
      <c r="I847" s="5" t="s">
        <v>1732</v>
      </c>
      <c r="J847" s="5" t="s">
        <v>45</v>
      </c>
      <c r="K847" s="5" t="s">
        <v>32</v>
      </c>
      <c r="L847" s="5" t="s">
        <v>21</v>
      </c>
      <c r="M847" s="17">
        <v>30240.560000000001</v>
      </c>
      <c r="N847" s="17">
        <v>57200</v>
      </c>
      <c r="O847" s="18">
        <v>43720.28</v>
      </c>
      <c r="P847" s="25">
        <f t="shared" si="41"/>
        <v>0</v>
      </c>
      <c r="Q847" s="25">
        <f t="shared" si="39"/>
        <v>1</v>
      </c>
      <c r="R847" s="25">
        <f t="shared" si="40"/>
        <v>0</v>
      </c>
    </row>
    <row r="848" spans="1:18" x14ac:dyDescent="0.2">
      <c r="A848" s="4" t="s">
        <v>81</v>
      </c>
      <c r="B848" s="4" t="s">
        <v>1733</v>
      </c>
      <c r="C848" s="4" t="s">
        <v>50</v>
      </c>
      <c r="D848" s="4" t="s">
        <v>1734</v>
      </c>
      <c r="E848" s="4" t="s">
        <v>37</v>
      </c>
      <c r="F848" s="4" t="s">
        <v>37</v>
      </c>
      <c r="G848" s="4" t="s">
        <v>37</v>
      </c>
      <c r="H848" s="4" t="s">
        <v>31</v>
      </c>
      <c r="I848" s="4" t="s">
        <v>18</v>
      </c>
      <c r="J848" s="4" t="s">
        <v>45</v>
      </c>
      <c r="K848" s="4" t="s">
        <v>32</v>
      </c>
      <c r="L848" s="4" t="s">
        <v>1281</v>
      </c>
      <c r="M848" s="15">
        <v>30240.560000000001</v>
      </c>
      <c r="N848" s="15">
        <v>57200</v>
      </c>
      <c r="O848" s="16">
        <v>43720.28</v>
      </c>
      <c r="P848" s="25">
        <f t="shared" si="41"/>
        <v>0</v>
      </c>
      <c r="Q848" s="25">
        <f t="shared" si="39"/>
        <v>1</v>
      </c>
      <c r="R848" s="25">
        <f t="shared" si="40"/>
        <v>0</v>
      </c>
    </row>
    <row r="849" spans="1:18" x14ac:dyDescent="0.2">
      <c r="A849" s="5" t="s">
        <v>81</v>
      </c>
      <c r="B849" s="5" t="s">
        <v>1731</v>
      </c>
      <c r="C849" s="5" t="s">
        <v>50</v>
      </c>
      <c r="D849" s="5" t="s">
        <v>286</v>
      </c>
      <c r="E849" s="5" t="s">
        <v>37</v>
      </c>
      <c r="F849" s="5" t="s">
        <v>37</v>
      </c>
      <c r="G849" s="5" t="s">
        <v>37</v>
      </c>
      <c r="H849" s="5" t="s">
        <v>31</v>
      </c>
      <c r="I849" s="5" t="s">
        <v>1732</v>
      </c>
      <c r="J849" s="5" t="s">
        <v>45</v>
      </c>
      <c r="K849" s="5" t="s">
        <v>32</v>
      </c>
      <c r="L849" s="5" t="s">
        <v>21</v>
      </c>
      <c r="M849" s="17">
        <v>30240.560000000001</v>
      </c>
      <c r="N849" s="17">
        <v>57200</v>
      </c>
      <c r="O849" s="18">
        <v>43720.28</v>
      </c>
      <c r="P849" s="25">
        <f t="shared" si="41"/>
        <v>0</v>
      </c>
      <c r="Q849" s="25">
        <f t="shared" si="39"/>
        <v>1</v>
      </c>
      <c r="R849" s="25">
        <f t="shared" si="40"/>
        <v>0</v>
      </c>
    </row>
    <row r="850" spans="1:18" x14ac:dyDescent="0.2">
      <c r="A850" s="4" t="s">
        <v>55</v>
      </c>
      <c r="B850" s="4" t="s">
        <v>1735</v>
      </c>
      <c r="C850" s="4" t="s">
        <v>90</v>
      </c>
      <c r="D850" s="4" t="s">
        <v>470</v>
      </c>
      <c r="E850" s="4" t="s">
        <v>63</v>
      </c>
      <c r="F850" s="4" t="s">
        <v>63</v>
      </c>
      <c r="G850" s="4" t="s">
        <v>63</v>
      </c>
      <c r="H850" s="4" t="s">
        <v>53</v>
      </c>
      <c r="I850" s="4" t="s">
        <v>463</v>
      </c>
      <c r="J850" s="4" t="s">
        <v>45</v>
      </c>
      <c r="K850" s="4" t="s">
        <v>32</v>
      </c>
      <c r="L850" s="4" t="s">
        <v>33</v>
      </c>
      <c r="M850" s="15">
        <v>68000</v>
      </c>
      <c r="N850" s="15">
        <v>88300</v>
      </c>
      <c r="O850" s="16">
        <v>78150</v>
      </c>
      <c r="P850" s="25">
        <f t="shared" si="41"/>
        <v>0</v>
      </c>
      <c r="Q850" s="25">
        <f t="shared" si="39"/>
        <v>0</v>
      </c>
      <c r="R850" s="25">
        <f t="shared" si="40"/>
        <v>0</v>
      </c>
    </row>
    <row r="851" spans="1:18" x14ac:dyDescent="0.2">
      <c r="A851" s="5" t="s">
        <v>55</v>
      </c>
      <c r="B851" s="5" t="s">
        <v>1736</v>
      </c>
      <c r="C851" s="5" t="s">
        <v>50</v>
      </c>
      <c r="D851" s="5" t="s">
        <v>746</v>
      </c>
      <c r="E851" s="5" t="s">
        <v>1835</v>
      </c>
      <c r="F851" s="5" t="s">
        <v>1835</v>
      </c>
      <c r="G851" s="5" t="s">
        <v>1835</v>
      </c>
      <c r="H851" s="5" t="s">
        <v>146</v>
      </c>
      <c r="I851" s="5" t="s">
        <v>1737</v>
      </c>
      <c r="J851" s="5" t="s">
        <v>20</v>
      </c>
      <c r="K851" s="5" t="s">
        <v>32</v>
      </c>
      <c r="L851" s="5" t="s">
        <v>21</v>
      </c>
      <c r="M851" s="17">
        <v>68000</v>
      </c>
      <c r="N851" s="17">
        <v>88300</v>
      </c>
      <c r="O851" s="18">
        <v>78150</v>
      </c>
      <c r="P851" s="25">
        <f t="shared" si="41"/>
        <v>0</v>
      </c>
      <c r="Q851" s="25">
        <f t="shared" si="39"/>
        <v>0</v>
      </c>
      <c r="R851" s="25">
        <f t="shared" si="40"/>
        <v>0</v>
      </c>
    </row>
    <row r="852" spans="1:18" x14ac:dyDescent="0.2">
      <c r="A852" s="4" t="s">
        <v>55</v>
      </c>
      <c r="B852" s="4" t="s">
        <v>1738</v>
      </c>
      <c r="C852" s="4" t="s">
        <v>50</v>
      </c>
      <c r="D852" s="4" t="s">
        <v>997</v>
      </c>
      <c r="E852" s="4" t="s">
        <v>37</v>
      </c>
      <c r="F852" s="4" t="s">
        <v>37</v>
      </c>
      <c r="G852" s="4" t="s">
        <v>37</v>
      </c>
      <c r="H852" s="4" t="s">
        <v>31</v>
      </c>
      <c r="I852" s="4" t="s">
        <v>340</v>
      </c>
      <c r="J852" s="4" t="s">
        <v>45</v>
      </c>
      <c r="K852" s="4" t="s">
        <v>32</v>
      </c>
      <c r="L852" s="4" t="s">
        <v>93</v>
      </c>
      <c r="M852" s="15">
        <v>68000</v>
      </c>
      <c r="N852" s="15">
        <v>88300</v>
      </c>
      <c r="O852" s="16">
        <v>78150</v>
      </c>
      <c r="P852" s="25">
        <f t="shared" si="41"/>
        <v>0</v>
      </c>
      <c r="Q852" s="25">
        <f t="shared" si="39"/>
        <v>0</v>
      </c>
      <c r="R852" s="25">
        <f t="shared" si="40"/>
        <v>0</v>
      </c>
    </row>
    <row r="853" spans="1:18" x14ac:dyDescent="0.2">
      <c r="A853" s="5" t="s">
        <v>22</v>
      </c>
      <c r="B853" s="5" t="s">
        <v>1603</v>
      </c>
      <c r="C853" s="5" t="s">
        <v>50</v>
      </c>
      <c r="D853" s="5" t="s">
        <v>1739</v>
      </c>
      <c r="E853" s="5" t="s">
        <v>63</v>
      </c>
      <c r="F853" s="5" t="s">
        <v>63</v>
      </c>
      <c r="G853" s="5" t="s">
        <v>63</v>
      </c>
      <c r="H853" s="5" t="s">
        <v>53</v>
      </c>
      <c r="I853" s="5" t="s">
        <v>18</v>
      </c>
      <c r="J853" s="5" t="s">
        <v>20</v>
      </c>
      <c r="K853" s="5" t="s">
        <v>32</v>
      </c>
      <c r="L853" s="5" t="s">
        <v>33</v>
      </c>
      <c r="M853" s="17">
        <v>75920</v>
      </c>
      <c r="N853" s="17">
        <v>79040</v>
      </c>
      <c r="O853" s="18">
        <v>77480</v>
      </c>
      <c r="P853" s="25">
        <f t="shared" si="41"/>
        <v>0</v>
      </c>
      <c r="Q853" s="25">
        <f t="shared" si="39"/>
        <v>0</v>
      </c>
      <c r="R853" s="25">
        <f t="shared" si="40"/>
        <v>0</v>
      </c>
    </row>
    <row r="854" spans="1:18" x14ac:dyDescent="0.2">
      <c r="A854" s="4" t="s">
        <v>26</v>
      </c>
      <c r="B854" s="4" t="s">
        <v>1740</v>
      </c>
      <c r="C854" s="4" t="s">
        <v>50</v>
      </c>
      <c r="D854" s="4" t="s">
        <v>1741</v>
      </c>
      <c r="E854" s="4" t="s">
        <v>123</v>
      </c>
      <c r="F854" s="4" t="s">
        <v>123</v>
      </c>
      <c r="G854" s="4" t="s">
        <v>123</v>
      </c>
      <c r="H854" s="4" t="s">
        <v>31</v>
      </c>
      <c r="I854" s="4" t="s">
        <v>54</v>
      </c>
      <c r="J854" s="4" t="s">
        <v>20</v>
      </c>
      <c r="K854" s="4" t="s">
        <v>32</v>
      </c>
      <c r="L854" s="4" t="s">
        <v>21</v>
      </c>
      <c r="M854" s="15">
        <v>64123.59</v>
      </c>
      <c r="N854" s="15">
        <v>86600</v>
      </c>
      <c r="O854" s="16">
        <v>75361.794999999998</v>
      </c>
      <c r="P854" s="25">
        <f t="shared" si="41"/>
        <v>0</v>
      </c>
      <c r="Q854" s="25">
        <f t="shared" si="39"/>
        <v>0</v>
      </c>
      <c r="R854" s="25">
        <f t="shared" si="40"/>
        <v>0</v>
      </c>
    </row>
    <row r="855" spans="1:18" x14ac:dyDescent="0.2">
      <c r="A855" s="5" t="s">
        <v>26</v>
      </c>
      <c r="B855" s="5" t="s">
        <v>1742</v>
      </c>
      <c r="C855" s="5" t="s">
        <v>67</v>
      </c>
      <c r="D855" s="5" t="s">
        <v>1391</v>
      </c>
      <c r="E855" s="5" t="s">
        <v>204</v>
      </c>
      <c r="F855" s="5" t="s">
        <v>204</v>
      </c>
      <c r="G855" s="5" t="s">
        <v>204</v>
      </c>
      <c r="H855" s="5" t="s">
        <v>31</v>
      </c>
      <c r="I855" s="5" t="s">
        <v>1743</v>
      </c>
      <c r="J855" s="5" t="s">
        <v>45</v>
      </c>
      <c r="K855" s="5" t="s">
        <v>32</v>
      </c>
      <c r="L855" s="5" t="s">
        <v>21</v>
      </c>
      <c r="M855" s="17">
        <v>102000</v>
      </c>
      <c r="N855" s="17">
        <v>125000</v>
      </c>
      <c r="O855" s="18">
        <v>113500</v>
      </c>
      <c r="P855" s="25">
        <f t="shared" si="41"/>
        <v>0</v>
      </c>
      <c r="Q855" s="25">
        <f t="shared" si="39"/>
        <v>1</v>
      </c>
      <c r="R855" s="25">
        <f t="shared" si="40"/>
        <v>0</v>
      </c>
    </row>
    <row r="856" spans="1:18" x14ac:dyDescent="0.2">
      <c r="A856" s="4" t="s">
        <v>48</v>
      </c>
      <c r="B856" s="4" t="s">
        <v>1744</v>
      </c>
      <c r="C856" s="4" t="s">
        <v>15</v>
      </c>
      <c r="D856" s="4" t="s">
        <v>1745</v>
      </c>
      <c r="E856" s="4" t="s">
        <v>37</v>
      </c>
      <c r="F856" s="4" t="s">
        <v>37</v>
      </c>
      <c r="G856" s="4" t="s">
        <v>37</v>
      </c>
      <c r="H856" s="4" t="s">
        <v>31</v>
      </c>
      <c r="I856" s="4" t="s">
        <v>1746</v>
      </c>
      <c r="J856" s="4" t="s">
        <v>45</v>
      </c>
      <c r="K856" s="4" t="s">
        <v>443</v>
      </c>
      <c r="L856" s="4" t="s">
        <v>21</v>
      </c>
      <c r="M856" s="15">
        <v>68500</v>
      </c>
      <c r="N856" s="15">
        <v>87000</v>
      </c>
      <c r="O856" s="16">
        <v>77750</v>
      </c>
      <c r="P856" s="25">
        <f t="shared" si="41"/>
        <v>0</v>
      </c>
      <c r="Q856" s="25">
        <f t="shared" si="39"/>
        <v>0</v>
      </c>
      <c r="R856" s="25">
        <f t="shared" si="40"/>
        <v>0</v>
      </c>
    </row>
    <row r="857" spans="1:18" x14ac:dyDescent="0.2">
      <c r="A857" s="5" t="s">
        <v>88</v>
      </c>
      <c r="B857" s="5" t="s">
        <v>1747</v>
      </c>
      <c r="C857" s="5" t="s">
        <v>23</v>
      </c>
      <c r="D857" s="5" t="s">
        <v>1748</v>
      </c>
      <c r="E857" s="5" t="s">
        <v>344</v>
      </c>
      <c r="F857" s="5" t="s">
        <v>344</v>
      </c>
      <c r="G857" s="5" t="s">
        <v>344</v>
      </c>
      <c r="H857" s="5" t="s">
        <v>53</v>
      </c>
      <c r="I857" s="5" t="s">
        <v>1749</v>
      </c>
      <c r="J857" s="5" t="s">
        <v>20</v>
      </c>
      <c r="K857" s="5" t="s">
        <v>32</v>
      </c>
      <c r="L857" s="5" t="s">
        <v>33</v>
      </c>
      <c r="M857" s="17">
        <v>92500</v>
      </c>
      <c r="N857" s="17">
        <v>113500</v>
      </c>
      <c r="O857" s="18">
        <v>103000</v>
      </c>
      <c r="P857" s="25">
        <f t="shared" si="41"/>
        <v>0</v>
      </c>
      <c r="Q857" s="25">
        <f t="shared" si="39"/>
        <v>0</v>
      </c>
      <c r="R857" s="25">
        <f t="shared" si="40"/>
        <v>0</v>
      </c>
    </row>
    <row r="858" spans="1:18" x14ac:dyDescent="0.2">
      <c r="A858" s="4" t="s">
        <v>88</v>
      </c>
      <c r="B858" s="4" t="s">
        <v>972</v>
      </c>
      <c r="C858" s="4" t="s">
        <v>23</v>
      </c>
      <c r="D858" s="4" t="s">
        <v>1750</v>
      </c>
      <c r="E858" s="4" t="s">
        <v>319</v>
      </c>
      <c r="F858" s="4" t="s">
        <v>319</v>
      </c>
      <c r="G858" s="4" t="s">
        <v>319</v>
      </c>
      <c r="H858" s="4" t="s">
        <v>31</v>
      </c>
      <c r="I858" s="4" t="s">
        <v>18</v>
      </c>
      <c r="J858" s="4" t="s">
        <v>20</v>
      </c>
      <c r="K858" s="4" t="s">
        <v>32</v>
      </c>
      <c r="L858" s="4" t="s">
        <v>39</v>
      </c>
      <c r="M858" s="15">
        <v>79000</v>
      </c>
      <c r="N858" s="15">
        <v>79000</v>
      </c>
      <c r="O858" s="16">
        <v>79000</v>
      </c>
      <c r="P858" s="25">
        <f t="shared" si="41"/>
        <v>0</v>
      </c>
      <c r="Q858" s="25">
        <f t="shared" si="39"/>
        <v>0</v>
      </c>
      <c r="R858" s="25">
        <f t="shared" si="40"/>
        <v>0</v>
      </c>
    </row>
    <row r="859" spans="1:18" x14ac:dyDescent="0.2">
      <c r="A859" s="5" t="s">
        <v>13</v>
      </c>
      <c r="B859" s="5" t="s">
        <v>1751</v>
      </c>
      <c r="C859" s="5" t="s">
        <v>103</v>
      </c>
      <c r="D859" s="5" t="s">
        <v>1574</v>
      </c>
      <c r="E859" s="5" t="s">
        <v>63</v>
      </c>
      <c r="F859" s="5" t="s">
        <v>63</v>
      </c>
      <c r="G859" s="5" t="s">
        <v>63</v>
      </c>
      <c r="H859" s="5" t="s">
        <v>53</v>
      </c>
      <c r="I859" s="5" t="s">
        <v>1752</v>
      </c>
      <c r="J859" s="5" t="s">
        <v>45</v>
      </c>
      <c r="K859" s="5" t="s">
        <v>32</v>
      </c>
      <c r="L859" s="5" t="s">
        <v>21</v>
      </c>
      <c r="M859" s="17">
        <v>88990</v>
      </c>
      <c r="N859" s="17">
        <v>127923</v>
      </c>
      <c r="O859" s="18">
        <v>108456.5</v>
      </c>
      <c r="P859" s="25">
        <f t="shared" si="41"/>
        <v>0</v>
      </c>
      <c r="Q859" s="25">
        <f t="shared" si="39"/>
        <v>1</v>
      </c>
      <c r="R859" s="25">
        <f t="shared" si="40"/>
        <v>0</v>
      </c>
    </row>
    <row r="860" spans="1:18" x14ac:dyDescent="0.2">
      <c r="A860" s="4" t="s">
        <v>48</v>
      </c>
      <c r="B860" s="4" t="s">
        <v>1753</v>
      </c>
      <c r="C860" s="4" t="s">
        <v>50</v>
      </c>
      <c r="D860" s="4" t="s">
        <v>1754</v>
      </c>
      <c r="E860" s="4" t="s">
        <v>99</v>
      </c>
      <c r="F860" s="4" t="s">
        <v>99</v>
      </c>
      <c r="G860" s="4" t="s">
        <v>99</v>
      </c>
      <c r="H860" s="4" t="s">
        <v>100</v>
      </c>
      <c r="I860" s="4" t="s">
        <v>18</v>
      </c>
      <c r="J860" s="4" t="s">
        <v>45</v>
      </c>
      <c r="K860" s="4" t="s">
        <v>32</v>
      </c>
      <c r="L860" s="4" t="s">
        <v>21</v>
      </c>
      <c r="M860" s="15">
        <v>68500</v>
      </c>
      <c r="N860" s="15">
        <v>87000</v>
      </c>
      <c r="O860" s="16">
        <v>77750</v>
      </c>
      <c r="P860" s="25">
        <f t="shared" si="41"/>
        <v>0</v>
      </c>
      <c r="Q860" s="25">
        <f t="shared" si="39"/>
        <v>0</v>
      </c>
      <c r="R860" s="25">
        <f t="shared" si="40"/>
        <v>0</v>
      </c>
    </row>
    <row r="861" spans="1:18" x14ac:dyDescent="0.2">
      <c r="A861" s="5" t="s">
        <v>88</v>
      </c>
      <c r="B861" s="5" t="s">
        <v>299</v>
      </c>
      <c r="C861" s="5" t="s">
        <v>90</v>
      </c>
      <c r="D861" s="5" t="s">
        <v>1755</v>
      </c>
      <c r="E861" s="5" t="s">
        <v>99</v>
      </c>
      <c r="F861" s="5" t="s">
        <v>99</v>
      </c>
      <c r="G861" s="5" t="s">
        <v>99</v>
      </c>
      <c r="H861" s="5" t="s">
        <v>100</v>
      </c>
      <c r="I861" s="5" t="s">
        <v>822</v>
      </c>
      <c r="J861" s="5" t="s">
        <v>20</v>
      </c>
      <c r="K861" s="5" t="s">
        <v>32</v>
      </c>
      <c r="L861" s="5" t="s">
        <v>21</v>
      </c>
      <c r="M861" s="17">
        <v>98800</v>
      </c>
      <c r="N861" s="17">
        <v>98800</v>
      </c>
      <c r="O861" s="18">
        <v>98800</v>
      </c>
      <c r="P861" s="25">
        <f t="shared" si="41"/>
        <v>0</v>
      </c>
      <c r="Q861" s="25">
        <f t="shared" si="39"/>
        <v>0</v>
      </c>
      <c r="R861" s="25">
        <f t="shared" si="40"/>
        <v>0</v>
      </c>
    </row>
    <row r="862" spans="1:18" x14ac:dyDescent="0.2">
      <c r="A862" s="4" t="s">
        <v>48</v>
      </c>
      <c r="B862" s="4" t="s">
        <v>1756</v>
      </c>
      <c r="C862" s="4" t="s">
        <v>928</v>
      </c>
      <c r="D862" s="4" t="s">
        <v>1757</v>
      </c>
      <c r="E862" s="4" t="s">
        <v>17</v>
      </c>
      <c r="F862" s="4" t="s">
        <v>17</v>
      </c>
      <c r="G862" s="4" t="s">
        <v>17</v>
      </c>
      <c r="H862" s="4" t="s">
        <v>18</v>
      </c>
      <c r="I862" s="4" t="s">
        <v>18</v>
      </c>
      <c r="J862" s="4" t="s">
        <v>45</v>
      </c>
      <c r="K862" s="4" t="s">
        <v>17</v>
      </c>
      <c r="L862" s="4" t="s">
        <v>21</v>
      </c>
      <c r="M862" s="15">
        <v>68500</v>
      </c>
      <c r="N862" s="15">
        <v>87000</v>
      </c>
      <c r="O862" s="16">
        <v>77750</v>
      </c>
      <c r="P862" s="25">
        <f t="shared" si="41"/>
        <v>0</v>
      </c>
      <c r="Q862" s="25">
        <f t="shared" ref="Q862:Q925" si="42">IF(OR(N862&lt;V$22, N862&gt;V$26), 1, 0)</f>
        <v>0</v>
      </c>
      <c r="R862" s="25">
        <f t="shared" ref="R862:R925" si="43">IF(OR(O862&lt;V$23, O862&gt;V$27),1,0)</f>
        <v>0</v>
      </c>
    </row>
    <row r="863" spans="1:18" x14ac:dyDescent="0.2">
      <c r="A863" s="5" t="s">
        <v>88</v>
      </c>
      <c r="B863" s="5" t="s">
        <v>299</v>
      </c>
      <c r="C863" s="5" t="s">
        <v>90</v>
      </c>
      <c r="D863" s="5" t="s">
        <v>1712</v>
      </c>
      <c r="E863" s="5" t="s">
        <v>99</v>
      </c>
      <c r="F863" s="5" t="s">
        <v>99</v>
      </c>
      <c r="G863" s="5" t="s">
        <v>99</v>
      </c>
      <c r="H863" s="5" t="s">
        <v>100</v>
      </c>
      <c r="I863" s="5" t="s">
        <v>18</v>
      </c>
      <c r="J863" s="5" t="s">
        <v>20</v>
      </c>
      <c r="K863" s="5" t="s">
        <v>32</v>
      </c>
      <c r="L863" s="5" t="s">
        <v>21</v>
      </c>
      <c r="M863" s="20">
        <v>98009.599999999904</v>
      </c>
      <c r="N863" s="20">
        <v>98009.599999999904</v>
      </c>
      <c r="O863" s="22">
        <v>98009.599999999904</v>
      </c>
      <c r="P863" s="25">
        <f t="shared" si="41"/>
        <v>0</v>
      </c>
      <c r="Q863" s="25">
        <f t="shared" si="42"/>
        <v>0</v>
      </c>
      <c r="R863" s="25">
        <f t="shared" si="43"/>
        <v>0</v>
      </c>
    </row>
    <row r="864" spans="1:18" x14ac:dyDescent="0.2">
      <c r="A864" s="4" t="s">
        <v>48</v>
      </c>
      <c r="B864" s="4" t="s">
        <v>1753</v>
      </c>
      <c r="C864" s="4" t="s">
        <v>50</v>
      </c>
      <c r="D864" s="4" t="s">
        <v>1754</v>
      </c>
      <c r="E864" s="4" t="s">
        <v>99</v>
      </c>
      <c r="F864" s="4" t="s">
        <v>99</v>
      </c>
      <c r="G864" s="4" t="s">
        <v>99</v>
      </c>
      <c r="H864" s="4" t="s">
        <v>100</v>
      </c>
      <c r="I864" s="4" t="s">
        <v>18</v>
      </c>
      <c r="J864" s="4" t="s">
        <v>45</v>
      </c>
      <c r="K864" s="4" t="s">
        <v>32</v>
      </c>
      <c r="L864" s="4" t="s">
        <v>21</v>
      </c>
      <c r="M864" s="15">
        <v>68500</v>
      </c>
      <c r="N864" s="15">
        <v>87000</v>
      </c>
      <c r="O864" s="16">
        <v>77750</v>
      </c>
      <c r="P864" s="25">
        <f t="shared" si="41"/>
        <v>0</v>
      </c>
      <c r="Q864" s="25">
        <f t="shared" si="42"/>
        <v>0</v>
      </c>
      <c r="R864" s="25">
        <f t="shared" si="43"/>
        <v>0</v>
      </c>
    </row>
    <row r="865" spans="1:18" x14ac:dyDescent="0.2">
      <c r="A865" s="5" t="s">
        <v>88</v>
      </c>
      <c r="B865" s="5" t="s">
        <v>299</v>
      </c>
      <c r="C865" s="5" t="s">
        <v>90</v>
      </c>
      <c r="D865" s="5" t="s">
        <v>1712</v>
      </c>
      <c r="E865" s="5" t="s">
        <v>99</v>
      </c>
      <c r="F865" s="5" t="s">
        <v>99</v>
      </c>
      <c r="G865" s="5" t="s">
        <v>99</v>
      </c>
      <c r="H865" s="5" t="s">
        <v>100</v>
      </c>
      <c r="I865" s="5" t="s">
        <v>18</v>
      </c>
      <c r="J865" s="5" t="s">
        <v>20</v>
      </c>
      <c r="K865" s="5" t="s">
        <v>32</v>
      </c>
      <c r="L865" s="5" t="s">
        <v>21</v>
      </c>
      <c r="M865" s="20">
        <v>98009.599999999904</v>
      </c>
      <c r="N865" s="20">
        <v>98009.599999999904</v>
      </c>
      <c r="O865" s="22">
        <v>98009.599999999904</v>
      </c>
      <c r="P865" s="25">
        <f t="shared" si="41"/>
        <v>0</v>
      </c>
      <c r="Q865" s="25">
        <f t="shared" si="42"/>
        <v>0</v>
      </c>
      <c r="R865" s="25">
        <f t="shared" si="43"/>
        <v>0</v>
      </c>
    </row>
    <row r="866" spans="1:18" x14ac:dyDescent="0.2">
      <c r="A866" s="4" t="s">
        <v>88</v>
      </c>
      <c r="B866" s="4" t="s">
        <v>299</v>
      </c>
      <c r="C866" s="4" t="s">
        <v>90</v>
      </c>
      <c r="D866" s="4" t="s">
        <v>1755</v>
      </c>
      <c r="E866" s="4" t="s">
        <v>99</v>
      </c>
      <c r="F866" s="4" t="s">
        <v>99</v>
      </c>
      <c r="G866" s="4" t="s">
        <v>99</v>
      </c>
      <c r="H866" s="4" t="s">
        <v>100</v>
      </c>
      <c r="I866" s="4" t="s">
        <v>822</v>
      </c>
      <c r="J866" s="4" t="s">
        <v>20</v>
      </c>
      <c r="K866" s="4" t="s">
        <v>32</v>
      </c>
      <c r="L866" s="4" t="s">
        <v>21</v>
      </c>
      <c r="M866" s="15">
        <v>98800</v>
      </c>
      <c r="N866" s="15">
        <v>98800</v>
      </c>
      <c r="O866" s="16">
        <v>98800</v>
      </c>
      <c r="P866" s="25">
        <f t="shared" si="41"/>
        <v>0</v>
      </c>
      <c r="Q866" s="25">
        <f t="shared" si="42"/>
        <v>0</v>
      </c>
      <c r="R866" s="25">
        <f t="shared" si="43"/>
        <v>0</v>
      </c>
    </row>
    <row r="867" spans="1:18" x14ac:dyDescent="0.2">
      <c r="A867" s="5" t="s">
        <v>48</v>
      </c>
      <c r="B867" s="5" t="s">
        <v>1756</v>
      </c>
      <c r="C867" s="5" t="s">
        <v>928</v>
      </c>
      <c r="D867" s="5" t="s">
        <v>1757</v>
      </c>
      <c r="E867" s="5" t="s">
        <v>17</v>
      </c>
      <c r="F867" s="5" t="s">
        <v>17</v>
      </c>
      <c r="G867" s="5" t="s">
        <v>17</v>
      </c>
      <c r="H867" s="5" t="s">
        <v>18</v>
      </c>
      <c r="I867" s="5" t="s">
        <v>18</v>
      </c>
      <c r="J867" s="5" t="s">
        <v>45</v>
      </c>
      <c r="K867" s="5" t="s">
        <v>17</v>
      </c>
      <c r="L867" s="5" t="s">
        <v>21</v>
      </c>
      <c r="M867" s="17">
        <v>68500</v>
      </c>
      <c r="N867" s="17">
        <v>87000</v>
      </c>
      <c r="O867" s="18">
        <v>77750</v>
      </c>
      <c r="P867" s="25">
        <f t="shared" si="41"/>
        <v>0</v>
      </c>
      <c r="Q867" s="25">
        <f t="shared" si="42"/>
        <v>0</v>
      </c>
      <c r="R867" s="25">
        <f t="shared" si="43"/>
        <v>0</v>
      </c>
    </row>
    <row r="868" spans="1:18" x14ac:dyDescent="0.2">
      <c r="A868" s="4" t="s">
        <v>26</v>
      </c>
      <c r="B868" s="4" t="s">
        <v>1740</v>
      </c>
      <c r="C868" s="4" t="s">
        <v>50</v>
      </c>
      <c r="D868" s="4" t="s">
        <v>1741</v>
      </c>
      <c r="E868" s="4" t="s">
        <v>123</v>
      </c>
      <c r="F868" s="4" t="s">
        <v>123</v>
      </c>
      <c r="G868" s="4" t="s">
        <v>123</v>
      </c>
      <c r="H868" s="4" t="s">
        <v>31</v>
      </c>
      <c r="I868" s="4" t="s">
        <v>54</v>
      </c>
      <c r="J868" s="4" t="s">
        <v>20</v>
      </c>
      <c r="K868" s="4" t="s">
        <v>32</v>
      </c>
      <c r="L868" s="4" t="s">
        <v>21</v>
      </c>
      <c r="M868" s="15">
        <v>64123.59</v>
      </c>
      <c r="N868" s="15">
        <v>86600</v>
      </c>
      <c r="O868" s="16">
        <v>75361.794999999998</v>
      </c>
      <c r="P868" s="25">
        <f t="shared" si="41"/>
        <v>0</v>
      </c>
      <c r="Q868" s="25">
        <f t="shared" si="42"/>
        <v>0</v>
      </c>
      <c r="R868" s="25">
        <f t="shared" si="43"/>
        <v>0</v>
      </c>
    </row>
    <row r="869" spans="1:18" x14ac:dyDescent="0.2">
      <c r="A869" s="5" t="s">
        <v>48</v>
      </c>
      <c r="B869" s="5" t="s">
        <v>1758</v>
      </c>
      <c r="C869" s="5" t="s">
        <v>50</v>
      </c>
      <c r="D869" s="5" t="s">
        <v>1759</v>
      </c>
      <c r="E869" s="5" t="s">
        <v>37</v>
      </c>
      <c r="F869" s="5" t="s">
        <v>37</v>
      </c>
      <c r="G869" s="5" t="s">
        <v>37</v>
      </c>
      <c r="H869" s="5" t="s">
        <v>31</v>
      </c>
      <c r="I869" s="5" t="s">
        <v>54</v>
      </c>
      <c r="J869" s="5" t="s">
        <v>20</v>
      </c>
      <c r="K869" s="5" t="s">
        <v>32</v>
      </c>
      <c r="L869" s="5" t="s">
        <v>46</v>
      </c>
      <c r="M869" s="17">
        <v>68500</v>
      </c>
      <c r="N869" s="17">
        <v>87000</v>
      </c>
      <c r="O869" s="18">
        <v>77750</v>
      </c>
      <c r="P869" s="25">
        <f t="shared" si="41"/>
        <v>0</v>
      </c>
      <c r="Q869" s="25">
        <f t="shared" si="42"/>
        <v>0</v>
      </c>
      <c r="R869" s="25">
        <f t="shared" si="43"/>
        <v>0</v>
      </c>
    </row>
    <row r="870" spans="1:18" x14ac:dyDescent="0.2">
      <c r="A870" s="4" t="s">
        <v>55</v>
      </c>
      <c r="B870" s="4" t="s">
        <v>1760</v>
      </c>
      <c r="C870" s="4" t="s">
        <v>50</v>
      </c>
      <c r="D870" s="4" t="s">
        <v>1338</v>
      </c>
      <c r="E870" s="4" t="s">
        <v>99</v>
      </c>
      <c r="F870" s="4" t="s">
        <v>99</v>
      </c>
      <c r="G870" s="4" t="s">
        <v>99</v>
      </c>
      <c r="H870" s="4" t="s">
        <v>100</v>
      </c>
      <c r="I870" s="4" t="s">
        <v>54</v>
      </c>
      <c r="J870" s="4" t="s">
        <v>20</v>
      </c>
      <c r="K870" s="4" t="s">
        <v>32</v>
      </c>
      <c r="L870" s="4" t="s">
        <v>21</v>
      </c>
      <c r="M870" s="15">
        <v>68000</v>
      </c>
      <c r="N870" s="15">
        <v>88300</v>
      </c>
      <c r="O870" s="16">
        <v>78150</v>
      </c>
      <c r="P870" s="25">
        <f t="shared" si="41"/>
        <v>0</v>
      </c>
      <c r="Q870" s="25">
        <f t="shared" si="42"/>
        <v>0</v>
      </c>
      <c r="R870" s="25">
        <f t="shared" si="43"/>
        <v>0</v>
      </c>
    </row>
    <row r="871" spans="1:18" x14ac:dyDescent="0.2">
      <c r="A871" s="5" t="s">
        <v>48</v>
      </c>
      <c r="B871" s="5" t="s">
        <v>1761</v>
      </c>
      <c r="C871" s="5" t="s">
        <v>90</v>
      </c>
      <c r="D871" s="5" t="s">
        <v>1056</v>
      </c>
      <c r="E871" s="5" t="s">
        <v>37</v>
      </c>
      <c r="F871" s="5" t="s">
        <v>37</v>
      </c>
      <c r="G871" s="5" t="s">
        <v>37</v>
      </c>
      <c r="H871" s="5" t="s">
        <v>31</v>
      </c>
      <c r="I871" s="5" t="s">
        <v>685</v>
      </c>
      <c r="J871" s="5" t="s">
        <v>20</v>
      </c>
      <c r="K871" s="5" t="s">
        <v>32</v>
      </c>
      <c r="L871" s="5" t="s">
        <v>21</v>
      </c>
      <c r="M871" s="17">
        <v>68500</v>
      </c>
      <c r="N871" s="17">
        <v>87000</v>
      </c>
      <c r="O871" s="18">
        <v>77750</v>
      </c>
      <c r="P871" s="25">
        <f t="shared" si="41"/>
        <v>0</v>
      </c>
      <c r="Q871" s="25">
        <f t="shared" si="42"/>
        <v>0</v>
      </c>
      <c r="R871" s="25">
        <f t="shared" si="43"/>
        <v>0</v>
      </c>
    </row>
    <row r="872" spans="1:18" x14ac:dyDescent="0.2">
      <c r="A872" s="4" t="s">
        <v>88</v>
      </c>
      <c r="B872" s="4" t="s">
        <v>972</v>
      </c>
      <c r="C872" s="4" t="s">
        <v>23</v>
      </c>
      <c r="D872" s="4" t="s">
        <v>1570</v>
      </c>
      <c r="E872" s="4" t="s">
        <v>136</v>
      </c>
      <c r="F872" s="4" t="s">
        <v>136</v>
      </c>
      <c r="G872" s="4" t="s">
        <v>136</v>
      </c>
      <c r="H872" s="4" t="s">
        <v>100</v>
      </c>
      <c r="I872" s="4" t="s">
        <v>18</v>
      </c>
      <c r="J872" s="4" t="s">
        <v>20</v>
      </c>
      <c r="K872" s="4" t="s">
        <v>32</v>
      </c>
      <c r="L872" s="4" t="s">
        <v>33</v>
      </c>
      <c r="M872" s="19">
        <v>98009.599999999904</v>
      </c>
      <c r="N872" s="19">
        <v>98009.599999999904</v>
      </c>
      <c r="O872" s="21">
        <v>98009.599999999904</v>
      </c>
      <c r="P872" s="25">
        <f t="shared" si="41"/>
        <v>0</v>
      </c>
      <c r="Q872" s="25">
        <f t="shared" si="42"/>
        <v>0</v>
      </c>
      <c r="R872" s="25">
        <f t="shared" si="43"/>
        <v>0</v>
      </c>
    </row>
    <row r="873" spans="1:18" x14ac:dyDescent="0.2">
      <c r="A873" s="5" t="s">
        <v>81</v>
      </c>
      <c r="B873" s="5" t="s">
        <v>1762</v>
      </c>
      <c r="C873" s="5" t="s">
        <v>35</v>
      </c>
      <c r="D873" s="5" t="s">
        <v>1763</v>
      </c>
      <c r="E873" s="5" t="s">
        <v>1764</v>
      </c>
      <c r="F873" s="5" t="s">
        <v>1764</v>
      </c>
      <c r="G873" s="5" t="s">
        <v>1764</v>
      </c>
      <c r="H873" s="5" t="s">
        <v>146</v>
      </c>
      <c r="I873" s="5" t="s">
        <v>18</v>
      </c>
      <c r="J873" s="5" t="s">
        <v>20</v>
      </c>
      <c r="K873" s="5" t="s">
        <v>32</v>
      </c>
      <c r="L873" s="5" t="s">
        <v>21</v>
      </c>
      <c r="M873" s="17">
        <v>66000</v>
      </c>
      <c r="N873" s="17">
        <v>84500</v>
      </c>
      <c r="O873" s="18">
        <v>75250</v>
      </c>
      <c r="P873" s="25">
        <f t="shared" si="41"/>
        <v>0</v>
      </c>
      <c r="Q873" s="25">
        <f t="shared" si="42"/>
        <v>0</v>
      </c>
      <c r="R873" s="25">
        <f t="shared" si="43"/>
        <v>0</v>
      </c>
    </row>
    <row r="874" spans="1:18" x14ac:dyDescent="0.2">
      <c r="A874" s="4" t="s">
        <v>26</v>
      </c>
      <c r="B874" s="4" t="s">
        <v>1765</v>
      </c>
      <c r="C874" s="4" t="s">
        <v>50</v>
      </c>
      <c r="D874" s="4" t="s">
        <v>169</v>
      </c>
      <c r="E874" s="4" t="s">
        <v>1835</v>
      </c>
      <c r="F874" s="4" t="s">
        <v>1835</v>
      </c>
      <c r="G874" s="4" t="s">
        <v>1835</v>
      </c>
      <c r="H874" s="4" t="s">
        <v>146</v>
      </c>
      <c r="I874" s="4" t="s">
        <v>1766</v>
      </c>
      <c r="J874" s="4" t="s">
        <v>45</v>
      </c>
      <c r="K874" s="4" t="s">
        <v>32</v>
      </c>
      <c r="L874" s="4" t="s">
        <v>21</v>
      </c>
      <c r="M874" s="15">
        <v>64123.59</v>
      </c>
      <c r="N874" s="15">
        <v>86600</v>
      </c>
      <c r="O874" s="16">
        <v>75361.794999999998</v>
      </c>
      <c r="P874" s="25">
        <f t="shared" si="41"/>
        <v>0</v>
      </c>
      <c r="Q874" s="25">
        <f t="shared" si="42"/>
        <v>0</v>
      </c>
      <c r="R874" s="25">
        <f t="shared" si="43"/>
        <v>0</v>
      </c>
    </row>
    <row r="875" spans="1:18" x14ac:dyDescent="0.2">
      <c r="A875" s="5" t="s">
        <v>48</v>
      </c>
      <c r="B875" s="5" t="s">
        <v>1767</v>
      </c>
      <c r="C875" s="5" t="s">
        <v>23</v>
      </c>
      <c r="D875" s="5" t="s">
        <v>1574</v>
      </c>
      <c r="E875" s="5" t="s">
        <v>344</v>
      </c>
      <c r="F875" s="5" t="s">
        <v>344</v>
      </c>
      <c r="G875" s="5" t="s">
        <v>344</v>
      </c>
      <c r="H875" s="5" t="s">
        <v>53</v>
      </c>
      <c r="I875" s="5" t="s">
        <v>18</v>
      </c>
      <c r="J875" s="5" t="s">
        <v>45</v>
      </c>
      <c r="K875" s="5" t="s">
        <v>32</v>
      </c>
      <c r="L875" s="5" t="s">
        <v>21</v>
      </c>
      <c r="M875" s="17">
        <v>74618</v>
      </c>
      <c r="N875" s="17">
        <v>107264</v>
      </c>
      <c r="O875" s="18">
        <v>90941</v>
      </c>
      <c r="P875" s="25">
        <f t="shared" si="41"/>
        <v>0</v>
      </c>
      <c r="Q875" s="25">
        <f t="shared" si="42"/>
        <v>0</v>
      </c>
      <c r="R875" s="25">
        <f t="shared" si="43"/>
        <v>0</v>
      </c>
    </row>
    <row r="876" spans="1:18" x14ac:dyDescent="0.2">
      <c r="A876" s="4" t="s">
        <v>13</v>
      </c>
      <c r="B876" s="4" t="s">
        <v>1768</v>
      </c>
      <c r="C876" s="4" t="s">
        <v>41</v>
      </c>
      <c r="D876" s="4" t="s">
        <v>1769</v>
      </c>
      <c r="E876" s="4" t="s">
        <v>123</v>
      </c>
      <c r="F876" s="4" t="s">
        <v>123</v>
      </c>
      <c r="G876" s="4" t="s">
        <v>123</v>
      </c>
      <c r="H876" s="4" t="s">
        <v>31</v>
      </c>
      <c r="I876" s="4" t="s">
        <v>1770</v>
      </c>
      <c r="J876" s="4" t="s">
        <v>45</v>
      </c>
      <c r="K876" s="4" t="s">
        <v>32</v>
      </c>
      <c r="L876" s="4" t="s">
        <v>21</v>
      </c>
      <c r="M876" s="15">
        <v>76000</v>
      </c>
      <c r="N876" s="15">
        <v>89440</v>
      </c>
      <c r="O876" s="16">
        <v>82720</v>
      </c>
      <c r="P876" s="25">
        <f t="shared" si="41"/>
        <v>0</v>
      </c>
      <c r="Q876" s="25">
        <f t="shared" si="42"/>
        <v>0</v>
      </c>
      <c r="R876" s="25">
        <f t="shared" si="43"/>
        <v>0</v>
      </c>
    </row>
    <row r="877" spans="1:18" x14ac:dyDescent="0.2">
      <c r="A877" s="5" t="s">
        <v>105</v>
      </c>
      <c r="B877" s="5" t="s">
        <v>28</v>
      </c>
      <c r="C877" s="5" t="s">
        <v>28</v>
      </c>
      <c r="D877" s="5" t="s">
        <v>449</v>
      </c>
      <c r="E877" s="5" t="s">
        <v>37</v>
      </c>
      <c r="F877" s="5" t="s">
        <v>37</v>
      </c>
      <c r="G877" s="5" t="s">
        <v>37</v>
      </c>
      <c r="H877" s="5" t="s">
        <v>31</v>
      </c>
      <c r="I877" s="5" t="s">
        <v>1771</v>
      </c>
      <c r="J877" s="5" t="s">
        <v>20</v>
      </c>
      <c r="K877" s="5" t="s">
        <v>32</v>
      </c>
      <c r="L877" s="5" t="s">
        <v>33</v>
      </c>
      <c r="M877" s="17">
        <v>69000</v>
      </c>
      <c r="N877" s="17">
        <v>86000</v>
      </c>
      <c r="O877" s="18">
        <v>77500</v>
      </c>
      <c r="P877" s="25">
        <f t="shared" si="41"/>
        <v>0</v>
      </c>
      <c r="Q877" s="25">
        <f t="shared" si="42"/>
        <v>0</v>
      </c>
      <c r="R877" s="25">
        <f t="shared" si="43"/>
        <v>0</v>
      </c>
    </row>
    <row r="878" spans="1:18" x14ac:dyDescent="0.2">
      <c r="A878" s="4" t="s">
        <v>105</v>
      </c>
      <c r="B878" s="4" t="s">
        <v>28</v>
      </c>
      <c r="C878" s="4" t="s">
        <v>28</v>
      </c>
      <c r="D878" s="4" t="s">
        <v>1772</v>
      </c>
      <c r="E878" s="4" t="s">
        <v>37</v>
      </c>
      <c r="F878" s="4" t="s">
        <v>37</v>
      </c>
      <c r="G878" s="4" t="s">
        <v>37</v>
      </c>
      <c r="H878" s="4" t="s">
        <v>31</v>
      </c>
      <c r="I878" s="4" t="s">
        <v>1773</v>
      </c>
      <c r="J878" s="4" t="s">
        <v>20</v>
      </c>
      <c r="K878" s="4" t="s">
        <v>32</v>
      </c>
      <c r="L878" s="4" t="s">
        <v>33</v>
      </c>
      <c r="M878" s="15">
        <v>69000</v>
      </c>
      <c r="N878" s="15">
        <v>86000</v>
      </c>
      <c r="O878" s="16">
        <v>77500</v>
      </c>
      <c r="P878" s="25">
        <f t="shared" si="41"/>
        <v>0</v>
      </c>
      <c r="Q878" s="25">
        <f t="shared" si="42"/>
        <v>0</v>
      </c>
      <c r="R878" s="25">
        <f t="shared" si="43"/>
        <v>0</v>
      </c>
    </row>
    <row r="879" spans="1:18" x14ac:dyDescent="0.2">
      <c r="A879" s="5" t="s">
        <v>48</v>
      </c>
      <c r="B879" s="5" t="s">
        <v>1774</v>
      </c>
      <c r="C879" s="5" t="s">
        <v>28</v>
      </c>
      <c r="D879" s="5" t="s">
        <v>1775</v>
      </c>
      <c r="E879" s="5" t="s">
        <v>279</v>
      </c>
      <c r="F879" s="5" t="s">
        <v>279</v>
      </c>
      <c r="G879" s="5" t="s">
        <v>279</v>
      </c>
      <c r="H879" s="5" t="s">
        <v>31</v>
      </c>
      <c r="I879" s="5" t="s">
        <v>54</v>
      </c>
      <c r="J879" s="5" t="s">
        <v>20</v>
      </c>
      <c r="K879" s="5" t="s">
        <v>32</v>
      </c>
      <c r="L879" s="5" t="s">
        <v>39</v>
      </c>
      <c r="M879" s="17">
        <v>68500</v>
      </c>
      <c r="N879" s="17">
        <v>87000</v>
      </c>
      <c r="O879" s="18">
        <v>77750</v>
      </c>
      <c r="P879" s="25">
        <f t="shared" si="41"/>
        <v>0</v>
      </c>
      <c r="Q879" s="25">
        <f t="shared" si="42"/>
        <v>0</v>
      </c>
      <c r="R879" s="25">
        <f t="shared" si="43"/>
        <v>0</v>
      </c>
    </row>
    <row r="880" spans="1:18" x14ac:dyDescent="0.2">
      <c r="A880" s="4" t="s">
        <v>96</v>
      </c>
      <c r="B880" s="4" t="s">
        <v>1626</v>
      </c>
      <c r="C880" s="4" t="s">
        <v>50</v>
      </c>
      <c r="D880" s="4" t="s">
        <v>1776</v>
      </c>
      <c r="E880" s="4" t="s">
        <v>37</v>
      </c>
      <c r="F880" s="4" t="s">
        <v>37</v>
      </c>
      <c r="G880" s="4" t="s">
        <v>37</v>
      </c>
      <c r="H880" s="4" t="s">
        <v>31</v>
      </c>
      <c r="I880" s="4" t="s">
        <v>1777</v>
      </c>
      <c r="J880" s="4" t="s">
        <v>20</v>
      </c>
      <c r="K880" s="4" t="s">
        <v>32</v>
      </c>
      <c r="L880" s="4" t="s">
        <v>21</v>
      </c>
      <c r="M880" s="15">
        <v>30240.560000000001</v>
      </c>
      <c r="N880" s="15">
        <v>57200</v>
      </c>
      <c r="O880" s="16">
        <v>43720.28</v>
      </c>
      <c r="P880" s="25">
        <f t="shared" si="41"/>
        <v>0</v>
      </c>
      <c r="Q880" s="25">
        <f t="shared" si="42"/>
        <v>1</v>
      </c>
      <c r="R880" s="25">
        <f t="shared" si="43"/>
        <v>0</v>
      </c>
    </row>
    <row r="881" spans="1:18" x14ac:dyDescent="0.2">
      <c r="A881" s="5" t="s">
        <v>96</v>
      </c>
      <c r="B881" s="5" t="s">
        <v>1626</v>
      </c>
      <c r="C881" s="5" t="s">
        <v>50</v>
      </c>
      <c r="D881" s="5" t="s">
        <v>1778</v>
      </c>
      <c r="E881" s="5" t="s">
        <v>37</v>
      </c>
      <c r="F881" s="5" t="s">
        <v>37</v>
      </c>
      <c r="G881" s="5" t="s">
        <v>37</v>
      </c>
      <c r="H881" s="5" t="s">
        <v>31</v>
      </c>
      <c r="I881" s="5" t="s">
        <v>1777</v>
      </c>
      <c r="J881" s="5" t="s">
        <v>20</v>
      </c>
      <c r="K881" s="5" t="s">
        <v>32</v>
      </c>
      <c r="L881" s="5" t="s">
        <v>21</v>
      </c>
      <c r="M881" s="17">
        <v>30240.560000000001</v>
      </c>
      <c r="N881" s="17">
        <v>57200</v>
      </c>
      <c r="O881" s="18">
        <v>43720.28</v>
      </c>
      <c r="P881" s="25">
        <f t="shared" si="41"/>
        <v>0</v>
      </c>
      <c r="Q881" s="25">
        <f t="shared" si="42"/>
        <v>1</v>
      </c>
      <c r="R881" s="25">
        <f t="shared" si="43"/>
        <v>0</v>
      </c>
    </row>
    <row r="882" spans="1:18" x14ac:dyDescent="0.2">
      <c r="A882" s="4" t="s">
        <v>22</v>
      </c>
      <c r="B882" s="4" t="s">
        <v>23</v>
      </c>
      <c r="C882" s="4" t="s">
        <v>23</v>
      </c>
      <c r="D882" s="4" t="s">
        <v>1184</v>
      </c>
      <c r="E882" s="4" t="s">
        <v>298</v>
      </c>
      <c r="F882" s="4" t="s">
        <v>298</v>
      </c>
      <c r="G882" s="4" t="s">
        <v>298</v>
      </c>
      <c r="H882" s="4" t="s">
        <v>53</v>
      </c>
      <c r="I882" s="4" t="s">
        <v>1779</v>
      </c>
      <c r="J882" s="4" t="s">
        <v>20</v>
      </c>
      <c r="K882" s="4" t="s">
        <v>32</v>
      </c>
      <c r="L882" s="4" t="s">
        <v>46</v>
      </c>
      <c r="M882" s="15">
        <v>79601.600000000006</v>
      </c>
      <c r="N882" s="15">
        <v>114420.8</v>
      </c>
      <c r="O882" s="21">
        <v>97011.199999999997</v>
      </c>
      <c r="P882" s="25">
        <f t="shared" si="41"/>
        <v>0</v>
      </c>
      <c r="Q882" s="25">
        <f t="shared" si="42"/>
        <v>1</v>
      </c>
      <c r="R882" s="25">
        <f t="shared" si="43"/>
        <v>0</v>
      </c>
    </row>
    <row r="883" spans="1:18" x14ac:dyDescent="0.2">
      <c r="A883" s="5" t="s">
        <v>13</v>
      </c>
      <c r="B883" s="5" t="s">
        <v>1781</v>
      </c>
      <c r="C883" s="5" t="s">
        <v>103</v>
      </c>
      <c r="D883" s="5" t="s">
        <v>1782</v>
      </c>
      <c r="E883" s="5" t="s">
        <v>600</v>
      </c>
      <c r="F883" s="5" t="s">
        <v>600</v>
      </c>
      <c r="G883" s="5" t="s">
        <v>600</v>
      </c>
      <c r="H883" s="5" t="s">
        <v>31</v>
      </c>
      <c r="I883" s="5" t="s">
        <v>1783</v>
      </c>
      <c r="J883" s="5" t="s">
        <v>45</v>
      </c>
      <c r="K883" s="5" t="s">
        <v>32</v>
      </c>
      <c r="L883" s="5" t="s">
        <v>21</v>
      </c>
      <c r="M883" s="17">
        <v>30240.560000000001</v>
      </c>
      <c r="N883" s="17">
        <v>57200</v>
      </c>
      <c r="O883" s="18">
        <v>43720.28</v>
      </c>
      <c r="P883" s="25">
        <f t="shared" si="41"/>
        <v>0</v>
      </c>
      <c r="Q883" s="25">
        <f t="shared" si="42"/>
        <v>1</v>
      </c>
      <c r="R883" s="25">
        <f t="shared" si="43"/>
        <v>0</v>
      </c>
    </row>
    <row r="884" spans="1:18" x14ac:dyDescent="0.2">
      <c r="A884" s="4" t="s">
        <v>105</v>
      </c>
      <c r="B884" s="4" t="s">
        <v>1784</v>
      </c>
      <c r="C884" s="4" t="s">
        <v>28</v>
      </c>
      <c r="D884" s="4" t="s">
        <v>1785</v>
      </c>
      <c r="E884" s="4" t="s">
        <v>37</v>
      </c>
      <c r="F884" s="4" t="s">
        <v>37</v>
      </c>
      <c r="G884" s="4" t="s">
        <v>37</v>
      </c>
      <c r="H884" s="4" t="s">
        <v>31</v>
      </c>
      <c r="I884" s="4" t="s">
        <v>18</v>
      </c>
      <c r="J884" s="4" t="s">
        <v>20</v>
      </c>
      <c r="K884" s="4" t="s">
        <v>32</v>
      </c>
      <c r="L884" s="4" t="s">
        <v>39</v>
      </c>
      <c r="M884" s="15">
        <v>68819</v>
      </c>
      <c r="N884" s="15">
        <v>84450</v>
      </c>
      <c r="O884" s="16">
        <v>76634.5</v>
      </c>
      <c r="P884" s="25">
        <f t="shared" si="41"/>
        <v>0</v>
      </c>
      <c r="Q884" s="25">
        <f t="shared" si="42"/>
        <v>0</v>
      </c>
      <c r="R884" s="25">
        <f t="shared" si="43"/>
        <v>0</v>
      </c>
    </row>
    <row r="885" spans="1:18" x14ac:dyDescent="0.2">
      <c r="A885" s="5" t="s">
        <v>13</v>
      </c>
      <c r="B885" s="5" t="s">
        <v>1781</v>
      </c>
      <c r="C885" s="5" t="s">
        <v>103</v>
      </c>
      <c r="D885" s="5" t="s">
        <v>1782</v>
      </c>
      <c r="E885" s="5" t="s">
        <v>600</v>
      </c>
      <c r="F885" s="5" t="s">
        <v>600</v>
      </c>
      <c r="G885" s="5" t="s">
        <v>600</v>
      </c>
      <c r="H885" s="5" t="s">
        <v>31</v>
      </c>
      <c r="I885" s="5" t="s">
        <v>1783</v>
      </c>
      <c r="J885" s="5" t="s">
        <v>45</v>
      </c>
      <c r="K885" s="5" t="s">
        <v>32</v>
      </c>
      <c r="L885" s="5" t="s">
        <v>21</v>
      </c>
      <c r="M885" s="17">
        <v>30240.560000000001</v>
      </c>
      <c r="N885" s="17">
        <v>57200</v>
      </c>
      <c r="O885" s="18">
        <v>43720.28</v>
      </c>
      <c r="P885" s="25">
        <f t="shared" si="41"/>
        <v>0</v>
      </c>
      <c r="Q885" s="25">
        <f t="shared" si="42"/>
        <v>1</v>
      </c>
      <c r="R885" s="25">
        <f t="shared" si="43"/>
        <v>0</v>
      </c>
    </row>
    <row r="886" spans="1:18" x14ac:dyDescent="0.2">
      <c r="A886" s="4" t="s">
        <v>55</v>
      </c>
      <c r="B886" s="4" t="s">
        <v>1786</v>
      </c>
      <c r="C886" s="4" t="s">
        <v>50</v>
      </c>
      <c r="D886" s="4" t="s">
        <v>1304</v>
      </c>
      <c r="E886" s="4" t="s">
        <v>123</v>
      </c>
      <c r="F886" s="4" t="s">
        <v>123</v>
      </c>
      <c r="G886" s="4" t="s">
        <v>123</v>
      </c>
      <c r="H886" s="4" t="s">
        <v>31</v>
      </c>
      <c r="I886" s="4" t="s">
        <v>1787</v>
      </c>
      <c r="J886" s="4" t="s">
        <v>20</v>
      </c>
      <c r="K886" s="4" t="s">
        <v>32</v>
      </c>
      <c r="L886" s="4" t="s">
        <v>21</v>
      </c>
      <c r="M886" s="15">
        <v>68000</v>
      </c>
      <c r="N886" s="15">
        <v>88300</v>
      </c>
      <c r="O886" s="16">
        <v>78150</v>
      </c>
      <c r="P886" s="25">
        <f t="shared" si="41"/>
        <v>0</v>
      </c>
      <c r="Q886" s="25">
        <f t="shared" si="42"/>
        <v>0</v>
      </c>
      <c r="R886" s="25">
        <f t="shared" si="43"/>
        <v>0</v>
      </c>
    </row>
    <row r="887" spans="1:18" x14ac:dyDescent="0.2">
      <c r="A887" s="5" t="s">
        <v>13</v>
      </c>
      <c r="B887" s="5" t="s">
        <v>798</v>
      </c>
      <c r="C887" s="5" t="s">
        <v>90</v>
      </c>
      <c r="D887" s="5" t="s">
        <v>1788</v>
      </c>
      <c r="E887" s="5" t="s">
        <v>452</v>
      </c>
      <c r="F887" s="5" t="s">
        <v>452</v>
      </c>
      <c r="G887" s="5" t="s">
        <v>452</v>
      </c>
      <c r="H887" s="5" t="s">
        <v>53</v>
      </c>
      <c r="I887" s="5" t="s">
        <v>1789</v>
      </c>
      <c r="J887" s="5" t="s">
        <v>20</v>
      </c>
      <c r="K887" s="5" t="s">
        <v>32</v>
      </c>
      <c r="L887" s="5" t="s">
        <v>681</v>
      </c>
      <c r="M887" s="17">
        <v>80000</v>
      </c>
      <c r="N887" s="17">
        <v>90000</v>
      </c>
      <c r="O887" s="18">
        <v>85000</v>
      </c>
      <c r="P887" s="25">
        <f t="shared" si="41"/>
        <v>0</v>
      </c>
      <c r="Q887" s="25">
        <f t="shared" si="42"/>
        <v>0</v>
      </c>
      <c r="R887" s="25">
        <f t="shared" si="43"/>
        <v>0</v>
      </c>
    </row>
    <row r="888" spans="1:18" x14ac:dyDescent="0.2">
      <c r="A888" s="4" t="s">
        <v>81</v>
      </c>
      <c r="B888" s="4" t="s">
        <v>1790</v>
      </c>
      <c r="C888" s="4" t="s">
        <v>23</v>
      </c>
      <c r="D888" s="4" t="s">
        <v>484</v>
      </c>
      <c r="E888" s="4" t="s">
        <v>37</v>
      </c>
      <c r="F888" s="4" t="s">
        <v>37</v>
      </c>
      <c r="G888" s="4" t="s">
        <v>37</v>
      </c>
      <c r="H888" s="4" t="s">
        <v>31</v>
      </c>
      <c r="I888" s="4" t="s">
        <v>1791</v>
      </c>
      <c r="J888" s="4" t="s">
        <v>375</v>
      </c>
      <c r="K888" s="4" t="s">
        <v>32</v>
      </c>
      <c r="L888" s="4" t="s">
        <v>33</v>
      </c>
      <c r="M888" s="15">
        <v>66000</v>
      </c>
      <c r="N888" s="15">
        <v>84500</v>
      </c>
      <c r="O888" s="16">
        <v>75250</v>
      </c>
      <c r="P888" s="25">
        <f t="shared" si="41"/>
        <v>0</v>
      </c>
      <c r="Q888" s="25">
        <f t="shared" si="42"/>
        <v>0</v>
      </c>
      <c r="R888" s="25">
        <f t="shared" si="43"/>
        <v>0</v>
      </c>
    </row>
    <row r="889" spans="1:18" x14ac:dyDescent="0.2">
      <c r="A889" s="5" t="s">
        <v>96</v>
      </c>
      <c r="B889" s="5" t="s">
        <v>554</v>
      </c>
      <c r="C889" s="5" t="s">
        <v>50</v>
      </c>
      <c r="D889" s="5" t="s">
        <v>1792</v>
      </c>
      <c r="E889" s="5" t="s">
        <v>1793</v>
      </c>
      <c r="F889" s="5" t="s">
        <v>1793</v>
      </c>
      <c r="G889" s="5" t="s">
        <v>1793</v>
      </c>
      <c r="H889" s="5" t="s">
        <v>53</v>
      </c>
      <c r="I889" s="5" t="s">
        <v>54</v>
      </c>
      <c r="J889" s="5" t="s">
        <v>20</v>
      </c>
      <c r="K889" s="5" t="s">
        <v>32</v>
      </c>
      <c r="L889" s="5" t="s">
        <v>269</v>
      </c>
      <c r="M889" s="17">
        <v>60000</v>
      </c>
      <c r="N889" s="17">
        <v>70000</v>
      </c>
      <c r="O889" s="18">
        <v>65000</v>
      </c>
      <c r="P889" s="25">
        <f t="shared" si="41"/>
        <v>0</v>
      </c>
      <c r="Q889" s="25">
        <f t="shared" si="42"/>
        <v>0</v>
      </c>
      <c r="R889" s="25">
        <f t="shared" si="43"/>
        <v>0</v>
      </c>
    </row>
    <row r="890" spans="1:18" x14ac:dyDescent="0.2">
      <c r="A890" s="4" t="s">
        <v>22</v>
      </c>
      <c r="B890" s="4" t="s">
        <v>23</v>
      </c>
      <c r="C890" s="4" t="s">
        <v>23</v>
      </c>
      <c r="D890" s="4" t="s">
        <v>1794</v>
      </c>
      <c r="E890" s="4" t="s">
        <v>30</v>
      </c>
      <c r="F890" s="4" t="s">
        <v>30</v>
      </c>
      <c r="G890" s="4" t="s">
        <v>30</v>
      </c>
      <c r="H890" s="4" t="s">
        <v>31</v>
      </c>
      <c r="I890" s="4" t="s">
        <v>1795</v>
      </c>
      <c r="J890" s="4" t="s">
        <v>20</v>
      </c>
      <c r="K890" s="4" t="s">
        <v>32</v>
      </c>
      <c r="L890" s="4" t="s">
        <v>21</v>
      </c>
      <c r="M890" s="15">
        <v>65000</v>
      </c>
      <c r="N890" s="15">
        <v>80000</v>
      </c>
      <c r="O890" s="16">
        <v>72500</v>
      </c>
      <c r="P890" s="25">
        <f t="shared" si="41"/>
        <v>0</v>
      </c>
      <c r="Q890" s="25">
        <f t="shared" si="42"/>
        <v>0</v>
      </c>
      <c r="R890" s="25">
        <f t="shared" si="43"/>
        <v>0</v>
      </c>
    </row>
    <row r="891" spans="1:18" x14ac:dyDescent="0.2">
      <c r="A891" s="5" t="s">
        <v>96</v>
      </c>
      <c r="B891" s="5" t="s">
        <v>1796</v>
      </c>
      <c r="C891" s="5" t="s">
        <v>50</v>
      </c>
      <c r="D891" s="5" t="s">
        <v>1797</v>
      </c>
      <c r="E891" s="5" t="s">
        <v>17</v>
      </c>
      <c r="F891" s="5" t="s">
        <v>17</v>
      </c>
      <c r="G891" s="5" t="s">
        <v>17</v>
      </c>
      <c r="H891" s="5" t="s">
        <v>18</v>
      </c>
      <c r="I891" s="5" t="s">
        <v>18</v>
      </c>
      <c r="J891" s="5" t="s">
        <v>20</v>
      </c>
      <c r="K891" s="5" t="s">
        <v>17</v>
      </c>
      <c r="L891" s="5" t="s">
        <v>21</v>
      </c>
      <c r="M891" s="17">
        <v>50000</v>
      </c>
      <c r="N891" s="17">
        <v>76458</v>
      </c>
      <c r="O891" s="18">
        <v>63229</v>
      </c>
      <c r="P891" s="25">
        <f t="shared" si="41"/>
        <v>0</v>
      </c>
      <c r="Q891" s="25">
        <f t="shared" si="42"/>
        <v>0</v>
      </c>
      <c r="R891" s="25">
        <f t="shared" si="43"/>
        <v>0</v>
      </c>
    </row>
    <row r="892" spans="1:18" x14ac:dyDescent="0.2">
      <c r="A892" s="4" t="s">
        <v>48</v>
      </c>
      <c r="B892" s="4" t="s">
        <v>565</v>
      </c>
      <c r="C892" s="4" t="s">
        <v>50</v>
      </c>
      <c r="D892" s="4" t="s">
        <v>1798</v>
      </c>
      <c r="E892" s="4" t="s">
        <v>556</v>
      </c>
      <c r="F892" s="4" t="s">
        <v>556</v>
      </c>
      <c r="G892" s="4" t="s">
        <v>556</v>
      </c>
      <c r="H892" s="4" t="s">
        <v>31</v>
      </c>
      <c r="I892" s="4" t="s">
        <v>1799</v>
      </c>
      <c r="J892" s="4" t="s">
        <v>20</v>
      </c>
      <c r="K892" s="4" t="s">
        <v>32</v>
      </c>
      <c r="L892" s="4" t="s">
        <v>21</v>
      </c>
      <c r="M892" s="15">
        <v>68500</v>
      </c>
      <c r="N892" s="15">
        <v>87000</v>
      </c>
      <c r="O892" s="16">
        <v>77750</v>
      </c>
      <c r="P892" s="25">
        <f t="shared" si="41"/>
        <v>0</v>
      </c>
      <c r="Q892" s="25">
        <f t="shared" si="42"/>
        <v>0</v>
      </c>
      <c r="R892" s="25">
        <f t="shared" si="43"/>
        <v>0</v>
      </c>
    </row>
    <row r="893" spans="1:18" x14ac:dyDescent="0.2">
      <c r="A893" s="5" t="s">
        <v>96</v>
      </c>
      <c r="B893" s="5" t="s">
        <v>554</v>
      </c>
      <c r="C893" s="5" t="s">
        <v>50</v>
      </c>
      <c r="D893" s="5" t="s">
        <v>1792</v>
      </c>
      <c r="E893" s="5" t="s">
        <v>1793</v>
      </c>
      <c r="F893" s="5" t="s">
        <v>1793</v>
      </c>
      <c r="G893" s="5" t="s">
        <v>1793</v>
      </c>
      <c r="H893" s="5" t="s">
        <v>53</v>
      </c>
      <c r="I893" s="5" t="s">
        <v>54</v>
      </c>
      <c r="J893" s="5" t="s">
        <v>20</v>
      </c>
      <c r="K893" s="5" t="s">
        <v>32</v>
      </c>
      <c r="L893" s="5" t="s">
        <v>269</v>
      </c>
      <c r="M893" s="17">
        <v>60000</v>
      </c>
      <c r="N893" s="17">
        <v>70000</v>
      </c>
      <c r="O893" s="18">
        <v>65000</v>
      </c>
      <c r="P893" s="25">
        <f t="shared" si="41"/>
        <v>0</v>
      </c>
      <c r="Q893" s="25">
        <f t="shared" si="42"/>
        <v>0</v>
      </c>
      <c r="R893" s="25">
        <f t="shared" si="43"/>
        <v>0</v>
      </c>
    </row>
    <row r="894" spans="1:18" x14ac:dyDescent="0.2">
      <c r="A894" s="4" t="s">
        <v>22</v>
      </c>
      <c r="B894" s="4" t="s">
        <v>23</v>
      </c>
      <c r="C894" s="4" t="s">
        <v>23</v>
      </c>
      <c r="D894" s="4" t="s">
        <v>1794</v>
      </c>
      <c r="E894" s="4" t="s">
        <v>30</v>
      </c>
      <c r="F894" s="4" t="s">
        <v>30</v>
      </c>
      <c r="G894" s="4" t="s">
        <v>30</v>
      </c>
      <c r="H894" s="4" t="s">
        <v>31</v>
      </c>
      <c r="I894" s="4" t="s">
        <v>1795</v>
      </c>
      <c r="J894" s="4" t="s">
        <v>20</v>
      </c>
      <c r="K894" s="4" t="s">
        <v>32</v>
      </c>
      <c r="L894" s="4" t="s">
        <v>21</v>
      </c>
      <c r="M894" s="15">
        <v>65000</v>
      </c>
      <c r="N894" s="15">
        <v>80000</v>
      </c>
      <c r="O894" s="16">
        <v>72500</v>
      </c>
      <c r="P894" s="25">
        <f t="shared" si="41"/>
        <v>0</v>
      </c>
      <c r="Q894" s="25">
        <f t="shared" si="42"/>
        <v>0</v>
      </c>
      <c r="R894" s="25">
        <f t="shared" si="43"/>
        <v>0</v>
      </c>
    </row>
    <row r="895" spans="1:18" x14ac:dyDescent="0.2">
      <c r="A895" s="5" t="s">
        <v>48</v>
      </c>
      <c r="B895" s="5" t="s">
        <v>1800</v>
      </c>
      <c r="C895" s="5" t="s">
        <v>50</v>
      </c>
      <c r="D895" s="5" t="s">
        <v>1801</v>
      </c>
      <c r="E895" s="5" t="s">
        <v>99</v>
      </c>
      <c r="F895" s="5" t="s">
        <v>99</v>
      </c>
      <c r="G895" s="5" t="s">
        <v>99</v>
      </c>
      <c r="H895" s="5" t="s">
        <v>100</v>
      </c>
      <c r="I895" s="5" t="s">
        <v>1802</v>
      </c>
      <c r="J895" s="5" t="s">
        <v>223</v>
      </c>
      <c r="K895" s="5" t="s">
        <v>32</v>
      </c>
      <c r="L895" s="5" t="s">
        <v>33</v>
      </c>
      <c r="M895" s="17">
        <v>68500</v>
      </c>
      <c r="N895" s="17">
        <v>87000</v>
      </c>
      <c r="O895" s="18">
        <v>77750</v>
      </c>
      <c r="P895" s="25">
        <f t="shared" si="41"/>
        <v>0</v>
      </c>
      <c r="Q895" s="25">
        <f t="shared" si="42"/>
        <v>0</v>
      </c>
      <c r="R895" s="25">
        <f t="shared" si="43"/>
        <v>0</v>
      </c>
    </row>
    <row r="896" spans="1:18" x14ac:dyDescent="0.2">
      <c r="A896" s="4" t="s">
        <v>96</v>
      </c>
      <c r="B896" s="4" t="s">
        <v>1796</v>
      </c>
      <c r="C896" s="4" t="s">
        <v>50</v>
      </c>
      <c r="D896" s="4" t="s">
        <v>1797</v>
      </c>
      <c r="E896" s="4" t="s">
        <v>17</v>
      </c>
      <c r="F896" s="4" t="s">
        <v>17</v>
      </c>
      <c r="G896" s="4" t="s">
        <v>17</v>
      </c>
      <c r="H896" s="4" t="s">
        <v>18</v>
      </c>
      <c r="I896" s="4" t="s">
        <v>18</v>
      </c>
      <c r="J896" s="4" t="s">
        <v>20</v>
      </c>
      <c r="K896" s="4" t="s">
        <v>17</v>
      </c>
      <c r="L896" s="4" t="s">
        <v>21</v>
      </c>
      <c r="M896" s="15">
        <v>50000</v>
      </c>
      <c r="N896" s="15">
        <v>76458</v>
      </c>
      <c r="O896" s="16">
        <v>63229</v>
      </c>
      <c r="P896" s="25">
        <f t="shared" si="41"/>
        <v>0</v>
      </c>
      <c r="Q896" s="25">
        <f t="shared" si="42"/>
        <v>0</v>
      </c>
      <c r="R896" s="25">
        <f t="shared" si="43"/>
        <v>0</v>
      </c>
    </row>
    <row r="897" spans="1:18" x14ac:dyDescent="0.2">
      <c r="A897" s="5" t="s">
        <v>48</v>
      </c>
      <c r="B897" s="5" t="s">
        <v>49</v>
      </c>
      <c r="C897" s="5" t="s">
        <v>50</v>
      </c>
      <c r="D897" s="5" t="s">
        <v>1803</v>
      </c>
      <c r="E897" s="5" t="s">
        <v>1804</v>
      </c>
      <c r="F897" s="5" t="s">
        <v>1804</v>
      </c>
      <c r="G897" s="5" t="s">
        <v>1804</v>
      </c>
      <c r="H897" s="5" t="s">
        <v>31</v>
      </c>
      <c r="I897" s="5" t="s">
        <v>54</v>
      </c>
      <c r="J897" s="5" t="s">
        <v>20</v>
      </c>
      <c r="K897" s="5" t="s">
        <v>32</v>
      </c>
      <c r="L897" s="5" t="s">
        <v>21</v>
      </c>
      <c r="M897" s="17">
        <v>68500</v>
      </c>
      <c r="N897" s="17">
        <v>87000</v>
      </c>
      <c r="O897" s="18">
        <v>77750</v>
      </c>
      <c r="P897" s="25">
        <f t="shared" si="41"/>
        <v>0</v>
      </c>
      <c r="Q897" s="25">
        <f t="shared" si="42"/>
        <v>0</v>
      </c>
      <c r="R897" s="25">
        <f t="shared" si="43"/>
        <v>0</v>
      </c>
    </row>
    <row r="898" spans="1:18" x14ac:dyDescent="0.2">
      <c r="A898" s="4" t="s">
        <v>96</v>
      </c>
      <c r="B898" s="4" t="s">
        <v>1626</v>
      </c>
      <c r="C898" s="4" t="s">
        <v>50</v>
      </c>
      <c r="D898" s="4" t="s">
        <v>1776</v>
      </c>
      <c r="E898" s="4" t="s">
        <v>37</v>
      </c>
      <c r="F898" s="4" t="s">
        <v>37</v>
      </c>
      <c r="G898" s="4" t="s">
        <v>37</v>
      </c>
      <c r="H898" s="4" t="s">
        <v>31</v>
      </c>
      <c r="I898" s="4" t="s">
        <v>1777</v>
      </c>
      <c r="J898" s="4" t="s">
        <v>20</v>
      </c>
      <c r="K898" s="4" t="s">
        <v>32</v>
      </c>
      <c r="L898" s="4" t="s">
        <v>21</v>
      </c>
      <c r="M898" s="15">
        <v>30240.560000000001</v>
      </c>
      <c r="N898" s="15">
        <v>57200</v>
      </c>
      <c r="O898" s="16">
        <v>43720.28</v>
      </c>
      <c r="P898" s="25">
        <f t="shared" si="41"/>
        <v>0</v>
      </c>
      <c r="Q898" s="25">
        <f t="shared" si="42"/>
        <v>1</v>
      </c>
      <c r="R898" s="25">
        <f t="shared" si="43"/>
        <v>0</v>
      </c>
    </row>
    <row r="899" spans="1:18" x14ac:dyDescent="0.2">
      <c r="A899" s="5" t="s">
        <v>96</v>
      </c>
      <c r="B899" s="5" t="s">
        <v>1626</v>
      </c>
      <c r="C899" s="5" t="s">
        <v>50</v>
      </c>
      <c r="D899" s="5" t="s">
        <v>1778</v>
      </c>
      <c r="E899" s="5" t="s">
        <v>37</v>
      </c>
      <c r="F899" s="5" t="s">
        <v>37</v>
      </c>
      <c r="G899" s="5" t="s">
        <v>37</v>
      </c>
      <c r="H899" s="5" t="s">
        <v>31</v>
      </c>
      <c r="I899" s="5" t="s">
        <v>1777</v>
      </c>
      <c r="J899" s="5" t="s">
        <v>20</v>
      </c>
      <c r="K899" s="5" t="s">
        <v>32</v>
      </c>
      <c r="L899" s="5" t="s">
        <v>21</v>
      </c>
      <c r="M899" s="17">
        <v>30240.560000000001</v>
      </c>
      <c r="N899" s="17">
        <v>57200</v>
      </c>
      <c r="O899" s="18">
        <v>43720.28</v>
      </c>
      <c r="P899" s="25">
        <f t="shared" ref="P899:P962" si="44">IF(OR(M899&lt;V$21, M899&gt;V$25), 1, 0)</f>
        <v>0</v>
      </c>
      <c r="Q899" s="25">
        <f t="shared" si="42"/>
        <v>1</v>
      </c>
      <c r="R899" s="25">
        <f t="shared" si="43"/>
        <v>0</v>
      </c>
    </row>
    <row r="900" spans="1:18" x14ac:dyDescent="0.2">
      <c r="A900" s="4" t="s">
        <v>22</v>
      </c>
      <c r="B900" s="4" t="s">
        <v>23</v>
      </c>
      <c r="C900" s="4" t="s">
        <v>23</v>
      </c>
      <c r="D900" s="4" t="s">
        <v>1184</v>
      </c>
      <c r="E900" s="4" t="s">
        <v>298</v>
      </c>
      <c r="F900" s="4" t="s">
        <v>298</v>
      </c>
      <c r="G900" s="4" t="s">
        <v>298</v>
      </c>
      <c r="H900" s="4" t="s">
        <v>53</v>
      </c>
      <c r="I900" s="4" t="s">
        <v>1779</v>
      </c>
      <c r="J900" s="4" t="s">
        <v>20</v>
      </c>
      <c r="K900" s="4" t="s">
        <v>32</v>
      </c>
      <c r="L900" s="4" t="s">
        <v>46</v>
      </c>
      <c r="M900" s="15">
        <v>79601.600000000006</v>
      </c>
      <c r="N900" s="15">
        <v>114420.8</v>
      </c>
      <c r="O900" s="21">
        <v>97011.199999999997</v>
      </c>
      <c r="P900" s="25">
        <f t="shared" si="44"/>
        <v>0</v>
      </c>
      <c r="Q900" s="25">
        <f t="shared" si="42"/>
        <v>1</v>
      </c>
      <c r="R900" s="25">
        <f t="shared" si="43"/>
        <v>0</v>
      </c>
    </row>
    <row r="901" spans="1:18" x14ac:dyDescent="0.2">
      <c r="A901" s="5" t="s">
        <v>13</v>
      </c>
      <c r="B901" s="5" t="s">
        <v>1781</v>
      </c>
      <c r="C901" s="5" t="s">
        <v>103</v>
      </c>
      <c r="D901" s="5" t="s">
        <v>1782</v>
      </c>
      <c r="E901" s="5" t="s">
        <v>600</v>
      </c>
      <c r="F901" s="5" t="s">
        <v>600</v>
      </c>
      <c r="G901" s="5" t="s">
        <v>600</v>
      </c>
      <c r="H901" s="5" t="s">
        <v>31</v>
      </c>
      <c r="I901" s="5" t="s">
        <v>1783</v>
      </c>
      <c r="J901" s="5" t="s">
        <v>45</v>
      </c>
      <c r="K901" s="5" t="s">
        <v>32</v>
      </c>
      <c r="L901" s="5" t="s">
        <v>21</v>
      </c>
      <c r="M901" s="17">
        <v>30240.560000000001</v>
      </c>
      <c r="N901" s="17">
        <v>57200</v>
      </c>
      <c r="O901" s="18">
        <v>43720.28</v>
      </c>
      <c r="P901" s="25">
        <f t="shared" si="44"/>
        <v>0</v>
      </c>
      <c r="Q901" s="25">
        <f t="shared" si="42"/>
        <v>1</v>
      </c>
      <c r="R901" s="25">
        <f t="shared" si="43"/>
        <v>0</v>
      </c>
    </row>
    <row r="902" spans="1:18" x14ac:dyDescent="0.2">
      <c r="A902" s="4" t="s">
        <v>105</v>
      </c>
      <c r="B902" s="4" t="s">
        <v>1784</v>
      </c>
      <c r="C902" s="4" t="s">
        <v>28</v>
      </c>
      <c r="D902" s="4" t="s">
        <v>1785</v>
      </c>
      <c r="E902" s="4" t="s">
        <v>37</v>
      </c>
      <c r="F902" s="4" t="s">
        <v>37</v>
      </c>
      <c r="G902" s="4" t="s">
        <v>37</v>
      </c>
      <c r="H902" s="4" t="s">
        <v>31</v>
      </c>
      <c r="I902" s="4" t="s">
        <v>18</v>
      </c>
      <c r="J902" s="4" t="s">
        <v>20</v>
      </c>
      <c r="K902" s="4" t="s">
        <v>32</v>
      </c>
      <c r="L902" s="4" t="s">
        <v>39</v>
      </c>
      <c r="M902" s="15">
        <v>68819</v>
      </c>
      <c r="N902" s="15">
        <v>84450</v>
      </c>
      <c r="O902" s="16">
        <v>76634.5</v>
      </c>
      <c r="P902" s="25">
        <f t="shared" si="44"/>
        <v>0</v>
      </c>
      <c r="Q902" s="25">
        <f t="shared" si="42"/>
        <v>0</v>
      </c>
      <c r="R902" s="25">
        <f t="shared" si="43"/>
        <v>0</v>
      </c>
    </row>
    <row r="903" spans="1:18" x14ac:dyDescent="0.2">
      <c r="A903" s="5" t="s">
        <v>13</v>
      </c>
      <c r="B903" s="5" t="s">
        <v>1781</v>
      </c>
      <c r="C903" s="5" t="s">
        <v>103</v>
      </c>
      <c r="D903" s="5" t="s">
        <v>1782</v>
      </c>
      <c r="E903" s="5" t="s">
        <v>600</v>
      </c>
      <c r="F903" s="5" t="s">
        <v>600</v>
      </c>
      <c r="G903" s="5" t="s">
        <v>600</v>
      </c>
      <c r="H903" s="5" t="s">
        <v>31</v>
      </c>
      <c r="I903" s="5" t="s">
        <v>1783</v>
      </c>
      <c r="J903" s="5" t="s">
        <v>45</v>
      </c>
      <c r="K903" s="5" t="s">
        <v>32</v>
      </c>
      <c r="L903" s="5" t="s">
        <v>21</v>
      </c>
      <c r="M903" s="17">
        <v>30240.560000000001</v>
      </c>
      <c r="N903" s="17">
        <v>57200</v>
      </c>
      <c r="O903" s="18">
        <v>43720.28</v>
      </c>
      <c r="P903" s="25">
        <f t="shared" si="44"/>
        <v>0</v>
      </c>
      <c r="Q903" s="25">
        <f t="shared" si="42"/>
        <v>1</v>
      </c>
      <c r="R903" s="25">
        <f t="shared" si="43"/>
        <v>0</v>
      </c>
    </row>
    <row r="904" spans="1:18" x14ac:dyDescent="0.2">
      <c r="A904" s="4" t="s">
        <v>55</v>
      </c>
      <c r="B904" s="4" t="s">
        <v>1786</v>
      </c>
      <c r="C904" s="4" t="s">
        <v>50</v>
      </c>
      <c r="D904" s="4" t="s">
        <v>1304</v>
      </c>
      <c r="E904" s="4" t="s">
        <v>123</v>
      </c>
      <c r="F904" s="4" t="s">
        <v>123</v>
      </c>
      <c r="G904" s="4" t="s">
        <v>123</v>
      </c>
      <c r="H904" s="4" t="s">
        <v>31</v>
      </c>
      <c r="I904" s="4" t="s">
        <v>1787</v>
      </c>
      <c r="J904" s="4" t="s">
        <v>20</v>
      </c>
      <c r="K904" s="4" t="s">
        <v>32</v>
      </c>
      <c r="L904" s="4" t="s">
        <v>21</v>
      </c>
      <c r="M904" s="15">
        <v>68000</v>
      </c>
      <c r="N904" s="15">
        <v>88300</v>
      </c>
      <c r="O904" s="16">
        <v>78150</v>
      </c>
      <c r="P904" s="25">
        <f t="shared" si="44"/>
        <v>0</v>
      </c>
      <c r="Q904" s="25">
        <f t="shared" si="42"/>
        <v>0</v>
      </c>
      <c r="R904" s="25">
        <f t="shared" si="43"/>
        <v>0</v>
      </c>
    </row>
    <row r="905" spans="1:18" x14ac:dyDescent="0.2">
      <c r="A905" s="5" t="s">
        <v>13</v>
      </c>
      <c r="B905" s="5" t="s">
        <v>798</v>
      </c>
      <c r="C905" s="5" t="s">
        <v>90</v>
      </c>
      <c r="D905" s="5" t="s">
        <v>1788</v>
      </c>
      <c r="E905" s="5" t="s">
        <v>452</v>
      </c>
      <c r="F905" s="5" t="s">
        <v>452</v>
      </c>
      <c r="G905" s="5" t="s">
        <v>452</v>
      </c>
      <c r="H905" s="5" t="s">
        <v>53</v>
      </c>
      <c r="I905" s="5" t="s">
        <v>1789</v>
      </c>
      <c r="J905" s="5" t="s">
        <v>20</v>
      </c>
      <c r="K905" s="5" t="s">
        <v>32</v>
      </c>
      <c r="L905" s="5" t="s">
        <v>681</v>
      </c>
      <c r="M905" s="17">
        <v>80000</v>
      </c>
      <c r="N905" s="17">
        <v>90000</v>
      </c>
      <c r="O905" s="18">
        <v>85000</v>
      </c>
      <c r="P905" s="25">
        <f t="shared" si="44"/>
        <v>0</v>
      </c>
      <c r="Q905" s="25">
        <f t="shared" si="42"/>
        <v>0</v>
      </c>
      <c r="R905" s="25">
        <f t="shared" si="43"/>
        <v>0</v>
      </c>
    </row>
    <row r="906" spans="1:18" x14ac:dyDescent="0.2">
      <c r="A906" s="4" t="s">
        <v>81</v>
      </c>
      <c r="B906" s="4" t="s">
        <v>1790</v>
      </c>
      <c r="C906" s="4" t="s">
        <v>23</v>
      </c>
      <c r="D906" s="4" t="s">
        <v>484</v>
      </c>
      <c r="E906" s="4" t="s">
        <v>37</v>
      </c>
      <c r="F906" s="4" t="s">
        <v>37</v>
      </c>
      <c r="G906" s="4" t="s">
        <v>37</v>
      </c>
      <c r="H906" s="4" t="s">
        <v>31</v>
      </c>
      <c r="I906" s="4" t="s">
        <v>1791</v>
      </c>
      <c r="J906" s="4" t="s">
        <v>375</v>
      </c>
      <c r="K906" s="4" t="s">
        <v>32</v>
      </c>
      <c r="L906" s="4" t="s">
        <v>33</v>
      </c>
      <c r="M906" s="15">
        <v>66000</v>
      </c>
      <c r="N906" s="15">
        <v>84500</v>
      </c>
      <c r="O906" s="16">
        <v>75250</v>
      </c>
      <c r="P906" s="25">
        <f t="shared" si="44"/>
        <v>0</v>
      </c>
      <c r="Q906" s="25">
        <f t="shared" si="42"/>
        <v>0</v>
      </c>
      <c r="R906" s="25">
        <f t="shared" si="43"/>
        <v>0</v>
      </c>
    </row>
    <row r="907" spans="1:18" x14ac:dyDescent="0.2">
      <c r="A907" s="5" t="s">
        <v>96</v>
      </c>
      <c r="B907" s="5" t="s">
        <v>554</v>
      </c>
      <c r="C907" s="5" t="s">
        <v>50</v>
      </c>
      <c r="D907" s="5" t="s">
        <v>1792</v>
      </c>
      <c r="E907" s="5" t="s">
        <v>1793</v>
      </c>
      <c r="F907" s="5" t="s">
        <v>1793</v>
      </c>
      <c r="G907" s="5" t="s">
        <v>1793</v>
      </c>
      <c r="H907" s="5" t="s">
        <v>53</v>
      </c>
      <c r="I907" s="5" t="s">
        <v>54</v>
      </c>
      <c r="J907" s="5" t="s">
        <v>20</v>
      </c>
      <c r="K907" s="5" t="s">
        <v>32</v>
      </c>
      <c r="L907" s="5" t="s">
        <v>269</v>
      </c>
      <c r="M907" s="17">
        <v>60000</v>
      </c>
      <c r="N907" s="17">
        <v>70000</v>
      </c>
      <c r="O907" s="18">
        <v>65000</v>
      </c>
      <c r="P907" s="25">
        <f t="shared" si="44"/>
        <v>0</v>
      </c>
      <c r="Q907" s="25">
        <f t="shared" si="42"/>
        <v>0</v>
      </c>
      <c r="R907" s="25">
        <f t="shared" si="43"/>
        <v>0</v>
      </c>
    </row>
    <row r="908" spans="1:18" x14ac:dyDescent="0.2">
      <c r="A908" s="4" t="s">
        <v>22</v>
      </c>
      <c r="B908" s="4" t="s">
        <v>23</v>
      </c>
      <c r="C908" s="4" t="s">
        <v>23</v>
      </c>
      <c r="D908" s="4" t="s">
        <v>1794</v>
      </c>
      <c r="E908" s="4" t="s">
        <v>30</v>
      </c>
      <c r="F908" s="4" t="s">
        <v>30</v>
      </c>
      <c r="G908" s="4" t="s">
        <v>30</v>
      </c>
      <c r="H908" s="4" t="s">
        <v>31</v>
      </c>
      <c r="I908" s="4" t="s">
        <v>1795</v>
      </c>
      <c r="J908" s="4" t="s">
        <v>20</v>
      </c>
      <c r="K908" s="4" t="s">
        <v>32</v>
      </c>
      <c r="L908" s="4" t="s">
        <v>21</v>
      </c>
      <c r="M908" s="15">
        <v>65000</v>
      </c>
      <c r="N908" s="15">
        <v>80000</v>
      </c>
      <c r="O908" s="16">
        <v>72500</v>
      </c>
      <c r="P908" s="25">
        <f t="shared" si="44"/>
        <v>0</v>
      </c>
      <c r="Q908" s="25">
        <f t="shared" si="42"/>
        <v>0</v>
      </c>
      <c r="R908" s="25">
        <f t="shared" si="43"/>
        <v>0</v>
      </c>
    </row>
    <row r="909" spans="1:18" x14ac:dyDescent="0.2">
      <c r="A909" s="5" t="s">
        <v>48</v>
      </c>
      <c r="B909" s="5" t="s">
        <v>1800</v>
      </c>
      <c r="C909" s="5" t="s">
        <v>50</v>
      </c>
      <c r="D909" s="5" t="s">
        <v>1801</v>
      </c>
      <c r="E909" s="5" t="s">
        <v>99</v>
      </c>
      <c r="F909" s="5" t="s">
        <v>99</v>
      </c>
      <c r="G909" s="5" t="s">
        <v>99</v>
      </c>
      <c r="H909" s="5" t="s">
        <v>100</v>
      </c>
      <c r="I909" s="5" t="s">
        <v>1802</v>
      </c>
      <c r="J909" s="5" t="s">
        <v>223</v>
      </c>
      <c r="K909" s="5" t="s">
        <v>32</v>
      </c>
      <c r="L909" s="5" t="s">
        <v>33</v>
      </c>
      <c r="M909" s="17">
        <v>68500</v>
      </c>
      <c r="N909" s="17">
        <v>87000</v>
      </c>
      <c r="O909" s="18">
        <v>77750</v>
      </c>
      <c r="P909" s="25">
        <f t="shared" si="44"/>
        <v>0</v>
      </c>
      <c r="Q909" s="25">
        <f t="shared" si="42"/>
        <v>0</v>
      </c>
      <c r="R909" s="25">
        <f t="shared" si="43"/>
        <v>0</v>
      </c>
    </row>
    <row r="910" spans="1:18" x14ac:dyDescent="0.2">
      <c r="A910" s="4" t="s">
        <v>48</v>
      </c>
      <c r="B910" s="4" t="s">
        <v>49</v>
      </c>
      <c r="C910" s="4" t="s">
        <v>50</v>
      </c>
      <c r="D910" s="4" t="s">
        <v>1803</v>
      </c>
      <c r="E910" s="4" t="s">
        <v>1804</v>
      </c>
      <c r="F910" s="4" t="s">
        <v>1804</v>
      </c>
      <c r="G910" s="4" t="s">
        <v>1804</v>
      </c>
      <c r="H910" s="4" t="s">
        <v>31</v>
      </c>
      <c r="I910" s="4" t="s">
        <v>54</v>
      </c>
      <c r="J910" s="4" t="s">
        <v>20</v>
      </c>
      <c r="K910" s="4" t="s">
        <v>32</v>
      </c>
      <c r="L910" s="4" t="s">
        <v>21</v>
      </c>
      <c r="M910" s="15">
        <v>68500</v>
      </c>
      <c r="N910" s="15">
        <v>87000</v>
      </c>
      <c r="O910" s="16">
        <v>77750</v>
      </c>
      <c r="P910" s="25">
        <f t="shared" si="44"/>
        <v>0</v>
      </c>
      <c r="Q910" s="25">
        <f t="shared" si="42"/>
        <v>0</v>
      </c>
      <c r="R910" s="25">
        <f t="shared" si="43"/>
        <v>0</v>
      </c>
    </row>
    <row r="911" spans="1:18" x14ac:dyDescent="0.2">
      <c r="A911" s="5" t="s">
        <v>48</v>
      </c>
      <c r="B911" s="5" t="s">
        <v>565</v>
      </c>
      <c r="C911" s="5" t="s">
        <v>50</v>
      </c>
      <c r="D911" s="5" t="s">
        <v>1798</v>
      </c>
      <c r="E911" s="5" t="s">
        <v>556</v>
      </c>
      <c r="F911" s="5" t="s">
        <v>556</v>
      </c>
      <c r="G911" s="5" t="s">
        <v>556</v>
      </c>
      <c r="H911" s="5" t="s">
        <v>31</v>
      </c>
      <c r="I911" s="5" t="s">
        <v>1799</v>
      </c>
      <c r="J911" s="5" t="s">
        <v>20</v>
      </c>
      <c r="K911" s="5" t="s">
        <v>32</v>
      </c>
      <c r="L911" s="5" t="s">
        <v>21</v>
      </c>
      <c r="M911" s="17">
        <v>68500</v>
      </c>
      <c r="N911" s="17">
        <v>87000</v>
      </c>
      <c r="O911" s="18">
        <v>77750</v>
      </c>
      <c r="P911" s="25">
        <f t="shared" si="44"/>
        <v>0</v>
      </c>
      <c r="Q911" s="25">
        <f t="shared" si="42"/>
        <v>0</v>
      </c>
      <c r="R911" s="25">
        <f t="shared" si="43"/>
        <v>0</v>
      </c>
    </row>
    <row r="912" spans="1:18" x14ac:dyDescent="0.2">
      <c r="A912" s="4" t="s">
        <v>96</v>
      </c>
      <c r="B912" s="4" t="s">
        <v>1796</v>
      </c>
      <c r="C912" s="4" t="s">
        <v>50</v>
      </c>
      <c r="D912" s="4" t="s">
        <v>1797</v>
      </c>
      <c r="E912" s="4" t="s">
        <v>17</v>
      </c>
      <c r="F912" s="4" t="s">
        <v>17</v>
      </c>
      <c r="G912" s="4" t="s">
        <v>17</v>
      </c>
      <c r="H912" s="4" t="s">
        <v>18</v>
      </c>
      <c r="I912" s="4" t="s">
        <v>18</v>
      </c>
      <c r="J912" s="4" t="s">
        <v>20</v>
      </c>
      <c r="K912" s="4" t="s">
        <v>17</v>
      </c>
      <c r="L912" s="4" t="s">
        <v>21</v>
      </c>
      <c r="M912" s="15">
        <v>50000</v>
      </c>
      <c r="N912" s="15">
        <v>76458</v>
      </c>
      <c r="O912" s="16">
        <v>63229</v>
      </c>
      <c r="P912" s="25">
        <f t="shared" si="44"/>
        <v>0</v>
      </c>
      <c r="Q912" s="25">
        <f t="shared" si="42"/>
        <v>0</v>
      </c>
      <c r="R912" s="25">
        <f t="shared" si="43"/>
        <v>0</v>
      </c>
    </row>
    <row r="913" spans="1:18" x14ac:dyDescent="0.2">
      <c r="A913" s="5" t="s">
        <v>96</v>
      </c>
      <c r="B913" s="5" t="s">
        <v>1626</v>
      </c>
      <c r="C913" s="5" t="s">
        <v>50</v>
      </c>
      <c r="D913" s="5" t="s">
        <v>1778</v>
      </c>
      <c r="E913" s="5" t="s">
        <v>37</v>
      </c>
      <c r="F913" s="5" t="s">
        <v>37</v>
      </c>
      <c r="G913" s="5" t="s">
        <v>37</v>
      </c>
      <c r="H913" s="5" t="s">
        <v>31</v>
      </c>
      <c r="I913" s="5" t="s">
        <v>1777</v>
      </c>
      <c r="J913" s="5" t="s">
        <v>20</v>
      </c>
      <c r="K913" s="5" t="s">
        <v>32</v>
      </c>
      <c r="L913" s="5" t="s">
        <v>21</v>
      </c>
      <c r="M913" s="17">
        <v>30240.560000000001</v>
      </c>
      <c r="N913" s="17">
        <v>57200</v>
      </c>
      <c r="O913" s="18">
        <v>43720.28</v>
      </c>
      <c r="P913" s="25">
        <f t="shared" si="44"/>
        <v>0</v>
      </c>
      <c r="Q913" s="25">
        <f t="shared" si="42"/>
        <v>1</v>
      </c>
      <c r="R913" s="25">
        <f t="shared" si="43"/>
        <v>0</v>
      </c>
    </row>
    <row r="914" spans="1:18" x14ac:dyDescent="0.2">
      <c r="A914" s="4" t="s">
        <v>22</v>
      </c>
      <c r="B914" s="4" t="s">
        <v>23</v>
      </c>
      <c r="C914" s="4" t="s">
        <v>23</v>
      </c>
      <c r="D914" s="4" t="s">
        <v>1184</v>
      </c>
      <c r="E914" s="4" t="s">
        <v>298</v>
      </c>
      <c r="F914" s="4" t="s">
        <v>298</v>
      </c>
      <c r="G914" s="4" t="s">
        <v>298</v>
      </c>
      <c r="H914" s="4" t="s">
        <v>53</v>
      </c>
      <c r="I914" s="4" t="s">
        <v>1779</v>
      </c>
      <c r="J914" s="4" t="s">
        <v>20</v>
      </c>
      <c r="K914" s="4" t="s">
        <v>32</v>
      </c>
      <c r="L914" s="4" t="s">
        <v>46</v>
      </c>
      <c r="M914" s="15">
        <v>79601.600000000006</v>
      </c>
      <c r="N914" s="15">
        <v>114420.8</v>
      </c>
      <c r="O914" s="21">
        <v>97011.199999999997</v>
      </c>
      <c r="P914" s="25">
        <f t="shared" si="44"/>
        <v>0</v>
      </c>
      <c r="Q914" s="25">
        <f t="shared" si="42"/>
        <v>1</v>
      </c>
      <c r="R914" s="25">
        <f t="shared" si="43"/>
        <v>0</v>
      </c>
    </row>
    <row r="915" spans="1:18" x14ac:dyDescent="0.2">
      <c r="A915" s="5" t="s">
        <v>13</v>
      </c>
      <c r="B915" s="5" t="s">
        <v>1781</v>
      </c>
      <c r="C915" s="5" t="s">
        <v>103</v>
      </c>
      <c r="D915" s="5" t="s">
        <v>1782</v>
      </c>
      <c r="E915" s="5" t="s">
        <v>600</v>
      </c>
      <c r="F915" s="5" t="s">
        <v>600</v>
      </c>
      <c r="G915" s="5" t="s">
        <v>600</v>
      </c>
      <c r="H915" s="5" t="s">
        <v>31</v>
      </c>
      <c r="I915" s="5" t="s">
        <v>1783</v>
      </c>
      <c r="J915" s="5" t="s">
        <v>45</v>
      </c>
      <c r="K915" s="5" t="s">
        <v>32</v>
      </c>
      <c r="L915" s="5" t="s">
        <v>21</v>
      </c>
      <c r="M915" s="17">
        <v>30240.560000000001</v>
      </c>
      <c r="N915" s="17">
        <v>57200</v>
      </c>
      <c r="O915" s="18">
        <v>43720.28</v>
      </c>
      <c r="P915" s="25">
        <f t="shared" si="44"/>
        <v>0</v>
      </c>
      <c r="Q915" s="25">
        <f t="shared" si="42"/>
        <v>1</v>
      </c>
      <c r="R915" s="25">
        <f t="shared" si="43"/>
        <v>0</v>
      </c>
    </row>
    <row r="916" spans="1:18" x14ac:dyDescent="0.2">
      <c r="A916" s="4" t="s">
        <v>105</v>
      </c>
      <c r="B916" s="4" t="s">
        <v>1784</v>
      </c>
      <c r="C916" s="4" t="s">
        <v>28</v>
      </c>
      <c r="D916" s="4" t="s">
        <v>1785</v>
      </c>
      <c r="E916" s="4" t="s">
        <v>37</v>
      </c>
      <c r="F916" s="4" t="s">
        <v>37</v>
      </c>
      <c r="G916" s="4" t="s">
        <v>37</v>
      </c>
      <c r="H916" s="4" t="s">
        <v>31</v>
      </c>
      <c r="I916" s="4" t="s">
        <v>18</v>
      </c>
      <c r="J916" s="4" t="s">
        <v>20</v>
      </c>
      <c r="K916" s="4" t="s">
        <v>32</v>
      </c>
      <c r="L916" s="4" t="s">
        <v>39</v>
      </c>
      <c r="M916" s="15">
        <v>68819</v>
      </c>
      <c r="N916" s="15">
        <v>84450</v>
      </c>
      <c r="O916" s="16">
        <v>76634.5</v>
      </c>
      <c r="P916" s="25">
        <f t="shared" si="44"/>
        <v>0</v>
      </c>
      <c r="Q916" s="25">
        <f t="shared" si="42"/>
        <v>0</v>
      </c>
      <c r="R916" s="25">
        <f t="shared" si="43"/>
        <v>0</v>
      </c>
    </row>
    <row r="917" spans="1:18" x14ac:dyDescent="0.2">
      <c r="A917" s="5" t="s">
        <v>13</v>
      </c>
      <c r="B917" s="5" t="s">
        <v>1781</v>
      </c>
      <c r="C917" s="5" t="s">
        <v>103</v>
      </c>
      <c r="D917" s="5" t="s">
        <v>1782</v>
      </c>
      <c r="E917" s="5" t="s">
        <v>600</v>
      </c>
      <c r="F917" s="5" t="s">
        <v>600</v>
      </c>
      <c r="G917" s="5" t="s">
        <v>600</v>
      </c>
      <c r="H917" s="5" t="s">
        <v>31</v>
      </c>
      <c r="I917" s="5" t="s">
        <v>1783</v>
      </c>
      <c r="J917" s="5" t="s">
        <v>45</v>
      </c>
      <c r="K917" s="5" t="s">
        <v>32</v>
      </c>
      <c r="L917" s="5" t="s">
        <v>21</v>
      </c>
      <c r="M917" s="17">
        <v>30240.560000000001</v>
      </c>
      <c r="N917" s="17">
        <v>57200</v>
      </c>
      <c r="O917" s="18">
        <v>43720.28</v>
      </c>
      <c r="P917" s="25">
        <f t="shared" si="44"/>
        <v>0</v>
      </c>
      <c r="Q917" s="25">
        <f t="shared" si="42"/>
        <v>1</v>
      </c>
      <c r="R917" s="25">
        <f t="shared" si="43"/>
        <v>0</v>
      </c>
    </row>
    <row r="918" spans="1:18" x14ac:dyDescent="0.2">
      <c r="A918" s="4" t="s">
        <v>55</v>
      </c>
      <c r="B918" s="4" t="s">
        <v>1786</v>
      </c>
      <c r="C918" s="4" t="s">
        <v>50</v>
      </c>
      <c r="D918" s="4" t="s">
        <v>1304</v>
      </c>
      <c r="E918" s="4" t="s">
        <v>123</v>
      </c>
      <c r="F918" s="4" t="s">
        <v>123</v>
      </c>
      <c r="G918" s="4" t="s">
        <v>123</v>
      </c>
      <c r="H918" s="4" t="s">
        <v>31</v>
      </c>
      <c r="I918" s="4" t="s">
        <v>1787</v>
      </c>
      <c r="J918" s="4" t="s">
        <v>20</v>
      </c>
      <c r="K918" s="4" t="s">
        <v>32</v>
      </c>
      <c r="L918" s="4" t="s">
        <v>21</v>
      </c>
      <c r="M918" s="15">
        <v>68000</v>
      </c>
      <c r="N918" s="15">
        <v>88300</v>
      </c>
      <c r="O918" s="16">
        <v>78150</v>
      </c>
      <c r="P918" s="25">
        <f t="shared" si="44"/>
        <v>0</v>
      </c>
      <c r="Q918" s="25">
        <f t="shared" si="42"/>
        <v>0</v>
      </c>
      <c r="R918" s="25">
        <f t="shared" si="43"/>
        <v>0</v>
      </c>
    </row>
    <row r="919" spans="1:18" x14ac:dyDescent="0.2">
      <c r="A919" s="5" t="s">
        <v>13</v>
      </c>
      <c r="B919" s="5" t="s">
        <v>798</v>
      </c>
      <c r="C919" s="5" t="s">
        <v>90</v>
      </c>
      <c r="D919" s="5" t="s">
        <v>1788</v>
      </c>
      <c r="E919" s="5" t="s">
        <v>452</v>
      </c>
      <c r="F919" s="5" t="s">
        <v>452</v>
      </c>
      <c r="G919" s="5" t="s">
        <v>452</v>
      </c>
      <c r="H919" s="5" t="s">
        <v>53</v>
      </c>
      <c r="I919" s="5" t="s">
        <v>1789</v>
      </c>
      <c r="J919" s="5" t="s">
        <v>20</v>
      </c>
      <c r="K919" s="5" t="s">
        <v>32</v>
      </c>
      <c r="L919" s="5" t="s">
        <v>681</v>
      </c>
      <c r="M919" s="17">
        <v>80000</v>
      </c>
      <c r="N919" s="17">
        <v>90000</v>
      </c>
      <c r="O919" s="18">
        <v>85000</v>
      </c>
      <c r="P919" s="25">
        <f t="shared" si="44"/>
        <v>0</v>
      </c>
      <c r="Q919" s="25">
        <f t="shared" si="42"/>
        <v>0</v>
      </c>
      <c r="R919" s="25">
        <f t="shared" si="43"/>
        <v>0</v>
      </c>
    </row>
    <row r="920" spans="1:18" x14ac:dyDescent="0.2">
      <c r="A920" s="4" t="s">
        <v>81</v>
      </c>
      <c r="B920" s="4" t="s">
        <v>1790</v>
      </c>
      <c r="C920" s="4" t="s">
        <v>23</v>
      </c>
      <c r="D920" s="4" t="s">
        <v>484</v>
      </c>
      <c r="E920" s="4" t="s">
        <v>37</v>
      </c>
      <c r="F920" s="4" t="s">
        <v>37</v>
      </c>
      <c r="G920" s="4" t="s">
        <v>37</v>
      </c>
      <c r="H920" s="4" t="s">
        <v>31</v>
      </c>
      <c r="I920" s="4" t="s">
        <v>1791</v>
      </c>
      <c r="J920" s="4" t="s">
        <v>375</v>
      </c>
      <c r="K920" s="4" t="s">
        <v>32</v>
      </c>
      <c r="L920" s="4" t="s">
        <v>33</v>
      </c>
      <c r="M920" s="15">
        <v>66000</v>
      </c>
      <c r="N920" s="15">
        <v>84500</v>
      </c>
      <c r="O920" s="16">
        <v>75250</v>
      </c>
      <c r="P920" s="25">
        <f t="shared" si="44"/>
        <v>0</v>
      </c>
      <c r="Q920" s="25">
        <f t="shared" si="42"/>
        <v>0</v>
      </c>
      <c r="R920" s="25">
        <f t="shared" si="43"/>
        <v>0</v>
      </c>
    </row>
    <row r="921" spans="1:18" x14ac:dyDescent="0.2">
      <c r="A921" s="5" t="s">
        <v>96</v>
      </c>
      <c r="B921" s="5" t="s">
        <v>554</v>
      </c>
      <c r="C921" s="5" t="s">
        <v>50</v>
      </c>
      <c r="D921" s="5" t="s">
        <v>1792</v>
      </c>
      <c r="E921" s="5" t="s">
        <v>1793</v>
      </c>
      <c r="F921" s="5" t="s">
        <v>1793</v>
      </c>
      <c r="G921" s="5" t="s">
        <v>1793</v>
      </c>
      <c r="H921" s="5" t="s">
        <v>53</v>
      </c>
      <c r="I921" s="5" t="s">
        <v>54</v>
      </c>
      <c r="J921" s="5" t="s">
        <v>20</v>
      </c>
      <c r="K921" s="5" t="s">
        <v>32</v>
      </c>
      <c r="L921" s="5" t="s">
        <v>269</v>
      </c>
      <c r="M921" s="17">
        <v>60000</v>
      </c>
      <c r="N921" s="17">
        <v>70000</v>
      </c>
      <c r="O921" s="18">
        <v>65000</v>
      </c>
      <c r="P921" s="25">
        <f t="shared" si="44"/>
        <v>0</v>
      </c>
      <c r="Q921" s="25">
        <f t="shared" si="42"/>
        <v>0</v>
      </c>
      <c r="R921" s="25">
        <f t="shared" si="43"/>
        <v>0</v>
      </c>
    </row>
    <row r="922" spans="1:18" x14ac:dyDescent="0.2">
      <c r="A922" s="4" t="s">
        <v>22</v>
      </c>
      <c r="B922" s="4" t="s">
        <v>23</v>
      </c>
      <c r="C922" s="4" t="s">
        <v>23</v>
      </c>
      <c r="D922" s="4" t="s">
        <v>1794</v>
      </c>
      <c r="E922" s="4" t="s">
        <v>30</v>
      </c>
      <c r="F922" s="4" t="s">
        <v>30</v>
      </c>
      <c r="G922" s="4" t="s">
        <v>30</v>
      </c>
      <c r="H922" s="4" t="s">
        <v>31</v>
      </c>
      <c r="I922" s="4" t="s">
        <v>1795</v>
      </c>
      <c r="J922" s="4" t="s">
        <v>20</v>
      </c>
      <c r="K922" s="4" t="s">
        <v>32</v>
      </c>
      <c r="L922" s="4" t="s">
        <v>21</v>
      </c>
      <c r="M922" s="15">
        <v>65000</v>
      </c>
      <c r="N922" s="15">
        <v>80000</v>
      </c>
      <c r="O922" s="16">
        <v>72500</v>
      </c>
      <c r="P922" s="25">
        <f t="shared" si="44"/>
        <v>0</v>
      </c>
      <c r="Q922" s="25">
        <f t="shared" si="42"/>
        <v>0</v>
      </c>
      <c r="R922" s="25">
        <f t="shared" si="43"/>
        <v>0</v>
      </c>
    </row>
    <row r="923" spans="1:18" x14ac:dyDescent="0.2">
      <c r="A923" s="5" t="s">
        <v>13</v>
      </c>
      <c r="B923" s="5" t="s">
        <v>1805</v>
      </c>
      <c r="C923" s="5" t="s">
        <v>50</v>
      </c>
      <c r="D923" s="5" t="s">
        <v>1806</v>
      </c>
      <c r="E923" s="5" t="s">
        <v>344</v>
      </c>
      <c r="F923" s="5" t="s">
        <v>344</v>
      </c>
      <c r="G923" s="5" t="s">
        <v>344</v>
      </c>
      <c r="H923" s="5" t="s">
        <v>53</v>
      </c>
      <c r="I923" s="5" t="s">
        <v>1807</v>
      </c>
      <c r="J923" s="5" t="s">
        <v>45</v>
      </c>
      <c r="K923" s="5" t="s">
        <v>32</v>
      </c>
      <c r="L923" s="5" t="s">
        <v>21</v>
      </c>
      <c r="M923" s="17">
        <v>85536.24</v>
      </c>
      <c r="N923" s="17">
        <v>106920.24</v>
      </c>
      <c r="O923" s="18">
        <v>96228.24</v>
      </c>
      <c r="P923" s="25">
        <f t="shared" si="44"/>
        <v>0</v>
      </c>
      <c r="Q923" s="25">
        <f t="shared" si="42"/>
        <v>0</v>
      </c>
      <c r="R923" s="25">
        <f t="shared" si="43"/>
        <v>0</v>
      </c>
    </row>
    <row r="924" spans="1:18" x14ac:dyDescent="0.2">
      <c r="A924" s="4" t="s">
        <v>88</v>
      </c>
      <c r="B924" s="4" t="s">
        <v>1808</v>
      </c>
      <c r="C924" s="4" t="s">
        <v>90</v>
      </c>
      <c r="D924" s="4" t="s">
        <v>1809</v>
      </c>
      <c r="E924" s="4" t="s">
        <v>17</v>
      </c>
      <c r="F924" s="4" t="s">
        <v>17</v>
      </c>
      <c r="G924" s="4" t="s">
        <v>17</v>
      </c>
      <c r="H924" s="4" t="s">
        <v>18</v>
      </c>
      <c r="I924" s="4" t="s">
        <v>1810</v>
      </c>
      <c r="J924" s="4" t="s">
        <v>20</v>
      </c>
      <c r="K924" s="4" t="s">
        <v>17</v>
      </c>
      <c r="L924" s="4" t="s">
        <v>21</v>
      </c>
      <c r="M924" s="15">
        <v>85816.8</v>
      </c>
      <c r="N924" s="15">
        <v>91520</v>
      </c>
      <c r="O924" s="16">
        <v>88668.4</v>
      </c>
      <c r="P924" s="25">
        <f t="shared" si="44"/>
        <v>0</v>
      </c>
      <c r="Q924" s="25">
        <f t="shared" si="42"/>
        <v>0</v>
      </c>
      <c r="R924" s="25">
        <f t="shared" si="43"/>
        <v>0</v>
      </c>
    </row>
    <row r="925" spans="1:18" x14ac:dyDescent="0.2">
      <c r="A925" s="5" t="s">
        <v>55</v>
      </c>
      <c r="B925" s="5" t="s">
        <v>1811</v>
      </c>
      <c r="C925" s="5" t="s">
        <v>41</v>
      </c>
      <c r="D925" s="5" t="s">
        <v>1812</v>
      </c>
      <c r="E925" s="5" t="s">
        <v>99</v>
      </c>
      <c r="F925" s="5" t="s">
        <v>99</v>
      </c>
      <c r="G925" s="5" t="s">
        <v>99</v>
      </c>
      <c r="H925" s="5" t="s">
        <v>100</v>
      </c>
      <c r="I925" s="5" t="s">
        <v>1424</v>
      </c>
      <c r="J925" s="5" t="s">
        <v>45</v>
      </c>
      <c r="K925" s="5" t="s">
        <v>32</v>
      </c>
      <c r="L925" s="5" t="s">
        <v>21</v>
      </c>
      <c r="M925" s="17">
        <v>30240.560000000001</v>
      </c>
      <c r="N925" s="17">
        <v>57200</v>
      </c>
      <c r="O925" s="18">
        <v>43720.28</v>
      </c>
      <c r="P925" s="25">
        <f t="shared" si="44"/>
        <v>0</v>
      </c>
      <c r="Q925" s="25">
        <f t="shared" si="42"/>
        <v>1</v>
      </c>
      <c r="R925" s="25">
        <f t="shared" si="43"/>
        <v>0</v>
      </c>
    </row>
    <row r="926" spans="1:18" x14ac:dyDescent="0.2">
      <c r="A926" s="4" t="s">
        <v>105</v>
      </c>
      <c r="B926" s="4" t="s">
        <v>832</v>
      </c>
      <c r="C926" s="4" t="s">
        <v>28</v>
      </c>
      <c r="D926" s="4" t="s">
        <v>1813</v>
      </c>
      <c r="E926" s="4" t="s">
        <v>136</v>
      </c>
      <c r="F926" s="4" t="s">
        <v>136</v>
      </c>
      <c r="G926" s="4" t="s">
        <v>136</v>
      </c>
      <c r="H926" s="4" t="s">
        <v>100</v>
      </c>
      <c r="I926" s="4" t="s">
        <v>589</v>
      </c>
      <c r="J926" s="4" t="s">
        <v>45</v>
      </c>
      <c r="K926" s="4" t="s">
        <v>32</v>
      </c>
      <c r="L926" s="4" t="s">
        <v>21</v>
      </c>
      <c r="M926" s="15">
        <v>85000</v>
      </c>
      <c r="N926" s="15">
        <v>85000</v>
      </c>
      <c r="O926" s="16">
        <v>85000</v>
      </c>
      <c r="P926" s="25">
        <f t="shared" si="44"/>
        <v>0</v>
      </c>
      <c r="Q926" s="25">
        <f t="shared" ref="Q926:Q989" si="45">IF(OR(N926&lt;V$22, N926&gt;V$26), 1, 0)</f>
        <v>0</v>
      </c>
      <c r="R926" s="25">
        <f t="shared" ref="R926:R989" si="46">IF(OR(O926&lt;V$23, O926&gt;V$27),1,0)</f>
        <v>0</v>
      </c>
    </row>
    <row r="927" spans="1:18" x14ac:dyDescent="0.2">
      <c r="A927" s="5" t="s">
        <v>96</v>
      </c>
      <c r="B927" s="5" t="s">
        <v>1796</v>
      </c>
      <c r="C927" s="5" t="s">
        <v>50</v>
      </c>
      <c r="D927" s="5" t="s">
        <v>1797</v>
      </c>
      <c r="E927" s="5" t="s">
        <v>17</v>
      </c>
      <c r="F927" s="5" t="s">
        <v>17</v>
      </c>
      <c r="G927" s="5" t="s">
        <v>17</v>
      </c>
      <c r="H927" s="5" t="s">
        <v>18</v>
      </c>
      <c r="I927" s="5" t="s">
        <v>18</v>
      </c>
      <c r="J927" s="5" t="s">
        <v>20</v>
      </c>
      <c r="K927" s="5" t="s">
        <v>17</v>
      </c>
      <c r="L927" s="5" t="s">
        <v>21</v>
      </c>
      <c r="M927" s="17">
        <v>50000</v>
      </c>
      <c r="N927" s="17">
        <v>76458</v>
      </c>
      <c r="O927" s="18">
        <v>63229</v>
      </c>
      <c r="P927" s="25">
        <f t="shared" si="44"/>
        <v>0</v>
      </c>
      <c r="Q927" s="25">
        <f t="shared" si="45"/>
        <v>0</v>
      </c>
      <c r="R927" s="25">
        <f t="shared" si="46"/>
        <v>0</v>
      </c>
    </row>
    <row r="928" spans="1:18" x14ac:dyDescent="0.2">
      <c r="A928" s="4" t="s">
        <v>48</v>
      </c>
      <c r="B928" s="4" t="s">
        <v>1774</v>
      </c>
      <c r="C928" s="4" t="s">
        <v>28</v>
      </c>
      <c r="D928" s="4" t="s">
        <v>1775</v>
      </c>
      <c r="E928" s="4" t="s">
        <v>279</v>
      </c>
      <c r="F928" s="4" t="s">
        <v>279</v>
      </c>
      <c r="G928" s="4" t="s">
        <v>279</v>
      </c>
      <c r="H928" s="4" t="s">
        <v>31</v>
      </c>
      <c r="I928" s="4" t="s">
        <v>54</v>
      </c>
      <c r="J928" s="4" t="s">
        <v>20</v>
      </c>
      <c r="K928" s="4" t="s">
        <v>32</v>
      </c>
      <c r="L928" s="4" t="s">
        <v>39</v>
      </c>
      <c r="M928" s="15">
        <v>68500</v>
      </c>
      <c r="N928" s="15">
        <v>87000</v>
      </c>
      <c r="O928" s="16">
        <v>77750</v>
      </c>
      <c r="P928" s="25">
        <f t="shared" si="44"/>
        <v>0</v>
      </c>
      <c r="Q928" s="25">
        <f t="shared" si="45"/>
        <v>0</v>
      </c>
      <c r="R928" s="25">
        <f t="shared" si="46"/>
        <v>0</v>
      </c>
    </row>
    <row r="929" spans="1:18" x14ac:dyDescent="0.2">
      <c r="A929" s="5" t="s">
        <v>96</v>
      </c>
      <c r="B929" s="5" t="s">
        <v>1626</v>
      </c>
      <c r="C929" s="5" t="s">
        <v>50</v>
      </c>
      <c r="D929" s="5" t="s">
        <v>1776</v>
      </c>
      <c r="E929" s="5" t="s">
        <v>37</v>
      </c>
      <c r="F929" s="5" t="s">
        <v>37</v>
      </c>
      <c r="G929" s="5" t="s">
        <v>37</v>
      </c>
      <c r="H929" s="5" t="s">
        <v>31</v>
      </c>
      <c r="I929" s="5" t="s">
        <v>1777</v>
      </c>
      <c r="J929" s="5" t="s">
        <v>20</v>
      </c>
      <c r="K929" s="5" t="s">
        <v>32</v>
      </c>
      <c r="L929" s="5" t="s">
        <v>21</v>
      </c>
      <c r="M929" s="17">
        <v>30240.560000000001</v>
      </c>
      <c r="N929" s="17">
        <v>57200</v>
      </c>
      <c r="O929" s="18">
        <v>43720.28</v>
      </c>
      <c r="P929" s="25">
        <f t="shared" si="44"/>
        <v>0</v>
      </c>
      <c r="Q929" s="25">
        <f t="shared" si="45"/>
        <v>1</v>
      </c>
      <c r="R929" s="25">
        <f t="shared" si="46"/>
        <v>0</v>
      </c>
    </row>
    <row r="930" spans="1:18" x14ac:dyDescent="0.2">
      <c r="A930" s="4" t="s">
        <v>96</v>
      </c>
      <c r="B930" s="4" t="s">
        <v>1626</v>
      </c>
      <c r="C930" s="4" t="s">
        <v>50</v>
      </c>
      <c r="D930" s="4" t="s">
        <v>1778</v>
      </c>
      <c r="E930" s="4" t="s">
        <v>37</v>
      </c>
      <c r="F930" s="4" t="s">
        <v>37</v>
      </c>
      <c r="G930" s="4" t="s">
        <v>37</v>
      </c>
      <c r="H930" s="4" t="s">
        <v>31</v>
      </c>
      <c r="I930" s="4" t="s">
        <v>1777</v>
      </c>
      <c r="J930" s="4" t="s">
        <v>20</v>
      </c>
      <c r="K930" s="4" t="s">
        <v>32</v>
      </c>
      <c r="L930" s="4" t="s">
        <v>21</v>
      </c>
      <c r="M930" s="15">
        <v>30240.560000000001</v>
      </c>
      <c r="N930" s="15">
        <v>57200</v>
      </c>
      <c r="O930" s="16">
        <v>43720.28</v>
      </c>
      <c r="P930" s="25">
        <f t="shared" si="44"/>
        <v>0</v>
      </c>
      <c r="Q930" s="25">
        <f t="shared" si="45"/>
        <v>1</v>
      </c>
      <c r="R930" s="25">
        <f t="shared" si="46"/>
        <v>0</v>
      </c>
    </row>
    <row r="931" spans="1:18" x14ac:dyDescent="0.2">
      <c r="A931" s="5" t="s">
        <v>22</v>
      </c>
      <c r="B931" s="5" t="s">
        <v>23</v>
      </c>
      <c r="C931" s="5" t="s">
        <v>23</v>
      </c>
      <c r="D931" s="5" t="s">
        <v>1184</v>
      </c>
      <c r="E931" s="5" t="s">
        <v>298</v>
      </c>
      <c r="F931" s="5" t="s">
        <v>298</v>
      </c>
      <c r="G931" s="5" t="s">
        <v>298</v>
      </c>
      <c r="H931" s="5" t="s">
        <v>53</v>
      </c>
      <c r="I931" s="5" t="s">
        <v>1779</v>
      </c>
      <c r="J931" s="5" t="s">
        <v>20</v>
      </c>
      <c r="K931" s="5" t="s">
        <v>32</v>
      </c>
      <c r="L931" s="5" t="s">
        <v>46</v>
      </c>
      <c r="M931" s="17">
        <v>79601.600000000006</v>
      </c>
      <c r="N931" s="17">
        <v>114420.8</v>
      </c>
      <c r="O931" s="22">
        <v>97011.199999999997</v>
      </c>
      <c r="P931" s="25">
        <f t="shared" si="44"/>
        <v>0</v>
      </c>
      <c r="Q931" s="25">
        <f t="shared" si="45"/>
        <v>1</v>
      </c>
      <c r="R931" s="25">
        <f t="shared" si="46"/>
        <v>0</v>
      </c>
    </row>
    <row r="932" spans="1:18" x14ac:dyDescent="0.2">
      <c r="A932" s="4" t="s">
        <v>13</v>
      </c>
      <c r="B932" s="4" t="s">
        <v>1781</v>
      </c>
      <c r="C932" s="4" t="s">
        <v>103</v>
      </c>
      <c r="D932" s="4" t="s">
        <v>1782</v>
      </c>
      <c r="E932" s="4" t="s">
        <v>600</v>
      </c>
      <c r="F932" s="4" t="s">
        <v>600</v>
      </c>
      <c r="G932" s="4" t="s">
        <v>600</v>
      </c>
      <c r="H932" s="4" t="s">
        <v>31</v>
      </c>
      <c r="I932" s="4" t="s">
        <v>1783</v>
      </c>
      <c r="J932" s="4" t="s">
        <v>45</v>
      </c>
      <c r="K932" s="4" t="s">
        <v>32</v>
      </c>
      <c r="L932" s="4" t="s">
        <v>21</v>
      </c>
      <c r="M932" s="15">
        <v>30240.560000000001</v>
      </c>
      <c r="N932" s="15">
        <v>57200</v>
      </c>
      <c r="O932" s="16">
        <v>43720.28</v>
      </c>
      <c r="P932" s="25">
        <f t="shared" si="44"/>
        <v>0</v>
      </c>
      <c r="Q932" s="25">
        <f t="shared" si="45"/>
        <v>1</v>
      </c>
      <c r="R932" s="25">
        <f t="shared" si="46"/>
        <v>0</v>
      </c>
    </row>
    <row r="933" spans="1:18" x14ac:dyDescent="0.2">
      <c r="A933" s="5" t="s">
        <v>105</v>
      </c>
      <c r="B933" s="5" t="s">
        <v>1784</v>
      </c>
      <c r="C933" s="5" t="s">
        <v>28</v>
      </c>
      <c r="D933" s="5" t="s">
        <v>1785</v>
      </c>
      <c r="E933" s="5" t="s">
        <v>37</v>
      </c>
      <c r="F933" s="5" t="s">
        <v>37</v>
      </c>
      <c r="G933" s="5" t="s">
        <v>37</v>
      </c>
      <c r="H933" s="5" t="s">
        <v>31</v>
      </c>
      <c r="I933" s="5" t="s">
        <v>18</v>
      </c>
      <c r="J933" s="5" t="s">
        <v>20</v>
      </c>
      <c r="K933" s="5" t="s">
        <v>32</v>
      </c>
      <c r="L933" s="5" t="s">
        <v>39</v>
      </c>
      <c r="M933" s="17">
        <v>68819</v>
      </c>
      <c r="N933" s="17">
        <v>84450</v>
      </c>
      <c r="O933" s="18">
        <v>76634.5</v>
      </c>
      <c r="P933" s="25">
        <f t="shared" si="44"/>
        <v>0</v>
      </c>
      <c r="Q933" s="25">
        <f t="shared" si="45"/>
        <v>0</v>
      </c>
      <c r="R933" s="25">
        <f t="shared" si="46"/>
        <v>0</v>
      </c>
    </row>
    <row r="934" spans="1:18" x14ac:dyDescent="0.2">
      <c r="A934" s="4" t="s">
        <v>13</v>
      </c>
      <c r="B934" s="4" t="s">
        <v>1781</v>
      </c>
      <c r="C934" s="4" t="s">
        <v>103</v>
      </c>
      <c r="D934" s="4" t="s">
        <v>1782</v>
      </c>
      <c r="E934" s="4" t="s">
        <v>600</v>
      </c>
      <c r="F934" s="4" t="s">
        <v>600</v>
      </c>
      <c r="G934" s="4" t="s">
        <v>600</v>
      </c>
      <c r="H934" s="4" t="s">
        <v>31</v>
      </c>
      <c r="I934" s="4" t="s">
        <v>1783</v>
      </c>
      <c r="J934" s="4" t="s">
        <v>45</v>
      </c>
      <c r="K934" s="4" t="s">
        <v>32</v>
      </c>
      <c r="L934" s="4" t="s">
        <v>21</v>
      </c>
      <c r="M934" s="15">
        <v>30240.560000000001</v>
      </c>
      <c r="N934" s="15">
        <v>57200</v>
      </c>
      <c r="O934" s="16">
        <v>43720.28</v>
      </c>
      <c r="P934" s="25">
        <f t="shared" si="44"/>
        <v>0</v>
      </c>
      <c r="Q934" s="25">
        <f t="shared" si="45"/>
        <v>1</v>
      </c>
      <c r="R934" s="25">
        <f t="shared" si="46"/>
        <v>0</v>
      </c>
    </row>
    <row r="935" spans="1:18" x14ac:dyDescent="0.2">
      <c r="A935" s="5" t="s">
        <v>55</v>
      </c>
      <c r="B935" s="5" t="s">
        <v>1786</v>
      </c>
      <c r="C935" s="5" t="s">
        <v>50</v>
      </c>
      <c r="D935" s="5" t="s">
        <v>1304</v>
      </c>
      <c r="E935" s="5" t="s">
        <v>123</v>
      </c>
      <c r="F935" s="5" t="s">
        <v>123</v>
      </c>
      <c r="G935" s="5" t="s">
        <v>123</v>
      </c>
      <c r="H935" s="5" t="s">
        <v>31</v>
      </c>
      <c r="I935" s="5" t="s">
        <v>1787</v>
      </c>
      <c r="J935" s="5" t="s">
        <v>20</v>
      </c>
      <c r="K935" s="5" t="s">
        <v>32</v>
      </c>
      <c r="L935" s="5" t="s">
        <v>21</v>
      </c>
      <c r="M935" s="17">
        <v>68000</v>
      </c>
      <c r="N935" s="17">
        <v>88300</v>
      </c>
      <c r="O935" s="18">
        <v>78150</v>
      </c>
      <c r="P935" s="25">
        <f t="shared" si="44"/>
        <v>0</v>
      </c>
      <c r="Q935" s="25">
        <f t="shared" si="45"/>
        <v>0</v>
      </c>
      <c r="R935" s="25">
        <f t="shared" si="46"/>
        <v>0</v>
      </c>
    </row>
    <row r="936" spans="1:18" x14ac:dyDescent="0.2">
      <c r="A936" s="4" t="s">
        <v>13</v>
      </c>
      <c r="B936" s="4" t="s">
        <v>798</v>
      </c>
      <c r="C936" s="4" t="s">
        <v>90</v>
      </c>
      <c r="D936" s="4" t="s">
        <v>1788</v>
      </c>
      <c r="E936" s="4" t="s">
        <v>452</v>
      </c>
      <c r="F936" s="4" t="s">
        <v>452</v>
      </c>
      <c r="G936" s="4" t="s">
        <v>452</v>
      </c>
      <c r="H936" s="4" t="s">
        <v>53</v>
      </c>
      <c r="I936" s="4" t="s">
        <v>1789</v>
      </c>
      <c r="J936" s="4" t="s">
        <v>20</v>
      </c>
      <c r="K936" s="4" t="s">
        <v>32</v>
      </c>
      <c r="L936" s="4" t="s">
        <v>681</v>
      </c>
      <c r="M936" s="15">
        <v>80000</v>
      </c>
      <c r="N936" s="15">
        <v>90000</v>
      </c>
      <c r="O936" s="16">
        <v>85000</v>
      </c>
      <c r="P936" s="25">
        <f t="shared" si="44"/>
        <v>0</v>
      </c>
      <c r="Q936" s="25">
        <f t="shared" si="45"/>
        <v>0</v>
      </c>
      <c r="R936" s="25">
        <f t="shared" si="46"/>
        <v>0</v>
      </c>
    </row>
    <row r="937" spans="1:18" x14ac:dyDescent="0.2">
      <c r="A937" s="5" t="s">
        <v>81</v>
      </c>
      <c r="B937" s="5" t="s">
        <v>1790</v>
      </c>
      <c r="C937" s="5" t="s">
        <v>23</v>
      </c>
      <c r="D937" s="5" t="s">
        <v>484</v>
      </c>
      <c r="E937" s="5" t="s">
        <v>37</v>
      </c>
      <c r="F937" s="5" t="s">
        <v>37</v>
      </c>
      <c r="G937" s="5" t="s">
        <v>37</v>
      </c>
      <c r="H937" s="5" t="s">
        <v>31</v>
      </c>
      <c r="I937" s="5" t="s">
        <v>1791</v>
      </c>
      <c r="J937" s="5" t="s">
        <v>375</v>
      </c>
      <c r="K937" s="5" t="s">
        <v>32</v>
      </c>
      <c r="L937" s="5" t="s">
        <v>33</v>
      </c>
      <c r="M937" s="17">
        <v>66000</v>
      </c>
      <c r="N937" s="17">
        <v>84500</v>
      </c>
      <c r="O937" s="18">
        <v>75250</v>
      </c>
      <c r="P937" s="25">
        <f t="shared" si="44"/>
        <v>0</v>
      </c>
      <c r="Q937" s="25">
        <f t="shared" si="45"/>
        <v>0</v>
      </c>
      <c r="R937" s="25">
        <f t="shared" si="46"/>
        <v>0</v>
      </c>
    </row>
    <row r="938" spans="1:18" x14ac:dyDescent="0.2">
      <c r="A938" s="4" t="s">
        <v>96</v>
      </c>
      <c r="B938" s="4" t="s">
        <v>554</v>
      </c>
      <c r="C938" s="4" t="s">
        <v>50</v>
      </c>
      <c r="D938" s="4" t="s">
        <v>1792</v>
      </c>
      <c r="E938" s="4" t="s">
        <v>1793</v>
      </c>
      <c r="F938" s="4" t="s">
        <v>1793</v>
      </c>
      <c r="G938" s="4" t="s">
        <v>1793</v>
      </c>
      <c r="H938" s="4" t="s">
        <v>53</v>
      </c>
      <c r="I938" s="4" t="s">
        <v>54</v>
      </c>
      <c r="J938" s="4" t="s">
        <v>20</v>
      </c>
      <c r="K938" s="4" t="s">
        <v>32</v>
      </c>
      <c r="L938" s="4" t="s">
        <v>269</v>
      </c>
      <c r="M938" s="15">
        <v>60000</v>
      </c>
      <c r="N938" s="15">
        <v>70000</v>
      </c>
      <c r="O938" s="16">
        <v>65000</v>
      </c>
      <c r="P938" s="25">
        <f t="shared" si="44"/>
        <v>0</v>
      </c>
      <c r="Q938" s="25">
        <f t="shared" si="45"/>
        <v>0</v>
      </c>
      <c r="R938" s="25">
        <f t="shared" si="46"/>
        <v>0</v>
      </c>
    </row>
    <row r="939" spans="1:18" x14ac:dyDescent="0.2">
      <c r="A939" s="5" t="s">
        <v>22</v>
      </c>
      <c r="B939" s="5" t="s">
        <v>23</v>
      </c>
      <c r="C939" s="5" t="s">
        <v>23</v>
      </c>
      <c r="D939" s="5" t="s">
        <v>1794</v>
      </c>
      <c r="E939" s="5" t="s">
        <v>30</v>
      </c>
      <c r="F939" s="5" t="s">
        <v>30</v>
      </c>
      <c r="G939" s="5" t="s">
        <v>30</v>
      </c>
      <c r="H939" s="5" t="s">
        <v>31</v>
      </c>
      <c r="I939" s="5" t="s">
        <v>1795</v>
      </c>
      <c r="J939" s="5" t="s">
        <v>20</v>
      </c>
      <c r="K939" s="5" t="s">
        <v>32</v>
      </c>
      <c r="L939" s="5" t="s">
        <v>21</v>
      </c>
      <c r="M939" s="17">
        <v>65000</v>
      </c>
      <c r="N939" s="17">
        <v>80000</v>
      </c>
      <c r="O939" s="18">
        <v>72500</v>
      </c>
      <c r="P939" s="25">
        <f t="shared" si="44"/>
        <v>0</v>
      </c>
      <c r="Q939" s="25">
        <f t="shared" si="45"/>
        <v>0</v>
      </c>
      <c r="R939" s="25">
        <f t="shared" si="46"/>
        <v>0</v>
      </c>
    </row>
    <row r="940" spans="1:18" x14ac:dyDescent="0.2">
      <c r="A940" s="4" t="s">
        <v>48</v>
      </c>
      <c r="B940" s="4" t="s">
        <v>49</v>
      </c>
      <c r="C940" s="4" t="s">
        <v>50</v>
      </c>
      <c r="D940" s="4" t="s">
        <v>1803</v>
      </c>
      <c r="E940" s="4" t="s">
        <v>1804</v>
      </c>
      <c r="F940" s="4" t="s">
        <v>1804</v>
      </c>
      <c r="G940" s="4" t="s">
        <v>1804</v>
      </c>
      <c r="H940" s="4" t="s">
        <v>31</v>
      </c>
      <c r="I940" s="4" t="s">
        <v>54</v>
      </c>
      <c r="J940" s="4" t="s">
        <v>20</v>
      </c>
      <c r="K940" s="4" t="s">
        <v>32</v>
      </c>
      <c r="L940" s="4" t="s">
        <v>21</v>
      </c>
      <c r="M940" s="15">
        <v>68500</v>
      </c>
      <c r="N940" s="15">
        <v>87000</v>
      </c>
      <c r="O940" s="16">
        <v>77750</v>
      </c>
      <c r="P940" s="25">
        <f t="shared" si="44"/>
        <v>0</v>
      </c>
      <c r="Q940" s="25">
        <f t="shared" si="45"/>
        <v>0</v>
      </c>
      <c r="R940" s="25">
        <f t="shared" si="46"/>
        <v>0</v>
      </c>
    </row>
    <row r="941" spans="1:18" x14ac:dyDescent="0.2">
      <c r="A941" s="5" t="s">
        <v>105</v>
      </c>
      <c r="B941" s="5" t="s">
        <v>832</v>
      </c>
      <c r="C941" s="5" t="s">
        <v>28</v>
      </c>
      <c r="D941" s="5" t="s">
        <v>1813</v>
      </c>
      <c r="E941" s="5" t="s">
        <v>136</v>
      </c>
      <c r="F941" s="5" t="s">
        <v>136</v>
      </c>
      <c r="G941" s="5" t="s">
        <v>136</v>
      </c>
      <c r="H941" s="5" t="s">
        <v>100</v>
      </c>
      <c r="I941" s="5" t="s">
        <v>589</v>
      </c>
      <c r="J941" s="5" t="s">
        <v>45</v>
      </c>
      <c r="K941" s="5" t="s">
        <v>32</v>
      </c>
      <c r="L941" s="5" t="s">
        <v>21</v>
      </c>
      <c r="M941" s="17">
        <v>85000</v>
      </c>
      <c r="N941" s="17">
        <v>85000</v>
      </c>
      <c r="O941" s="18">
        <v>85000</v>
      </c>
      <c r="P941" s="25">
        <f t="shared" si="44"/>
        <v>0</v>
      </c>
      <c r="Q941" s="25">
        <f t="shared" si="45"/>
        <v>0</v>
      </c>
      <c r="R941" s="25">
        <f t="shared" si="46"/>
        <v>0</v>
      </c>
    </row>
    <row r="942" spans="1:18" x14ac:dyDescent="0.2">
      <c r="A942" s="4" t="s">
        <v>96</v>
      </c>
      <c r="B942" s="4" t="s">
        <v>1796</v>
      </c>
      <c r="C942" s="4" t="s">
        <v>50</v>
      </c>
      <c r="D942" s="4" t="s">
        <v>1797</v>
      </c>
      <c r="E942" s="4" t="s">
        <v>17</v>
      </c>
      <c r="F942" s="4" t="s">
        <v>17</v>
      </c>
      <c r="G942" s="4" t="s">
        <v>17</v>
      </c>
      <c r="H942" s="4" t="s">
        <v>18</v>
      </c>
      <c r="I942" s="4" t="s">
        <v>18</v>
      </c>
      <c r="J942" s="4" t="s">
        <v>20</v>
      </c>
      <c r="K942" s="4" t="s">
        <v>17</v>
      </c>
      <c r="L942" s="4" t="s">
        <v>21</v>
      </c>
      <c r="M942" s="15">
        <v>50000</v>
      </c>
      <c r="N942" s="15">
        <v>76458</v>
      </c>
      <c r="O942" s="16">
        <v>63229</v>
      </c>
      <c r="P942" s="25">
        <f t="shared" si="44"/>
        <v>0</v>
      </c>
      <c r="Q942" s="25">
        <f t="shared" si="45"/>
        <v>0</v>
      </c>
      <c r="R942" s="25">
        <f t="shared" si="46"/>
        <v>0</v>
      </c>
    </row>
    <row r="943" spans="1:18" x14ac:dyDescent="0.2">
      <c r="A943" s="5" t="s">
        <v>96</v>
      </c>
      <c r="B943" s="5" t="s">
        <v>1626</v>
      </c>
      <c r="C943" s="5" t="s">
        <v>50</v>
      </c>
      <c r="D943" s="5" t="s">
        <v>1776</v>
      </c>
      <c r="E943" s="5" t="s">
        <v>37</v>
      </c>
      <c r="F943" s="5" t="s">
        <v>37</v>
      </c>
      <c r="G943" s="5" t="s">
        <v>37</v>
      </c>
      <c r="H943" s="5" t="s">
        <v>31</v>
      </c>
      <c r="I943" s="5" t="s">
        <v>1777</v>
      </c>
      <c r="J943" s="5" t="s">
        <v>20</v>
      </c>
      <c r="K943" s="5" t="s">
        <v>32</v>
      </c>
      <c r="L943" s="5" t="s">
        <v>21</v>
      </c>
      <c r="M943" s="17">
        <v>30240.560000000001</v>
      </c>
      <c r="N943" s="17">
        <v>57200</v>
      </c>
      <c r="O943" s="18">
        <v>43720.28</v>
      </c>
      <c r="P943" s="25">
        <f t="shared" si="44"/>
        <v>0</v>
      </c>
      <c r="Q943" s="25">
        <f t="shared" si="45"/>
        <v>1</v>
      </c>
      <c r="R943" s="25">
        <f t="shared" si="46"/>
        <v>0</v>
      </c>
    </row>
    <row r="944" spans="1:18" x14ac:dyDescent="0.2">
      <c r="A944" s="4" t="s">
        <v>96</v>
      </c>
      <c r="B944" s="4" t="s">
        <v>1626</v>
      </c>
      <c r="C944" s="4" t="s">
        <v>50</v>
      </c>
      <c r="D944" s="4" t="s">
        <v>1778</v>
      </c>
      <c r="E944" s="4" t="s">
        <v>37</v>
      </c>
      <c r="F944" s="4" t="s">
        <v>37</v>
      </c>
      <c r="G944" s="4" t="s">
        <v>37</v>
      </c>
      <c r="H944" s="4" t="s">
        <v>31</v>
      </c>
      <c r="I944" s="4" t="s">
        <v>1777</v>
      </c>
      <c r="J944" s="4" t="s">
        <v>20</v>
      </c>
      <c r="K944" s="4" t="s">
        <v>32</v>
      </c>
      <c r="L944" s="4" t="s">
        <v>21</v>
      </c>
      <c r="M944" s="15">
        <v>30240.560000000001</v>
      </c>
      <c r="N944" s="15">
        <v>57200</v>
      </c>
      <c r="O944" s="16">
        <v>43720.28</v>
      </c>
      <c r="P944" s="25">
        <f t="shared" si="44"/>
        <v>0</v>
      </c>
      <c r="Q944" s="25">
        <f t="shared" si="45"/>
        <v>1</v>
      </c>
      <c r="R944" s="25">
        <f t="shared" si="46"/>
        <v>0</v>
      </c>
    </row>
    <row r="945" spans="1:18" x14ac:dyDescent="0.2">
      <c r="A945" s="5" t="s">
        <v>13</v>
      </c>
      <c r="B945" s="5" t="s">
        <v>1781</v>
      </c>
      <c r="C945" s="5" t="s">
        <v>103</v>
      </c>
      <c r="D945" s="5" t="s">
        <v>1782</v>
      </c>
      <c r="E945" s="5" t="s">
        <v>600</v>
      </c>
      <c r="F945" s="5" t="s">
        <v>600</v>
      </c>
      <c r="G945" s="5" t="s">
        <v>600</v>
      </c>
      <c r="H945" s="5" t="s">
        <v>31</v>
      </c>
      <c r="I945" s="5" t="s">
        <v>1783</v>
      </c>
      <c r="J945" s="5" t="s">
        <v>45</v>
      </c>
      <c r="K945" s="5" t="s">
        <v>32</v>
      </c>
      <c r="L945" s="5" t="s">
        <v>21</v>
      </c>
      <c r="M945" s="17">
        <v>30240.560000000001</v>
      </c>
      <c r="N945" s="17">
        <v>57200</v>
      </c>
      <c r="O945" s="18">
        <v>43720.28</v>
      </c>
      <c r="P945" s="25">
        <f t="shared" si="44"/>
        <v>0</v>
      </c>
      <c r="Q945" s="25">
        <f t="shared" si="45"/>
        <v>1</v>
      </c>
      <c r="R945" s="25">
        <f t="shared" si="46"/>
        <v>0</v>
      </c>
    </row>
    <row r="946" spans="1:18" x14ac:dyDescent="0.2">
      <c r="A946" s="4" t="s">
        <v>22</v>
      </c>
      <c r="B946" s="4" t="s">
        <v>23</v>
      </c>
      <c r="C946" s="4" t="s">
        <v>23</v>
      </c>
      <c r="D946" s="4" t="s">
        <v>1184</v>
      </c>
      <c r="E946" s="4" t="s">
        <v>298</v>
      </c>
      <c r="F946" s="4" t="s">
        <v>298</v>
      </c>
      <c r="G946" s="4" t="s">
        <v>298</v>
      </c>
      <c r="H946" s="4" t="s">
        <v>53</v>
      </c>
      <c r="I946" s="4" t="s">
        <v>1779</v>
      </c>
      <c r="J946" s="4" t="s">
        <v>20</v>
      </c>
      <c r="K946" s="4" t="s">
        <v>32</v>
      </c>
      <c r="L946" s="4" t="s">
        <v>46</v>
      </c>
      <c r="M946" s="15">
        <v>79601.600000000006</v>
      </c>
      <c r="N946" s="15">
        <v>114420.8</v>
      </c>
      <c r="O946" s="21">
        <v>97011.199999999997</v>
      </c>
      <c r="P946" s="25">
        <f t="shared" si="44"/>
        <v>0</v>
      </c>
      <c r="Q946" s="25">
        <f t="shared" si="45"/>
        <v>1</v>
      </c>
      <c r="R946" s="25">
        <f t="shared" si="46"/>
        <v>0</v>
      </c>
    </row>
    <row r="947" spans="1:18" x14ac:dyDescent="0.2">
      <c r="A947" s="5" t="s">
        <v>13</v>
      </c>
      <c r="B947" s="5" t="s">
        <v>1781</v>
      </c>
      <c r="C947" s="5" t="s">
        <v>103</v>
      </c>
      <c r="D947" s="5" t="s">
        <v>1782</v>
      </c>
      <c r="E947" s="5" t="s">
        <v>600</v>
      </c>
      <c r="F947" s="5" t="s">
        <v>600</v>
      </c>
      <c r="G947" s="5" t="s">
        <v>600</v>
      </c>
      <c r="H947" s="5" t="s">
        <v>31</v>
      </c>
      <c r="I947" s="5" t="s">
        <v>1783</v>
      </c>
      <c r="J947" s="5" t="s">
        <v>45</v>
      </c>
      <c r="K947" s="5" t="s">
        <v>32</v>
      </c>
      <c r="L947" s="5" t="s">
        <v>21</v>
      </c>
      <c r="M947" s="17">
        <v>30240.560000000001</v>
      </c>
      <c r="N947" s="17">
        <v>57200</v>
      </c>
      <c r="O947" s="18">
        <v>43720.28</v>
      </c>
      <c r="P947" s="25">
        <f t="shared" si="44"/>
        <v>0</v>
      </c>
      <c r="Q947" s="25">
        <f t="shared" si="45"/>
        <v>1</v>
      </c>
      <c r="R947" s="25">
        <f t="shared" si="46"/>
        <v>0</v>
      </c>
    </row>
    <row r="948" spans="1:18" x14ac:dyDescent="0.2">
      <c r="A948" s="4" t="s">
        <v>55</v>
      </c>
      <c r="B948" s="4" t="s">
        <v>1786</v>
      </c>
      <c r="C948" s="4" t="s">
        <v>50</v>
      </c>
      <c r="D948" s="4" t="s">
        <v>1304</v>
      </c>
      <c r="E948" s="4" t="s">
        <v>123</v>
      </c>
      <c r="F948" s="4" t="s">
        <v>123</v>
      </c>
      <c r="G948" s="4" t="s">
        <v>123</v>
      </c>
      <c r="H948" s="4" t="s">
        <v>31</v>
      </c>
      <c r="I948" s="4" t="s">
        <v>1787</v>
      </c>
      <c r="J948" s="4" t="s">
        <v>20</v>
      </c>
      <c r="K948" s="4" t="s">
        <v>32</v>
      </c>
      <c r="L948" s="4" t="s">
        <v>21</v>
      </c>
      <c r="M948" s="15">
        <v>68000</v>
      </c>
      <c r="N948" s="15">
        <v>88300</v>
      </c>
      <c r="O948" s="16">
        <v>78150</v>
      </c>
      <c r="P948" s="25">
        <f t="shared" si="44"/>
        <v>0</v>
      </c>
      <c r="Q948" s="25">
        <f t="shared" si="45"/>
        <v>0</v>
      </c>
      <c r="R948" s="25">
        <f t="shared" si="46"/>
        <v>0</v>
      </c>
    </row>
    <row r="949" spans="1:18" x14ac:dyDescent="0.2">
      <c r="A949" s="5" t="s">
        <v>105</v>
      </c>
      <c r="B949" s="5" t="s">
        <v>1784</v>
      </c>
      <c r="C949" s="5" t="s">
        <v>28</v>
      </c>
      <c r="D949" s="5" t="s">
        <v>1785</v>
      </c>
      <c r="E949" s="5" t="s">
        <v>37</v>
      </c>
      <c r="F949" s="5" t="s">
        <v>37</v>
      </c>
      <c r="G949" s="5" t="s">
        <v>37</v>
      </c>
      <c r="H949" s="5" t="s">
        <v>31</v>
      </c>
      <c r="I949" s="5" t="s">
        <v>18</v>
      </c>
      <c r="J949" s="5" t="s">
        <v>20</v>
      </c>
      <c r="K949" s="5" t="s">
        <v>32</v>
      </c>
      <c r="L949" s="5" t="s">
        <v>39</v>
      </c>
      <c r="M949" s="17">
        <v>68819</v>
      </c>
      <c r="N949" s="17">
        <v>84450</v>
      </c>
      <c r="O949" s="18">
        <v>76634.5</v>
      </c>
      <c r="P949" s="25">
        <f t="shared" si="44"/>
        <v>0</v>
      </c>
      <c r="Q949" s="25">
        <f t="shared" si="45"/>
        <v>0</v>
      </c>
      <c r="R949" s="25">
        <f t="shared" si="46"/>
        <v>0</v>
      </c>
    </row>
    <row r="950" spans="1:18" x14ac:dyDescent="0.2">
      <c r="A950" s="4" t="s">
        <v>81</v>
      </c>
      <c r="B950" s="4" t="s">
        <v>1814</v>
      </c>
      <c r="C950" s="4" t="s">
        <v>23</v>
      </c>
      <c r="D950" s="4" t="s">
        <v>484</v>
      </c>
      <c r="E950" s="4" t="s">
        <v>37</v>
      </c>
      <c r="F950" s="4" t="s">
        <v>37</v>
      </c>
      <c r="G950" s="4" t="s">
        <v>37</v>
      </c>
      <c r="H950" s="4" t="s">
        <v>31</v>
      </c>
      <c r="I950" s="4" t="s">
        <v>1001</v>
      </c>
      <c r="J950" s="4" t="s">
        <v>20</v>
      </c>
      <c r="K950" s="4" t="s">
        <v>32</v>
      </c>
      <c r="L950" s="4" t="s">
        <v>33</v>
      </c>
      <c r="M950" s="15">
        <v>66000</v>
      </c>
      <c r="N950" s="15">
        <v>84500</v>
      </c>
      <c r="O950" s="16">
        <v>75250</v>
      </c>
      <c r="P950" s="25">
        <f t="shared" si="44"/>
        <v>0</v>
      </c>
      <c r="Q950" s="25">
        <f t="shared" si="45"/>
        <v>0</v>
      </c>
      <c r="R950" s="25">
        <f t="shared" si="46"/>
        <v>0</v>
      </c>
    </row>
    <row r="951" spans="1:18" x14ac:dyDescent="0.2">
      <c r="A951" s="5" t="s">
        <v>81</v>
      </c>
      <c r="B951" s="5" t="s">
        <v>1790</v>
      </c>
      <c r="C951" s="5" t="s">
        <v>23</v>
      </c>
      <c r="D951" s="5" t="s">
        <v>484</v>
      </c>
      <c r="E951" s="5" t="s">
        <v>37</v>
      </c>
      <c r="F951" s="5" t="s">
        <v>37</v>
      </c>
      <c r="G951" s="5" t="s">
        <v>37</v>
      </c>
      <c r="H951" s="5" t="s">
        <v>31</v>
      </c>
      <c r="I951" s="5" t="s">
        <v>1791</v>
      </c>
      <c r="J951" s="5" t="s">
        <v>375</v>
      </c>
      <c r="K951" s="5" t="s">
        <v>32</v>
      </c>
      <c r="L951" s="5" t="s">
        <v>33</v>
      </c>
      <c r="M951" s="17">
        <v>66000</v>
      </c>
      <c r="N951" s="17">
        <v>84500</v>
      </c>
      <c r="O951" s="18">
        <v>75250</v>
      </c>
      <c r="P951" s="25">
        <f t="shared" si="44"/>
        <v>0</v>
      </c>
      <c r="Q951" s="25">
        <f t="shared" si="45"/>
        <v>0</v>
      </c>
      <c r="R951" s="25">
        <f t="shared" si="46"/>
        <v>0</v>
      </c>
    </row>
    <row r="952" spans="1:18" x14ac:dyDescent="0.2">
      <c r="A952" s="4" t="s">
        <v>96</v>
      </c>
      <c r="B952" s="4" t="s">
        <v>554</v>
      </c>
      <c r="C952" s="4" t="s">
        <v>50</v>
      </c>
      <c r="D952" s="4" t="s">
        <v>1792</v>
      </c>
      <c r="E952" s="4" t="s">
        <v>1793</v>
      </c>
      <c r="F952" s="4" t="s">
        <v>1793</v>
      </c>
      <c r="G952" s="4" t="s">
        <v>1793</v>
      </c>
      <c r="H952" s="4" t="s">
        <v>53</v>
      </c>
      <c r="I952" s="4" t="s">
        <v>54</v>
      </c>
      <c r="J952" s="4" t="s">
        <v>20</v>
      </c>
      <c r="K952" s="4" t="s">
        <v>32</v>
      </c>
      <c r="L952" s="4" t="s">
        <v>269</v>
      </c>
      <c r="M952" s="15">
        <v>60000</v>
      </c>
      <c r="N952" s="15">
        <v>70000</v>
      </c>
      <c r="O952" s="16">
        <v>65000</v>
      </c>
      <c r="P952" s="25">
        <f t="shared" si="44"/>
        <v>0</v>
      </c>
      <c r="Q952" s="25">
        <f t="shared" si="45"/>
        <v>0</v>
      </c>
      <c r="R952" s="25">
        <f t="shared" si="46"/>
        <v>0</v>
      </c>
    </row>
    <row r="953" spans="1:18" x14ac:dyDescent="0.2">
      <c r="A953" s="5" t="s">
        <v>22</v>
      </c>
      <c r="B953" s="5" t="s">
        <v>23</v>
      </c>
      <c r="C953" s="5" t="s">
        <v>23</v>
      </c>
      <c r="D953" s="5" t="s">
        <v>1794</v>
      </c>
      <c r="E953" s="5" t="s">
        <v>30</v>
      </c>
      <c r="F953" s="5" t="s">
        <v>30</v>
      </c>
      <c r="G953" s="5" t="s">
        <v>30</v>
      </c>
      <c r="H953" s="5" t="s">
        <v>31</v>
      </c>
      <c r="I953" s="5" t="s">
        <v>1795</v>
      </c>
      <c r="J953" s="5" t="s">
        <v>20</v>
      </c>
      <c r="K953" s="5" t="s">
        <v>32</v>
      </c>
      <c r="L953" s="5" t="s">
        <v>21</v>
      </c>
      <c r="M953" s="17">
        <v>65000</v>
      </c>
      <c r="N953" s="17">
        <v>80000</v>
      </c>
      <c r="O953" s="18">
        <v>72500</v>
      </c>
      <c r="P953" s="25">
        <f t="shared" si="44"/>
        <v>0</v>
      </c>
      <c r="Q953" s="25">
        <f t="shared" si="45"/>
        <v>0</v>
      </c>
      <c r="R953" s="25">
        <f t="shared" si="46"/>
        <v>0</v>
      </c>
    </row>
    <row r="954" spans="1:18" x14ac:dyDescent="0.2">
      <c r="A954" s="4" t="s">
        <v>96</v>
      </c>
      <c r="B954" s="4" t="s">
        <v>1796</v>
      </c>
      <c r="C954" s="4" t="s">
        <v>50</v>
      </c>
      <c r="D954" s="4" t="s">
        <v>1797</v>
      </c>
      <c r="E954" s="4" t="s">
        <v>17</v>
      </c>
      <c r="F954" s="4" t="s">
        <v>17</v>
      </c>
      <c r="G954" s="4" t="s">
        <v>17</v>
      </c>
      <c r="H954" s="4" t="s">
        <v>18</v>
      </c>
      <c r="I954" s="4" t="s">
        <v>18</v>
      </c>
      <c r="J954" s="4" t="s">
        <v>20</v>
      </c>
      <c r="K954" s="4" t="s">
        <v>17</v>
      </c>
      <c r="L954" s="4" t="s">
        <v>21</v>
      </c>
      <c r="M954" s="15">
        <v>50000</v>
      </c>
      <c r="N954" s="15">
        <v>76458</v>
      </c>
      <c r="O954" s="16">
        <v>63229</v>
      </c>
      <c r="P954" s="25">
        <f t="shared" si="44"/>
        <v>0</v>
      </c>
      <c r="Q954" s="25">
        <f t="shared" si="45"/>
        <v>0</v>
      </c>
      <c r="R954" s="25">
        <f t="shared" si="46"/>
        <v>0</v>
      </c>
    </row>
    <row r="955" spans="1:18" x14ac:dyDescent="0.2">
      <c r="A955" s="5" t="s">
        <v>55</v>
      </c>
      <c r="B955" s="5" t="s">
        <v>1811</v>
      </c>
      <c r="C955" s="5" t="s">
        <v>41</v>
      </c>
      <c r="D955" s="5" t="s">
        <v>1812</v>
      </c>
      <c r="E955" s="5" t="s">
        <v>99</v>
      </c>
      <c r="F955" s="5" t="s">
        <v>99</v>
      </c>
      <c r="G955" s="5" t="s">
        <v>99</v>
      </c>
      <c r="H955" s="5" t="s">
        <v>100</v>
      </c>
      <c r="I955" s="5" t="s">
        <v>1424</v>
      </c>
      <c r="J955" s="5" t="s">
        <v>45</v>
      </c>
      <c r="K955" s="5" t="s">
        <v>32</v>
      </c>
      <c r="L955" s="5" t="s">
        <v>21</v>
      </c>
      <c r="M955" s="17">
        <v>30240.560000000001</v>
      </c>
      <c r="N955" s="17">
        <v>57200</v>
      </c>
      <c r="O955" s="18">
        <v>43720.28</v>
      </c>
      <c r="P955" s="25">
        <f t="shared" si="44"/>
        <v>0</v>
      </c>
      <c r="Q955" s="25">
        <f t="shared" si="45"/>
        <v>1</v>
      </c>
      <c r="R955" s="25">
        <f t="shared" si="46"/>
        <v>0</v>
      </c>
    </row>
    <row r="956" spans="1:18" x14ac:dyDescent="0.2">
      <c r="A956" s="4" t="s">
        <v>105</v>
      </c>
      <c r="B956" s="4" t="s">
        <v>832</v>
      </c>
      <c r="C956" s="4" t="s">
        <v>28</v>
      </c>
      <c r="D956" s="4" t="s">
        <v>1813</v>
      </c>
      <c r="E956" s="4" t="s">
        <v>136</v>
      </c>
      <c r="F956" s="4" t="s">
        <v>136</v>
      </c>
      <c r="G956" s="4" t="s">
        <v>136</v>
      </c>
      <c r="H956" s="4" t="s">
        <v>100</v>
      </c>
      <c r="I956" s="4" t="s">
        <v>589</v>
      </c>
      <c r="J956" s="4" t="s">
        <v>45</v>
      </c>
      <c r="K956" s="4" t="s">
        <v>32</v>
      </c>
      <c r="L956" s="4" t="s">
        <v>21</v>
      </c>
      <c r="M956" s="15">
        <v>85000</v>
      </c>
      <c r="N956" s="15">
        <v>85000</v>
      </c>
      <c r="O956" s="16">
        <v>85000</v>
      </c>
      <c r="P956" s="25">
        <f t="shared" si="44"/>
        <v>0</v>
      </c>
      <c r="Q956" s="25">
        <f t="shared" si="45"/>
        <v>0</v>
      </c>
      <c r="R956" s="25">
        <f t="shared" si="46"/>
        <v>0</v>
      </c>
    </row>
    <row r="957" spans="1:18" x14ac:dyDescent="0.2">
      <c r="A957" s="5" t="s">
        <v>48</v>
      </c>
      <c r="B957" s="5" t="s">
        <v>49</v>
      </c>
      <c r="C957" s="5" t="s">
        <v>50</v>
      </c>
      <c r="D957" s="5" t="s">
        <v>1803</v>
      </c>
      <c r="E957" s="5" t="s">
        <v>1804</v>
      </c>
      <c r="F957" s="5" t="s">
        <v>1804</v>
      </c>
      <c r="G957" s="5" t="s">
        <v>1804</v>
      </c>
      <c r="H957" s="5" t="s">
        <v>31</v>
      </c>
      <c r="I957" s="5" t="s">
        <v>54</v>
      </c>
      <c r="J957" s="5" t="s">
        <v>20</v>
      </c>
      <c r="K957" s="5" t="s">
        <v>32</v>
      </c>
      <c r="L957" s="5" t="s">
        <v>21</v>
      </c>
      <c r="M957" s="17">
        <v>68500</v>
      </c>
      <c r="N957" s="17">
        <v>87000</v>
      </c>
      <c r="O957" s="18">
        <v>77750</v>
      </c>
      <c r="P957" s="25">
        <f t="shared" si="44"/>
        <v>0</v>
      </c>
      <c r="Q957" s="25">
        <f t="shared" si="45"/>
        <v>0</v>
      </c>
      <c r="R957" s="25">
        <f t="shared" si="46"/>
        <v>0</v>
      </c>
    </row>
    <row r="958" spans="1:18" x14ac:dyDescent="0.2">
      <c r="A958" s="4" t="s">
        <v>48</v>
      </c>
      <c r="B958" s="4" t="s">
        <v>1815</v>
      </c>
      <c r="C958" s="4" t="s">
        <v>23</v>
      </c>
      <c r="D958" s="4" t="s">
        <v>1816</v>
      </c>
      <c r="E958" s="4" t="s">
        <v>1817</v>
      </c>
      <c r="F958" s="4" t="s">
        <v>1817</v>
      </c>
      <c r="G958" s="4" t="s">
        <v>1817</v>
      </c>
      <c r="H958" s="4" t="s">
        <v>31</v>
      </c>
      <c r="I958" s="4" t="s">
        <v>1818</v>
      </c>
      <c r="J958" s="4" t="s">
        <v>45</v>
      </c>
      <c r="K958" s="4" t="s">
        <v>32</v>
      </c>
      <c r="L958" s="4" t="s">
        <v>21</v>
      </c>
      <c r="M958" s="15">
        <v>68500</v>
      </c>
      <c r="N958" s="15">
        <v>87000</v>
      </c>
      <c r="O958" s="16">
        <v>77750</v>
      </c>
      <c r="P958" s="25">
        <f t="shared" si="44"/>
        <v>0</v>
      </c>
      <c r="Q958" s="25">
        <f t="shared" si="45"/>
        <v>0</v>
      </c>
      <c r="R958" s="25">
        <f t="shared" si="46"/>
        <v>0</v>
      </c>
    </row>
    <row r="959" spans="1:18" x14ac:dyDescent="0.2">
      <c r="A959" s="5" t="s">
        <v>105</v>
      </c>
      <c r="B959" s="5" t="s">
        <v>28</v>
      </c>
      <c r="C959" s="5" t="s">
        <v>28</v>
      </c>
      <c r="D959" s="5" t="s">
        <v>106</v>
      </c>
      <c r="E959" s="5" t="s">
        <v>37</v>
      </c>
      <c r="F959" s="5" t="s">
        <v>37</v>
      </c>
      <c r="G959" s="5" t="s">
        <v>37</v>
      </c>
      <c r="H959" s="5" t="s">
        <v>31</v>
      </c>
      <c r="I959" s="5" t="s">
        <v>1819</v>
      </c>
      <c r="J959" s="5" t="s">
        <v>20</v>
      </c>
      <c r="K959" s="5" t="s">
        <v>32</v>
      </c>
      <c r="L959" s="5" t="s">
        <v>33</v>
      </c>
      <c r="M959" s="17">
        <v>83000</v>
      </c>
      <c r="N959" s="17">
        <v>104000</v>
      </c>
      <c r="O959" s="18">
        <v>93500</v>
      </c>
      <c r="P959" s="25">
        <f t="shared" si="44"/>
        <v>0</v>
      </c>
      <c r="Q959" s="25">
        <f t="shared" si="45"/>
        <v>0</v>
      </c>
      <c r="R959" s="25">
        <f t="shared" si="46"/>
        <v>0</v>
      </c>
    </row>
    <row r="960" spans="1:18" x14ac:dyDescent="0.2">
      <c r="A960" s="4" t="s">
        <v>22</v>
      </c>
      <c r="B960" s="4" t="s">
        <v>1141</v>
      </c>
      <c r="C960" s="4" t="s">
        <v>50</v>
      </c>
      <c r="D960" s="4" t="s">
        <v>1820</v>
      </c>
      <c r="E960" s="4" t="s">
        <v>813</v>
      </c>
      <c r="F960" s="4" t="s">
        <v>813</v>
      </c>
      <c r="G960" s="4" t="s">
        <v>813</v>
      </c>
      <c r="H960" s="4" t="s">
        <v>31</v>
      </c>
      <c r="I960" s="4" t="s">
        <v>1821</v>
      </c>
      <c r="J960" s="4" t="s">
        <v>20</v>
      </c>
      <c r="K960" s="4" t="s">
        <v>32</v>
      </c>
      <c r="L960" s="4" t="s">
        <v>46</v>
      </c>
      <c r="M960" s="15">
        <v>55000</v>
      </c>
      <c r="N960" s="15">
        <v>78000</v>
      </c>
      <c r="O960" s="16">
        <v>66500</v>
      </c>
      <c r="P960" s="25">
        <f t="shared" si="44"/>
        <v>0</v>
      </c>
      <c r="Q960" s="25">
        <f t="shared" si="45"/>
        <v>0</v>
      </c>
      <c r="R960" s="25">
        <f t="shared" si="46"/>
        <v>0</v>
      </c>
    </row>
    <row r="961" spans="1:18" x14ac:dyDescent="0.2">
      <c r="A961" s="5" t="s">
        <v>105</v>
      </c>
      <c r="B961" s="5" t="s">
        <v>28</v>
      </c>
      <c r="C961" s="5" t="s">
        <v>28</v>
      </c>
      <c r="D961" s="5" t="s">
        <v>774</v>
      </c>
      <c r="E961" s="5" t="s">
        <v>37</v>
      </c>
      <c r="F961" s="5" t="s">
        <v>37</v>
      </c>
      <c r="G961" s="5" t="s">
        <v>37</v>
      </c>
      <c r="H961" s="5" t="s">
        <v>31</v>
      </c>
      <c r="I961" s="5" t="s">
        <v>1822</v>
      </c>
      <c r="J961" s="5" t="s">
        <v>20</v>
      </c>
      <c r="K961" s="5" t="s">
        <v>32</v>
      </c>
      <c r="L961" s="5" t="s">
        <v>21</v>
      </c>
      <c r="M961" s="17">
        <v>60000</v>
      </c>
      <c r="N961" s="17">
        <v>85000</v>
      </c>
      <c r="O961" s="18">
        <v>72500</v>
      </c>
      <c r="P961" s="25">
        <f t="shared" si="44"/>
        <v>0</v>
      </c>
      <c r="Q961" s="25">
        <f t="shared" si="45"/>
        <v>0</v>
      </c>
      <c r="R961" s="25">
        <f t="shared" si="46"/>
        <v>0</v>
      </c>
    </row>
    <row r="962" spans="1:18" x14ac:dyDescent="0.2">
      <c r="A962" s="4" t="s">
        <v>105</v>
      </c>
      <c r="B962" s="4" t="s">
        <v>28</v>
      </c>
      <c r="C962" s="4" t="s">
        <v>28</v>
      </c>
      <c r="D962" s="4" t="s">
        <v>1823</v>
      </c>
      <c r="E962" s="4" t="s">
        <v>37</v>
      </c>
      <c r="F962" s="4" t="s">
        <v>37</v>
      </c>
      <c r="G962" s="4" t="s">
        <v>37</v>
      </c>
      <c r="H962" s="4" t="s">
        <v>31</v>
      </c>
      <c r="I962" s="4" t="s">
        <v>1824</v>
      </c>
      <c r="J962" s="4" t="s">
        <v>20</v>
      </c>
      <c r="K962" s="4" t="s">
        <v>32</v>
      </c>
      <c r="L962" s="4" t="s">
        <v>21</v>
      </c>
      <c r="M962" s="15">
        <v>55000</v>
      </c>
      <c r="N962" s="15">
        <v>65000</v>
      </c>
      <c r="O962" s="16">
        <v>60000</v>
      </c>
      <c r="P962" s="25">
        <f t="shared" si="44"/>
        <v>0</v>
      </c>
      <c r="Q962" s="25">
        <f t="shared" si="45"/>
        <v>0</v>
      </c>
      <c r="R962" s="25">
        <f t="shared" si="46"/>
        <v>0</v>
      </c>
    </row>
    <row r="963" spans="1:18" x14ac:dyDescent="0.2">
      <c r="A963" s="5" t="s">
        <v>48</v>
      </c>
      <c r="B963" s="5" t="s">
        <v>934</v>
      </c>
      <c r="C963" s="5" t="s">
        <v>50</v>
      </c>
      <c r="D963" s="5" t="s">
        <v>935</v>
      </c>
      <c r="E963" s="5" t="s">
        <v>154</v>
      </c>
      <c r="F963" s="5" t="s">
        <v>154</v>
      </c>
      <c r="G963" s="5" t="s">
        <v>154</v>
      </c>
      <c r="H963" s="5" t="s">
        <v>31</v>
      </c>
      <c r="I963" s="5" t="s">
        <v>1825</v>
      </c>
      <c r="J963" s="5" t="s">
        <v>20</v>
      </c>
      <c r="K963" s="5" t="s">
        <v>32</v>
      </c>
      <c r="L963" s="5" t="s">
        <v>21</v>
      </c>
      <c r="M963" s="17">
        <v>100000</v>
      </c>
      <c r="N963" s="17">
        <v>110000</v>
      </c>
      <c r="O963" s="18">
        <v>105000</v>
      </c>
      <c r="P963" s="25">
        <f t="shared" ref="P963:P1026" si="47">IF(OR(M963&lt;V$21, M963&gt;V$25), 1, 0)</f>
        <v>0</v>
      </c>
      <c r="Q963" s="25">
        <f t="shared" si="45"/>
        <v>0</v>
      </c>
      <c r="R963" s="25">
        <f t="shared" si="46"/>
        <v>0</v>
      </c>
    </row>
    <row r="964" spans="1:18" x14ac:dyDescent="0.2">
      <c r="A964" s="4" t="s">
        <v>13</v>
      </c>
      <c r="B964" s="4" t="s">
        <v>338</v>
      </c>
      <c r="C964" s="4" t="s">
        <v>50</v>
      </c>
      <c r="D964" s="4" t="s">
        <v>339</v>
      </c>
      <c r="E964" s="4" t="s">
        <v>17</v>
      </c>
      <c r="F964" s="4" t="s">
        <v>17</v>
      </c>
      <c r="G964" s="4" t="s">
        <v>17</v>
      </c>
      <c r="H964" s="4" t="s">
        <v>18</v>
      </c>
      <c r="I964" s="4" t="s">
        <v>340</v>
      </c>
      <c r="J964" s="4" t="s">
        <v>20</v>
      </c>
      <c r="K964" s="4" t="s">
        <v>17</v>
      </c>
      <c r="L964" s="4" t="s">
        <v>21</v>
      </c>
      <c r="M964" s="15">
        <v>87000</v>
      </c>
      <c r="N964" s="15">
        <v>87000</v>
      </c>
      <c r="O964" s="16">
        <v>87000</v>
      </c>
      <c r="P964" s="25">
        <f t="shared" si="47"/>
        <v>0</v>
      </c>
      <c r="Q964" s="25">
        <f t="shared" si="45"/>
        <v>0</v>
      </c>
      <c r="R964" s="25">
        <f t="shared" si="46"/>
        <v>0</v>
      </c>
    </row>
    <row r="965" spans="1:18" x14ac:dyDescent="0.2">
      <c r="A965" s="5" t="s">
        <v>105</v>
      </c>
      <c r="B965" s="5" t="s">
        <v>1826</v>
      </c>
      <c r="C965" s="5" t="s">
        <v>1333</v>
      </c>
      <c r="D965" s="5" t="s">
        <v>1827</v>
      </c>
      <c r="E965" s="5" t="s">
        <v>123</v>
      </c>
      <c r="F965" s="5" t="s">
        <v>123</v>
      </c>
      <c r="G965" s="5" t="s">
        <v>123</v>
      </c>
      <c r="H965" s="5" t="s">
        <v>31</v>
      </c>
      <c r="I965" s="5" t="s">
        <v>1828</v>
      </c>
      <c r="J965" s="5" t="s">
        <v>20</v>
      </c>
      <c r="K965" s="5" t="s">
        <v>32</v>
      </c>
      <c r="L965" s="5" t="s">
        <v>21</v>
      </c>
      <c r="M965" s="17">
        <v>40000</v>
      </c>
      <c r="N965" s="17">
        <v>93000</v>
      </c>
      <c r="O965" s="18">
        <v>66500</v>
      </c>
      <c r="P965" s="25">
        <f t="shared" si="47"/>
        <v>0</v>
      </c>
      <c r="Q965" s="25">
        <f t="shared" si="45"/>
        <v>0</v>
      </c>
      <c r="R965" s="25">
        <f t="shared" si="46"/>
        <v>0</v>
      </c>
    </row>
    <row r="966" spans="1:18" x14ac:dyDescent="0.2">
      <c r="A966" s="4" t="s">
        <v>13</v>
      </c>
      <c r="B966" s="4" t="s">
        <v>1805</v>
      </c>
      <c r="C966" s="4" t="s">
        <v>50</v>
      </c>
      <c r="D966" s="4" t="s">
        <v>1806</v>
      </c>
      <c r="E966" s="4" t="s">
        <v>344</v>
      </c>
      <c r="F966" s="4" t="s">
        <v>344</v>
      </c>
      <c r="G966" s="4" t="s">
        <v>344</v>
      </c>
      <c r="H966" s="4" t="s">
        <v>53</v>
      </c>
      <c r="I966" s="4" t="s">
        <v>1829</v>
      </c>
      <c r="J966" s="4" t="s">
        <v>45</v>
      </c>
      <c r="K966" s="4" t="s">
        <v>32</v>
      </c>
      <c r="L966" s="4" t="s">
        <v>21</v>
      </c>
      <c r="M966" s="15">
        <v>86000</v>
      </c>
      <c r="N966" s="15">
        <v>107000</v>
      </c>
      <c r="O966" s="16">
        <v>96500</v>
      </c>
      <c r="P966" s="25">
        <f t="shared" si="47"/>
        <v>0</v>
      </c>
      <c r="Q966" s="25">
        <f t="shared" si="45"/>
        <v>0</v>
      </c>
      <c r="R966" s="25">
        <f t="shared" si="46"/>
        <v>0</v>
      </c>
    </row>
    <row r="967" spans="1:18" x14ac:dyDescent="0.2">
      <c r="A967" s="5" t="s">
        <v>55</v>
      </c>
      <c r="B967" s="5" t="s">
        <v>1830</v>
      </c>
      <c r="C967" s="5" t="s">
        <v>357</v>
      </c>
      <c r="D967" s="5" t="s">
        <v>1831</v>
      </c>
      <c r="E967" s="5" t="s">
        <v>99</v>
      </c>
      <c r="F967" s="5" t="s">
        <v>99</v>
      </c>
      <c r="G967" s="5" t="s">
        <v>99</v>
      </c>
      <c r="H967" s="5" t="s">
        <v>100</v>
      </c>
      <c r="I967" s="5" t="s">
        <v>1832</v>
      </c>
      <c r="J967" s="5" t="s">
        <v>45</v>
      </c>
      <c r="K967" s="5" t="s">
        <v>32</v>
      </c>
      <c r="L967" s="5" t="s">
        <v>21</v>
      </c>
      <c r="M967" s="17">
        <v>80000</v>
      </c>
      <c r="N967" s="17">
        <v>105000</v>
      </c>
      <c r="O967" s="18">
        <v>92500</v>
      </c>
      <c r="P967" s="25">
        <f t="shared" si="47"/>
        <v>0</v>
      </c>
      <c r="Q967" s="25">
        <f t="shared" si="45"/>
        <v>0</v>
      </c>
      <c r="R967" s="25">
        <f t="shared" si="46"/>
        <v>0</v>
      </c>
    </row>
    <row r="968" spans="1:18" x14ac:dyDescent="0.2">
      <c r="A968" s="4" t="s">
        <v>81</v>
      </c>
      <c r="B968" s="4" t="s">
        <v>1833</v>
      </c>
      <c r="C968" s="4" t="s">
        <v>23</v>
      </c>
      <c r="D968" s="4" t="s">
        <v>1834</v>
      </c>
      <c r="E968" s="4" t="s">
        <v>1835</v>
      </c>
      <c r="F968" s="4" t="s">
        <v>1835</v>
      </c>
      <c r="G968" s="4" t="s">
        <v>1835</v>
      </c>
      <c r="H968" s="4" t="s">
        <v>146</v>
      </c>
      <c r="I968" s="4" t="s">
        <v>1836</v>
      </c>
      <c r="J968" s="4" t="s">
        <v>45</v>
      </c>
      <c r="K968" s="4" t="s">
        <v>32</v>
      </c>
      <c r="L968" s="4" t="s">
        <v>33</v>
      </c>
      <c r="M968" s="15">
        <v>66000</v>
      </c>
      <c r="N968" s="15">
        <v>84500</v>
      </c>
      <c r="O968" s="16">
        <v>75250</v>
      </c>
      <c r="P968" s="25">
        <f t="shared" si="47"/>
        <v>0</v>
      </c>
      <c r="Q968" s="25">
        <f t="shared" si="45"/>
        <v>0</v>
      </c>
      <c r="R968" s="25">
        <f t="shared" si="46"/>
        <v>0</v>
      </c>
    </row>
    <row r="969" spans="1:18" x14ac:dyDescent="0.2">
      <c r="A969" s="5" t="s">
        <v>48</v>
      </c>
      <c r="B969" s="5" t="s">
        <v>1438</v>
      </c>
      <c r="C969" s="5" t="s">
        <v>50</v>
      </c>
      <c r="D969" s="5" t="s">
        <v>1439</v>
      </c>
      <c r="E969" s="5" t="s">
        <v>1139</v>
      </c>
      <c r="F969" s="5" t="s">
        <v>1139</v>
      </c>
      <c r="G969" s="5" t="s">
        <v>1139</v>
      </c>
      <c r="H969" s="5" t="s">
        <v>146</v>
      </c>
      <c r="I969" s="5" t="s">
        <v>1837</v>
      </c>
      <c r="J969" s="5" t="s">
        <v>20</v>
      </c>
      <c r="K969" s="5" t="s">
        <v>32</v>
      </c>
      <c r="L969" s="5" t="s">
        <v>21</v>
      </c>
      <c r="M969" s="17">
        <v>98000</v>
      </c>
      <c r="N969" s="17">
        <v>105000</v>
      </c>
      <c r="O969" s="18">
        <v>101500</v>
      </c>
      <c r="P969" s="25">
        <f t="shared" si="47"/>
        <v>0</v>
      </c>
      <c r="Q969" s="25">
        <f t="shared" si="45"/>
        <v>0</v>
      </c>
      <c r="R969" s="25">
        <f t="shared" si="46"/>
        <v>0</v>
      </c>
    </row>
    <row r="970" spans="1:18" x14ac:dyDescent="0.2">
      <c r="A970" s="4" t="s">
        <v>105</v>
      </c>
      <c r="B970" s="4" t="s">
        <v>712</v>
      </c>
      <c r="C970" s="4" t="s">
        <v>50</v>
      </c>
      <c r="D970" s="4" t="s">
        <v>713</v>
      </c>
      <c r="E970" s="4" t="s">
        <v>17</v>
      </c>
      <c r="F970" s="4" t="s">
        <v>17</v>
      </c>
      <c r="G970" s="4" t="s">
        <v>17</v>
      </c>
      <c r="H970" s="4" t="s">
        <v>18</v>
      </c>
      <c r="I970" s="4" t="s">
        <v>1838</v>
      </c>
      <c r="J970" s="4" t="s">
        <v>20</v>
      </c>
      <c r="K970" s="4" t="s">
        <v>17</v>
      </c>
      <c r="L970" s="4" t="s">
        <v>241</v>
      </c>
      <c r="M970" s="15">
        <v>69000</v>
      </c>
      <c r="N970" s="15">
        <v>86000</v>
      </c>
      <c r="O970" s="16">
        <v>77500</v>
      </c>
      <c r="P970" s="25">
        <f t="shared" si="47"/>
        <v>0</v>
      </c>
      <c r="Q970" s="25">
        <f t="shared" si="45"/>
        <v>0</v>
      </c>
      <c r="R970" s="25">
        <f t="shared" si="46"/>
        <v>0</v>
      </c>
    </row>
    <row r="971" spans="1:18" x14ac:dyDescent="0.2">
      <c r="A971" s="5" t="s">
        <v>13</v>
      </c>
      <c r="B971" s="5" t="s">
        <v>1839</v>
      </c>
      <c r="C971" s="5" t="s">
        <v>35</v>
      </c>
      <c r="D971" s="5" t="s">
        <v>1840</v>
      </c>
      <c r="E971" s="5" t="s">
        <v>99</v>
      </c>
      <c r="F971" s="5" t="s">
        <v>99</v>
      </c>
      <c r="G971" s="5" t="s">
        <v>99</v>
      </c>
      <c r="H971" s="5" t="s">
        <v>100</v>
      </c>
      <c r="I971" s="5" t="s">
        <v>1841</v>
      </c>
      <c r="J971" s="5" t="s">
        <v>20</v>
      </c>
      <c r="K971" s="5" t="s">
        <v>32</v>
      </c>
      <c r="L971" s="5" t="s">
        <v>101</v>
      </c>
      <c r="M971" s="17">
        <v>110000</v>
      </c>
      <c r="N971" s="17">
        <v>130000</v>
      </c>
      <c r="O971" s="18">
        <v>120000</v>
      </c>
      <c r="P971" s="25">
        <f t="shared" si="47"/>
        <v>0</v>
      </c>
      <c r="Q971" s="25">
        <f t="shared" si="45"/>
        <v>1</v>
      </c>
      <c r="R971" s="25">
        <f t="shared" si="46"/>
        <v>1</v>
      </c>
    </row>
    <row r="972" spans="1:18" x14ac:dyDescent="0.2">
      <c r="A972" s="4" t="s">
        <v>55</v>
      </c>
      <c r="B972" s="4" t="s">
        <v>66</v>
      </c>
      <c r="C972" s="4" t="s">
        <v>67</v>
      </c>
      <c r="D972" s="4" t="s">
        <v>68</v>
      </c>
      <c r="E972" s="4" t="s">
        <v>37</v>
      </c>
      <c r="F972" s="4" t="s">
        <v>37</v>
      </c>
      <c r="G972" s="4" t="s">
        <v>37</v>
      </c>
      <c r="H972" s="4" t="s">
        <v>31</v>
      </c>
      <c r="I972" s="4" t="s">
        <v>1842</v>
      </c>
      <c r="J972" s="4" t="s">
        <v>45</v>
      </c>
      <c r="K972" s="4" t="s">
        <v>32</v>
      </c>
      <c r="L972" s="4" t="s">
        <v>46</v>
      </c>
      <c r="M972" s="15">
        <v>68000</v>
      </c>
      <c r="N972" s="15">
        <v>88300</v>
      </c>
      <c r="O972" s="16">
        <v>78150</v>
      </c>
      <c r="P972" s="25">
        <f t="shared" si="47"/>
        <v>0</v>
      </c>
      <c r="Q972" s="25">
        <f t="shared" si="45"/>
        <v>0</v>
      </c>
      <c r="R972" s="25">
        <f t="shared" si="46"/>
        <v>0</v>
      </c>
    </row>
    <row r="973" spans="1:18" x14ac:dyDescent="0.2">
      <c r="A973" s="5" t="s">
        <v>48</v>
      </c>
      <c r="B973" s="5" t="s">
        <v>1843</v>
      </c>
      <c r="C973" s="5" t="s">
        <v>28</v>
      </c>
      <c r="D973" s="5" t="s">
        <v>327</v>
      </c>
      <c r="E973" s="5" t="s">
        <v>37</v>
      </c>
      <c r="F973" s="5" t="s">
        <v>37</v>
      </c>
      <c r="G973" s="5" t="s">
        <v>37</v>
      </c>
      <c r="H973" s="5" t="s">
        <v>31</v>
      </c>
      <c r="I973" s="5" t="s">
        <v>1844</v>
      </c>
      <c r="J973" s="5" t="s">
        <v>45</v>
      </c>
      <c r="K973" s="5" t="s">
        <v>32</v>
      </c>
      <c r="L973" s="5" t="s">
        <v>93</v>
      </c>
      <c r="M973" s="17">
        <v>75000</v>
      </c>
      <c r="N973" s="17">
        <v>108000</v>
      </c>
      <c r="O973" s="18">
        <v>91500</v>
      </c>
      <c r="P973" s="25">
        <f t="shared" si="47"/>
        <v>0</v>
      </c>
      <c r="Q973" s="25">
        <f t="shared" si="45"/>
        <v>0</v>
      </c>
      <c r="R973" s="25">
        <f t="shared" si="46"/>
        <v>0</v>
      </c>
    </row>
    <row r="974" spans="1:18" x14ac:dyDescent="0.2">
      <c r="A974" s="4" t="s">
        <v>105</v>
      </c>
      <c r="B974" s="4" t="s">
        <v>28</v>
      </c>
      <c r="C974" s="4" t="s">
        <v>28</v>
      </c>
      <c r="D974" s="4" t="s">
        <v>1845</v>
      </c>
      <c r="E974" s="4" t="s">
        <v>123</v>
      </c>
      <c r="F974" s="4" t="s">
        <v>123</v>
      </c>
      <c r="G974" s="4" t="s">
        <v>123</v>
      </c>
      <c r="H974" s="4" t="s">
        <v>31</v>
      </c>
      <c r="I974" s="4" t="s">
        <v>1846</v>
      </c>
      <c r="J974" s="4" t="s">
        <v>20</v>
      </c>
      <c r="K974" s="4" t="s">
        <v>32</v>
      </c>
      <c r="L974" s="4" t="s">
        <v>21</v>
      </c>
      <c r="M974" s="15">
        <v>46000</v>
      </c>
      <c r="N974" s="15">
        <v>105000</v>
      </c>
      <c r="O974" s="16">
        <v>75500</v>
      </c>
      <c r="P974" s="25">
        <f t="shared" si="47"/>
        <v>0</v>
      </c>
      <c r="Q974" s="25">
        <f t="shared" si="45"/>
        <v>0</v>
      </c>
      <c r="R974" s="25">
        <f t="shared" si="46"/>
        <v>0</v>
      </c>
    </row>
    <row r="975" spans="1:18" x14ac:dyDescent="0.2">
      <c r="A975" s="5" t="s">
        <v>13</v>
      </c>
      <c r="B975" s="5" t="s">
        <v>1847</v>
      </c>
      <c r="C975" s="5" t="s">
        <v>28</v>
      </c>
      <c r="D975" s="5" t="s">
        <v>1848</v>
      </c>
      <c r="E975" s="5" t="s">
        <v>63</v>
      </c>
      <c r="F975" s="5" t="s">
        <v>63</v>
      </c>
      <c r="G975" s="5" t="s">
        <v>63</v>
      </c>
      <c r="H975" s="5" t="s">
        <v>53</v>
      </c>
      <c r="I975" s="5" t="s">
        <v>18</v>
      </c>
      <c r="J975" s="5" t="s">
        <v>20</v>
      </c>
      <c r="K975" s="5" t="s">
        <v>17</v>
      </c>
      <c r="L975" s="5" t="s">
        <v>21</v>
      </c>
      <c r="M975" s="17">
        <v>75000</v>
      </c>
      <c r="N975" s="17">
        <v>110000</v>
      </c>
      <c r="O975" s="18">
        <v>92500</v>
      </c>
      <c r="P975" s="25">
        <f t="shared" si="47"/>
        <v>0</v>
      </c>
      <c r="Q975" s="25">
        <f t="shared" si="45"/>
        <v>0</v>
      </c>
      <c r="R975" s="25">
        <f t="shared" si="46"/>
        <v>0</v>
      </c>
    </row>
    <row r="976" spans="1:18" x14ac:dyDescent="0.2">
      <c r="A976" s="4" t="s">
        <v>105</v>
      </c>
      <c r="B976" s="4" t="s">
        <v>772</v>
      </c>
      <c r="C976" s="4" t="s">
        <v>50</v>
      </c>
      <c r="D976" s="4" t="s">
        <v>773</v>
      </c>
      <c r="E976" s="4" t="s">
        <v>37</v>
      </c>
      <c r="F976" s="4" t="s">
        <v>37</v>
      </c>
      <c r="G976" s="4" t="s">
        <v>37</v>
      </c>
      <c r="H976" s="4" t="s">
        <v>31</v>
      </c>
      <c r="I976" s="4" t="s">
        <v>1849</v>
      </c>
      <c r="J976" s="4" t="s">
        <v>20</v>
      </c>
      <c r="K976" s="4" t="s">
        <v>32</v>
      </c>
      <c r="L976" s="4" t="s">
        <v>33</v>
      </c>
      <c r="M976" s="15">
        <v>65000</v>
      </c>
      <c r="N976" s="15">
        <v>80000</v>
      </c>
      <c r="O976" s="16">
        <v>72500</v>
      </c>
      <c r="P976" s="25">
        <f t="shared" si="47"/>
        <v>0</v>
      </c>
      <c r="Q976" s="25">
        <f t="shared" si="45"/>
        <v>0</v>
      </c>
      <c r="R976" s="25">
        <f t="shared" si="46"/>
        <v>0</v>
      </c>
    </row>
    <row r="977" spans="1:18" x14ac:dyDescent="0.2">
      <c r="A977" s="5" t="s">
        <v>105</v>
      </c>
      <c r="B977" s="5" t="s">
        <v>1850</v>
      </c>
      <c r="C977" s="5" t="s">
        <v>28</v>
      </c>
      <c r="D977" s="5" t="s">
        <v>1851</v>
      </c>
      <c r="E977" s="5" t="s">
        <v>37</v>
      </c>
      <c r="F977" s="5" t="s">
        <v>37</v>
      </c>
      <c r="G977" s="5" t="s">
        <v>37</v>
      </c>
      <c r="H977" s="5" t="s">
        <v>31</v>
      </c>
      <c r="I977" s="5" t="s">
        <v>1852</v>
      </c>
      <c r="J977" s="5" t="s">
        <v>20</v>
      </c>
      <c r="K977" s="5" t="s">
        <v>32</v>
      </c>
      <c r="L977" s="5" t="s">
        <v>21</v>
      </c>
      <c r="M977" s="17">
        <v>75000</v>
      </c>
      <c r="N977" s="17">
        <v>85000</v>
      </c>
      <c r="O977" s="18">
        <v>80000</v>
      </c>
      <c r="P977" s="25">
        <f t="shared" si="47"/>
        <v>0</v>
      </c>
      <c r="Q977" s="25">
        <f t="shared" si="45"/>
        <v>0</v>
      </c>
      <c r="R977" s="25">
        <f t="shared" si="46"/>
        <v>0</v>
      </c>
    </row>
    <row r="978" spans="1:18" x14ac:dyDescent="0.2">
      <c r="A978" s="4" t="s">
        <v>13</v>
      </c>
      <c r="B978" s="4" t="s">
        <v>161</v>
      </c>
      <c r="C978" s="4" t="s">
        <v>90</v>
      </c>
      <c r="D978" s="4" t="s">
        <v>162</v>
      </c>
      <c r="E978" s="4" t="s">
        <v>123</v>
      </c>
      <c r="F978" s="4" t="s">
        <v>123</v>
      </c>
      <c r="G978" s="4" t="s">
        <v>123</v>
      </c>
      <c r="H978" s="4" t="s">
        <v>31</v>
      </c>
      <c r="I978" s="4" t="s">
        <v>1853</v>
      </c>
      <c r="J978" s="4" t="s">
        <v>20</v>
      </c>
      <c r="K978" s="4" t="s">
        <v>32</v>
      </c>
      <c r="L978" s="4" t="s">
        <v>21</v>
      </c>
      <c r="M978" s="15">
        <v>43000</v>
      </c>
      <c r="N978" s="15">
        <v>93000</v>
      </c>
      <c r="O978" s="16">
        <v>68000</v>
      </c>
      <c r="P978" s="25">
        <f t="shared" si="47"/>
        <v>0</v>
      </c>
      <c r="Q978" s="25">
        <f t="shared" si="45"/>
        <v>0</v>
      </c>
      <c r="R978" s="25">
        <f t="shared" si="46"/>
        <v>0</v>
      </c>
    </row>
    <row r="979" spans="1:18" x14ac:dyDescent="0.2">
      <c r="A979" s="5" t="s">
        <v>55</v>
      </c>
      <c r="B979" s="5" t="s">
        <v>1854</v>
      </c>
      <c r="C979" s="5" t="s">
        <v>188</v>
      </c>
      <c r="D979" s="5" t="s">
        <v>1855</v>
      </c>
      <c r="E979" s="5" t="s">
        <v>640</v>
      </c>
      <c r="F979" s="5" t="s">
        <v>640</v>
      </c>
      <c r="G979" s="5" t="s">
        <v>640</v>
      </c>
      <c r="H979" s="5" t="s">
        <v>119</v>
      </c>
      <c r="I979" s="5" t="s">
        <v>1856</v>
      </c>
      <c r="J979" s="5" t="s">
        <v>20</v>
      </c>
      <c r="K979" s="5" t="s">
        <v>32</v>
      </c>
      <c r="L979" s="5" t="s">
        <v>33</v>
      </c>
      <c r="M979" s="17">
        <v>80000</v>
      </c>
      <c r="N979" s="17">
        <v>87000</v>
      </c>
      <c r="O979" s="18">
        <v>83500</v>
      </c>
      <c r="P979" s="25">
        <f t="shared" si="47"/>
        <v>0</v>
      </c>
      <c r="Q979" s="25">
        <f t="shared" si="45"/>
        <v>0</v>
      </c>
      <c r="R979" s="25">
        <f t="shared" si="46"/>
        <v>0</v>
      </c>
    </row>
    <row r="980" spans="1:18" x14ac:dyDescent="0.2">
      <c r="A980" s="4" t="s">
        <v>26</v>
      </c>
      <c r="B980" s="4" t="s">
        <v>771</v>
      </c>
      <c r="C980" s="4" t="s">
        <v>50</v>
      </c>
      <c r="D980" s="4" t="s">
        <v>126</v>
      </c>
      <c r="E980" s="4" t="s">
        <v>1835</v>
      </c>
      <c r="F980" s="4" t="s">
        <v>1835</v>
      </c>
      <c r="G980" s="4" t="s">
        <v>1835</v>
      </c>
      <c r="H980" s="4" t="s">
        <v>146</v>
      </c>
      <c r="I980" s="4" t="s">
        <v>1857</v>
      </c>
      <c r="J980" s="4" t="s">
        <v>20</v>
      </c>
      <c r="K980" s="4" t="s">
        <v>32</v>
      </c>
      <c r="L980" s="4" t="s">
        <v>93</v>
      </c>
      <c r="M980" s="15">
        <v>38000</v>
      </c>
      <c r="N980" s="15">
        <v>70000</v>
      </c>
      <c r="O980" s="16">
        <v>54000</v>
      </c>
      <c r="P980" s="25">
        <f t="shared" si="47"/>
        <v>0</v>
      </c>
      <c r="Q980" s="25">
        <f t="shared" si="45"/>
        <v>0</v>
      </c>
      <c r="R980" s="25">
        <f t="shared" si="46"/>
        <v>0</v>
      </c>
    </row>
    <row r="981" spans="1:18" x14ac:dyDescent="0.2">
      <c r="A981" s="5" t="s">
        <v>13</v>
      </c>
      <c r="B981" s="5" t="s">
        <v>503</v>
      </c>
      <c r="C981" s="5" t="s">
        <v>41</v>
      </c>
      <c r="D981" s="5" t="s">
        <v>504</v>
      </c>
      <c r="E981" s="5" t="s">
        <v>17</v>
      </c>
      <c r="F981" s="5" t="s">
        <v>17</v>
      </c>
      <c r="G981" s="5" t="s">
        <v>17</v>
      </c>
      <c r="H981" s="5" t="s">
        <v>18</v>
      </c>
      <c r="I981" s="5" t="s">
        <v>1858</v>
      </c>
      <c r="J981" s="5" t="s">
        <v>45</v>
      </c>
      <c r="K981" s="5" t="s">
        <v>17</v>
      </c>
      <c r="L981" s="5" t="s">
        <v>325</v>
      </c>
      <c r="M981" s="17">
        <v>70000</v>
      </c>
      <c r="N981" s="17">
        <v>90000</v>
      </c>
      <c r="O981" s="18">
        <v>80000</v>
      </c>
      <c r="P981" s="25">
        <f t="shared" si="47"/>
        <v>0</v>
      </c>
      <c r="Q981" s="25">
        <f t="shared" si="45"/>
        <v>0</v>
      </c>
      <c r="R981" s="25">
        <f t="shared" si="46"/>
        <v>0</v>
      </c>
    </row>
    <row r="982" spans="1:18" x14ac:dyDescent="0.2">
      <c r="A982" s="4" t="s">
        <v>96</v>
      </c>
      <c r="B982" s="4" t="s">
        <v>554</v>
      </c>
      <c r="C982" s="4" t="s">
        <v>50</v>
      </c>
      <c r="D982" s="4" t="s">
        <v>1792</v>
      </c>
      <c r="E982" s="4" t="s">
        <v>1793</v>
      </c>
      <c r="F982" s="4" t="s">
        <v>1793</v>
      </c>
      <c r="G982" s="4" t="s">
        <v>1793</v>
      </c>
      <c r="H982" s="4" t="s">
        <v>53</v>
      </c>
      <c r="I982" s="4" t="s">
        <v>1859</v>
      </c>
      <c r="J982" s="4" t="s">
        <v>20</v>
      </c>
      <c r="K982" s="4" t="s">
        <v>32</v>
      </c>
      <c r="L982" s="4" t="s">
        <v>269</v>
      </c>
      <c r="M982" s="15">
        <v>60000</v>
      </c>
      <c r="N982" s="15">
        <v>70000</v>
      </c>
      <c r="O982" s="16">
        <v>65000</v>
      </c>
      <c r="P982" s="25">
        <f t="shared" si="47"/>
        <v>0</v>
      </c>
      <c r="Q982" s="25">
        <f t="shared" si="45"/>
        <v>0</v>
      </c>
      <c r="R982" s="25">
        <f t="shared" si="46"/>
        <v>0</v>
      </c>
    </row>
    <row r="983" spans="1:18" x14ac:dyDescent="0.2">
      <c r="A983" s="5" t="s">
        <v>88</v>
      </c>
      <c r="B983" s="5" t="s">
        <v>113</v>
      </c>
      <c r="C983" s="5" t="s">
        <v>28</v>
      </c>
      <c r="D983" s="5" t="s">
        <v>1860</v>
      </c>
      <c r="E983" s="5" t="s">
        <v>37</v>
      </c>
      <c r="F983" s="5" t="s">
        <v>37</v>
      </c>
      <c r="G983" s="5" t="s">
        <v>37</v>
      </c>
      <c r="H983" s="5" t="s">
        <v>31</v>
      </c>
      <c r="I983" s="5" t="s">
        <v>1861</v>
      </c>
      <c r="J983" s="5" t="s">
        <v>20</v>
      </c>
      <c r="K983" s="5" t="s">
        <v>32</v>
      </c>
      <c r="L983" s="5" t="s">
        <v>21</v>
      </c>
      <c r="M983" s="17">
        <v>135200</v>
      </c>
      <c r="N983" s="17">
        <v>156000</v>
      </c>
      <c r="O983" s="18">
        <v>145600</v>
      </c>
      <c r="P983" s="25">
        <f t="shared" si="47"/>
        <v>1</v>
      </c>
      <c r="Q983" s="25">
        <f t="shared" si="45"/>
        <v>1</v>
      </c>
      <c r="R983" s="25">
        <f t="shared" si="46"/>
        <v>1</v>
      </c>
    </row>
    <row r="984" spans="1:18" x14ac:dyDescent="0.2">
      <c r="A984" s="4" t="s">
        <v>105</v>
      </c>
      <c r="B984" s="4" t="s">
        <v>506</v>
      </c>
      <c r="C984" s="4" t="s">
        <v>188</v>
      </c>
      <c r="D984" s="4" t="s">
        <v>200</v>
      </c>
      <c r="E984" s="4" t="s">
        <v>37</v>
      </c>
      <c r="F984" s="4" t="s">
        <v>37</v>
      </c>
      <c r="G984" s="4" t="s">
        <v>37</v>
      </c>
      <c r="H984" s="4" t="s">
        <v>31</v>
      </c>
      <c r="I984" s="4" t="s">
        <v>1862</v>
      </c>
      <c r="J984" s="4" t="s">
        <v>20</v>
      </c>
      <c r="K984" s="4" t="s">
        <v>32</v>
      </c>
      <c r="L984" s="4" t="s">
        <v>21</v>
      </c>
      <c r="M984" s="15">
        <v>72000</v>
      </c>
      <c r="N984" s="15">
        <v>86000</v>
      </c>
      <c r="O984" s="16">
        <v>79000</v>
      </c>
      <c r="P984" s="25">
        <f t="shared" si="47"/>
        <v>0</v>
      </c>
      <c r="Q984" s="25">
        <f t="shared" si="45"/>
        <v>0</v>
      </c>
      <c r="R984" s="25">
        <f t="shared" si="46"/>
        <v>0</v>
      </c>
    </row>
    <row r="985" spans="1:18" x14ac:dyDescent="0.2">
      <c r="A985" s="5" t="s">
        <v>88</v>
      </c>
      <c r="B985" s="5" t="s">
        <v>1863</v>
      </c>
      <c r="C985" s="5" t="s">
        <v>90</v>
      </c>
      <c r="D985" s="5" t="s">
        <v>1864</v>
      </c>
      <c r="E985" s="5" t="s">
        <v>1865</v>
      </c>
      <c r="F985" s="5" t="s">
        <v>1865</v>
      </c>
      <c r="G985" s="5" t="s">
        <v>1865</v>
      </c>
      <c r="H985" s="5" t="s">
        <v>100</v>
      </c>
      <c r="I985" s="5" t="s">
        <v>1866</v>
      </c>
      <c r="J985" s="5" t="s">
        <v>20</v>
      </c>
      <c r="K985" s="5" t="s">
        <v>32</v>
      </c>
      <c r="L985" s="5" t="s">
        <v>21</v>
      </c>
      <c r="M985" s="17">
        <v>72000</v>
      </c>
      <c r="N985" s="17">
        <v>82000</v>
      </c>
      <c r="O985" s="18">
        <v>77000</v>
      </c>
      <c r="P985" s="25">
        <f t="shared" si="47"/>
        <v>0</v>
      </c>
      <c r="Q985" s="25">
        <f t="shared" si="45"/>
        <v>0</v>
      </c>
      <c r="R985" s="25">
        <f t="shared" si="46"/>
        <v>0</v>
      </c>
    </row>
    <row r="986" spans="1:18" x14ac:dyDescent="0.2">
      <c r="A986" s="4" t="s">
        <v>13</v>
      </c>
      <c r="B986" s="4" t="s">
        <v>194</v>
      </c>
      <c r="C986" s="4" t="s">
        <v>50</v>
      </c>
      <c r="D986" s="4" t="s">
        <v>195</v>
      </c>
      <c r="E986" s="4" t="s">
        <v>37</v>
      </c>
      <c r="F986" s="4" t="s">
        <v>37</v>
      </c>
      <c r="G986" s="4" t="s">
        <v>37</v>
      </c>
      <c r="H986" s="4" t="s">
        <v>31</v>
      </c>
      <c r="I986" s="4" t="s">
        <v>1867</v>
      </c>
      <c r="J986" s="4" t="s">
        <v>20</v>
      </c>
      <c r="K986" s="4" t="s">
        <v>32</v>
      </c>
      <c r="L986" s="4" t="s">
        <v>21</v>
      </c>
      <c r="M986" s="15">
        <v>41600</v>
      </c>
      <c r="N986" s="15">
        <v>57200</v>
      </c>
      <c r="O986" s="16">
        <v>49400</v>
      </c>
      <c r="P986" s="25">
        <f t="shared" si="47"/>
        <v>0</v>
      </c>
      <c r="Q986" s="25">
        <f t="shared" si="45"/>
        <v>1</v>
      </c>
      <c r="R986" s="25">
        <f t="shared" si="46"/>
        <v>0</v>
      </c>
    </row>
    <row r="987" spans="1:18" x14ac:dyDescent="0.2">
      <c r="A987" s="5" t="s">
        <v>96</v>
      </c>
      <c r="B987" s="5" t="s">
        <v>158</v>
      </c>
      <c r="C987" s="5" t="s">
        <v>50</v>
      </c>
      <c r="D987" s="5" t="s">
        <v>159</v>
      </c>
      <c r="E987" s="5" t="s">
        <v>17</v>
      </c>
      <c r="F987" s="5" t="s">
        <v>17</v>
      </c>
      <c r="G987" s="5" t="s">
        <v>17</v>
      </c>
      <c r="H987" s="5" t="s">
        <v>18</v>
      </c>
      <c r="I987" s="5" t="s">
        <v>1868</v>
      </c>
      <c r="J987" s="5" t="s">
        <v>20</v>
      </c>
      <c r="K987" s="5" t="s">
        <v>17</v>
      </c>
      <c r="L987" s="5" t="s">
        <v>21</v>
      </c>
      <c r="M987" s="17">
        <v>50000</v>
      </c>
      <c r="N987" s="17">
        <v>76458</v>
      </c>
      <c r="O987" s="18">
        <v>63229</v>
      </c>
      <c r="P987" s="25">
        <f t="shared" si="47"/>
        <v>0</v>
      </c>
      <c r="Q987" s="25">
        <f t="shared" si="45"/>
        <v>0</v>
      </c>
      <c r="R987" s="25">
        <f t="shared" si="46"/>
        <v>0</v>
      </c>
    </row>
    <row r="988" spans="1:18" x14ac:dyDescent="0.2">
      <c r="A988" s="4" t="s">
        <v>48</v>
      </c>
      <c r="B988" s="4" t="s">
        <v>765</v>
      </c>
      <c r="C988" s="4" t="s">
        <v>50</v>
      </c>
      <c r="D988" s="4" t="s">
        <v>766</v>
      </c>
      <c r="E988" s="4" t="s">
        <v>136</v>
      </c>
      <c r="F988" s="4" t="s">
        <v>136</v>
      </c>
      <c r="G988" s="4" t="s">
        <v>136</v>
      </c>
      <c r="H988" s="4" t="s">
        <v>100</v>
      </c>
      <c r="I988" s="4" t="s">
        <v>1869</v>
      </c>
      <c r="J988" s="4" t="s">
        <v>20</v>
      </c>
      <c r="K988" s="4" t="s">
        <v>32</v>
      </c>
      <c r="L988" s="4" t="s">
        <v>21</v>
      </c>
      <c r="M988" s="15">
        <v>56000</v>
      </c>
      <c r="N988" s="15">
        <v>76000</v>
      </c>
      <c r="O988" s="16">
        <v>66000</v>
      </c>
      <c r="P988" s="25">
        <f t="shared" si="47"/>
        <v>0</v>
      </c>
      <c r="Q988" s="25">
        <f t="shared" si="45"/>
        <v>0</v>
      </c>
      <c r="R988" s="25">
        <f t="shared" si="46"/>
        <v>0</v>
      </c>
    </row>
    <row r="989" spans="1:18" x14ac:dyDescent="0.2">
      <c r="A989" s="5" t="s">
        <v>105</v>
      </c>
      <c r="B989" s="5" t="s">
        <v>28</v>
      </c>
      <c r="C989" s="5" t="s">
        <v>28</v>
      </c>
      <c r="D989" s="5" t="s">
        <v>1415</v>
      </c>
      <c r="E989" s="5" t="s">
        <v>1125</v>
      </c>
      <c r="F989" s="5" t="s">
        <v>1125</v>
      </c>
      <c r="G989" s="5" t="s">
        <v>1125</v>
      </c>
      <c r="H989" s="5" t="s">
        <v>53</v>
      </c>
      <c r="I989" s="5" t="s">
        <v>1870</v>
      </c>
      <c r="J989" s="5" t="s">
        <v>20</v>
      </c>
      <c r="K989" s="5" t="s">
        <v>32</v>
      </c>
      <c r="L989" s="5" t="s">
        <v>320</v>
      </c>
      <c r="M989" s="17">
        <v>77000</v>
      </c>
      <c r="N989" s="17">
        <v>96000</v>
      </c>
      <c r="O989" s="18">
        <v>86500</v>
      </c>
      <c r="P989" s="25">
        <f t="shared" si="47"/>
        <v>0</v>
      </c>
      <c r="Q989" s="25">
        <f t="shared" si="45"/>
        <v>0</v>
      </c>
      <c r="R989" s="25">
        <f t="shared" si="46"/>
        <v>0</v>
      </c>
    </row>
    <row r="990" spans="1:18" x14ac:dyDescent="0.2">
      <c r="A990" s="4" t="s">
        <v>48</v>
      </c>
      <c r="B990" s="4" t="s">
        <v>513</v>
      </c>
      <c r="C990" s="4" t="s">
        <v>67</v>
      </c>
      <c r="D990" s="4" t="s">
        <v>514</v>
      </c>
      <c r="E990" s="4" t="s">
        <v>99</v>
      </c>
      <c r="F990" s="4" t="s">
        <v>99</v>
      </c>
      <c r="G990" s="4" t="s">
        <v>99</v>
      </c>
      <c r="H990" s="4" t="s">
        <v>100</v>
      </c>
      <c r="I990" s="4" t="s">
        <v>1871</v>
      </c>
      <c r="J990" s="4" t="s">
        <v>20</v>
      </c>
      <c r="K990" s="4" t="s">
        <v>32</v>
      </c>
      <c r="L990" s="4" t="s">
        <v>21</v>
      </c>
      <c r="M990" s="15">
        <v>65000</v>
      </c>
      <c r="N990" s="15">
        <v>120000</v>
      </c>
      <c r="O990" s="16">
        <v>92500</v>
      </c>
      <c r="P990" s="25">
        <f t="shared" si="47"/>
        <v>0</v>
      </c>
      <c r="Q990" s="25">
        <f t="shared" ref="Q990:Q1053" si="48">IF(OR(N990&lt;V$22, N990&gt;V$26), 1, 0)</f>
        <v>1</v>
      </c>
      <c r="R990" s="25">
        <f t="shared" ref="R990:R1053" si="49">IF(OR(O990&lt;V$23, O990&gt;V$27),1,0)</f>
        <v>0</v>
      </c>
    </row>
    <row r="991" spans="1:18" x14ac:dyDescent="0.2">
      <c r="A991" s="5" t="s">
        <v>55</v>
      </c>
      <c r="B991" s="5" t="s">
        <v>780</v>
      </c>
      <c r="C991" s="5" t="s">
        <v>188</v>
      </c>
      <c r="D991" s="5" t="s">
        <v>781</v>
      </c>
      <c r="E991" s="5" t="s">
        <v>123</v>
      </c>
      <c r="F991" s="5" t="s">
        <v>123</v>
      </c>
      <c r="G991" s="5" t="s">
        <v>123</v>
      </c>
      <c r="H991" s="5" t="s">
        <v>31</v>
      </c>
      <c r="I991" s="5" t="s">
        <v>1872</v>
      </c>
      <c r="J991" s="5" t="s">
        <v>20</v>
      </c>
      <c r="K991" s="5" t="s">
        <v>32</v>
      </c>
      <c r="L991" s="5" t="s">
        <v>21</v>
      </c>
      <c r="M991" s="17">
        <v>65000</v>
      </c>
      <c r="N991" s="17">
        <v>77000</v>
      </c>
      <c r="O991" s="18">
        <v>71000</v>
      </c>
      <c r="P991" s="25">
        <f t="shared" si="47"/>
        <v>0</v>
      </c>
      <c r="Q991" s="25">
        <f t="shared" si="48"/>
        <v>0</v>
      </c>
      <c r="R991" s="25">
        <f t="shared" si="49"/>
        <v>0</v>
      </c>
    </row>
    <row r="992" spans="1:18" x14ac:dyDescent="0.2">
      <c r="A992" s="4" t="s">
        <v>105</v>
      </c>
      <c r="B992" s="4" t="s">
        <v>1631</v>
      </c>
      <c r="C992" s="4" t="s">
        <v>357</v>
      </c>
      <c r="D992" s="4" t="s">
        <v>1632</v>
      </c>
      <c r="E992" s="4" t="s">
        <v>63</v>
      </c>
      <c r="F992" s="4" t="s">
        <v>63</v>
      </c>
      <c r="G992" s="4" t="s">
        <v>63</v>
      </c>
      <c r="H992" s="4" t="s">
        <v>53</v>
      </c>
      <c r="I992" s="4" t="s">
        <v>1873</v>
      </c>
      <c r="J992" s="4" t="s">
        <v>375</v>
      </c>
      <c r="K992" s="4" t="s">
        <v>32</v>
      </c>
      <c r="L992" s="4" t="s">
        <v>21</v>
      </c>
      <c r="M992" s="15">
        <v>44000</v>
      </c>
      <c r="N992" s="15">
        <v>57200</v>
      </c>
      <c r="O992" s="16">
        <v>50600</v>
      </c>
      <c r="P992" s="25">
        <f t="shared" si="47"/>
        <v>0</v>
      </c>
      <c r="Q992" s="25">
        <f t="shared" si="48"/>
        <v>1</v>
      </c>
      <c r="R992" s="25">
        <f t="shared" si="49"/>
        <v>0</v>
      </c>
    </row>
    <row r="993" spans="1:18" x14ac:dyDescent="0.2">
      <c r="A993" s="5" t="s">
        <v>105</v>
      </c>
      <c r="B993" s="5" t="s">
        <v>1874</v>
      </c>
      <c r="C993" s="5" t="s">
        <v>28</v>
      </c>
      <c r="D993" s="5" t="s">
        <v>1875</v>
      </c>
      <c r="E993" s="5" t="s">
        <v>1876</v>
      </c>
      <c r="F993" s="5" t="s">
        <v>1876</v>
      </c>
      <c r="G993" s="5" t="s">
        <v>1876</v>
      </c>
      <c r="H993" s="5" t="s">
        <v>31</v>
      </c>
      <c r="I993" s="5" t="s">
        <v>1877</v>
      </c>
      <c r="J993" s="5" t="s">
        <v>20</v>
      </c>
      <c r="K993" s="5" t="s">
        <v>32</v>
      </c>
      <c r="L993" s="5" t="s">
        <v>150</v>
      </c>
      <c r="M993" s="17">
        <v>89000</v>
      </c>
      <c r="N993" s="17">
        <v>111000</v>
      </c>
      <c r="O993" s="18">
        <v>100000</v>
      </c>
      <c r="P993" s="25">
        <f t="shared" si="47"/>
        <v>0</v>
      </c>
      <c r="Q993" s="25">
        <f t="shared" si="48"/>
        <v>0</v>
      </c>
      <c r="R993" s="25">
        <f t="shared" si="49"/>
        <v>0</v>
      </c>
    </row>
    <row r="994" spans="1:18" x14ac:dyDescent="0.2">
      <c r="A994" s="4" t="s">
        <v>105</v>
      </c>
      <c r="B994" s="4" t="s">
        <v>28</v>
      </c>
      <c r="C994" s="4" t="s">
        <v>28</v>
      </c>
      <c r="D994" s="4" t="s">
        <v>642</v>
      </c>
      <c r="E994" s="4" t="s">
        <v>136</v>
      </c>
      <c r="F994" s="4" t="s">
        <v>136</v>
      </c>
      <c r="G994" s="4" t="s">
        <v>136</v>
      </c>
      <c r="H994" s="4" t="s">
        <v>100</v>
      </c>
      <c r="I994" s="4" t="s">
        <v>1879</v>
      </c>
      <c r="J994" s="4" t="s">
        <v>20</v>
      </c>
      <c r="K994" s="4" t="s">
        <v>32</v>
      </c>
      <c r="L994" s="4" t="s">
        <v>33</v>
      </c>
      <c r="M994" s="15">
        <v>69000</v>
      </c>
      <c r="N994" s="15">
        <v>86000</v>
      </c>
      <c r="O994" s="16">
        <v>77500</v>
      </c>
      <c r="P994" s="25">
        <f t="shared" si="47"/>
        <v>0</v>
      </c>
      <c r="Q994" s="25">
        <f t="shared" si="48"/>
        <v>0</v>
      </c>
      <c r="R994" s="25">
        <f t="shared" si="49"/>
        <v>0</v>
      </c>
    </row>
    <row r="995" spans="1:18" x14ac:dyDescent="0.2">
      <c r="A995" s="5" t="s">
        <v>105</v>
      </c>
      <c r="B995" s="5" t="s">
        <v>783</v>
      </c>
      <c r="C995" s="5" t="s">
        <v>357</v>
      </c>
      <c r="D995" s="5" t="s">
        <v>784</v>
      </c>
      <c r="E995" s="5" t="s">
        <v>1835</v>
      </c>
      <c r="F995" s="5" t="s">
        <v>1835</v>
      </c>
      <c r="G995" s="5" t="s">
        <v>1835</v>
      </c>
      <c r="H995" s="5" t="s">
        <v>146</v>
      </c>
      <c r="I995" s="5" t="s">
        <v>1880</v>
      </c>
      <c r="J995" s="5" t="s">
        <v>375</v>
      </c>
      <c r="K995" s="5" t="s">
        <v>32</v>
      </c>
      <c r="L995" s="5" t="s">
        <v>21</v>
      </c>
      <c r="M995" s="17">
        <v>69000</v>
      </c>
      <c r="N995" s="17">
        <v>86000</v>
      </c>
      <c r="O995" s="18">
        <v>77500</v>
      </c>
      <c r="P995" s="25">
        <f t="shared" si="47"/>
        <v>0</v>
      </c>
      <c r="Q995" s="25">
        <f t="shared" si="48"/>
        <v>0</v>
      </c>
      <c r="R995" s="25">
        <f t="shared" si="49"/>
        <v>0</v>
      </c>
    </row>
    <row r="996" spans="1:18" x14ac:dyDescent="0.2">
      <c r="A996" s="4" t="s">
        <v>26</v>
      </c>
      <c r="B996" s="4" t="s">
        <v>343</v>
      </c>
      <c r="C996" s="4" t="s">
        <v>28</v>
      </c>
      <c r="D996" s="4" t="s">
        <v>243</v>
      </c>
      <c r="E996" s="4" t="s">
        <v>344</v>
      </c>
      <c r="F996" s="4" t="s">
        <v>344</v>
      </c>
      <c r="G996" s="4" t="s">
        <v>344</v>
      </c>
      <c r="H996" s="4" t="s">
        <v>53</v>
      </c>
      <c r="I996" s="4" t="s">
        <v>1881</v>
      </c>
      <c r="J996" s="4" t="s">
        <v>20</v>
      </c>
      <c r="K996" s="4" t="s">
        <v>32</v>
      </c>
      <c r="L996" s="4" t="s">
        <v>39</v>
      </c>
      <c r="M996" s="15">
        <v>70000</v>
      </c>
      <c r="N996" s="15">
        <v>79000</v>
      </c>
      <c r="O996" s="16">
        <v>74500</v>
      </c>
      <c r="P996" s="25">
        <f t="shared" si="47"/>
        <v>0</v>
      </c>
      <c r="Q996" s="25">
        <f t="shared" si="48"/>
        <v>0</v>
      </c>
      <c r="R996" s="25">
        <f t="shared" si="49"/>
        <v>0</v>
      </c>
    </row>
    <row r="997" spans="1:18" x14ac:dyDescent="0.2">
      <c r="A997" s="5" t="s">
        <v>105</v>
      </c>
      <c r="B997" s="5" t="s">
        <v>1882</v>
      </c>
      <c r="C997" s="5" t="s">
        <v>67</v>
      </c>
      <c r="D997" s="5" t="s">
        <v>1883</v>
      </c>
      <c r="E997" s="5" t="s">
        <v>123</v>
      </c>
      <c r="F997" s="5" t="s">
        <v>123</v>
      </c>
      <c r="G997" s="5" t="s">
        <v>123</v>
      </c>
      <c r="H997" s="5" t="s">
        <v>31</v>
      </c>
      <c r="I997" s="5" t="s">
        <v>1884</v>
      </c>
      <c r="J997" s="5" t="s">
        <v>20</v>
      </c>
      <c r="K997" s="5" t="s">
        <v>32</v>
      </c>
      <c r="L997" s="5" t="s">
        <v>21</v>
      </c>
      <c r="M997" s="17">
        <v>43000</v>
      </c>
      <c r="N997" s="17">
        <v>93000</v>
      </c>
      <c r="O997" s="18">
        <v>68000</v>
      </c>
      <c r="P997" s="25">
        <f t="shared" si="47"/>
        <v>0</v>
      </c>
      <c r="Q997" s="25">
        <f t="shared" si="48"/>
        <v>0</v>
      </c>
      <c r="R997" s="25">
        <f t="shared" si="49"/>
        <v>0</v>
      </c>
    </row>
    <row r="998" spans="1:18" x14ac:dyDescent="0.2">
      <c r="A998" s="4" t="s">
        <v>48</v>
      </c>
      <c r="B998" s="4" t="s">
        <v>518</v>
      </c>
      <c r="C998" s="4" t="s">
        <v>28</v>
      </c>
      <c r="D998" s="4" t="s">
        <v>519</v>
      </c>
      <c r="E998" s="4" t="s">
        <v>30</v>
      </c>
      <c r="F998" s="4" t="s">
        <v>30</v>
      </c>
      <c r="G998" s="4" t="s">
        <v>30</v>
      </c>
      <c r="H998" s="4" t="s">
        <v>31</v>
      </c>
      <c r="I998" s="4" t="s">
        <v>1885</v>
      </c>
      <c r="J998" s="4" t="s">
        <v>20</v>
      </c>
      <c r="K998" s="4" t="s">
        <v>32</v>
      </c>
      <c r="L998" s="4" t="s">
        <v>21</v>
      </c>
      <c r="M998" s="15">
        <v>72883.199999999997</v>
      </c>
      <c r="N998" s="15">
        <v>89440</v>
      </c>
      <c r="O998" s="16">
        <v>81161.600000000006</v>
      </c>
      <c r="P998" s="25">
        <f t="shared" si="47"/>
        <v>0</v>
      </c>
      <c r="Q998" s="25">
        <f t="shared" si="48"/>
        <v>0</v>
      </c>
      <c r="R998" s="25">
        <f t="shared" si="49"/>
        <v>0</v>
      </c>
    </row>
    <row r="999" spans="1:18" x14ac:dyDescent="0.2">
      <c r="A999" s="5" t="s">
        <v>26</v>
      </c>
      <c r="B999" s="5" t="s">
        <v>1887</v>
      </c>
      <c r="C999" s="5" t="s">
        <v>28</v>
      </c>
      <c r="D999" s="5" t="s">
        <v>165</v>
      </c>
      <c r="E999" s="5" t="s">
        <v>166</v>
      </c>
      <c r="F999" s="5" t="s">
        <v>166</v>
      </c>
      <c r="G999" s="5" t="s">
        <v>166</v>
      </c>
      <c r="H999" s="5" t="s">
        <v>146</v>
      </c>
      <c r="I999" s="5" t="s">
        <v>1888</v>
      </c>
      <c r="J999" s="5" t="s">
        <v>20</v>
      </c>
      <c r="K999" s="5" t="s">
        <v>32</v>
      </c>
      <c r="L999" s="5" t="s">
        <v>21</v>
      </c>
      <c r="M999" s="17">
        <v>81000</v>
      </c>
      <c r="N999" s="17">
        <v>91000</v>
      </c>
      <c r="O999" s="18">
        <v>86000</v>
      </c>
      <c r="P999" s="25">
        <f t="shared" si="47"/>
        <v>0</v>
      </c>
      <c r="Q999" s="25">
        <f t="shared" si="48"/>
        <v>0</v>
      </c>
      <c r="R999" s="25">
        <f t="shared" si="49"/>
        <v>0</v>
      </c>
    </row>
    <row r="1000" spans="1:18" x14ac:dyDescent="0.2">
      <c r="A1000" s="4" t="s">
        <v>105</v>
      </c>
      <c r="B1000" s="4" t="s">
        <v>369</v>
      </c>
      <c r="C1000" s="4" t="s">
        <v>370</v>
      </c>
      <c r="D1000" s="4" t="s">
        <v>371</v>
      </c>
      <c r="E1000" s="4" t="s">
        <v>99</v>
      </c>
      <c r="F1000" s="4" t="s">
        <v>99</v>
      </c>
      <c r="G1000" s="4" t="s">
        <v>99</v>
      </c>
      <c r="H1000" s="4" t="s">
        <v>100</v>
      </c>
      <c r="I1000" s="4" t="s">
        <v>1889</v>
      </c>
      <c r="J1000" s="4" t="s">
        <v>20</v>
      </c>
      <c r="K1000" s="4" t="s">
        <v>32</v>
      </c>
      <c r="L1000" s="4" t="s">
        <v>21</v>
      </c>
      <c r="M1000" s="15">
        <v>60000</v>
      </c>
      <c r="N1000" s="15">
        <v>95000</v>
      </c>
      <c r="O1000" s="16">
        <v>77500</v>
      </c>
      <c r="P1000" s="25">
        <f t="shared" si="47"/>
        <v>0</v>
      </c>
      <c r="Q1000" s="25">
        <f t="shared" si="48"/>
        <v>0</v>
      </c>
      <c r="R1000" s="25">
        <f t="shared" si="49"/>
        <v>0</v>
      </c>
    </row>
    <row r="1001" spans="1:18" x14ac:dyDescent="0.2">
      <c r="A1001" s="5" t="s">
        <v>96</v>
      </c>
      <c r="B1001" s="5" t="s">
        <v>1796</v>
      </c>
      <c r="C1001" s="5" t="s">
        <v>50</v>
      </c>
      <c r="D1001" s="5" t="s">
        <v>1797</v>
      </c>
      <c r="E1001" s="5" t="s">
        <v>1890</v>
      </c>
      <c r="F1001" s="5" t="s">
        <v>1890</v>
      </c>
      <c r="G1001" s="5" t="s">
        <v>1890</v>
      </c>
      <c r="H1001" s="5" t="s">
        <v>18</v>
      </c>
      <c r="I1001" s="5" t="s">
        <v>1891</v>
      </c>
      <c r="J1001" s="5" t="s">
        <v>20</v>
      </c>
      <c r="K1001" s="5" t="s">
        <v>32</v>
      </c>
      <c r="L1001" s="5" t="s">
        <v>21</v>
      </c>
      <c r="M1001" s="17">
        <v>50000</v>
      </c>
      <c r="N1001" s="17">
        <v>76458</v>
      </c>
      <c r="O1001" s="18">
        <v>63229</v>
      </c>
      <c r="P1001" s="25">
        <f t="shared" si="47"/>
        <v>0</v>
      </c>
      <c r="Q1001" s="25">
        <f t="shared" si="48"/>
        <v>0</v>
      </c>
      <c r="R1001" s="25">
        <f t="shared" si="49"/>
        <v>0</v>
      </c>
    </row>
    <row r="1002" spans="1:18" x14ac:dyDescent="0.2">
      <c r="A1002" s="4" t="s">
        <v>55</v>
      </c>
      <c r="B1002" s="4" t="s">
        <v>1892</v>
      </c>
      <c r="C1002" s="4" t="s">
        <v>188</v>
      </c>
      <c r="D1002" s="4" t="s">
        <v>1309</v>
      </c>
      <c r="E1002" s="4" t="s">
        <v>37</v>
      </c>
      <c r="F1002" s="4" t="s">
        <v>37</v>
      </c>
      <c r="G1002" s="4" t="s">
        <v>37</v>
      </c>
      <c r="H1002" s="4" t="s">
        <v>31</v>
      </c>
      <c r="I1002" s="4" t="s">
        <v>1893</v>
      </c>
      <c r="J1002" s="4" t="s">
        <v>20</v>
      </c>
      <c r="K1002" s="4" t="s">
        <v>32</v>
      </c>
      <c r="L1002" s="4" t="s">
        <v>21</v>
      </c>
      <c r="M1002" s="15">
        <v>82000</v>
      </c>
      <c r="N1002" s="15">
        <v>87000</v>
      </c>
      <c r="O1002" s="16">
        <v>84500</v>
      </c>
      <c r="P1002" s="25">
        <f t="shared" si="47"/>
        <v>0</v>
      </c>
      <c r="Q1002" s="25">
        <f t="shared" si="48"/>
        <v>0</v>
      </c>
      <c r="R1002" s="25">
        <f t="shared" si="49"/>
        <v>0</v>
      </c>
    </row>
    <row r="1003" spans="1:18" x14ac:dyDescent="0.2">
      <c r="A1003" s="5" t="s">
        <v>105</v>
      </c>
      <c r="B1003" s="5" t="s">
        <v>844</v>
      </c>
      <c r="C1003" s="5" t="s">
        <v>28</v>
      </c>
      <c r="D1003" s="5" t="s">
        <v>845</v>
      </c>
      <c r="E1003" s="5" t="s">
        <v>600</v>
      </c>
      <c r="F1003" s="5" t="s">
        <v>600</v>
      </c>
      <c r="G1003" s="5" t="s">
        <v>600</v>
      </c>
      <c r="H1003" s="5" t="s">
        <v>31</v>
      </c>
      <c r="I1003" s="5" t="s">
        <v>1894</v>
      </c>
      <c r="J1003" s="5" t="s">
        <v>20</v>
      </c>
      <c r="K1003" s="5" t="s">
        <v>32</v>
      </c>
      <c r="L1003" s="5" t="s">
        <v>33</v>
      </c>
      <c r="M1003" s="17">
        <v>48000</v>
      </c>
      <c r="N1003" s="17">
        <v>80000</v>
      </c>
      <c r="O1003" s="18">
        <v>64000</v>
      </c>
      <c r="P1003" s="25">
        <f t="shared" si="47"/>
        <v>0</v>
      </c>
      <c r="Q1003" s="25">
        <f t="shared" si="48"/>
        <v>0</v>
      </c>
      <c r="R1003" s="25">
        <f t="shared" si="49"/>
        <v>0</v>
      </c>
    </row>
    <row r="1004" spans="1:18" x14ac:dyDescent="0.2">
      <c r="A1004" s="4" t="s">
        <v>48</v>
      </c>
      <c r="B1004" s="4" t="s">
        <v>1895</v>
      </c>
      <c r="C1004" s="4" t="s">
        <v>67</v>
      </c>
      <c r="D1004" s="4" t="s">
        <v>1896</v>
      </c>
      <c r="E1004" s="4" t="s">
        <v>37</v>
      </c>
      <c r="F1004" s="4" t="s">
        <v>37</v>
      </c>
      <c r="G1004" s="4" t="s">
        <v>37</v>
      </c>
      <c r="H1004" s="4" t="s">
        <v>31</v>
      </c>
      <c r="I1004" s="4" t="s">
        <v>1897</v>
      </c>
      <c r="J1004" s="4" t="s">
        <v>20</v>
      </c>
      <c r="K1004" s="4" t="s">
        <v>32</v>
      </c>
      <c r="L1004" s="4" t="s">
        <v>84</v>
      </c>
      <c r="M1004" s="15">
        <v>65000</v>
      </c>
      <c r="N1004" s="15">
        <v>85000</v>
      </c>
      <c r="O1004" s="16">
        <v>75000</v>
      </c>
      <c r="P1004" s="25">
        <f t="shared" si="47"/>
        <v>0</v>
      </c>
      <c r="Q1004" s="25">
        <f t="shared" si="48"/>
        <v>0</v>
      </c>
      <c r="R1004" s="25">
        <f t="shared" si="49"/>
        <v>0</v>
      </c>
    </row>
    <row r="1005" spans="1:18" x14ac:dyDescent="0.2">
      <c r="A1005" s="5" t="s">
        <v>105</v>
      </c>
      <c r="B1005" s="5" t="s">
        <v>175</v>
      </c>
      <c r="C1005" s="5" t="s">
        <v>28</v>
      </c>
      <c r="D1005" s="5" t="s">
        <v>176</v>
      </c>
      <c r="E1005" s="5" t="s">
        <v>177</v>
      </c>
      <c r="F1005" s="5" t="s">
        <v>177</v>
      </c>
      <c r="G1005" s="5" t="s">
        <v>177</v>
      </c>
      <c r="H1005" s="5" t="s">
        <v>178</v>
      </c>
      <c r="I1005" s="5" t="s">
        <v>1898</v>
      </c>
      <c r="J1005" s="5" t="s">
        <v>20</v>
      </c>
      <c r="K1005" s="5" t="s">
        <v>32</v>
      </c>
      <c r="L1005" s="5" t="s">
        <v>21</v>
      </c>
      <c r="M1005" s="17">
        <v>55000</v>
      </c>
      <c r="N1005" s="17">
        <v>66000</v>
      </c>
      <c r="O1005" s="18">
        <v>60500</v>
      </c>
      <c r="P1005" s="25">
        <f t="shared" si="47"/>
        <v>0</v>
      </c>
      <c r="Q1005" s="25">
        <f t="shared" si="48"/>
        <v>0</v>
      </c>
      <c r="R1005" s="25">
        <f t="shared" si="49"/>
        <v>0</v>
      </c>
    </row>
    <row r="1006" spans="1:18" x14ac:dyDescent="0.2">
      <c r="A1006" s="4" t="s">
        <v>22</v>
      </c>
      <c r="B1006" s="4" t="s">
        <v>23</v>
      </c>
      <c r="C1006" s="4" t="s">
        <v>23</v>
      </c>
      <c r="D1006" s="4" t="s">
        <v>508</v>
      </c>
      <c r="E1006" s="4" t="s">
        <v>17</v>
      </c>
      <c r="F1006" s="4" t="s">
        <v>17</v>
      </c>
      <c r="G1006" s="4" t="s">
        <v>17</v>
      </c>
      <c r="H1006" s="4" t="s">
        <v>18</v>
      </c>
      <c r="I1006" s="4" t="s">
        <v>1899</v>
      </c>
      <c r="J1006" s="4" t="s">
        <v>20</v>
      </c>
      <c r="K1006" s="4" t="s">
        <v>17</v>
      </c>
      <c r="L1006" s="4" t="s">
        <v>21</v>
      </c>
      <c r="M1006" s="15">
        <v>80000</v>
      </c>
      <c r="N1006" s="15">
        <v>90000</v>
      </c>
      <c r="O1006" s="16">
        <v>85000</v>
      </c>
      <c r="P1006" s="25">
        <f t="shared" si="47"/>
        <v>0</v>
      </c>
      <c r="Q1006" s="25">
        <f t="shared" si="48"/>
        <v>0</v>
      </c>
      <c r="R1006" s="25">
        <f t="shared" si="49"/>
        <v>0</v>
      </c>
    </row>
    <row r="1007" spans="1:18" x14ac:dyDescent="0.2">
      <c r="A1007" s="5" t="s">
        <v>105</v>
      </c>
      <c r="B1007" s="5" t="s">
        <v>28</v>
      </c>
      <c r="C1007" s="5" t="s">
        <v>28</v>
      </c>
      <c r="D1007" s="5" t="s">
        <v>346</v>
      </c>
      <c r="E1007" s="5" t="s">
        <v>216</v>
      </c>
      <c r="F1007" s="5" t="s">
        <v>216</v>
      </c>
      <c r="G1007" s="5" t="s">
        <v>216</v>
      </c>
      <c r="H1007" s="5" t="s">
        <v>53</v>
      </c>
      <c r="I1007" s="5" t="s">
        <v>1900</v>
      </c>
      <c r="J1007" s="5" t="s">
        <v>20</v>
      </c>
      <c r="K1007" s="5" t="s">
        <v>32</v>
      </c>
      <c r="L1007" s="5" t="s">
        <v>46</v>
      </c>
      <c r="M1007" s="20">
        <v>79289.599999999904</v>
      </c>
      <c r="N1007" s="17">
        <v>113984</v>
      </c>
      <c r="O1007" s="22">
        <v>96636.799999999901</v>
      </c>
      <c r="P1007" s="25">
        <f t="shared" si="47"/>
        <v>0</v>
      </c>
      <c r="Q1007" s="25">
        <f t="shared" si="48"/>
        <v>0</v>
      </c>
      <c r="R1007" s="25">
        <f t="shared" si="49"/>
        <v>0</v>
      </c>
    </row>
    <row r="1008" spans="1:18" x14ac:dyDescent="0.2">
      <c r="A1008" s="4" t="s">
        <v>55</v>
      </c>
      <c r="B1008" s="4" t="s">
        <v>341</v>
      </c>
      <c r="C1008" s="4" t="s">
        <v>28</v>
      </c>
      <c r="D1008" s="4" t="s">
        <v>62</v>
      </c>
      <c r="E1008" s="4" t="s">
        <v>63</v>
      </c>
      <c r="F1008" s="4" t="s">
        <v>63</v>
      </c>
      <c r="G1008" s="4" t="s">
        <v>63</v>
      </c>
      <c r="H1008" s="4" t="s">
        <v>53</v>
      </c>
      <c r="I1008" s="4" t="s">
        <v>1901</v>
      </c>
      <c r="J1008" s="4" t="s">
        <v>20</v>
      </c>
      <c r="K1008" s="4" t="s">
        <v>32</v>
      </c>
      <c r="L1008" s="4" t="s">
        <v>33</v>
      </c>
      <c r="M1008" s="15">
        <v>87443.199999999997</v>
      </c>
      <c r="N1008" s="15">
        <v>103272</v>
      </c>
      <c r="O1008" s="16">
        <v>95357.6</v>
      </c>
      <c r="P1008" s="25">
        <f t="shared" si="47"/>
        <v>0</v>
      </c>
      <c r="Q1008" s="25">
        <f t="shared" si="48"/>
        <v>0</v>
      </c>
      <c r="R1008" s="25">
        <f t="shared" si="49"/>
        <v>0</v>
      </c>
    </row>
    <row r="1009" spans="1:18" x14ac:dyDescent="0.2">
      <c r="A1009" s="5" t="s">
        <v>105</v>
      </c>
      <c r="B1009" s="5" t="s">
        <v>891</v>
      </c>
      <c r="C1009" s="5" t="s">
        <v>50</v>
      </c>
      <c r="D1009" s="5" t="s">
        <v>892</v>
      </c>
      <c r="E1009" s="5" t="s">
        <v>37</v>
      </c>
      <c r="F1009" s="5" t="s">
        <v>37</v>
      </c>
      <c r="G1009" s="5" t="s">
        <v>37</v>
      </c>
      <c r="H1009" s="5" t="s">
        <v>31</v>
      </c>
      <c r="I1009" s="5" t="s">
        <v>1902</v>
      </c>
      <c r="J1009" s="5" t="s">
        <v>20</v>
      </c>
      <c r="K1009" s="5" t="s">
        <v>32</v>
      </c>
      <c r="L1009" s="5" t="s">
        <v>21</v>
      </c>
      <c r="M1009" s="17">
        <v>70000</v>
      </c>
      <c r="N1009" s="17">
        <v>95000</v>
      </c>
      <c r="O1009" s="18">
        <v>82500</v>
      </c>
      <c r="P1009" s="25">
        <f t="shared" si="47"/>
        <v>0</v>
      </c>
      <c r="Q1009" s="25">
        <f t="shared" si="48"/>
        <v>0</v>
      </c>
      <c r="R1009" s="25">
        <f t="shared" si="49"/>
        <v>0</v>
      </c>
    </row>
    <row r="1010" spans="1:18" x14ac:dyDescent="0.2">
      <c r="A1010" s="4" t="s">
        <v>55</v>
      </c>
      <c r="B1010" s="4" t="s">
        <v>1903</v>
      </c>
      <c r="C1010" s="4" t="s">
        <v>50</v>
      </c>
      <c r="D1010" s="4" t="s">
        <v>1904</v>
      </c>
      <c r="E1010" s="4" t="s">
        <v>17</v>
      </c>
      <c r="F1010" s="4" t="s">
        <v>17</v>
      </c>
      <c r="G1010" s="4" t="s">
        <v>17</v>
      </c>
      <c r="H1010" s="4" t="s">
        <v>18</v>
      </c>
      <c r="I1010" s="4" t="s">
        <v>1905</v>
      </c>
      <c r="J1010" s="4" t="s">
        <v>375</v>
      </c>
      <c r="K1010" s="4" t="s">
        <v>17</v>
      </c>
      <c r="L1010" s="4" t="s">
        <v>33</v>
      </c>
      <c r="M1010" s="15">
        <v>40000</v>
      </c>
      <c r="N1010" s="15">
        <v>57200</v>
      </c>
      <c r="O1010" s="16">
        <v>48600</v>
      </c>
      <c r="P1010" s="25">
        <f t="shared" si="47"/>
        <v>0</v>
      </c>
      <c r="Q1010" s="25">
        <f t="shared" si="48"/>
        <v>1</v>
      </c>
      <c r="R1010" s="25">
        <f t="shared" si="49"/>
        <v>0</v>
      </c>
    </row>
    <row r="1011" spans="1:18" x14ac:dyDescent="0.2">
      <c r="A1011" s="5" t="s">
        <v>105</v>
      </c>
      <c r="B1011" s="5" t="s">
        <v>510</v>
      </c>
      <c r="C1011" s="5" t="s">
        <v>28</v>
      </c>
      <c r="D1011" s="5" t="s">
        <v>511</v>
      </c>
      <c r="E1011" s="5" t="s">
        <v>37</v>
      </c>
      <c r="F1011" s="5" t="s">
        <v>37</v>
      </c>
      <c r="G1011" s="5" t="s">
        <v>37</v>
      </c>
      <c r="H1011" s="5" t="s">
        <v>31</v>
      </c>
      <c r="I1011" s="5" t="s">
        <v>1906</v>
      </c>
      <c r="J1011" s="5" t="s">
        <v>45</v>
      </c>
      <c r="K1011" s="5" t="s">
        <v>32</v>
      </c>
      <c r="L1011" s="5" t="s">
        <v>21</v>
      </c>
      <c r="M1011" s="17">
        <v>43000</v>
      </c>
      <c r="N1011" s="17">
        <v>93000</v>
      </c>
      <c r="O1011" s="18">
        <v>68000</v>
      </c>
      <c r="P1011" s="25">
        <f t="shared" si="47"/>
        <v>0</v>
      </c>
      <c r="Q1011" s="25">
        <f t="shared" si="48"/>
        <v>0</v>
      </c>
      <c r="R1011" s="25">
        <f t="shared" si="49"/>
        <v>0</v>
      </c>
    </row>
    <row r="1012" spans="1:18" x14ac:dyDescent="0.2">
      <c r="A1012" s="4" t="s">
        <v>26</v>
      </c>
      <c r="B1012" s="4" t="s">
        <v>27</v>
      </c>
      <c r="C1012" s="4" t="s">
        <v>28</v>
      </c>
      <c r="D1012" s="4" t="s">
        <v>29</v>
      </c>
      <c r="E1012" s="4" t="s">
        <v>30</v>
      </c>
      <c r="F1012" s="4" t="s">
        <v>30</v>
      </c>
      <c r="G1012" s="4" t="s">
        <v>30</v>
      </c>
      <c r="H1012" s="4" t="s">
        <v>31</v>
      </c>
      <c r="I1012" s="4" t="s">
        <v>1907</v>
      </c>
      <c r="J1012" s="4" t="s">
        <v>20</v>
      </c>
      <c r="K1012" s="4" t="s">
        <v>32</v>
      </c>
      <c r="L1012" s="4" t="s">
        <v>33</v>
      </c>
      <c r="M1012" s="15">
        <v>64123.59</v>
      </c>
      <c r="N1012" s="15">
        <v>86600</v>
      </c>
      <c r="O1012" s="16">
        <v>75361.794999999998</v>
      </c>
      <c r="P1012" s="25">
        <f t="shared" si="47"/>
        <v>0</v>
      </c>
      <c r="Q1012" s="25">
        <f t="shared" si="48"/>
        <v>0</v>
      </c>
      <c r="R1012" s="25">
        <f t="shared" si="49"/>
        <v>0</v>
      </c>
    </row>
    <row r="1013" spans="1:18" x14ac:dyDescent="0.2">
      <c r="A1013" s="5" t="s">
        <v>55</v>
      </c>
      <c r="B1013" s="5" t="s">
        <v>1169</v>
      </c>
      <c r="C1013" s="5" t="s">
        <v>23</v>
      </c>
      <c r="D1013" s="5" t="s">
        <v>1170</v>
      </c>
      <c r="E1013" s="5" t="s">
        <v>17</v>
      </c>
      <c r="F1013" s="5" t="s">
        <v>17</v>
      </c>
      <c r="G1013" s="5" t="s">
        <v>17</v>
      </c>
      <c r="H1013" s="5" t="s">
        <v>18</v>
      </c>
      <c r="I1013" s="5" t="s">
        <v>1908</v>
      </c>
      <c r="J1013" s="5" t="s">
        <v>20</v>
      </c>
      <c r="K1013" s="5" t="s">
        <v>17</v>
      </c>
      <c r="L1013" s="5" t="s">
        <v>241</v>
      </c>
      <c r="M1013" s="17">
        <v>68000</v>
      </c>
      <c r="N1013" s="17">
        <v>88300</v>
      </c>
      <c r="O1013" s="18">
        <v>78150</v>
      </c>
      <c r="P1013" s="25">
        <f t="shared" si="47"/>
        <v>0</v>
      </c>
      <c r="Q1013" s="25">
        <f t="shared" si="48"/>
        <v>0</v>
      </c>
      <c r="R1013" s="25">
        <f t="shared" si="49"/>
        <v>0</v>
      </c>
    </row>
    <row r="1014" spans="1:18" x14ac:dyDescent="0.2">
      <c r="A1014" s="4" t="s">
        <v>105</v>
      </c>
      <c r="B1014" s="4" t="s">
        <v>28</v>
      </c>
      <c r="C1014" s="4" t="s">
        <v>28</v>
      </c>
      <c r="D1014" s="4" t="s">
        <v>1909</v>
      </c>
      <c r="E1014" s="4" t="s">
        <v>37</v>
      </c>
      <c r="F1014" s="4" t="s">
        <v>37</v>
      </c>
      <c r="G1014" s="4" t="s">
        <v>37</v>
      </c>
      <c r="H1014" s="4" t="s">
        <v>31</v>
      </c>
      <c r="I1014" s="4" t="s">
        <v>1910</v>
      </c>
      <c r="J1014" s="4" t="s">
        <v>20</v>
      </c>
      <c r="K1014" s="4" t="s">
        <v>32</v>
      </c>
      <c r="L1014" s="4" t="s">
        <v>46</v>
      </c>
      <c r="M1014" s="15">
        <v>65000</v>
      </c>
      <c r="N1014" s="15">
        <v>75000</v>
      </c>
      <c r="O1014" s="16">
        <v>70000</v>
      </c>
      <c r="P1014" s="25">
        <f t="shared" si="47"/>
        <v>0</v>
      </c>
      <c r="Q1014" s="25">
        <f t="shared" si="48"/>
        <v>0</v>
      </c>
      <c r="R1014" s="25">
        <f t="shared" si="49"/>
        <v>0</v>
      </c>
    </row>
    <row r="1015" spans="1:18" x14ac:dyDescent="0.2">
      <c r="A1015" s="5" t="s">
        <v>48</v>
      </c>
      <c r="B1015" s="5" t="s">
        <v>409</v>
      </c>
      <c r="C1015" s="5" t="s">
        <v>28</v>
      </c>
      <c r="D1015" s="5" t="s">
        <v>391</v>
      </c>
      <c r="E1015" s="5" t="s">
        <v>37</v>
      </c>
      <c r="F1015" s="5" t="s">
        <v>37</v>
      </c>
      <c r="G1015" s="5" t="s">
        <v>37</v>
      </c>
      <c r="H1015" s="5" t="s">
        <v>31</v>
      </c>
      <c r="I1015" s="5" t="s">
        <v>1911</v>
      </c>
      <c r="J1015" s="5" t="s">
        <v>20</v>
      </c>
      <c r="K1015" s="5" t="s">
        <v>32</v>
      </c>
      <c r="L1015" s="5" t="s">
        <v>21</v>
      </c>
      <c r="M1015" s="17">
        <v>68500</v>
      </c>
      <c r="N1015" s="17">
        <v>87000</v>
      </c>
      <c r="O1015" s="18">
        <v>77750</v>
      </c>
      <c r="P1015" s="25">
        <f t="shared" si="47"/>
        <v>0</v>
      </c>
      <c r="Q1015" s="25">
        <f t="shared" si="48"/>
        <v>0</v>
      </c>
      <c r="R1015" s="25">
        <f t="shared" si="49"/>
        <v>0</v>
      </c>
    </row>
    <row r="1016" spans="1:18" x14ac:dyDescent="0.2">
      <c r="A1016" s="4" t="s">
        <v>105</v>
      </c>
      <c r="B1016" s="4" t="s">
        <v>1912</v>
      </c>
      <c r="C1016" s="4" t="s">
        <v>28</v>
      </c>
      <c r="D1016" s="4" t="s">
        <v>1913</v>
      </c>
      <c r="E1016" s="4" t="s">
        <v>1914</v>
      </c>
      <c r="F1016" s="4" t="s">
        <v>1914</v>
      </c>
      <c r="G1016" s="4" t="s">
        <v>1914</v>
      </c>
      <c r="H1016" s="4" t="s">
        <v>53</v>
      </c>
      <c r="I1016" s="4" t="s">
        <v>1915</v>
      </c>
      <c r="J1016" s="4" t="s">
        <v>20</v>
      </c>
      <c r="K1016" s="4" t="s">
        <v>32</v>
      </c>
      <c r="L1016" s="4" t="s">
        <v>33</v>
      </c>
      <c r="M1016" s="15">
        <v>50000</v>
      </c>
      <c r="N1016" s="15">
        <v>70000</v>
      </c>
      <c r="O1016" s="16">
        <v>60000</v>
      </c>
      <c r="P1016" s="25">
        <f t="shared" si="47"/>
        <v>0</v>
      </c>
      <c r="Q1016" s="25">
        <f t="shared" si="48"/>
        <v>0</v>
      </c>
      <c r="R1016" s="25">
        <f t="shared" si="49"/>
        <v>0</v>
      </c>
    </row>
    <row r="1017" spans="1:18" x14ac:dyDescent="0.2">
      <c r="A1017" s="5" t="s">
        <v>105</v>
      </c>
      <c r="B1017" s="5" t="s">
        <v>832</v>
      </c>
      <c r="C1017" s="5" t="s">
        <v>28</v>
      </c>
      <c r="D1017" s="5" t="s">
        <v>1813</v>
      </c>
      <c r="E1017" s="5" t="s">
        <v>136</v>
      </c>
      <c r="F1017" s="5" t="s">
        <v>136</v>
      </c>
      <c r="G1017" s="5" t="s">
        <v>136</v>
      </c>
      <c r="H1017" s="5" t="s">
        <v>100</v>
      </c>
      <c r="I1017" s="5" t="s">
        <v>1916</v>
      </c>
      <c r="J1017" s="5" t="s">
        <v>45</v>
      </c>
      <c r="K1017" s="5" t="s">
        <v>32</v>
      </c>
      <c r="L1017" s="5" t="s">
        <v>21</v>
      </c>
      <c r="M1017" s="17">
        <v>85000</v>
      </c>
      <c r="N1017" s="17">
        <v>85000</v>
      </c>
      <c r="O1017" s="18">
        <v>85000</v>
      </c>
      <c r="P1017" s="25">
        <f t="shared" si="47"/>
        <v>0</v>
      </c>
      <c r="Q1017" s="25">
        <f t="shared" si="48"/>
        <v>0</v>
      </c>
      <c r="R1017" s="25">
        <f t="shared" si="49"/>
        <v>0</v>
      </c>
    </row>
    <row r="1018" spans="1:18" x14ac:dyDescent="0.2">
      <c r="A1018" s="4" t="s">
        <v>55</v>
      </c>
      <c r="B1018" s="4" t="s">
        <v>1917</v>
      </c>
      <c r="C1018" s="4" t="s">
        <v>23</v>
      </c>
      <c r="D1018" s="4" t="s">
        <v>1918</v>
      </c>
      <c r="E1018" s="4" t="s">
        <v>1835</v>
      </c>
      <c r="F1018" s="4" t="s">
        <v>1835</v>
      </c>
      <c r="G1018" s="4" t="s">
        <v>1835</v>
      </c>
      <c r="H1018" s="4" t="s">
        <v>146</v>
      </c>
      <c r="I1018" s="4" t="s">
        <v>1919</v>
      </c>
      <c r="J1018" s="4" t="s">
        <v>20</v>
      </c>
      <c r="K1018" s="4" t="s">
        <v>32</v>
      </c>
      <c r="L1018" s="4" t="s">
        <v>21</v>
      </c>
      <c r="M1018" s="15">
        <v>84000</v>
      </c>
      <c r="N1018" s="15">
        <v>90000</v>
      </c>
      <c r="O1018" s="16">
        <v>87000</v>
      </c>
      <c r="P1018" s="25">
        <f t="shared" si="47"/>
        <v>0</v>
      </c>
      <c r="Q1018" s="25">
        <f t="shared" si="48"/>
        <v>0</v>
      </c>
      <c r="R1018" s="25">
        <f t="shared" si="49"/>
        <v>0</v>
      </c>
    </row>
    <row r="1019" spans="1:18" x14ac:dyDescent="0.2">
      <c r="A1019" s="5" t="s">
        <v>105</v>
      </c>
      <c r="B1019" s="5" t="s">
        <v>1920</v>
      </c>
      <c r="C1019" s="5" t="s">
        <v>90</v>
      </c>
      <c r="D1019" s="5" t="s">
        <v>1921</v>
      </c>
      <c r="E1019" s="5" t="s">
        <v>37</v>
      </c>
      <c r="F1019" s="5" t="s">
        <v>37</v>
      </c>
      <c r="G1019" s="5" t="s">
        <v>37</v>
      </c>
      <c r="H1019" s="5" t="s">
        <v>31</v>
      </c>
      <c r="I1019" s="5" t="s">
        <v>1922</v>
      </c>
      <c r="J1019" s="5" t="s">
        <v>20</v>
      </c>
      <c r="K1019" s="5" t="s">
        <v>32</v>
      </c>
      <c r="L1019" s="5" t="s">
        <v>21</v>
      </c>
      <c r="M1019" s="17">
        <v>69000</v>
      </c>
      <c r="N1019" s="17">
        <v>80000</v>
      </c>
      <c r="O1019" s="18">
        <v>74500</v>
      </c>
      <c r="P1019" s="25">
        <f t="shared" si="47"/>
        <v>0</v>
      </c>
      <c r="Q1019" s="25">
        <f t="shared" si="48"/>
        <v>0</v>
      </c>
      <c r="R1019" s="25">
        <f t="shared" si="49"/>
        <v>0</v>
      </c>
    </row>
    <row r="1020" spans="1:18" x14ac:dyDescent="0.2">
      <c r="A1020" s="4" t="s">
        <v>105</v>
      </c>
      <c r="B1020" s="4" t="s">
        <v>510</v>
      </c>
      <c r="C1020" s="4" t="s">
        <v>28</v>
      </c>
      <c r="D1020" s="4" t="s">
        <v>1923</v>
      </c>
      <c r="E1020" s="4" t="s">
        <v>123</v>
      </c>
      <c r="F1020" s="4" t="s">
        <v>123</v>
      </c>
      <c r="G1020" s="4" t="s">
        <v>123</v>
      </c>
      <c r="H1020" s="4" t="s">
        <v>31</v>
      </c>
      <c r="I1020" s="4" t="s">
        <v>1924</v>
      </c>
      <c r="J1020" s="4" t="s">
        <v>45</v>
      </c>
      <c r="K1020" s="4" t="s">
        <v>32</v>
      </c>
      <c r="L1020" s="4" t="s">
        <v>21</v>
      </c>
      <c r="M1020" s="15">
        <v>77000</v>
      </c>
      <c r="N1020" s="15">
        <v>97000</v>
      </c>
      <c r="O1020" s="16">
        <v>87000</v>
      </c>
      <c r="P1020" s="25">
        <f t="shared" si="47"/>
        <v>0</v>
      </c>
      <c r="Q1020" s="25">
        <f t="shared" si="48"/>
        <v>0</v>
      </c>
      <c r="R1020" s="25">
        <f t="shared" si="49"/>
        <v>0</v>
      </c>
    </row>
    <row r="1021" spans="1:18" x14ac:dyDescent="0.2">
      <c r="A1021" s="5" t="s">
        <v>105</v>
      </c>
      <c r="B1021" s="5" t="s">
        <v>1784</v>
      </c>
      <c r="C1021" s="5" t="s">
        <v>28</v>
      </c>
      <c r="D1021" s="5" t="s">
        <v>1785</v>
      </c>
      <c r="E1021" s="5" t="s">
        <v>37</v>
      </c>
      <c r="F1021" s="5" t="s">
        <v>37</v>
      </c>
      <c r="G1021" s="5" t="s">
        <v>37</v>
      </c>
      <c r="H1021" s="5" t="s">
        <v>31</v>
      </c>
      <c r="I1021" s="5" t="s">
        <v>1925</v>
      </c>
      <c r="J1021" s="5" t="s">
        <v>20</v>
      </c>
      <c r="K1021" s="5" t="s">
        <v>32</v>
      </c>
      <c r="L1021" s="5" t="s">
        <v>39</v>
      </c>
      <c r="M1021" s="17">
        <v>69000</v>
      </c>
      <c r="N1021" s="17">
        <v>84000</v>
      </c>
      <c r="O1021" s="18">
        <v>76500</v>
      </c>
      <c r="P1021" s="25">
        <f t="shared" si="47"/>
        <v>0</v>
      </c>
      <c r="Q1021" s="25">
        <f t="shared" si="48"/>
        <v>0</v>
      </c>
      <c r="R1021" s="25">
        <f t="shared" si="49"/>
        <v>0</v>
      </c>
    </row>
    <row r="1022" spans="1:18" x14ac:dyDescent="0.2">
      <c r="A1022" s="4" t="s">
        <v>55</v>
      </c>
      <c r="B1022" s="4" t="s">
        <v>1926</v>
      </c>
      <c r="C1022" s="4" t="s">
        <v>50</v>
      </c>
      <c r="D1022" s="4" t="s">
        <v>1927</v>
      </c>
      <c r="E1022" s="4" t="s">
        <v>136</v>
      </c>
      <c r="F1022" s="4" t="s">
        <v>136</v>
      </c>
      <c r="G1022" s="4" t="s">
        <v>136</v>
      </c>
      <c r="H1022" s="4" t="s">
        <v>100</v>
      </c>
      <c r="I1022" s="4" t="s">
        <v>1928</v>
      </c>
      <c r="J1022" s="4" t="s">
        <v>20</v>
      </c>
      <c r="K1022" s="4" t="s">
        <v>32</v>
      </c>
      <c r="L1022" s="4" t="s">
        <v>227</v>
      </c>
      <c r="M1022" s="15">
        <v>68000</v>
      </c>
      <c r="N1022" s="15">
        <v>88300</v>
      </c>
      <c r="O1022" s="16">
        <v>78150</v>
      </c>
      <c r="P1022" s="25">
        <f t="shared" si="47"/>
        <v>0</v>
      </c>
      <c r="Q1022" s="25">
        <f t="shared" si="48"/>
        <v>0</v>
      </c>
      <c r="R1022" s="25">
        <f t="shared" si="49"/>
        <v>0</v>
      </c>
    </row>
    <row r="1023" spans="1:18" x14ac:dyDescent="0.2">
      <c r="A1023" s="5" t="s">
        <v>88</v>
      </c>
      <c r="B1023" s="5" t="s">
        <v>180</v>
      </c>
      <c r="C1023" s="5" t="s">
        <v>23</v>
      </c>
      <c r="D1023" s="5" t="s">
        <v>181</v>
      </c>
      <c r="E1023" s="5" t="s">
        <v>1890</v>
      </c>
      <c r="F1023" s="5" t="s">
        <v>1890</v>
      </c>
      <c r="G1023" s="5" t="s">
        <v>1890</v>
      </c>
      <c r="H1023" s="5" t="s">
        <v>18</v>
      </c>
      <c r="I1023" s="5" t="s">
        <v>1929</v>
      </c>
      <c r="J1023" s="5" t="s">
        <v>20</v>
      </c>
      <c r="K1023" s="5" t="s">
        <v>32</v>
      </c>
      <c r="L1023" s="5" t="s">
        <v>21</v>
      </c>
      <c r="M1023" s="17">
        <v>85816.8</v>
      </c>
      <c r="N1023" s="17">
        <v>91520</v>
      </c>
      <c r="O1023" s="18">
        <v>88668.4</v>
      </c>
      <c r="P1023" s="25">
        <f t="shared" si="47"/>
        <v>0</v>
      </c>
      <c r="Q1023" s="25">
        <f t="shared" si="48"/>
        <v>0</v>
      </c>
      <c r="R1023" s="25">
        <f t="shared" si="49"/>
        <v>0</v>
      </c>
    </row>
    <row r="1024" spans="1:18" x14ac:dyDescent="0.2">
      <c r="A1024" s="4" t="s">
        <v>88</v>
      </c>
      <c r="B1024" s="4" t="s">
        <v>645</v>
      </c>
      <c r="C1024" s="4" t="s">
        <v>28</v>
      </c>
      <c r="D1024" s="4" t="s">
        <v>114</v>
      </c>
      <c r="E1024" s="4" t="s">
        <v>115</v>
      </c>
      <c r="F1024" s="4" t="s">
        <v>115</v>
      </c>
      <c r="G1024" s="4" t="s">
        <v>115</v>
      </c>
      <c r="H1024" s="4" t="s">
        <v>31</v>
      </c>
      <c r="I1024" s="4" t="s">
        <v>1930</v>
      </c>
      <c r="J1024" s="4" t="s">
        <v>20</v>
      </c>
      <c r="K1024" s="4" t="s">
        <v>32</v>
      </c>
      <c r="L1024" s="4" t="s">
        <v>21</v>
      </c>
      <c r="M1024" s="15">
        <v>90480</v>
      </c>
      <c r="N1024" s="15">
        <v>90480</v>
      </c>
      <c r="O1024" s="16">
        <v>90480</v>
      </c>
      <c r="P1024" s="25">
        <f t="shared" si="47"/>
        <v>0</v>
      </c>
      <c r="Q1024" s="25">
        <f t="shared" si="48"/>
        <v>0</v>
      </c>
      <c r="R1024" s="25">
        <f t="shared" si="49"/>
        <v>0</v>
      </c>
    </row>
    <row r="1025" spans="1:18" x14ac:dyDescent="0.2">
      <c r="A1025" s="5" t="s">
        <v>105</v>
      </c>
      <c r="B1025" s="5" t="s">
        <v>350</v>
      </c>
      <c r="C1025" s="5" t="s">
        <v>50</v>
      </c>
      <c r="D1025" s="5" t="s">
        <v>351</v>
      </c>
      <c r="E1025" s="5" t="s">
        <v>63</v>
      </c>
      <c r="F1025" s="5" t="s">
        <v>63</v>
      </c>
      <c r="G1025" s="5" t="s">
        <v>63</v>
      </c>
      <c r="H1025" s="5" t="s">
        <v>53</v>
      </c>
      <c r="I1025" s="5" t="s">
        <v>1931</v>
      </c>
      <c r="J1025" s="5" t="s">
        <v>20</v>
      </c>
      <c r="K1025" s="5" t="s">
        <v>32</v>
      </c>
      <c r="L1025" s="5" t="s">
        <v>21</v>
      </c>
      <c r="M1025" s="17">
        <v>30240.560000000001</v>
      </c>
      <c r="N1025" s="17">
        <v>57200</v>
      </c>
      <c r="O1025" s="18">
        <v>43720.28</v>
      </c>
      <c r="P1025" s="25">
        <f t="shared" si="47"/>
        <v>0</v>
      </c>
      <c r="Q1025" s="25">
        <f t="shared" si="48"/>
        <v>1</v>
      </c>
      <c r="R1025" s="25">
        <f t="shared" si="49"/>
        <v>0</v>
      </c>
    </row>
    <row r="1026" spans="1:18" x14ac:dyDescent="0.2">
      <c r="A1026" s="4" t="s">
        <v>13</v>
      </c>
      <c r="B1026" s="4" t="s">
        <v>1847</v>
      </c>
      <c r="C1026" s="4" t="s">
        <v>28</v>
      </c>
      <c r="D1026" s="4" t="s">
        <v>1848</v>
      </c>
      <c r="E1026" s="4" t="s">
        <v>99</v>
      </c>
      <c r="F1026" s="4" t="s">
        <v>99</v>
      </c>
      <c r="G1026" s="4" t="s">
        <v>99</v>
      </c>
      <c r="H1026" s="4" t="s">
        <v>100</v>
      </c>
      <c r="I1026" s="4" t="s">
        <v>18</v>
      </c>
      <c r="J1026" s="4" t="s">
        <v>20</v>
      </c>
      <c r="K1026" s="4" t="s">
        <v>17</v>
      </c>
      <c r="L1026" s="4" t="s">
        <v>21</v>
      </c>
      <c r="M1026" s="15">
        <v>60000</v>
      </c>
      <c r="N1026" s="15">
        <v>109000</v>
      </c>
      <c r="O1026" s="16">
        <v>84500</v>
      </c>
      <c r="P1026" s="25">
        <f t="shared" si="47"/>
        <v>0</v>
      </c>
      <c r="Q1026" s="25">
        <f t="shared" si="48"/>
        <v>0</v>
      </c>
      <c r="R1026" s="25">
        <f t="shared" si="49"/>
        <v>0</v>
      </c>
    </row>
    <row r="1027" spans="1:18" x14ac:dyDescent="0.2">
      <c r="A1027" s="5" t="s">
        <v>105</v>
      </c>
      <c r="B1027" s="5" t="s">
        <v>28</v>
      </c>
      <c r="C1027" s="5" t="s">
        <v>28</v>
      </c>
      <c r="D1027" s="5" t="s">
        <v>1408</v>
      </c>
      <c r="E1027" s="5" t="s">
        <v>533</v>
      </c>
      <c r="F1027" s="5" t="s">
        <v>533</v>
      </c>
      <c r="G1027" s="5" t="s">
        <v>533</v>
      </c>
      <c r="H1027" s="5" t="s">
        <v>119</v>
      </c>
      <c r="I1027" s="5" t="s">
        <v>1932</v>
      </c>
      <c r="J1027" s="5" t="s">
        <v>20</v>
      </c>
      <c r="K1027" s="5" t="s">
        <v>32</v>
      </c>
      <c r="L1027" s="5" t="s">
        <v>33</v>
      </c>
      <c r="M1027" s="17">
        <v>70000</v>
      </c>
      <c r="N1027" s="17">
        <v>115000</v>
      </c>
      <c r="O1027" s="18">
        <v>92500</v>
      </c>
      <c r="P1027" s="25">
        <f t="shared" ref="P1027:P1090" si="50">IF(OR(M1027&lt;V$21, M1027&gt;V$25), 1, 0)</f>
        <v>0</v>
      </c>
      <c r="Q1027" s="25">
        <f t="shared" si="48"/>
        <v>1</v>
      </c>
      <c r="R1027" s="25">
        <f t="shared" si="49"/>
        <v>0</v>
      </c>
    </row>
    <row r="1028" spans="1:18" x14ac:dyDescent="0.2">
      <c r="A1028" s="4" t="s">
        <v>13</v>
      </c>
      <c r="B1028" s="4" t="s">
        <v>1654</v>
      </c>
      <c r="C1028" s="4" t="s">
        <v>28</v>
      </c>
      <c r="D1028" s="4" t="s">
        <v>1655</v>
      </c>
      <c r="E1028" s="4" t="s">
        <v>123</v>
      </c>
      <c r="F1028" s="4" t="s">
        <v>123</v>
      </c>
      <c r="G1028" s="4" t="s">
        <v>123</v>
      </c>
      <c r="H1028" s="4" t="s">
        <v>31</v>
      </c>
      <c r="I1028" s="4" t="s">
        <v>1933</v>
      </c>
      <c r="J1028" s="4" t="s">
        <v>20</v>
      </c>
      <c r="K1028" s="4" t="s">
        <v>32</v>
      </c>
      <c r="L1028" s="4" t="s">
        <v>21</v>
      </c>
      <c r="M1028" s="15">
        <v>64000</v>
      </c>
      <c r="N1028" s="15">
        <v>80000</v>
      </c>
      <c r="O1028" s="16">
        <v>72000</v>
      </c>
      <c r="P1028" s="25">
        <f t="shared" si="50"/>
        <v>0</v>
      </c>
      <c r="Q1028" s="25">
        <f t="shared" si="48"/>
        <v>0</v>
      </c>
      <c r="R1028" s="25">
        <f t="shared" si="49"/>
        <v>0</v>
      </c>
    </row>
    <row r="1029" spans="1:18" x14ac:dyDescent="0.2">
      <c r="A1029" s="5" t="s">
        <v>105</v>
      </c>
      <c r="B1029" s="5" t="s">
        <v>28</v>
      </c>
      <c r="C1029" s="5" t="s">
        <v>28</v>
      </c>
      <c r="D1029" s="5" t="s">
        <v>24</v>
      </c>
      <c r="E1029" s="5" t="s">
        <v>1934</v>
      </c>
      <c r="F1029" s="5" t="s">
        <v>1934</v>
      </c>
      <c r="G1029" s="5" t="s">
        <v>1934</v>
      </c>
      <c r="H1029" s="5" t="s">
        <v>31</v>
      </c>
      <c r="I1029" s="5" t="s">
        <v>1935</v>
      </c>
      <c r="J1029" s="5" t="s">
        <v>20</v>
      </c>
      <c r="K1029" s="5" t="s">
        <v>32</v>
      </c>
      <c r="L1029" s="5" t="s">
        <v>21</v>
      </c>
      <c r="M1029" s="17">
        <v>55000</v>
      </c>
      <c r="N1029" s="17">
        <v>71000</v>
      </c>
      <c r="O1029" s="18">
        <v>63000</v>
      </c>
      <c r="P1029" s="25">
        <f t="shared" si="50"/>
        <v>0</v>
      </c>
      <c r="Q1029" s="25">
        <f t="shared" si="48"/>
        <v>0</v>
      </c>
      <c r="R1029" s="25">
        <f t="shared" si="49"/>
        <v>0</v>
      </c>
    </row>
    <row r="1030" spans="1:18" x14ac:dyDescent="0.2">
      <c r="A1030" s="4" t="s">
        <v>13</v>
      </c>
      <c r="B1030" s="4" t="s">
        <v>14</v>
      </c>
      <c r="C1030" s="4" t="s">
        <v>15</v>
      </c>
      <c r="D1030" s="4" t="s">
        <v>16</v>
      </c>
      <c r="E1030" s="4" t="s">
        <v>17</v>
      </c>
      <c r="F1030" s="4" t="s">
        <v>17</v>
      </c>
      <c r="G1030" s="4" t="s">
        <v>17</v>
      </c>
      <c r="H1030" s="4" t="s">
        <v>18</v>
      </c>
      <c r="I1030" s="4" t="s">
        <v>1936</v>
      </c>
      <c r="J1030" s="4" t="s">
        <v>20</v>
      </c>
      <c r="K1030" s="4" t="s">
        <v>17</v>
      </c>
      <c r="L1030" s="4" t="s">
        <v>21</v>
      </c>
      <c r="M1030" s="15">
        <v>76000</v>
      </c>
      <c r="N1030" s="15">
        <v>89440</v>
      </c>
      <c r="O1030" s="16">
        <v>82720</v>
      </c>
      <c r="P1030" s="25">
        <f t="shared" si="50"/>
        <v>0</v>
      </c>
      <c r="Q1030" s="25">
        <f t="shared" si="48"/>
        <v>0</v>
      </c>
      <c r="R1030" s="25">
        <f t="shared" si="49"/>
        <v>0</v>
      </c>
    </row>
    <row r="1031" spans="1:18" x14ac:dyDescent="0.2">
      <c r="A1031" s="5" t="s">
        <v>105</v>
      </c>
      <c r="B1031" s="5" t="s">
        <v>28</v>
      </c>
      <c r="C1031" s="5" t="s">
        <v>28</v>
      </c>
      <c r="D1031" s="5" t="s">
        <v>1772</v>
      </c>
      <c r="E1031" s="5" t="s">
        <v>37</v>
      </c>
      <c r="F1031" s="5" t="s">
        <v>37</v>
      </c>
      <c r="G1031" s="5" t="s">
        <v>37</v>
      </c>
      <c r="H1031" s="5" t="s">
        <v>31</v>
      </c>
      <c r="I1031" s="5" t="s">
        <v>1937</v>
      </c>
      <c r="J1031" s="5" t="s">
        <v>20</v>
      </c>
      <c r="K1031" s="5" t="s">
        <v>32</v>
      </c>
      <c r="L1031" s="5" t="s">
        <v>33</v>
      </c>
      <c r="M1031" s="17">
        <v>69000</v>
      </c>
      <c r="N1031" s="17">
        <v>86000</v>
      </c>
      <c r="O1031" s="18">
        <v>77500</v>
      </c>
      <c r="P1031" s="25">
        <f t="shared" si="50"/>
        <v>0</v>
      </c>
      <c r="Q1031" s="25">
        <f t="shared" si="48"/>
        <v>0</v>
      </c>
      <c r="R1031" s="25">
        <f t="shared" si="49"/>
        <v>0</v>
      </c>
    </row>
    <row r="1032" spans="1:18" x14ac:dyDescent="0.2">
      <c r="A1032" s="4" t="s">
        <v>26</v>
      </c>
      <c r="B1032" s="4" t="s">
        <v>251</v>
      </c>
      <c r="C1032" s="4" t="s">
        <v>23</v>
      </c>
      <c r="D1032" s="4" t="s">
        <v>252</v>
      </c>
      <c r="E1032" s="4" t="s">
        <v>123</v>
      </c>
      <c r="F1032" s="4" t="s">
        <v>123</v>
      </c>
      <c r="G1032" s="4" t="s">
        <v>123</v>
      </c>
      <c r="H1032" s="4" t="s">
        <v>31</v>
      </c>
      <c r="I1032" s="4" t="s">
        <v>1938</v>
      </c>
      <c r="J1032" s="4" t="s">
        <v>20</v>
      </c>
      <c r="K1032" s="4" t="s">
        <v>32</v>
      </c>
      <c r="L1032" s="4" t="s">
        <v>21</v>
      </c>
      <c r="M1032" s="15">
        <v>60000</v>
      </c>
      <c r="N1032" s="15">
        <v>90000</v>
      </c>
      <c r="O1032" s="16">
        <v>75000</v>
      </c>
      <c r="P1032" s="25">
        <f t="shared" si="50"/>
        <v>0</v>
      </c>
      <c r="Q1032" s="25">
        <f t="shared" si="48"/>
        <v>0</v>
      </c>
      <c r="R1032" s="25">
        <f t="shared" si="49"/>
        <v>0</v>
      </c>
    </row>
    <row r="1033" spans="1:18" x14ac:dyDescent="0.2">
      <c r="A1033" s="5" t="s">
        <v>48</v>
      </c>
      <c r="B1033" s="5" t="s">
        <v>73</v>
      </c>
      <c r="C1033" s="5" t="s">
        <v>23</v>
      </c>
      <c r="D1033" s="5" t="s">
        <v>74</v>
      </c>
      <c r="E1033" s="5" t="s">
        <v>75</v>
      </c>
      <c r="F1033" s="5" t="s">
        <v>75</v>
      </c>
      <c r="G1033" s="5" t="s">
        <v>75</v>
      </c>
      <c r="H1033" s="5" t="s">
        <v>31</v>
      </c>
      <c r="I1033" s="5" t="s">
        <v>1939</v>
      </c>
      <c r="J1033" s="5" t="s">
        <v>20</v>
      </c>
      <c r="K1033" s="5" t="s">
        <v>32</v>
      </c>
      <c r="L1033" s="5" t="s">
        <v>21</v>
      </c>
      <c r="M1033" s="17">
        <v>76000</v>
      </c>
      <c r="N1033" s="17">
        <v>114000</v>
      </c>
      <c r="O1033" s="18">
        <v>95000</v>
      </c>
      <c r="P1033" s="25">
        <f t="shared" si="50"/>
        <v>0</v>
      </c>
      <c r="Q1033" s="25">
        <f t="shared" si="48"/>
        <v>0</v>
      </c>
      <c r="R1033" s="25">
        <f t="shared" si="49"/>
        <v>0</v>
      </c>
    </row>
    <row r="1034" spans="1:18" x14ac:dyDescent="0.2">
      <c r="A1034" s="4" t="s">
        <v>105</v>
      </c>
      <c r="B1034" s="4" t="s">
        <v>1940</v>
      </c>
      <c r="C1034" s="4" t="s">
        <v>28</v>
      </c>
      <c r="D1034" s="4" t="s">
        <v>1775</v>
      </c>
      <c r="E1034" s="4" t="s">
        <v>1941</v>
      </c>
      <c r="F1034" s="4" t="s">
        <v>1941</v>
      </c>
      <c r="G1034" s="4" t="s">
        <v>1941</v>
      </c>
      <c r="H1034" s="4" t="s">
        <v>31</v>
      </c>
      <c r="I1034" s="4" t="s">
        <v>1942</v>
      </c>
      <c r="J1034" s="4" t="s">
        <v>20</v>
      </c>
      <c r="K1034" s="4" t="s">
        <v>32</v>
      </c>
      <c r="L1034" s="4" t="s">
        <v>39</v>
      </c>
      <c r="M1034" s="15">
        <v>49000</v>
      </c>
      <c r="N1034" s="15">
        <v>78000</v>
      </c>
      <c r="O1034" s="16">
        <v>63500</v>
      </c>
      <c r="P1034" s="25">
        <f t="shared" si="50"/>
        <v>0</v>
      </c>
      <c r="Q1034" s="25">
        <f t="shared" si="48"/>
        <v>0</v>
      </c>
      <c r="R1034" s="25">
        <f t="shared" si="49"/>
        <v>0</v>
      </c>
    </row>
    <row r="1035" spans="1:18" x14ac:dyDescent="0.2">
      <c r="A1035" s="5" t="s">
        <v>105</v>
      </c>
      <c r="B1035" s="5" t="s">
        <v>818</v>
      </c>
      <c r="C1035" s="5" t="s">
        <v>28</v>
      </c>
      <c r="D1035" s="5" t="s">
        <v>819</v>
      </c>
      <c r="E1035" s="5" t="s">
        <v>600</v>
      </c>
      <c r="F1035" s="5" t="s">
        <v>600</v>
      </c>
      <c r="G1035" s="5" t="s">
        <v>600</v>
      </c>
      <c r="H1035" s="5" t="s">
        <v>31</v>
      </c>
      <c r="I1035" s="5" t="s">
        <v>1943</v>
      </c>
      <c r="J1035" s="5" t="s">
        <v>20</v>
      </c>
      <c r="K1035" s="5" t="s">
        <v>32</v>
      </c>
      <c r="L1035" s="5" t="s">
        <v>33</v>
      </c>
      <c r="M1035" s="17">
        <v>77000</v>
      </c>
      <c r="N1035" s="17">
        <v>87000</v>
      </c>
      <c r="O1035" s="18">
        <v>82000</v>
      </c>
      <c r="P1035" s="25">
        <f t="shared" si="50"/>
        <v>0</v>
      </c>
      <c r="Q1035" s="25">
        <f t="shared" si="48"/>
        <v>0</v>
      </c>
      <c r="R1035" s="25">
        <f t="shared" si="49"/>
        <v>0</v>
      </c>
    </row>
    <row r="1036" spans="1:18" x14ac:dyDescent="0.2">
      <c r="A1036" s="4" t="s">
        <v>105</v>
      </c>
      <c r="B1036" s="4" t="s">
        <v>510</v>
      </c>
      <c r="C1036" s="4" t="s">
        <v>28</v>
      </c>
      <c r="D1036" s="4" t="s">
        <v>1498</v>
      </c>
      <c r="E1036" s="4" t="s">
        <v>608</v>
      </c>
      <c r="F1036" s="4" t="s">
        <v>608</v>
      </c>
      <c r="G1036" s="4" t="s">
        <v>608</v>
      </c>
      <c r="H1036" s="4" t="s">
        <v>31</v>
      </c>
      <c r="I1036" s="4" t="s">
        <v>1944</v>
      </c>
      <c r="J1036" s="4" t="s">
        <v>45</v>
      </c>
      <c r="K1036" s="4" t="s">
        <v>32</v>
      </c>
      <c r="L1036" s="4" t="s">
        <v>33</v>
      </c>
      <c r="M1036" s="15">
        <v>61000</v>
      </c>
      <c r="N1036" s="15">
        <v>100000</v>
      </c>
      <c r="O1036" s="16">
        <v>80500</v>
      </c>
      <c r="P1036" s="25">
        <f t="shared" si="50"/>
        <v>0</v>
      </c>
      <c r="Q1036" s="25">
        <f t="shared" si="48"/>
        <v>0</v>
      </c>
      <c r="R1036" s="25">
        <f t="shared" si="49"/>
        <v>0</v>
      </c>
    </row>
    <row r="1037" spans="1:18" x14ac:dyDescent="0.2">
      <c r="A1037" s="5" t="s">
        <v>26</v>
      </c>
      <c r="B1037" s="5" t="s">
        <v>1945</v>
      </c>
      <c r="C1037" s="5" t="s">
        <v>50</v>
      </c>
      <c r="D1037" s="5" t="s">
        <v>1946</v>
      </c>
      <c r="E1037" s="5" t="s">
        <v>99</v>
      </c>
      <c r="F1037" s="5" t="s">
        <v>99</v>
      </c>
      <c r="G1037" s="5" t="s">
        <v>99</v>
      </c>
      <c r="H1037" s="5" t="s">
        <v>100</v>
      </c>
      <c r="I1037" s="5" t="s">
        <v>1947</v>
      </c>
      <c r="J1037" s="5" t="s">
        <v>20</v>
      </c>
      <c r="K1037" s="5" t="s">
        <v>32</v>
      </c>
      <c r="L1037" s="5" t="s">
        <v>21</v>
      </c>
      <c r="M1037" s="20">
        <v>34611.199999999997</v>
      </c>
      <c r="N1037" s="17">
        <v>57200</v>
      </c>
      <c r="O1037" s="22">
        <v>45905.599999999999</v>
      </c>
      <c r="P1037" s="25">
        <f t="shared" si="50"/>
        <v>0</v>
      </c>
      <c r="Q1037" s="25">
        <f t="shared" si="48"/>
        <v>1</v>
      </c>
      <c r="R1037" s="25">
        <f t="shared" si="49"/>
        <v>0</v>
      </c>
    </row>
    <row r="1038" spans="1:18" x14ac:dyDescent="0.2">
      <c r="A1038" s="4" t="s">
        <v>55</v>
      </c>
      <c r="B1038" s="4" t="s">
        <v>516</v>
      </c>
      <c r="C1038" s="4" t="s">
        <v>188</v>
      </c>
      <c r="D1038" s="4" t="s">
        <v>253</v>
      </c>
      <c r="E1038" s="4" t="s">
        <v>37</v>
      </c>
      <c r="F1038" s="4" t="s">
        <v>37</v>
      </c>
      <c r="G1038" s="4" t="s">
        <v>37</v>
      </c>
      <c r="H1038" s="4" t="s">
        <v>31</v>
      </c>
      <c r="I1038" s="4" t="s">
        <v>1951</v>
      </c>
      <c r="J1038" s="4" t="s">
        <v>20</v>
      </c>
      <c r="K1038" s="4" t="s">
        <v>32</v>
      </c>
      <c r="L1038" s="4" t="s">
        <v>33</v>
      </c>
      <c r="M1038" s="15">
        <v>85000</v>
      </c>
      <c r="N1038" s="15">
        <v>93000</v>
      </c>
      <c r="O1038" s="16">
        <v>89000</v>
      </c>
      <c r="P1038" s="25">
        <f t="shared" si="50"/>
        <v>0</v>
      </c>
      <c r="Q1038" s="25">
        <f t="shared" si="48"/>
        <v>0</v>
      </c>
      <c r="R1038" s="25">
        <f t="shared" si="49"/>
        <v>0</v>
      </c>
    </row>
    <row r="1039" spans="1:18" x14ac:dyDescent="0.2">
      <c r="A1039" s="5" t="s">
        <v>88</v>
      </c>
      <c r="B1039" s="5" t="s">
        <v>1533</v>
      </c>
      <c r="C1039" s="5" t="s">
        <v>23</v>
      </c>
      <c r="D1039" s="5" t="s">
        <v>1534</v>
      </c>
      <c r="E1039" s="5" t="s">
        <v>600</v>
      </c>
      <c r="F1039" s="5" t="s">
        <v>600</v>
      </c>
      <c r="G1039" s="5" t="s">
        <v>600</v>
      </c>
      <c r="H1039" s="5" t="s">
        <v>31</v>
      </c>
      <c r="I1039" s="5" t="s">
        <v>1952</v>
      </c>
      <c r="J1039" s="5" t="s">
        <v>20</v>
      </c>
      <c r="K1039" s="5" t="s">
        <v>443</v>
      </c>
      <c r="L1039" s="5" t="s">
        <v>130</v>
      </c>
      <c r="M1039" s="17">
        <v>70000</v>
      </c>
      <c r="N1039" s="17">
        <v>80000</v>
      </c>
      <c r="O1039" s="18">
        <v>75000</v>
      </c>
      <c r="P1039" s="25">
        <f t="shared" si="50"/>
        <v>0</v>
      </c>
      <c r="Q1039" s="25">
        <f t="shared" si="48"/>
        <v>0</v>
      </c>
      <c r="R1039" s="25">
        <f t="shared" si="49"/>
        <v>0</v>
      </c>
    </row>
    <row r="1040" spans="1:18" x14ac:dyDescent="0.2">
      <c r="A1040" s="4" t="s">
        <v>105</v>
      </c>
      <c r="B1040" s="4" t="s">
        <v>638</v>
      </c>
      <c r="C1040" s="4" t="s">
        <v>50</v>
      </c>
      <c r="D1040" s="4" t="s">
        <v>639</v>
      </c>
      <c r="E1040" s="4" t="s">
        <v>640</v>
      </c>
      <c r="F1040" s="4" t="s">
        <v>640</v>
      </c>
      <c r="G1040" s="4" t="s">
        <v>640</v>
      </c>
      <c r="H1040" s="4" t="s">
        <v>119</v>
      </c>
      <c r="I1040" s="4" t="s">
        <v>1953</v>
      </c>
      <c r="J1040" s="4" t="s">
        <v>20</v>
      </c>
      <c r="K1040" s="4" t="s">
        <v>32</v>
      </c>
      <c r="L1040" s="4" t="s">
        <v>46</v>
      </c>
      <c r="M1040" s="15">
        <v>74152</v>
      </c>
      <c r="N1040" s="15">
        <v>90272</v>
      </c>
      <c r="O1040" s="16">
        <v>82212</v>
      </c>
      <c r="P1040" s="25">
        <f t="shared" si="50"/>
        <v>0</v>
      </c>
      <c r="Q1040" s="25">
        <f t="shared" si="48"/>
        <v>0</v>
      </c>
      <c r="R1040" s="25">
        <f t="shared" si="49"/>
        <v>0</v>
      </c>
    </row>
    <row r="1041" spans="1:18" x14ac:dyDescent="0.2">
      <c r="A1041" s="5" t="s">
        <v>26</v>
      </c>
      <c r="B1041" s="5" t="s">
        <v>1954</v>
      </c>
      <c r="C1041" s="5" t="s">
        <v>28</v>
      </c>
      <c r="D1041" s="5" t="s">
        <v>1469</v>
      </c>
      <c r="E1041" s="5" t="s">
        <v>1835</v>
      </c>
      <c r="F1041" s="5" t="s">
        <v>1835</v>
      </c>
      <c r="G1041" s="5" t="s">
        <v>1835</v>
      </c>
      <c r="H1041" s="5" t="s">
        <v>146</v>
      </c>
      <c r="I1041" s="5" t="s">
        <v>1955</v>
      </c>
      <c r="J1041" s="5" t="s">
        <v>20</v>
      </c>
      <c r="K1041" s="5" t="s">
        <v>32</v>
      </c>
      <c r="L1041" s="5" t="s">
        <v>21</v>
      </c>
      <c r="M1041" s="17">
        <v>64123.59</v>
      </c>
      <c r="N1041" s="17">
        <v>86600</v>
      </c>
      <c r="O1041" s="18">
        <v>75361.794999999998</v>
      </c>
      <c r="P1041" s="25">
        <f t="shared" si="50"/>
        <v>0</v>
      </c>
      <c r="Q1041" s="25">
        <f t="shared" si="48"/>
        <v>0</v>
      </c>
      <c r="R1041" s="25">
        <f t="shared" si="49"/>
        <v>0</v>
      </c>
    </row>
    <row r="1042" spans="1:18" x14ac:dyDescent="0.2">
      <c r="A1042" s="4" t="s">
        <v>88</v>
      </c>
      <c r="B1042" s="4" t="s">
        <v>557</v>
      </c>
      <c r="C1042" s="4" t="s">
        <v>35</v>
      </c>
      <c r="D1042" s="4" t="s">
        <v>558</v>
      </c>
      <c r="E1042" s="4" t="s">
        <v>37</v>
      </c>
      <c r="F1042" s="4" t="s">
        <v>37</v>
      </c>
      <c r="G1042" s="4" t="s">
        <v>37</v>
      </c>
      <c r="H1042" s="4" t="s">
        <v>31</v>
      </c>
      <c r="I1042" s="4" t="s">
        <v>1956</v>
      </c>
      <c r="J1042" s="4" t="s">
        <v>20</v>
      </c>
      <c r="K1042" s="4" t="s">
        <v>32</v>
      </c>
      <c r="L1042" s="4" t="s">
        <v>33</v>
      </c>
      <c r="M1042" s="15">
        <v>120000</v>
      </c>
      <c r="N1042" s="15">
        <v>130000</v>
      </c>
      <c r="O1042" s="16">
        <v>125000</v>
      </c>
      <c r="P1042" s="25">
        <f t="shared" si="50"/>
        <v>1</v>
      </c>
      <c r="Q1042" s="25">
        <f t="shared" si="48"/>
        <v>1</v>
      </c>
      <c r="R1042" s="25">
        <f t="shared" si="49"/>
        <v>1</v>
      </c>
    </row>
    <row r="1043" spans="1:18" x14ac:dyDescent="0.2">
      <c r="A1043" s="5" t="s">
        <v>48</v>
      </c>
      <c r="B1043" s="5" t="s">
        <v>1957</v>
      </c>
      <c r="C1043" s="5" t="s">
        <v>28</v>
      </c>
      <c r="D1043" s="5" t="s">
        <v>748</v>
      </c>
      <c r="E1043" s="5" t="s">
        <v>99</v>
      </c>
      <c r="F1043" s="5" t="s">
        <v>99</v>
      </c>
      <c r="G1043" s="5" t="s">
        <v>99</v>
      </c>
      <c r="H1043" s="5" t="s">
        <v>100</v>
      </c>
      <c r="I1043" s="5" t="s">
        <v>1958</v>
      </c>
      <c r="J1043" s="5" t="s">
        <v>20</v>
      </c>
      <c r="K1043" s="5" t="s">
        <v>32</v>
      </c>
      <c r="L1043" s="5" t="s">
        <v>33</v>
      </c>
      <c r="M1043" s="20">
        <v>85862.399999999994</v>
      </c>
      <c r="N1043" s="17">
        <v>114774.39999999999</v>
      </c>
      <c r="O1043" s="18">
        <v>100318.39999999999</v>
      </c>
      <c r="P1043" s="25">
        <f t="shared" si="50"/>
        <v>0</v>
      </c>
      <c r="Q1043" s="25">
        <f t="shared" si="48"/>
        <v>1</v>
      </c>
      <c r="R1043" s="25">
        <f t="shared" si="49"/>
        <v>0</v>
      </c>
    </row>
    <row r="1044" spans="1:18" x14ac:dyDescent="0.2">
      <c r="A1044" s="4" t="s">
        <v>13</v>
      </c>
      <c r="B1044" s="4" t="s">
        <v>775</v>
      </c>
      <c r="C1044" s="4" t="s">
        <v>28</v>
      </c>
      <c r="D1044" s="4" t="s">
        <v>263</v>
      </c>
      <c r="E1044" s="4" t="s">
        <v>37</v>
      </c>
      <c r="F1044" s="4" t="s">
        <v>37</v>
      </c>
      <c r="G1044" s="4" t="s">
        <v>37</v>
      </c>
      <c r="H1044" s="4" t="s">
        <v>31</v>
      </c>
      <c r="I1044" s="4" t="s">
        <v>1959</v>
      </c>
      <c r="J1044" s="4" t="s">
        <v>20</v>
      </c>
      <c r="K1044" s="4" t="s">
        <v>32</v>
      </c>
      <c r="L1044" s="4" t="s">
        <v>93</v>
      </c>
      <c r="M1044" s="15">
        <v>70000</v>
      </c>
      <c r="N1044" s="15">
        <v>93000</v>
      </c>
      <c r="O1044" s="16">
        <v>81500</v>
      </c>
      <c r="P1044" s="25">
        <f t="shared" si="50"/>
        <v>0</v>
      </c>
      <c r="Q1044" s="25">
        <f t="shared" si="48"/>
        <v>0</v>
      </c>
      <c r="R1044" s="25">
        <f t="shared" si="49"/>
        <v>0</v>
      </c>
    </row>
    <row r="1045" spans="1:18" x14ac:dyDescent="0.2">
      <c r="A1045" s="5" t="s">
        <v>55</v>
      </c>
      <c r="B1045" s="5" t="s">
        <v>1960</v>
      </c>
      <c r="C1045" s="5" t="s">
        <v>90</v>
      </c>
      <c r="D1045" s="5" t="s">
        <v>1961</v>
      </c>
      <c r="E1045" s="5" t="s">
        <v>166</v>
      </c>
      <c r="F1045" s="5" t="s">
        <v>166</v>
      </c>
      <c r="G1045" s="5" t="s">
        <v>166</v>
      </c>
      <c r="H1045" s="5" t="s">
        <v>146</v>
      </c>
      <c r="I1045" s="5" t="s">
        <v>1962</v>
      </c>
      <c r="J1045" s="5" t="s">
        <v>45</v>
      </c>
      <c r="K1045" s="5" t="s">
        <v>32</v>
      </c>
      <c r="L1045" s="5" t="s">
        <v>21</v>
      </c>
      <c r="M1045" s="17">
        <v>80000</v>
      </c>
      <c r="N1045" s="17">
        <v>80000</v>
      </c>
      <c r="O1045" s="18">
        <v>80000</v>
      </c>
      <c r="P1045" s="25">
        <f t="shared" si="50"/>
        <v>0</v>
      </c>
      <c r="Q1045" s="25">
        <f t="shared" si="48"/>
        <v>0</v>
      </c>
      <c r="R1045" s="25">
        <f t="shared" si="49"/>
        <v>0</v>
      </c>
    </row>
    <row r="1046" spans="1:18" x14ac:dyDescent="0.2">
      <c r="A1046" s="4" t="s">
        <v>26</v>
      </c>
      <c r="B1046" s="4" t="s">
        <v>1351</v>
      </c>
      <c r="C1046" s="4" t="s">
        <v>90</v>
      </c>
      <c r="D1046" s="4" t="s">
        <v>449</v>
      </c>
      <c r="E1046" s="4" t="s">
        <v>37</v>
      </c>
      <c r="F1046" s="4" t="s">
        <v>37</v>
      </c>
      <c r="G1046" s="4" t="s">
        <v>37</v>
      </c>
      <c r="H1046" s="4" t="s">
        <v>31</v>
      </c>
      <c r="I1046" s="4" t="s">
        <v>1963</v>
      </c>
      <c r="J1046" s="4" t="s">
        <v>20</v>
      </c>
      <c r="K1046" s="4" t="s">
        <v>443</v>
      </c>
      <c r="L1046" s="4" t="s">
        <v>33</v>
      </c>
      <c r="M1046" s="15">
        <v>56000</v>
      </c>
      <c r="N1046" s="15">
        <v>100000</v>
      </c>
      <c r="O1046" s="16">
        <v>78000</v>
      </c>
      <c r="P1046" s="25">
        <f t="shared" si="50"/>
        <v>0</v>
      </c>
      <c r="Q1046" s="25">
        <f t="shared" si="48"/>
        <v>0</v>
      </c>
      <c r="R1046" s="25">
        <f t="shared" si="49"/>
        <v>0</v>
      </c>
    </row>
    <row r="1047" spans="1:18" x14ac:dyDescent="0.2">
      <c r="A1047" s="5" t="s">
        <v>13</v>
      </c>
      <c r="B1047" s="5" t="s">
        <v>1964</v>
      </c>
      <c r="C1047" s="5" t="s">
        <v>35</v>
      </c>
      <c r="D1047" s="5" t="s">
        <v>1965</v>
      </c>
      <c r="E1047" s="5" t="s">
        <v>1835</v>
      </c>
      <c r="F1047" s="5" t="s">
        <v>1835</v>
      </c>
      <c r="G1047" s="5" t="s">
        <v>1835</v>
      </c>
      <c r="H1047" s="5" t="s">
        <v>146</v>
      </c>
      <c r="I1047" s="5" t="s">
        <v>1966</v>
      </c>
      <c r="J1047" s="5" t="s">
        <v>20</v>
      </c>
      <c r="K1047" s="5" t="s">
        <v>32</v>
      </c>
      <c r="L1047" s="5" t="s">
        <v>21</v>
      </c>
      <c r="M1047" s="17">
        <v>69000</v>
      </c>
      <c r="N1047" s="17">
        <v>80000</v>
      </c>
      <c r="O1047" s="18">
        <v>74500</v>
      </c>
      <c r="P1047" s="25">
        <f t="shared" si="50"/>
        <v>0</v>
      </c>
      <c r="Q1047" s="25">
        <f t="shared" si="48"/>
        <v>0</v>
      </c>
      <c r="R1047" s="25">
        <f t="shared" si="49"/>
        <v>0</v>
      </c>
    </row>
    <row r="1048" spans="1:18" x14ac:dyDescent="0.2">
      <c r="A1048" s="4" t="s">
        <v>105</v>
      </c>
      <c r="B1048" s="4" t="s">
        <v>28</v>
      </c>
      <c r="C1048" s="4" t="s">
        <v>28</v>
      </c>
      <c r="D1048" s="4" t="s">
        <v>1967</v>
      </c>
      <c r="E1048" s="4" t="s">
        <v>30</v>
      </c>
      <c r="F1048" s="4" t="s">
        <v>30</v>
      </c>
      <c r="G1048" s="4" t="s">
        <v>30</v>
      </c>
      <c r="H1048" s="4" t="s">
        <v>31</v>
      </c>
      <c r="I1048" s="4" t="s">
        <v>1968</v>
      </c>
      <c r="J1048" s="4" t="s">
        <v>20</v>
      </c>
      <c r="K1048" s="4" t="s">
        <v>32</v>
      </c>
      <c r="L1048" s="4" t="s">
        <v>33</v>
      </c>
      <c r="M1048" s="15">
        <v>53000</v>
      </c>
      <c r="N1048" s="15">
        <v>84000</v>
      </c>
      <c r="O1048" s="16">
        <v>68500</v>
      </c>
      <c r="P1048" s="25">
        <f t="shared" si="50"/>
        <v>0</v>
      </c>
      <c r="Q1048" s="25">
        <f t="shared" si="48"/>
        <v>0</v>
      </c>
      <c r="R1048" s="25">
        <f t="shared" si="49"/>
        <v>0</v>
      </c>
    </row>
    <row r="1049" spans="1:18" x14ac:dyDescent="0.2">
      <c r="A1049" s="5" t="s">
        <v>48</v>
      </c>
      <c r="B1049" s="5" t="s">
        <v>1621</v>
      </c>
      <c r="C1049" s="5" t="s">
        <v>23</v>
      </c>
      <c r="D1049" s="5" t="s">
        <v>1622</v>
      </c>
      <c r="E1049" s="5" t="s">
        <v>1969</v>
      </c>
      <c r="F1049" s="5" t="s">
        <v>1969</v>
      </c>
      <c r="G1049" s="5" t="s">
        <v>1969</v>
      </c>
      <c r="H1049" s="5" t="s">
        <v>31</v>
      </c>
      <c r="I1049" s="5" t="s">
        <v>1970</v>
      </c>
      <c r="J1049" s="5" t="s">
        <v>20</v>
      </c>
      <c r="K1049" s="5" t="s">
        <v>17</v>
      </c>
      <c r="L1049" s="5" t="s">
        <v>301</v>
      </c>
      <c r="M1049" s="17">
        <v>70000</v>
      </c>
      <c r="N1049" s="17">
        <v>87000</v>
      </c>
      <c r="O1049" s="18">
        <v>78500</v>
      </c>
      <c r="P1049" s="25">
        <f t="shared" si="50"/>
        <v>0</v>
      </c>
      <c r="Q1049" s="25">
        <f t="shared" si="48"/>
        <v>0</v>
      </c>
      <c r="R1049" s="25">
        <f t="shared" si="49"/>
        <v>0</v>
      </c>
    </row>
    <row r="1050" spans="1:18" x14ac:dyDescent="0.2">
      <c r="A1050" s="4" t="s">
        <v>105</v>
      </c>
      <c r="B1050" s="4" t="s">
        <v>1971</v>
      </c>
      <c r="C1050" s="4" t="s">
        <v>90</v>
      </c>
      <c r="D1050" s="4" t="s">
        <v>1972</v>
      </c>
      <c r="E1050" s="4" t="s">
        <v>908</v>
      </c>
      <c r="F1050" s="4" t="s">
        <v>908</v>
      </c>
      <c r="G1050" s="4" t="s">
        <v>908</v>
      </c>
      <c r="H1050" s="4" t="s">
        <v>31</v>
      </c>
      <c r="I1050" s="4" t="s">
        <v>1973</v>
      </c>
      <c r="J1050" s="4" t="s">
        <v>20</v>
      </c>
      <c r="K1050" s="4" t="s">
        <v>32</v>
      </c>
      <c r="L1050" s="4" t="s">
        <v>21</v>
      </c>
      <c r="M1050" s="15">
        <v>35000</v>
      </c>
      <c r="N1050" s="15">
        <v>65000</v>
      </c>
      <c r="O1050" s="16">
        <v>50000</v>
      </c>
      <c r="P1050" s="25">
        <f t="shared" si="50"/>
        <v>0</v>
      </c>
      <c r="Q1050" s="25">
        <f t="shared" si="48"/>
        <v>0</v>
      </c>
      <c r="R1050" s="25">
        <f t="shared" si="49"/>
        <v>0</v>
      </c>
    </row>
    <row r="1051" spans="1:18" x14ac:dyDescent="0.2">
      <c r="A1051" s="5" t="s">
        <v>88</v>
      </c>
      <c r="B1051" s="5" t="s">
        <v>1974</v>
      </c>
      <c r="C1051" s="5" t="s">
        <v>23</v>
      </c>
      <c r="D1051" s="5" t="s">
        <v>449</v>
      </c>
      <c r="E1051" s="5" t="s">
        <v>37</v>
      </c>
      <c r="F1051" s="5" t="s">
        <v>37</v>
      </c>
      <c r="G1051" s="5" t="s">
        <v>37</v>
      </c>
      <c r="H1051" s="5" t="s">
        <v>31</v>
      </c>
      <c r="I1051" s="5" t="s">
        <v>1975</v>
      </c>
      <c r="J1051" s="5" t="s">
        <v>20</v>
      </c>
      <c r="K1051" s="5" t="s">
        <v>32</v>
      </c>
      <c r="L1051" s="5" t="s">
        <v>33</v>
      </c>
      <c r="M1051" s="17">
        <v>60000</v>
      </c>
      <c r="N1051" s="17">
        <v>99000</v>
      </c>
      <c r="O1051" s="18">
        <v>79500</v>
      </c>
      <c r="P1051" s="25">
        <f t="shared" si="50"/>
        <v>0</v>
      </c>
      <c r="Q1051" s="25">
        <f t="shared" si="48"/>
        <v>0</v>
      </c>
      <c r="R1051" s="25">
        <f t="shared" si="49"/>
        <v>0</v>
      </c>
    </row>
    <row r="1052" spans="1:18" x14ac:dyDescent="0.2">
      <c r="A1052" s="4" t="s">
        <v>22</v>
      </c>
      <c r="B1052" s="4" t="s">
        <v>23</v>
      </c>
      <c r="C1052" s="4" t="s">
        <v>23</v>
      </c>
      <c r="D1052" s="4" t="s">
        <v>1860</v>
      </c>
      <c r="E1052" s="4" t="s">
        <v>810</v>
      </c>
      <c r="F1052" s="4" t="s">
        <v>810</v>
      </c>
      <c r="G1052" s="4" t="s">
        <v>810</v>
      </c>
      <c r="H1052" s="4" t="s">
        <v>31</v>
      </c>
      <c r="I1052" s="4" t="s">
        <v>1976</v>
      </c>
      <c r="J1052" s="4" t="s">
        <v>20</v>
      </c>
      <c r="K1052" s="4" t="s">
        <v>32</v>
      </c>
      <c r="L1052" s="4" t="s">
        <v>21</v>
      </c>
      <c r="M1052" s="15">
        <v>93600</v>
      </c>
      <c r="N1052" s="15">
        <v>114400</v>
      </c>
      <c r="O1052" s="16">
        <v>104000</v>
      </c>
      <c r="P1052" s="25">
        <f t="shared" si="50"/>
        <v>0</v>
      </c>
      <c r="Q1052" s="25">
        <f t="shared" si="48"/>
        <v>1</v>
      </c>
      <c r="R1052" s="25">
        <f t="shared" si="49"/>
        <v>0</v>
      </c>
    </row>
    <row r="1053" spans="1:18" x14ac:dyDescent="0.2">
      <c r="A1053" s="5" t="s">
        <v>105</v>
      </c>
      <c r="B1053" s="5" t="s">
        <v>172</v>
      </c>
      <c r="C1053" s="5" t="s">
        <v>28</v>
      </c>
      <c r="D1053" s="5" t="s">
        <v>173</v>
      </c>
      <c r="E1053" s="5" t="s">
        <v>99</v>
      </c>
      <c r="F1053" s="5" t="s">
        <v>99</v>
      </c>
      <c r="G1053" s="5" t="s">
        <v>99</v>
      </c>
      <c r="H1053" s="5" t="s">
        <v>100</v>
      </c>
      <c r="I1053" s="5" t="s">
        <v>1977</v>
      </c>
      <c r="J1053" s="5" t="s">
        <v>20</v>
      </c>
      <c r="K1053" s="5" t="s">
        <v>32</v>
      </c>
      <c r="L1053" s="5" t="s">
        <v>21</v>
      </c>
      <c r="M1053" s="17">
        <v>60000</v>
      </c>
      <c r="N1053" s="17">
        <v>100000</v>
      </c>
      <c r="O1053" s="18">
        <v>80000</v>
      </c>
      <c r="P1053" s="25">
        <f t="shared" si="50"/>
        <v>0</v>
      </c>
      <c r="Q1053" s="25">
        <f t="shared" si="48"/>
        <v>0</v>
      </c>
      <c r="R1053" s="25">
        <f t="shared" si="49"/>
        <v>0</v>
      </c>
    </row>
    <row r="1054" spans="1:18" x14ac:dyDescent="0.2">
      <c r="A1054" s="4" t="s">
        <v>22</v>
      </c>
      <c r="B1054" s="4" t="s">
        <v>542</v>
      </c>
      <c r="C1054" s="4" t="s">
        <v>23</v>
      </c>
      <c r="D1054" s="4" t="s">
        <v>449</v>
      </c>
      <c r="E1054" s="4" t="s">
        <v>37</v>
      </c>
      <c r="F1054" s="4" t="s">
        <v>37</v>
      </c>
      <c r="G1054" s="4" t="s">
        <v>37</v>
      </c>
      <c r="H1054" s="4" t="s">
        <v>31</v>
      </c>
      <c r="I1054" s="4" t="s">
        <v>1979</v>
      </c>
      <c r="J1054" s="4" t="s">
        <v>20</v>
      </c>
      <c r="K1054" s="4" t="s">
        <v>32</v>
      </c>
      <c r="L1054" s="4" t="s">
        <v>33</v>
      </c>
      <c r="M1054" s="15">
        <v>65000</v>
      </c>
      <c r="N1054" s="15">
        <v>87000</v>
      </c>
      <c r="O1054" s="16">
        <v>76000</v>
      </c>
      <c r="P1054" s="25">
        <f t="shared" si="50"/>
        <v>0</v>
      </c>
      <c r="Q1054" s="25">
        <f t="shared" ref="Q1054:Q1117" si="51">IF(OR(N1054&lt;V$22, N1054&gt;V$26), 1, 0)</f>
        <v>0</v>
      </c>
      <c r="R1054" s="25">
        <f t="shared" ref="R1054:R1117" si="52">IF(OR(O1054&lt;V$23, O1054&gt;V$27),1,0)</f>
        <v>0</v>
      </c>
    </row>
    <row r="1055" spans="1:18" x14ac:dyDescent="0.2">
      <c r="A1055" s="5" t="s">
        <v>105</v>
      </c>
      <c r="B1055" s="5" t="s">
        <v>366</v>
      </c>
      <c r="C1055" s="5" t="s">
        <v>28</v>
      </c>
      <c r="D1055" s="5" t="s">
        <v>367</v>
      </c>
      <c r="E1055" s="5" t="s">
        <v>368</v>
      </c>
      <c r="F1055" s="5" t="s">
        <v>368</v>
      </c>
      <c r="G1055" s="5" t="s">
        <v>368</v>
      </c>
      <c r="H1055" s="5" t="s">
        <v>186</v>
      </c>
      <c r="I1055" s="5" t="s">
        <v>1980</v>
      </c>
      <c r="J1055" s="5" t="s">
        <v>20</v>
      </c>
      <c r="K1055" s="5" t="s">
        <v>32</v>
      </c>
      <c r="L1055" s="5" t="s">
        <v>150</v>
      </c>
      <c r="M1055" s="17">
        <v>47000</v>
      </c>
      <c r="N1055" s="17">
        <v>58000</v>
      </c>
      <c r="O1055" s="18">
        <v>52500</v>
      </c>
      <c r="P1055" s="25">
        <f t="shared" si="50"/>
        <v>0</v>
      </c>
      <c r="Q1055" s="25">
        <f t="shared" si="51"/>
        <v>1</v>
      </c>
      <c r="R1055" s="25">
        <f t="shared" si="52"/>
        <v>0</v>
      </c>
    </row>
    <row r="1056" spans="1:18" x14ac:dyDescent="0.2">
      <c r="A1056" s="4" t="s">
        <v>22</v>
      </c>
      <c r="B1056" s="4" t="s">
        <v>23</v>
      </c>
      <c r="C1056" s="4" t="s">
        <v>23</v>
      </c>
      <c r="D1056" s="4" t="s">
        <v>1563</v>
      </c>
      <c r="E1056" s="4" t="s">
        <v>1564</v>
      </c>
      <c r="F1056" s="4" t="s">
        <v>1564</v>
      </c>
      <c r="G1056" s="4" t="s">
        <v>1564</v>
      </c>
      <c r="H1056" s="4" t="s">
        <v>53</v>
      </c>
      <c r="I1056" s="4" t="s">
        <v>1981</v>
      </c>
      <c r="J1056" s="4" t="s">
        <v>20</v>
      </c>
      <c r="K1056" s="4" t="s">
        <v>32</v>
      </c>
      <c r="L1056" s="4" t="s">
        <v>33</v>
      </c>
      <c r="M1056" s="15">
        <v>50000</v>
      </c>
      <c r="N1056" s="15">
        <v>60000</v>
      </c>
      <c r="O1056" s="16">
        <v>55000</v>
      </c>
      <c r="P1056" s="25">
        <f t="shared" si="50"/>
        <v>0</v>
      </c>
      <c r="Q1056" s="25">
        <f t="shared" si="51"/>
        <v>0</v>
      </c>
      <c r="R1056" s="25">
        <f t="shared" si="52"/>
        <v>0</v>
      </c>
    </row>
    <row r="1057" spans="1:18" x14ac:dyDescent="0.2">
      <c r="A1057" s="5" t="s">
        <v>105</v>
      </c>
      <c r="B1057" s="5" t="s">
        <v>210</v>
      </c>
      <c r="C1057" s="5" t="s">
        <v>28</v>
      </c>
      <c r="D1057" s="5" t="s">
        <v>211</v>
      </c>
      <c r="E1057" s="5" t="s">
        <v>212</v>
      </c>
      <c r="F1057" s="5" t="s">
        <v>212</v>
      </c>
      <c r="G1057" s="5" t="s">
        <v>212</v>
      </c>
      <c r="H1057" s="5" t="s">
        <v>31</v>
      </c>
      <c r="I1057" s="5" t="s">
        <v>1982</v>
      </c>
      <c r="J1057" s="5" t="s">
        <v>20</v>
      </c>
      <c r="K1057" s="5" t="s">
        <v>32</v>
      </c>
      <c r="L1057" s="5" t="s">
        <v>21</v>
      </c>
      <c r="M1057" s="17">
        <v>70000</v>
      </c>
      <c r="N1057" s="17">
        <v>76000</v>
      </c>
      <c r="O1057" s="18">
        <v>73000</v>
      </c>
      <c r="P1057" s="25">
        <f t="shared" si="50"/>
        <v>0</v>
      </c>
      <c r="Q1057" s="25">
        <f t="shared" si="51"/>
        <v>0</v>
      </c>
      <c r="R1057" s="25">
        <f t="shared" si="52"/>
        <v>0</v>
      </c>
    </row>
    <row r="1058" spans="1:18" x14ac:dyDescent="0.2">
      <c r="A1058" s="4" t="s">
        <v>13</v>
      </c>
      <c r="B1058" s="4" t="s">
        <v>1619</v>
      </c>
      <c r="C1058" s="4" t="s">
        <v>28</v>
      </c>
      <c r="D1058" s="4" t="s">
        <v>439</v>
      </c>
      <c r="E1058" s="4" t="s">
        <v>440</v>
      </c>
      <c r="F1058" s="4" t="s">
        <v>440</v>
      </c>
      <c r="G1058" s="4" t="s">
        <v>440</v>
      </c>
      <c r="H1058" s="4" t="s">
        <v>53</v>
      </c>
      <c r="I1058" s="4" t="s">
        <v>1983</v>
      </c>
      <c r="J1058" s="4" t="s">
        <v>20</v>
      </c>
      <c r="K1058" s="4" t="s">
        <v>32</v>
      </c>
      <c r="L1058" s="4" t="s">
        <v>21</v>
      </c>
      <c r="M1058" s="15">
        <v>87734.399999999994</v>
      </c>
      <c r="N1058" s="15">
        <v>87734.399999999994</v>
      </c>
      <c r="O1058" s="16">
        <v>87734.399999999994</v>
      </c>
      <c r="P1058" s="25">
        <f t="shared" si="50"/>
        <v>0</v>
      </c>
      <c r="Q1058" s="25">
        <f t="shared" si="51"/>
        <v>0</v>
      </c>
      <c r="R1058" s="25">
        <f t="shared" si="52"/>
        <v>0</v>
      </c>
    </row>
    <row r="1059" spans="1:18" x14ac:dyDescent="0.2">
      <c r="A1059" s="5" t="s">
        <v>26</v>
      </c>
      <c r="B1059" s="5" t="s">
        <v>1984</v>
      </c>
      <c r="C1059" s="5" t="s">
        <v>50</v>
      </c>
      <c r="D1059" s="5" t="s">
        <v>937</v>
      </c>
      <c r="E1059" s="5" t="s">
        <v>1835</v>
      </c>
      <c r="F1059" s="5" t="s">
        <v>1835</v>
      </c>
      <c r="G1059" s="5" t="s">
        <v>1835</v>
      </c>
      <c r="H1059" s="5" t="s">
        <v>146</v>
      </c>
      <c r="I1059" s="5" t="s">
        <v>1985</v>
      </c>
      <c r="J1059" s="5" t="s">
        <v>20</v>
      </c>
      <c r="K1059" s="5" t="s">
        <v>32</v>
      </c>
      <c r="L1059" s="5" t="s">
        <v>21</v>
      </c>
      <c r="M1059" s="17">
        <v>64123.59</v>
      </c>
      <c r="N1059" s="17">
        <v>86600</v>
      </c>
      <c r="O1059" s="18">
        <v>75361.794999999998</v>
      </c>
      <c r="P1059" s="25">
        <f t="shared" si="50"/>
        <v>0</v>
      </c>
      <c r="Q1059" s="25">
        <f t="shared" si="51"/>
        <v>0</v>
      </c>
      <c r="R1059" s="25">
        <f t="shared" si="52"/>
        <v>0</v>
      </c>
    </row>
    <row r="1060" spans="1:18" x14ac:dyDescent="0.2">
      <c r="A1060" s="4" t="s">
        <v>26</v>
      </c>
      <c r="B1060" s="4" t="s">
        <v>1986</v>
      </c>
      <c r="C1060" s="4" t="s">
        <v>28</v>
      </c>
      <c r="D1060" s="4" t="s">
        <v>519</v>
      </c>
      <c r="E1060" s="4" t="s">
        <v>30</v>
      </c>
      <c r="F1060" s="4" t="s">
        <v>30</v>
      </c>
      <c r="G1060" s="4" t="s">
        <v>30</v>
      </c>
      <c r="H1060" s="4" t="s">
        <v>31</v>
      </c>
      <c r="I1060" s="4" t="s">
        <v>1885</v>
      </c>
      <c r="J1060" s="4" t="s">
        <v>20</v>
      </c>
      <c r="K1060" s="4" t="s">
        <v>32</v>
      </c>
      <c r="L1060" s="4" t="s">
        <v>21</v>
      </c>
      <c r="M1060" s="15">
        <v>72883.199999999997</v>
      </c>
      <c r="N1060" s="15">
        <v>89440</v>
      </c>
      <c r="O1060" s="16">
        <v>81161.600000000006</v>
      </c>
      <c r="P1060" s="25">
        <f t="shared" si="50"/>
        <v>0</v>
      </c>
      <c r="Q1060" s="25">
        <f t="shared" si="51"/>
        <v>0</v>
      </c>
      <c r="R1060" s="25">
        <f t="shared" si="52"/>
        <v>0</v>
      </c>
    </row>
    <row r="1061" spans="1:18" x14ac:dyDescent="0.2">
      <c r="A1061" s="5" t="s">
        <v>13</v>
      </c>
      <c r="B1061" s="5" t="s">
        <v>1987</v>
      </c>
      <c r="C1061" s="5" t="s">
        <v>50</v>
      </c>
      <c r="D1061" s="5" t="s">
        <v>1988</v>
      </c>
      <c r="E1061" s="5" t="s">
        <v>1989</v>
      </c>
      <c r="F1061" s="5" t="s">
        <v>1989</v>
      </c>
      <c r="G1061" s="5" t="s">
        <v>1989</v>
      </c>
      <c r="H1061" s="5" t="s">
        <v>18</v>
      </c>
      <c r="I1061" s="5" t="s">
        <v>1990</v>
      </c>
      <c r="J1061" s="5" t="s">
        <v>20</v>
      </c>
      <c r="K1061" s="5" t="s">
        <v>32</v>
      </c>
      <c r="L1061" s="5" t="s">
        <v>33</v>
      </c>
      <c r="M1061" s="17">
        <v>76000</v>
      </c>
      <c r="N1061" s="17">
        <v>89440</v>
      </c>
      <c r="O1061" s="18">
        <v>82720</v>
      </c>
      <c r="P1061" s="25">
        <f t="shared" si="50"/>
        <v>0</v>
      </c>
      <c r="Q1061" s="25">
        <f t="shared" si="51"/>
        <v>0</v>
      </c>
      <c r="R1061" s="25">
        <f t="shared" si="52"/>
        <v>0</v>
      </c>
    </row>
    <row r="1062" spans="1:18" x14ac:dyDescent="0.2">
      <c r="A1062" s="4" t="s">
        <v>13</v>
      </c>
      <c r="B1062" s="4" t="s">
        <v>1991</v>
      </c>
      <c r="C1062" s="4" t="s">
        <v>67</v>
      </c>
      <c r="D1062" s="4" t="s">
        <v>1992</v>
      </c>
      <c r="E1062" s="4" t="s">
        <v>17</v>
      </c>
      <c r="F1062" s="4" t="s">
        <v>17</v>
      </c>
      <c r="G1062" s="4" t="s">
        <v>17</v>
      </c>
      <c r="H1062" s="4" t="s">
        <v>18</v>
      </c>
      <c r="I1062" s="4" t="s">
        <v>1993</v>
      </c>
      <c r="J1062" s="4" t="s">
        <v>20</v>
      </c>
      <c r="K1062" s="4" t="s">
        <v>17</v>
      </c>
      <c r="L1062" s="4" t="s">
        <v>21</v>
      </c>
      <c r="M1062" s="15">
        <v>76000</v>
      </c>
      <c r="N1062" s="15">
        <v>89440</v>
      </c>
      <c r="O1062" s="16">
        <v>82720</v>
      </c>
      <c r="P1062" s="25">
        <f t="shared" si="50"/>
        <v>0</v>
      </c>
      <c r="Q1062" s="25">
        <f t="shared" si="51"/>
        <v>0</v>
      </c>
      <c r="R1062" s="25">
        <f t="shared" si="52"/>
        <v>0</v>
      </c>
    </row>
    <row r="1063" spans="1:18" x14ac:dyDescent="0.2">
      <c r="A1063" s="5" t="s">
        <v>22</v>
      </c>
      <c r="B1063" s="5" t="s">
        <v>23</v>
      </c>
      <c r="C1063" s="5" t="s">
        <v>23</v>
      </c>
      <c r="D1063" s="5" t="s">
        <v>24</v>
      </c>
      <c r="E1063" s="5" t="s">
        <v>17</v>
      </c>
      <c r="F1063" s="5" t="s">
        <v>17</v>
      </c>
      <c r="G1063" s="5" t="s">
        <v>17</v>
      </c>
      <c r="H1063" s="5" t="s">
        <v>18</v>
      </c>
      <c r="I1063" s="5" t="s">
        <v>1994</v>
      </c>
      <c r="J1063" s="5" t="s">
        <v>20</v>
      </c>
      <c r="K1063" s="5" t="s">
        <v>17</v>
      </c>
      <c r="L1063" s="5" t="s">
        <v>21</v>
      </c>
      <c r="M1063" s="17">
        <v>65000</v>
      </c>
      <c r="N1063" s="17">
        <v>87000</v>
      </c>
      <c r="O1063" s="18">
        <v>76000</v>
      </c>
      <c r="P1063" s="25">
        <f t="shared" si="50"/>
        <v>0</v>
      </c>
      <c r="Q1063" s="25">
        <f t="shared" si="51"/>
        <v>0</v>
      </c>
      <c r="R1063" s="25">
        <f t="shared" si="52"/>
        <v>0</v>
      </c>
    </row>
    <row r="1064" spans="1:18" x14ac:dyDescent="0.2">
      <c r="A1064" s="4" t="s">
        <v>88</v>
      </c>
      <c r="B1064" s="4" t="s">
        <v>645</v>
      </c>
      <c r="C1064" s="4" t="s">
        <v>28</v>
      </c>
      <c r="D1064" s="4" t="s">
        <v>866</v>
      </c>
      <c r="E1064" s="4" t="s">
        <v>316</v>
      </c>
      <c r="F1064" s="4" t="s">
        <v>316</v>
      </c>
      <c r="G1064" s="4" t="s">
        <v>316</v>
      </c>
      <c r="H1064" s="4" t="s">
        <v>18</v>
      </c>
      <c r="I1064" s="4" t="s">
        <v>1995</v>
      </c>
      <c r="J1064" s="4" t="s">
        <v>20</v>
      </c>
      <c r="K1064" s="4" t="s">
        <v>32</v>
      </c>
      <c r="L1064" s="4" t="s">
        <v>33</v>
      </c>
      <c r="M1064" s="15">
        <v>93600</v>
      </c>
      <c r="N1064" s="15">
        <v>93600</v>
      </c>
      <c r="O1064" s="16">
        <v>93600</v>
      </c>
      <c r="P1064" s="25">
        <f t="shared" si="50"/>
        <v>0</v>
      </c>
      <c r="Q1064" s="25">
        <f t="shared" si="51"/>
        <v>0</v>
      </c>
      <c r="R1064" s="25">
        <f t="shared" si="52"/>
        <v>0</v>
      </c>
    </row>
    <row r="1065" spans="1:18" x14ac:dyDescent="0.2">
      <c r="A1065" s="5" t="s">
        <v>55</v>
      </c>
      <c r="B1065" s="5" t="s">
        <v>1996</v>
      </c>
      <c r="C1065" s="5" t="s">
        <v>67</v>
      </c>
      <c r="D1065" s="5" t="s">
        <v>1997</v>
      </c>
      <c r="E1065" s="5" t="s">
        <v>17</v>
      </c>
      <c r="F1065" s="5" t="s">
        <v>17</v>
      </c>
      <c r="G1065" s="5" t="s">
        <v>17</v>
      </c>
      <c r="H1065" s="5" t="s">
        <v>31</v>
      </c>
      <c r="I1065" s="5" t="s">
        <v>1998</v>
      </c>
      <c r="J1065" s="5" t="s">
        <v>20</v>
      </c>
      <c r="K1065" s="5" t="s">
        <v>17</v>
      </c>
      <c r="L1065" s="5" t="s">
        <v>21</v>
      </c>
      <c r="M1065" s="17">
        <v>68000</v>
      </c>
      <c r="N1065" s="17">
        <v>88300</v>
      </c>
      <c r="O1065" s="18">
        <v>78150</v>
      </c>
      <c r="P1065" s="25">
        <f t="shared" si="50"/>
        <v>0</v>
      </c>
      <c r="Q1065" s="25">
        <f t="shared" si="51"/>
        <v>0</v>
      </c>
      <c r="R1065" s="25">
        <f t="shared" si="52"/>
        <v>0</v>
      </c>
    </row>
    <row r="1066" spans="1:18" x14ac:dyDescent="0.2">
      <c r="A1066" s="4" t="s">
        <v>13</v>
      </c>
      <c r="B1066" s="4" t="s">
        <v>1270</v>
      </c>
      <c r="C1066" s="4" t="s">
        <v>28</v>
      </c>
      <c r="D1066" s="4" t="s">
        <v>1271</v>
      </c>
      <c r="E1066" s="4" t="s">
        <v>1272</v>
      </c>
      <c r="F1066" s="4" t="s">
        <v>1272</v>
      </c>
      <c r="G1066" s="4" t="s">
        <v>1272</v>
      </c>
      <c r="H1066" s="4" t="s">
        <v>31</v>
      </c>
      <c r="I1066" s="4" t="s">
        <v>1999</v>
      </c>
      <c r="J1066" s="4" t="s">
        <v>20</v>
      </c>
      <c r="K1066" s="4" t="s">
        <v>32</v>
      </c>
      <c r="L1066" s="4" t="s">
        <v>46</v>
      </c>
      <c r="M1066" s="15">
        <v>45344</v>
      </c>
      <c r="N1066" s="15">
        <v>57200</v>
      </c>
      <c r="O1066" s="16">
        <v>51272</v>
      </c>
      <c r="P1066" s="25">
        <f t="shared" si="50"/>
        <v>0</v>
      </c>
      <c r="Q1066" s="25">
        <f t="shared" si="51"/>
        <v>1</v>
      </c>
      <c r="R1066" s="25">
        <f t="shared" si="52"/>
        <v>0</v>
      </c>
    </row>
    <row r="1067" spans="1:18" x14ac:dyDescent="0.2">
      <c r="A1067" s="5" t="s">
        <v>81</v>
      </c>
      <c r="B1067" s="5" t="s">
        <v>187</v>
      </c>
      <c r="C1067" s="5" t="s">
        <v>188</v>
      </c>
      <c r="D1067" s="5" t="s">
        <v>189</v>
      </c>
      <c r="E1067" s="5" t="s">
        <v>37</v>
      </c>
      <c r="F1067" s="5" t="s">
        <v>37</v>
      </c>
      <c r="G1067" s="5" t="s">
        <v>37</v>
      </c>
      <c r="H1067" s="5" t="s">
        <v>31</v>
      </c>
      <c r="I1067" s="5" t="s">
        <v>2000</v>
      </c>
      <c r="J1067" s="5" t="s">
        <v>20</v>
      </c>
      <c r="K1067" s="5" t="s">
        <v>32</v>
      </c>
      <c r="L1067" s="5" t="s">
        <v>21</v>
      </c>
      <c r="M1067" s="17">
        <v>80000</v>
      </c>
      <c r="N1067" s="17">
        <v>124000</v>
      </c>
      <c r="O1067" s="18">
        <v>102000</v>
      </c>
      <c r="P1067" s="25">
        <f t="shared" si="50"/>
        <v>0</v>
      </c>
      <c r="Q1067" s="25">
        <f t="shared" si="51"/>
        <v>1</v>
      </c>
      <c r="R1067" s="25">
        <f t="shared" si="52"/>
        <v>0</v>
      </c>
    </row>
    <row r="1068" spans="1:18" x14ac:dyDescent="0.2">
      <c r="A1068" s="4" t="s">
        <v>13</v>
      </c>
      <c r="B1068" s="4" t="s">
        <v>2001</v>
      </c>
      <c r="C1068" s="4" t="s">
        <v>35</v>
      </c>
      <c r="D1068" s="4" t="s">
        <v>1992</v>
      </c>
      <c r="E1068" s="4" t="s">
        <v>17</v>
      </c>
      <c r="F1068" s="4" t="s">
        <v>17</v>
      </c>
      <c r="G1068" s="4" t="s">
        <v>17</v>
      </c>
      <c r="H1068" s="4" t="s">
        <v>18</v>
      </c>
      <c r="I1068" s="4" t="s">
        <v>2002</v>
      </c>
      <c r="J1068" s="4" t="s">
        <v>20</v>
      </c>
      <c r="K1068" s="4" t="s">
        <v>17</v>
      </c>
      <c r="L1068" s="4" t="s">
        <v>21</v>
      </c>
      <c r="M1068" s="15">
        <v>76000</v>
      </c>
      <c r="N1068" s="15">
        <v>89440</v>
      </c>
      <c r="O1068" s="16">
        <v>82720</v>
      </c>
      <c r="P1068" s="25">
        <f t="shared" si="50"/>
        <v>0</v>
      </c>
      <c r="Q1068" s="25">
        <f t="shared" si="51"/>
        <v>0</v>
      </c>
      <c r="R1068" s="25">
        <f t="shared" si="52"/>
        <v>0</v>
      </c>
    </row>
    <row r="1069" spans="1:18" x14ac:dyDescent="0.2">
      <c r="A1069" s="5" t="s">
        <v>22</v>
      </c>
      <c r="B1069" s="5" t="s">
        <v>847</v>
      </c>
      <c r="C1069" s="5" t="s">
        <v>23</v>
      </c>
      <c r="D1069" s="5" t="s">
        <v>848</v>
      </c>
      <c r="E1069" s="5" t="s">
        <v>37</v>
      </c>
      <c r="F1069" s="5" t="s">
        <v>37</v>
      </c>
      <c r="G1069" s="5" t="s">
        <v>37</v>
      </c>
      <c r="H1069" s="5" t="s">
        <v>31</v>
      </c>
      <c r="I1069" s="5" t="s">
        <v>2003</v>
      </c>
      <c r="J1069" s="5" t="s">
        <v>20</v>
      </c>
      <c r="K1069" s="5" t="s">
        <v>32</v>
      </c>
      <c r="L1069" s="5" t="s">
        <v>21</v>
      </c>
      <c r="M1069" s="17">
        <v>58000</v>
      </c>
      <c r="N1069" s="17">
        <v>75000</v>
      </c>
      <c r="O1069" s="18">
        <v>66500</v>
      </c>
      <c r="P1069" s="25">
        <f t="shared" si="50"/>
        <v>0</v>
      </c>
      <c r="Q1069" s="25">
        <f t="shared" si="51"/>
        <v>0</v>
      </c>
      <c r="R1069" s="25">
        <f t="shared" si="52"/>
        <v>0</v>
      </c>
    </row>
    <row r="1070" spans="1:18" x14ac:dyDescent="0.2">
      <c r="A1070" s="4" t="s">
        <v>48</v>
      </c>
      <c r="B1070" s="4" t="s">
        <v>363</v>
      </c>
      <c r="C1070" s="4" t="s">
        <v>50</v>
      </c>
      <c r="D1070" s="4" t="s">
        <v>364</v>
      </c>
      <c r="E1070" s="4" t="s">
        <v>37</v>
      </c>
      <c r="F1070" s="4" t="s">
        <v>37</v>
      </c>
      <c r="G1070" s="4" t="s">
        <v>37</v>
      </c>
      <c r="H1070" s="4" t="s">
        <v>31</v>
      </c>
      <c r="I1070" s="4" t="s">
        <v>2004</v>
      </c>
      <c r="J1070" s="4" t="s">
        <v>223</v>
      </c>
      <c r="K1070" s="4" t="s">
        <v>32</v>
      </c>
      <c r="L1070" s="4" t="s">
        <v>33</v>
      </c>
      <c r="M1070" s="15">
        <v>68000</v>
      </c>
      <c r="N1070" s="15">
        <v>81000</v>
      </c>
      <c r="O1070" s="16">
        <v>74500</v>
      </c>
      <c r="P1070" s="25">
        <f t="shared" si="50"/>
        <v>0</v>
      </c>
      <c r="Q1070" s="25">
        <f t="shared" si="51"/>
        <v>0</v>
      </c>
      <c r="R1070" s="25">
        <f t="shared" si="52"/>
        <v>0</v>
      </c>
    </row>
    <row r="1071" spans="1:18" x14ac:dyDescent="0.2">
      <c r="A1071" s="5" t="s">
        <v>22</v>
      </c>
      <c r="B1071" s="5" t="s">
        <v>23</v>
      </c>
      <c r="C1071" s="5" t="s">
        <v>23</v>
      </c>
      <c r="D1071" s="5" t="s">
        <v>2005</v>
      </c>
      <c r="E1071" s="5" t="s">
        <v>204</v>
      </c>
      <c r="F1071" s="5" t="s">
        <v>204</v>
      </c>
      <c r="G1071" s="5" t="s">
        <v>204</v>
      </c>
      <c r="H1071" s="5" t="s">
        <v>31</v>
      </c>
      <c r="I1071" s="5" t="s">
        <v>2006</v>
      </c>
      <c r="J1071" s="5" t="s">
        <v>20</v>
      </c>
      <c r="K1071" s="5" t="s">
        <v>32</v>
      </c>
      <c r="L1071" s="5" t="s">
        <v>21</v>
      </c>
      <c r="M1071" s="17">
        <v>60000</v>
      </c>
      <c r="N1071" s="17">
        <v>70000</v>
      </c>
      <c r="O1071" s="18">
        <v>65000</v>
      </c>
      <c r="P1071" s="25">
        <f t="shared" si="50"/>
        <v>0</v>
      </c>
      <c r="Q1071" s="25">
        <f t="shared" si="51"/>
        <v>0</v>
      </c>
      <c r="R1071" s="25">
        <f t="shared" si="52"/>
        <v>0</v>
      </c>
    </row>
    <row r="1072" spans="1:18" x14ac:dyDescent="0.2">
      <c r="A1072" s="4" t="s">
        <v>81</v>
      </c>
      <c r="B1072" s="4" t="s">
        <v>627</v>
      </c>
      <c r="C1072" s="4" t="s">
        <v>23</v>
      </c>
      <c r="D1072" s="4" t="s">
        <v>628</v>
      </c>
      <c r="E1072" s="4" t="s">
        <v>260</v>
      </c>
      <c r="F1072" s="4" t="s">
        <v>260</v>
      </c>
      <c r="G1072" s="4" t="s">
        <v>260</v>
      </c>
      <c r="H1072" s="4" t="s">
        <v>186</v>
      </c>
      <c r="I1072" s="4" t="s">
        <v>2007</v>
      </c>
      <c r="J1072" s="4" t="s">
        <v>45</v>
      </c>
      <c r="K1072" s="4" t="s">
        <v>32</v>
      </c>
      <c r="L1072" s="4" t="s">
        <v>46</v>
      </c>
      <c r="M1072" s="15">
        <v>61000</v>
      </c>
      <c r="N1072" s="15">
        <v>61000</v>
      </c>
      <c r="O1072" s="16">
        <v>61000</v>
      </c>
      <c r="P1072" s="25">
        <f t="shared" si="50"/>
        <v>0</v>
      </c>
      <c r="Q1072" s="25">
        <f t="shared" si="51"/>
        <v>0</v>
      </c>
      <c r="R1072" s="25">
        <f t="shared" si="52"/>
        <v>0</v>
      </c>
    </row>
    <row r="1073" spans="1:18" x14ac:dyDescent="0.2">
      <c r="A1073" s="5" t="s">
        <v>105</v>
      </c>
      <c r="B1073" s="5" t="s">
        <v>1616</v>
      </c>
      <c r="C1073" s="5" t="s">
        <v>28</v>
      </c>
      <c r="D1073" s="5" t="s">
        <v>1617</v>
      </c>
      <c r="E1073" s="5" t="s">
        <v>37</v>
      </c>
      <c r="F1073" s="5" t="s">
        <v>37</v>
      </c>
      <c r="G1073" s="5" t="s">
        <v>37</v>
      </c>
      <c r="H1073" s="5" t="s">
        <v>31</v>
      </c>
      <c r="I1073" s="5" t="s">
        <v>2008</v>
      </c>
      <c r="J1073" s="5" t="s">
        <v>20</v>
      </c>
      <c r="K1073" s="5" t="s">
        <v>32</v>
      </c>
      <c r="L1073" s="5" t="s">
        <v>21</v>
      </c>
      <c r="M1073" s="17">
        <v>81000</v>
      </c>
      <c r="N1073" s="17">
        <v>110000</v>
      </c>
      <c r="O1073" s="18">
        <v>95500</v>
      </c>
      <c r="P1073" s="25">
        <f t="shared" si="50"/>
        <v>0</v>
      </c>
      <c r="Q1073" s="25">
        <f t="shared" si="51"/>
        <v>0</v>
      </c>
      <c r="R1073" s="25">
        <f t="shared" si="52"/>
        <v>0</v>
      </c>
    </row>
    <row r="1074" spans="1:18" x14ac:dyDescent="0.2">
      <c r="A1074" s="4" t="s">
        <v>13</v>
      </c>
      <c r="B1074" s="4" t="s">
        <v>2009</v>
      </c>
      <c r="C1074" s="4" t="s">
        <v>67</v>
      </c>
      <c r="D1074" s="4" t="s">
        <v>2010</v>
      </c>
      <c r="E1074" s="4" t="s">
        <v>37</v>
      </c>
      <c r="F1074" s="4" t="s">
        <v>37</v>
      </c>
      <c r="G1074" s="4" t="s">
        <v>37</v>
      </c>
      <c r="H1074" s="4" t="s">
        <v>31</v>
      </c>
      <c r="I1074" s="4" t="s">
        <v>2011</v>
      </c>
      <c r="J1074" s="4" t="s">
        <v>20</v>
      </c>
      <c r="K1074" s="4" t="s">
        <v>32</v>
      </c>
      <c r="L1074" s="4" t="s">
        <v>33</v>
      </c>
      <c r="M1074" s="15">
        <v>70000</v>
      </c>
      <c r="N1074" s="15">
        <v>100000</v>
      </c>
      <c r="O1074" s="16">
        <v>85000</v>
      </c>
      <c r="P1074" s="25">
        <f t="shared" si="50"/>
        <v>0</v>
      </c>
      <c r="Q1074" s="25">
        <f t="shared" si="51"/>
        <v>0</v>
      </c>
      <c r="R1074" s="25">
        <f t="shared" si="52"/>
        <v>0</v>
      </c>
    </row>
    <row r="1075" spans="1:18" x14ac:dyDescent="0.2">
      <c r="A1075" s="5" t="s">
        <v>105</v>
      </c>
      <c r="B1075" s="5" t="s">
        <v>1410</v>
      </c>
      <c r="C1075" s="5" t="s">
        <v>28</v>
      </c>
      <c r="D1075" s="5" t="s">
        <v>1304</v>
      </c>
      <c r="E1075" s="5" t="s">
        <v>123</v>
      </c>
      <c r="F1075" s="5" t="s">
        <v>123</v>
      </c>
      <c r="G1075" s="5" t="s">
        <v>123</v>
      </c>
      <c r="H1075" s="5" t="s">
        <v>31</v>
      </c>
      <c r="I1075" s="5" t="s">
        <v>2012</v>
      </c>
      <c r="J1075" s="5" t="s">
        <v>20</v>
      </c>
      <c r="K1075" s="5" t="s">
        <v>32</v>
      </c>
      <c r="L1075" s="5" t="s">
        <v>21</v>
      </c>
      <c r="M1075" s="17">
        <v>78000</v>
      </c>
      <c r="N1075" s="17">
        <v>93000</v>
      </c>
      <c r="O1075" s="18">
        <v>85500</v>
      </c>
      <c r="P1075" s="25">
        <f t="shared" si="50"/>
        <v>0</v>
      </c>
      <c r="Q1075" s="25">
        <f t="shared" si="51"/>
        <v>0</v>
      </c>
      <c r="R1075" s="25">
        <f t="shared" si="52"/>
        <v>0</v>
      </c>
    </row>
    <row r="1076" spans="1:18" x14ac:dyDescent="0.2">
      <c r="A1076" s="4" t="s">
        <v>88</v>
      </c>
      <c r="B1076" s="4" t="s">
        <v>113</v>
      </c>
      <c r="C1076" s="4" t="s">
        <v>28</v>
      </c>
      <c r="D1076" s="4" t="s">
        <v>263</v>
      </c>
      <c r="E1076" s="4" t="s">
        <v>37</v>
      </c>
      <c r="F1076" s="4" t="s">
        <v>37</v>
      </c>
      <c r="G1076" s="4" t="s">
        <v>37</v>
      </c>
      <c r="H1076" s="4" t="s">
        <v>31</v>
      </c>
      <c r="I1076" s="4" t="s">
        <v>2013</v>
      </c>
      <c r="J1076" s="4" t="s">
        <v>20</v>
      </c>
      <c r="K1076" s="4" t="s">
        <v>32</v>
      </c>
      <c r="L1076" s="4" t="s">
        <v>93</v>
      </c>
      <c r="M1076" s="15">
        <v>75000</v>
      </c>
      <c r="N1076" s="15">
        <v>100000</v>
      </c>
      <c r="O1076" s="16">
        <v>87500</v>
      </c>
      <c r="P1076" s="25">
        <f t="shared" si="50"/>
        <v>0</v>
      </c>
      <c r="Q1076" s="25">
        <f t="shared" si="51"/>
        <v>0</v>
      </c>
      <c r="R1076" s="25">
        <f t="shared" si="52"/>
        <v>0</v>
      </c>
    </row>
    <row r="1077" spans="1:18" x14ac:dyDescent="0.2">
      <c r="A1077" s="5" t="s">
        <v>105</v>
      </c>
      <c r="B1077" s="5" t="s">
        <v>2014</v>
      </c>
      <c r="C1077" s="5" t="s">
        <v>28</v>
      </c>
      <c r="D1077" s="5" t="s">
        <v>2015</v>
      </c>
      <c r="E1077" s="5" t="s">
        <v>63</v>
      </c>
      <c r="F1077" s="5" t="s">
        <v>63</v>
      </c>
      <c r="G1077" s="5" t="s">
        <v>63</v>
      </c>
      <c r="H1077" s="5" t="s">
        <v>53</v>
      </c>
      <c r="I1077" s="5" t="s">
        <v>2016</v>
      </c>
      <c r="J1077" s="5" t="s">
        <v>20</v>
      </c>
      <c r="K1077" s="5" t="s">
        <v>32</v>
      </c>
      <c r="L1077" s="5" t="s">
        <v>21</v>
      </c>
      <c r="M1077" s="17">
        <v>53000</v>
      </c>
      <c r="N1077" s="17">
        <v>84000</v>
      </c>
      <c r="O1077" s="18">
        <v>68500</v>
      </c>
      <c r="P1077" s="25">
        <f t="shared" si="50"/>
        <v>0</v>
      </c>
      <c r="Q1077" s="25">
        <f t="shared" si="51"/>
        <v>0</v>
      </c>
      <c r="R1077" s="25">
        <f t="shared" si="52"/>
        <v>0</v>
      </c>
    </row>
    <row r="1078" spans="1:18" x14ac:dyDescent="0.2">
      <c r="A1078" s="4" t="s">
        <v>13</v>
      </c>
      <c r="B1078" s="4" t="s">
        <v>168</v>
      </c>
      <c r="C1078" s="4" t="s">
        <v>28</v>
      </c>
      <c r="D1078" s="4" t="s">
        <v>169</v>
      </c>
      <c r="E1078" s="4" t="s">
        <v>63</v>
      </c>
      <c r="F1078" s="4" t="s">
        <v>63</v>
      </c>
      <c r="G1078" s="4" t="s">
        <v>63</v>
      </c>
      <c r="H1078" s="4" t="s">
        <v>53</v>
      </c>
      <c r="I1078" s="4" t="s">
        <v>2017</v>
      </c>
      <c r="J1078" s="4" t="s">
        <v>45</v>
      </c>
      <c r="K1078" s="4" t="s">
        <v>32</v>
      </c>
      <c r="L1078" s="4" t="s">
        <v>21</v>
      </c>
      <c r="M1078" s="15">
        <v>108000</v>
      </c>
      <c r="N1078" s="15">
        <v>147000</v>
      </c>
      <c r="O1078" s="16">
        <v>127500</v>
      </c>
      <c r="P1078" s="25">
        <f t="shared" si="50"/>
        <v>0</v>
      </c>
      <c r="Q1078" s="25">
        <f t="shared" si="51"/>
        <v>1</v>
      </c>
      <c r="R1078" s="25">
        <f t="shared" si="52"/>
        <v>1</v>
      </c>
    </row>
    <row r="1079" spans="1:18" x14ac:dyDescent="0.2">
      <c r="A1079" s="5" t="s">
        <v>48</v>
      </c>
      <c r="B1079" s="5" t="s">
        <v>1427</v>
      </c>
      <c r="C1079" s="5" t="s">
        <v>50</v>
      </c>
      <c r="D1079" s="5" t="s">
        <v>1428</v>
      </c>
      <c r="E1079" s="5" t="s">
        <v>1876</v>
      </c>
      <c r="F1079" s="5" t="s">
        <v>1876</v>
      </c>
      <c r="G1079" s="5" t="s">
        <v>1876</v>
      </c>
      <c r="H1079" s="5" t="s">
        <v>31</v>
      </c>
      <c r="I1079" s="5" t="s">
        <v>2018</v>
      </c>
      <c r="J1079" s="5" t="s">
        <v>20</v>
      </c>
      <c r="K1079" s="5" t="s">
        <v>32</v>
      </c>
      <c r="L1079" s="5" t="s">
        <v>21</v>
      </c>
      <c r="M1079" s="17">
        <v>52000</v>
      </c>
      <c r="N1079" s="17">
        <v>68000</v>
      </c>
      <c r="O1079" s="18">
        <v>60000</v>
      </c>
      <c r="P1079" s="25">
        <f t="shared" si="50"/>
        <v>0</v>
      </c>
      <c r="Q1079" s="25">
        <f t="shared" si="51"/>
        <v>0</v>
      </c>
      <c r="R1079" s="25">
        <f t="shared" si="52"/>
        <v>0</v>
      </c>
    </row>
    <row r="1080" spans="1:18" x14ac:dyDescent="0.2">
      <c r="A1080" s="4" t="s">
        <v>13</v>
      </c>
      <c r="B1080" s="4" t="s">
        <v>2019</v>
      </c>
      <c r="C1080" s="4" t="s">
        <v>28</v>
      </c>
      <c r="D1080" s="4" t="s">
        <v>718</v>
      </c>
      <c r="E1080" s="4" t="s">
        <v>37</v>
      </c>
      <c r="F1080" s="4" t="s">
        <v>37</v>
      </c>
      <c r="G1080" s="4" t="s">
        <v>37</v>
      </c>
      <c r="H1080" s="4" t="s">
        <v>31</v>
      </c>
      <c r="I1080" s="4" t="s">
        <v>2020</v>
      </c>
      <c r="J1080" s="4" t="s">
        <v>20</v>
      </c>
      <c r="K1080" s="4" t="s">
        <v>32</v>
      </c>
      <c r="L1080" s="4" t="s">
        <v>21</v>
      </c>
      <c r="M1080" s="15">
        <v>83000</v>
      </c>
      <c r="N1080" s="15">
        <v>104000</v>
      </c>
      <c r="O1080" s="16">
        <v>93500</v>
      </c>
      <c r="P1080" s="25">
        <f t="shared" si="50"/>
        <v>0</v>
      </c>
      <c r="Q1080" s="25">
        <f t="shared" si="51"/>
        <v>0</v>
      </c>
      <c r="R1080" s="25">
        <f t="shared" si="52"/>
        <v>0</v>
      </c>
    </row>
    <row r="1081" spans="1:18" x14ac:dyDescent="0.2">
      <c r="A1081" s="5" t="s">
        <v>88</v>
      </c>
      <c r="B1081" s="5" t="s">
        <v>557</v>
      </c>
      <c r="C1081" s="5" t="s">
        <v>35</v>
      </c>
      <c r="D1081" s="5" t="s">
        <v>561</v>
      </c>
      <c r="E1081" s="5" t="s">
        <v>37</v>
      </c>
      <c r="F1081" s="5" t="s">
        <v>37</v>
      </c>
      <c r="G1081" s="5" t="s">
        <v>37</v>
      </c>
      <c r="H1081" s="5" t="s">
        <v>31</v>
      </c>
      <c r="I1081" s="5" t="s">
        <v>1956</v>
      </c>
      <c r="J1081" s="5" t="s">
        <v>20</v>
      </c>
      <c r="K1081" s="5" t="s">
        <v>32</v>
      </c>
      <c r="L1081" s="5" t="s">
        <v>241</v>
      </c>
      <c r="M1081" s="17">
        <v>85816.8</v>
      </c>
      <c r="N1081" s="17">
        <v>91520</v>
      </c>
      <c r="O1081" s="18">
        <v>88668.4</v>
      </c>
      <c r="P1081" s="25">
        <f t="shared" si="50"/>
        <v>0</v>
      </c>
      <c r="Q1081" s="25">
        <f t="shared" si="51"/>
        <v>0</v>
      </c>
      <c r="R1081" s="25">
        <f t="shared" si="52"/>
        <v>0</v>
      </c>
    </row>
    <row r="1082" spans="1:18" x14ac:dyDescent="0.2">
      <c r="A1082" s="4" t="s">
        <v>81</v>
      </c>
      <c r="B1082" s="4" t="s">
        <v>2021</v>
      </c>
      <c r="C1082" s="4" t="s">
        <v>23</v>
      </c>
      <c r="D1082" s="4" t="s">
        <v>2022</v>
      </c>
      <c r="E1082" s="4" t="s">
        <v>37</v>
      </c>
      <c r="F1082" s="4" t="s">
        <v>37</v>
      </c>
      <c r="G1082" s="4" t="s">
        <v>37</v>
      </c>
      <c r="H1082" s="4" t="s">
        <v>31</v>
      </c>
      <c r="I1082" s="4" t="s">
        <v>2023</v>
      </c>
      <c r="J1082" s="4" t="s">
        <v>20</v>
      </c>
      <c r="K1082" s="4" t="s">
        <v>32</v>
      </c>
      <c r="L1082" s="4" t="s">
        <v>21</v>
      </c>
      <c r="M1082" s="15">
        <v>81000</v>
      </c>
      <c r="N1082" s="15">
        <v>114000</v>
      </c>
      <c r="O1082" s="16">
        <v>97500</v>
      </c>
      <c r="P1082" s="25">
        <f t="shared" si="50"/>
        <v>0</v>
      </c>
      <c r="Q1082" s="25">
        <f t="shared" si="51"/>
        <v>0</v>
      </c>
      <c r="R1082" s="25">
        <f t="shared" si="52"/>
        <v>0</v>
      </c>
    </row>
    <row r="1083" spans="1:18" x14ac:dyDescent="0.2">
      <c r="A1083" s="5" t="s">
        <v>22</v>
      </c>
      <c r="B1083" s="5" t="s">
        <v>23</v>
      </c>
      <c r="C1083" s="5" t="s">
        <v>23</v>
      </c>
      <c r="D1083" s="5" t="s">
        <v>126</v>
      </c>
      <c r="E1083" s="5" t="s">
        <v>37</v>
      </c>
      <c r="F1083" s="5" t="s">
        <v>37</v>
      </c>
      <c r="G1083" s="5" t="s">
        <v>37</v>
      </c>
      <c r="H1083" s="5" t="s">
        <v>31</v>
      </c>
      <c r="I1083" s="5" t="s">
        <v>2024</v>
      </c>
      <c r="J1083" s="5" t="s">
        <v>20</v>
      </c>
      <c r="K1083" s="5" t="s">
        <v>32</v>
      </c>
      <c r="L1083" s="5" t="s">
        <v>93</v>
      </c>
      <c r="M1083" s="17">
        <v>60000</v>
      </c>
      <c r="N1083" s="17">
        <v>112000</v>
      </c>
      <c r="O1083" s="18">
        <v>86000</v>
      </c>
      <c r="P1083" s="25">
        <f t="shared" si="50"/>
        <v>0</v>
      </c>
      <c r="Q1083" s="25">
        <f t="shared" si="51"/>
        <v>0</v>
      </c>
      <c r="R1083" s="25">
        <f t="shared" si="52"/>
        <v>0</v>
      </c>
    </row>
    <row r="1084" spans="1:18" x14ac:dyDescent="0.2">
      <c r="A1084" s="4" t="s">
        <v>105</v>
      </c>
      <c r="B1084" s="4" t="s">
        <v>510</v>
      </c>
      <c r="C1084" s="4" t="s">
        <v>28</v>
      </c>
      <c r="D1084" s="4" t="s">
        <v>169</v>
      </c>
      <c r="E1084" s="4" t="s">
        <v>37</v>
      </c>
      <c r="F1084" s="4" t="s">
        <v>37</v>
      </c>
      <c r="G1084" s="4" t="s">
        <v>37</v>
      </c>
      <c r="H1084" s="4" t="s">
        <v>31</v>
      </c>
      <c r="I1084" s="4" t="s">
        <v>2025</v>
      </c>
      <c r="J1084" s="4" t="s">
        <v>45</v>
      </c>
      <c r="K1084" s="4" t="s">
        <v>32</v>
      </c>
      <c r="L1084" s="4" t="s">
        <v>21</v>
      </c>
      <c r="M1084" s="15">
        <v>89000</v>
      </c>
      <c r="N1084" s="15">
        <v>123000</v>
      </c>
      <c r="O1084" s="16">
        <v>106000</v>
      </c>
      <c r="P1084" s="25">
        <f t="shared" si="50"/>
        <v>0</v>
      </c>
      <c r="Q1084" s="25">
        <f t="shared" si="51"/>
        <v>1</v>
      </c>
      <c r="R1084" s="25">
        <f t="shared" si="52"/>
        <v>0</v>
      </c>
    </row>
    <row r="1085" spans="1:18" x14ac:dyDescent="0.2">
      <c r="A1085" s="5" t="s">
        <v>13</v>
      </c>
      <c r="B1085" s="5" t="s">
        <v>798</v>
      </c>
      <c r="C1085" s="5" t="s">
        <v>90</v>
      </c>
      <c r="D1085" s="5" t="s">
        <v>1228</v>
      </c>
      <c r="E1085" s="5" t="s">
        <v>316</v>
      </c>
      <c r="F1085" s="5" t="s">
        <v>316</v>
      </c>
      <c r="G1085" s="5" t="s">
        <v>316</v>
      </c>
      <c r="H1085" s="5" t="s">
        <v>31</v>
      </c>
      <c r="I1085" s="5" t="s">
        <v>2026</v>
      </c>
      <c r="J1085" s="5" t="s">
        <v>20</v>
      </c>
      <c r="K1085" s="5" t="s">
        <v>32</v>
      </c>
      <c r="L1085" s="5" t="s">
        <v>21</v>
      </c>
      <c r="M1085" s="17">
        <v>90480</v>
      </c>
      <c r="N1085" s="17">
        <v>90480</v>
      </c>
      <c r="O1085" s="18">
        <v>90480</v>
      </c>
      <c r="P1085" s="25">
        <f t="shared" si="50"/>
        <v>0</v>
      </c>
      <c r="Q1085" s="25">
        <f t="shared" si="51"/>
        <v>0</v>
      </c>
      <c r="R1085" s="25">
        <f t="shared" si="52"/>
        <v>0</v>
      </c>
    </row>
    <row r="1086" spans="1:18" x14ac:dyDescent="0.2">
      <c r="A1086" s="4" t="s">
        <v>26</v>
      </c>
      <c r="B1086" s="4" t="s">
        <v>2027</v>
      </c>
      <c r="C1086" s="4" t="s">
        <v>41</v>
      </c>
      <c r="D1086" s="4" t="s">
        <v>697</v>
      </c>
      <c r="E1086" s="4" t="s">
        <v>204</v>
      </c>
      <c r="F1086" s="4" t="s">
        <v>204</v>
      </c>
      <c r="G1086" s="4" t="s">
        <v>204</v>
      </c>
      <c r="H1086" s="4" t="s">
        <v>31</v>
      </c>
      <c r="I1086" s="4" t="s">
        <v>2028</v>
      </c>
      <c r="J1086" s="4" t="s">
        <v>45</v>
      </c>
      <c r="K1086" s="4" t="s">
        <v>32</v>
      </c>
      <c r="L1086" s="4" t="s">
        <v>21</v>
      </c>
      <c r="M1086" s="15">
        <v>43000</v>
      </c>
      <c r="N1086" s="15">
        <v>93000</v>
      </c>
      <c r="O1086" s="16">
        <v>68000</v>
      </c>
      <c r="P1086" s="25">
        <f t="shared" si="50"/>
        <v>0</v>
      </c>
      <c r="Q1086" s="25">
        <f t="shared" si="51"/>
        <v>0</v>
      </c>
      <c r="R1086" s="25">
        <f t="shared" si="52"/>
        <v>0</v>
      </c>
    </row>
    <row r="1087" spans="1:18" x14ac:dyDescent="0.2">
      <c r="A1087" s="5" t="s">
        <v>88</v>
      </c>
      <c r="B1087" s="5" t="s">
        <v>645</v>
      </c>
      <c r="C1087" s="5" t="s">
        <v>28</v>
      </c>
      <c r="D1087" s="5" t="s">
        <v>793</v>
      </c>
      <c r="E1087" s="5" t="s">
        <v>316</v>
      </c>
      <c r="F1087" s="5" t="s">
        <v>316</v>
      </c>
      <c r="G1087" s="5" t="s">
        <v>316</v>
      </c>
      <c r="H1087" s="5" t="s">
        <v>31</v>
      </c>
      <c r="I1087" s="5" t="s">
        <v>2029</v>
      </c>
      <c r="J1087" s="5" t="s">
        <v>20</v>
      </c>
      <c r="K1087" s="5" t="s">
        <v>32</v>
      </c>
      <c r="L1087" s="5" t="s">
        <v>21</v>
      </c>
      <c r="M1087" s="17">
        <v>90001.600000000006</v>
      </c>
      <c r="N1087" s="17">
        <v>90001.600000000006</v>
      </c>
      <c r="O1087" s="18">
        <v>90001.600000000006</v>
      </c>
      <c r="P1087" s="25">
        <f t="shared" si="50"/>
        <v>0</v>
      </c>
      <c r="Q1087" s="25">
        <f t="shared" si="51"/>
        <v>0</v>
      </c>
      <c r="R1087" s="25">
        <f t="shared" si="52"/>
        <v>0</v>
      </c>
    </row>
    <row r="1088" spans="1:18" x14ac:dyDescent="0.2">
      <c r="A1088" s="4" t="s">
        <v>105</v>
      </c>
      <c r="B1088" s="4" t="s">
        <v>510</v>
      </c>
      <c r="C1088" s="4" t="s">
        <v>28</v>
      </c>
      <c r="D1088" s="4" t="s">
        <v>2030</v>
      </c>
      <c r="E1088" s="4" t="s">
        <v>37</v>
      </c>
      <c r="F1088" s="4" t="s">
        <v>37</v>
      </c>
      <c r="G1088" s="4" t="s">
        <v>37</v>
      </c>
      <c r="H1088" s="4" t="s">
        <v>31</v>
      </c>
      <c r="I1088" s="4" t="s">
        <v>2031</v>
      </c>
      <c r="J1088" s="4" t="s">
        <v>45</v>
      </c>
      <c r="K1088" s="4" t="s">
        <v>32</v>
      </c>
      <c r="L1088" s="4" t="s">
        <v>21</v>
      </c>
      <c r="M1088" s="15">
        <v>85000</v>
      </c>
      <c r="N1088" s="15">
        <v>90000</v>
      </c>
      <c r="O1088" s="16">
        <v>87500</v>
      </c>
      <c r="P1088" s="25">
        <f t="shared" si="50"/>
        <v>0</v>
      </c>
      <c r="Q1088" s="25">
        <f t="shared" si="51"/>
        <v>0</v>
      </c>
      <c r="R1088" s="25">
        <f t="shared" si="52"/>
        <v>0</v>
      </c>
    </row>
    <row r="1089" spans="1:18" x14ac:dyDescent="0.2">
      <c r="A1089" s="5" t="s">
        <v>26</v>
      </c>
      <c r="B1089" s="5" t="s">
        <v>644</v>
      </c>
      <c r="C1089" s="5" t="s">
        <v>50</v>
      </c>
      <c r="D1089" s="5" t="s">
        <v>460</v>
      </c>
      <c r="E1089" s="5" t="s">
        <v>1835</v>
      </c>
      <c r="F1089" s="5" t="s">
        <v>1835</v>
      </c>
      <c r="G1089" s="5" t="s">
        <v>1835</v>
      </c>
      <c r="H1089" s="5" t="s">
        <v>146</v>
      </c>
      <c r="I1089" s="5" t="s">
        <v>2032</v>
      </c>
      <c r="J1089" s="5" t="s">
        <v>20</v>
      </c>
      <c r="K1089" s="5" t="s">
        <v>32</v>
      </c>
      <c r="L1089" s="5" t="s">
        <v>21</v>
      </c>
      <c r="M1089" s="17">
        <v>64123.59</v>
      </c>
      <c r="N1089" s="17">
        <v>86600</v>
      </c>
      <c r="O1089" s="18">
        <v>75361.794999999998</v>
      </c>
      <c r="P1089" s="25">
        <f t="shared" si="50"/>
        <v>0</v>
      </c>
      <c r="Q1089" s="25">
        <f t="shared" si="51"/>
        <v>0</v>
      </c>
      <c r="R1089" s="25">
        <f t="shared" si="52"/>
        <v>0</v>
      </c>
    </row>
    <row r="1090" spans="1:18" x14ac:dyDescent="0.2">
      <c r="A1090" s="4" t="s">
        <v>105</v>
      </c>
      <c r="B1090" s="4" t="s">
        <v>2033</v>
      </c>
      <c r="C1090" s="4" t="s">
        <v>50</v>
      </c>
      <c r="D1090" s="4" t="s">
        <v>1921</v>
      </c>
      <c r="E1090" s="4" t="s">
        <v>37</v>
      </c>
      <c r="F1090" s="4" t="s">
        <v>37</v>
      </c>
      <c r="G1090" s="4" t="s">
        <v>37</v>
      </c>
      <c r="H1090" s="4" t="s">
        <v>31</v>
      </c>
      <c r="I1090" s="4" t="s">
        <v>2034</v>
      </c>
      <c r="J1090" s="4" t="s">
        <v>20</v>
      </c>
      <c r="K1090" s="4" t="s">
        <v>32</v>
      </c>
      <c r="L1090" s="4" t="s">
        <v>21</v>
      </c>
      <c r="M1090" s="15">
        <v>58000</v>
      </c>
      <c r="N1090" s="15">
        <v>80000</v>
      </c>
      <c r="O1090" s="16">
        <v>69000</v>
      </c>
      <c r="P1090" s="25">
        <f t="shared" si="50"/>
        <v>0</v>
      </c>
      <c r="Q1090" s="25">
        <f t="shared" si="51"/>
        <v>0</v>
      </c>
      <c r="R1090" s="25">
        <f t="shared" si="52"/>
        <v>0</v>
      </c>
    </row>
    <row r="1091" spans="1:18" x14ac:dyDescent="0.2">
      <c r="A1091" s="5" t="s">
        <v>13</v>
      </c>
      <c r="B1091" s="5" t="s">
        <v>2035</v>
      </c>
      <c r="C1091" s="5" t="s">
        <v>28</v>
      </c>
      <c r="D1091" s="5" t="s">
        <v>2036</v>
      </c>
      <c r="E1091" s="5" t="s">
        <v>37</v>
      </c>
      <c r="F1091" s="5" t="s">
        <v>37</v>
      </c>
      <c r="G1091" s="5" t="s">
        <v>37</v>
      </c>
      <c r="H1091" s="5" t="s">
        <v>31</v>
      </c>
      <c r="I1091" s="5" t="s">
        <v>2037</v>
      </c>
      <c r="J1091" s="5" t="s">
        <v>20</v>
      </c>
      <c r="K1091" s="5" t="s">
        <v>32</v>
      </c>
      <c r="L1091" s="5" t="s">
        <v>241</v>
      </c>
      <c r="M1091" s="17">
        <v>76000</v>
      </c>
      <c r="N1091" s="17">
        <v>89440</v>
      </c>
      <c r="O1091" s="18">
        <v>82720</v>
      </c>
      <c r="P1091" s="25">
        <f t="shared" ref="P1091:P1154" si="53">IF(OR(M1091&lt;V$21, M1091&gt;V$25), 1, 0)</f>
        <v>0</v>
      </c>
      <c r="Q1091" s="25">
        <f t="shared" si="51"/>
        <v>0</v>
      </c>
      <c r="R1091" s="25">
        <f t="shared" si="52"/>
        <v>0</v>
      </c>
    </row>
    <row r="1092" spans="1:18" x14ac:dyDescent="0.2">
      <c r="A1092" s="4" t="s">
        <v>48</v>
      </c>
      <c r="B1092" s="4" t="s">
        <v>707</v>
      </c>
      <c r="C1092" s="4" t="s">
        <v>23</v>
      </c>
      <c r="D1092" s="4" t="s">
        <v>708</v>
      </c>
      <c r="E1092" s="4" t="s">
        <v>37</v>
      </c>
      <c r="F1092" s="4" t="s">
        <v>37</v>
      </c>
      <c r="G1092" s="4" t="s">
        <v>37</v>
      </c>
      <c r="H1092" s="4" t="s">
        <v>31</v>
      </c>
      <c r="I1092" s="4" t="s">
        <v>2038</v>
      </c>
      <c r="J1092" s="4" t="s">
        <v>375</v>
      </c>
      <c r="K1092" s="4" t="s">
        <v>32</v>
      </c>
      <c r="L1092" s="4" t="s">
        <v>21</v>
      </c>
      <c r="M1092" s="15">
        <v>60000</v>
      </c>
      <c r="N1092" s="15">
        <v>90000</v>
      </c>
      <c r="O1092" s="16">
        <v>75000</v>
      </c>
      <c r="P1092" s="25">
        <f t="shared" si="53"/>
        <v>0</v>
      </c>
      <c r="Q1092" s="25">
        <f t="shared" si="51"/>
        <v>0</v>
      </c>
      <c r="R1092" s="25">
        <f t="shared" si="52"/>
        <v>0</v>
      </c>
    </row>
    <row r="1093" spans="1:18" x14ac:dyDescent="0.2">
      <c r="A1093" s="5" t="s">
        <v>13</v>
      </c>
      <c r="B1093" s="5" t="s">
        <v>2039</v>
      </c>
      <c r="C1093" s="5" t="s">
        <v>28</v>
      </c>
      <c r="D1093" s="5" t="s">
        <v>1111</v>
      </c>
      <c r="E1093" s="5" t="s">
        <v>37</v>
      </c>
      <c r="F1093" s="5" t="s">
        <v>37</v>
      </c>
      <c r="G1093" s="5" t="s">
        <v>37</v>
      </c>
      <c r="H1093" s="5" t="s">
        <v>31</v>
      </c>
      <c r="I1093" s="5" t="s">
        <v>2040</v>
      </c>
      <c r="J1093" s="5" t="s">
        <v>20</v>
      </c>
      <c r="K1093" s="5" t="s">
        <v>32</v>
      </c>
      <c r="L1093" s="5" t="s">
        <v>241</v>
      </c>
      <c r="M1093" s="17">
        <v>137280</v>
      </c>
      <c r="N1093" s="17">
        <v>176800</v>
      </c>
      <c r="O1093" s="18">
        <v>157040</v>
      </c>
      <c r="P1093" s="25">
        <f t="shared" si="53"/>
        <v>1</v>
      </c>
      <c r="Q1093" s="25">
        <f t="shared" si="51"/>
        <v>1</v>
      </c>
      <c r="R1093" s="25">
        <f t="shared" si="52"/>
        <v>1</v>
      </c>
    </row>
    <row r="1094" spans="1:18" x14ac:dyDescent="0.2">
      <c r="A1094" s="4" t="s">
        <v>88</v>
      </c>
      <c r="B1094" s="4" t="s">
        <v>645</v>
      </c>
      <c r="C1094" s="4" t="s">
        <v>28</v>
      </c>
      <c r="D1094" s="4" t="s">
        <v>907</v>
      </c>
      <c r="E1094" s="4" t="s">
        <v>908</v>
      </c>
      <c r="F1094" s="4" t="s">
        <v>908</v>
      </c>
      <c r="G1094" s="4" t="s">
        <v>908</v>
      </c>
      <c r="H1094" s="4" t="s">
        <v>31</v>
      </c>
      <c r="I1094" s="4" t="s">
        <v>2041</v>
      </c>
      <c r="J1094" s="4" t="s">
        <v>20</v>
      </c>
      <c r="K1094" s="4" t="s">
        <v>32</v>
      </c>
      <c r="L1094" s="4" t="s">
        <v>241</v>
      </c>
      <c r="M1094" s="15">
        <v>83200</v>
      </c>
      <c r="N1094" s="15">
        <v>93600</v>
      </c>
      <c r="O1094" s="16">
        <v>88400</v>
      </c>
      <c r="P1094" s="25">
        <f t="shared" si="53"/>
        <v>0</v>
      </c>
      <c r="Q1094" s="25">
        <f t="shared" si="51"/>
        <v>0</v>
      </c>
      <c r="R1094" s="25">
        <f t="shared" si="52"/>
        <v>0</v>
      </c>
    </row>
    <row r="1095" spans="1:18" x14ac:dyDescent="0.2">
      <c r="A1095" s="5" t="s">
        <v>105</v>
      </c>
      <c r="B1095" s="5" t="s">
        <v>2042</v>
      </c>
      <c r="C1095" s="5" t="s">
        <v>35</v>
      </c>
      <c r="D1095" s="5" t="s">
        <v>1360</v>
      </c>
      <c r="E1095" s="5" t="s">
        <v>452</v>
      </c>
      <c r="F1095" s="5" t="s">
        <v>452</v>
      </c>
      <c r="G1095" s="5" t="s">
        <v>452</v>
      </c>
      <c r="H1095" s="5" t="s">
        <v>53</v>
      </c>
      <c r="I1095" s="5" t="s">
        <v>2043</v>
      </c>
      <c r="J1095" s="5" t="s">
        <v>20</v>
      </c>
      <c r="K1095" s="5" t="s">
        <v>32</v>
      </c>
      <c r="L1095" s="5" t="s">
        <v>21</v>
      </c>
      <c r="M1095" s="17">
        <v>69000</v>
      </c>
      <c r="N1095" s="17">
        <v>85000</v>
      </c>
      <c r="O1095" s="18">
        <v>77000</v>
      </c>
      <c r="P1095" s="25">
        <f t="shared" si="53"/>
        <v>0</v>
      </c>
      <c r="Q1095" s="25">
        <f t="shared" si="51"/>
        <v>0</v>
      </c>
      <c r="R1095" s="25">
        <f t="shared" si="52"/>
        <v>0</v>
      </c>
    </row>
    <row r="1096" spans="1:18" x14ac:dyDescent="0.2">
      <c r="A1096" s="4" t="s">
        <v>26</v>
      </c>
      <c r="B1096" s="4" t="s">
        <v>2044</v>
      </c>
      <c r="C1096" s="4" t="s">
        <v>28</v>
      </c>
      <c r="D1096" s="4" t="s">
        <v>704</v>
      </c>
      <c r="E1096" s="4" t="s">
        <v>1890</v>
      </c>
      <c r="F1096" s="4" t="s">
        <v>1890</v>
      </c>
      <c r="G1096" s="4" t="s">
        <v>1890</v>
      </c>
      <c r="H1096" s="4" t="s">
        <v>18</v>
      </c>
      <c r="I1096" s="4" t="s">
        <v>2045</v>
      </c>
      <c r="J1096" s="4" t="s">
        <v>20</v>
      </c>
      <c r="K1096" s="4" t="s">
        <v>32</v>
      </c>
      <c r="L1096" s="4" t="s">
        <v>21</v>
      </c>
      <c r="M1096" s="15">
        <v>64123.59</v>
      </c>
      <c r="N1096" s="15">
        <v>86600</v>
      </c>
      <c r="O1096" s="16">
        <v>75361.794999999998</v>
      </c>
      <c r="P1096" s="25">
        <f t="shared" si="53"/>
        <v>0</v>
      </c>
      <c r="Q1096" s="25">
        <f t="shared" si="51"/>
        <v>0</v>
      </c>
      <c r="R1096" s="25">
        <f t="shared" si="52"/>
        <v>0</v>
      </c>
    </row>
    <row r="1097" spans="1:18" x14ac:dyDescent="0.2">
      <c r="A1097" s="5" t="s">
        <v>105</v>
      </c>
      <c r="B1097" s="5" t="s">
        <v>2046</v>
      </c>
      <c r="C1097" s="5" t="s">
        <v>61</v>
      </c>
      <c r="D1097" s="5" t="s">
        <v>2047</v>
      </c>
      <c r="E1097" s="5" t="s">
        <v>204</v>
      </c>
      <c r="F1097" s="5" t="s">
        <v>204</v>
      </c>
      <c r="G1097" s="5" t="s">
        <v>204</v>
      </c>
      <c r="H1097" s="5" t="s">
        <v>31</v>
      </c>
      <c r="I1097" s="5" t="s">
        <v>2048</v>
      </c>
      <c r="J1097" s="5" t="s">
        <v>20</v>
      </c>
      <c r="K1097" s="5" t="s">
        <v>32</v>
      </c>
      <c r="L1097" s="5" t="s">
        <v>46</v>
      </c>
      <c r="M1097" s="17">
        <v>40000</v>
      </c>
      <c r="N1097" s="17">
        <v>60000</v>
      </c>
      <c r="O1097" s="18">
        <v>50000</v>
      </c>
      <c r="P1097" s="25">
        <f t="shared" si="53"/>
        <v>0</v>
      </c>
      <c r="Q1097" s="25">
        <f t="shared" si="51"/>
        <v>0</v>
      </c>
      <c r="R1097" s="25">
        <f t="shared" si="52"/>
        <v>0</v>
      </c>
    </row>
    <row r="1098" spans="1:18" x14ac:dyDescent="0.2">
      <c r="A1098" s="4" t="s">
        <v>88</v>
      </c>
      <c r="B1098" s="4" t="s">
        <v>645</v>
      </c>
      <c r="C1098" s="4" t="s">
        <v>28</v>
      </c>
      <c r="D1098" s="4" t="s">
        <v>809</v>
      </c>
      <c r="E1098" s="4" t="s">
        <v>810</v>
      </c>
      <c r="F1098" s="4" t="s">
        <v>810</v>
      </c>
      <c r="G1098" s="4" t="s">
        <v>810</v>
      </c>
      <c r="H1098" s="4" t="s">
        <v>31</v>
      </c>
      <c r="I1098" s="4" t="s">
        <v>2049</v>
      </c>
      <c r="J1098" s="4" t="s">
        <v>20</v>
      </c>
      <c r="K1098" s="4" t="s">
        <v>32</v>
      </c>
      <c r="L1098" s="4" t="s">
        <v>811</v>
      </c>
      <c r="M1098" s="15">
        <v>90480</v>
      </c>
      <c r="N1098" s="15">
        <v>90480</v>
      </c>
      <c r="O1098" s="16">
        <v>90480</v>
      </c>
      <c r="P1098" s="25">
        <f t="shared" si="53"/>
        <v>0</v>
      </c>
      <c r="Q1098" s="25">
        <f t="shared" si="51"/>
        <v>0</v>
      </c>
      <c r="R1098" s="25">
        <f t="shared" si="52"/>
        <v>0</v>
      </c>
    </row>
    <row r="1099" spans="1:18" x14ac:dyDescent="0.2">
      <c r="A1099" s="5" t="s">
        <v>55</v>
      </c>
      <c r="B1099" s="5" t="s">
        <v>2050</v>
      </c>
      <c r="C1099" s="5" t="s">
        <v>188</v>
      </c>
      <c r="D1099" s="5" t="s">
        <v>2051</v>
      </c>
      <c r="E1099" s="5" t="s">
        <v>17</v>
      </c>
      <c r="F1099" s="5" t="s">
        <v>17</v>
      </c>
      <c r="G1099" s="5" t="s">
        <v>17</v>
      </c>
      <c r="H1099" s="5" t="s">
        <v>18</v>
      </c>
      <c r="I1099" s="5" t="s">
        <v>2052</v>
      </c>
      <c r="J1099" s="5" t="s">
        <v>20</v>
      </c>
      <c r="K1099" s="5" t="s">
        <v>17</v>
      </c>
      <c r="L1099" s="5" t="s">
        <v>21</v>
      </c>
      <c r="M1099" s="17">
        <v>82000</v>
      </c>
      <c r="N1099" s="17">
        <v>180000</v>
      </c>
      <c r="O1099" s="18">
        <v>131000</v>
      </c>
      <c r="P1099" s="25">
        <f t="shared" si="53"/>
        <v>0</v>
      </c>
      <c r="Q1099" s="25">
        <f t="shared" si="51"/>
        <v>1</v>
      </c>
      <c r="R1099" s="25">
        <f t="shared" si="52"/>
        <v>1</v>
      </c>
    </row>
    <row r="1100" spans="1:18" x14ac:dyDescent="0.2">
      <c r="A1100" s="4" t="s">
        <v>81</v>
      </c>
      <c r="B1100" s="4" t="s">
        <v>202</v>
      </c>
      <c r="C1100" s="4" t="s">
        <v>35</v>
      </c>
      <c r="D1100" s="4" t="s">
        <v>203</v>
      </c>
      <c r="E1100" s="4" t="s">
        <v>204</v>
      </c>
      <c r="F1100" s="4" t="s">
        <v>204</v>
      </c>
      <c r="G1100" s="4" t="s">
        <v>204</v>
      </c>
      <c r="H1100" s="4" t="s">
        <v>31</v>
      </c>
      <c r="I1100" s="4" t="s">
        <v>2053</v>
      </c>
      <c r="J1100" s="4" t="s">
        <v>45</v>
      </c>
      <c r="K1100" s="4" t="s">
        <v>32</v>
      </c>
      <c r="L1100" s="4" t="s">
        <v>33</v>
      </c>
      <c r="M1100" s="15">
        <v>80000</v>
      </c>
      <c r="N1100" s="15">
        <v>105000</v>
      </c>
      <c r="O1100" s="16">
        <v>92500</v>
      </c>
      <c r="P1100" s="25">
        <f t="shared" si="53"/>
        <v>0</v>
      </c>
      <c r="Q1100" s="25">
        <f t="shared" si="51"/>
        <v>0</v>
      </c>
      <c r="R1100" s="25">
        <f t="shared" si="52"/>
        <v>0</v>
      </c>
    </row>
    <row r="1101" spans="1:18" x14ac:dyDescent="0.2">
      <c r="A1101" s="5" t="s">
        <v>13</v>
      </c>
      <c r="B1101" s="5" t="s">
        <v>798</v>
      </c>
      <c r="C1101" s="5" t="s">
        <v>90</v>
      </c>
      <c r="D1101" s="5" t="s">
        <v>1195</v>
      </c>
      <c r="E1101" s="5" t="s">
        <v>99</v>
      </c>
      <c r="F1101" s="5" t="s">
        <v>99</v>
      </c>
      <c r="G1101" s="5" t="s">
        <v>99</v>
      </c>
      <c r="H1101" s="5" t="s">
        <v>100</v>
      </c>
      <c r="I1101" s="5" t="s">
        <v>2054</v>
      </c>
      <c r="J1101" s="5" t="s">
        <v>20</v>
      </c>
      <c r="K1101" s="5" t="s">
        <v>32</v>
      </c>
      <c r="L1101" s="5" t="s">
        <v>21</v>
      </c>
      <c r="M1101" s="17">
        <v>62400</v>
      </c>
      <c r="N1101" s="17">
        <v>62400</v>
      </c>
      <c r="O1101" s="18">
        <v>62400</v>
      </c>
      <c r="P1101" s="25">
        <f t="shared" si="53"/>
        <v>0</v>
      </c>
      <c r="Q1101" s="25">
        <f t="shared" si="51"/>
        <v>0</v>
      </c>
      <c r="R1101" s="25">
        <f t="shared" si="52"/>
        <v>0</v>
      </c>
    </row>
    <row r="1102" spans="1:18" x14ac:dyDescent="0.2">
      <c r="A1102" s="4" t="s">
        <v>13</v>
      </c>
      <c r="B1102" s="4" t="s">
        <v>373</v>
      </c>
      <c r="C1102" s="4" t="s">
        <v>28</v>
      </c>
      <c r="D1102" s="4" t="s">
        <v>374</v>
      </c>
      <c r="E1102" s="4" t="s">
        <v>136</v>
      </c>
      <c r="F1102" s="4" t="s">
        <v>136</v>
      </c>
      <c r="G1102" s="4" t="s">
        <v>136</v>
      </c>
      <c r="H1102" s="4" t="s">
        <v>100</v>
      </c>
      <c r="I1102" s="4" t="s">
        <v>2055</v>
      </c>
      <c r="J1102" s="4" t="s">
        <v>375</v>
      </c>
      <c r="K1102" s="4" t="s">
        <v>32</v>
      </c>
      <c r="L1102" s="4" t="s">
        <v>33</v>
      </c>
      <c r="M1102" s="15">
        <v>81000</v>
      </c>
      <c r="N1102" s="15">
        <v>101000</v>
      </c>
      <c r="O1102" s="16">
        <v>91000</v>
      </c>
      <c r="P1102" s="25">
        <f t="shared" si="53"/>
        <v>0</v>
      </c>
      <c r="Q1102" s="25">
        <f t="shared" si="51"/>
        <v>0</v>
      </c>
      <c r="R1102" s="25">
        <f t="shared" si="52"/>
        <v>0</v>
      </c>
    </row>
    <row r="1103" spans="1:18" x14ac:dyDescent="0.2">
      <c r="A1103" s="5" t="s">
        <v>26</v>
      </c>
      <c r="B1103" s="5" t="s">
        <v>2056</v>
      </c>
      <c r="C1103" s="5" t="s">
        <v>28</v>
      </c>
      <c r="D1103" s="5" t="s">
        <v>2057</v>
      </c>
      <c r="E1103" s="5" t="s">
        <v>63</v>
      </c>
      <c r="F1103" s="5" t="s">
        <v>63</v>
      </c>
      <c r="G1103" s="5" t="s">
        <v>63</v>
      </c>
      <c r="H1103" s="5" t="s">
        <v>53</v>
      </c>
      <c r="I1103" s="5" t="s">
        <v>2058</v>
      </c>
      <c r="J1103" s="5" t="s">
        <v>20</v>
      </c>
      <c r="K1103" s="5" t="s">
        <v>32</v>
      </c>
      <c r="L1103" s="5" t="s">
        <v>21</v>
      </c>
      <c r="M1103" s="17">
        <v>54000</v>
      </c>
      <c r="N1103" s="17">
        <v>57200</v>
      </c>
      <c r="O1103" s="18">
        <v>55600</v>
      </c>
      <c r="P1103" s="25">
        <f t="shared" si="53"/>
        <v>0</v>
      </c>
      <c r="Q1103" s="25">
        <f t="shared" si="51"/>
        <v>1</v>
      </c>
      <c r="R1103" s="25">
        <f t="shared" si="52"/>
        <v>0</v>
      </c>
    </row>
    <row r="1104" spans="1:18" x14ac:dyDescent="0.2">
      <c r="A1104" s="4" t="s">
        <v>48</v>
      </c>
      <c r="B1104" s="4" t="s">
        <v>49</v>
      </c>
      <c r="C1104" s="4" t="s">
        <v>50</v>
      </c>
      <c r="D1104" s="4" t="s">
        <v>1803</v>
      </c>
      <c r="E1104" s="4" t="s">
        <v>1804</v>
      </c>
      <c r="F1104" s="4" t="s">
        <v>1804</v>
      </c>
      <c r="G1104" s="4" t="s">
        <v>1804</v>
      </c>
      <c r="H1104" s="4" t="s">
        <v>31</v>
      </c>
      <c r="I1104" s="4" t="s">
        <v>2059</v>
      </c>
      <c r="J1104" s="4" t="s">
        <v>20</v>
      </c>
      <c r="K1104" s="4" t="s">
        <v>32</v>
      </c>
      <c r="L1104" s="4" t="s">
        <v>21</v>
      </c>
      <c r="M1104" s="15">
        <v>68500</v>
      </c>
      <c r="N1104" s="15">
        <v>87000</v>
      </c>
      <c r="O1104" s="16">
        <v>77750</v>
      </c>
      <c r="P1104" s="25">
        <f t="shared" si="53"/>
        <v>0</v>
      </c>
      <c r="Q1104" s="25">
        <f t="shared" si="51"/>
        <v>0</v>
      </c>
      <c r="R1104" s="25">
        <f t="shared" si="52"/>
        <v>0</v>
      </c>
    </row>
    <row r="1105" spans="1:18" x14ac:dyDescent="0.2">
      <c r="A1105" s="5" t="s">
        <v>13</v>
      </c>
      <c r="B1105" s="5" t="s">
        <v>171</v>
      </c>
      <c r="C1105" s="5" t="s">
        <v>50</v>
      </c>
      <c r="D1105" s="5" t="s">
        <v>68</v>
      </c>
      <c r="E1105" s="5" t="s">
        <v>37</v>
      </c>
      <c r="F1105" s="5" t="s">
        <v>37</v>
      </c>
      <c r="G1105" s="5" t="s">
        <v>37</v>
      </c>
      <c r="H1105" s="5" t="s">
        <v>31</v>
      </c>
      <c r="I1105" s="5" t="s">
        <v>2060</v>
      </c>
      <c r="J1105" s="5" t="s">
        <v>20</v>
      </c>
      <c r="K1105" s="5" t="s">
        <v>32</v>
      </c>
      <c r="L1105" s="5" t="s">
        <v>46</v>
      </c>
      <c r="M1105" s="17">
        <v>62000</v>
      </c>
      <c r="N1105" s="17">
        <v>80000</v>
      </c>
      <c r="O1105" s="18">
        <v>71000</v>
      </c>
      <c r="P1105" s="25">
        <f t="shared" si="53"/>
        <v>0</v>
      </c>
      <c r="Q1105" s="25">
        <f t="shared" si="51"/>
        <v>0</v>
      </c>
      <c r="R1105" s="25">
        <f t="shared" si="52"/>
        <v>0</v>
      </c>
    </row>
    <row r="1106" spans="1:18" x14ac:dyDescent="0.2">
      <c r="A1106" s="4" t="s">
        <v>13</v>
      </c>
      <c r="B1106" s="4" t="s">
        <v>2061</v>
      </c>
      <c r="C1106" s="4" t="s">
        <v>90</v>
      </c>
      <c r="D1106" s="4" t="s">
        <v>2062</v>
      </c>
      <c r="E1106" s="4" t="s">
        <v>37</v>
      </c>
      <c r="F1106" s="4" t="s">
        <v>37</v>
      </c>
      <c r="G1106" s="4" t="s">
        <v>37</v>
      </c>
      <c r="H1106" s="4" t="s">
        <v>31</v>
      </c>
      <c r="I1106" s="4" t="s">
        <v>2063</v>
      </c>
      <c r="J1106" s="4" t="s">
        <v>20</v>
      </c>
      <c r="K1106" s="4" t="s">
        <v>32</v>
      </c>
      <c r="L1106" s="4" t="s">
        <v>21</v>
      </c>
      <c r="M1106" s="15">
        <v>80000</v>
      </c>
      <c r="N1106" s="15">
        <v>92000</v>
      </c>
      <c r="O1106" s="16">
        <v>86000</v>
      </c>
      <c r="P1106" s="25">
        <f t="shared" si="53"/>
        <v>0</v>
      </c>
      <c r="Q1106" s="25">
        <f t="shared" si="51"/>
        <v>0</v>
      </c>
      <c r="R1106" s="25">
        <f t="shared" si="52"/>
        <v>0</v>
      </c>
    </row>
    <row r="1107" spans="1:18" x14ac:dyDescent="0.2">
      <c r="A1107" s="5" t="s">
        <v>26</v>
      </c>
      <c r="B1107" s="5" t="s">
        <v>188</v>
      </c>
      <c r="C1107" s="5" t="s">
        <v>50</v>
      </c>
      <c r="D1107" s="5" t="s">
        <v>2064</v>
      </c>
      <c r="E1107" s="5" t="s">
        <v>17</v>
      </c>
      <c r="F1107" s="5" t="s">
        <v>17</v>
      </c>
      <c r="G1107" s="5" t="s">
        <v>17</v>
      </c>
      <c r="H1107" s="5" t="s">
        <v>18</v>
      </c>
      <c r="I1107" s="5" t="s">
        <v>2065</v>
      </c>
      <c r="J1107" s="5" t="s">
        <v>20</v>
      </c>
      <c r="K1107" s="5" t="s">
        <v>17</v>
      </c>
      <c r="L1107" s="5" t="s">
        <v>21</v>
      </c>
      <c r="M1107" s="17">
        <v>64123.59</v>
      </c>
      <c r="N1107" s="17">
        <v>86600</v>
      </c>
      <c r="O1107" s="18">
        <v>75361.794999999998</v>
      </c>
      <c r="P1107" s="25">
        <f t="shared" si="53"/>
        <v>0</v>
      </c>
      <c r="Q1107" s="25">
        <f t="shared" si="51"/>
        <v>0</v>
      </c>
      <c r="R1107" s="25">
        <f t="shared" si="52"/>
        <v>0</v>
      </c>
    </row>
    <row r="1108" spans="1:18" x14ac:dyDescent="0.2">
      <c r="A1108" s="4" t="s">
        <v>48</v>
      </c>
      <c r="B1108" s="4" t="s">
        <v>1800</v>
      </c>
      <c r="C1108" s="4" t="s">
        <v>50</v>
      </c>
      <c r="D1108" s="4" t="s">
        <v>1801</v>
      </c>
      <c r="E1108" s="4" t="s">
        <v>99</v>
      </c>
      <c r="F1108" s="4" t="s">
        <v>99</v>
      </c>
      <c r="G1108" s="4" t="s">
        <v>99</v>
      </c>
      <c r="H1108" s="4" t="s">
        <v>100</v>
      </c>
      <c r="I1108" s="4" t="s">
        <v>2066</v>
      </c>
      <c r="J1108" s="4" t="s">
        <v>223</v>
      </c>
      <c r="K1108" s="4" t="s">
        <v>32</v>
      </c>
      <c r="L1108" s="4" t="s">
        <v>33</v>
      </c>
      <c r="M1108" s="15">
        <v>57000</v>
      </c>
      <c r="N1108" s="15">
        <v>62000</v>
      </c>
      <c r="O1108" s="16">
        <v>59500</v>
      </c>
      <c r="P1108" s="25">
        <f t="shared" si="53"/>
        <v>0</v>
      </c>
      <c r="Q1108" s="25">
        <f t="shared" si="51"/>
        <v>0</v>
      </c>
      <c r="R1108" s="25">
        <f t="shared" si="52"/>
        <v>0</v>
      </c>
    </row>
    <row r="1109" spans="1:18" x14ac:dyDescent="0.2">
      <c r="A1109" s="5" t="s">
        <v>26</v>
      </c>
      <c r="B1109" s="5" t="s">
        <v>2067</v>
      </c>
      <c r="C1109" s="5" t="s">
        <v>1108</v>
      </c>
      <c r="D1109" s="5" t="s">
        <v>583</v>
      </c>
      <c r="E1109" s="5" t="s">
        <v>1835</v>
      </c>
      <c r="F1109" s="5" t="s">
        <v>1835</v>
      </c>
      <c r="G1109" s="5" t="s">
        <v>1835</v>
      </c>
      <c r="H1109" s="5" t="s">
        <v>146</v>
      </c>
      <c r="I1109" s="5" t="s">
        <v>2068</v>
      </c>
      <c r="J1109" s="5" t="s">
        <v>20</v>
      </c>
      <c r="K1109" s="5" t="s">
        <v>32</v>
      </c>
      <c r="L1109" s="5" t="s">
        <v>21</v>
      </c>
      <c r="M1109" s="17">
        <v>63000</v>
      </c>
      <c r="N1109" s="17">
        <v>120000</v>
      </c>
      <c r="O1109" s="18">
        <v>91500</v>
      </c>
      <c r="P1109" s="25">
        <f t="shared" si="53"/>
        <v>0</v>
      </c>
      <c r="Q1109" s="25">
        <f t="shared" si="51"/>
        <v>1</v>
      </c>
      <c r="R1109" s="25">
        <f t="shared" si="52"/>
        <v>0</v>
      </c>
    </row>
    <row r="1110" spans="1:18" x14ac:dyDescent="0.2">
      <c r="A1110" s="4" t="s">
        <v>26</v>
      </c>
      <c r="B1110" s="4" t="s">
        <v>990</v>
      </c>
      <c r="C1110" s="4" t="s">
        <v>90</v>
      </c>
      <c r="D1110" s="4" t="s">
        <v>449</v>
      </c>
      <c r="E1110" s="4" t="s">
        <v>600</v>
      </c>
      <c r="F1110" s="4" t="s">
        <v>600</v>
      </c>
      <c r="G1110" s="4" t="s">
        <v>600</v>
      </c>
      <c r="H1110" s="4" t="s">
        <v>31</v>
      </c>
      <c r="I1110" s="4" t="s">
        <v>1963</v>
      </c>
      <c r="J1110" s="4" t="s">
        <v>45</v>
      </c>
      <c r="K1110" s="4" t="s">
        <v>32</v>
      </c>
      <c r="L1110" s="4" t="s">
        <v>33</v>
      </c>
      <c r="M1110" s="15">
        <v>56000</v>
      </c>
      <c r="N1110" s="15">
        <v>100000</v>
      </c>
      <c r="O1110" s="16">
        <v>78000</v>
      </c>
      <c r="P1110" s="25">
        <f t="shared" si="53"/>
        <v>0</v>
      </c>
      <c r="Q1110" s="25">
        <f t="shared" si="51"/>
        <v>0</v>
      </c>
      <c r="R1110" s="25">
        <f t="shared" si="52"/>
        <v>0</v>
      </c>
    </row>
    <row r="1111" spans="1:18" x14ac:dyDescent="0.2">
      <c r="A1111" s="5" t="s">
        <v>81</v>
      </c>
      <c r="B1111" s="5" t="s">
        <v>217</v>
      </c>
      <c r="C1111" s="5" t="s">
        <v>23</v>
      </c>
      <c r="D1111" s="5" t="s">
        <v>2069</v>
      </c>
      <c r="E1111" s="5" t="s">
        <v>17</v>
      </c>
      <c r="F1111" s="5" t="s">
        <v>17</v>
      </c>
      <c r="G1111" s="5" t="s">
        <v>17</v>
      </c>
      <c r="H1111" s="5" t="s">
        <v>18</v>
      </c>
      <c r="I1111" s="5" t="s">
        <v>2070</v>
      </c>
      <c r="J1111" s="5" t="s">
        <v>45</v>
      </c>
      <c r="K1111" s="5" t="s">
        <v>17</v>
      </c>
      <c r="L1111" s="5" t="s">
        <v>33</v>
      </c>
      <c r="M1111" s="17">
        <v>66000</v>
      </c>
      <c r="N1111" s="17">
        <v>84500</v>
      </c>
      <c r="O1111" s="18">
        <v>75250</v>
      </c>
      <c r="P1111" s="25">
        <f t="shared" si="53"/>
        <v>0</v>
      </c>
      <c r="Q1111" s="25">
        <f t="shared" si="51"/>
        <v>0</v>
      </c>
      <c r="R1111" s="25">
        <f t="shared" si="52"/>
        <v>0</v>
      </c>
    </row>
    <row r="1112" spans="1:18" x14ac:dyDescent="0.2">
      <c r="A1112" s="4" t="s">
        <v>81</v>
      </c>
      <c r="B1112" s="4" t="s">
        <v>199</v>
      </c>
      <c r="C1112" s="4" t="s">
        <v>188</v>
      </c>
      <c r="D1112" s="4" t="s">
        <v>200</v>
      </c>
      <c r="E1112" s="4" t="s">
        <v>37</v>
      </c>
      <c r="F1112" s="4" t="s">
        <v>37</v>
      </c>
      <c r="G1112" s="4" t="s">
        <v>37</v>
      </c>
      <c r="H1112" s="4" t="s">
        <v>31</v>
      </c>
      <c r="I1112" s="4" t="s">
        <v>2071</v>
      </c>
      <c r="J1112" s="4" t="s">
        <v>20</v>
      </c>
      <c r="K1112" s="4" t="s">
        <v>32</v>
      </c>
      <c r="L1112" s="4" t="s">
        <v>21</v>
      </c>
      <c r="M1112" s="15">
        <v>72000</v>
      </c>
      <c r="N1112" s="15">
        <v>86000</v>
      </c>
      <c r="O1112" s="16">
        <v>79000</v>
      </c>
      <c r="P1112" s="25">
        <f t="shared" si="53"/>
        <v>0</v>
      </c>
      <c r="Q1112" s="25">
        <f t="shared" si="51"/>
        <v>0</v>
      </c>
      <c r="R1112" s="25">
        <f t="shared" si="52"/>
        <v>0</v>
      </c>
    </row>
    <row r="1113" spans="1:18" x14ac:dyDescent="0.2">
      <c r="A1113" s="5" t="s">
        <v>105</v>
      </c>
      <c r="B1113" s="5" t="s">
        <v>2072</v>
      </c>
      <c r="C1113" s="5" t="s">
        <v>28</v>
      </c>
      <c r="D1113" s="5" t="s">
        <v>2073</v>
      </c>
      <c r="E1113" s="5" t="s">
        <v>63</v>
      </c>
      <c r="F1113" s="5" t="s">
        <v>63</v>
      </c>
      <c r="G1113" s="5" t="s">
        <v>63</v>
      </c>
      <c r="H1113" s="5" t="s">
        <v>53</v>
      </c>
      <c r="I1113" s="5" t="s">
        <v>2074</v>
      </c>
      <c r="J1113" s="5" t="s">
        <v>20</v>
      </c>
      <c r="K1113" s="5" t="s">
        <v>32</v>
      </c>
      <c r="L1113" s="5" t="s">
        <v>21</v>
      </c>
      <c r="M1113" s="17">
        <v>115000</v>
      </c>
      <c r="N1113" s="17">
        <v>156000</v>
      </c>
      <c r="O1113" s="18">
        <v>135500</v>
      </c>
      <c r="P1113" s="25">
        <f t="shared" si="53"/>
        <v>1</v>
      </c>
      <c r="Q1113" s="25">
        <f t="shared" si="51"/>
        <v>1</v>
      </c>
      <c r="R1113" s="25">
        <f t="shared" si="52"/>
        <v>1</v>
      </c>
    </row>
    <row r="1114" spans="1:18" x14ac:dyDescent="0.2">
      <c r="A1114" s="4" t="s">
        <v>22</v>
      </c>
      <c r="B1114" s="4" t="s">
        <v>823</v>
      </c>
      <c r="C1114" s="4" t="s">
        <v>50</v>
      </c>
      <c r="D1114" s="4" t="s">
        <v>824</v>
      </c>
      <c r="E1114" s="4" t="s">
        <v>17</v>
      </c>
      <c r="F1114" s="4" t="s">
        <v>17</v>
      </c>
      <c r="G1114" s="4" t="s">
        <v>17</v>
      </c>
      <c r="H1114" s="4" t="s">
        <v>18</v>
      </c>
      <c r="I1114" s="4" t="s">
        <v>2075</v>
      </c>
      <c r="J1114" s="4" t="s">
        <v>20</v>
      </c>
      <c r="K1114" s="4" t="s">
        <v>17</v>
      </c>
      <c r="L1114" s="4" t="s">
        <v>21</v>
      </c>
      <c r="M1114" s="15">
        <v>137280</v>
      </c>
      <c r="N1114" s="15">
        <v>180000</v>
      </c>
      <c r="O1114" s="16">
        <v>158640</v>
      </c>
      <c r="P1114" s="25">
        <f t="shared" si="53"/>
        <v>1</v>
      </c>
      <c r="Q1114" s="25">
        <f t="shared" si="51"/>
        <v>1</v>
      </c>
      <c r="R1114" s="25">
        <f t="shared" si="52"/>
        <v>1</v>
      </c>
    </row>
    <row r="1115" spans="1:18" x14ac:dyDescent="0.2">
      <c r="A1115" s="5" t="s">
        <v>13</v>
      </c>
      <c r="B1115" s="5" t="s">
        <v>647</v>
      </c>
      <c r="C1115" s="5" t="s">
        <v>50</v>
      </c>
      <c r="D1115" s="5" t="s">
        <v>42</v>
      </c>
      <c r="E1115" s="5" t="s">
        <v>648</v>
      </c>
      <c r="F1115" s="5" t="s">
        <v>648</v>
      </c>
      <c r="G1115" s="5" t="s">
        <v>648</v>
      </c>
      <c r="H1115" s="5" t="s">
        <v>31</v>
      </c>
      <c r="I1115" s="5" t="s">
        <v>2076</v>
      </c>
      <c r="J1115" s="5" t="s">
        <v>20</v>
      </c>
      <c r="K1115" s="5" t="s">
        <v>32</v>
      </c>
      <c r="L1115" s="5" t="s">
        <v>46</v>
      </c>
      <c r="M1115" s="20">
        <v>83449.599999999904</v>
      </c>
      <c r="N1115" s="17">
        <v>94411.199999999997</v>
      </c>
      <c r="O1115" s="18">
        <v>88930.4</v>
      </c>
      <c r="P1115" s="25">
        <f t="shared" si="53"/>
        <v>0</v>
      </c>
      <c r="Q1115" s="25">
        <f t="shared" si="51"/>
        <v>0</v>
      </c>
      <c r="R1115" s="25">
        <f t="shared" si="52"/>
        <v>0</v>
      </c>
    </row>
    <row r="1116" spans="1:18" x14ac:dyDescent="0.2">
      <c r="A1116" s="4" t="s">
        <v>88</v>
      </c>
      <c r="B1116" s="4" t="s">
        <v>645</v>
      </c>
      <c r="C1116" s="4" t="s">
        <v>28</v>
      </c>
      <c r="D1116" s="4" t="s">
        <v>646</v>
      </c>
      <c r="E1116" s="4" t="s">
        <v>52</v>
      </c>
      <c r="F1116" s="4" t="s">
        <v>52</v>
      </c>
      <c r="G1116" s="4" t="s">
        <v>52</v>
      </c>
      <c r="H1116" s="4" t="s">
        <v>53</v>
      </c>
      <c r="I1116" s="4" t="s">
        <v>2029</v>
      </c>
      <c r="J1116" s="4" t="s">
        <v>20</v>
      </c>
      <c r="K1116" s="4" t="s">
        <v>32</v>
      </c>
      <c r="L1116" s="4" t="s">
        <v>241</v>
      </c>
      <c r="M1116" s="15">
        <v>97760</v>
      </c>
      <c r="N1116" s="15">
        <v>97760</v>
      </c>
      <c r="O1116" s="16">
        <v>97760</v>
      </c>
      <c r="P1116" s="25">
        <f t="shared" si="53"/>
        <v>0</v>
      </c>
      <c r="Q1116" s="25">
        <f t="shared" si="51"/>
        <v>0</v>
      </c>
      <c r="R1116" s="25">
        <f t="shared" si="52"/>
        <v>0</v>
      </c>
    </row>
    <row r="1117" spans="1:18" x14ac:dyDescent="0.2">
      <c r="A1117" s="5" t="s">
        <v>105</v>
      </c>
      <c r="B1117" s="5" t="s">
        <v>2077</v>
      </c>
      <c r="C1117" s="5" t="s">
        <v>28</v>
      </c>
      <c r="D1117" s="5" t="s">
        <v>2078</v>
      </c>
      <c r="E1117" s="5" t="s">
        <v>17</v>
      </c>
      <c r="F1117" s="5" t="s">
        <v>17</v>
      </c>
      <c r="G1117" s="5" t="s">
        <v>17</v>
      </c>
      <c r="H1117" s="5" t="s">
        <v>18</v>
      </c>
      <c r="I1117" s="5" t="s">
        <v>2079</v>
      </c>
      <c r="J1117" s="5" t="s">
        <v>20</v>
      </c>
      <c r="K1117" s="5" t="s">
        <v>17</v>
      </c>
      <c r="L1117" s="5" t="s">
        <v>21</v>
      </c>
      <c r="M1117" s="17">
        <v>69000</v>
      </c>
      <c r="N1117" s="17">
        <v>86000</v>
      </c>
      <c r="O1117" s="18">
        <v>77500</v>
      </c>
      <c r="P1117" s="25">
        <f t="shared" si="53"/>
        <v>0</v>
      </c>
      <c r="Q1117" s="25">
        <f t="shared" si="51"/>
        <v>0</v>
      </c>
      <c r="R1117" s="25">
        <f t="shared" si="52"/>
        <v>0</v>
      </c>
    </row>
    <row r="1118" spans="1:18" x14ac:dyDescent="0.2">
      <c r="A1118" s="4" t="s">
        <v>88</v>
      </c>
      <c r="B1118" s="4" t="s">
        <v>645</v>
      </c>
      <c r="C1118" s="4" t="s">
        <v>28</v>
      </c>
      <c r="D1118" s="4" t="s">
        <v>1691</v>
      </c>
      <c r="E1118" s="4" t="s">
        <v>600</v>
      </c>
      <c r="F1118" s="4" t="s">
        <v>600</v>
      </c>
      <c r="G1118" s="4" t="s">
        <v>600</v>
      </c>
      <c r="H1118" s="4" t="s">
        <v>31</v>
      </c>
      <c r="I1118" s="4" t="s">
        <v>2029</v>
      </c>
      <c r="J1118" s="4" t="s">
        <v>20</v>
      </c>
      <c r="K1118" s="4" t="s">
        <v>32</v>
      </c>
      <c r="L1118" s="4" t="s">
        <v>21</v>
      </c>
      <c r="M1118" s="15">
        <v>68000</v>
      </c>
      <c r="N1118" s="15">
        <v>68000</v>
      </c>
      <c r="O1118" s="16">
        <v>68000</v>
      </c>
      <c r="P1118" s="25">
        <f t="shared" si="53"/>
        <v>0</v>
      </c>
      <c r="Q1118" s="25">
        <f t="shared" ref="Q1118:Q1181" si="54">IF(OR(N1118&lt;V$22, N1118&gt;V$26), 1, 0)</f>
        <v>0</v>
      </c>
      <c r="R1118" s="25">
        <f t="shared" ref="R1118:R1181" si="55">IF(OR(O1118&lt;V$23, O1118&gt;V$27),1,0)</f>
        <v>0</v>
      </c>
    </row>
    <row r="1119" spans="1:18" x14ac:dyDescent="0.2">
      <c r="A1119" s="5" t="s">
        <v>22</v>
      </c>
      <c r="B1119" s="5" t="s">
        <v>23</v>
      </c>
      <c r="C1119" s="5" t="s">
        <v>23</v>
      </c>
      <c r="D1119" s="5" t="s">
        <v>955</v>
      </c>
      <c r="E1119" s="5" t="s">
        <v>58</v>
      </c>
      <c r="F1119" s="5" t="s">
        <v>58</v>
      </c>
      <c r="G1119" s="5" t="s">
        <v>58</v>
      </c>
      <c r="H1119" s="5" t="s">
        <v>31</v>
      </c>
      <c r="I1119" s="5" t="s">
        <v>2080</v>
      </c>
      <c r="J1119" s="5" t="s">
        <v>20</v>
      </c>
      <c r="K1119" s="5" t="s">
        <v>32</v>
      </c>
      <c r="L1119" s="5" t="s">
        <v>33</v>
      </c>
      <c r="M1119" s="17">
        <v>57000</v>
      </c>
      <c r="N1119" s="17">
        <v>78000</v>
      </c>
      <c r="O1119" s="18">
        <v>67500</v>
      </c>
      <c r="P1119" s="25">
        <f t="shared" si="53"/>
        <v>0</v>
      </c>
      <c r="Q1119" s="25">
        <f t="shared" si="54"/>
        <v>0</v>
      </c>
      <c r="R1119" s="25">
        <f t="shared" si="55"/>
        <v>0</v>
      </c>
    </row>
    <row r="1120" spans="1:18" x14ac:dyDescent="0.2">
      <c r="A1120" s="4" t="s">
        <v>22</v>
      </c>
      <c r="B1120" s="4" t="s">
        <v>23</v>
      </c>
      <c r="C1120" s="4" t="s">
        <v>23</v>
      </c>
      <c r="D1120" s="4" t="s">
        <v>955</v>
      </c>
      <c r="E1120" s="4" t="s">
        <v>58</v>
      </c>
      <c r="F1120" s="4" t="s">
        <v>58</v>
      </c>
      <c r="G1120" s="4" t="s">
        <v>58</v>
      </c>
      <c r="H1120" s="4" t="s">
        <v>186</v>
      </c>
      <c r="I1120" s="4" t="s">
        <v>2080</v>
      </c>
      <c r="J1120" s="4" t="s">
        <v>20</v>
      </c>
      <c r="K1120" s="4" t="s">
        <v>32</v>
      </c>
      <c r="L1120" s="4" t="s">
        <v>33</v>
      </c>
      <c r="M1120" s="15">
        <v>57000</v>
      </c>
      <c r="N1120" s="15">
        <v>78000</v>
      </c>
      <c r="O1120" s="16">
        <v>67500</v>
      </c>
      <c r="P1120" s="25">
        <f t="shared" si="53"/>
        <v>0</v>
      </c>
      <c r="Q1120" s="25">
        <f t="shared" si="54"/>
        <v>0</v>
      </c>
      <c r="R1120" s="25">
        <f t="shared" si="55"/>
        <v>0</v>
      </c>
    </row>
    <row r="1121" spans="1:18" x14ac:dyDescent="0.2">
      <c r="A1121" s="5" t="s">
        <v>22</v>
      </c>
      <c r="B1121" s="5" t="s">
        <v>23</v>
      </c>
      <c r="C1121" s="5" t="s">
        <v>23</v>
      </c>
      <c r="D1121" s="5" t="s">
        <v>955</v>
      </c>
      <c r="E1121" s="5" t="s">
        <v>58</v>
      </c>
      <c r="F1121" s="5" t="s">
        <v>58</v>
      </c>
      <c r="G1121" s="5" t="s">
        <v>58</v>
      </c>
      <c r="H1121" s="5" t="s">
        <v>146</v>
      </c>
      <c r="I1121" s="5" t="s">
        <v>2080</v>
      </c>
      <c r="J1121" s="5" t="s">
        <v>20</v>
      </c>
      <c r="K1121" s="5" t="s">
        <v>32</v>
      </c>
      <c r="L1121" s="5" t="s">
        <v>33</v>
      </c>
      <c r="M1121" s="17">
        <v>57000</v>
      </c>
      <c r="N1121" s="17">
        <v>78000</v>
      </c>
      <c r="O1121" s="18">
        <v>67500</v>
      </c>
      <c r="P1121" s="25">
        <f t="shared" si="53"/>
        <v>0</v>
      </c>
      <c r="Q1121" s="25">
        <f t="shared" si="54"/>
        <v>0</v>
      </c>
      <c r="R1121" s="25">
        <f t="shared" si="55"/>
        <v>0</v>
      </c>
    </row>
    <row r="1122" spans="1:18" x14ac:dyDescent="0.2">
      <c r="A1122" s="4" t="s">
        <v>105</v>
      </c>
      <c r="B1122" s="4" t="s">
        <v>510</v>
      </c>
      <c r="C1122" s="4" t="s">
        <v>28</v>
      </c>
      <c r="D1122" s="4" t="s">
        <v>2081</v>
      </c>
      <c r="E1122" s="4" t="s">
        <v>17</v>
      </c>
      <c r="F1122" s="4" t="s">
        <v>17</v>
      </c>
      <c r="G1122" s="4" t="s">
        <v>17</v>
      </c>
      <c r="H1122" s="4" t="s">
        <v>18</v>
      </c>
      <c r="I1122" s="4" t="s">
        <v>2082</v>
      </c>
      <c r="J1122" s="4" t="s">
        <v>45</v>
      </c>
      <c r="K1122" s="4" t="s">
        <v>17</v>
      </c>
      <c r="L1122" s="4" t="s">
        <v>21</v>
      </c>
      <c r="M1122" s="15">
        <v>69000</v>
      </c>
      <c r="N1122" s="15">
        <v>86000</v>
      </c>
      <c r="O1122" s="16">
        <v>77500</v>
      </c>
      <c r="P1122" s="25">
        <f t="shared" si="53"/>
        <v>0</v>
      </c>
      <c r="Q1122" s="25">
        <f t="shared" si="54"/>
        <v>0</v>
      </c>
      <c r="R1122" s="25">
        <f t="shared" si="55"/>
        <v>0</v>
      </c>
    </row>
    <row r="1123" spans="1:18" x14ac:dyDescent="0.2">
      <c r="A1123" s="5" t="s">
        <v>88</v>
      </c>
      <c r="B1123" s="5" t="s">
        <v>906</v>
      </c>
      <c r="C1123" s="5" t="s">
        <v>35</v>
      </c>
      <c r="D1123" s="5" t="s">
        <v>697</v>
      </c>
      <c r="E1123" s="5" t="s">
        <v>37</v>
      </c>
      <c r="F1123" s="5" t="s">
        <v>37</v>
      </c>
      <c r="G1123" s="5" t="s">
        <v>37</v>
      </c>
      <c r="H1123" s="5" t="s">
        <v>31</v>
      </c>
      <c r="I1123" s="5" t="s">
        <v>1956</v>
      </c>
      <c r="J1123" s="5" t="s">
        <v>20</v>
      </c>
      <c r="K1123" s="5" t="s">
        <v>32</v>
      </c>
      <c r="L1123" s="5" t="s">
        <v>21</v>
      </c>
      <c r="M1123" s="17">
        <v>60000</v>
      </c>
      <c r="N1123" s="17">
        <v>90000</v>
      </c>
      <c r="O1123" s="18">
        <v>75000</v>
      </c>
      <c r="P1123" s="25">
        <f t="shared" si="53"/>
        <v>0</v>
      </c>
      <c r="Q1123" s="25">
        <f t="shared" si="54"/>
        <v>0</v>
      </c>
      <c r="R1123" s="25">
        <f t="shared" si="55"/>
        <v>0</v>
      </c>
    </row>
    <row r="1124" spans="1:18" x14ac:dyDescent="0.2">
      <c r="A1124" s="4" t="s">
        <v>96</v>
      </c>
      <c r="B1124" s="4" t="s">
        <v>869</v>
      </c>
      <c r="C1124" s="4" t="s">
        <v>50</v>
      </c>
      <c r="D1124" s="4" t="s">
        <v>870</v>
      </c>
      <c r="E1124" s="4" t="s">
        <v>1890</v>
      </c>
      <c r="F1124" s="4" t="s">
        <v>1890</v>
      </c>
      <c r="G1124" s="4" t="s">
        <v>1890</v>
      </c>
      <c r="H1124" s="4" t="s">
        <v>18</v>
      </c>
      <c r="I1124" s="4" t="s">
        <v>2083</v>
      </c>
      <c r="J1124" s="4" t="s">
        <v>223</v>
      </c>
      <c r="K1124" s="4" t="s">
        <v>32</v>
      </c>
      <c r="L1124" s="4" t="s">
        <v>21</v>
      </c>
      <c r="M1124" s="15">
        <v>50000</v>
      </c>
      <c r="N1124" s="15">
        <v>76458</v>
      </c>
      <c r="O1124" s="16">
        <v>63229</v>
      </c>
      <c r="P1124" s="25">
        <f t="shared" si="53"/>
        <v>0</v>
      </c>
      <c r="Q1124" s="25">
        <f t="shared" si="54"/>
        <v>0</v>
      </c>
      <c r="R1124" s="25">
        <f t="shared" si="55"/>
        <v>0</v>
      </c>
    </row>
    <row r="1125" spans="1:18" x14ac:dyDescent="0.2">
      <c r="A1125" s="5" t="s">
        <v>81</v>
      </c>
      <c r="B1125" s="5" t="s">
        <v>2084</v>
      </c>
      <c r="C1125" s="5" t="s">
        <v>23</v>
      </c>
      <c r="D1125" s="5" t="s">
        <v>2085</v>
      </c>
      <c r="E1125" s="5" t="s">
        <v>17</v>
      </c>
      <c r="F1125" s="5" t="s">
        <v>17</v>
      </c>
      <c r="G1125" s="5" t="s">
        <v>17</v>
      </c>
      <c r="H1125" s="5" t="s">
        <v>18</v>
      </c>
      <c r="I1125" s="5" t="s">
        <v>2086</v>
      </c>
      <c r="J1125" s="5" t="s">
        <v>20</v>
      </c>
      <c r="K1125" s="5" t="s">
        <v>17</v>
      </c>
      <c r="L1125" s="5" t="s">
        <v>21</v>
      </c>
      <c r="M1125" s="17">
        <v>66000</v>
      </c>
      <c r="N1125" s="17">
        <v>84500</v>
      </c>
      <c r="O1125" s="18">
        <v>75250</v>
      </c>
      <c r="P1125" s="25">
        <f t="shared" si="53"/>
        <v>0</v>
      </c>
      <c r="Q1125" s="25">
        <f t="shared" si="54"/>
        <v>0</v>
      </c>
      <c r="R1125" s="25">
        <f t="shared" si="55"/>
        <v>0</v>
      </c>
    </row>
    <row r="1126" spans="1:18" x14ac:dyDescent="0.2">
      <c r="A1126" s="4" t="s">
        <v>13</v>
      </c>
      <c r="B1126" s="4" t="s">
        <v>798</v>
      </c>
      <c r="C1126" s="4" t="s">
        <v>90</v>
      </c>
      <c r="D1126" s="4" t="s">
        <v>2087</v>
      </c>
      <c r="E1126" s="4" t="s">
        <v>123</v>
      </c>
      <c r="F1126" s="4" t="s">
        <v>123</v>
      </c>
      <c r="G1126" s="4" t="s">
        <v>123</v>
      </c>
      <c r="H1126" s="4" t="s">
        <v>31</v>
      </c>
      <c r="I1126" s="4" t="s">
        <v>2088</v>
      </c>
      <c r="J1126" s="4" t="s">
        <v>20</v>
      </c>
      <c r="K1126" s="4" t="s">
        <v>32</v>
      </c>
      <c r="L1126" s="4" t="s">
        <v>21</v>
      </c>
      <c r="M1126" s="15">
        <v>80000</v>
      </c>
      <c r="N1126" s="15">
        <v>100000</v>
      </c>
      <c r="O1126" s="16">
        <v>90000</v>
      </c>
      <c r="P1126" s="25">
        <f t="shared" si="53"/>
        <v>0</v>
      </c>
      <c r="Q1126" s="25">
        <f t="shared" si="54"/>
        <v>0</v>
      </c>
      <c r="R1126" s="25">
        <f t="shared" si="55"/>
        <v>0</v>
      </c>
    </row>
    <row r="1127" spans="1:18" x14ac:dyDescent="0.2">
      <c r="A1127" s="5" t="s">
        <v>22</v>
      </c>
      <c r="B1127" s="5" t="s">
        <v>23</v>
      </c>
      <c r="C1127" s="5" t="s">
        <v>23</v>
      </c>
      <c r="D1127" s="5" t="s">
        <v>2089</v>
      </c>
      <c r="E1127" s="5" t="s">
        <v>37</v>
      </c>
      <c r="F1127" s="5" t="s">
        <v>37</v>
      </c>
      <c r="G1127" s="5" t="s">
        <v>37</v>
      </c>
      <c r="H1127" s="5" t="s">
        <v>31</v>
      </c>
      <c r="I1127" s="5" t="s">
        <v>2090</v>
      </c>
      <c r="J1127" s="5" t="s">
        <v>20</v>
      </c>
      <c r="K1127" s="5" t="s">
        <v>32</v>
      </c>
      <c r="L1127" s="5" t="s">
        <v>21</v>
      </c>
      <c r="M1127" s="17">
        <v>57000</v>
      </c>
      <c r="N1127" s="17">
        <v>98000</v>
      </c>
      <c r="O1127" s="18">
        <v>77500</v>
      </c>
      <c r="P1127" s="25">
        <f t="shared" si="53"/>
        <v>0</v>
      </c>
      <c r="Q1127" s="25">
        <f t="shared" si="54"/>
        <v>0</v>
      </c>
      <c r="R1127" s="25">
        <f t="shared" si="55"/>
        <v>0</v>
      </c>
    </row>
    <row r="1128" spans="1:18" x14ac:dyDescent="0.2">
      <c r="A1128" s="4" t="s">
        <v>96</v>
      </c>
      <c r="B1128" s="4" t="s">
        <v>1626</v>
      </c>
      <c r="C1128" s="4" t="s">
        <v>50</v>
      </c>
      <c r="D1128" s="4" t="s">
        <v>1506</v>
      </c>
      <c r="E1128" s="4" t="s">
        <v>17</v>
      </c>
      <c r="F1128" s="4" t="s">
        <v>17</v>
      </c>
      <c r="G1128" s="4" t="s">
        <v>17</v>
      </c>
      <c r="H1128" s="4" t="s">
        <v>18</v>
      </c>
      <c r="I1128" s="4" t="s">
        <v>2091</v>
      </c>
      <c r="J1128" s="4" t="s">
        <v>20</v>
      </c>
      <c r="K1128" s="4" t="s">
        <v>17</v>
      </c>
      <c r="L1128" s="4" t="s">
        <v>33</v>
      </c>
      <c r="M1128" s="15">
        <v>50000</v>
      </c>
      <c r="N1128" s="15">
        <v>76458</v>
      </c>
      <c r="O1128" s="16">
        <v>63229</v>
      </c>
      <c r="P1128" s="25">
        <f t="shared" si="53"/>
        <v>0</v>
      </c>
      <c r="Q1128" s="25">
        <f t="shared" si="54"/>
        <v>0</v>
      </c>
      <c r="R1128" s="25">
        <f t="shared" si="55"/>
        <v>0</v>
      </c>
    </row>
    <row r="1129" spans="1:18" x14ac:dyDescent="0.2">
      <c r="A1129" s="5" t="s">
        <v>22</v>
      </c>
      <c r="B1129" s="5" t="s">
        <v>23</v>
      </c>
      <c r="C1129" s="5" t="s">
        <v>23</v>
      </c>
      <c r="D1129" s="5" t="s">
        <v>664</v>
      </c>
      <c r="E1129" s="5" t="s">
        <v>37</v>
      </c>
      <c r="F1129" s="5" t="s">
        <v>37</v>
      </c>
      <c r="G1129" s="5" t="s">
        <v>37</v>
      </c>
      <c r="H1129" s="5" t="s">
        <v>31</v>
      </c>
      <c r="I1129" s="5" t="s">
        <v>2092</v>
      </c>
      <c r="J1129" s="5" t="s">
        <v>20</v>
      </c>
      <c r="K1129" s="5" t="s">
        <v>32</v>
      </c>
      <c r="L1129" s="5" t="s">
        <v>21</v>
      </c>
      <c r="M1129" s="17">
        <v>100000</v>
      </c>
      <c r="N1129" s="17">
        <v>100000</v>
      </c>
      <c r="O1129" s="18">
        <v>100000</v>
      </c>
      <c r="P1129" s="25">
        <f t="shared" si="53"/>
        <v>0</v>
      </c>
      <c r="Q1129" s="25">
        <f t="shared" si="54"/>
        <v>0</v>
      </c>
      <c r="R1129" s="25">
        <f t="shared" si="55"/>
        <v>0</v>
      </c>
    </row>
    <row r="1130" spans="1:18" x14ac:dyDescent="0.2">
      <c r="A1130" s="4" t="s">
        <v>48</v>
      </c>
      <c r="B1130" s="4" t="s">
        <v>1171</v>
      </c>
      <c r="C1130" s="4" t="s">
        <v>221</v>
      </c>
      <c r="D1130" s="4" t="s">
        <v>1172</v>
      </c>
      <c r="E1130" s="4" t="s">
        <v>17</v>
      </c>
      <c r="F1130" s="4" t="s">
        <v>17</v>
      </c>
      <c r="G1130" s="4" t="s">
        <v>17</v>
      </c>
      <c r="H1130" s="4" t="s">
        <v>18</v>
      </c>
      <c r="I1130" s="4" t="s">
        <v>2093</v>
      </c>
      <c r="J1130" s="4" t="s">
        <v>223</v>
      </c>
      <c r="K1130" s="4" t="s">
        <v>17</v>
      </c>
      <c r="L1130" s="4" t="s">
        <v>46</v>
      </c>
      <c r="M1130" s="15">
        <v>68500</v>
      </c>
      <c r="N1130" s="15">
        <v>87000</v>
      </c>
      <c r="O1130" s="16">
        <v>77750</v>
      </c>
      <c r="P1130" s="25">
        <f t="shared" si="53"/>
        <v>0</v>
      </c>
      <c r="Q1130" s="25">
        <f t="shared" si="54"/>
        <v>0</v>
      </c>
      <c r="R1130" s="25">
        <f t="shared" si="55"/>
        <v>0</v>
      </c>
    </row>
    <row r="1131" spans="1:18" x14ac:dyDescent="0.2">
      <c r="A1131" s="5" t="s">
        <v>22</v>
      </c>
      <c r="B1131" s="5" t="s">
        <v>23</v>
      </c>
      <c r="C1131" s="5" t="s">
        <v>23</v>
      </c>
      <c r="D1131" s="5" t="s">
        <v>890</v>
      </c>
      <c r="E1131" s="5" t="s">
        <v>123</v>
      </c>
      <c r="F1131" s="5" t="s">
        <v>123</v>
      </c>
      <c r="G1131" s="5" t="s">
        <v>123</v>
      </c>
      <c r="H1131" s="5" t="s">
        <v>31</v>
      </c>
      <c r="I1131" s="5" t="s">
        <v>2094</v>
      </c>
      <c r="J1131" s="5" t="s">
        <v>20</v>
      </c>
      <c r="K1131" s="5" t="s">
        <v>32</v>
      </c>
      <c r="L1131" s="5" t="s">
        <v>130</v>
      </c>
      <c r="M1131" s="17">
        <v>65000</v>
      </c>
      <c r="N1131" s="17">
        <v>91000</v>
      </c>
      <c r="O1131" s="18">
        <v>78000</v>
      </c>
      <c r="P1131" s="25">
        <f t="shared" si="53"/>
        <v>0</v>
      </c>
      <c r="Q1131" s="25">
        <f t="shared" si="54"/>
        <v>0</v>
      </c>
      <c r="R1131" s="25">
        <f t="shared" si="55"/>
        <v>0</v>
      </c>
    </row>
    <row r="1132" spans="1:18" x14ac:dyDescent="0.2">
      <c r="A1132" s="4" t="s">
        <v>13</v>
      </c>
      <c r="B1132" s="4" t="s">
        <v>807</v>
      </c>
      <c r="C1132" s="4" t="s">
        <v>28</v>
      </c>
      <c r="D1132" s="4" t="s">
        <v>808</v>
      </c>
      <c r="E1132" s="4" t="s">
        <v>123</v>
      </c>
      <c r="F1132" s="4" t="s">
        <v>123</v>
      </c>
      <c r="G1132" s="4" t="s">
        <v>123</v>
      </c>
      <c r="H1132" s="4" t="s">
        <v>31</v>
      </c>
      <c r="I1132" s="4" t="s">
        <v>2054</v>
      </c>
      <c r="J1132" s="4" t="s">
        <v>20</v>
      </c>
      <c r="K1132" s="4" t="s">
        <v>32</v>
      </c>
      <c r="L1132" s="4" t="s">
        <v>301</v>
      </c>
      <c r="M1132" s="15">
        <v>89440</v>
      </c>
      <c r="N1132" s="15">
        <v>89440</v>
      </c>
      <c r="O1132" s="16">
        <v>89440</v>
      </c>
      <c r="P1132" s="25">
        <f t="shared" si="53"/>
        <v>0</v>
      </c>
      <c r="Q1132" s="25">
        <f t="shared" si="54"/>
        <v>0</v>
      </c>
      <c r="R1132" s="25">
        <f t="shared" si="55"/>
        <v>0</v>
      </c>
    </row>
    <row r="1133" spans="1:18" x14ac:dyDescent="0.2">
      <c r="A1133" s="5" t="s">
        <v>88</v>
      </c>
      <c r="B1133" s="5" t="s">
        <v>113</v>
      </c>
      <c r="C1133" s="5" t="s">
        <v>28</v>
      </c>
      <c r="D1133" s="5" t="s">
        <v>1860</v>
      </c>
      <c r="E1133" s="5" t="s">
        <v>37</v>
      </c>
      <c r="F1133" s="5" t="s">
        <v>37</v>
      </c>
      <c r="G1133" s="5" t="s">
        <v>37</v>
      </c>
      <c r="H1133" s="5" t="s">
        <v>31</v>
      </c>
      <c r="I1133" s="5" t="s">
        <v>1861</v>
      </c>
      <c r="J1133" s="5" t="s">
        <v>20</v>
      </c>
      <c r="K1133" s="5" t="s">
        <v>32</v>
      </c>
      <c r="L1133" s="5" t="s">
        <v>21</v>
      </c>
      <c r="M1133" s="17">
        <v>135200</v>
      </c>
      <c r="N1133" s="17">
        <v>156000</v>
      </c>
      <c r="O1133" s="18">
        <v>145600</v>
      </c>
      <c r="P1133" s="25">
        <f t="shared" si="53"/>
        <v>1</v>
      </c>
      <c r="Q1133" s="25">
        <f t="shared" si="54"/>
        <v>1</v>
      </c>
      <c r="R1133" s="25">
        <f t="shared" si="55"/>
        <v>1</v>
      </c>
    </row>
    <row r="1134" spans="1:18" x14ac:dyDescent="0.2">
      <c r="A1134" s="4" t="s">
        <v>13</v>
      </c>
      <c r="B1134" s="4" t="s">
        <v>194</v>
      </c>
      <c r="C1134" s="4" t="s">
        <v>50</v>
      </c>
      <c r="D1134" s="4" t="s">
        <v>195</v>
      </c>
      <c r="E1134" s="4" t="s">
        <v>37</v>
      </c>
      <c r="F1134" s="4" t="s">
        <v>37</v>
      </c>
      <c r="G1134" s="4" t="s">
        <v>37</v>
      </c>
      <c r="H1134" s="4" t="s">
        <v>31</v>
      </c>
      <c r="I1134" s="4" t="s">
        <v>1867</v>
      </c>
      <c r="J1134" s="4" t="s">
        <v>20</v>
      </c>
      <c r="K1134" s="4" t="s">
        <v>32</v>
      </c>
      <c r="L1134" s="4" t="s">
        <v>21</v>
      </c>
      <c r="M1134" s="15">
        <v>41600</v>
      </c>
      <c r="N1134" s="15">
        <v>57200</v>
      </c>
      <c r="O1134" s="16">
        <v>49400</v>
      </c>
      <c r="P1134" s="25">
        <f t="shared" si="53"/>
        <v>0</v>
      </c>
      <c r="Q1134" s="25">
        <f t="shared" si="54"/>
        <v>1</v>
      </c>
      <c r="R1134" s="25">
        <f t="shared" si="55"/>
        <v>0</v>
      </c>
    </row>
    <row r="1135" spans="1:18" x14ac:dyDescent="0.2">
      <c r="A1135" s="5" t="s">
        <v>13</v>
      </c>
      <c r="B1135" s="5" t="s">
        <v>2095</v>
      </c>
      <c r="C1135" s="5" t="s">
        <v>28</v>
      </c>
      <c r="D1135" s="5" t="s">
        <v>2096</v>
      </c>
      <c r="E1135" s="5" t="s">
        <v>17</v>
      </c>
      <c r="F1135" s="5" t="s">
        <v>17</v>
      </c>
      <c r="G1135" s="5" t="s">
        <v>17</v>
      </c>
      <c r="H1135" s="5" t="s">
        <v>18</v>
      </c>
      <c r="I1135" s="5" t="s">
        <v>2097</v>
      </c>
      <c r="J1135" s="5" t="s">
        <v>20</v>
      </c>
      <c r="K1135" s="5" t="s">
        <v>17</v>
      </c>
      <c r="L1135" s="5" t="s">
        <v>150</v>
      </c>
      <c r="M1135" s="17">
        <v>72800</v>
      </c>
      <c r="N1135" s="17">
        <v>83200</v>
      </c>
      <c r="O1135" s="18">
        <v>78000</v>
      </c>
      <c r="P1135" s="25">
        <f t="shared" si="53"/>
        <v>0</v>
      </c>
      <c r="Q1135" s="25">
        <f t="shared" si="54"/>
        <v>0</v>
      </c>
      <c r="R1135" s="25">
        <f t="shared" si="55"/>
        <v>0</v>
      </c>
    </row>
    <row r="1136" spans="1:18" x14ac:dyDescent="0.2">
      <c r="A1136" s="4" t="s">
        <v>55</v>
      </c>
      <c r="B1136" s="4" t="s">
        <v>2098</v>
      </c>
      <c r="C1136" s="4" t="s">
        <v>50</v>
      </c>
      <c r="D1136" s="4" t="s">
        <v>327</v>
      </c>
      <c r="E1136" s="4" t="s">
        <v>37</v>
      </c>
      <c r="F1136" s="4" t="s">
        <v>37</v>
      </c>
      <c r="G1136" s="4" t="s">
        <v>37</v>
      </c>
      <c r="H1136" s="4" t="s">
        <v>31</v>
      </c>
      <c r="I1136" s="4" t="s">
        <v>2099</v>
      </c>
      <c r="J1136" s="4" t="s">
        <v>45</v>
      </c>
      <c r="K1136" s="4" t="s">
        <v>32</v>
      </c>
      <c r="L1136" s="4" t="s">
        <v>93</v>
      </c>
      <c r="M1136" s="15">
        <v>70000</v>
      </c>
      <c r="N1136" s="15">
        <v>80000</v>
      </c>
      <c r="O1136" s="16">
        <v>75000</v>
      </c>
      <c r="P1136" s="25">
        <f t="shared" si="53"/>
        <v>0</v>
      </c>
      <c r="Q1136" s="25">
        <f t="shared" si="54"/>
        <v>0</v>
      </c>
      <c r="R1136" s="25">
        <f t="shared" si="55"/>
        <v>0</v>
      </c>
    </row>
    <row r="1137" spans="1:18" x14ac:dyDescent="0.2">
      <c r="A1137" s="5" t="s">
        <v>81</v>
      </c>
      <c r="B1137" s="5" t="s">
        <v>627</v>
      </c>
      <c r="C1137" s="5" t="s">
        <v>23</v>
      </c>
      <c r="D1137" s="5" t="s">
        <v>628</v>
      </c>
      <c r="E1137" s="5" t="s">
        <v>482</v>
      </c>
      <c r="F1137" s="5" t="s">
        <v>482</v>
      </c>
      <c r="G1137" s="5" t="s">
        <v>482</v>
      </c>
      <c r="H1137" s="5" t="s">
        <v>31</v>
      </c>
      <c r="I1137" s="5" t="s">
        <v>2007</v>
      </c>
      <c r="J1137" s="5" t="s">
        <v>45</v>
      </c>
      <c r="K1137" s="5" t="s">
        <v>32</v>
      </c>
      <c r="L1137" s="5" t="s">
        <v>46</v>
      </c>
      <c r="M1137" s="17">
        <v>70000</v>
      </c>
      <c r="N1137" s="17">
        <v>70000</v>
      </c>
      <c r="O1137" s="18">
        <v>70000</v>
      </c>
      <c r="P1137" s="25">
        <f t="shared" si="53"/>
        <v>0</v>
      </c>
      <c r="Q1137" s="25">
        <f t="shared" si="54"/>
        <v>0</v>
      </c>
      <c r="R1137" s="25">
        <f t="shared" si="55"/>
        <v>0</v>
      </c>
    </row>
    <row r="1138" spans="1:18" x14ac:dyDescent="0.2">
      <c r="A1138" s="4" t="s">
        <v>13</v>
      </c>
      <c r="B1138" s="4" t="s">
        <v>798</v>
      </c>
      <c r="C1138" s="4" t="s">
        <v>90</v>
      </c>
      <c r="D1138" s="4" t="s">
        <v>2100</v>
      </c>
      <c r="E1138" s="4" t="s">
        <v>204</v>
      </c>
      <c r="F1138" s="4" t="s">
        <v>204</v>
      </c>
      <c r="G1138" s="4" t="s">
        <v>204</v>
      </c>
      <c r="H1138" s="4" t="s">
        <v>31</v>
      </c>
      <c r="I1138" s="4" t="s">
        <v>2029</v>
      </c>
      <c r="J1138" s="4" t="s">
        <v>20</v>
      </c>
      <c r="K1138" s="4" t="s">
        <v>32</v>
      </c>
      <c r="L1138" s="4" t="s">
        <v>21</v>
      </c>
      <c r="M1138" s="15">
        <v>89440</v>
      </c>
      <c r="N1138" s="15">
        <v>89440</v>
      </c>
      <c r="O1138" s="16">
        <v>89440</v>
      </c>
      <c r="P1138" s="25">
        <f t="shared" si="53"/>
        <v>0</v>
      </c>
      <c r="Q1138" s="25">
        <f t="shared" si="54"/>
        <v>0</v>
      </c>
      <c r="R1138" s="25">
        <f t="shared" si="55"/>
        <v>0</v>
      </c>
    </row>
    <row r="1139" spans="1:18" x14ac:dyDescent="0.2">
      <c r="A1139" s="5" t="s">
        <v>22</v>
      </c>
      <c r="B1139" s="5" t="s">
        <v>191</v>
      </c>
      <c r="C1139" s="5" t="s">
        <v>50</v>
      </c>
      <c r="D1139" s="5" t="s">
        <v>192</v>
      </c>
      <c r="E1139" s="5" t="s">
        <v>37</v>
      </c>
      <c r="F1139" s="5" t="s">
        <v>37</v>
      </c>
      <c r="G1139" s="5" t="s">
        <v>37</v>
      </c>
      <c r="H1139" s="5" t="s">
        <v>31</v>
      </c>
      <c r="I1139" s="5" t="s">
        <v>2101</v>
      </c>
      <c r="J1139" s="5" t="s">
        <v>20</v>
      </c>
      <c r="K1139" s="5" t="s">
        <v>32</v>
      </c>
      <c r="L1139" s="5" t="s">
        <v>84</v>
      </c>
      <c r="M1139" s="17">
        <v>66000</v>
      </c>
      <c r="N1139" s="17">
        <v>66000</v>
      </c>
      <c r="O1139" s="18">
        <v>66000</v>
      </c>
      <c r="P1139" s="25">
        <f t="shared" si="53"/>
        <v>0</v>
      </c>
      <c r="Q1139" s="25">
        <f t="shared" si="54"/>
        <v>0</v>
      </c>
      <c r="R1139" s="25">
        <f t="shared" si="55"/>
        <v>0</v>
      </c>
    </row>
    <row r="1140" spans="1:18" x14ac:dyDescent="0.2">
      <c r="A1140" s="4" t="s">
        <v>88</v>
      </c>
      <c r="B1140" s="4" t="s">
        <v>2102</v>
      </c>
      <c r="C1140" s="4" t="s">
        <v>28</v>
      </c>
      <c r="D1140" s="4" t="s">
        <v>2103</v>
      </c>
      <c r="E1140" s="4" t="s">
        <v>37</v>
      </c>
      <c r="F1140" s="4" t="s">
        <v>37</v>
      </c>
      <c r="G1140" s="4" t="s">
        <v>37</v>
      </c>
      <c r="H1140" s="4" t="s">
        <v>31</v>
      </c>
      <c r="I1140" s="4" t="s">
        <v>2104</v>
      </c>
      <c r="J1140" s="4" t="s">
        <v>20</v>
      </c>
      <c r="K1140" s="4" t="s">
        <v>32</v>
      </c>
      <c r="L1140" s="4" t="s">
        <v>39</v>
      </c>
      <c r="M1140" s="15">
        <v>70000</v>
      </c>
      <c r="N1140" s="15">
        <v>100000</v>
      </c>
      <c r="O1140" s="16">
        <v>85000</v>
      </c>
      <c r="P1140" s="25">
        <f t="shared" si="53"/>
        <v>0</v>
      </c>
      <c r="Q1140" s="25">
        <f t="shared" si="54"/>
        <v>0</v>
      </c>
      <c r="R1140" s="25">
        <f t="shared" si="55"/>
        <v>0</v>
      </c>
    </row>
    <row r="1141" spans="1:18" x14ac:dyDescent="0.2">
      <c r="A1141" s="5" t="s">
        <v>105</v>
      </c>
      <c r="B1141" s="5" t="s">
        <v>1425</v>
      </c>
      <c r="C1141" s="5" t="s">
        <v>28</v>
      </c>
      <c r="D1141" s="5" t="s">
        <v>263</v>
      </c>
      <c r="E1141" s="5" t="s">
        <v>37</v>
      </c>
      <c r="F1141" s="5" t="s">
        <v>37</v>
      </c>
      <c r="G1141" s="5" t="s">
        <v>37</v>
      </c>
      <c r="H1141" s="5" t="s">
        <v>31</v>
      </c>
      <c r="I1141" s="5" t="s">
        <v>2105</v>
      </c>
      <c r="J1141" s="5" t="s">
        <v>20</v>
      </c>
      <c r="K1141" s="5" t="s">
        <v>32</v>
      </c>
      <c r="L1141" s="5" t="s">
        <v>93</v>
      </c>
      <c r="M1141" s="17">
        <v>70000</v>
      </c>
      <c r="N1141" s="17">
        <v>93000</v>
      </c>
      <c r="O1141" s="18">
        <v>81500</v>
      </c>
      <c r="P1141" s="25">
        <f t="shared" si="53"/>
        <v>0</v>
      </c>
      <c r="Q1141" s="25">
        <f t="shared" si="54"/>
        <v>0</v>
      </c>
      <c r="R1141" s="25">
        <f t="shared" si="55"/>
        <v>0</v>
      </c>
    </row>
    <row r="1142" spans="1:18" x14ac:dyDescent="0.2">
      <c r="A1142" s="4" t="s">
        <v>88</v>
      </c>
      <c r="B1142" s="4" t="s">
        <v>645</v>
      </c>
      <c r="C1142" s="4" t="s">
        <v>28</v>
      </c>
      <c r="D1142" s="4" t="s">
        <v>1690</v>
      </c>
      <c r="E1142" s="4" t="s">
        <v>123</v>
      </c>
      <c r="F1142" s="4" t="s">
        <v>123</v>
      </c>
      <c r="G1142" s="4" t="s">
        <v>123</v>
      </c>
      <c r="H1142" s="4" t="s">
        <v>31</v>
      </c>
      <c r="I1142" s="4" t="s">
        <v>2106</v>
      </c>
      <c r="J1142" s="4" t="s">
        <v>20</v>
      </c>
      <c r="K1142" s="4" t="s">
        <v>32</v>
      </c>
      <c r="L1142" s="4" t="s">
        <v>227</v>
      </c>
      <c r="M1142" s="15">
        <v>91520</v>
      </c>
      <c r="N1142" s="15">
        <v>91520</v>
      </c>
      <c r="O1142" s="16">
        <v>91520</v>
      </c>
      <c r="P1142" s="25">
        <f t="shared" si="53"/>
        <v>0</v>
      </c>
      <c r="Q1142" s="25">
        <f t="shared" si="54"/>
        <v>0</v>
      </c>
      <c r="R1142" s="25">
        <f t="shared" si="55"/>
        <v>0</v>
      </c>
    </row>
    <row r="1143" spans="1:18" x14ac:dyDescent="0.2">
      <c r="A1143" s="5" t="s">
        <v>105</v>
      </c>
      <c r="B1143" s="5" t="s">
        <v>1259</v>
      </c>
      <c r="C1143" s="5" t="s">
        <v>50</v>
      </c>
      <c r="D1143" s="5" t="s">
        <v>1423</v>
      </c>
      <c r="E1143" s="5" t="s">
        <v>600</v>
      </c>
      <c r="F1143" s="5" t="s">
        <v>600</v>
      </c>
      <c r="G1143" s="5" t="s">
        <v>600</v>
      </c>
      <c r="H1143" s="5" t="s">
        <v>31</v>
      </c>
      <c r="I1143" s="5" t="s">
        <v>2107</v>
      </c>
      <c r="J1143" s="5" t="s">
        <v>20</v>
      </c>
      <c r="K1143" s="5" t="s">
        <v>32</v>
      </c>
      <c r="L1143" s="5" t="s">
        <v>33</v>
      </c>
      <c r="M1143" s="17">
        <v>93600</v>
      </c>
      <c r="N1143" s="17">
        <v>93600</v>
      </c>
      <c r="O1143" s="18">
        <v>93600</v>
      </c>
      <c r="P1143" s="25">
        <f t="shared" si="53"/>
        <v>0</v>
      </c>
      <c r="Q1143" s="25">
        <f t="shared" si="54"/>
        <v>0</v>
      </c>
      <c r="R1143" s="25">
        <f t="shared" si="55"/>
        <v>0</v>
      </c>
    </row>
    <row r="1144" spans="1:18" x14ac:dyDescent="0.2">
      <c r="A1144" s="4" t="s">
        <v>13</v>
      </c>
      <c r="B1144" s="4" t="s">
        <v>2108</v>
      </c>
      <c r="C1144" s="4" t="s">
        <v>28</v>
      </c>
      <c r="D1144" s="4" t="s">
        <v>2109</v>
      </c>
      <c r="E1144" s="4" t="s">
        <v>37</v>
      </c>
      <c r="F1144" s="4" t="s">
        <v>37</v>
      </c>
      <c r="G1144" s="4" t="s">
        <v>37</v>
      </c>
      <c r="H1144" s="4" t="s">
        <v>31</v>
      </c>
      <c r="I1144" s="4" t="s">
        <v>2110</v>
      </c>
      <c r="J1144" s="4" t="s">
        <v>223</v>
      </c>
      <c r="K1144" s="4" t="s">
        <v>32</v>
      </c>
      <c r="L1144" s="4" t="s">
        <v>33</v>
      </c>
      <c r="M1144" s="15">
        <v>43000</v>
      </c>
      <c r="N1144" s="15">
        <v>93000</v>
      </c>
      <c r="O1144" s="16">
        <v>68000</v>
      </c>
      <c r="P1144" s="25">
        <f t="shared" si="53"/>
        <v>0</v>
      </c>
      <c r="Q1144" s="25">
        <f t="shared" si="54"/>
        <v>0</v>
      </c>
      <c r="R1144" s="25">
        <f t="shared" si="55"/>
        <v>0</v>
      </c>
    </row>
    <row r="1145" spans="1:18" x14ac:dyDescent="0.2">
      <c r="A1145" s="5" t="s">
        <v>88</v>
      </c>
      <c r="B1145" s="5" t="s">
        <v>645</v>
      </c>
      <c r="C1145" s="5" t="s">
        <v>28</v>
      </c>
      <c r="D1145" s="5" t="s">
        <v>2111</v>
      </c>
      <c r="E1145" s="5" t="s">
        <v>316</v>
      </c>
      <c r="F1145" s="5" t="s">
        <v>316</v>
      </c>
      <c r="G1145" s="5" t="s">
        <v>316</v>
      </c>
      <c r="H1145" s="5" t="s">
        <v>31</v>
      </c>
      <c r="I1145" s="5" t="s">
        <v>2029</v>
      </c>
      <c r="J1145" s="5" t="s">
        <v>20</v>
      </c>
      <c r="K1145" s="5" t="s">
        <v>32</v>
      </c>
      <c r="L1145" s="5" t="s">
        <v>21</v>
      </c>
      <c r="M1145" s="17">
        <v>90001.600000000006</v>
      </c>
      <c r="N1145" s="17">
        <v>93600</v>
      </c>
      <c r="O1145" s="18">
        <v>91800.8</v>
      </c>
      <c r="P1145" s="25">
        <f t="shared" si="53"/>
        <v>0</v>
      </c>
      <c r="Q1145" s="25">
        <f t="shared" si="54"/>
        <v>0</v>
      </c>
      <c r="R1145" s="25">
        <f t="shared" si="55"/>
        <v>0</v>
      </c>
    </row>
    <row r="1146" spans="1:18" x14ac:dyDescent="0.2">
      <c r="A1146" s="4" t="s">
        <v>13</v>
      </c>
      <c r="B1146" s="4" t="s">
        <v>2112</v>
      </c>
      <c r="C1146" s="4" t="s">
        <v>28</v>
      </c>
      <c r="D1146" s="4" t="s">
        <v>2113</v>
      </c>
      <c r="E1146" s="4" t="s">
        <v>810</v>
      </c>
      <c r="F1146" s="4" t="s">
        <v>810</v>
      </c>
      <c r="G1146" s="4" t="s">
        <v>810</v>
      </c>
      <c r="H1146" s="4" t="s">
        <v>31</v>
      </c>
      <c r="I1146" s="4" t="s">
        <v>2114</v>
      </c>
      <c r="J1146" s="4" t="s">
        <v>20</v>
      </c>
      <c r="K1146" s="4" t="s">
        <v>32</v>
      </c>
      <c r="L1146" s="4" t="s">
        <v>46</v>
      </c>
      <c r="M1146" s="15">
        <v>65000</v>
      </c>
      <c r="N1146" s="15">
        <v>85000</v>
      </c>
      <c r="O1146" s="16">
        <v>75000</v>
      </c>
      <c r="P1146" s="25">
        <f t="shared" si="53"/>
        <v>0</v>
      </c>
      <c r="Q1146" s="25">
        <f t="shared" si="54"/>
        <v>0</v>
      </c>
      <c r="R1146" s="25">
        <f t="shared" si="55"/>
        <v>0</v>
      </c>
    </row>
    <row r="1147" spans="1:18" x14ac:dyDescent="0.2">
      <c r="A1147" s="5" t="s">
        <v>88</v>
      </c>
      <c r="B1147" s="5" t="s">
        <v>645</v>
      </c>
      <c r="C1147" s="5" t="s">
        <v>28</v>
      </c>
      <c r="D1147" s="5" t="s">
        <v>2115</v>
      </c>
      <c r="E1147" s="5" t="s">
        <v>75</v>
      </c>
      <c r="F1147" s="5" t="s">
        <v>75</v>
      </c>
      <c r="G1147" s="5" t="s">
        <v>75</v>
      </c>
      <c r="H1147" s="5" t="s">
        <v>31</v>
      </c>
      <c r="I1147" s="5" t="s">
        <v>2116</v>
      </c>
      <c r="J1147" s="5" t="s">
        <v>20</v>
      </c>
      <c r="K1147" s="5" t="s">
        <v>32</v>
      </c>
      <c r="L1147" s="5" t="s">
        <v>21</v>
      </c>
      <c r="M1147" s="17">
        <v>89000</v>
      </c>
      <c r="N1147" s="17">
        <v>89000</v>
      </c>
      <c r="O1147" s="18">
        <v>89000</v>
      </c>
      <c r="P1147" s="25">
        <f t="shared" si="53"/>
        <v>0</v>
      </c>
      <c r="Q1147" s="25">
        <f t="shared" si="54"/>
        <v>0</v>
      </c>
      <c r="R1147" s="25">
        <f t="shared" si="55"/>
        <v>0</v>
      </c>
    </row>
    <row r="1148" spans="1:18" x14ac:dyDescent="0.2">
      <c r="A1148" s="4" t="s">
        <v>13</v>
      </c>
      <c r="B1148" s="4" t="s">
        <v>2117</v>
      </c>
      <c r="C1148" s="4" t="s">
        <v>28</v>
      </c>
      <c r="D1148" s="4" t="s">
        <v>2118</v>
      </c>
      <c r="E1148" s="4" t="s">
        <v>260</v>
      </c>
      <c r="F1148" s="4" t="s">
        <v>260</v>
      </c>
      <c r="G1148" s="4" t="s">
        <v>260</v>
      </c>
      <c r="H1148" s="4" t="s">
        <v>186</v>
      </c>
      <c r="I1148" s="4" t="s">
        <v>2119</v>
      </c>
      <c r="J1148" s="4" t="s">
        <v>20</v>
      </c>
      <c r="K1148" s="4" t="s">
        <v>32</v>
      </c>
      <c r="L1148" s="4" t="s">
        <v>33</v>
      </c>
      <c r="M1148" s="15">
        <v>68000</v>
      </c>
      <c r="N1148" s="15">
        <v>95000</v>
      </c>
      <c r="O1148" s="16">
        <v>81500</v>
      </c>
      <c r="P1148" s="25">
        <f t="shared" si="53"/>
        <v>0</v>
      </c>
      <c r="Q1148" s="25">
        <f t="shared" si="54"/>
        <v>0</v>
      </c>
      <c r="R1148" s="25">
        <f t="shared" si="55"/>
        <v>0</v>
      </c>
    </row>
    <row r="1149" spans="1:18" x14ac:dyDescent="0.2">
      <c r="A1149" s="5" t="s">
        <v>48</v>
      </c>
      <c r="B1149" s="5" t="s">
        <v>952</v>
      </c>
      <c r="C1149" s="5" t="s">
        <v>50</v>
      </c>
      <c r="D1149" s="5" t="s">
        <v>953</v>
      </c>
      <c r="E1149" s="5" t="s">
        <v>600</v>
      </c>
      <c r="F1149" s="5" t="s">
        <v>600</v>
      </c>
      <c r="G1149" s="5" t="s">
        <v>600</v>
      </c>
      <c r="H1149" s="5" t="s">
        <v>31</v>
      </c>
      <c r="I1149" s="5" t="s">
        <v>2120</v>
      </c>
      <c r="J1149" s="5" t="s">
        <v>20</v>
      </c>
      <c r="K1149" s="5" t="s">
        <v>32</v>
      </c>
      <c r="L1149" s="5" t="s">
        <v>21</v>
      </c>
      <c r="M1149" s="17">
        <v>68500</v>
      </c>
      <c r="N1149" s="17">
        <v>87000</v>
      </c>
      <c r="O1149" s="18">
        <v>77750</v>
      </c>
      <c r="P1149" s="25">
        <f t="shared" si="53"/>
        <v>0</v>
      </c>
      <c r="Q1149" s="25">
        <f t="shared" si="54"/>
        <v>0</v>
      </c>
      <c r="R1149" s="25">
        <f t="shared" si="55"/>
        <v>0</v>
      </c>
    </row>
    <row r="1150" spans="1:18" x14ac:dyDescent="0.2">
      <c r="A1150" s="4" t="s">
        <v>13</v>
      </c>
      <c r="B1150" s="4" t="s">
        <v>798</v>
      </c>
      <c r="C1150" s="4" t="s">
        <v>90</v>
      </c>
      <c r="D1150" s="4" t="s">
        <v>2121</v>
      </c>
      <c r="E1150" s="4" t="s">
        <v>75</v>
      </c>
      <c r="F1150" s="4" t="s">
        <v>75</v>
      </c>
      <c r="G1150" s="4" t="s">
        <v>75</v>
      </c>
      <c r="H1150" s="4" t="s">
        <v>31</v>
      </c>
      <c r="I1150" s="4" t="s">
        <v>2029</v>
      </c>
      <c r="J1150" s="4" t="s">
        <v>20</v>
      </c>
      <c r="K1150" s="4" t="s">
        <v>32</v>
      </c>
      <c r="L1150" s="4" t="s">
        <v>241</v>
      </c>
      <c r="M1150" s="15">
        <v>87360</v>
      </c>
      <c r="N1150" s="15">
        <v>99840</v>
      </c>
      <c r="O1150" s="16">
        <v>93600</v>
      </c>
      <c r="P1150" s="25">
        <f t="shared" si="53"/>
        <v>0</v>
      </c>
      <c r="Q1150" s="25">
        <f t="shared" si="54"/>
        <v>0</v>
      </c>
      <c r="R1150" s="25">
        <f t="shared" si="55"/>
        <v>0</v>
      </c>
    </row>
    <row r="1151" spans="1:18" x14ac:dyDescent="0.2">
      <c r="A1151" s="5" t="s">
        <v>105</v>
      </c>
      <c r="B1151" s="5" t="s">
        <v>183</v>
      </c>
      <c r="C1151" s="5" t="s">
        <v>50</v>
      </c>
      <c r="D1151" s="5" t="s">
        <v>184</v>
      </c>
      <c r="E1151" s="5" t="s">
        <v>185</v>
      </c>
      <c r="F1151" s="5" t="s">
        <v>185</v>
      </c>
      <c r="G1151" s="5" t="s">
        <v>185</v>
      </c>
      <c r="H1151" s="5" t="s">
        <v>146</v>
      </c>
      <c r="I1151" s="5" t="s">
        <v>2122</v>
      </c>
      <c r="J1151" s="5" t="s">
        <v>20</v>
      </c>
      <c r="K1151" s="5" t="s">
        <v>32</v>
      </c>
      <c r="L1151" s="5" t="s">
        <v>21</v>
      </c>
      <c r="M1151" s="17">
        <v>67000</v>
      </c>
      <c r="N1151" s="17">
        <v>113000</v>
      </c>
      <c r="O1151" s="18">
        <v>90000</v>
      </c>
      <c r="P1151" s="25">
        <f t="shared" si="53"/>
        <v>0</v>
      </c>
      <c r="Q1151" s="25">
        <f t="shared" si="54"/>
        <v>0</v>
      </c>
      <c r="R1151" s="25">
        <f t="shared" si="55"/>
        <v>0</v>
      </c>
    </row>
    <row r="1152" spans="1:18" x14ac:dyDescent="0.2">
      <c r="A1152" s="4" t="s">
        <v>26</v>
      </c>
      <c r="B1152" s="4" t="s">
        <v>2123</v>
      </c>
      <c r="C1152" s="4" t="s">
        <v>28</v>
      </c>
      <c r="D1152" s="4" t="s">
        <v>2124</v>
      </c>
      <c r="E1152" s="4" t="s">
        <v>37</v>
      </c>
      <c r="F1152" s="4" t="s">
        <v>37</v>
      </c>
      <c r="G1152" s="4" t="s">
        <v>37</v>
      </c>
      <c r="H1152" s="4" t="s">
        <v>31</v>
      </c>
      <c r="I1152" s="4" t="s">
        <v>2125</v>
      </c>
      <c r="J1152" s="4" t="s">
        <v>20</v>
      </c>
      <c r="K1152" s="4" t="s">
        <v>32</v>
      </c>
      <c r="L1152" s="4" t="s">
        <v>21</v>
      </c>
      <c r="M1152" s="15">
        <v>61000</v>
      </c>
      <c r="N1152" s="15">
        <v>66000</v>
      </c>
      <c r="O1152" s="16">
        <v>63500</v>
      </c>
      <c r="P1152" s="25">
        <f t="shared" si="53"/>
        <v>0</v>
      </c>
      <c r="Q1152" s="25">
        <f t="shared" si="54"/>
        <v>0</v>
      </c>
      <c r="R1152" s="25">
        <f t="shared" si="55"/>
        <v>0</v>
      </c>
    </row>
    <row r="1153" spans="1:18" x14ac:dyDescent="0.2">
      <c r="A1153" s="5" t="s">
        <v>81</v>
      </c>
      <c r="B1153" s="5" t="s">
        <v>2126</v>
      </c>
      <c r="C1153" s="5" t="s">
        <v>23</v>
      </c>
      <c r="D1153" s="5" t="s">
        <v>449</v>
      </c>
      <c r="E1153" s="5" t="s">
        <v>123</v>
      </c>
      <c r="F1153" s="5" t="s">
        <v>123</v>
      </c>
      <c r="G1153" s="5" t="s">
        <v>123</v>
      </c>
      <c r="H1153" s="5" t="s">
        <v>31</v>
      </c>
      <c r="I1153" s="5" t="s">
        <v>2127</v>
      </c>
      <c r="J1153" s="5" t="s">
        <v>20</v>
      </c>
      <c r="K1153" s="5" t="s">
        <v>32</v>
      </c>
      <c r="L1153" s="5" t="s">
        <v>33</v>
      </c>
      <c r="M1153" s="17">
        <v>60000</v>
      </c>
      <c r="N1153" s="17">
        <v>98000</v>
      </c>
      <c r="O1153" s="18">
        <v>79000</v>
      </c>
      <c r="P1153" s="25">
        <f t="shared" si="53"/>
        <v>0</v>
      </c>
      <c r="Q1153" s="25">
        <f t="shared" si="54"/>
        <v>0</v>
      </c>
      <c r="R1153" s="25">
        <f t="shared" si="55"/>
        <v>0</v>
      </c>
    </row>
    <row r="1154" spans="1:18" x14ac:dyDescent="0.2">
      <c r="A1154" s="4" t="s">
        <v>81</v>
      </c>
      <c r="B1154" s="4" t="s">
        <v>2128</v>
      </c>
      <c r="C1154" s="4" t="s">
        <v>50</v>
      </c>
      <c r="D1154" s="4" t="s">
        <v>2129</v>
      </c>
      <c r="E1154" s="4" t="s">
        <v>136</v>
      </c>
      <c r="F1154" s="4" t="s">
        <v>136</v>
      </c>
      <c r="G1154" s="4" t="s">
        <v>136</v>
      </c>
      <c r="H1154" s="4" t="s">
        <v>100</v>
      </c>
      <c r="I1154" s="4" t="s">
        <v>2130</v>
      </c>
      <c r="J1154" s="4" t="s">
        <v>375</v>
      </c>
      <c r="K1154" s="4" t="s">
        <v>32</v>
      </c>
      <c r="L1154" s="4" t="s">
        <v>21</v>
      </c>
      <c r="M1154" s="15">
        <v>61000</v>
      </c>
      <c r="N1154" s="15">
        <v>82000</v>
      </c>
      <c r="O1154" s="16">
        <v>71500</v>
      </c>
      <c r="P1154" s="25">
        <f t="shared" si="53"/>
        <v>0</v>
      </c>
      <c r="Q1154" s="25">
        <f t="shared" si="54"/>
        <v>0</v>
      </c>
      <c r="R1154" s="25">
        <f t="shared" si="55"/>
        <v>0</v>
      </c>
    </row>
    <row r="1155" spans="1:18" x14ac:dyDescent="0.2">
      <c r="A1155" s="5" t="s">
        <v>81</v>
      </c>
      <c r="B1155" s="5" t="s">
        <v>1191</v>
      </c>
      <c r="C1155" s="5" t="s">
        <v>28</v>
      </c>
      <c r="D1155" s="5" t="s">
        <v>1192</v>
      </c>
      <c r="E1155" s="5" t="s">
        <v>37</v>
      </c>
      <c r="F1155" s="5" t="s">
        <v>37</v>
      </c>
      <c r="G1155" s="5" t="s">
        <v>37</v>
      </c>
      <c r="H1155" s="5" t="s">
        <v>31</v>
      </c>
      <c r="I1155" s="5" t="s">
        <v>2131</v>
      </c>
      <c r="J1155" s="5" t="s">
        <v>45</v>
      </c>
      <c r="K1155" s="5" t="s">
        <v>32</v>
      </c>
      <c r="L1155" s="5" t="s">
        <v>33</v>
      </c>
      <c r="M1155" s="17">
        <v>92000</v>
      </c>
      <c r="N1155" s="17">
        <v>100000</v>
      </c>
      <c r="O1155" s="18">
        <v>96000</v>
      </c>
      <c r="P1155" s="25">
        <f t="shared" ref="P1155:P1218" si="56">IF(OR(M1155&lt;V$21, M1155&gt;V$25), 1, 0)</f>
        <v>0</v>
      </c>
      <c r="Q1155" s="25">
        <f t="shared" si="54"/>
        <v>0</v>
      </c>
      <c r="R1155" s="25">
        <f t="shared" si="55"/>
        <v>0</v>
      </c>
    </row>
    <row r="1156" spans="1:18" x14ac:dyDescent="0.2">
      <c r="A1156" s="4" t="s">
        <v>26</v>
      </c>
      <c r="B1156" s="4" t="s">
        <v>2132</v>
      </c>
      <c r="C1156" s="4" t="s">
        <v>50</v>
      </c>
      <c r="D1156" s="4" t="s">
        <v>2133</v>
      </c>
      <c r="E1156" s="4" t="s">
        <v>2979</v>
      </c>
      <c r="F1156" s="4" t="s">
        <v>2979</v>
      </c>
      <c r="G1156" s="4" t="s">
        <v>2979</v>
      </c>
      <c r="H1156" s="4" t="s">
        <v>146</v>
      </c>
      <c r="I1156" s="4" t="s">
        <v>2135</v>
      </c>
      <c r="J1156" s="4" t="s">
        <v>20</v>
      </c>
      <c r="K1156" s="4" t="s">
        <v>32</v>
      </c>
      <c r="L1156" s="4" t="s">
        <v>21</v>
      </c>
      <c r="M1156" s="15">
        <v>35000</v>
      </c>
      <c r="N1156" s="15">
        <v>57200</v>
      </c>
      <c r="O1156" s="16">
        <v>46100</v>
      </c>
      <c r="P1156" s="25">
        <f t="shared" si="56"/>
        <v>0</v>
      </c>
      <c r="Q1156" s="25">
        <f t="shared" si="54"/>
        <v>1</v>
      </c>
      <c r="R1156" s="25">
        <f t="shared" si="55"/>
        <v>0</v>
      </c>
    </row>
    <row r="1157" spans="1:18" x14ac:dyDescent="0.2">
      <c r="A1157" s="5" t="s">
        <v>13</v>
      </c>
      <c r="B1157" s="5" t="s">
        <v>34</v>
      </c>
      <c r="C1157" s="5" t="s">
        <v>35</v>
      </c>
      <c r="D1157" s="5" t="s">
        <v>36</v>
      </c>
      <c r="E1157" s="5" t="s">
        <v>37</v>
      </c>
      <c r="F1157" s="5" t="s">
        <v>37</v>
      </c>
      <c r="G1157" s="5" t="s">
        <v>37</v>
      </c>
      <c r="H1157" s="5" t="s">
        <v>31</v>
      </c>
      <c r="I1157" s="5" t="s">
        <v>2136</v>
      </c>
      <c r="J1157" s="5" t="s">
        <v>20</v>
      </c>
      <c r="K1157" s="5" t="s">
        <v>32</v>
      </c>
      <c r="L1157" s="5" t="s">
        <v>39</v>
      </c>
      <c r="M1157" s="17">
        <v>88000</v>
      </c>
      <c r="N1157" s="17">
        <v>105000</v>
      </c>
      <c r="O1157" s="18">
        <v>96500</v>
      </c>
      <c r="P1157" s="25">
        <f t="shared" si="56"/>
        <v>0</v>
      </c>
      <c r="Q1157" s="25">
        <f t="shared" si="54"/>
        <v>0</v>
      </c>
      <c r="R1157" s="25">
        <f t="shared" si="55"/>
        <v>0</v>
      </c>
    </row>
    <row r="1158" spans="1:18" x14ac:dyDescent="0.2">
      <c r="A1158" s="4" t="s">
        <v>81</v>
      </c>
      <c r="B1158" s="4" t="s">
        <v>397</v>
      </c>
      <c r="C1158" s="4" t="s">
        <v>23</v>
      </c>
      <c r="D1158" s="4" t="s">
        <v>398</v>
      </c>
      <c r="E1158" s="4" t="s">
        <v>37</v>
      </c>
      <c r="F1158" s="4" t="s">
        <v>37</v>
      </c>
      <c r="G1158" s="4" t="s">
        <v>37</v>
      </c>
      <c r="H1158" s="4" t="s">
        <v>31</v>
      </c>
      <c r="I1158" s="4" t="s">
        <v>2137</v>
      </c>
      <c r="J1158" s="4" t="s">
        <v>45</v>
      </c>
      <c r="K1158" s="4" t="s">
        <v>32</v>
      </c>
      <c r="L1158" s="4" t="s">
        <v>46</v>
      </c>
      <c r="M1158" s="15">
        <v>83000</v>
      </c>
      <c r="N1158" s="15">
        <v>109000</v>
      </c>
      <c r="O1158" s="16">
        <v>96000</v>
      </c>
      <c r="P1158" s="25">
        <f t="shared" si="56"/>
        <v>0</v>
      </c>
      <c r="Q1158" s="25">
        <f t="shared" si="54"/>
        <v>0</v>
      </c>
      <c r="R1158" s="25">
        <f t="shared" si="55"/>
        <v>0</v>
      </c>
    </row>
    <row r="1159" spans="1:18" x14ac:dyDescent="0.2">
      <c r="A1159" s="5" t="s">
        <v>81</v>
      </c>
      <c r="B1159" s="5" t="s">
        <v>147</v>
      </c>
      <c r="C1159" s="5" t="s">
        <v>50</v>
      </c>
      <c r="D1159" s="5" t="s">
        <v>812</v>
      </c>
      <c r="E1159" s="5" t="s">
        <v>813</v>
      </c>
      <c r="F1159" s="5" t="s">
        <v>813</v>
      </c>
      <c r="G1159" s="5" t="s">
        <v>813</v>
      </c>
      <c r="H1159" s="5" t="s">
        <v>31</v>
      </c>
      <c r="I1159" s="5" t="s">
        <v>2138</v>
      </c>
      <c r="J1159" s="5" t="s">
        <v>20</v>
      </c>
      <c r="K1159" s="5" t="s">
        <v>32</v>
      </c>
      <c r="L1159" s="5" t="s">
        <v>814</v>
      </c>
      <c r="M1159" s="17">
        <v>72000</v>
      </c>
      <c r="N1159" s="17">
        <v>100000</v>
      </c>
      <c r="O1159" s="18">
        <v>86000</v>
      </c>
      <c r="P1159" s="25">
        <f t="shared" si="56"/>
        <v>0</v>
      </c>
      <c r="Q1159" s="25">
        <f t="shared" si="54"/>
        <v>0</v>
      </c>
      <c r="R1159" s="25">
        <f t="shared" si="55"/>
        <v>0</v>
      </c>
    </row>
    <row r="1160" spans="1:18" x14ac:dyDescent="0.2">
      <c r="A1160" s="4" t="s">
        <v>88</v>
      </c>
      <c r="B1160" s="4" t="s">
        <v>1652</v>
      </c>
      <c r="C1160" s="4" t="s">
        <v>90</v>
      </c>
      <c r="D1160" s="4" t="s">
        <v>1653</v>
      </c>
      <c r="E1160" s="4" t="s">
        <v>37</v>
      </c>
      <c r="F1160" s="4" t="s">
        <v>37</v>
      </c>
      <c r="G1160" s="4" t="s">
        <v>37</v>
      </c>
      <c r="H1160" s="4" t="s">
        <v>31</v>
      </c>
      <c r="I1160" s="4" t="s">
        <v>2139</v>
      </c>
      <c r="J1160" s="4" t="s">
        <v>20</v>
      </c>
      <c r="K1160" s="4" t="s">
        <v>32</v>
      </c>
      <c r="L1160" s="4" t="s">
        <v>21</v>
      </c>
      <c r="M1160" s="15">
        <v>76000</v>
      </c>
      <c r="N1160" s="15">
        <v>100000</v>
      </c>
      <c r="O1160" s="16">
        <v>88000</v>
      </c>
      <c r="P1160" s="25">
        <f t="shared" si="56"/>
        <v>0</v>
      </c>
      <c r="Q1160" s="25">
        <f t="shared" si="54"/>
        <v>0</v>
      </c>
      <c r="R1160" s="25">
        <f t="shared" si="55"/>
        <v>0</v>
      </c>
    </row>
    <row r="1161" spans="1:18" x14ac:dyDescent="0.2">
      <c r="A1161" s="5" t="s">
        <v>13</v>
      </c>
      <c r="B1161" s="5" t="s">
        <v>400</v>
      </c>
      <c r="C1161" s="5" t="s">
        <v>28</v>
      </c>
      <c r="D1161" s="5" t="s">
        <v>401</v>
      </c>
      <c r="E1161" s="5" t="s">
        <v>212</v>
      </c>
      <c r="F1161" s="5" t="s">
        <v>212</v>
      </c>
      <c r="G1161" s="5" t="s">
        <v>212</v>
      </c>
      <c r="H1161" s="5" t="s">
        <v>31</v>
      </c>
      <c r="I1161" s="5" t="s">
        <v>2140</v>
      </c>
      <c r="J1161" s="5" t="s">
        <v>20</v>
      </c>
      <c r="K1161" s="5" t="s">
        <v>32</v>
      </c>
      <c r="L1161" s="5" t="s">
        <v>21</v>
      </c>
      <c r="M1161" s="17">
        <v>64000</v>
      </c>
      <c r="N1161" s="17">
        <v>76000</v>
      </c>
      <c r="O1161" s="18">
        <v>70000</v>
      </c>
      <c r="P1161" s="25">
        <f t="shared" si="56"/>
        <v>0</v>
      </c>
      <c r="Q1161" s="25">
        <f t="shared" si="54"/>
        <v>0</v>
      </c>
      <c r="R1161" s="25">
        <f t="shared" si="55"/>
        <v>0</v>
      </c>
    </row>
    <row r="1162" spans="1:18" x14ac:dyDescent="0.2">
      <c r="A1162" s="4" t="s">
        <v>96</v>
      </c>
      <c r="B1162" s="4" t="s">
        <v>1666</v>
      </c>
      <c r="C1162" s="4" t="s">
        <v>50</v>
      </c>
      <c r="D1162" s="4" t="s">
        <v>1667</v>
      </c>
      <c r="E1162" s="4" t="s">
        <v>17</v>
      </c>
      <c r="F1162" s="4" t="s">
        <v>17</v>
      </c>
      <c r="G1162" s="4" t="s">
        <v>17</v>
      </c>
      <c r="H1162" s="4" t="s">
        <v>18</v>
      </c>
      <c r="I1162" s="4" t="s">
        <v>2141</v>
      </c>
      <c r="J1162" s="4" t="s">
        <v>20</v>
      </c>
      <c r="K1162" s="4" t="s">
        <v>17</v>
      </c>
      <c r="L1162" s="4" t="s">
        <v>21</v>
      </c>
      <c r="M1162" s="15">
        <v>50000</v>
      </c>
      <c r="N1162" s="15">
        <v>75000</v>
      </c>
      <c r="O1162" s="16">
        <v>62500</v>
      </c>
      <c r="P1162" s="25">
        <f t="shared" si="56"/>
        <v>0</v>
      </c>
      <c r="Q1162" s="25">
        <f t="shared" si="54"/>
        <v>0</v>
      </c>
      <c r="R1162" s="25">
        <f t="shared" si="55"/>
        <v>0</v>
      </c>
    </row>
    <row r="1163" spans="1:18" x14ac:dyDescent="0.2">
      <c r="A1163" s="5" t="s">
        <v>81</v>
      </c>
      <c r="B1163" s="5" t="s">
        <v>627</v>
      </c>
      <c r="C1163" s="5" t="s">
        <v>23</v>
      </c>
      <c r="D1163" s="5" t="s">
        <v>628</v>
      </c>
      <c r="E1163" s="5" t="s">
        <v>37</v>
      </c>
      <c r="F1163" s="5" t="s">
        <v>37</v>
      </c>
      <c r="G1163" s="5" t="s">
        <v>37</v>
      </c>
      <c r="H1163" s="5" t="s">
        <v>31</v>
      </c>
      <c r="I1163" s="5" t="s">
        <v>2007</v>
      </c>
      <c r="J1163" s="5" t="s">
        <v>45</v>
      </c>
      <c r="K1163" s="5" t="s">
        <v>32</v>
      </c>
      <c r="L1163" s="5" t="s">
        <v>46</v>
      </c>
      <c r="M1163" s="17">
        <v>70000</v>
      </c>
      <c r="N1163" s="17">
        <v>70000</v>
      </c>
      <c r="O1163" s="18">
        <v>70000</v>
      </c>
      <c r="P1163" s="25">
        <f t="shared" si="56"/>
        <v>0</v>
      </c>
      <c r="Q1163" s="25">
        <f t="shared" si="54"/>
        <v>0</v>
      </c>
      <c r="R1163" s="25">
        <f t="shared" si="55"/>
        <v>0</v>
      </c>
    </row>
    <row r="1164" spans="1:18" x14ac:dyDescent="0.2">
      <c r="A1164" s="4" t="s">
        <v>26</v>
      </c>
      <c r="B1164" s="4" t="s">
        <v>2142</v>
      </c>
      <c r="C1164" s="4" t="s">
        <v>50</v>
      </c>
      <c r="D1164" s="4" t="s">
        <v>1855</v>
      </c>
      <c r="E1164" s="4" t="s">
        <v>640</v>
      </c>
      <c r="F1164" s="4" t="s">
        <v>640</v>
      </c>
      <c r="G1164" s="4" t="s">
        <v>640</v>
      </c>
      <c r="H1164" s="4" t="s">
        <v>119</v>
      </c>
      <c r="I1164" s="4" t="s">
        <v>2143</v>
      </c>
      <c r="J1164" s="4" t="s">
        <v>20</v>
      </c>
      <c r="K1164" s="4" t="s">
        <v>32</v>
      </c>
      <c r="L1164" s="4" t="s">
        <v>33</v>
      </c>
      <c r="M1164" s="15">
        <v>79000</v>
      </c>
      <c r="N1164" s="15">
        <v>122000</v>
      </c>
      <c r="O1164" s="16">
        <v>100500</v>
      </c>
      <c r="P1164" s="25">
        <f t="shared" si="56"/>
        <v>0</v>
      </c>
      <c r="Q1164" s="25">
        <f t="shared" si="54"/>
        <v>1</v>
      </c>
      <c r="R1164" s="25">
        <f t="shared" si="55"/>
        <v>0</v>
      </c>
    </row>
    <row r="1165" spans="1:18" x14ac:dyDescent="0.2">
      <c r="A1165" s="5" t="s">
        <v>48</v>
      </c>
      <c r="B1165" s="5" t="s">
        <v>565</v>
      </c>
      <c r="C1165" s="5" t="s">
        <v>50</v>
      </c>
      <c r="D1165" s="5" t="s">
        <v>2144</v>
      </c>
      <c r="E1165" s="5" t="s">
        <v>1941</v>
      </c>
      <c r="F1165" s="5" t="s">
        <v>1941</v>
      </c>
      <c r="G1165" s="5" t="s">
        <v>1941</v>
      </c>
      <c r="H1165" s="5" t="s">
        <v>31</v>
      </c>
      <c r="I1165" s="5" t="s">
        <v>2145</v>
      </c>
      <c r="J1165" s="5" t="s">
        <v>20</v>
      </c>
      <c r="K1165" s="5" t="s">
        <v>32</v>
      </c>
      <c r="L1165" s="5" t="s">
        <v>21</v>
      </c>
      <c r="M1165" s="17">
        <v>75000</v>
      </c>
      <c r="N1165" s="17">
        <v>90000</v>
      </c>
      <c r="O1165" s="18">
        <v>82500</v>
      </c>
      <c r="P1165" s="25">
        <f t="shared" si="56"/>
        <v>0</v>
      </c>
      <c r="Q1165" s="25">
        <f t="shared" si="54"/>
        <v>0</v>
      </c>
      <c r="R1165" s="25">
        <f t="shared" si="55"/>
        <v>0</v>
      </c>
    </row>
    <row r="1166" spans="1:18" x14ac:dyDescent="0.2">
      <c r="A1166" s="4" t="s">
        <v>96</v>
      </c>
      <c r="B1166" s="4" t="s">
        <v>2146</v>
      </c>
      <c r="C1166" s="4" t="s">
        <v>50</v>
      </c>
      <c r="D1166" s="4" t="s">
        <v>2147</v>
      </c>
      <c r="E1166" s="4" t="s">
        <v>63</v>
      </c>
      <c r="F1166" s="4" t="s">
        <v>63</v>
      </c>
      <c r="G1166" s="4" t="s">
        <v>63</v>
      </c>
      <c r="H1166" s="4" t="s">
        <v>53</v>
      </c>
      <c r="I1166" s="4" t="s">
        <v>2148</v>
      </c>
      <c r="J1166" s="4" t="s">
        <v>20</v>
      </c>
      <c r="K1166" s="4" t="s">
        <v>32</v>
      </c>
      <c r="L1166" s="4" t="s">
        <v>21</v>
      </c>
      <c r="M1166" s="15">
        <v>70000</v>
      </c>
      <c r="N1166" s="15">
        <v>75000</v>
      </c>
      <c r="O1166" s="16">
        <v>72500</v>
      </c>
      <c r="P1166" s="25">
        <f t="shared" si="56"/>
        <v>0</v>
      </c>
      <c r="Q1166" s="25">
        <f t="shared" si="54"/>
        <v>0</v>
      </c>
      <c r="R1166" s="25">
        <f t="shared" si="55"/>
        <v>0</v>
      </c>
    </row>
    <row r="1167" spans="1:18" x14ac:dyDescent="0.2">
      <c r="A1167" s="5" t="s">
        <v>26</v>
      </c>
      <c r="B1167" s="5" t="s">
        <v>2149</v>
      </c>
      <c r="C1167" s="5" t="s">
        <v>103</v>
      </c>
      <c r="D1167" s="5" t="s">
        <v>1530</v>
      </c>
      <c r="E1167" s="5" t="s">
        <v>2979</v>
      </c>
      <c r="F1167" s="5" t="s">
        <v>2979</v>
      </c>
      <c r="G1167" s="5" t="s">
        <v>2979</v>
      </c>
      <c r="H1167" s="5" t="s">
        <v>146</v>
      </c>
      <c r="I1167" s="5" t="s">
        <v>2150</v>
      </c>
      <c r="J1167" s="5" t="s">
        <v>20</v>
      </c>
      <c r="K1167" s="5" t="s">
        <v>32</v>
      </c>
      <c r="L1167" s="5" t="s">
        <v>21</v>
      </c>
      <c r="M1167" s="17">
        <v>52000</v>
      </c>
      <c r="N1167" s="17">
        <v>75000</v>
      </c>
      <c r="O1167" s="18">
        <v>63500</v>
      </c>
      <c r="P1167" s="25">
        <f t="shared" si="56"/>
        <v>0</v>
      </c>
      <c r="Q1167" s="25">
        <f t="shared" si="54"/>
        <v>0</v>
      </c>
      <c r="R1167" s="25">
        <f t="shared" si="55"/>
        <v>0</v>
      </c>
    </row>
    <row r="1168" spans="1:18" x14ac:dyDescent="0.2">
      <c r="A1168" s="4" t="s">
        <v>88</v>
      </c>
      <c r="B1168" s="4" t="s">
        <v>675</v>
      </c>
      <c r="C1168" s="4" t="s">
        <v>90</v>
      </c>
      <c r="D1168" s="4" t="s">
        <v>872</v>
      </c>
      <c r="E1168" s="4" t="s">
        <v>482</v>
      </c>
      <c r="F1168" s="4" t="s">
        <v>482</v>
      </c>
      <c r="G1168" s="4" t="s">
        <v>482</v>
      </c>
      <c r="H1168" s="4" t="s">
        <v>31</v>
      </c>
      <c r="I1168" s="4" t="s">
        <v>2151</v>
      </c>
      <c r="J1168" s="4" t="s">
        <v>20</v>
      </c>
      <c r="K1168" s="4" t="s">
        <v>32</v>
      </c>
      <c r="L1168" s="4" t="s">
        <v>46</v>
      </c>
      <c r="M1168" s="15">
        <v>60000</v>
      </c>
      <c r="N1168" s="15">
        <v>80000</v>
      </c>
      <c r="O1168" s="16">
        <v>70000</v>
      </c>
      <c r="P1168" s="25">
        <f t="shared" si="56"/>
        <v>0</v>
      </c>
      <c r="Q1168" s="25">
        <f t="shared" si="54"/>
        <v>0</v>
      </c>
      <c r="R1168" s="25">
        <f t="shared" si="55"/>
        <v>0</v>
      </c>
    </row>
    <row r="1169" spans="1:18" x14ac:dyDescent="0.2">
      <c r="A1169" s="5" t="s">
        <v>88</v>
      </c>
      <c r="B1169" s="5" t="s">
        <v>1273</v>
      </c>
      <c r="C1169" s="5" t="s">
        <v>90</v>
      </c>
      <c r="D1169" s="5" t="s">
        <v>449</v>
      </c>
      <c r="E1169" s="5" t="s">
        <v>37</v>
      </c>
      <c r="F1169" s="5" t="s">
        <v>37</v>
      </c>
      <c r="G1169" s="5" t="s">
        <v>37</v>
      </c>
      <c r="H1169" s="5" t="s">
        <v>31</v>
      </c>
      <c r="I1169" s="5" t="s">
        <v>2152</v>
      </c>
      <c r="J1169" s="5" t="s">
        <v>20</v>
      </c>
      <c r="K1169" s="5" t="s">
        <v>32</v>
      </c>
      <c r="L1169" s="5" t="s">
        <v>33</v>
      </c>
      <c r="M1169" s="17">
        <v>70720</v>
      </c>
      <c r="N1169" s="17">
        <v>74880</v>
      </c>
      <c r="O1169" s="18">
        <v>72800</v>
      </c>
      <c r="P1169" s="25">
        <f t="shared" si="56"/>
        <v>0</v>
      </c>
      <c r="Q1169" s="25">
        <f t="shared" si="54"/>
        <v>0</v>
      </c>
      <c r="R1169" s="25">
        <f t="shared" si="55"/>
        <v>0</v>
      </c>
    </row>
    <row r="1170" spans="1:18" x14ac:dyDescent="0.2">
      <c r="A1170" s="4" t="s">
        <v>22</v>
      </c>
      <c r="B1170" s="4" t="s">
        <v>1002</v>
      </c>
      <c r="C1170" s="4" t="s">
        <v>23</v>
      </c>
      <c r="D1170" s="4" t="s">
        <v>71</v>
      </c>
      <c r="E1170" s="4" t="s">
        <v>37</v>
      </c>
      <c r="F1170" s="4" t="s">
        <v>37</v>
      </c>
      <c r="G1170" s="4" t="s">
        <v>37</v>
      </c>
      <c r="H1170" s="4" t="s">
        <v>31</v>
      </c>
      <c r="I1170" s="4" t="s">
        <v>2153</v>
      </c>
      <c r="J1170" s="4" t="s">
        <v>20</v>
      </c>
      <c r="K1170" s="4" t="s">
        <v>32</v>
      </c>
      <c r="L1170" s="4" t="s">
        <v>33</v>
      </c>
      <c r="M1170" s="15">
        <v>60000</v>
      </c>
      <c r="N1170" s="15">
        <v>90000</v>
      </c>
      <c r="O1170" s="16">
        <v>75000</v>
      </c>
      <c r="P1170" s="25">
        <f t="shared" si="56"/>
        <v>0</v>
      </c>
      <c r="Q1170" s="25">
        <f t="shared" si="54"/>
        <v>0</v>
      </c>
      <c r="R1170" s="25">
        <f t="shared" si="55"/>
        <v>0</v>
      </c>
    </row>
    <row r="1171" spans="1:18" x14ac:dyDescent="0.2">
      <c r="A1171" s="5" t="s">
        <v>96</v>
      </c>
      <c r="B1171" s="5" t="s">
        <v>582</v>
      </c>
      <c r="C1171" s="5" t="s">
        <v>23</v>
      </c>
      <c r="D1171" s="5" t="s">
        <v>583</v>
      </c>
      <c r="E1171" s="5" t="s">
        <v>37</v>
      </c>
      <c r="F1171" s="5" t="s">
        <v>37</v>
      </c>
      <c r="G1171" s="5" t="s">
        <v>37</v>
      </c>
      <c r="H1171" s="5" t="s">
        <v>31</v>
      </c>
      <c r="I1171" s="5" t="s">
        <v>2154</v>
      </c>
      <c r="J1171" s="5" t="s">
        <v>20</v>
      </c>
      <c r="K1171" s="5" t="s">
        <v>32</v>
      </c>
      <c r="L1171" s="5" t="s">
        <v>21</v>
      </c>
      <c r="M1171" s="17">
        <v>69000</v>
      </c>
      <c r="N1171" s="17">
        <v>95000</v>
      </c>
      <c r="O1171" s="18">
        <v>82000</v>
      </c>
      <c r="P1171" s="25">
        <f t="shared" si="56"/>
        <v>0</v>
      </c>
      <c r="Q1171" s="25">
        <f t="shared" si="54"/>
        <v>0</v>
      </c>
      <c r="R1171" s="25">
        <f t="shared" si="55"/>
        <v>0</v>
      </c>
    </row>
    <row r="1172" spans="1:18" x14ac:dyDescent="0.2">
      <c r="A1172" s="4" t="s">
        <v>22</v>
      </c>
      <c r="B1172" s="4" t="s">
        <v>847</v>
      </c>
      <c r="C1172" s="4" t="s">
        <v>23</v>
      </c>
      <c r="D1172" s="4" t="s">
        <v>1084</v>
      </c>
      <c r="E1172" s="4" t="s">
        <v>319</v>
      </c>
      <c r="F1172" s="4" t="s">
        <v>319</v>
      </c>
      <c r="G1172" s="4" t="s">
        <v>319</v>
      </c>
      <c r="H1172" s="4" t="s">
        <v>31</v>
      </c>
      <c r="I1172" s="4" t="s">
        <v>2155</v>
      </c>
      <c r="J1172" s="4" t="s">
        <v>20</v>
      </c>
      <c r="K1172" s="4" t="s">
        <v>32</v>
      </c>
      <c r="L1172" s="4" t="s">
        <v>101</v>
      </c>
      <c r="M1172" s="15">
        <v>57000</v>
      </c>
      <c r="N1172" s="15">
        <v>87000</v>
      </c>
      <c r="O1172" s="16">
        <v>72000</v>
      </c>
      <c r="P1172" s="25">
        <f t="shared" si="56"/>
        <v>0</v>
      </c>
      <c r="Q1172" s="25">
        <f t="shared" si="54"/>
        <v>0</v>
      </c>
      <c r="R1172" s="25">
        <f t="shared" si="55"/>
        <v>0</v>
      </c>
    </row>
    <row r="1173" spans="1:18" x14ac:dyDescent="0.2">
      <c r="A1173" s="5" t="s">
        <v>105</v>
      </c>
      <c r="B1173" s="5" t="s">
        <v>2156</v>
      </c>
      <c r="C1173" s="5" t="s">
        <v>28</v>
      </c>
      <c r="D1173" s="5" t="s">
        <v>2157</v>
      </c>
      <c r="E1173" s="5" t="s">
        <v>1835</v>
      </c>
      <c r="F1173" s="5" t="s">
        <v>1835</v>
      </c>
      <c r="G1173" s="5" t="s">
        <v>1835</v>
      </c>
      <c r="H1173" s="5" t="s">
        <v>146</v>
      </c>
      <c r="I1173" s="5" t="s">
        <v>2158</v>
      </c>
      <c r="J1173" s="5" t="s">
        <v>20</v>
      </c>
      <c r="K1173" s="5" t="s">
        <v>32</v>
      </c>
      <c r="L1173" s="5" t="s">
        <v>21</v>
      </c>
      <c r="M1173" s="17">
        <v>71000</v>
      </c>
      <c r="N1173" s="17">
        <v>83000</v>
      </c>
      <c r="O1173" s="18">
        <v>77000</v>
      </c>
      <c r="P1173" s="25">
        <f t="shared" si="56"/>
        <v>0</v>
      </c>
      <c r="Q1173" s="25">
        <f t="shared" si="54"/>
        <v>0</v>
      </c>
      <c r="R1173" s="25">
        <f t="shared" si="55"/>
        <v>0</v>
      </c>
    </row>
    <row r="1174" spans="1:18" x14ac:dyDescent="0.2">
      <c r="A1174" s="4" t="s">
        <v>81</v>
      </c>
      <c r="B1174" s="4" t="s">
        <v>1628</v>
      </c>
      <c r="C1174" s="4" t="s">
        <v>188</v>
      </c>
      <c r="D1174" s="4" t="s">
        <v>1629</v>
      </c>
      <c r="E1174" s="4" t="s">
        <v>17</v>
      </c>
      <c r="F1174" s="4" t="s">
        <v>17</v>
      </c>
      <c r="G1174" s="4" t="s">
        <v>17</v>
      </c>
      <c r="H1174" s="4" t="s">
        <v>18</v>
      </c>
      <c r="I1174" s="4" t="s">
        <v>2159</v>
      </c>
      <c r="J1174" s="4" t="s">
        <v>20</v>
      </c>
      <c r="K1174" s="4" t="s">
        <v>17</v>
      </c>
      <c r="L1174" s="4" t="s">
        <v>21</v>
      </c>
      <c r="M1174" s="15">
        <v>66000</v>
      </c>
      <c r="N1174" s="15">
        <v>84500</v>
      </c>
      <c r="O1174" s="16">
        <v>75250</v>
      </c>
      <c r="P1174" s="25">
        <f t="shared" si="56"/>
        <v>0</v>
      </c>
      <c r="Q1174" s="25">
        <f t="shared" si="54"/>
        <v>0</v>
      </c>
      <c r="R1174" s="25">
        <f t="shared" si="55"/>
        <v>0</v>
      </c>
    </row>
    <row r="1175" spans="1:18" x14ac:dyDescent="0.2">
      <c r="A1175" s="5" t="s">
        <v>22</v>
      </c>
      <c r="B1175" s="5" t="s">
        <v>2160</v>
      </c>
      <c r="C1175" s="5" t="s">
        <v>23</v>
      </c>
      <c r="D1175" s="5" t="s">
        <v>2161</v>
      </c>
      <c r="E1175" s="5" t="s">
        <v>600</v>
      </c>
      <c r="F1175" s="5" t="s">
        <v>600</v>
      </c>
      <c r="G1175" s="5" t="s">
        <v>600</v>
      </c>
      <c r="H1175" s="5" t="s">
        <v>31</v>
      </c>
      <c r="I1175" s="5" t="s">
        <v>2162</v>
      </c>
      <c r="J1175" s="5" t="s">
        <v>20</v>
      </c>
      <c r="K1175" s="5" t="s">
        <v>32</v>
      </c>
      <c r="L1175" s="5" t="s">
        <v>21</v>
      </c>
      <c r="M1175" s="17">
        <v>54000</v>
      </c>
      <c r="N1175" s="17">
        <v>63000</v>
      </c>
      <c r="O1175" s="18">
        <v>58500</v>
      </c>
      <c r="P1175" s="25">
        <f t="shared" si="56"/>
        <v>0</v>
      </c>
      <c r="Q1175" s="25">
        <f t="shared" si="54"/>
        <v>0</v>
      </c>
      <c r="R1175" s="25">
        <f t="shared" si="55"/>
        <v>0</v>
      </c>
    </row>
    <row r="1176" spans="1:18" x14ac:dyDescent="0.2">
      <c r="A1176" s="4" t="s">
        <v>22</v>
      </c>
      <c r="B1176" s="4" t="s">
        <v>291</v>
      </c>
      <c r="C1176" s="4" t="s">
        <v>50</v>
      </c>
      <c r="D1176" s="4" t="s">
        <v>680</v>
      </c>
      <c r="E1176" s="4" t="s">
        <v>123</v>
      </c>
      <c r="F1176" s="4" t="s">
        <v>123</v>
      </c>
      <c r="G1176" s="4" t="s">
        <v>123</v>
      </c>
      <c r="H1176" s="4" t="s">
        <v>31</v>
      </c>
      <c r="I1176" s="4" t="s">
        <v>2163</v>
      </c>
      <c r="J1176" s="4" t="s">
        <v>20</v>
      </c>
      <c r="K1176" s="4" t="s">
        <v>32</v>
      </c>
      <c r="L1176" s="4" t="s">
        <v>681</v>
      </c>
      <c r="M1176" s="15">
        <v>80000</v>
      </c>
      <c r="N1176" s="15">
        <v>80000</v>
      </c>
      <c r="O1176" s="16">
        <v>80000</v>
      </c>
      <c r="P1176" s="25">
        <f t="shared" si="56"/>
        <v>0</v>
      </c>
      <c r="Q1176" s="25">
        <f t="shared" si="54"/>
        <v>0</v>
      </c>
      <c r="R1176" s="25">
        <f t="shared" si="55"/>
        <v>0</v>
      </c>
    </row>
    <row r="1177" spans="1:18" x14ac:dyDescent="0.2">
      <c r="A1177" s="5" t="s">
        <v>22</v>
      </c>
      <c r="B1177" s="5" t="s">
        <v>291</v>
      </c>
      <c r="C1177" s="5" t="s">
        <v>50</v>
      </c>
      <c r="D1177" s="5" t="s">
        <v>292</v>
      </c>
      <c r="E1177" s="5" t="s">
        <v>37</v>
      </c>
      <c r="F1177" s="5" t="s">
        <v>37</v>
      </c>
      <c r="G1177" s="5" t="s">
        <v>37</v>
      </c>
      <c r="H1177" s="5" t="s">
        <v>31</v>
      </c>
      <c r="I1177" s="5" t="s">
        <v>2164</v>
      </c>
      <c r="J1177" s="5" t="s">
        <v>20</v>
      </c>
      <c r="K1177" s="5" t="s">
        <v>32</v>
      </c>
      <c r="L1177" s="5" t="s">
        <v>21</v>
      </c>
      <c r="M1177" s="17">
        <v>55000</v>
      </c>
      <c r="N1177" s="17">
        <v>74000</v>
      </c>
      <c r="O1177" s="18">
        <v>64500</v>
      </c>
      <c r="P1177" s="25">
        <f t="shared" si="56"/>
        <v>0</v>
      </c>
      <c r="Q1177" s="25">
        <f t="shared" si="54"/>
        <v>0</v>
      </c>
      <c r="R1177" s="25">
        <f t="shared" si="55"/>
        <v>0</v>
      </c>
    </row>
    <row r="1178" spans="1:18" x14ac:dyDescent="0.2">
      <c r="A1178" s="4" t="s">
        <v>96</v>
      </c>
      <c r="B1178" s="4" t="s">
        <v>116</v>
      </c>
      <c r="C1178" s="4" t="s">
        <v>50</v>
      </c>
      <c r="D1178" s="4" t="s">
        <v>117</v>
      </c>
      <c r="E1178" s="4" t="s">
        <v>118</v>
      </c>
      <c r="F1178" s="4" t="s">
        <v>118</v>
      </c>
      <c r="G1178" s="4" t="s">
        <v>118</v>
      </c>
      <c r="H1178" s="4" t="s">
        <v>119</v>
      </c>
      <c r="I1178" s="4" t="s">
        <v>2165</v>
      </c>
      <c r="J1178" s="4" t="s">
        <v>20</v>
      </c>
      <c r="K1178" s="4" t="s">
        <v>32</v>
      </c>
      <c r="L1178" s="4" t="s">
        <v>33</v>
      </c>
      <c r="M1178" s="15">
        <v>61000</v>
      </c>
      <c r="N1178" s="15">
        <v>76000</v>
      </c>
      <c r="O1178" s="16">
        <v>68500</v>
      </c>
      <c r="P1178" s="25">
        <f t="shared" si="56"/>
        <v>0</v>
      </c>
      <c r="Q1178" s="25">
        <f t="shared" si="54"/>
        <v>0</v>
      </c>
      <c r="R1178" s="25">
        <f t="shared" si="55"/>
        <v>0</v>
      </c>
    </row>
    <row r="1179" spans="1:18" x14ac:dyDescent="0.2">
      <c r="A1179" s="5" t="s">
        <v>81</v>
      </c>
      <c r="B1179" s="5" t="s">
        <v>1284</v>
      </c>
      <c r="C1179" s="5" t="s">
        <v>50</v>
      </c>
      <c r="D1179" s="5" t="s">
        <v>1285</v>
      </c>
      <c r="E1179" s="5" t="s">
        <v>608</v>
      </c>
      <c r="F1179" s="5" t="s">
        <v>608</v>
      </c>
      <c r="G1179" s="5" t="s">
        <v>608</v>
      </c>
      <c r="H1179" s="5" t="s">
        <v>31</v>
      </c>
      <c r="I1179" s="5" t="s">
        <v>2166</v>
      </c>
      <c r="J1179" s="5" t="s">
        <v>375</v>
      </c>
      <c r="K1179" s="5" t="s">
        <v>32</v>
      </c>
      <c r="L1179" s="5" t="s">
        <v>21</v>
      </c>
      <c r="M1179" s="17">
        <v>48000</v>
      </c>
      <c r="N1179" s="17">
        <v>57200</v>
      </c>
      <c r="O1179" s="18">
        <v>52600</v>
      </c>
      <c r="P1179" s="25">
        <f t="shared" si="56"/>
        <v>0</v>
      </c>
      <c r="Q1179" s="25">
        <f t="shared" si="54"/>
        <v>1</v>
      </c>
      <c r="R1179" s="25">
        <f t="shared" si="55"/>
        <v>0</v>
      </c>
    </row>
    <row r="1180" spans="1:18" x14ac:dyDescent="0.2">
      <c r="A1180" s="4" t="s">
        <v>26</v>
      </c>
      <c r="B1180" s="4" t="s">
        <v>2167</v>
      </c>
      <c r="C1180" s="4" t="s">
        <v>15</v>
      </c>
      <c r="D1180" s="4" t="s">
        <v>942</v>
      </c>
      <c r="E1180" s="4" t="s">
        <v>37</v>
      </c>
      <c r="F1180" s="4" t="s">
        <v>37</v>
      </c>
      <c r="G1180" s="4" t="s">
        <v>37</v>
      </c>
      <c r="H1180" s="4" t="s">
        <v>31</v>
      </c>
      <c r="I1180" s="4" t="s">
        <v>2168</v>
      </c>
      <c r="J1180" s="4" t="s">
        <v>20</v>
      </c>
      <c r="K1180" s="4" t="s">
        <v>32</v>
      </c>
      <c r="L1180" s="4" t="s">
        <v>21</v>
      </c>
      <c r="M1180" s="15">
        <v>64123.59</v>
      </c>
      <c r="N1180" s="15">
        <v>86600</v>
      </c>
      <c r="O1180" s="16">
        <v>75361.794999999998</v>
      </c>
      <c r="P1180" s="25">
        <f t="shared" si="56"/>
        <v>0</v>
      </c>
      <c r="Q1180" s="25">
        <f t="shared" si="54"/>
        <v>0</v>
      </c>
      <c r="R1180" s="25">
        <f t="shared" si="55"/>
        <v>0</v>
      </c>
    </row>
    <row r="1181" spans="1:18" x14ac:dyDescent="0.2">
      <c r="A1181" s="5" t="s">
        <v>55</v>
      </c>
      <c r="B1181" s="5" t="s">
        <v>1238</v>
      </c>
      <c r="C1181" s="5" t="s">
        <v>50</v>
      </c>
      <c r="D1181" s="5" t="s">
        <v>1239</v>
      </c>
      <c r="E1181" s="5" t="s">
        <v>600</v>
      </c>
      <c r="F1181" s="5" t="s">
        <v>600</v>
      </c>
      <c r="G1181" s="5" t="s">
        <v>600</v>
      </c>
      <c r="H1181" s="5" t="s">
        <v>31</v>
      </c>
      <c r="I1181" s="5" t="s">
        <v>2169</v>
      </c>
      <c r="J1181" s="5" t="s">
        <v>20</v>
      </c>
      <c r="K1181" s="5" t="s">
        <v>32</v>
      </c>
      <c r="L1181" s="5" t="s">
        <v>130</v>
      </c>
      <c r="M1181" s="17">
        <v>47000</v>
      </c>
      <c r="N1181" s="17">
        <v>59000</v>
      </c>
      <c r="O1181" s="18">
        <v>53000</v>
      </c>
      <c r="P1181" s="25">
        <f t="shared" si="56"/>
        <v>0</v>
      </c>
      <c r="Q1181" s="25">
        <f t="shared" si="54"/>
        <v>1</v>
      </c>
      <c r="R1181" s="25">
        <f t="shared" si="55"/>
        <v>0</v>
      </c>
    </row>
    <row r="1182" spans="1:18" x14ac:dyDescent="0.2">
      <c r="A1182" s="4" t="s">
        <v>55</v>
      </c>
      <c r="B1182" s="4" t="s">
        <v>2170</v>
      </c>
      <c r="C1182" s="4" t="s">
        <v>67</v>
      </c>
      <c r="D1182" s="4" t="s">
        <v>1530</v>
      </c>
      <c r="E1182" s="4" t="s">
        <v>2979</v>
      </c>
      <c r="F1182" s="4" t="s">
        <v>2979</v>
      </c>
      <c r="G1182" s="4" t="s">
        <v>2979</v>
      </c>
      <c r="H1182" s="4" t="s">
        <v>146</v>
      </c>
      <c r="I1182" s="4" t="s">
        <v>2171</v>
      </c>
      <c r="J1182" s="4" t="s">
        <v>20</v>
      </c>
      <c r="K1182" s="4" t="s">
        <v>32</v>
      </c>
      <c r="L1182" s="4" t="s">
        <v>21</v>
      </c>
      <c r="M1182" s="15">
        <v>68000</v>
      </c>
      <c r="N1182" s="15">
        <v>88300</v>
      </c>
      <c r="O1182" s="16">
        <v>78150</v>
      </c>
      <c r="P1182" s="25">
        <f t="shared" si="56"/>
        <v>0</v>
      </c>
      <c r="Q1182" s="25">
        <f t="shared" ref="Q1182:Q1245" si="57">IF(OR(N1182&lt;V$22, N1182&gt;V$26), 1, 0)</f>
        <v>0</v>
      </c>
      <c r="R1182" s="25">
        <f t="shared" ref="R1182:R1245" si="58">IF(OR(O1182&lt;V$23, O1182&gt;V$27),1,0)</f>
        <v>0</v>
      </c>
    </row>
    <row r="1183" spans="1:18" x14ac:dyDescent="0.2">
      <c r="A1183" s="5" t="s">
        <v>81</v>
      </c>
      <c r="B1183" s="5" t="s">
        <v>1241</v>
      </c>
      <c r="C1183" s="5" t="s">
        <v>357</v>
      </c>
      <c r="D1183" s="5" t="s">
        <v>1063</v>
      </c>
      <c r="E1183" s="5" t="s">
        <v>323</v>
      </c>
      <c r="F1183" s="5" t="s">
        <v>323</v>
      </c>
      <c r="G1183" s="5" t="s">
        <v>323</v>
      </c>
      <c r="H1183" s="5" t="s">
        <v>53</v>
      </c>
      <c r="I1183" s="5" t="s">
        <v>2172</v>
      </c>
      <c r="J1183" s="5" t="s">
        <v>20</v>
      </c>
      <c r="K1183" s="5" t="s">
        <v>32</v>
      </c>
      <c r="L1183" s="5" t="s">
        <v>21</v>
      </c>
      <c r="M1183" s="17">
        <v>66000</v>
      </c>
      <c r="N1183" s="17">
        <v>84500</v>
      </c>
      <c r="O1183" s="18">
        <v>75250</v>
      </c>
      <c r="P1183" s="25">
        <f t="shared" si="56"/>
        <v>0</v>
      </c>
      <c r="Q1183" s="25">
        <f t="shared" si="57"/>
        <v>0</v>
      </c>
      <c r="R1183" s="25">
        <f t="shared" si="58"/>
        <v>0</v>
      </c>
    </row>
    <row r="1184" spans="1:18" x14ac:dyDescent="0.2">
      <c r="A1184" s="4" t="s">
        <v>81</v>
      </c>
      <c r="B1184" s="4" t="s">
        <v>1241</v>
      </c>
      <c r="C1184" s="4" t="s">
        <v>357</v>
      </c>
      <c r="D1184" s="4" t="s">
        <v>1063</v>
      </c>
      <c r="E1184" s="4" t="s">
        <v>323</v>
      </c>
      <c r="F1184" s="4" t="s">
        <v>323</v>
      </c>
      <c r="G1184" s="4" t="s">
        <v>323</v>
      </c>
      <c r="H1184" s="4" t="s">
        <v>146</v>
      </c>
      <c r="I1184" s="4" t="s">
        <v>2172</v>
      </c>
      <c r="J1184" s="4" t="s">
        <v>20</v>
      </c>
      <c r="K1184" s="4" t="s">
        <v>32</v>
      </c>
      <c r="L1184" s="4" t="s">
        <v>21</v>
      </c>
      <c r="M1184" s="15">
        <v>66000</v>
      </c>
      <c r="N1184" s="15">
        <v>84500</v>
      </c>
      <c r="O1184" s="16">
        <v>75250</v>
      </c>
      <c r="P1184" s="25">
        <f t="shared" si="56"/>
        <v>0</v>
      </c>
      <c r="Q1184" s="25">
        <f t="shared" si="57"/>
        <v>0</v>
      </c>
      <c r="R1184" s="25">
        <f t="shared" si="58"/>
        <v>0</v>
      </c>
    </row>
    <row r="1185" spans="1:18" x14ac:dyDescent="0.2">
      <c r="A1185" s="5" t="s">
        <v>81</v>
      </c>
      <c r="B1185" s="5" t="s">
        <v>1241</v>
      </c>
      <c r="C1185" s="5" t="s">
        <v>357</v>
      </c>
      <c r="D1185" s="5" t="s">
        <v>1063</v>
      </c>
      <c r="E1185" s="5" t="s">
        <v>323</v>
      </c>
      <c r="F1185" s="5" t="s">
        <v>323</v>
      </c>
      <c r="G1185" s="5" t="s">
        <v>323</v>
      </c>
      <c r="H1185" s="5" t="s">
        <v>178</v>
      </c>
      <c r="I1185" s="5" t="s">
        <v>2172</v>
      </c>
      <c r="J1185" s="5" t="s">
        <v>20</v>
      </c>
      <c r="K1185" s="5" t="s">
        <v>32</v>
      </c>
      <c r="L1185" s="5" t="s">
        <v>21</v>
      </c>
      <c r="M1185" s="17">
        <v>66000</v>
      </c>
      <c r="N1185" s="17">
        <v>84500</v>
      </c>
      <c r="O1185" s="18">
        <v>75250</v>
      </c>
      <c r="P1185" s="25">
        <f t="shared" si="56"/>
        <v>0</v>
      </c>
      <c r="Q1185" s="25">
        <f t="shared" si="57"/>
        <v>0</v>
      </c>
      <c r="R1185" s="25">
        <f t="shared" si="58"/>
        <v>0</v>
      </c>
    </row>
    <row r="1186" spans="1:18" x14ac:dyDescent="0.2">
      <c r="A1186" s="4" t="s">
        <v>88</v>
      </c>
      <c r="B1186" s="4" t="s">
        <v>911</v>
      </c>
      <c r="C1186" s="4" t="s">
        <v>188</v>
      </c>
      <c r="D1186" s="4" t="s">
        <v>912</v>
      </c>
      <c r="E1186" s="4" t="s">
        <v>37</v>
      </c>
      <c r="F1186" s="4" t="s">
        <v>37</v>
      </c>
      <c r="G1186" s="4" t="s">
        <v>37</v>
      </c>
      <c r="H1186" s="4" t="s">
        <v>31</v>
      </c>
      <c r="I1186" s="4" t="s">
        <v>2173</v>
      </c>
      <c r="J1186" s="4" t="s">
        <v>20</v>
      </c>
      <c r="K1186" s="4" t="s">
        <v>32</v>
      </c>
      <c r="L1186" s="4" t="s">
        <v>21</v>
      </c>
      <c r="M1186" s="15">
        <v>67000</v>
      </c>
      <c r="N1186" s="15">
        <v>98000</v>
      </c>
      <c r="O1186" s="16">
        <v>82500</v>
      </c>
      <c r="P1186" s="25">
        <f t="shared" si="56"/>
        <v>0</v>
      </c>
      <c r="Q1186" s="25">
        <f t="shared" si="57"/>
        <v>0</v>
      </c>
      <c r="R1186" s="25">
        <f t="shared" si="58"/>
        <v>0</v>
      </c>
    </row>
    <row r="1187" spans="1:18" x14ac:dyDescent="0.2">
      <c r="A1187" s="5" t="s">
        <v>13</v>
      </c>
      <c r="B1187" s="5" t="s">
        <v>2174</v>
      </c>
      <c r="C1187" s="5" t="s">
        <v>28</v>
      </c>
      <c r="D1187" s="5" t="s">
        <v>2109</v>
      </c>
      <c r="E1187" s="5" t="s">
        <v>37</v>
      </c>
      <c r="F1187" s="5" t="s">
        <v>37</v>
      </c>
      <c r="G1187" s="5" t="s">
        <v>37</v>
      </c>
      <c r="H1187" s="5" t="s">
        <v>31</v>
      </c>
      <c r="I1187" s="5" t="s">
        <v>2110</v>
      </c>
      <c r="J1187" s="5" t="s">
        <v>20</v>
      </c>
      <c r="K1187" s="5" t="s">
        <v>32</v>
      </c>
      <c r="L1187" s="5" t="s">
        <v>33</v>
      </c>
      <c r="M1187" s="17">
        <v>43000</v>
      </c>
      <c r="N1187" s="17">
        <v>93000</v>
      </c>
      <c r="O1187" s="18">
        <v>68000</v>
      </c>
      <c r="P1187" s="25">
        <f t="shared" si="56"/>
        <v>0</v>
      </c>
      <c r="Q1187" s="25">
        <f t="shared" si="57"/>
        <v>0</v>
      </c>
      <c r="R1187" s="25">
        <f t="shared" si="58"/>
        <v>0</v>
      </c>
    </row>
    <row r="1188" spans="1:18" x14ac:dyDescent="0.2">
      <c r="A1188" s="4" t="s">
        <v>105</v>
      </c>
      <c r="B1188" s="4" t="s">
        <v>2175</v>
      </c>
      <c r="C1188" s="4" t="s">
        <v>28</v>
      </c>
      <c r="D1188" s="4" t="s">
        <v>2176</v>
      </c>
      <c r="E1188" s="4" t="s">
        <v>123</v>
      </c>
      <c r="F1188" s="4" t="s">
        <v>123</v>
      </c>
      <c r="G1188" s="4" t="s">
        <v>123</v>
      </c>
      <c r="H1188" s="4" t="s">
        <v>31</v>
      </c>
      <c r="I1188" s="4" t="s">
        <v>2177</v>
      </c>
      <c r="J1188" s="4" t="s">
        <v>20</v>
      </c>
      <c r="K1188" s="4" t="s">
        <v>32</v>
      </c>
      <c r="L1188" s="4" t="s">
        <v>46</v>
      </c>
      <c r="M1188" s="15">
        <v>82000</v>
      </c>
      <c r="N1188" s="15">
        <v>88000</v>
      </c>
      <c r="O1188" s="16">
        <v>85000</v>
      </c>
      <c r="P1188" s="25">
        <f t="shared" si="56"/>
        <v>0</v>
      </c>
      <c r="Q1188" s="25">
        <f t="shared" si="57"/>
        <v>0</v>
      </c>
      <c r="R1188" s="25">
        <f t="shared" si="58"/>
        <v>0</v>
      </c>
    </row>
    <row r="1189" spans="1:18" x14ac:dyDescent="0.2">
      <c r="A1189" s="5" t="s">
        <v>13</v>
      </c>
      <c r="B1189" s="5" t="s">
        <v>1654</v>
      </c>
      <c r="C1189" s="5" t="s">
        <v>28</v>
      </c>
      <c r="D1189" s="5" t="s">
        <v>2178</v>
      </c>
      <c r="E1189" s="5" t="s">
        <v>1876</v>
      </c>
      <c r="F1189" s="5" t="s">
        <v>1876</v>
      </c>
      <c r="G1189" s="5" t="s">
        <v>1876</v>
      </c>
      <c r="H1189" s="5" t="s">
        <v>31</v>
      </c>
      <c r="I1189" s="5" t="s">
        <v>1933</v>
      </c>
      <c r="J1189" s="5" t="s">
        <v>20</v>
      </c>
      <c r="K1189" s="5" t="s">
        <v>32</v>
      </c>
      <c r="L1189" s="5" t="s">
        <v>21</v>
      </c>
      <c r="M1189" s="17">
        <v>58000</v>
      </c>
      <c r="N1189" s="17">
        <v>80000</v>
      </c>
      <c r="O1189" s="18">
        <v>69000</v>
      </c>
      <c r="P1189" s="25">
        <f t="shared" si="56"/>
        <v>0</v>
      </c>
      <c r="Q1189" s="25">
        <f t="shared" si="57"/>
        <v>0</v>
      </c>
      <c r="R1189" s="25">
        <f t="shared" si="58"/>
        <v>0</v>
      </c>
    </row>
    <row r="1190" spans="1:18" x14ac:dyDescent="0.2">
      <c r="A1190" s="4" t="s">
        <v>88</v>
      </c>
      <c r="B1190" s="4" t="s">
        <v>2179</v>
      </c>
      <c r="C1190" s="4" t="s">
        <v>23</v>
      </c>
      <c r="D1190" s="4" t="s">
        <v>2180</v>
      </c>
      <c r="E1190" s="4" t="s">
        <v>37</v>
      </c>
      <c r="F1190" s="4" t="s">
        <v>37</v>
      </c>
      <c r="G1190" s="4" t="s">
        <v>37</v>
      </c>
      <c r="H1190" s="4" t="s">
        <v>31</v>
      </c>
      <c r="I1190" s="4" t="s">
        <v>2181</v>
      </c>
      <c r="J1190" s="4" t="s">
        <v>20</v>
      </c>
      <c r="K1190" s="4" t="s">
        <v>32</v>
      </c>
      <c r="L1190" s="4" t="s">
        <v>21</v>
      </c>
      <c r="M1190" s="15">
        <v>81000</v>
      </c>
      <c r="N1190" s="15">
        <v>100000</v>
      </c>
      <c r="O1190" s="16">
        <v>90500</v>
      </c>
      <c r="P1190" s="25">
        <f t="shared" si="56"/>
        <v>0</v>
      </c>
      <c r="Q1190" s="25">
        <f t="shared" si="57"/>
        <v>0</v>
      </c>
      <c r="R1190" s="25">
        <f t="shared" si="58"/>
        <v>0</v>
      </c>
    </row>
    <row r="1191" spans="1:18" x14ac:dyDescent="0.2">
      <c r="A1191" s="5" t="s">
        <v>81</v>
      </c>
      <c r="B1191" s="5" t="s">
        <v>199</v>
      </c>
      <c r="C1191" s="5" t="s">
        <v>188</v>
      </c>
      <c r="D1191" s="5" t="s">
        <v>1180</v>
      </c>
      <c r="E1191" s="5" t="s">
        <v>63</v>
      </c>
      <c r="F1191" s="5" t="s">
        <v>63</v>
      </c>
      <c r="G1191" s="5" t="s">
        <v>63</v>
      </c>
      <c r="H1191" s="5" t="s">
        <v>53</v>
      </c>
      <c r="I1191" s="5" t="s">
        <v>2182</v>
      </c>
      <c r="J1191" s="5" t="s">
        <v>20</v>
      </c>
      <c r="K1191" s="5" t="s">
        <v>32</v>
      </c>
      <c r="L1191" s="5" t="s">
        <v>33</v>
      </c>
      <c r="M1191" s="17">
        <v>70000</v>
      </c>
      <c r="N1191" s="17">
        <v>80000</v>
      </c>
      <c r="O1191" s="18">
        <v>75000</v>
      </c>
      <c r="P1191" s="25">
        <f t="shared" si="56"/>
        <v>0</v>
      </c>
      <c r="Q1191" s="25">
        <f t="shared" si="57"/>
        <v>0</v>
      </c>
      <c r="R1191" s="25">
        <f t="shared" si="58"/>
        <v>0</v>
      </c>
    </row>
    <row r="1192" spans="1:18" x14ac:dyDescent="0.2">
      <c r="A1192" s="4" t="s">
        <v>81</v>
      </c>
      <c r="B1192" s="4" t="s">
        <v>2183</v>
      </c>
      <c r="C1192" s="4" t="s">
        <v>50</v>
      </c>
      <c r="D1192" s="4" t="s">
        <v>1463</v>
      </c>
      <c r="E1192" s="4" t="s">
        <v>1876</v>
      </c>
      <c r="F1192" s="4" t="s">
        <v>1876</v>
      </c>
      <c r="G1192" s="4" t="s">
        <v>1876</v>
      </c>
      <c r="H1192" s="4" t="s">
        <v>31</v>
      </c>
      <c r="I1192" s="4" t="s">
        <v>2184</v>
      </c>
      <c r="J1192" s="4" t="s">
        <v>45</v>
      </c>
      <c r="K1192" s="4" t="s">
        <v>32</v>
      </c>
      <c r="L1192" s="4" t="s">
        <v>21</v>
      </c>
      <c r="M1192" s="15">
        <v>75000</v>
      </c>
      <c r="N1192" s="15">
        <v>80000</v>
      </c>
      <c r="O1192" s="16">
        <v>77500</v>
      </c>
      <c r="P1192" s="25">
        <f t="shared" si="56"/>
        <v>0</v>
      </c>
      <c r="Q1192" s="25">
        <f t="shared" si="57"/>
        <v>0</v>
      </c>
      <c r="R1192" s="25">
        <f t="shared" si="58"/>
        <v>0</v>
      </c>
    </row>
    <row r="1193" spans="1:18" x14ac:dyDescent="0.2">
      <c r="A1193" s="5" t="s">
        <v>55</v>
      </c>
      <c r="B1193" s="5" t="s">
        <v>1518</v>
      </c>
      <c r="C1193" s="5" t="s">
        <v>50</v>
      </c>
      <c r="D1193" s="5" t="s">
        <v>1519</v>
      </c>
      <c r="E1193" s="5" t="s">
        <v>487</v>
      </c>
      <c r="F1193" s="5" t="s">
        <v>487</v>
      </c>
      <c r="G1193" s="5" t="s">
        <v>487</v>
      </c>
      <c r="H1193" s="5" t="s">
        <v>31</v>
      </c>
      <c r="I1193" s="5" t="s">
        <v>2172</v>
      </c>
      <c r="J1193" s="5" t="s">
        <v>20</v>
      </c>
      <c r="K1193" s="5" t="s">
        <v>32</v>
      </c>
      <c r="L1193" s="5" t="s">
        <v>21</v>
      </c>
      <c r="M1193" s="17">
        <v>56000</v>
      </c>
      <c r="N1193" s="17">
        <v>69000</v>
      </c>
      <c r="O1193" s="18">
        <v>62500</v>
      </c>
      <c r="P1193" s="25">
        <f t="shared" si="56"/>
        <v>0</v>
      </c>
      <c r="Q1193" s="25">
        <f t="shared" si="57"/>
        <v>0</v>
      </c>
      <c r="R1193" s="25">
        <f t="shared" si="58"/>
        <v>0</v>
      </c>
    </row>
    <row r="1194" spans="1:18" x14ac:dyDescent="0.2">
      <c r="A1194" s="4" t="s">
        <v>55</v>
      </c>
      <c r="B1194" s="4" t="s">
        <v>1518</v>
      </c>
      <c r="C1194" s="4" t="s">
        <v>50</v>
      </c>
      <c r="D1194" s="4" t="s">
        <v>1519</v>
      </c>
      <c r="E1194" s="4" t="s">
        <v>487</v>
      </c>
      <c r="F1194" s="4" t="s">
        <v>487</v>
      </c>
      <c r="G1194" s="4" t="s">
        <v>487</v>
      </c>
      <c r="H1194" s="4" t="s">
        <v>146</v>
      </c>
      <c r="I1194" s="4" t="s">
        <v>2172</v>
      </c>
      <c r="J1194" s="4" t="s">
        <v>20</v>
      </c>
      <c r="K1194" s="4" t="s">
        <v>32</v>
      </c>
      <c r="L1194" s="4" t="s">
        <v>21</v>
      </c>
      <c r="M1194" s="15">
        <v>56000</v>
      </c>
      <c r="N1194" s="15">
        <v>69000</v>
      </c>
      <c r="O1194" s="16">
        <v>62500</v>
      </c>
      <c r="P1194" s="25">
        <f t="shared" si="56"/>
        <v>0</v>
      </c>
      <c r="Q1194" s="25">
        <f t="shared" si="57"/>
        <v>0</v>
      </c>
      <c r="R1194" s="25">
        <f t="shared" si="58"/>
        <v>0</v>
      </c>
    </row>
    <row r="1195" spans="1:18" x14ac:dyDescent="0.2">
      <c r="A1195" s="5" t="s">
        <v>13</v>
      </c>
      <c r="B1195" s="5" t="s">
        <v>2185</v>
      </c>
      <c r="C1195" s="5" t="s">
        <v>67</v>
      </c>
      <c r="D1195" s="5" t="s">
        <v>2085</v>
      </c>
      <c r="E1195" s="5" t="s">
        <v>37</v>
      </c>
      <c r="F1195" s="5" t="s">
        <v>37</v>
      </c>
      <c r="G1195" s="5" t="s">
        <v>37</v>
      </c>
      <c r="H1195" s="5" t="s">
        <v>31</v>
      </c>
      <c r="I1195" s="5" t="s">
        <v>2186</v>
      </c>
      <c r="J1195" s="5" t="s">
        <v>45</v>
      </c>
      <c r="K1195" s="5" t="s">
        <v>32</v>
      </c>
      <c r="L1195" s="5" t="s">
        <v>21</v>
      </c>
      <c r="M1195" s="17">
        <v>75000</v>
      </c>
      <c r="N1195" s="17">
        <v>95000</v>
      </c>
      <c r="O1195" s="18">
        <v>85000</v>
      </c>
      <c r="P1195" s="25">
        <f t="shared" si="56"/>
        <v>0</v>
      </c>
      <c r="Q1195" s="25">
        <f t="shared" si="57"/>
        <v>0</v>
      </c>
      <c r="R1195" s="25">
        <f t="shared" si="58"/>
        <v>0</v>
      </c>
    </row>
    <row r="1196" spans="1:18" x14ac:dyDescent="0.2">
      <c r="A1196" s="4" t="s">
        <v>26</v>
      </c>
      <c r="B1196" s="4" t="s">
        <v>2187</v>
      </c>
      <c r="C1196" s="4" t="s">
        <v>67</v>
      </c>
      <c r="D1196" s="4" t="s">
        <v>2188</v>
      </c>
      <c r="E1196" s="4" t="s">
        <v>1941</v>
      </c>
      <c r="F1196" s="4" t="s">
        <v>1941</v>
      </c>
      <c r="G1196" s="4" t="s">
        <v>1941</v>
      </c>
      <c r="H1196" s="4" t="s">
        <v>31</v>
      </c>
      <c r="I1196" s="4" t="s">
        <v>2189</v>
      </c>
      <c r="J1196" s="4" t="s">
        <v>20</v>
      </c>
      <c r="K1196" s="4" t="s">
        <v>32</v>
      </c>
      <c r="L1196" s="4" t="s">
        <v>21</v>
      </c>
      <c r="M1196" s="15">
        <v>64000</v>
      </c>
      <c r="N1196" s="15">
        <v>112000</v>
      </c>
      <c r="O1196" s="16">
        <v>88000</v>
      </c>
      <c r="P1196" s="25">
        <f t="shared" si="56"/>
        <v>0</v>
      </c>
      <c r="Q1196" s="25">
        <f t="shared" si="57"/>
        <v>0</v>
      </c>
      <c r="R1196" s="25">
        <f t="shared" si="58"/>
        <v>0</v>
      </c>
    </row>
    <row r="1197" spans="1:18" x14ac:dyDescent="0.2">
      <c r="A1197" s="5" t="s">
        <v>96</v>
      </c>
      <c r="B1197" s="5" t="s">
        <v>370</v>
      </c>
      <c r="C1197" s="5" t="s">
        <v>370</v>
      </c>
      <c r="D1197" s="5" t="s">
        <v>659</v>
      </c>
      <c r="E1197" s="5" t="s">
        <v>17</v>
      </c>
      <c r="F1197" s="5" t="s">
        <v>17</v>
      </c>
      <c r="G1197" s="5" t="s">
        <v>17</v>
      </c>
      <c r="H1197" s="5" t="s">
        <v>18</v>
      </c>
      <c r="I1197" s="5" t="s">
        <v>2190</v>
      </c>
      <c r="J1197" s="5" t="s">
        <v>20</v>
      </c>
      <c r="K1197" s="5" t="s">
        <v>17</v>
      </c>
      <c r="L1197" s="5" t="s">
        <v>661</v>
      </c>
      <c r="M1197" s="17">
        <v>50000</v>
      </c>
      <c r="N1197" s="17">
        <v>76458</v>
      </c>
      <c r="O1197" s="18">
        <v>63229</v>
      </c>
      <c r="P1197" s="25">
        <f t="shared" si="56"/>
        <v>0</v>
      </c>
      <c r="Q1197" s="25">
        <f t="shared" si="57"/>
        <v>0</v>
      </c>
      <c r="R1197" s="25">
        <f t="shared" si="58"/>
        <v>0</v>
      </c>
    </row>
    <row r="1198" spans="1:18" x14ac:dyDescent="0.2">
      <c r="A1198" s="4" t="s">
        <v>105</v>
      </c>
      <c r="B1198" s="4" t="s">
        <v>1432</v>
      </c>
      <c r="C1198" s="4" t="s">
        <v>50</v>
      </c>
      <c r="D1198" s="4" t="s">
        <v>1433</v>
      </c>
      <c r="E1198" s="4" t="s">
        <v>123</v>
      </c>
      <c r="F1198" s="4" t="s">
        <v>123</v>
      </c>
      <c r="G1198" s="4" t="s">
        <v>123</v>
      </c>
      <c r="H1198" s="4" t="s">
        <v>31</v>
      </c>
      <c r="I1198" s="4" t="s">
        <v>18</v>
      </c>
      <c r="J1198" s="4" t="s">
        <v>20</v>
      </c>
      <c r="K1198" s="4" t="s">
        <v>32</v>
      </c>
      <c r="L1198" s="4" t="s">
        <v>21</v>
      </c>
      <c r="M1198" s="15">
        <v>49000</v>
      </c>
      <c r="N1198" s="15">
        <v>62000</v>
      </c>
      <c r="O1198" s="16">
        <v>55500</v>
      </c>
      <c r="P1198" s="25">
        <f t="shared" si="56"/>
        <v>0</v>
      </c>
      <c r="Q1198" s="25">
        <f t="shared" si="57"/>
        <v>0</v>
      </c>
      <c r="R1198" s="25">
        <f t="shared" si="58"/>
        <v>0</v>
      </c>
    </row>
    <row r="1199" spans="1:18" x14ac:dyDescent="0.2">
      <c r="A1199" s="5" t="s">
        <v>55</v>
      </c>
      <c r="B1199" s="5" t="s">
        <v>224</v>
      </c>
      <c r="C1199" s="5" t="s">
        <v>50</v>
      </c>
      <c r="D1199" s="5" t="s">
        <v>225</v>
      </c>
      <c r="E1199" s="5" t="s">
        <v>123</v>
      </c>
      <c r="F1199" s="5" t="s">
        <v>123</v>
      </c>
      <c r="G1199" s="5" t="s">
        <v>123</v>
      </c>
      <c r="H1199" s="5" t="s">
        <v>31</v>
      </c>
      <c r="I1199" s="5" t="s">
        <v>2191</v>
      </c>
      <c r="J1199" s="5" t="s">
        <v>20</v>
      </c>
      <c r="K1199" s="5" t="s">
        <v>32</v>
      </c>
      <c r="L1199" s="5" t="s">
        <v>227</v>
      </c>
      <c r="M1199" s="17">
        <v>65000</v>
      </c>
      <c r="N1199" s="17">
        <v>85000</v>
      </c>
      <c r="O1199" s="18">
        <v>75000</v>
      </c>
      <c r="P1199" s="25">
        <f t="shared" si="56"/>
        <v>0</v>
      </c>
      <c r="Q1199" s="25">
        <f t="shared" si="57"/>
        <v>0</v>
      </c>
      <c r="R1199" s="25">
        <f t="shared" si="58"/>
        <v>0</v>
      </c>
    </row>
    <row r="1200" spans="1:18" x14ac:dyDescent="0.2">
      <c r="A1200" s="4" t="s">
        <v>13</v>
      </c>
      <c r="B1200" s="4" t="s">
        <v>2192</v>
      </c>
      <c r="C1200" s="4" t="s">
        <v>41</v>
      </c>
      <c r="D1200" s="4" t="s">
        <v>2193</v>
      </c>
      <c r="E1200" s="4" t="s">
        <v>37</v>
      </c>
      <c r="F1200" s="4" t="s">
        <v>37</v>
      </c>
      <c r="G1200" s="4" t="s">
        <v>37</v>
      </c>
      <c r="H1200" s="4" t="s">
        <v>31</v>
      </c>
      <c r="I1200" s="4" t="s">
        <v>2194</v>
      </c>
      <c r="J1200" s="4" t="s">
        <v>45</v>
      </c>
      <c r="K1200" s="4" t="s">
        <v>32</v>
      </c>
      <c r="L1200" s="4" t="s">
        <v>33</v>
      </c>
      <c r="M1200" s="15">
        <v>65000</v>
      </c>
      <c r="N1200" s="15">
        <v>75000</v>
      </c>
      <c r="O1200" s="16">
        <v>70000</v>
      </c>
      <c r="P1200" s="25">
        <f t="shared" si="56"/>
        <v>0</v>
      </c>
      <c r="Q1200" s="25">
        <f t="shared" si="57"/>
        <v>0</v>
      </c>
      <c r="R1200" s="25">
        <f t="shared" si="58"/>
        <v>0</v>
      </c>
    </row>
    <row r="1201" spans="1:18" x14ac:dyDescent="0.2">
      <c r="A1201" s="5" t="s">
        <v>55</v>
      </c>
      <c r="B1201" s="5" t="s">
        <v>521</v>
      </c>
      <c r="C1201" s="5" t="s">
        <v>50</v>
      </c>
      <c r="D1201" s="5" t="s">
        <v>522</v>
      </c>
      <c r="E1201" s="5" t="s">
        <v>37</v>
      </c>
      <c r="F1201" s="5" t="s">
        <v>37</v>
      </c>
      <c r="G1201" s="5" t="s">
        <v>37</v>
      </c>
      <c r="H1201" s="5" t="s">
        <v>31</v>
      </c>
      <c r="I1201" s="5" t="s">
        <v>2195</v>
      </c>
      <c r="J1201" s="5" t="s">
        <v>20</v>
      </c>
      <c r="K1201" s="5" t="s">
        <v>32</v>
      </c>
      <c r="L1201" s="5" t="s">
        <v>21</v>
      </c>
      <c r="M1201" s="17">
        <v>73000</v>
      </c>
      <c r="N1201" s="17">
        <v>95000</v>
      </c>
      <c r="O1201" s="18">
        <v>84000</v>
      </c>
      <c r="P1201" s="25">
        <f t="shared" si="56"/>
        <v>0</v>
      </c>
      <c r="Q1201" s="25">
        <f t="shared" si="57"/>
        <v>0</v>
      </c>
      <c r="R1201" s="25">
        <f t="shared" si="58"/>
        <v>0</v>
      </c>
    </row>
    <row r="1202" spans="1:18" x14ac:dyDescent="0.2">
      <c r="A1202" s="4" t="s">
        <v>96</v>
      </c>
      <c r="B1202" s="4" t="s">
        <v>1580</v>
      </c>
      <c r="C1202" s="4" t="s">
        <v>50</v>
      </c>
      <c r="D1202" s="4" t="s">
        <v>1581</v>
      </c>
      <c r="E1202" s="4" t="s">
        <v>2196</v>
      </c>
      <c r="F1202" s="4" t="s">
        <v>2196</v>
      </c>
      <c r="G1202" s="4" t="s">
        <v>2196</v>
      </c>
      <c r="H1202" s="4" t="s">
        <v>31</v>
      </c>
      <c r="I1202" s="4" t="s">
        <v>2197</v>
      </c>
      <c r="J1202" s="4" t="s">
        <v>20</v>
      </c>
      <c r="K1202" s="4" t="s">
        <v>32</v>
      </c>
      <c r="L1202" s="4" t="s">
        <v>21</v>
      </c>
      <c r="M1202" s="15">
        <v>85000</v>
      </c>
      <c r="N1202" s="15">
        <v>95000</v>
      </c>
      <c r="O1202" s="16">
        <v>90000</v>
      </c>
      <c r="P1202" s="25">
        <f t="shared" si="56"/>
        <v>0</v>
      </c>
      <c r="Q1202" s="25">
        <f t="shared" si="57"/>
        <v>0</v>
      </c>
      <c r="R1202" s="25">
        <f t="shared" si="58"/>
        <v>0</v>
      </c>
    </row>
    <row r="1203" spans="1:18" x14ac:dyDescent="0.2">
      <c r="A1203" s="5" t="s">
        <v>13</v>
      </c>
      <c r="B1203" s="5" t="s">
        <v>2198</v>
      </c>
      <c r="C1203" s="5" t="s">
        <v>50</v>
      </c>
      <c r="D1203" s="5" t="s">
        <v>2199</v>
      </c>
      <c r="E1203" s="5" t="s">
        <v>37</v>
      </c>
      <c r="F1203" s="5" t="s">
        <v>37</v>
      </c>
      <c r="G1203" s="5" t="s">
        <v>37</v>
      </c>
      <c r="H1203" s="5" t="s">
        <v>31</v>
      </c>
      <c r="I1203" s="5" t="s">
        <v>2200</v>
      </c>
      <c r="J1203" s="5" t="s">
        <v>20</v>
      </c>
      <c r="K1203" s="5" t="s">
        <v>32</v>
      </c>
      <c r="L1203" s="5" t="s">
        <v>21</v>
      </c>
      <c r="M1203" s="17">
        <v>54000</v>
      </c>
      <c r="N1203" s="17">
        <v>60000</v>
      </c>
      <c r="O1203" s="18">
        <v>57000</v>
      </c>
      <c r="P1203" s="25">
        <f t="shared" si="56"/>
        <v>0</v>
      </c>
      <c r="Q1203" s="25">
        <f t="shared" si="57"/>
        <v>0</v>
      </c>
      <c r="R1203" s="25">
        <f t="shared" si="58"/>
        <v>0</v>
      </c>
    </row>
    <row r="1204" spans="1:18" x14ac:dyDescent="0.2">
      <c r="A1204" s="4" t="s">
        <v>13</v>
      </c>
      <c r="B1204" s="4" t="s">
        <v>1055</v>
      </c>
      <c r="C1204" s="4" t="s">
        <v>28</v>
      </c>
      <c r="D1204" s="4" t="s">
        <v>1056</v>
      </c>
      <c r="E1204" s="4" t="s">
        <v>37</v>
      </c>
      <c r="F1204" s="4" t="s">
        <v>37</v>
      </c>
      <c r="G1204" s="4" t="s">
        <v>37</v>
      </c>
      <c r="H1204" s="4" t="s">
        <v>31</v>
      </c>
      <c r="I1204" s="4" t="s">
        <v>2201</v>
      </c>
      <c r="J1204" s="4" t="s">
        <v>20</v>
      </c>
      <c r="K1204" s="4" t="s">
        <v>32</v>
      </c>
      <c r="L1204" s="4" t="s">
        <v>21</v>
      </c>
      <c r="M1204" s="15">
        <v>43000</v>
      </c>
      <c r="N1204" s="15">
        <v>93000</v>
      </c>
      <c r="O1204" s="16">
        <v>68000</v>
      </c>
      <c r="P1204" s="25">
        <f t="shared" si="56"/>
        <v>0</v>
      </c>
      <c r="Q1204" s="25">
        <f t="shared" si="57"/>
        <v>0</v>
      </c>
      <c r="R1204" s="25">
        <f t="shared" si="58"/>
        <v>0</v>
      </c>
    </row>
    <row r="1205" spans="1:18" x14ac:dyDescent="0.2">
      <c r="A1205" s="5" t="s">
        <v>88</v>
      </c>
      <c r="B1205" s="5" t="s">
        <v>969</v>
      </c>
      <c r="C1205" s="5" t="s">
        <v>188</v>
      </c>
      <c r="D1205" s="5" t="s">
        <v>970</v>
      </c>
      <c r="E1205" s="5" t="s">
        <v>1890</v>
      </c>
      <c r="F1205" s="5" t="s">
        <v>1890</v>
      </c>
      <c r="G1205" s="5" t="s">
        <v>1890</v>
      </c>
      <c r="H1205" s="5" t="s">
        <v>18</v>
      </c>
      <c r="I1205" s="5" t="s">
        <v>2202</v>
      </c>
      <c r="J1205" s="5" t="s">
        <v>20</v>
      </c>
      <c r="K1205" s="5" t="s">
        <v>32</v>
      </c>
      <c r="L1205" s="5" t="s">
        <v>21</v>
      </c>
      <c r="M1205" s="17">
        <v>51000</v>
      </c>
      <c r="N1205" s="17">
        <v>110000</v>
      </c>
      <c r="O1205" s="18">
        <v>80500</v>
      </c>
      <c r="P1205" s="25">
        <f t="shared" si="56"/>
        <v>0</v>
      </c>
      <c r="Q1205" s="25">
        <f t="shared" si="57"/>
        <v>0</v>
      </c>
      <c r="R1205" s="25">
        <f t="shared" si="58"/>
        <v>0</v>
      </c>
    </row>
    <row r="1206" spans="1:18" x14ac:dyDescent="0.2">
      <c r="A1206" s="4" t="s">
        <v>22</v>
      </c>
      <c r="B1206" s="4" t="s">
        <v>23</v>
      </c>
      <c r="C1206" s="4" t="s">
        <v>23</v>
      </c>
      <c r="D1206" s="4" t="s">
        <v>2203</v>
      </c>
      <c r="E1206" s="4" t="s">
        <v>37</v>
      </c>
      <c r="F1206" s="4" t="s">
        <v>37</v>
      </c>
      <c r="G1206" s="4" t="s">
        <v>37</v>
      </c>
      <c r="H1206" s="4" t="s">
        <v>31</v>
      </c>
      <c r="I1206" s="4" t="s">
        <v>2204</v>
      </c>
      <c r="J1206" s="4" t="s">
        <v>20</v>
      </c>
      <c r="K1206" s="4" t="s">
        <v>32</v>
      </c>
      <c r="L1206" s="4" t="s">
        <v>33</v>
      </c>
      <c r="M1206" s="15">
        <v>65000</v>
      </c>
      <c r="N1206" s="15">
        <v>87000</v>
      </c>
      <c r="O1206" s="16">
        <v>76000</v>
      </c>
      <c r="P1206" s="25">
        <f t="shared" si="56"/>
        <v>0</v>
      </c>
      <c r="Q1206" s="25">
        <f t="shared" si="57"/>
        <v>0</v>
      </c>
      <c r="R1206" s="25">
        <f t="shared" si="58"/>
        <v>0</v>
      </c>
    </row>
    <row r="1207" spans="1:18" x14ac:dyDescent="0.2">
      <c r="A1207" s="5" t="s">
        <v>105</v>
      </c>
      <c r="B1207" s="5" t="s">
        <v>1605</v>
      </c>
      <c r="C1207" s="5" t="s">
        <v>28</v>
      </c>
      <c r="D1207" s="5" t="s">
        <v>1606</v>
      </c>
      <c r="E1207" s="5" t="s">
        <v>1835</v>
      </c>
      <c r="F1207" s="5" t="s">
        <v>1835</v>
      </c>
      <c r="G1207" s="5" t="s">
        <v>1835</v>
      </c>
      <c r="H1207" s="5" t="s">
        <v>146</v>
      </c>
      <c r="I1207" s="5" t="s">
        <v>2205</v>
      </c>
      <c r="J1207" s="5" t="s">
        <v>20</v>
      </c>
      <c r="K1207" s="5" t="s">
        <v>32</v>
      </c>
      <c r="L1207" s="5" t="s">
        <v>33</v>
      </c>
      <c r="M1207" s="17">
        <v>76065.600000000006</v>
      </c>
      <c r="N1207" s="17">
        <v>76065.600000000006</v>
      </c>
      <c r="O1207" s="18">
        <v>76065.600000000006</v>
      </c>
      <c r="P1207" s="25">
        <f t="shared" si="56"/>
        <v>0</v>
      </c>
      <c r="Q1207" s="25">
        <f t="shared" si="57"/>
        <v>0</v>
      </c>
      <c r="R1207" s="25">
        <f t="shared" si="58"/>
        <v>0</v>
      </c>
    </row>
    <row r="1208" spans="1:18" x14ac:dyDescent="0.2">
      <c r="A1208" s="4" t="s">
        <v>48</v>
      </c>
      <c r="B1208" s="4" t="s">
        <v>565</v>
      </c>
      <c r="C1208" s="4" t="s">
        <v>50</v>
      </c>
      <c r="D1208" s="4" t="s">
        <v>695</v>
      </c>
      <c r="E1208" s="4" t="s">
        <v>204</v>
      </c>
      <c r="F1208" s="4" t="s">
        <v>204</v>
      </c>
      <c r="G1208" s="4" t="s">
        <v>204</v>
      </c>
      <c r="H1208" s="4" t="s">
        <v>31</v>
      </c>
      <c r="I1208" s="4" t="s">
        <v>2206</v>
      </c>
      <c r="J1208" s="4" t="s">
        <v>20</v>
      </c>
      <c r="K1208" s="4" t="s">
        <v>32</v>
      </c>
      <c r="L1208" s="4" t="s">
        <v>21</v>
      </c>
      <c r="M1208" s="15">
        <v>59000</v>
      </c>
      <c r="N1208" s="15">
        <v>65000</v>
      </c>
      <c r="O1208" s="16">
        <v>62000</v>
      </c>
      <c r="P1208" s="25">
        <f t="shared" si="56"/>
        <v>0</v>
      </c>
      <c r="Q1208" s="25">
        <f t="shared" si="57"/>
        <v>0</v>
      </c>
      <c r="R1208" s="25">
        <f t="shared" si="58"/>
        <v>0</v>
      </c>
    </row>
    <row r="1209" spans="1:18" x14ac:dyDescent="0.2">
      <c r="A1209" s="5" t="s">
        <v>13</v>
      </c>
      <c r="B1209" s="5" t="s">
        <v>798</v>
      </c>
      <c r="C1209" s="5" t="s">
        <v>90</v>
      </c>
      <c r="D1209" s="5" t="s">
        <v>2207</v>
      </c>
      <c r="E1209" s="5" t="s">
        <v>123</v>
      </c>
      <c r="F1209" s="5" t="s">
        <v>123</v>
      </c>
      <c r="G1209" s="5" t="s">
        <v>123</v>
      </c>
      <c r="H1209" s="5" t="s">
        <v>31</v>
      </c>
      <c r="I1209" s="5" t="s">
        <v>2208</v>
      </c>
      <c r="J1209" s="5" t="s">
        <v>20</v>
      </c>
      <c r="K1209" s="5" t="s">
        <v>32</v>
      </c>
      <c r="L1209" s="5" t="s">
        <v>33</v>
      </c>
      <c r="M1209" s="17">
        <v>89440</v>
      </c>
      <c r="N1209" s="17">
        <v>89440</v>
      </c>
      <c r="O1209" s="18">
        <v>89440</v>
      </c>
      <c r="P1209" s="25">
        <f t="shared" si="56"/>
        <v>0</v>
      </c>
      <c r="Q1209" s="25">
        <f t="shared" si="57"/>
        <v>0</v>
      </c>
      <c r="R1209" s="25">
        <f t="shared" si="58"/>
        <v>0</v>
      </c>
    </row>
    <row r="1210" spans="1:18" x14ac:dyDescent="0.2">
      <c r="A1210" s="4" t="s">
        <v>55</v>
      </c>
      <c r="B1210" s="4" t="s">
        <v>523</v>
      </c>
      <c r="C1210" s="4" t="s">
        <v>23</v>
      </c>
      <c r="D1210" s="4" t="s">
        <v>524</v>
      </c>
      <c r="E1210" s="4" t="s">
        <v>525</v>
      </c>
      <c r="F1210" s="4" t="s">
        <v>525</v>
      </c>
      <c r="G1210" s="4" t="s">
        <v>525</v>
      </c>
      <c r="H1210" s="4" t="s">
        <v>31</v>
      </c>
      <c r="I1210" s="4" t="s">
        <v>2209</v>
      </c>
      <c r="J1210" s="4" t="s">
        <v>20</v>
      </c>
      <c r="K1210" s="4" t="s">
        <v>32</v>
      </c>
      <c r="L1210" s="4" t="s">
        <v>33</v>
      </c>
      <c r="M1210" s="15">
        <v>90000</v>
      </c>
      <c r="N1210" s="15">
        <v>106000</v>
      </c>
      <c r="O1210" s="16">
        <v>98000</v>
      </c>
      <c r="P1210" s="25">
        <f t="shared" si="56"/>
        <v>0</v>
      </c>
      <c r="Q1210" s="25">
        <f t="shared" si="57"/>
        <v>0</v>
      </c>
      <c r="R1210" s="25">
        <f t="shared" si="58"/>
        <v>0</v>
      </c>
    </row>
    <row r="1211" spans="1:18" x14ac:dyDescent="0.2">
      <c r="A1211" s="5" t="s">
        <v>13</v>
      </c>
      <c r="B1211" s="5" t="s">
        <v>798</v>
      </c>
      <c r="C1211" s="5" t="s">
        <v>90</v>
      </c>
      <c r="D1211" s="5" t="s">
        <v>2210</v>
      </c>
      <c r="E1211" s="5" t="s">
        <v>123</v>
      </c>
      <c r="F1211" s="5" t="s">
        <v>123</v>
      </c>
      <c r="G1211" s="5" t="s">
        <v>123</v>
      </c>
      <c r="H1211" s="5" t="s">
        <v>31</v>
      </c>
      <c r="I1211" s="5" t="s">
        <v>2211</v>
      </c>
      <c r="J1211" s="5" t="s">
        <v>20</v>
      </c>
      <c r="K1211" s="5" t="s">
        <v>32</v>
      </c>
      <c r="L1211" s="5" t="s">
        <v>21</v>
      </c>
      <c r="M1211" s="17">
        <v>88608</v>
      </c>
      <c r="N1211" s="17">
        <v>88608</v>
      </c>
      <c r="O1211" s="18">
        <v>88608</v>
      </c>
      <c r="P1211" s="25">
        <f t="shared" si="56"/>
        <v>0</v>
      </c>
      <c r="Q1211" s="25">
        <f t="shared" si="57"/>
        <v>0</v>
      </c>
      <c r="R1211" s="25">
        <f t="shared" si="58"/>
        <v>0</v>
      </c>
    </row>
    <row r="1212" spans="1:18" x14ac:dyDescent="0.2">
      <c r="A1212" s="4" t="s">
        <v>26</v>
      </c>
      <c r="B1212" s="4" t="s">
        <v>2212</v>
      </c>
      <c r="C1212" s="4" t="s">
        <v>50</v>
      </c>
      <c r="D1212" s="4" t="s">
        <v>1918</v>
      </c>
      <c r="E1212" s="4" t="s">
        <v>1835</v>
      </c>
      <c r="F1212" s="4" t="s">
        <v>1835</v>
      </c>
      <c r="G1212" s="4" t="s">
        <v>1835</v>
      </c>
      <c r="H1212" s="4" t="s">
        <v>146</v>
      </c>
      <c r="I1212" s="4" t="s">
        <v>2213</v>
      </c>
      <c r="J1212" s="4" t="s">
        <v>20</v>
      </c>
      <c r="K1212" s="4" t="s">
        <v>32</v>
      </c>
      <c r="L1212" s="4" t="s">
        <v>21</v>
      </c>
      <c r="M1212" s="15">
        <v>68000</v>
      </c>
      <c r="N1212" s="15">
        <v>86000</v>
      </c>
      <c r="O1212" s="16">
        <v>77000</v>
      </c>
      <c r="P1212" s="25">
        <f t="shared" si="56"/>
        <v>0</v>
      </c>
      <c r="Q1212" s="25">
        <f t="shared" si="57"/>
        <v>0</v>
      </c>
      <c r="R1212" s="25">
        <f t="shared" si="58"/>
        <v>0</v>
      </c>
    </row>
    <row r="1213" spans="1:18" x14ac:dyDescent="0.2">
      <c r="A1213" s="5" t="s">
        <v>26</v>
      </c>
      <c r="B1213" s="5" t="s">
        <v>2214</v>
      </c>
      <c r="C1213" s="5" t="s">
        <v>23</v>
      </c>
      <c r="D1213" s="5" t="s">
        <v>1530</v>
      </c>
      <c r="E1213" s="5" t="s">
        <v>2979</v>
      </c>
      <c r="F1213" s="5" t="s">
        <v>2979</v>
      </c>
      <c r="G1213" s="5" t="s">
        <v>2979</v>
      </c>
      <c r="H1213" s="5" t="s">
        <v>146</v>
      </c>
      <c r="I1213" s="5" t="s">
        <v>2215</v>
      </c>
      <c r="J1213" s="5" t="s">
        <v>20</v>
      </c>
      <c r="K1213" s="5" t="s">
        <v>32</v>
      </c>
      <c r="L1213" s="5" t="s">
        <v>21</v>
      </c>
      <c r="M1213" s="17">
        <v>52000</v>
      </c>
      <c r="N1213" s="17">
        <v>75000</v>
      </c>
      <c r="O1213" s="18">
        <v>63500</v>
      </c>
      <c r="P1213" s="25">
        <f t="shared" si="56"/>
        <v>0</v>
      </c>
      <c r="Q1213" s="25">
        <f t="shared" si="57"/>
        <v>0</v>
      </c>
      <c r="R1213" s="25">
        <f t="shared" si="58"/>
        <v>0</v>
      </c>
    </row>
    <row r="1214" spans="1:18" x14ac:dyDescent="0.2">
      <c r="A1214" s="4" t="s">
        <v>105</v>
      </c>
      <c r="B1214" s="4" t="s">
        <v>510</v>
      </c>
      <c r="C1214" s="4" t="s">
        <v>28</v>
      </c>
      <c r="D1214" s="4" t="s">
        <v>2216</v>
      </c>
      <c r="E1214" s="4" t="s">
        <v>99</v>
      </c>
      <c r="F1214" s="4" t="s">
        <v>99</v>
      </c>
      <c r="G1214" s="4" t="s">
        <v>99</v>
      </c>
      <c r="H1214" s="4" t="s">
        <v>100</v>
      </c>
      <c r="I1214" s="4" t="s">
        <v>2217</v>
      </c>
      <c r="J1214" s="4" t="s">
        <v>45</v>
      </c>
      <c r="K1214" s="4" t="s">
        <v>32</v>
      </c>
      <c r="L1214" s="4" t="s">
        <v>241</v>
      </c>
      <c r="M1214" s="15">
        <v>49000</v>
      </c>
      <c r="N1214" s="15">
        <v>95000</v>
      </c>
      <c r="O1214" s="16">
        <v>72000</v>
      </c>
      <c r="P1214" s="25">
        <f t="shared" si="56"/>
        <v>0</v>
      </c>
      <c r="Q1214" s="25">
        <f t="shared" si="57"/>
        <v>0</v>
      </c>
      <c r="R1214" s="25">
        <f t="shared" si="58"/>
        <v>0</v>
      </c>
    </row>
    <row r="1215" spans="1:18" x14ac:dyDescent="0.2">
      <c r="A1215" s="5" t="s">
        <v>105</v>
      </c>
      <c r="B1215" s="5" t="s">
        <v>832</v>
      </c>
      <c r="C1215" s="5" t="s">
        <v>28</v>
      </c>
      <c r="D1215" s="5" t="s">
        <v>833</v>
      </c>
      <c r="E1215" s="5" t="s">
        <v>37</v>
      </c>
      <c r="F1215" s="5" t="s">
        <v>37</v>
      </c>
      <c r="G1215" s="5" t="s">
        <v>37</v>
      </c>
      <c r="H1215" s="5" t="s">
        <v>31</v>
      </c>
      <c r="I1215" s="5" t="s">
        <v>2218</v>
      </c>
      <c r="J1215" s="5" t="s">
        <v>45</v>
      </c>
      <c r="K1215" s="5" t="s">
        <v>32</v>
      </c>
      <c r="L1215" s="5" t="s">
        <v>241</v>
      </c>
      <c r="M1215" s="17">
        <v>80000</v>
      </c>
      <c r="N1215" s="17">
        <v>110000</v>
      </c>
      <c r="O1215" s="18">
        <v>95000</v>
      </c>
      <c r="P1215" s="25">
        <f t="shared" si="56"/>
        <v>0</v>
      </c>
      <c r="Q1215" s="25">
        <f t="shared" si="57"/>
        <v>0</v>
      </c>
      <c r="R1215" s="25">
        <f t="shared" si="58"/>
        <v>0</v>
      </c>
    </row>
    <row r="1216" spans="1:18" x14ac:dyDescent="0.2">
      <c r="A1216" s="4" t="s">
        <v>22</v>
      </c>
      <c r="B1216" s="4" t="s">
        <v>23</v>
      </c>
      <c r="C1216" s="4" t="s">
        <v>23</v>
      </c>
      <c r="D1216" s="4" t="s">
        <v>127</v>
      </c>
      <c r="E1216" s="4" t="s">
        <v>128</v>
      </c>
      <c r="F1216" s="4" t="s">
        <v>128</v>
      </c>
      <c r="G1216" s="4" t="s">
        <v>128</v>
      </c>
      <c r="H1216" s="4" t="s">
        <v>100</v>
      </c>
      <c r="I1216" s="4" t="s">
        <v>2219</v>
      </c>
      <c r="J1216" s="4" t="s">
        <v>20</v>
      </c>
      <c r="K1216" s="4" t="s">
        <v>32</v>
      </c>
      <c r="L1216" s="4" t="s">
        <v>130</v>
      </c>
      <c r="M1216" s="15">
        <v>65000</v>
      </c>
      <c r="N1216" s="15">
        <v>87000</v>
      </c>
      <c r="O1216" s="16">
        <v>76000</v>
      </c>
      <c r="P1216" s="25">
        <f t="shared" si="56"/>
        <v>0</v>
      </c>
      <c r="Q1216" s="25">
        <f t="shared" si="57"/>
        <v>0</v>
      </c>
      <c r="R1216" s="25">
        <f t="shared" si="58"/>
        <v>0</v>
      </c>
    </row>
    <row r="1217" spans="1:18" x14ac:dyDescent="0.2">
      <c r="A1217" s="5" t="s">
        <v>55</v>
      </c>
      <c r="B1217" s="5" t="s">
        <v>430</v>
      </c>
      <c r="C1217" s="5" t="s">
        <v>67</v>
      </c>
      <c r="D1217" s="5" t="s">
        <v>431</v>
      </c>
      <c r="E1217" s="5" t="s">
        <v>1835</v>
      </c>
      <c r="F1217" s="5" t="s">
        <v>1835</v>
      </c>
      <c r="G1217" s="5" t="s">
        <v>1835</v>
      </c>
      <c r="H1217" s="5" t="s">
        <v>146</v>
      </c>
      <c r="I1217" s="5" t="s">
        <v>2220</v>
      </c>
      <c r="J1217" s="5" t="s">
        <v>20</v>
      </c>
      <c r="K1217" s="5" t="s">
        <v>32</v>
      </c>
      <c r="L1217" s="5" t="s">
        <v>241</v>
      </c>
      <c r="M1217" s="17">
        <v>104000</v>
      </c>
      <c r="N1217" s="17">
        <v>104000</v>
      </c>
      <c r="O1217" s="18">
        <v>104000</v>
      </c>
      <c r="P1217" s="25">
        <f t="shared" si="56"/>
        <v>0</v>
      </c>
      <c r="Q1217" s="25">
        <f t="shared" si="57"/>
        <v>0</v>
      </c>
      <c r="R1217" s="25">
        <f t="shared" si="58"/>
        <v>0</v>
      </c>
    </row>
    <row r="1218" spans="1:18" x14ac:dyDescent="0.2">
      <c r="A1218" s="4" t="s">
        <v>81</v>
      </c>
      <c r="B1218" s="4" t="s">
        <v>1790</v>
      </c>
      <c r="C1218" s="4" t="s">
        <v>23</v>
      </c>
      <c r="D1218" s="4" t="s">
        <v>484</v>
      </c>
      <c r="E1218" s="4" t="s">
        <v>37</v>
      </c>
      <c r="F1218" s="4" t="s">
        <v>37</v>
      </c>
      <c r="G1218" s="4" t="s">
        <v>37</v>
      </c>
      <c r="H1218" s="4" t="s">
        <v>31</v>
      </c>
      <c r="I1218" s="4" t="s">
        <v>2221</v>
      </c>
      <c r="J1218" s="4" t="s">
        <v>375</v>
      </c>
      <c r="K1218" s="4" t="s">
        <v>32</v>
      </c>
      <c r="L1218" s="4" t="s">
        <v>33</v>
      </c>
      <c r="M1218" s="15">
        <v>60000</v>
      </c>
      <c r="N1218" s="15">
        <v>100000</v>
      </c>
      <c r="O1218" s="16">
        <v>80000</v>
      </c>
      <c r="P1218" s="25">
        <f t="shared" si="56"/>
        <v>0</v>
      </c>
      <c r="Q1218" s="25">
        <f t="shared" si="57"/>
        <v>0</v>
      </c>
      <c r="R1218" s="25">
        <f t="shared" si="58"/>
        <v>0</v>
      </c>
    </row>
    <row r="1219" spans="1:18" x14ac:dyDescent="0.2">
      <c r="A1219" s="5" t="s">
        <v>48</v>
      </c>
      <c r="B1219" s="5" t="s">
        <v>412</v>
      </c>
      <c r="C1219" s="5" t="s">
        <v>50</v>
      </c>
      <c r="D1219" s="5" t="s">
        <v>404</v>
      </c>
      <c r="E1219" s="5" t="s">
        <v>37</v>
      </c>
      <c r="F1219" s="5" t="s">
        <v>37</v>
      </c>
      <c r="G1219" s="5" t="s">
        <v>37</v>
      </c>
      <c r="H1219" s="5" t="s">
        <v>31</v>
      </c>
      <c r="I1219" s="5" t="s">
        <v>2222</v>
      </c>
      <c r="J1219" s="5" t="s">
        <v>20</v>
      </c>
      <c r="K1219" s="5" t="s">
        <v>32</v>
      </c>
      <c r="L1219" s="5" t="s">
        <v>21</v>
      </c>
      <c r="M1219" s="17">
        <v>60000</v>
      </c>
      <c r="N1219" s="17">
        <v>75000</v>
      </c>
      <c r="O1219" s="18">
        <v>67500</v>
      </c>
      <c r="P1219" s="25">
        <f t="shared" ref="P1219:P1282" si="59">IF(OR(M1219&lt;V$21, M1219&gt;V$25), 1, 0)</f>
        <v>0</v>
      </c>
      <c r="Q1219" s="25">
        <f t="shared" si="57"/>
        <v>0</v>
      </c>
      <c r="R1219" s="25">
        <f t="shared" si="58"/>
        <v>0</v>
      </c>
    </row>
    <row r="1220" spans="1:18" x14ac:dyDescent="0.2">
      <c r="A1220" s="4" t="s">
        <v>81</v>
      </c>
      <c r="B1220" s="4" t="s">
        <v>1417</v>
      </c>
      <c r="C1220" s="4" t="s">
        <v>50</v>
      </c>
      <c r="D1220" s="4" t="s">
        <v>68</v>
      </c>
      <c r="E1220" s="4" t="s">
        <v>37</v>
      </c>
      <c r="F1220" s="4" t="s">
        <v>37</v>
      </c>
      <c r="G1220" s="4" t="s">
        <v>37</v>
      </c>
      <c r="H1220" s="4" t="s">
        <v>31</v>
      </c>
      <c r="I1220" s="4" t="s">
        <v>2223</v>
      </c>
      <c r="J1220" s="4" t="s">
        <v>45</v>
      </c>
      <c r="K1220" s="4" t="s">
        <v>32</v>
      </c>
      <c r="L1220" s="4" t="s">
        <v>46</v>
      </c>
      <c r="M1220" s="15">
        <v>72000</v>
      </c>
      <c r="N1220" s="15">
        <v>80000</v>
      </c>
      <c r="O1220" s="16">
        <v>76000</v>
      </c>
      <c r="P1220" s="25">
        <f t="shared" si="59"/>
        <v>0</v>
      </c>
      <c r="Q1220" s="25">
        <f t="shared" si="57"/>
        <v>0</v>
      </c>
      <c r="R1220" s="25">
        <f t="shared" si="58"/>
        <v>0</v>
      </c>
    </row>
    <row r="1221" spans="1:18" x14ac:dyDescent="0.2">
      <c r="A1221" s="5" t="s">
        <v>55</v>
      </c>
      <c r="B1221" s="5" t="s">
        <v>446</v>
      </c>
      <c r="C1221" s="5" t="s">
        <v>50</v>
      </c>
      <c r="D1221" s="5" t="s">
        <v>447</v>
      </c>
      <c r="E1221" s="5" t="s">
        <v>123</v>
      </c>
      <c r="F1221" s="5" t="s">
        <v>123</v>
      </c>
      <c r="G1221" s="5" t="s">
        <v>123</v>
      </c>
      <c r="H1221" s="5" t="s">
        <v>31</v>
      </c>
      <c r="I1221" s="5" t="s">
        <v>2224</v>
      </c>
      <c r="J1221" s="5" t="s">
        <v>20</v>
      </c>
      <c r="K1221" s="5" t="s">
        <v>32</v>
      </c>
      <c r="L1221" s="5" t="s">
        <v>21</v>
      </c>
      <c r="M1221" s="17">
        <v>65000</v>
      </c>
      <c r="N1221" s="17">
        <v>100000</v>
      </c>
      <c r="O1221" s="18">
        <v>82500</v>
      </c>
      <c r="P1221" s="25">
        <f t="shared" si="59"/>
        <v>0</v>
      </c>
      <c r="Q1221" s="25">
        <f t="shared" si="57"/>
        <v>0</v>
      </c>
      <c r="R1221" s="25">
        <f t="shared" si="58"/>
        <v>0</v>
      </c>
    </row>
    <row r="1222" spans="1:18" x14ac:dyDescent="0.2">
      <c r="A1222" s="4" t="s">
        <v>88</v>
      </c>
      <c r="B1222" s="4" t="s">
        <v>1808</v>
      </c>
      <c r="C1222" s="4" t="s">
        <v>90</v>
      </c>
      <c r="D1222" s="4" t="s">
        <v>1809</v>
      </c>
      <c r="E1222" s="4" t="s">
        <v>1989</v>
      </c>
      <c r="F1222" s="4" t="s">
        <v>1989</v>
      </c>
      <c r="G1222" s="4" t="s">
        <v>1989</v>
      </c>
      <c r="H1222" s="4" t="s">
        <v>31</v>
      </c>
      <c r="I1222" s="4" t="s">
        <v>2225</v>
      </c>
      <c r="J1222" s="4" t="s">
        <v>20</v>
      </c>
      <c r="K1222" s="4" t="s">
        <v>32</v>
      </c>
      <c r="L1222" s="4" t="s">
        <v>21</v>
      </c>
      <c r="M1222" s="15">
        <v>85816.8</v>
      </c>
      <c r="N1222" s="15">
        <v>91520</v>
      </c>
      <c r="O1222" s="16">
        <v>88668.4</v>
      </c>
      <c r="P1222" s="25">
        <f t="shared" si="59"/>
        <v>0</v>
      </c>
      <c r="Q1222" s="25">
        <f t="shared" si="57"/>
        <v>0</v>
      </c>
      <c r="R1222" s="25">
        <f t="shared" si="58"/>
        <v>0</v>
      </c>
    </row>
    <row r="1223" spans="1:18" x14ac:dyDescent="0.2">
      <c r="A1223" s="5" t="s">
        <v>88</v>
      </c>
      <c r="B1223" s="5" t="s">
        <v>1273</v>
      </c>
      <c r="C1223" s="5" t="s">
        <v>90</v>
      </c>
      <c r="D1223" s="5" t="s">
        <v>1274</v>
      </c>
      <c r="E1223" s="5" t="s">
        <v>37</v>
      </c>
      <c r="F1223" s="5" t="s">
        <v>37</v>
      </c>
      <c r="G1223" s="5" t="s">
        <v>37</v>
      </c>
      <c r="H1223" s="5" t="s">
        <v>31</v>
      </c>
      <c r="I1223" s="5" t="s">
        <v>2226</v>
      </c>
      <c r="J1223" s="5" t="s">
        <v>20</v>
      </c>
      <c r="K1223" s="5" t="s">
        <v>32</v>
      </c>
      <c r="L1223" s="5" t="s">
        <v>21</v>
      </c>
      <c r="M1223" s="17">
        <v>78000</v>
      </c>
      <c r="N1223" s="17">
        <v>100000</v>
      </c>
      <c r="O1223" s="18">
        <v>89000</v>
      </c>
      <c r="P1223" s="25">
        <f t="shared" si="59"/>
        <v>0</v>
      </c>
      <c r="Q1223" s="25">
        <f t="shared" si="57"/>
        <v>0</v>
      </c>
      <c r="R1223" s="25">
        <f t="shared" si="58"/>
        <v>0</v>
      </c>
    </row>
    <row r="1224" spans="1:18" x14ac:dyDescent="0.2">
      <c r="A1224" s="4" t="s">
        <v>13</v>
      </c>
      <c r="B1224" s="4" t="s">
        <v>1708</v>
      </c>
      <c r="C1224" s="4" t="s">
        <v>35</v>
      </c>
      <c r="D1224" s="4" t="s">
        <v>1709</v>
      </c>
      <c r="E1224" s="4" t="s">
        <v>1710</v>
      </c>
      <c r="F1224" s="4" t="s">
        <v>1710</v>
      </c>
      <c r="G1224" s="4" t="s">
        <v>1710</v>
      </c>
      <c r="H1224" s="4" t="s">
        <v>18</v>
      </c>
      <c r="I1224" s="4" t="s">
        <v>2227</v>
      </c>
      <c r="J1224" s="4" t="s">
        <v>45</v>
      </c>
      <c r="K1224" s="4" t="s">
        <v>32</v>
      </c>
      <c r="L1224" s="4" t="s">
        <v>21</v>
      </c>
      <c r="M1224" s="15">
        <v>47000</v>
      </c>
      <c r="N1224" s="15">
        <v>70000</v>
      </c>
      <c r="O1224" s="16">
        <v>58500</v>
      </c>
      <c r="P1224" s="25">
        <f t="shared" si="59"/>
        <v>0</v>
      </c>
      <c r="Q1224" s="25">
        <f t="shared" si="57"/>
        <v>0</v>
      </c>
      <c r="R1224" s="25">
        <f t="shared" si="58"/>
        <v>0</v>
      </c>
    </row>
    <row r="1225" spans="1:18" x14ac:dyDescent="0.2">
      <c r="A1225" s="5" t="s">
        <v>105</v>
      </c>
      <c r="B1225" s="5" t="s">
        <v>28</v>
      </c>
      <c r="C1225" s="5" t="s">
        <v>28</v>
      </c>
      <c r="D1225" s="5" t="s">
        <v>2228</v>
      </c>
      <c r="E1225" s="5" t="s">
        <v>1835</v>
      </c>
      <c r="F1225" s="5" t="s">
        <v>1835</v>
      </c>
      <c r="G1225" s="5" t="s">
        <v>1835</v>
      </c>
      <c r="H1225" s="5" t="s">
        <v>146</v>
      </c>
      <c r="I1225" s="5" t="s">
        <v>2229</v>
      </c>
      <c r="J1225" s="5" t="s">
        <v>20</v>
      </c>
      <c r="K1225" s="5" t="s">
        <v>32</v>
      </c>
      <c r="L1225" s="5" t="s">
        <v>21</v>
      </c>
      <c r="M1225" s="17">
        <v>76000</v>
      </c>
      <c r="N1225" s="17">
        <v>106000</v>
      </c>
      <c r="O1225" s="18">
        <v>91000</v>
      </c>
      <c r="P1225" s="25">
        <f t="shared" si="59"/>
        <v>0</v>
      </c>
      <c r="Q1225" s="25">
        <f t="shared" si="57"/>
        <v>0</v>
      </c>
      <c r="R1225" s="25">
        <f t="shared" si="58"/>
        <v>0</v>
      </c>
    </row>
    <row r="1226" spans="1:18" x14ac:dyDescent="0.2">
      <c r="A1226" s="4" t="s">
        <v>88</v>
      </c>
      <c r="B1226" s="4" t="s">
        <v>537</v>
      </c>
      <c r="C1226" s="4" t="s">
        <v>90</v>
      </c>
      <c r="D1226" s="4" t="s">
        <v>538</v>
      </c>
      <c r="E1226" s="4" t="s">
        <v>539</v>
      </c>
      <c r="F1226" s="4" t="s">
        <v>539</v>
      </c>
      <c r="G1226" s="4" t="s">
        <v>539</v>
      </c>
      <c r="H1226" s="4" t="s">
        <v>540</v>
      </c>
      <c r="I1226" s="4" t="s">
        <v>2230</v>
      </c>
      <c r="J1226" s="4" t="s">
        <v>20</v>
      </c>
      <c r="K1226" s="4" t="s">
        <v>32</v>
      </c>
      <c r="L1226" s="4" t="s">
        <v>21</v>
      </c>
      <c r="M1226" s="15">
        <v>45000</v>
      </c>
      <c r="N1226" s="15">
        <v>90000</v>
      </c>
      <c r="O1226" s="16">
        <v>67500</v>
      </c>
      <c r="P1226" s="25">
        <f t="shared" si="59"/>
        <v>0</v>
      </c>
      <c r="Q1226" s="25">
        <f t="shared" si="57"/>
        <v>0</v>
      </c>
      <c r="R1226" s="25">
        <f t="shared" si="58"/>
        <v>0</v>
      </c>
    </row>
    <row r="1227" spans="1:18" x14ac:dyDescent="0.2">
      <c r="A1227" s="5" t="s">
        <v>81</v>
      </c>
      <c r="B1227" s="5" t="s">
        <v>434</v>
      </c>
      <c r="C1227" s="5" t="s">
        <v>50</v>
      </c>
      <c r="D1227" s="5" t="s">
        <v>435</v>
      </c>
      <c r="E1227" s="5" t="s">
        <v>37</v>
      </c>
      <c r="F1227" s="5" t="s">
        <v>37</v>
      </c>
      <c r="G1227" s="5" t="s">
        <v>37</v>
      </c>
      <c r="H1227" s="5" t="s">
        <v>31</v>
      </c>
      <c r="I1227" s="5" t="s">
        <v>2231</v>
      </c>
      <c r="J1227" s="5" t="s">
        <v>45</v>
      </c>
      <c r="K1227" s="5" t="s">
        <v>32</v>
      </c>
      <c r="L1227" s="5" t="s">
        <v>33</v>
      </c>
      <c r="M1227" s="17">
        <v>55000</v>
      </c>
      <c r="N1227" s="17">
        <v>80000</v>
      </c>
      <c r="O1227" s="18">
        <v>67500</v>
      </c>
      <c r="P1227" s="25">
        <f t="shared" si="59"/>
        <v>0</v>
      </c>
      <c r="Q1227" s="25">
        <f t="shared" si="57"/>
        <v>0</v>
      </c>
      <c r="R1227" s="25">
        <f t="shared" si="58"/>
        <v>0</v>
      </c>
    </row>
    <row r="1228" spans="1:18" x14ac:dyDescent="0.2">
      <c r="A1228" s="4" t="s">
        <v>22</v>
      </c>
      <c r="B1228" s="4" t="s">
        <v>23</v>
      </c>
      <c r="C1228" s="4" t="s">
        <v>23</v>
      </c>
      <c r="D1228" s="4" t="s">
        <v>2232</v>
      </c>
      <c r="E1228" s="4" t="s">
        <v>37</v>
      </c>
      <c r="F1228" s="4" t="s">
        <v>37</v>
      </c>
      <c r="G1228" s="4" t="s">
        <v>37</v>
      </c>
      <c r="H1228" s="4" t="s">
        <v>31</v>
      </c>
      <c r="I1228" s="4" t="s">
        <v>2233</v>
      </c>
      <c r="J1228" s="4" t="s">
        <v>20</v>
      </c>
      <c r="K1228" s="4" t="s">
        <v>32</v>
      </c>
      <c r="L1228" s="4" t="s">
        <v>241</v>
      </c>
      <c r="M1228" s="15">
        <v>57000</v>
      </c>
      <c r="N1228" s="15">
        <v>82000</v>
      </c>
      <c r="O1228" s="16">
        <v>69500</v>
      </c>
      <c r="P1228" s="25">
        <f t="shared" si="59"/>
        <v>0</v>
      </c>
      <c r="Q1228" s="25">
        <f t="shared" si="57"/>
        <v>0</v>
      </c>
      <c r="R1228" s="25">
        <f t="shared" si="58"/>
        <v>0</v>
      </c>
    </row>
    <row r="1229" spans="1:18" x14ac:dyDescent="0.2">
      <c r="A1229" s="5" t="s">
        <v>13</v>
      </c>
      <c r="B1229" s="5" t="s">
        <v>798</v>
      </c>
      <c r="C1229" s="5" t="s">
        <v>90</v>
      </c>
      <c r="D1229" s="5" t="s">
        <v>2234</v>
      </c>
      <c r="E1229" s="5" t="s">
        <v>323</v>
      </c>
      <c r="F1229" s="5" t="s">
        <v>323</v>
      </c>
      <c r="G1229" s="5" t="s">
        <v>323</v>
      </c>
      <c r="H1229" s="5" t="s">
        <v>53</v>
      </c>
      <c r="I1229" s="5" t="s">
        <v>2235</v>
      </c>
      <c r="J1229" s="5" t="s">
        <v>20</v>
      </c>
      <c r="K1229" s="5" t="s">
        <v>32</v>
      </c>
      <c r="L1229" s="5" t="s">
        <v>21</v>
      </c>
      <c r="M1229" s="17">
        <v>76960</v>
      </c>
      <c r="N1229" s="17">
        <v>76960</v>
      </c>
      <c r="O1229" s="18">
        <v>76960</v>
      </c>
      <c r="P1229" s="25">
        <f t="shared" si="59"/>
        <v>0</v>
      </c>
      <c r="Q1229" s="25">
        <f t="shared" si="57"/>
        <v>0</v>
      </c>
      <c r="R1229" s="25">
        <f t="shared" si="58"/>
        <v>0</v>
      </c>
    </row>
    <row r="1230" spans="1:18" x14ac:dyDescent="0.2">
      <c r="A1230" s="4" t="s">
        <v>13</v>
      </c>
      <c r="B1230" s="4" t="s">
        <v>798</v>
      </c>
      <c r="C1230" s="4" t="s">
        <v>90</v>
      </c>
      <c r="D1230" s="4" t="s">
        <v>2234</v>
      </c>
      <c r="E1230" s="4" t="s">
        <v>323</v>
      </c>
      <c r="F1230" s="4" t="s">
        <v>323</v>
      </c>
      <c r="G1230" s="4" t="s">
        <v>323</v>
      </c>
      <c r="H1230" s="4" t="s">
        <v>146</v>
      </c>
      <c r="I1230" s="4" t="s">
        <v>2235</v>
      </c>
      <c r="J1230" s="4" t="s">
        <v>20</v>
      </c>
      <c r="K1230" s="4" t="s">
        <v>32</v>
      </c>
      <c r="L1230" s="4" t="s">
        <v>21</v>
      </c>
      <c r="M1230" s="15">
        <v>76960</v>
      </c>
      <c r="N1230" s="15">
        <v>76960</v>
      </c>
      <c r="O1230" s="16">
        <v>76960</v>
      </c>
      <c r="P1230" s="25">
        <f t="shared" si="59"/>
        <v>0</v>
      </c>
      <c r="Q1230" s="25">
        <f t="shared" si="57"/>
        <v>0</v>
      </c>
      <c r="R1230" s="25">
        <f t="shared" si="58"/>
        <v>0</v>
      </c>
    </row>
    <row r="1231" spans="1:18" x14ac:dyDescent="0.2">
      <c r="A1231" s="5" t="s">
        <v>13</v>
      </c>
      <c r="B1231" s="5" t="s">
        <v>798</v>
      </c>
      <c r="C1231" s="5" t="s">
        <v>90</v>
      </c>
      <c r="D1231" s="5" t="s">
        <v>2234</v>
      </c>
      <c r="E1231" s="5" t="s">
        <v>323</v>
      </c>
      <c r="F1231" s="5" t="s">
        <v>323</v>
      </c>
      <c r="G1231" s="5" t="s">
        <v>323</v>
      </c>
      <c r="H1231" s="5" t="s">
        <v>178</v>
      </c>
      <c r="I1231" s="5" t="s">
        <v>2235</v>
      </c>
      <c r="J1231" s="5" t="s">
        <v>20</v>
      </c>
      <c r="K1231" s="5" t="s">
        <v>32</v>
      </c>
      <c r="L1231" s="5" t="s">
        <v>21</v>
      </c>
      <c r="M1231" s="17">
        <v>76960</v>
      </c>
      <c r="N1231" s="17">
        <v>76960</v>
      </c>
      <c r="O1231" s="18">
        <v>76960</v>
      </c>
      <c r="P1231" s="25">
        <f t="shared" si="59"/>
        <v>0</v>
      </c>
      <c r="Q1231" s="25">
        <f t="shared" si="57"/>
        <v>0</v>
      </c>
      <c r="R1231" s="25">
        <f t="shared" si="58"/>
        <v>0</v>
      </c>
    </row>
    <row r="1232" spans="1:18" x14ac:dyDescent="0.2">
      <c r="A1232" s="4" t="s">
        <v>13</v>
      </c>
      <c r="B1232" s="4" t="s">
        <v>1477</v>
      </c>
      <c r="C1232" s="4" t="s">
        <v>35</v>
      </c>
      <c r="D1232" s="4" t="s">
        <v>861</v>
      </c>
      <c r="E1232" s="4" t="s">
        <v>1835</v>
      </c>
      <c r="F1232" s="4" t="s">
        <v>1835</v>
      </c>
      <c r="G1232" s="4" t="s">
        <v>1835</v>
      </c>
      <c r="H1232" s="4" t="s">
        <v>146</v>
      </c>
      <c r="I1232" s="4" t="s">
        <v>2236</v>
      </c>
      <c r="J1232" s="4" t="s">
        <v>20</v>
      </c>
      <c r="K1232" s="4" t="s">
        <v>32</v>
      </c>
      <c r="L1232" s="4" t="s">
        <v>21</v>
      </c>
      <c r="M1232" s="15">
        <v>76000</v>
      </c>
      <c r="N1232" s="15">
        <v>89440</v>
      </c>
      <c r="O1232" s="16">
        <v>82720</v>
      </c>
      <c r="P1232" s="25">
        <f t="shared" si="59"/>
        <v>0</v>
      </c>
      <c r="Q1232" s="25">
        <f t="shared" si="57"/>
        <v>0</v>
      </c>
      <c r="R1232" s="25">
        <f t="shared" si="58"/>
        <v>0</v>
      </c>
    </row>
    <row r="1233" spans="1:18" x14ac:dyDescent="0.2">
      <c r="A1233" s="5" t="s">
        <v>22</v>
      </c>
      <c r="B1233" s="5" t="s">
        <v>23</v>
      </c>
      <c r="C1233" s="5" t="s">
        <v>23</v>
      </c>
      <c r="D1233" s="5" t="s">
        <v>2237</v>
      </c>
      <c r="E1233" s="5" t="s">
        <v>123</v>
      </c>
      <c r="F1233" s="5" t="s">
        <v>123</v>
      </c>
      <c r="G1233" s="5" t="s">
        <v>123</v>
      </c>
      <c r="H1233" s="5" t="s">
        <v>31</v>
      </c>
      <c r="I1233" s="5" t="s">
        <v>2238</v>
      </c>
      <c r="J1233" s="5" t="s">
        <v>20</v>
      </c>
      <c r="K1233" s="5" t="s">
        <v>32</v>
      </c>
      <c r="L1233" s="5" t="s">
        <v>241</v>
      </c>
      <c r="M1233" s="17">
        <v>67000</v>
      </c>
      <c r="N1233" s="17">
        <v>97000</v>
      </c>
      <c r="O1233" s="18">
        <v>82000</v>
      </c>
      <c r="P1233" s="25">
        <f t="shared" si="59"/>
        <v>0</v>
      </c>
      <c r="Q1233" s="25">
        <f t="shared" si="57"/>
        <v>0</v>
      </c>
      <c r="R1233" s="25">
        <f t="shared" si="58"/>
        <v>0</v>
      </c>
    </row>
    <row r="1234" spans="1:18" x14ac:dyDescent="0.2">
      <c r="A1234" s="4" t="s">
        <v>48</v>
      </c>
      <c r="B1234" s="4" t="s">
        <v>1679</v>
      </c>
      <c r="C1234" s="4" t="s">
        <v>50</v>
      </c>
      <c r="D1234" s="4" t="s">
        <v>1680</v>
      </c>
      <c r="E1234" s="4" t="s">
        <v>17</v>
      </c>
      <c r="F1234" s="4" t="s">
        <v>17</v>
      </c>
      <c r="G1234" s="4" t="s">
        <v>17</v>
      </c>
      <c r="H1234" s="4" t="s">
        <v>18</v>
      </c>
      <c r="I1234" s="4" t="s">
        <v>2239</v>
      </c>
      <c r="J1234" s="4" t="s">
        <v>20</v>
      </c>
      <c r="K1234" s="4" t="s">
        <v>17</v>
      </c>
      <c r="L1234" s="4" t="s">
        <v>21</v>
      </c>
      <c r="M1234" s="15">
        <v>68500</v>
      </c>
      <c r="N1234" s="15">
        <v>87000</v>
      </c>
      <c r="O1234" s="16">
        <v>77750</v>
      </c>
      <c r="P1234" s="25">
        <f t="shared" si="59"/>
        <v>0</v>
      </c>
      <c r="Q1234" s="25">
        <f t="shared" si="57"/>
        <v>0</v>
      </c>
      <c r="R1234" s="25">
        <f t="shared" si="58"/>
        <v>0</v>
      </c>
    </row>
    <row r="1235" spans="1:18" x14ac:dyDescent="0.2">
      <c r="A1235" s="5" t="s">
        <v>22</v>
      </c>
      <c r="B1235" s="5" t="s">
        <v>23</v>
      </c>
      <c r="C1235" s="5" t="s">
        <v>23</v>
      </c>
      <c r="D1235" s="5" t="s">
        <v>1794</v>
      </c>
      <c r="E1235" s="5" t="s">
        <v>30</v>
      </c>
      <c r="F1235" s="5" t="s">
        <v>30</v>
      </c>
      <c r="G1235" s="5" t="s">
        <v>30</v>
      </c>
      <c r="H1235" s="5" t="s">
        <v>31</v>
      </c>
      <c r="I1235" s="5" t="s">
        <v>2240</v>
      </c>
      <c r="J1235" s="5" t="s">
        <v>20</v>
      </c>
      <c r="K1235" s="5" t="s">
        <v>32</v>
      </c>
      <c r="L1235" s="5" t="s">
        <v>21</v>
      </c>
      <c r="M1235" s="17">
        <v>65000</v>
      </c>
      <c r="N1235" s="17">
        <v>80000</v>
      </c>
      <c r="O1235" s="18">
        <v>72500</v>
      </c>
      <c r="P1235" s="25">
        <f t="shared" si="59"/>
        <v>0</v>
      </c>
      <c r="Q1235" s="25">
        <f t="shared" si="57"/>
        <v>0</v>
      </c>
      <c r="R1235" s="25">
        <f t="shared" si="58"/>
        <v>0</v>
      </c>
    </row>
    <row r="1236" spans="1:18" x14ac:dyDescent="0.2">
      <c r="A1236" s="4" t="s">
        <v>22</v>
      </c>
      <c r="B1236" s="4" t="s">
        <v>23</v>
      </c>
      <c r="C1236" s="4" t="s">
        <v>23</v>
      </c>
      <c r="D1236" s="4" t="s">
        <v>748</v>
      </c>
      <c r="E1236" s="4" t="s">
        <v>99</v>
      </c>
      <c r="F1236" s="4" t="s">
        <v>99</v>
      </c>
      <c r="G1236" s="4" t="s">
        <v>99</v>
      </c>
      <c r="H1236" s="4" t="s">
        <v>100</v>
      </c>
      <c r="I1236" s="4" t="s">
        <v>2241</v>
      </c>
      <c r="J1236" s="4" t="s">
        <v>20</v>
      </c>
      <c r="K1236" s="4" t="s">
        <v>32</v>
      </c>
      <c r="L1236" s="4" t="s">
        <v>33</v>
      </c>
      <c r="M1236" s="15">
        <v>90168</v>
      </c>
      <c r="N1236" s="15">
        <v>120556.8</v>
      </c>
      <c r="O1236" s="16">
        <v>105362.4</v>
      </c>
      <c r="P1236" s="25">
        <f t="shared" si="59"/>
        <v>0</v>
      </c>
      <c r="Q1236" s="25">
        <f t="shared" si="57"/>
        <v>1</v>
      </c>
      <c r="R1236" s="25">
        <f t="shared" si="58"/>
        <v>0</v>
      </c>
    </row>
    <row r="1237" spans="1:18" x14ac:dyDescent="0.2">
      <c r="A1237" s="5" t="s">
        <v>26</v>
      </c>
      <c r="B1237" s="5" t="s">
        <v>2242</v>
      </c>
      <c r="C1237" s="5" t="s">
        <v>188</v>
      </c>
      <c r="D1237" s="5" t="s">
        <v>2243</v>
      </c>
      <c r="E1237" s="5" t="s">
        <v>17</v>
      </c>
      <c r="F1237" s="5" t="s">
        <v>17</v>
      </c>
      <c r="G1237" s="5" t="s">
        <v>17</v>
      </c>
      <c r="H1237" s="5" t="s">
        <v>18</v>
      </c>
      <c r="I1237" s="5" t="s">
        <v>2244</v>
      </c>
      <c r="J1237" s="5" t="s">
        <v>20</v>
      </c>
      <c r="K1237" s="5" t="s">
        <v>17</v>
      </c>
      <c r="L1237" s="5" t="s">
        <v>21</v>
      </c>
      <c r="M1237" s="17">
        <v>104000</v>
      </c>
      <c r="N1237" s="17">
        <v>180000</v>
      </c>
      <c r="O1237" s="18">
        <v>142000</v>
      </c>
      <c r="P1237" s="25">
        <f t="shared" si="59"/>
        <v>0</v>
      </c>
      <c r="Q1237" s="25">
        <f t="shared" si="57"/>
        <v>1</v>
      </c>
      <c r="R1237" s="25">
        <f t="shared" si="58"/>
        <v>1</v>
      </c>
    </row>
    <row r="1238" spans="1:18" x14ac:dyDescent="0.2">
      <c r="A1238" s="4" t="s">
        <v>22</v>
      </c>
      <c r="B1238" s="4" t="s">
        <v>23</v>
      </c>
      <c r="C1238" s="4" t="s">
        <v>23</v>
      </c>
      <c r="D1238" s="4" t="s">
        <v>794</v>
      </c>
      <c r="E1238" s="4" t="s">
        <v>600</v>
      </c>
      <c r="F1238" s="4" t="s">
        <v>600</v>
      </c>
      <c r="G1238" s="4" t="s">
        <v>600</v>
      </c>
      <c r="H1238" s="4" t="s">
        <v>31</v>
      </c>
      <c r="I1238" s="4" t="s">
        <v>2245</v>
      </c>
      <c r="J1238" s="4" t="s">
        <v>20</v>
      </c>
      <c r="K1238" s="4" t="s">
        <v>32</v>
      </c>
      <c r="L1238" s="4" t="s">
        <v>21</v>
      </c>
      <c r="M1238" s="15">
        <v>54000</v>
      </c>
      <c r="N1238" s="15">
        <v>63000</v>
      </c>
      <c r="O1238" s="16">
        <v>58500</v>
      </c>
      <c r="P1238" s="25">
        <f t="shared" si="59"/>
        <v>0</v>
      </c>
      <c r="Q1238" s="25">
        <f t="shared" si="57"/>
        <v>0</v>
      </c>
      <c r="R1238" s="25">
        <f t="shared" si="58"/>
        <v>0</v>
      </c>
    </row>
    <row r="1239" spans="1:18" x14ac:dyDescent="0.2">
      <c r="A1239" s="5" t="s">
        <v>105</v>
      </c>
      <c r="B1239" s="5" t="s">
        <v>2246</v>
      </c>
      <c r="C1239" s="5" t="s">
        <v>50</v>
      </c>
      <c r="D1239" s="5" t="s">
        <v>2247</v>
      </c>
      <c r="E1239" s="5" t="s">
        <v>37</v>
      </c>
      <c r="F1239" s="5" t="s">
        <v>37</v>
      </c>
      <c r="G1239" s="5" t="s">
        <v>37</v>
      </c>
      <c r="H1239" s="5" t="s">
        <v>31</v>
      </c>
      <c r="I1239" s="5" t="s">
        <v>2248</v>
      </c>
      <c r="J1239" s="5" t="s">
        <v>20</v>
      </c>
      <c r="K1239" s="5" t="s">
        <v>32</v>
      </c>
      <c r="L1239" s="5" t="s">
        <v>93</v>
      </c>
      <c r="M1239" s="17">
        <v>62000</v>
      </c>
      <c r="N1239" s="17">
        <v>100000</v>
      </c>
      <c r="O1239" s="18">
        <v>81000</v>
      </c>
      <c r="P1239" s="25">
        <f t="shared" si="59"/>
        <v>0</v>
      </c>
      <c r="Q1239" s="25">
        <f t="shared" si="57"/>
        <v>0</v>
      </c>
      <c r="R1239" s="25">
        <f t="shared" si="58"/>
        <v>0</v>
      </c>
    </row>
    <row r="1240" spans="1:18" x14ac:dyDescent="0.2">
      <c r="A1240" s="4" t="s">
        <v>48</v>
      </c>
      <c r="B1240" s="4" t="s">
        <v>565</v>
      </c>
      <c r="C1240" s="4" t="s">
        <v>50</v>
      </c>
      <c r="D1240" s="4" t="s">
        <v>673</v>
      </c>
      <c r="E1240" s="4" t="s">
        <v>316</v>
      </c>
      <c r="F1240" s="4" t="s">
        <v>316</v>
      </c>
      <c r="G1240" s="4" t="s">
        <v>316</v>
      </c>
      <c r="H1240" s="4" t="s">
        <v>31</v>
      </c>
      <c r="I1240" s="4" t="s">
        <v>2249</v>
      </c>
      <c r="J1240" s="4" t="s">
        <v>20</v>
      </c>
      <c r="K1240" s="4" t="s">
        <v>32</v>
      </c>
      <c r="L1240" s="4" t="s">
        <v>21</v>
      </c>
      <c r="M1240" s="15">
        <v>60000</v>
      </c>
      <c r="N1240" s="15">
        <v>75000</v>
      </c>
      <c r="O1240" s="16">
        <v>67500</v>
      </c>
      <c r="P1240" s="25">
        <f t="shared" si="59"/>
        <v>0</v>
      </c>
      <c r="Q1240" s="25">
        <f t="shared" si="57"/>
        <v>0</v>
      </c>
      <c r="R1240" s="25">
        <f t="shared" si="58"/>
        <v>0</v>
      </c>
    </row>
    <row r="1241" spans="1:18" x14ac:dyDescent="0.2">
      <c r="A1241" s="5" t="s">
        <v>13</v>
      </c>
      <c r="B1241" s="5" t="s">
        <v>798</v>
      </c>
      <c r="C1241" s="5" t="s">
        <v>90</v>
      </c>
      <c r="D1241" s="5" t="s">
        <v>799</v>
      </c>
      <c r="E1241" s="5" t="s">
        <v>99</v>
      </c>
      <c r="F1241" s="5" t="s">
        <v>99</v>
      </c>
      <c r="G1241" s="5" t="s">
        <v>99</v>
      </c>
      <c r="H1241" s="5" t="s">
        <v>100</v>
      </c>
      <c r="I1241" s="5" t="s">
        <v>2029</v>
      </c>
      <c r="J1241" s="5" t="s">
        <v>20</v>
      </c>
      <c r="K1241" s="5" t="s">
        <v>32</v>
      </c>
      <c r="L1241" s="5" t="s">
        <v>21</v>
      </c>
      <c r="M1241" s="17">
        <v>87360</v>
      </c>
      <c r="N1241" s="17">
        <v>104000</v>
      </c>
      <c r="O1241" s="18">
        <v>95680</v>
      </c>
      <c r="P1241" s="25">
        <f t="shared" si="59"/>
        <v>0</v>
      </c>
      <c r="Q1241" s="25">
        <f t="shared" si="57"/>
        <v>0</v>
      </c>
      <c r="R1241" s="25">
        <f t="shared" si="58"/>
        <v>0</v>
      </c>
    </row>
    <row r="1242" spans="1:18" x14ac:dyDescent="0.2">
      <c r="A1242" s="4" t="s">
        <v>13</v>
      </c>
      <c r="B1242" s="4" t="s">
        <v>798</v>
      </c>
      <c r="C1242" s="4" t="s">
        <v>90</v>
      </c>
      <c r="D1242" s="4" t="s">
        <v>2250</v>
      </c>
      <c r="E1242" s="4" t="s">
        <v>37</v>
      </c>
      <c r="F1242" s="4" t="s">
        <v>37</v>
      </c>
      <c r="G1242" s="4" t="s">
        <v>37</v>
      </c>
      <c r="H1242" s="4" t="s">
        <v>31</v>
      </c>
      <c r="I1242" s="4" t="s">
        <v>2029</v>
      </c>
      <c r="J1242" s="4" t="s">
        <v>20</v>
      </c>
      <c r="K1242" s="4" t="s">
        <v>32</v>
      </c>
      <c r="L1242" s="4" t="s">
        <v>33</v>
      </c>
      <c r="M1242" s="15">
        <v>89440</v>
      </c>
      <c r="N1242" s="15">
        <v>89440</v>
      </c>
      <c r="O1242" s="16">
        <v>89440</v>
      </c>
      <c r="P1242" s="25">
        <f t="shared" si="59"/>
        <v>0</v>
      </c>
      <c r="Q1242" s="25">
        <f t="shared" si="57"/>
        <v>0</v>
      </c>
      <c r="R1242" s="25">
        <f t="shared" si="58"/>
        <v>0</v>
      </c>
    </row>
    <row r="1243" spans="1:18" x14ac:dyDescent="0.2">
      <c r="A1243" s="5" t="s">
        <v>88</v>
      </c>
      <c r="B1243" s="5" t="s">
        <v>645</v>
      </c>
      <c r="C1243" s="5" t="s">
        <v>28</v>
      </c>
      <c r="D1243" s="5" t="s">
        <v>808</v>
      </c>
      <c r="E1243" s="5" t="s">
        <v>123</v>
      </c>
      <c r="F1243" s="5" t="s">
        <v>123</v>
      </c>
      <c r="G1243" s="5" t="s">
        <v>123</v>
      </c>
      <c r="H1243" s="5" t="s">
        <v>31</v>
      </c>
      <c r="I1243" s="5" t="s">
        <v>2106</v>
      </c>
      <c r="J1243" s="5" t="s">
        <v>20</v>
      </c>
      <c r="K1243" s="5" t="s">
        <v>32</v>
      </c>
      <c r="L1243" s="5" t="s">
        <v>301</v>
      </c>
      <c r="M1243" s="17">
        <v>91520</v>
      </c>
      <c r="N1243" s="17">
        <v>91520</v>
      </c>
      <c r="O1243" s="18">
        <v>91520</v>
      </c>
      <c r="P1243" s="25">
        <f t="shared" si="59"/>
        <v>0</v>
      </c>
      <c r="Q1243" s="25">
        <f t="shared" si="57"/>
        <v>0</v>
      </c>
      <c r="R1243" s="25">
        <f t="shared" si="58"/>
        <v>0</v>
      </c>
    </row>
    <row r="1244" spans="1:18" x14ac:dyDescent="0.2">
      <c r="A1244" s="4" t="s">
        <v>96</v>
      </c>
      <c r="B1244" s="4" t="s">
        <v>15</v>
      </c>
      <c r="C1244" s="4" t="s">
        <v>15</v>
      </c>
      <c r="D1244" s="4" t="s">
        <v>1218</v>
      </c>
      <c r="E1244" s="4" t="s">
        <v>123</v>
      </c>
      <c r="F1244" s="4" t="s">
        <v>123</v>
      </c>
      <c r="G1244" s="4" t="s">
        <v>123</v>
      </c>
      <c r="H1244" s="4" t="s">
        <v>31</v>
      </c>
      <c r="I1244" s="4" t="s">
        <v>2251</v>
      </c>
      <c r="J1244" s="4" t="s">
        <v>20</v>
      </c>
      <c r="K1244" s="4" t="s">
        <v>32</v>
      </c>
      <c r="L1244" s="4" t="s">
        <v>21</v>
      </c>
      <c r="M1244" s="15">
        <v>72000</v>
      </c>
      <c r="N1244" s="15">
        <v>80000</v>
      </c>
      <c r="O1244" s="16">
        <v>76000</v>
      </c>
      <c r="P1244" s="25">
        <f t="shared" si="59"/>
        <v>0</v>
      </c>
      <c r="Q1244" s="25">
        <f t="shared" si="57"/>
        <v>0</v>
      </c>
      <c r="R1244" s="25">
        <f t="shared" si="58"/>
        <v>0</v>
      </c>
    </row>
    <row r="1245" spans="1:18" x14ac:dyDescent="0.2">
      <c r="A1245" s="5" t="s">
        <v>55</v>
      </c>
      <c r="B1245" s="5" t="s">
        <v>792</v>
      </c>
      <c r="C1245" s="5" t="s">
        <v>50</v>
      </c>
      <c r="D1245" s="5" t="s">
        <v>651</v>
      </c>
      <c r="E1245" s="5" t="s">
        <v>123</v>
      </c>
      <c r="F1245" s="5" t="s">
        <v>123</v>
      </c>
      <c r="G1245" s="5" t="s">
        <v>123</v>
      </c>
      <c r="H1245" s="5" t="s">
        <v>31</v>
      </c>
      <c r="I1245" s="5" t="s">
        <v>2252</v>
      </c>
      <c r="J1245" s="5" t="s">
        <v>45</v>
      </c>
      <c r="K1245" s="5" t="s">
        <v>32</v>
      </c>
      <c r="L1245" s="5" t="s">
        <v>21</v>
      </c>
      <c r="M1245" s="17">
        <v>80000</v>
      </c>
      <c r="N1245" s="17">
        <v>90000</v>
      </c>
      <c r="O1245" s="18">
        <v>85000</v>
      </c>
      <c r="P1245" s="25">
        <f t="shared" si="59"/>
        <v>0</v>
      </c>
      <c r="Q1245" s="25">
        <f t="shared" si="57"/>
        <v>0</v>
      </c>
      <c r="R1245" s="25">
        <f t="shared" si="58"/>
        <v>0</v>
      </c>
    </row>
    <row r="1246" spans="1:18" x14ac:dyDescent="0.2">
      <c r="A1246" s="4" t="s">
        <v>26</v>
      </c>
      <c r="B1246" s="4" t="s">
        <v>27</v>
      </c>
      <c r="C1246" s="4" t="s">
        <v>28</v>
      </c>
      <c r="D1246" s="4" t="s">
        <v>2253</v>
      </c>
      <c r="E1246" s="4" t="s">
        <v>30</v>
      </c>
      <c r="F1246" s="4" t="s">
        <v>30</v>
      </c>
      <c r="G1246" s="4" t="s">
        <v>30</v>
      </c>
      <c r="H1246" s="4" t="s">
        <v>31</v>
      </c>
      <c r="I1246" s="4" t="s">
        <v>1907</v>
      </c>
      <c r="J1246" s="4" t="s">
        <v>20</v>
      </c>
      <c r="K1246" s="4" t="s">
        <v>32</v>
      </c>
      <c r="L1246" s="4" t="s">
        <v>21</v>
      </c>
      <c r="M1246" s="15">
        <v>48000</v>
      </c>
      <c r="N1246" s="15">
        <v>57200</v>
      </c>
      <c r="O1246" s="16">
        <v>52600</v>
      </c>
      <c r="P1246" s="25">
        <f t="shared" si="59"/>
        <v>0</v>
      </c>
      <c r="Q1246" s="25">
        <f t="shared" ref="Q1246:Q1309" si="60">IF(OR(N1246&lt;V$22, N1246&gt;V$26), 1, 0)</f>
        <v>1</v>
      </c>
      <c r="R1246" s="25">
        <f t="shared" ref="R1246:R1309" si="61">IF(OR(O1246&lt;V$23, O1246&gt;V$27),1,0)</f>
        <v>0</v>
      </c>
    </row>
    <row r="1247" spans="1:18" x14ac:dyDescent="0.2">
      <c r="A1247" s="5" t="s">
        <v>55</v>
      </c>
      <c r="B1247" s="5" t="s">
        <v>2254</v>
      </c>
      <c r="C1247" s="5" t="s">
        <v>35</v>
      </c>
      <c r="D1247" s="5" t="s">
        <v>1677</v>
      </c>
      <c r="E1247" s="5" t="s">
        <v>1835</v>
      </c>
      <c r="F1247" s="5" t="s">
        <v>1835</v>
      </c>
      <c r="G1247" s="5" t="s">
        <v>1835</v>
      </c>
      <c r="H1247" s="5" t="s">
        <v>146</v>
      </c>
      <c r="I1247" s="5" t="s">
        <v>2255</v>
      </c>
      <c r="J1247" s="5" t="s">
        <v>45</v>
      </c>
      <c r="K1247" s="5" t="s">
        <v>32</v>
      </c>
      <c r="L1247" s="5" t="s">
        <v>21</v>
      </c>
      <c r="M1247" s="17">
        <v>70000</v>
      </c>
      <c r="N1247" s="17">
        <v>114000</v>
      </c>
      <c r="O1247" s="18">
        <v>92000</v>
      </c>
      <c r="P1247" s="25">
        <f t="shared" si="59"/>
        <v>0</v>
      </c>
      <c r="Q1247" s="25">
        <f t="shared" si="60"/>
        <v>0</v>
      </c>
      <c r="R1247" s="25">
        <f t="shared" si="61"/>
        <v>0</v>
      </c>
    </row>
    <row r="1248" spans="1:18" x14ac:dyDescent="0.2">
      <c r="A1248" s="4" t="s">
        <v>13</v>
      </c>
      <c r="B1248" s="4" t="s">
        <v>534</v>
      </c>
      <c r="C1248" s="4" t="s">
        <v>50</v>
      </c>
      <c r="D1248" s="4" t="s">
        <v>535</v>
      </c>
      <c r="E1248" s="4" t="s">
        <v>99</v>
      </c>
      <c r="F1248" s="4" t="s">
        <v>99</v>
      </c>
      <c r="G1248" s="4" t="s">
        <v>99</v>
      </c>
      <c r="H1248" s="4" t="s">
        <v>100</v>
      </c>
      <c r="I1248" s="4" t="s">
        <v>2256</v>
      </c>
      <c r="J1248" s="4" t="s">
        <v>20</v>
      </c>
      <c r="K1248" s="4" t="s">
        <v>32</v>
      </c>
      <c r="L1248" s="4" t="s">
        <v>101</v>
      </c>
      <c r="M1248" s="15">
        <v>76000</v>
      </c>
      <c r="N1248" s="15">
        <v>89440</v>
      </c>
      <c r="O1248" s="16">
        <v>82720</v>
      </c>
      <c r="P1248" s="25">
        <f t="shared" si="59"/>
        <v>0</v>
      </c>
      <c r="Q1248" s="25">
        <f t="shared" si="60"/>
        <v>0</v>
      </c>
      <c r="R1248" s="25">
        <f t="shared" si="61"/>
        <v>0</v>
      </c>
    </row>
    <row r="1249" spans="1:18" x14ac:dyDescent="0.2">
      <c r="A1249" s="5" t="s">
        <v>105</v>
      </c>
      <c r="B1249" s="5" t="s">
        <v>2257</v>
      </c>
      <c r="C1249" s="5" t="s">
        <v>28</v>
      </c>
      <c r="D1249" s="5" t="s">
        <v>2258</v>
      </c>
      <c r="E1249" s="5" t="s">
        <v>136</v>
      </c>
      <c r="F1249" s="5" t="s">
        <v>136</v>
      </c>
      <c r="G1249" s="5" t="s">
        <v>136</v>
      </c>
      <c r="H1249" s="5" t="s">
        <v>100</v>
      </c>
      <c r="I1249" s="5" t="s">
        <v>2259</v>
      </c>
      <c r="J1249" s="5" t="s">
        <v>375</v>
      </c>
      <c r="K1249" s="5" t="s">
        <v>32</v>
      </c>
      <c r="L1249" s="5" t="s">
        <v>21</v>
      </c>
      <c r="M1249" s="17">
        <v>69000</v>
      </c>
      <c r="N1249" s="17">
        <v>86000</v>
      </c>
      <c r="O1249" s="18">
        <v>77500</v>
      </c>
      <c r="P1249" s="25">
        <f t="shared" si="59"/>
        <v>0</v>
      </c>
      <c r="Q1249" s="25">
        <f t="shared" si="60"/>
        <v>0</v>
      </c>
      <c r="R1249" s="25">
        <f t="shared" si="61"/>
        <v>0</v>
      </c>
    </row>
    <row r="1250" spans="1:18" x14ac:dyDescent="0.2">
      <c r="A1250" s="4" t="s">
        <v>55</v>
      </c>
      <c r="B1250" s="4" t="s">
        <v>2260</v>
      </c>
      <c r="C1250" s="4" t="s">
        <v>23</v>
      </c>
      <c r="D1250" s="4" t="s">
        <v>1066</v>
      </c>
      <c r="E1250" s="4" t="s">
        <v>1835</v>
      </c>
      <c r="F1250" s="4" t="s">
        <v>1835</v>
      </c>
      <c r="G1250" s="4" t="s">
        <v>1835</v>
      </c>
      <c r="H1250" s="4" t="s">
        <v>146</v>
      </c>
      <c r="I1250" s="4" t="s">
        <v>2261</v>
      </c>
      <c r="J1250" s="4" t="s">
        <v>45</v>
      </c>
      <c r="K1250" s="4" t="s">
        <v>32</v>
      </c>
      <c r="L1250" s="4" t="s">
        <v>21</v>
      </c>
      <c r="M1250" s="15">
        <v>77000</v>
      </c>
      <c r="N1250" s="15">
        <v>87000</v>
      </c>
      <c r="O1250" s="16">
        <v>82000</v>
      </c>
      <c r="P1250" s="25">
        <f t="shared" si="59"/>
        <v>0</v>
      </c>
      <c r="Q1250" s="25">
        <f t="shared" si="60"/>
        <v>0</v>
      </c>
      <c r="R1250" s="25">
        <f t="shared" si="61"/>
        <v>0</v>
      </c>
    </row>
    <row r="1251" spans="1:18" x14ac:dyDescent="0.2">
      <c r="A1251" s="5" t="s">
        <v>81</v>
      </c>
      <c r="B1251" s="5" t="s">
        <v>1030</v>
      </c>
      <c r="C1251" s="5" t="s">
        <v>1031</v>
      </c>
      <c r="D1251" s="5" t="s">
        <v>2262</v>
      </c>
      <c r="E1251" s="5" t="s">
        <v>1730</v>
      </c>
      <c r="F1251" s="5" t="s">
        <v>1730</v>
      </c>
      <c r="G1251" s="5" t="s">
        <v>1730</v>
      </c>
      <c r="H1251" s="5" t="s">
        <v>178</v>
      </c>
      <c r="I1251" s="5" t="s">
        <v>2263</v>
      </c>
      <c r="J1251" s="5" t="s">
        <v>20</v>
      </c>
      <c r="K1251" s="5" t="s">
        <v>32</v>
      </c>
      <c r="L1251" s="5" t="s">
        <v>21</v>
      </c>
      <c r="M1251" s="17">
        <v>63000</v>
      </c>
      <c r="N1251" s="17">
        <v>63000</v>
      </c>
      <c r="O1251" s="18">
        <v>63000</v>
      </c>
      <c r="P1251" s="25">
        <f t="shared" si="59"/>
        <v>0</v>
      </c>
      <c r="Q1251" s="25">
        <f t="shared" si="60"/>
        <v>0</v>
      </c>
      <c r="R1251" s="25">
        <f t="shared" si="61"/>
        <v>0</v>
      </c>
    </row>
    <row r="1252" spans="1:18" x14ac:dyDescent="0.2">
      <c r="A1252" s="4" t="s">
        <v>26</v>
      </c>
      <c r="B1252" s="4" t="s">
        <v>2264</v>
      </c>
      <c r="C1252" s="4" t="s">
        <v>50</v>
      </c>
      <c r="D1252" s="4" t="s">
        <v>126</v>
      </c>
      <c r="E1252" s="4" t="s">
        <v>37</v>
      </c>
      <c r="F1252" s="4" t="s">
        <v>37</v>
      </c>
      <c r="G1252" s="4" t="s">
        <v>37</v>
      </c>
      <c r="H1252" s="4" t="s">
        <v>31</v>
      </c>
      <c r="I1252" s="4" t="s">
        <v>2265</v>
      </c>
      <c r="J1252" s="4" t="s">
        <v>20</v>
      </c>
      <c r="K1252" s="4" t="s">
        <v>32</v>
      </c>
      <c r="L1252" s="4" t="s">
        <v>93</v>
      </c>
      <c r="M1252" s="15">
        <v>60000</v>
      </c>
      <c r="N1252" s="15">
        <v>112000</v>
      </c>
      <c r="O1252" s="16">
        <v>86000</v>
      </c>
      <c r="P1252" s="25">
        <f t="shared" si="59"/>
        <v>0</v>
      </c>
      <c r="Q1252" s="25">
        <f t="shared" si="60"/>
        <v>0</v>
      </c>
      <c r="R1252" s="25">
        <f t="shared" si="61"/>
        <v>0</v>
      </c>
    </row>
    <row r="1253" spans="1:18" x14ac:dyDescent="0.2">
      <c r="A1253" s="5" t="s">
        <v>26</v>
      </c>
      <c r="B1253" s="5" t="s">
        <v>2266</v>
      </c>
      <c r="C1253" s="5" t="s">
        <v>90</v>
      </c>
      <c r="D1253" s="5" t="s">
        <v>2267</v>
      </c>
      <c r="E1253" s="5" t="s">
        <v>1835</v>
      </c>
      <c r="F1253" s="5" t="s">
        <v>1835</v>
      </c>
      <c r="G1253" s="5" t="s">
        <v>1835</v>
      </c>
      <c r="H1253" s="5" t="s">
        <v>146</v>
      </c>
      <c r="I1253" s="5" t="s">
        <v>2268</v>
      </c>
      <c r="J1253" s="5" t="s">
        <v>20</v>
      </c>
      <c r="K1253" s="5" t="s">
        <v>32</v>
      </c>
      <c r="L1253" s="5" t="s">
        <v>21</v>
      </c>
      <c r="M1253" s="17">
        <v>44000</v>
      </c>
      <c r="N1253" s="17">
        <v>90000</v>
      </c>
      <c r="O1253" s="18">
        <v>67000</v>
      </c>
      <c r="P1253" s="25">
        <f t="shared" si="59"/>
        <v>0</v>
      </c>
      <c r="Q1253" s="25">
        <f t="shared" si="60"/>
        <v>0</v>
      </c>
      <c r="R1253" s="25">
        <f t="shared" si="61"/>
        <v>0</v>
      </c>
    </row>
    <row r="1254" spans="1:18" x14ac:dyDescent="0.2">
      <c r="A1254" s="4" t="s">
        <v>96</v>
      </c>
      <c r="B1254" s="4" t="s">
        <v>606</v>
      </c>
      <c r="C1254" s="4" t="s">
        <v>50</v>
      </c>
      <c r="D1254" s="4" t="s">
        <v>2269</v>
      </c>
      <c r="E1254" s="4" t="s">
        <v>123</v>
      </c>
      <c r="F1254" s="4" t="s">
        <v>123</v>
      </c>
      <c r="G1254" s="4" t="s">
        <v>123</v>
      </c>
      <c r="H1254" s="4" t="s">
        <v>31</v>
      </c>
      <c r="I1254" s="4" t="s">
        <v>2110</v>
      </c>
      <c r="J1254" s="4" t="s">
        <v>20</v>
      </c>
      <c r="K1254" s="4" t="s">
        <v>32</v>
      </c>
      <c r="L1254" s="4" t="s">
        <v>21</v>
      </c>
      <c r="M1254" s="15">
        <v>50000</v>
      </c>
      <c r="N1254" s="15">
        <v>76458</v>
      </c>
      <c r="O1254" s="16">
        <v>63229</v>
      </c>
      <c r="P1254" s="25">
        <f t="shared" si="59"/>
        <v>0</v>
      </c>
      <c r="Q1254" s="25">
        <f t="shared" si="60"/>
        <v>0</v>
      </c>
      <c r="R1254" s="25">
        <f t="shared" si="61"/>
        <v>0</v>
      </c>
    </row>
    <row r="1255" spans="1:18" x14ac:dyDescent="0.2">
      <c r="A1255" s="5" t="s">
        <v>48</v>
      </c>
      <c r="B1255" s="5" t="s">
        <v>565</v>
      </c>
      <c r="C1255" s="5" t="s">
        <v>50</v>
      </c>
      <c r="D1255" s="5" t="s">
        <v>1798</v>
      </c>
      <c r="E1255" s="5" t="s">
        <v>556</v>
      </c>
      <c r="F1255" s="5" t="s">
        <v>556</v>
      </c>
      <c r="G1255" s="5" t="s">
        <v>556</v>
      </c>
      <c r="H1255" s="5" t="s">
        <v>31</v>
      </c>
      <c r="I1255" s="5" t="s">
        <v>2270</v>
      </c>
      <c r="J1255" s="5" t="s">
        <v>20</v>
      </c>
      <c r="K1255" s="5" t="s">
        <v>32</v>
      </c>
      <c r="L1255" s="5" t="s">
        <v>21</v>
      </c>
      <c r="M1255" s="17">
        <v>81000</v>
      </c>
      <c r="N1255" s="17">
        <v>91000</v>
      </c>
      <c r="O1255" s="18">
        <v>86000</v>
      </c>
      <c r="P1255" s="25">
        <f t="shared" si="59"/>
        <v>0</v>
      </c>
      <c r="Q1255" s="25">
        <f t="shared" si="60"/>
        <v>0</v>
      </c>
      <c r="R1255" s="25">
        <f t="shared" si="61"/>
        <v>0</v>
      </c>
    </row>
    <row r="1256" spans="1:18" x14ac:dyDescent="0.2">
      <c r="A1256" s="4" t="s">
        <v>88</v>
      </c>
      <c r="B1256" s="4" t="s">
        <v>321</v>
      </c>
      <c r="C1256" s="4" t="s">
        <v>90</v>
      </c>
      <c r="D1256" s="4" t="s">
        <v>945</v>
      </c>
      <c r="E1256" s="4" t="s">
        <v>123</v>
      </c>
      <c r="F1256" s="4" t="s">
        <v>123</v>
      </c>
      <c r="G1256" s="4" t="s">
        <v>123</v>
      </c>
      <c r="H1256" s="4" t="s">
        <v>31</v>
      </c>
      <c r="I1256" s="4" t="s">
        <v>2271</v>
      </c>
      <c r="J1256" s="4" t="s">
        <v>20</v>
      </c>
      <c r="K1256" s="4" t="s">
        <v>32</v>
      </c>
      <c r="L1256" s="4" t="s">
        <v>21</v>
      </c>
      <c r="M1256" s="15">
        <v>85816.8</v>
      </c>
      <c r="N1256" s="15">
        <v>91520</v>
      </c>
      <c r="O1256" s="16">
        <v>88668.4</v>
      </c>
      <c r="P1256" s="25">
        <f t="shared" si="59"/>
        <v>0</v>
      </c>
      <c r="Q1256" s="25">
        <f t="shared" si="60"/>
        <v>0</v>
      </c>
      <c r="R1256" s="25">
        <f t="shared" si="61"/>
        <v>0</v>
      </c>
    </row>
    <row r="1257" spans="1:18" x14ac:dyDescent="0.2">
      <c r="A1257" s="5" t="s">
        <v>13</v>
      </c>
      <c r="B1257" s="5" t="s">
        <v>1768</v>
      </c>
      <c r="C1257" s="5" t="s">
        <v>41</v>
      </c>
      <c r="D1257" s="5" t="s">
        <v>1769</v>
      </c>
      <c r="E1257" s="5" t="s">
        <v>123</v>
      </c>
      <c r="F1257" s="5" t="s">
        <v>123</v>
      </c>
      <c r="G1257" s="5" t="s">
        <v>123</v>
      </c>
      <c r="H1257" s="5" t="s">
        <v>31</v>
      </c>
      <c r="I1257" s="5" t="s">
        <v>2272</v>
      </c>
      <c r="J1257" s="5" t="s">
        <v>45</v>
      </c>
      <c r="K1257" s="5" t="s">
        <v>32</v>
      </c>
      <c r="L1257" s="5" t="s">
        <v>21</v>
      </c>
      <c r="M1257" s="17">
        <v>100000</v>
      </c>
      <c r="N1257" s="17">
        <v>115000</v>
      </c>
      <c r="O1257" s="18">
        <v>107500</v>
      </c>
      <c r="P1257" s="25">
        <f t="shared" si="59"/>
        <v>0</v>
      </c>
      <c r="Q1257" s="25">
        <f t="shared" si="60"/>
        <v>1</v>
      </c>
      <c r="R1257" s="25">
        <f t="shared" si="61"/>
        <v>0</v>
      </c>
    </row>
    <row r="1258" spans="1:18" x14ac:dyDescent="0.2">
      <c r="A1258" s="4" t="s">
        <v>26</v>
      </c>
      <c r="B1258" s="4" t="s">
        <v>2273</v>
      </c>
      <c r="C1258" s="4" t="s">
        <v>50</v>
      </c>
      <c r="D1258" s="4" t="s">
        <v>2274</v>
      </c>
      <c r="E1258" s="4" t="s">
        <v>17</v>
      </c>
      <c r="F1258" s="4" t="s">
        <v>17</v>
      </c>
      <c r="G1258" s="4" t="s">
        <v>17</v>
      </c>
      <c r="H1258" s="4" t="s">
        <v>18</v>
      </c>
      <c r="I1258" s="4" t="s">
        <v>2275</v>
      </c>
      <c r="J1258" s="4" t="s">
        <v>20</v>
      </c>
      <c r="K1258" s="4" t="s">
        <v>17</v>
      </c>
      <c r="L1258" s="4" t="s">
        <v>21</v>
      </c>
      <c r="M1258" s="15">
        <v>64123.59</v>
      </c>
      <c r="N1258" s="15">
        <v>86600</v>
      </c>
      <c r="O1258" s="16">
        <v>75361.794999999998</v>
      </c>
      <c r="P1258" s="25">
        <f t="shared" si="59"/>
        <v>0</v>
      </c>
      <c r="Q1258" s="25">
        <f t="shared" si="60"/>
        <v>0</v>
      </c>
      <c r="R1258" s="25">
        <f t="shared" si="61"/>
        <v>0</v>
      </c>
    </row>
    <row r="1259" spans="1:18" x14ac:dyDescent="0.2">
      <c r="A1259" s="5" t="s">
        <v>105</v>
      </c>
      <c r="B1259" s="5" t="s">
        <v>510</v>
      </c>
      <c r="C1259" s="5" t="s">
        <v>28</v>
      </c>
      <c r="D1259" s="5" t="s">
        <v>768</v>
      </c>
      <c r="E1259" s="5" t="s">
        <v>769</v>
      </c>
      <c r="F1259" s="5" t="s">
        <v>769</v>
      </c>
      <c r="G1259" s="5" t="s">
        <v>769</v>
      </c>
      <c r="H1259" s="5" t="s">
        <v>178</v>
      </c>
      <c r="I1259" s="5" t="s">
        <v>2276</v>
      </c>
      <c r="J1259" s="5" t="s">
        <v>45</v>
      </c>
      <c r="K1259" s="5" t="s">
        <v>32</v>
      </c>
      <c r="L1259" s="5" t="s">
        <v>33</v>
      </c>
      <c r="M1259" s="17">
        <v>45000</v>
      </c>
      <c r="N1259" s="17">
        <v>57200</v>
      </c>
      <c r="O1259" s="18">
        <v>51100</v>
      </c>
      <c r="P1259" s="25">
        <f t="shared" si="59"/>
        <v>0</v>
      </c>
      <c r="Q1259" s="25">
        <f t="shared" si="60"/>
        <v>1</v>
      </c>
      <c r="R1259" s="25">
        <f t="shared" si="61"/>
        <v>0</v>
      </c>
    </row>
    <row r="1260" spans="1:18" x14ac:dyDescent="0.2">
      <c r="A1260" s="4" t="s">
        <v>88</v>
      </c>
      <c r="B1260" s="4" t="s">
        <v>645</v>
      </c>
      <c r="C1260" s="4" t="s">
        <v>28</v>
      </c>
      <c r="D1260" s="4" t="s">
        <v>2277</v>
      </c>
      <c r="E1260" s="4" t="s">
        <v>37</v>
      </c>
      <c r="F1260" s="4" t="s">
        <v>37</v>
      </c>
      <c r="G1260" s="4" t="s">
        <v>37</v>
      </c>
      <c r="H1260" s="4" t="s">
        <v>31</v>
      </c>
      <c r="I1260" s="4" t="s">
        <v>2106</v>
      </c>
      <c r="J1260" s="4" t="s">
        <v>20</v>
      </c>
      <c r="K1260" s="4" t="s">
        <v>32</v>
      </c>
      <c r="L1260" s="4" t="s">
        <v>21</v>
      </c>
      <c r="M1260" s="15">
        <v>91520</v>
      </c>
      <c r="N1260" s="15">
        <v>91520</v>
      </c>
      <c r="O1260" s="16">
        <v>91520</v>
      </c>
      <c r="P1260" s="25">
        <f t="shared" si="59"/>
        <v>0</v>
      </c>
      <c r="Q1260" s="25">
        <f t="shared" si="60"/>
        <v>0</v>
      </c>
      <c r="R1260" s="25">
        <f t="shared" si="61"/>
        <v>0</v>
      </c>
    </row>
    <row r="1261" spans="1:18" x14ac:dyDescent="0.2">
      <c r="A1261" s="5" t="s">
        <v>13</v>
      </c>
      <c r="B1261" s="5" t="s">
        <v>2278</v>
      </c>
      <c r="C1261" s="5" t="s">
        <v>28</v>
      </c>
      <c r="D1261" s="5" t="s">
        <v>1070</v>
      </c>
      <c r="E1261" s="5" t="s">
        <v>30</v>
      </c>
      <c r="F1261" s="5" t="s">
        <v>30</v>
      </c>
      <c r="G1261" s="5" t="s">
        <v>30</v>
      </c>
      <c r="H1261" s="5" t="s">
        <v>31</v>
      </c>
      <c r="I1261" s="5" t="s">
        <v>2279</v>
      </c>
      <c r="J1261" s="5" t="s">
        <v>223</v>
      </c>
      <c r="K1261" s="5" t="s">
        <v>32</v>
      </c>
      <c r="L1261" s="5" t="s">
        <v>21</v>
      </c>
      <c r="M1261" s="17">
        <v>44000</v>
      </c>
      <c r="N1261" s="17">
        <v>63000</v>
      </c>
      <c r="O1261" s="18">
        <v>53500</v>
      </c>
      <c r="P1261" s="25">
        <f t="shared" si="59"/>
        <v>0</v>
      </c>
      <c r="Q1261" s="25">
        <f t="shared" si="60"/>
        <v>0</v>
      </c>
      <c r="R1261" s="25">
        <f t="shared" si="61"/>
        <v>0</v>
      </c>
    </row>
    <row r="1262" spans="1:18" x14ac:dyDescent="0.2">
      <c r="A1262" s="4" t="s">
        <v>96</v>
      </c>
      <c r="B1262" s="4" t="s">
        <v>554</v>
      </c>
      <c r="C1262" s="4" t="s">
        <v>50</v>
      </c>
      <c r="D1262" s="4" t="s">
        <v>555</v>
      </c>
      <c r="E1262" s="4" t="s">
        <v>556</v>
      </c>
      <c r="F1262" s="4" t="s">
        <v>556</v>
      </c>
      <c r="G1262" s="4" t="s">
        <v>556</v>
      </c>
      <c r="H1262" s="4" t="s">
        <v>31</v>
      </c>
      <c r="I1262" s="4" t="s">
        <v>2280</v>
      </c>
      <c r="J1262" s="4" t="s">
        <v>20</v>
      </c>
      <c r="K1262" s="4" t="s">
        <v>32</v>
      </c>
      <c r="L1262" s="4" t="s">
        <v>21</v>
      </c>
      <c r="M1262" s="15">
        <v>66000</v>
      </c>
      <c r="N1262" s="15">
        <v>66000</v>
      </c>
      <c r="O1262" s="16">
        <v>66000</v>
      </c>
      <c r="P1262" s="25">
        <f t="shared" si="59"/>
        <v>0</v>
      </c>
      <c r="Q1262" s="25">
        <f t="shared" si="60"/>
        <v>0</v>
      </c>
      <c r="R1262" s="25">
        <f t="shared" si="61"/>
        <v>0</v>
      </c>
    </row>
    <row r="1263" spans="1:18" x14ac:dyDescent="0.2">
      <c r="A1263" s="5" t="s">
        <v>13</v>
      </c>
      <c r="B1263" s="5" t="s">
        <v>798</v>
      </c>
      <c r="C1263" s="5" t="s">
        <v>90</v>
      </c>
      <c r="D1263" s="5" t="s">
        <v>2281</v>
      </c>
      <c r="E1263" s="5" t="s">
        <v>204</v>
      </c>
      <c r="F1263" s="5" t="s">
        <v>204</v>
      </c>
      <c r="G1263" s="5" t="s">
        <v>204</v>
      </c>
      <c r="H1263" s="5" t="s">
        <v>31</v>
      </c>
      <c r="I1263" s="5" t="s">
        <v>2054</v>
      </c>
      <c r="J1263" s="5" t="s">
        <v>20</v>
      </c>
      <c r="K1263" s="5" t="s">
        <v>32</v>
      </c>
      <c r="L1263" s="5" t="s">
        <v>241</v>
      </c>
      <c r="M1263" s="17">
        <v>89440</v>
      </c>
      <c r="N1263" s="17">
        <v>89440</v>
      </c>
      <c r="O1263" s="18">
        <v>89440</v>
      </c>
      <c r="P1263" s="25">
        <f t="shared" si="59"/>
        <v>0</v>
      </c>
      <c r="Q1263" s="25">
        <f t="shared" si="60"/>
        <v>0</v>
      </c>
      <c r="R1263" s="25">
        <f t="shared" si="61"/>
        <v>0</v>
      </c>
    </row>
    <row r="1264" spans="1:18" x14ac:dyDescent="0.2">
      <c r="A1264" s="4" t="s">
        <v>13</v>
      </c>
      <c r="B1264" s="4" t="s">
        <v>1781</v>
      </c>
      <c r="C1264" s="4" t="s">
        <v>103</v>
      </c>
      <c r="D1264" s="4" t="s">
        <v>1782</v>
      </c>
      <c r="E1264" s="4" t="s">
        <v>600</v>
      </c>
      <c r="F1264" s="4" t="s">
        <v>600</v>
      </c>
      <c r="G1264" s="4" t="s">
        <v>600</v>
      </c>
      <c r="H1264" s="4" t="s">
        <v>31</v>
      </c>
      <c r="I1264" s="4" t="s">
        <v>2282</v>
      </c>
      <c r="J1264" s="4" t="s">
        <v>45</v>
      </c>
      <c r="K1264" s="4" t="s">
        <v>32</v>
      </c>
      <c r="L1264" s="4" t="s">
        <v>21</v>
      </c>
      <c r="M1264" s="15">
        <v>85000</v>
      </c>
      <c r="N1264" s="15">
        <v>130000</v>
      </c>
      <c r="O1264" s="16">
        <v>107500</v>
      </c>
      <c r="P1264" s="25">
        <f t="shared" si="59"/>
        <v>0</v>
      </c>
      <c r="Q1264" s="25">
        <f t="shared" si="60"/>
        <v>1</v>
      </c>
      <c r="R1264" s="25">
        <f t="shared" si="61"/>
        <v>0</v>
      </c>
    </row>
    <row r="1265" spans="1:18" x14ac:dyDescent="0.2">
      <c r="A1265" s="5" t="s">
        <v>22</v>
      </c>
      <c r="B1265" s="5" t="s">
        <v>23</v>
      </c>
      <c r="C1265" s="5" t="s">
        <v>23</v>
      </c>
      <c r="D1265" s="5" t="s">
        <v>1185</v>
      </c>
      <c r="E1265" s="5" t="s">
        <v>30</v>
      </c>
      <c r="F1265" s="5" t="s">
        <v>30</v>
      </c>
      <c r="G1265" s="5" t="s">
        <v>30</v>
      </c>
      <c r="H1265" s="5" t="s">
        <v>31</v>
      </c>
      <c r="I1265" s="5" t="s">
        <v>2283</v>
      </c>
      <c r="J1265" s="5" t="s">
        <v>20</v>
      </c>
      <c r="K1265" s="5" t="s">
        <v>32</v>
      </c>
      <c r="L1265" s="5" t="s">
        <v>21</v>
      </c>
      <c r="M1265" s="17">
        <v>82000</v>
      </c>
      <c r="N1265" s="17">
        <v>88000</v>
      </c>
      <c r="O1265" s="18">
        <v>85000</v>
      </c>
      <c r="P1265" s="25">
        <f t="shared" si="59"/>
        <v>0</v>
      </c>
      <c r="Q1265" s="25">
        <f t="shared" si="60"/>
        <v>0</v>
      </c>
      <c r="R1265" s="25">
        <f t="shared" si="61"/>
        <v>0</v>
      </c>
    </row>
    <row r="1266" spans="1:18" x14ac:dyDescent="0.2">
      <c r="A1266" s="4" t="s">
        <v>105</v>
      </c>
      <c r="B1266" s="4" t="s">
        <v>1259</v>
      </c>
      <c r="C1266" s="4" t="s">
        <v>50</v>
      </c>
      <c r="D1266" s="4" t="s">
        <v>1260</v>
      </c>
      <c r="E1266" s="4" t="s">
        <v>136</v>
      </c>
      <c r="F1266" s="4" t="s">
        <v>136</v>
      </c>
      <c r="G1266" s="4" t="s">
        <v>136</v>
      </c>
      <c r="H1266" s="4" t="s">
        <v>100</v>
      </c>
      <c r="I1266" s="4" t="s">
        <v>2029</v>
      </c>
      <c r="J1266" s="4" t="s">
        <v>20</v>
      </c>
      <c r="K1266" s="4" t="s">
        <v>32</v>
      </c>
      <c r="L1266" s="4" t="s">
        <v>33</v>
      </c>
      <c r="M1266" s="15">
        <v>87464</v>
      </c>
      <c r="N1266" s="15">
        <v>87464</v>
      </c>
      <c r="O1266" s="16">
        <v>87464</v>
      </c>
      <c r="P1266" s="25">
        <f t="shared" si="59"/>
        <v>0</v>
      </c>
      <c r="Q1266" s="25">
        <f t="shared" si="60"/>
        <v>0</v>
      </c>
      <c r="R1266" s="25">
        <f t="shared" si="61"/>
        <v>0</v>
      </c>
    </row>
    <row r="1267" spans="1:18" x14ac:dyDescent="0.2">
      <c r="A1267" s="5" t="s">
        <v>88</v>
      </c>
      <c r="B1267" s="5" t="s">
        <v>645</v>
      </c>
      <c r="C1267" s="5" t="s">
        <v>28</v>
      </c>
      <c r="D1267" s="5" t="s">
        <v>2284</v>
      </c>
      <c r="E1267" s="5" t="s">
        <v>608</v>
      </c>
      <c r="F1267" s="5" t="s">
        <v>608</v>
      </c>
      <c r="G1267" s="5" t="s">
        <v>608</v>
      </c>
      <c r="H1267" s="5" t="s">
        <v>31</v>
      </c>
      <c r="I1267" s="5" t="s">
        <v>2029</v>
      </c>
      <c r="J1267" s="5" t="s">
        <v>20</v>
      </c>
      <c r="K1267" s="5" t="s">
        <v>32</v>
      </c>
      <c r="L1267" s="5" t="s">
        <v>21</v>
      </c>
      <c r="M1267" s="17">
        <v>88400</v>
      </c>
      <c r="N1267" s="17">
        <v>88400</v>
      </c>
      <c r="O1267" s="18">
        <v>88400</v>
      </c>
      <c r="P1267" s="25">
        <f t="shared" si="59"/>
        <v>0</v>
      </c>
      <c r="Q1267" s="25">
        <f t="shared" si="60"/>
        <v>0</v>
      </c>
      <c r="R1267" s="25">
        <f t="shared" si="61"/>
        <v>0</v>
      </c>
    </row>
    <row r="1268" spans="1:18" x14ac:dyDescent="0.2">
      <c r="A1268" s="4" t="s">
        <v>48</v>
      </c>
      <c r="B1268" s="4" t="s">
        <v>565</v>
      </c>
      <c r="C1268" s="4" t="s">
        <v>50</v>
      </c>
      <c r="D1268" s="4" t="s">
        <v>566</v>
      </c>
      <c r="E1268" s="4" t="s">
        <v>212</v>
      </c>
      <c r="F1268" s="4" t="s">
        <v>212</v>
      </c>
      <c r="G1268" s="4" t="s">
        <v>212</v>
      </c>
      <c r="H1268" s="4" t="s">
        <v>31</v>
      </c>
      <c r="I1268" s="4" t="s">
        <v>2285</v>
      </c>
      <c r="J1268" s="4" t="s">
        <v>20</v>
      </c>
      <c r="K1268" s="4" t="s">
        <v>32</v>
      </c>
      <c r="L1268" s="4" t="s">
        <v>46</v>
      </c>
      <c r="M1268" s="15">
        <v>70000</v>
      </c>
      <c r="N1268" s="15">
        <v>71000</v>
      </c>
      <c r="O1268" s="16">
        <v>70500</v>
      </c>
      <c r="P1268" s="25">
        <f t="shared" si="59"/>
        <v>0</v>
      </c>
      <c r="Q1268" s="25">
        <f t="shared" si="60"/>
        <v>0</v>
      </c>
      <c r="R1268" s="25">
        <f t="shared" si="61"/>
        <v>0</v>
      </c>
    </row>
    <row r="1269" spans="1:18" x14ac:dyDescent="0.2">
      <c r="A1269" s="5" t="s">
        <v>88</v>
      </c>
      <c r="B1269" s="5" t="s">
        <v>645</v>
      </c>
      <c r="C1269" s="5" t="s">
        <v>28</v>
      </c>
      <c r="D1269" s="5" t="s">
        <v>2286</v>
      </c>
      <c r="E1269" s="5" t="s">
        <v>99</v>
      </c>
      <c r="F1269" s="5" t="s">
        <v>99</v>
      </c>
      <c r="G1269" s="5" t="s">
        <v>99</v>
      </c>
      <c r="H1269" s="5" t="s">
        <v>100</v>
      </c>
      <c r="I1269" s="5" t="s">
        <v>2287</v>
      </c>
      <c r="J1269" s="5" t="s">
        <v>20</v>
      </c>
      <c r="K1269" s="5" t="s">
        <v>32</v>
      </c>
      <c r="L1269" s="5" t="s">
        <v>39</v>
      </c>
      <c r="M1269" s="20">
        <v>98009.599999999904</v>
      </c>
      <c r="N1269" s="20">
        <v>98009.599999999904</v>
      </c>
      <c r="O1269" s="22">
        <v>98009.599999999904</v>
      </c>
      <c r="P1269" s="25">
        <f t="shared" si="59"/>
        <v>0</v>
      </c>
      <c r="Q1269" s="25">
        <f t="shared" si="60"/>
        <v>0</v>
      </c>
      <c r="R1269" s="25">
        <f t="shared" si="61"/>
        <v>0</v>
      </c>
    </row>
    <row r="1270" spans="1:18" x14ac:dyDescent="0.2">
      <c r="A1270" s="4" t="s">
        <v>13</v>
      </c>
      <c r="B1270" s="4" t="s">
        <v>728</v>
      </c>
      <c r="C1270" s="4" t="s">
        <v>90</v>
      </c>
      <c r="D1270" s="4" t="s">
        <v>729</v>
      </c>
      <c r="E1270" s="4" t="s">
        <v>316</v>
      </c>
      <c r="F1270" s="4" t="s">
        <v>316</v>
      </c>
      <c r="G1270" s="4" t="s">
        <v>316</v>
      </c>
      <c r="H1270" s="4" t="s">
        <v>31</v>
      </c>
      <c r="I1270" s="4" t="s">
        <v>2288</v>
      </c>
      <c r="J1270" s="4" t="s">
        <v>20</v>
      </c>
      <c r="K1270" s="4" t="s">
        <v>32</v>
      </c>
      <c r="L1270" s="4" t="s">
        <v>93</v>
      </c>
      <c r="M1270" s="15">
        <v>89440</v>
      </c>
      <c r="N1270" s="15">
        <v>89440</v>
      </c>
      <c r="O1270" s="16">
        <v>89440</v>
      </c>
      <c r="P1270" s="25">
        <f t="shared" si="59"/>
        <v>0</v>
      </c>
      <c r="Q1270" s="25">
        <f t="shared" si="60"/>
        <v>0</v>
      </c>
      <c r="R1270" s="25">
        <f t="shared" si="61"/>
        <v>0</v>
      </c>
    </row>
    <row r="1271" spans="1:18" x14ac:dyDescent="0.2">
      <c r="A1271" s="5" t="s">
        <v>22</v>
      </c>
      <c r="B1271" s="5" t="s">
        <v>23</v>
      </c>
      <c r="C1271" s="5" t="s">
        <v>23</v>
      </c>
      <c r="D1271" s="5" t="s">
        <v>1184</v>
      </c>
      <c r="E1271" s="5" t="s">
        <v>298</v>
      </c>
      <c r="F1271" s="5" t="s">
        <v>298</v>
      </c>
      <c r="G1271" s="5" t="s">
        <v>298</v>
      </c>
      <c r="H1271" s="5" t="s">
        <v>53</v>
      </c>
      <c r="I1271" s="5" t="s">
        <v>2289</v>
      </c>
      <c r="J1271" s="5" t="s">
        <v>20</v>
      </c>
      <c r="K1271" s="5" t="s">
        <v>32</v>
      </c>
      <c r="L1271" s="5" t="s">
        <v>46</v>
      </c>
      <c r="M1271" s="17">
        <v>79601.600000000006</v>
      </c>
      <c r="N1271" s="17">
        <v>114420.8</v>
      </c>
      <c r="O1271" s="22">
        <v>97011.199999999997</v>
      </c>
      <c r="P1271" s="25">
        <f t="shared" si="59"/>
        <v>0</v>
      </c>
      <c r="Q1271" s="25">
        <f t="shared" si="60"/>
        <v>1</v>
      </c>
      <c r="R1271" s="25">
        <f t="shared" si="61"/>
        <v>0</v>
      </c>
    </row>
    <row r="1272" spans="1:18" x14ac:dyDescent="0.2">
      <c r="A1272" s="4" t="s">
        <v>22</v>
      </c>
      <c r="B1272" s="4" t="s">
        <v>23</v>
      </c>
      <c r="C1272" s="4" t="s">
        <v>23</v>
      </c>
      <c r="D1272" s="4" t="s">
        <v>1184</v>
      </c>
      <c r="E1272" s="4" t="s">
        <v>298</v>
      </c>
      <c r="F1272" s="4" t="s">
        <v>298</v>
      </c>
      <c r="G1272" s="4" t="s">
        <v>298</v>
      </c>
      <c r="H1272" s="4" t="s">
        <v>384</v>
      </c>
      <c r="I1272" s="4" t="s">
        <v>2289</v>
      </c>
      <c r="J1272" s="4" t="s">
        <v>20</v>
      </c>
      <c r="K1272" s="4" t="s">
        <v>32</v>
      </c>
      <c r="L1272" s="4" t="s">
        <v>46</v>
      </c>
      <c r="M1272" s="15">
        <v>79601.600000000006</v>
      </c>
      <c r="N1272" s="15">
        <v>114420.8</v>
      </c>
      <c r="O1272" s="21">
        <v>97011.199999999997</v>
      </c>
      <c r="P1272" s="25">
        <f t="shared" si="59"/>
        <v>0</v>
      </c>
      <c r="Q1272" s="25">
        <f t="shared" si="60"/>
        <v>1</v>
      </c>
      <c r="R1272" s="25">
        <f t="shared" si="61"/>
        <v>0</v>
      </c>
    </row>
    <row r="1273" spans="1:18" x14ac:dyDescent="0.2">
      <c r="A1273" s="5" t="s">
        <v>13</v>
      </c>
      <c r="B1273" s="5" t="s">
        <v>356</v>
      </c>
      <c r="C1273" s="5" t="s">
        <v>357</v>
      </c>
      <c r="D1273" s="5" t="s">
        <v>358</v>
      </c>
      <c r="E1273" s="5" t="s">
        <v>136</v>
      </c>
      <c r="F1273" s="5" t="s">
        <v>136</v>
      </c>
      <c r="G1273" s="5" t="s">
        <v>136</v>
      </c>
      <c r="H1273" s="5" t="s">
        <v>100</v>
      </c>
      <c r="I1273" s="5" t="s">
        <v>2290</v>
      </c>
      <c r="J1273" s="5" t="s">
        <v>20</v>
      </c>
      <c r="K1273" s="5" t="s">
        <v>32</v>
      </c>
      <c r="L1273" s="5" t="s">
        <v>33</v>
      </c>
      <c r="M1273" s="17">
        <v>61000</v>
      </c>
      <c r="N1273" s="17">
        <v>89000</v>
      </c>
      <c r="O1273" s="18">
        <v>75000</v>
      </c>
      <c r="P1273" s="25">
        <f t="shared" si="59"/>
        <v>0</v>
      </c>
      <c r="Q1273" s="25">
        <f t="shared" si="60"/>
        <v>0</v>
      </c>
      <c r="R1273" s="25">
        <f t="shared" si="61"/>
        <v>0</v>
      </c>
    </row>
    <row r="1274" spans="1:18" x14ac:dyDescent="0.2">
      <c r="A1274" s="4" t="s">
        <v>105</v>
      </c>
      <c r="B1274" s="4" t="s">
        <v>1419</v>
      </c>
      <c r="C1274" s="4" t="s">
        <v>1420</v>
      </c>
      <c r="D1274" s="4" t="s">
        <v>1421</v>
      </c>
      <c r="E1274" s="4" t="s">
        <v>37</v>
      </c>
      <c r="F1274" s="4" t="s">
        <v>37</v>
      </c>
      <c r="G1274" s="4" t="s">
        <v>37</v>
      </c>
      <c r="H1274" s="4" t="s">
        <v>31</v>
      </c>
      <c r="I1274" s="4" t="s">
        <v>2291</v>
      </c>
      <c r="J1274" s="4" t="s">
        <v>20</v>
      </c>
      <c r="K1274" s="4" t="s">
        <v>32</v>
      </c>
      <c r="L1274" s="4" t="s">
        <v>21</v>
      </c>
      <c r="M1274" s="15">
        <v>95000</v>
      </c>
      <c r="N1274" s="15">
        <v>135000</v>
      </c>
      <c r="O1274" s="16">
        <v>115000</v>
      </c>
      <c r="P1274" s="25">
        <f t="shared" si="59"/>
        <v>0</v>
      </c>
      <c r="Q1274" s="25">
        <f t="shared" si="60"/>
        <v>1</v>
      </c>
      <c r="R1274" s="25">
        <f t="shared" si="61"/>
        <v>0</v>
      </c>
    </row>
    <row r="1275" spans="1:18" x14ac:dyDescent="0.2">
      <c r="A1275" s="5" t="s">
        <v>48</v>
      </c>
      <c r="B1275" s="5" t="s">
        <v>858</v>
      </c>
      <c r="C1275" s="5" t="s">
        <v>50</v>
      </c>
      <c r="D1275" s="5" t="s">
        <v>859</v>
      </c>
      <c r="E1275" s="5" t="s">
        <v>1835</v>
      </c>
      <c r="F1275" s="5" t="s">
        <v>1835</v>
      </c>
      <c r="G1275" s="5" t="s">
        <v>1835</v>
      </c>
      <c r="H1275" s="5" t="s">
        <v>146</v>
      </c>
      <c r="I1275" s="5" t="s">
        <v>2292</v>
      </c>
      <c r="J1275" s="5" t="s">
        <v>20</v>
      </c>
      <c r="K1275" s="5" t="s">
        <v>32</v>
      </c>
      <c r="L1275" s="5" t="s">
        <v>21</v>
      </c>
      <c r="M1275" s="17">
        <v>69000</v>
      </c>
      <c r="N1275" s="17">
        <v>90000</v>
      </c>
      <c r="O1275" s="18">
        <v>79500</v>
      </c>
      <c r="P1275" s="25">
        <f t="shared" si="59"/>
        <v>0</v>
      </c>
      <c r="Q1275" s="25">
        <f t="shared" si="60"/>
        <v>0</v>
      </c>
      <c r="R1275" s="25">
        <f t="shared" si="61"/>
        <v>0</v>
      </c>
    </row>
    <row r="1276" spans="1:18" x14ac:dyDescent="0.2">
      <c r="A1276" s="4" t="s">
        <v>55</v>
      </c>
      <c r="B1276" s="4" t="s">
        <v>1020</v>
      </c>
      <c r="C1276" s="4" t="s">
        <v>50</v>
      </c>
      <c r="D1276" s="4" t="s">
        <v>1021</v>
      </c>
      <c r="E1276" s="4" t="s">
        <v>316</v>
      </c>
      <c r="F1276" s="4" t="s">
        <v>316</v>
      </c>
      <c r="G1276" s="4" t="s">
        <v>316</v>
      </c>
      <c r="H1276" s="4" t="s">
        <v>31</v>
      </c>
      <c r="I1276" s="4" t="s">
        <v>2293</v>
      </c>
      <c r="J1276" s="4" t="s">
        <v>20</v>
      </c>
      <c r="K1276" s="4" t="s">
        <v>32</v>
      </c>
      <c r="L1276" s="4" t="s">
        <v>101</v>
      </c>
      <c r="M1276" s="15">
        <v>55000</v>
      </c>
      <c r="N1276" s="15">
        <v>58000</v>
      </c>
      <c r="O1276" s="16">
        <v>56500</v>
      </c>
      <c r="P1276" s="25">
        <f t="shared" si="59"/>
        <v>0</v>
      </c>
      <c r="Q1276" s="25">
        <f t="shared" si="60"/>
        <v>1</v>
      </c>
      <c r="R1276" s="25">
        <f t="shared" si="61"/>
        <v>0</v>
      </c>
    </row>
    <row r="1277" spans="1:18" x14ac:dyDescent="0.2">
      <c r="A1277" s="5" t="s">
        <v>26</v>
      </c>
      <c r="B1277" s="5" t="s">
        <v>2294</v>
      </c>
      <c r="C1277" s="5" t="s">
        <v>50</v>
      </c>
      <c r="D1277" s="5" t="s">
        <v>679</v>
      </c>
      <c r="E1277" s="5" t="s">
        <v>37</v>
      </c>
      <c r="F1277" s="5" t="s">
        <v>37</v>
      </c>
      <c r="G1277" s="5" t="s">
        <v>37</v>
      </c>
      <c r="H1277" s="5" t="s">
        <v>31</v>
      </c>
      <c r="I1277" s="5" t="s">
        <v>2295</v>
      </c>
      <c r="J1277" s="5" t="s">
        <v>20</v>
      </c>
      <c r="K1277" s="5" t="s">
        <v>32</v>
      </c>
      <c r="L1277" s="5" t="s">
        <v>130</v>
      </c>
      <c r="M1277" s="17">
        <v>35000</v>
      </c>
      <c r="N1277" s="17">
        <v>71000</v>
      </c>
      <c r="O1277" s="18">
        <v>53000</v>
      </c>
      <c r="P1277" s="25">
        <f t="shared" si="59"/>
        <v>0</v>
      </c>
      <c r="Q1277" s="25">
        <f t="shared" si="60"/>
        <v>0</v>
      </c>
      <c r="R1277" s="25">
        <f t="shared" si="61"/>
        <v>0</v>
      </c>
    </row>
    <row r="1278" spans="1:18" x14ac:dyDescent="0.2">
      <c r="A1278" s="4" t="s">
        <v>55</v>
      </c>
      <c r="B1278" s="4" t="s">
        <v>206</v>
      </c>
      <c r="C1278" s="4" t="s">
        <v>50</v>
      </c>
      <c r="D1278" s="4" t="s">
        <v>207</v>
      </c>
      <c r="E1278" s="4" t="s">
        <v>1890</v>
      </c>
      <c r="F1278" s="4" t="s">
        <v>1890</v>
      </c>
      <c r="G1278" s="4" t="s">
        <v>1890</v>
      </c>
      <c r="H1278" s="4" t="s">
        <v>18</v>
      </c>
      <c r="I1278" s="4" t="s">
        <v>2296</v>
      </c>
      <c r="J1278" s="4" t="s">
        <v>45</v>
      </c>
      <c r="K1278" s="4" t="s">
        <v>32</v>
      </c>
      <c r="L1278" s="4" t="s">
        <v>21</v>
      </c>
      <c r="M1278" s="15">
        <v>84000</v>
      </c>
      <c r="N1278" s="15">
        <v>149000</v>
      </c>
      <c r="O1278" s="16">
        <v>116500</v>
      </c>
      <c r="P1278" s="25">
        <f t="shared" si="59"/>
        <v>0</v>
      </c>
      <c r="Q1278" s="25">
        <f t="shared" si="60"/>
        <v>1</v>
      </c>
      <c r="R1278" s="25">
        <f t="shared" si="61"/>
        <v>1</v>
      </c>
    </row>
    <row r="1279" spans="1:18" x14ac:dyDescent="0.2">
      <c r="A1279" s="5" t="s">
        <v>81</v>
      </c>
      <c r="B1279" s="5" t="s">
        <v>627</v>
      </c>
      <c r="C1279" s="5" t="s">
        <v>23</v>
      </c>
      <c r="D1279" s="5" t="s">
        <v>628</v>
      </c>
      <c r="E1279" s="5" t="s">
        <v>99</v>
      </c>
      <c r="F1279" s="5" t="s">
        <v>99</v>
      </c>
      <c r="G1279" s="5" t="s">
        <v>99</v>
      </c>
      <c r="H1279" s="5" t="s">
        <v>100</v>
      </c>
      <c r="I1279" s="5" t="s">
        <v>2007</v>
      </c>
      <c r="J1279" s="5" t="s">
        <v>45</v>
      </c>
      <c r="K1279" s="5" t="s">
        <v>32</v>
      </c>
      <c r="L1279" s="5" t="s">
        <v>46</v>
      </c>
      <c r="M1279" s="17">
        <v>76000</v>
      </c>
      <c r="N1279" s="17">
        <v>76000</v>
      </c>
      <c r="O1279" s="18">
        <v>76000</v>
      </c>
      <c r="P1279" s="25">
        <f t="shared" si="59"/>
        <v>0</v>
      </c>
      <c r="Q1279" s="25">
        <f t="shared" si="60"/>
        <v>0</v>
      </c>
      <c r="R1279" s="25">
        <f t="shared" si="61"/>
        <v>0</v>
      </c>
    </row>
    <row r="1280" spans="1:18" x14ac:dyDescent="0.2">
      <c r="A1280" s="4" t="s">
        <v>105</v>
      </c>
      <c r="B1280" s="4" t="s">
        <v>2297</v>
      </c>
      <c r="C1280" s="4" t="s">
        <v>28</v>
      </c>
      <c r="D1280" s="4" t="s">
        <v>2298</v>
      </c>
      <c r="E1280" s="4" t="s">
        <v>37</v>
      </c>
      <c r="F1280" s="4" t="s">
        <v>37</v>
      </c>
      <c r="G1280" s="4" t="s">
        <v>37</v>
      </c>
      <c r="H1280" s="4" t="s">
        <v>31</v>
      </c>
      <c r="I1280" s="4" t="s">
        <v>2299</v>
      </c>
      <c r="J1280" s="4" t="s">
        <v>20</v>
      </c>
      <c r="K1280" s="4" t="s">
        <v>32</v>
      </c>
      <c r="L1280" s="4" t="s">
        <v>21</v>
      </c>
      <c r="M1280" s="15">
        <v>50000</v>
      </c>
      <c r="N1280" s="15">
        <v>93000</v>
      </c>
      <c r="O1280" s="16">
        <v>71500</v>
      </c>
      <c r="P1280" s="25">
        <f t="shared" si="59"/>
        <v>0</v>
      </c>
      <c r="Q1280" s="25">
        <f t="shared" si="60"/>
        <v>0</v>
      </c>
      <c r="R1280" s="25">
        <f t="shared" si="61"/>
        <v>0</v>
      </c>
    </row>
    <row r="1281" spans="1:18" x14ac:dyDescent="0.2">
      <c r="A1281" s="5" t="s">
        <v>48</v>
      </c>
      <c r="B1281" s="5" t="s">
        <v>565</v>
      </c>
      <c r="C1281" s="5" t="s">
        <v>50</v>
      </c>
      <c r="D1281" s="5" t="s">
        <v>2144</v>
      </c>
      <c r="E1281" s="5" t="s">
        <v>840</v>
      </c>
      <c r="F1281" s="5" t="s">
        <v>840</v>
      </c>
      <c r="G1281" s="5" t="s">
        <v>840</v>
      </c>
      <c r="H1281" s="5" t="s">
        <v>31</v>
      </c>
      <c r="I1281" s="5" t="s">
        <v>2145</v>
      </c>
      <c r="J1281" s="5" t="s">
        <v>20</v>
      </c>
      <c r="K1281" s="5" t="s">
        <v>32</v>
      </c>
      <c r="L1281" s="5" t="s">
        <v>21</v>
      </c>
      <c r="M1281" s="17">
        <v>75000</v>
      </c>
      <c r="N1281" s="17">
        <v>90000</v>
      </c>
      <c r="O1281" s="18">
        <v>82500</v>
      </c>
      <c r="P1281" s="25">
        <f t="shared" si="59"/>
        <v>0</v>
      </c>
      <c r="Q1281" s="25">
        <f t="shared" si="60"/>
        <v>0</v>
      </c>
      <c r="R1281" s="25">
        <f t="shared" si="61"/>
        <v>0</v>
      </c>
    </row>
    <row r="1282" spans="1:18" x14ac:dyDescent="0.2">
      <c r="A1282" s="4" t="s">
        <v>55</v>
      </c>
      <c r="B1282" s="4" t="s">
        <v>2300</v>
      </c>
      <c r="C1282" s="4" t="s">
        <v>266</v>
      </c>
      <c r="D1282" s="4" t="s">
        <v>1463</v>
      </c>
      <c r="E1282" s="4" t="s">
        <v>37</v>
      </c>
      <c r="F1282" s="4" t="s">
        <v>37</v>
      </c>
      <c r="G1282" s="4" t="s">
        <v>37</v>
      </c>
      <c r="H1282" s="4" t="s">
        <v>31</v>
      </c>
      <c r="I1282" s="4" t="s">
        <v>2301</v>
      </c>
      <c r="J1282" s="4" t="s">
        <v>45</v>
      </c>
      <c r="K1282" s="4" t="s">
        <v>32</v>
      </c>
      <c r="L1282" s="4" t="s">
        <v>21</v>
      </c>
      <c r="M1282" s="15">
        <v>103000</v>
      </c>
      <c r="N1282" s="15">
        <v>155000</v>
      </c>
      <c r="O1282" s="16">
        <v>129000</v>
      </c>
      <c r="P1282" s="25">
        <f t="shared" si="59"/>
        <v>0</v>
      </c>
      <c r="Q1282" s="25">
        <f t="shared" si="60"/>
        <v>1</v>
      </c>
      <c r="R1282" s="25">
        <f t="shared" si="61"/>
        <v>1</v>
      </c>
    </row>
    <row r="1283" spans="1:18" x14ac:dyDescent="0.2">
      <c r="A1283" s="5" t="s">
        <v>55</v>
      </c>
      <c r="B1283" s="5" t="s">
        <v>2302</v>
      </c>
      <c r="C1283" s="5" t="s">
        <v>50</v>
      </c>
      <c r="D1283" s="5" t="s">
        <v>2303</v>
      </c>
      <c r="E1283" s="5" t="s">
        <v>37</v>
      </c>
      <c r="F1283" s="5" t="s">
        <v>37</v>
      </c>
      <c r="G1283" s="5" t="s">
        <v>37</v>
      </c>
      <c r="H1283" s="5" t="s">
        <v>31</v>
      </c>
      <c r="I1283" s="5" t="s">
        <v>2304</v>
      </c>
      <c r="J1283" s="5" t="s">
        <v>45</v>
      </c>
      <c r="K1283" s="5" t="s">
        <v>32</v>
      </c>
      <c r="L1283" s="5" t="s">
        <v>21</v>
      </c>
      <c r="M1283" s="17">
        <v>61000</v>
      </c>
      <c r="N1283" s="17">
        <v>74000</v>
      </c>
      <c r="O1283" s="18">
        <v>67500</v>
      </c>
      <c r="P1283" s="25">
        <f t="shared" ref="P1283:P1346" si="62">IF(OR(M1283&lt;V$21, M1283&gt;V$25), 1, 0)</f>
        <v>0</v>
      </c>
      <c r="Q1283" s="25">
        <f t="shared" si="60"/>
        <v>0</v>
      </c>
      <c r="R1283" s="25">
        <f t="shared" si="61"/>
        <v>0</v>
      </c>
    </row>
    <row r="1284" spans="1:18" x14ac:dyDescent="0.2">
      <c r="A1284" s="4" t="s">
        <v>26</v>
      </c>
      <c r="B1284" s="4" t="s">
        <v>2305</v>
      </c>
      <c r="C1284" s="4" t="s">
        <v>23</v>
      </c>
      <c r="D1284" s="4" t="s">
        <v>2306</v>
      </c>
      <c r="E1284" s="4" t="s">
        <v>1835</v>
      </c>
      <c r="F1284" s="4" t="s">
        <v>1835</v>
      </c>
      <c r="G1284" s="4" t="s">
        <v>1835</v>
      </c>
      <c r="H1284" s="4" t="s">
        <v>146</v>
      </c>
      <c r="I1284" s="4" t="s">
        <v>2307</v>
      </c>
      <c r="J1284" s="4" t="s">
        <v>20</v>
      </c>
      <c r="K1284" s="4" t="s">
        <v>32</v>
      </c>
      <c r="L1284" s="4" t="s">
        <v>21</v>
      </c>
      <c r="M1284" s="15">
        <v>100000</v>
      </c>
      <c r="N1284" s="15">
        <v>125000</v>
      </c>
      <c r="O1284" s="16">
        <v>112500</v>
      </c>
      <c r="P1284" s="25">
        <f t="shared" si="62"/>
        <v>0</v>
      </c>
      <c r="Q1284" s="25">
        <f t="shared" si="60"/>
        <v>1</v>
      </c>
      <c r="R1284" s="25">
        <f t="shared" si="61"/>
        <v>0</v>
      </c>
    </row>
    <row r="1285" spans="1:18" x14ac:dyDescent="0.2">
      <c r="A1285" s="5" t="s">
        <v>105</v>
      </c>
      <c r="B1285" s="5" t="s">
        <v>2308</v>
      </c>
      <c r="C1285" s="5" t="s">
        <v>28</v>
      </c>
      <c r="D1285" s="5" t="s">
        <v>2309</v>
      </c>
      <c r="E1285" s="5" t="s">
        <v>1890</v>
      </c>
      <c r="F1285" s="5" t="s">
        <v>1890</v>
      </c>
      <c r="G1285" s="5" t="s">
        <v>1890</v>
      </c>
      <c r="H1285" s="5" t="s">
        <v>18</v>
      </c>
      <c r="I1285" s="5" t="s">
        <v>2310</v>
      </c>
      <c r="J1285" s="5" t="s">
        <v>20</v>
      </c>
      <c r="K1285" s="5" t="s">
        <v>32</v>
      </c>
      <c r="L1285" s="5" t="s">
        <v>1281</v>
      </c>
      <c r="M1285" s="17">
        <v>70000</v>
      </c>
      <c r="N1285" s="17">
        <v>80000</v>
      </c>
      <c r="O1285" s="18">
        <v>75000</v>
      </c>
      <c r="P1285" s="25">
        <f t="shared" si="62"/>
        <v>0</v>
      </c>
      <c r="Q1285" s="25">
        <f t="shared" si="60"/>
        <v>0</v>
      </c>
      <c r="R1285" s="25">
        <f t="shared" si="61"/>
        <v>0</v>
      </c>
    </row>
    <row r="1286" spans="1:18" x14ac:dyDescent="0.2">
      <c r="A1286" s="4" t="s">
        <v>55</v>
      </c>
      <c r="B1286" s="4" t="s">
        <v>1686</v>
      </c>
      <c r="C1286" s="4" t="s">
        <v>1187</v>
      </c>
      <c r="D1286" s="4" t="s">
        <v>1677</v>
      </c>
      <c r="E1286" s="4" t="s">
        <v>37</v>
      </c>
      <c r="F1286" s="4" t="s">
        <v>37</v>
      </c>
      <c r="G1286" s="4" t="s">
        <v>37</v>
      </c>
      <c r="H1286" s="4" t="s">
        <v>31</v>
      </c>
      <c r="I1286" s="4" t="s">
        <v>2311</v>
      </c>
      <c r="J1286" s="4" t="s">
        <v>45</v>
      </c>
      <c r="K1286" s="4" t="s">
        <v>32</v>
      </c>
      <c r="L1286" s="4" t="s">
        <v>21</v>
      </c>
      <c r="M1286" s="15">
        <v>65000</v>
      </c>
      <c r="N1286" s="15">
        <v>79000</v>
      </c>
      <c r="O1286" s="16">
        <v>72000</v>
      </c>
      <c r="P1286" s="25">
        <f t="shared" si="62"/>
        <v>0</v>
      </c>
      <c r="Q1286" s="25">
        <f t="shared" si="60"/>
        <v>0</v>
      </c>
      <c r="R1286" s="25">
        <f t="shared" si="61"/>
        <v>0</v>
      </c>
    </row>
    <row r="1287" spans="1:18" x14ac:dyDescent="0.2">
      <c r="A1287" s="5" t="s">
        <v>13</v>
      </c>
      <c r="B1287" s="5" t="s">
        <v>807</v>
      </c>
      <c r="C1287" s="5" t="s">
        <v>28</v>
      </c>
      <c r="D1287" s="5" t="s">
        <v>1675</v>
      </c>
      <c r="E1287" s="5" t="s">
        <v>1504</v>
      </c>
      <c r="F1287" s="5" t="s">
        <v>1504</v>
      </c>
      <c r="G1287" s="5" t="s">
        <v>1504</v>
      </c>
      <c r="H1287" s="5" t="s">
        <v>53</v>
      </c>
      <c r="I1287" s="5" t="s">
        <v>2029</v>
      </c>
      <c r="J1287" s="5" t="s">
        <v>20</v>
      </c>
      <c r="K1287" s="5" t="s">
        <v>32</v>
      </c>
      <c r="L1287" s="5" t="s">
        <v>33</v>
      </c>
      <c r="M1287" s="17">
        <v>81120</v>
      </c>
      <c r="N1287" s="17">
        <v>81120</v>
      </c>
      <c r="O1287" s="18">
        <v>81120</v>
      </c>
      <c r="P1287" s="25">
        <f t="shared" si="62"/>
        <v>0</v>
      </c>
      <c r="Q1287" s="25">
        <f t="shared" si="60"/>
        <v>0</v>
      </c>
      <c r="R1287" s="25">
        <f t="shared" si="61"/>
        <v>0</v>
      </c>
    </row>
    <row r="1288" spans="1:18" x14ac:dyDescent="0.2">
      <c r="A1288" s="4" t="s">
        <v>105</v>
      </c>
      <c r="B1288" s="4" t="s">
        <v>510</v>
      </c>
      <c r="C1288" s="4" t="s">
        <v>28</v>
      </c>
      <c r="D1288" s="4" t="s">
        <v>2312</v>
      </c>
      <c r="E1288" s="4" t="s">
        <v>1710</v>
      </c>
      <c r="F1288" s="4" t="s">
        <v>1710</v>
      </c>
      <c r="G1288" s="4" t="s">
        <v>1710</v>
      </c>
      <c r="H1288" s="4" t="s">
        <v>18</v>
      </c>
      <c r="I1288" s="4" t="s">
        <v>2313</v>
      </c>
      <c r="J1288" s="4" t="s">
        <v>45</v>
      </c>
      <c r="K1288" s="4" t="s">
        <v>32</v>
      </c>
      <c r="L1288" s="4" t="s">
        <v>21</v>
      </c>
      <c r="M1288" s="15">
        <v>69000</v>
      </c>
      <c r="N1288" s="15">
        <v>86000</v>
      </c>
      <c r="O1288" s="16">
        <v>77500</v>
      </c>
      <c r="P1288" s="25">
        <f t="shared" si="62"/>
        <v>0</v>
      </c>
      <c r="Q1288" s="25">
        <f t="shared" si="60"/>
        <v>0</v>
      </c>
      <c r="R1288" s="25">
        <f t="shared" si="61"/>
        <v>0</v>
      </c>
    </row>
    <row r="1289" spans="1:18" x14ac:dyDescent="0.2">
      <c r="A1289" s="5" t="s">
        <v>105</v>
      </c>
      <c r="B1289" s="5" t="s">
        <v>1676</v>
      </c>
      <c r="C1289" s="5" t="s">
        <v>1187</v>
      </c>
      <c r="D1289" s="5" t="s">
        <v>1677</v>
      </c>
      <c r="E1289" s="5" t="s">
        <v>37</v>
      </c>
      <c r="F1289" s="5" t="s">
        <v>37</v>
      </c>
      <c r="G1289" s="5" t="s">
        <v>37</v>
      </c>
      <c r="H1289" s="5" t="s">
        <v>31</v>
      </c>
      <c r="I1289" s="5" t="s">
        <v>2314</v>
      </c>
      <c r="J1289" s="5" t="s">
        <v>20</v>
      </c>
      <c r="K1289" s="5" t="s">
        <v>32</v>
      </c>
      <c r="L1289" s="5" t="s">
        <v>21</v>
      </c>
      <c r="M1289" s="17">
        <v>65000</v>
      </c>
      <c r="N1289" s="17">
        <v>79000</v>
      </c>
      <c r="O1289" s="18">
        <v>72000</v>
      </c>
      <c r="P1289" s="25">
        <f t="shared" si="62"/>
        <v>0</v>
      </c>
      <c r="Q1289" s="25">
        <f t="shared" si="60"/>
        <v>0</v>
      </c>
      <c r="R1289" s="25">
        <f t="shared" si="61"/>
        <v>0</v>
      </c>
    </row>
    <row r="1290" spans="1:18" x14ac:dyDescent="0.2">
      <c r="A1290" s="4" t="s">
        <v>424</v>
      </c>
      <c r="B1290" s="4" t="s">
        <v>450</v>
      </c>
      <c r="C1290" s="4" t="s">
        <v>50</v>
      </c>
      <c r="D1290" s="4" t="s">
        <v>559</v>
      </c>
      <c r="E1290" s="4" t="s">
        <v>560</v>
      </c>
      <c r="F1290" s="4" t="s">
        <v>560</v>
      </c>
      <c r="G1290" s="4" t="s">
        <v>560</v>
      </c>
      <c r="H1290" s="4" t="s">
        <v>31</v>
      </c>
      <c r="I1290" s="4" t="s">
        <v>2029</v>
      </c>
      <c r="J1290" s="4" t="s">
        <v>20</v>
      </c>
      <c r="K1290" s="4" t="s">
        <v>32</v>
      </c>
      <c r="L1290" s="4" t="s">
        <v>21</v>
      </c>
      <c r="M1290" s="15">
        <v>88524.800000000003</v>
      </c>
      <c r="N1290" s="15">
        <v>88524.800000000003</v>
      </c>
      <c r="O1290" s="16">
        <v>88524.800000000003</v>
      </c>
      <c r="P1290" s="25">
        <f t="shared" si="62"/>
        <v>0</v>
      </c>
      <c r="Q1290" s="25">
        <f t="shared" si="60"/>
        <v>0</v>
      </c>
      <c r="R1290" s="25">
        <f t="shared" si="61"/>
        <v>0</v>
      </c>
    </row>
    <row r="1291" spans="1:18" x14ac:dyDescent="0.2">
      <c r="A1291" s="5" t="s">
        <v>22</v>
      </c>
      <c r="B1291" s="5" t="s">
        <v>23</v>
      </c>
      <c r="C1291" s="5" t="s">
        <v>23</v>
      </c>
      <c r="D1291" s="5" t="s">
        <v>263</v>
      </c>
      <c r="E1291" s="5" t="s">
        <v>37</v>
      </c>
      <c r="F1291" s="5" t="s">
        <v>37</v>
      </c>
      <c r="G1291" s="5" t="s">
        <v>37</v>
      </c>
      <c r="H1291" s="5" t="s">
        <v>31</v>
      </c>
      <c r="I1291" s="5" t="s">
        <v>2315</v>
      </c>
      <c r="J1291" s="5" t="s">
        <v>20</v>
      </c>
      <c r="K1291" s="5" t="s">
        <v>32</v>
      </c>
      <c r="L1291" s="5" t="s">
        <v>93</v>
      </c>
      <c r="M1291" s="17">
        <v>75000</v>
      </c>
      <c r="N1291" s="17">
        <v>100000</v>
      </c>
      <c r="O1291" s="18">
        <v>87500</v>
      </c>
      <c r="P1291" s="25">
        <f t="shared" si="62"/>
        <v>0</v>
      </c>
      <c r="Q1291" s="25">
        <f t="shared" si="60"/>
        <v>0</v>
      </c>
      <c r="R1291" s="25">
        <f t="shared" si="61"/>
        <v>0</v>
      </c>
    </row>
    <row r="1292" spans="1:18" x14ac:dyDescent="0.2">
      <c r="A1292" s="4" t="s">
        <v>22</v>
      </c>
      <c r="B1292" s="4" t="s">
        <v>23</v>
      </c>
      <c r="C1292" s="4" t="s">
        <v>23</v>
      </c>
      <c r="D1292" s="4" t="s">
        <v>722</v>
      </c>
      <c r="E1292" s="4" t="s">
        <v>136</v>
      </c>
      <c r="F1292" s="4" t="s">
        <v>136</v>
      </c>
      <c r="G1292" s="4" t="s">
        <v>136</v>
      </c>
      <c r="H1292" s="4" t="s">
        <v>100</v>
      </c>
      <c r="I1292" s="4" t="s">
        <v>2316</v>
      </c>
      <c r="J1292" s="4" t="s">
        <v>20</v>
      </c>
      <c r="K1292" s="4" t="s">
        <v>32</v>
      </c>
      <c r="L1292" s="4" t="s">
        <v>21</v>
      </c>
      <c r="M1292" s="15">
        <v>90000</v>
      </c>
      <c r="N1292" s="15">
        <v>96000</v>
      </c>
      <c r="O1292" s="16">
        <v>93000</v>
      </c>
      <c r="P1292" s="25">
        <f t="shared" si="62"/>
        <v>0</v>
      </c>
      <c r="Q1292" s="25">
        <f t="shared" si="60"/>
        <v>0</v>
      </c>
      <c r="R1292" s="25">
        <f t="shared" si="61"/>
        <v>0</v>
      </c>
    </row>
    <row r="1293" spans="1:18" x14ac:dyDescent="0.2">
      <c r="A1293" s="5" t="s">
        <v>26</v>
      </c>
      <c r="B1293" s="5" t="s">
        <v>1098</v>
      </c>
      <c r="C1293" s="5" t="s">
        <v>28</v>
      </c>
      <c r="D1293" s="5" t="s">
        <v>1056</v>
      </c>
      <c r="E1293" s="5" t="s">
        <v>37</v>
      </c>
      <c r="F1293" s="5" t="s">
        <v>37</v>
      </c>
      <c r="G1293" s="5" t="s">
        <v>37</v>
      </c>
      <c r="H1293" s="5" t="s">
        <v>31</v>
      </c>
      <c r="I1293" s="5" t="s">
        <v>2201</v>
      </c>
      <c r="J1293" s="5" t="s">
        <v>20</v>
      </c>
      <c r="K1293" s="5" t="s">
        <v>32</v>
      </c>
      <c r="L1293" s="5" t="s">
        <v>21</v>
      </c>
      <c r="M1293" s="17">
        <v>43000</v>
      </c>
      <c r="N1293" s="17">
        <v>93000</v>
      </c>
      <c r="O1293" s="18">
        <v>68000</v>
      </c>
      <c r="P1293" s="25">
        <f t="shared" si="62"/>
        <v>0</v>
      </c>
      <c r="Q1293" s="25">
        <f t="shared" si="60"/>
        <v>0</v>
      </c>
      <c r="R1293" s="25">
        <f t="shared" si="61"/>
        <v>0</v>
      </c>
    </row>
    <row r="1294" spans="1:18" x14ac:dyDescent="0.2">
      <c r="A1294" s="4" t="s">
        <v>48</v>
      </c>
      <c r="B1294" s="4" t="s">
        <v>2317</v>
      </c>
      <c r="C1294" s="4" t="s">
        <v>50</v>
      </c>
      <c r="D1294" s="4" t="s">
        <v>2318</v>
      </c>
      <c r="E1294" s="4" t="s">
        <v>37</v>
      </c>
      <c r="F1294" s="4" t="s">
        <v>37</v>
      </c>
      <c r="G1294" s="4" t="s">
        <v>37</v>
      </c>
      <c r="H1294" s="4" t="s">
        <v>31</v>
      </c>
      <c r="I1294" s="4" t="s">
        <v>2319</v>
      </c>
      <c r="J1294" s="4" t="s">
        <v>20</v>
      </c>
      <c r="K1294" s="4" t="s">
        <v>443</v>
      </c>
      <c r="L1294" s="4" t="s">
        <v>21</v>
      </c>
      <c r="M1294" s="15">
        <v>68000</v>
      </c>
      <c r="N1294" s="15">
        <v>86000</v>
      </c>
      <c r="O1294" s="16">
        <v>77000</v>
      </c>
      <c r="P1294" s="25">
        <f t="shared" si="62"/>
        <v>0</v>
      </c>
      <c r="Q1294" s="25">
        <f t="shared" si="60"/>
        <v>0</v>
      </c>
      <c r="R1294" s="25">
        <f t="shared" si="61"/>
        <v>0</v>
      </c>
    </row>
    <row r="1295" spans="1:18" x14ac:dyDescent="0.2">
      <c r="A1295" s="5" t="s">
        <v>13</v>
      </c>
      <c r="B1295" s="5" t="s">
        <v>1174</v>
      </c>
      <c r="C1295" s="5" t="s">
        <v>258</v>
      </c>
      <c r="D1295" s="5" t="s">
        <v>1175</v>
      </c>
      <c r="E1295" s="5" t="s">
        <v>30</v>
      </c>
      <c r="F1295" s="5" t="s">
        <v>30</v>
      </c>
      <c r="G1295" s="5" t="s">
        <v>30</v>
      </c>
      <c r="H1295" s="5" t="s">
        <v>31</v>
      </c>
      <c r="I1295" s="5" t="s">
        <v>2320</v>
      </c>
      <c r="J1295" s="5" t="s">
        <v>20</v>
      </c>
      <c r="K1295" s="5" t="s">
        <v>32</v>
      </c>
      <c r="L1295" s="5" t="s">
        <v>21</v>
      </c>
      <c r="M1295" s="17">
        <v>64000</v>
      </c>
      <c r="N1295" s="17">
        <v>118000</v>
      </c>
      <c r="O1295" s="18">
        <v>91000</v>
      </c>
      <c r="P1295" s="25">
        <f t="shared" si="62"/>
        <v>0</v>
      </c>
      <c r="Q1295" s="25">
        <f t="shared" si="60"/>
        <v>1</v>
      </c>
      <c r="R1295" s="25">
        <f t="shared" si="61"/>
        <v>0</v>
      </c>
    </row>
    <row r="1296" spans="1:18" x14ac:dyDescent="0.2">
      <c r="A1296" s="4" t="s">
        <v>13</v>
      </c>
      <c r="B1296" s="4" t="s">
        <v>2321</v>
      </c>
      <c r="C1296" s="4" t="s">
        <v>28</v>
      </c>
      <c r="D1296" s="4" t="s">
        <v>1574</v>
      </c>
      <c r="E1296" s="4" t="s">
        <v>63</v>
      </c>
      <c r="F1296" s="4" t="s">
        <v>63</v>
      </c>
      <c r="G1296" s="4" t="s">
        <v>63</v>
      </c>
      <c r="H1296" s="4" t="s">
        <v>53</v>
      </c>
      <c r="I1296" s="4" t="s">
        <v>2322</v>
      </c>
      <c r="J1296" s="4" t="s">
        <v>20</v>
      </c>
      <c r="K1296" s="4" t="s">
        <v>32</v>
      </c>
      <c r="L1296" s="4" t="s">
        <v>21</v>
      </c>
      <c r="M1296" s="15">
        <v>68000</v>
      </c>
      <c r="N1296" s="15">
        <v>98000</v>
      </c>
      <c r="O1296" s="16">
        <v>83000</v>
      </c>
      <c r="P1296" s="25">
        <f t="shared" si="62"/>
        <v>0</v>
      </c>
      <c r="Q1296" s="25">
        <f t="shared" si="60"/>
        <v>0</v>
      </c>
      <c r="R1296" s="25">
        <f t="shared" si="61"/>
        <v>0</v>
      </c>
    </row>
    <row r="1297" spans="1:18" x14ac:dyDescent="0.2">
      <c r="A1297" s="5" t="s">
        <v>13</v>
      </c>
      <c r="B1297" s="5" t="s">
        <v>1608</v>
      </c>
      <c r="C1297" s="5" t="s">
        <v>50</v>
      </c>
      <c r="D1297" s="5" t="s">
        <v>1606</v>
      </c>
      <c r="E1297" s="5" t="s">
        <v>1835</v>
      </c>
      <c r="F1297" s="5" t="s">
        <v>1835</v>
      </c>
      <c r="G1297" s="5" t="s">
        <v>1835</v>
      </c>
      <c r="H1297" s="5" t="s">
        <v>146</v>
      </c>
      <c r="I1297" s="5" t="s">
        <v>2323</v>
      </c>
      <c r="J1297" s="5" t="s">
        <v>375</v>
      </c>
      <c r="K1297" s="5" t="s">
        <v>32</v>
      </c>
      <c r="L1297" s="5" t="s">
        <v>33</v>
      </c>
      <c r="M1297" s="17">
        <v>62400</v>
      </c>
      <c r="N1297" s="17">
        <v>72800</v>
      </c>
      <c r="O1297" s="18">
        <v>67600</v>
      </c>
      <c r="P1297" s="25">
        <f t="shared" si="62"/>
        <v>0</v>
      </c>
      <c r="Q1297" s="25">
        <f t="shared" si="60"/>
        <v>0</v>
      </c>
      <c r="R1297" s="25">
        <f t="shared" si="61"/>
        <v>0</v>
      </c>
    </row>
    <row r="1298" spans="1:18" x14ac:dyDescent="0.2">
      <c r="A1298" s="4" t="s">
        <v>81</v>
      </c>
      <c r="B1298" s="4" t="s">
        <v>2126</v>
      </c>
      <c r="C1298" s="4" t="s">
        <v>23</v>
      </c>
      <c r="D1298" s="4" t="s">
        <v>449</v>
      </c>
      <c r="E1298" s="4" t="s">
        <v>37</v>
      </c>
      <c r="F1298" s="4" t="s">
        <v>37</v>
      </c>
      <c r="G1298" s="4" t="s">
        <v>37</v>
      </c>
      <c r="H1298" s="4" t="s">
        <v>31</v>
      </c>
      <c r="I1298" s="4" t="s">
        <v>2127</v>
      </c>
      <c r="J1298" s="4" t="s">
        <v>20</v>
      </c>
      <c r="K1298" s="4" t="s">
        <v>32</v>
      </c>
      <c r="L1298" s="4" t="s">
        <v>33</v>
      </c>
      <c r="M1298" s="15">
        <v>60000</v>
      </c>
      <c r="N1298" s="15">
        <v>98000</v>
      </c>
      <c r="O1298" s="16">
        <v>79000</v>
      </c>
      <c r="P1298" s="25">
        <f t="shared" si="62"/>
        <v>0</v>
      </c>
      <c r="Q1298" s="25">
        <f t="shared" si="60"/>
        <v>0</v>
      </c>
      <c r="R1298" s="25">
        <f t="shared" si="61"/>
        <v>0</v>
      </c>
    </row>
    <row r="1299" spans="1:18" x14ac:dyDescent="0.2">
      <c r="A1299" s="5" t="s">
        <v>105</v>
      </c>
      <c r="B1299" s="5" t="s">
        <v>899</v>
      </c>
      <c r="C1299" s="5" t="s">
        <v>50</v>
      </c>
      <c r="D1299" s="5" t="s">
        <v>900</v>
      </c>
      <c r="E1299" s="5" t="s">
        <v>276</v>
      </c>
      <c r="F1299" s="5" t="s">
        <v>276</v>
      </c>
      <c r="G1299" s="5" t="s">
        <v>276</v>
      </c>
      <c r="H1299" s="5" t="s">
        <v>146</v>
      </c>
      <c r="I1299" s="5" t="s">
        <v>2324</v>
      </c>
      <c r="J1299" s="5" t="s">
        <v>20</v>
      </c>
      <c r="K1299" s="5" t="s">
        <v>32</v>
      </c>
      <c r="L1299" s="5" t="s">
        <v>21</v>
      </c>
      <c r="M1299" s="17">
        <v>67000</v>
      </c>
      <c r="N1299" s="17">
        <v>75000</v>
      </c>
      <c r="O1299" s="18">
        <v>71000</v>
      </c>
      <c r="P1299" s="25">
        <f t="shared" si="62"/>
        <v>0</v>
      </c>
      <c r="Q1299" s="25">
        <f t="shared" si="60"/>
        <v>0</v>
      </c>
      <c r="R1299" s="25">
        <f t="shared" si="61"/>
        <v>0</v>
      </c>
    </row>
    <row r="1300" spans="1:18" x14ac:dyDescent="0.2">
      <c r="A1300" s="4" t="s">
        <v>55</v>
      </c>
      <c r="B1300" s="4" t="s">
        <v>1430</v>
      </c>
      <c r="C1300" s="4" t="s">
        <v>50</v>
      </c>
      <c r="D1300" s="4" t="s">
        <v>1431</v>
      </c>
      <c r="E1300" s="4" t="s">
        <v>37</v>
      </c>
      <c r="F1300" s="4" t="s">
        <v>37</v>
      </c>
      <c r="G1300" s="4" t="s">
        <v>37</v>
      </c>
      <c r="H1300" s="4" t="s">
        <v>31</v>
      </c>
      <c r="I1300" s="4" t="s">
        <v>2325</v>
      </c>
      <c r="J1300" s="4" t="s">
        <v>20</v>
      </c>
      <c r="K1300" s="4" t="s">
        <v>32</v>
      </c>
      <c r="L1300" s="4" t="s">
        <v>21</v>
      </c>
      <c r="M1300" s="15">
        <v>67000</v>
      </c>
      <c r="N1300" s="15">
        <v>78000</v>
      </c>
      <c r="O1300" s="16">
        <v>72500</v>
      </c>
      <c r="P1300" s="25">
        <f t="shared" si="62"/>
        <v>0</v>
      </c>
      <c r="Q1300" s="25">
        <f t="shared" si="60"/>
        <v>0</v>
      </c>
      <c r="R1300" s="25">
        <f t="shared" si="61"/>
        <v>0</v>
      </c>
    </row>
    <row r="1301" spans="1:18" x14ac:dyDescent="0.2">
      <c r="A1301" s="5" t="s">
        <v>96</v>
      </c>
      <c r="B1301" s="5" t="s">
        <v>816</v>
      </c>
      <c r="C1301" s="5" t="s">
        <v>50</v>
      </c>
      <c r="D1301" s="5" t="s">
        <v>817</v>
      </c>
      <c r="E1301" s="5" t="s">
        <v>17</v>
      </c>
      <c r="F1301" s="5" t="s">
        <v>17</v>
      </c>
      <c r="G1301" s="5" t="s">
        <v>17</v>
      </c>
      <c r="H1301" s="5" t="s">
        <v>18</v>
      </c>
      <c r="I1301" s="5" t="s">
        <v>2326</v>
      </c>
      <c r="J1301" s="5" t="s">
        <v>20</v>
      </c>
      <c r="K1301" s="5" t="s">
        <v>17</v>
      </c>
      <c r="L1301" s="5" t="s">
        <v>21</v>
      </c>
      <c r="M1301" s="17">
        <v>40000</v>
      </c>
      <c r="N1301" s="17">
        <v>57200</v>
      </c>
      <c r="O1301" s="18">
        <v>48600</v>
      </c>
      <c r="P1301" s="25">
        <f t="shared" si="62"/>
        <v>0</v>
      </c>
      <c r="Q1301" s="25">
        <f t="shared" si="60"/>
        <v>1</v>
      </c>
      <c r="R1301" s="25">
        <f t="shared" si="61"/>
        <v>0</v>
      </c>
    </row>
    <row r="1302" spans="1:18" x14ac:dyDescent="0.2">
      <c r="A1302" s="4" t="s">
        <v>48</v>
      </c>
      <c r="B1302" s="4" t="s">
        <v>2327</v>
      </c>
      <c r="C1302" s="4" t="s">
        <v>50</v>
      </c>
      <c r="D1302" s="4" t="s">
        <v>2328</v>
      </c>
      <c r="E1302" s="4" t="s">
        <v>323</v>
      </c>
      <c r="F1302" s="4" t="s">
        <v>323</v>
      </c>
      <c r="G1302" s="4" t="s">
        <v>323</v>
      </c>
      <c r="H1302" s="4" t="s">
        <v>53</v>
      </c>
      <c r="I1302" s="4" t="s">
        <v>2329</v>
      </c>
      <c r="J1302" s="4" t="s">
        <v>20</v>
      </c>
      <c r="K1302" s="4" t="s">
        <v>32</v>
      </c>
      <c r="L1302" s="4" t="s">
        <v>21</v>
      </c>
      <c r="M1302" s="15">
        <v>71000</v>
      </c>
      <c r="N1302" s="15">
        <v>96000</v>
      </c>
      <c r="O1302" s="16">
        <v>83500</v>
      </c>
      <c r="P1302" s="25">
        <f t="shared" si="62"/>
        <v>0</v>
      </c>
      <c r="Q1302" s="25">
        <f t="shared" si="60"/>
        <v>0</v>
      </c>
      <c r="R1302" s="25">
        <f t="shared" si="61"/>
        <v>0</v>
      </c>
    </row>
    <row r="1303" spans="1:18" x14ac:dyDescent="0.2">
      <c r="A1303" s="5" t="s">
        <v>48</v>
      </c>
      <c r="B1303" s="5" t="s">
        <v>2327</v>
      </c>
      <c r="C1303" s="5" t="s">
        <v>50</v>
      </c>
      <c r="D1303" s="5" t="s">
        <v>2328</v>
      </c>
      <c r="E1303" s="5" t="s">
        <v>323</v>
      </c>
      <c r="F1303" s="5" t="s">
        <v>323</v>
      </c>
      <c r="G1303" s="5" t="s">
        <v>323</v>
      </c>
      <c r="H1303" s="5" t="s">
        <v>146</v>
      </c>
      <c r="I1303" s="5" t="s">
        <v>2329</v>
      </c>
      <c r="J1303" s="5" t="s">
        <v>20</v>
      </c>
      <c r="K1303" s="5" t="s">
        <v>32</v>
      </c>
      <c r="L1303" s="5" t="s">
        <v>21</v>
      </c>
      <c r="M1303" s="17">
        <v>71000</v>
      </c>
      <c r="N1303" s="17">
        <v>96000</v>
      </c>
      <c r="O1303" s="18">
        <v>83500</v>
      </c>
      <c r="P1303" s="25">
        <f t="shared" si="62"/>
        <v>0</v>
      </c>
      <c r="Q1303" s="25">
        <f t="shared" si="60"/>
        <v>0</v>
      </c>
      <c r="R1303" s="25">
        <f t="shared" si="61"/>
        <v>0</v>
      </c>
    </row>
    <row r="1304" spans="1:18" x14ac:dyDescent="0.2">
      <c r="A1304" s="4" t="s">
        <v>48</v>
      </c>
      <c r="B1304" s="4" t="s">
        <v>2327</v>
      </c>
      <c r="C1304" s="4" t="s">
        <v>50</v>
      </c>
      <c r="D1304" s="4" t="s">
        <v>2328</v>
      </c>
      <c r="E1304" s="4" t="s">
        <v>323</v>
      </c>
      <c r="F1304" s="4" t="s">
        <v>323</v>
      </c>
      <c r="G1304" s="4" t="s">
        <v>323</v>
      </c>
      <c r="H1304" s="4" t="s">
        <v>178</v>
      </c>
      <c r="I1304" s="4" t="s">
        <v>2329</v>
      </c>
      <c r="J1304" s="4" t="s">
        <v>20</v>
      </c>
      <c r="K1304" s="4" t="s">
        <v>32</v>
      </c>
      <c r="L1304" s="4" t="s">
        <v>21</v>
      </c>
      <c r="M1304" s="15">
        <v>71000</v>
      </c>
      <c r="N1304" s="15">
        <v>96000</v>
      </c>
      <c r="O1304" s="16">
        <v>83500</v>
      </c>
      <c r="P1304" s="25">
        <f t="shared" si="62"/>
        <v>0</v>
      </c>
      <c r="Q1304" s="25">
        <f t="shared" si="60"/>
        <v>0</v>
      </c>
      <c r="R1304" s="25">
        <f t="shared" si="61"/>
        <v>0</v>
      </c>
    </row>
    <row r="1305" spans="1:18" x14ac:dyDescent="0.2">
      <c r="A1305" s="5" t="s">
        <v>48</v>
      </c>
      <c r="B1305" s="5" t="s">
        <v>842</v>
      </c>
      <c r="C1305" s="5" t="s">
        <v>50</v>
      </c>
      <c r="D1305" s="5" t="s">
        <v>659</v>
      </c>
      <c r="E1305" s="5" t="s">
        <v>17</v>
      </c>
      <c r="F1305" s="5" t="s">
        <v>17</v>
      </c>
      <c r="G1305" s="5" t="s">
        <v>17</v>
      </c>
      <c r="H1305" s="5" t="s">
        <v>18</v>
      </c>
      <c r="I1305" s="5" t="s">
        <v>2330</v>
      </c>
      <c r="J1305" s="5" t="s">
        <v>223</v>
      </c>
      <c r="K1305" s="5" t="s">
        <v>17</v>
      </c>
      <c r="L1305" s="5" t="s">
        <v>661</v>
      </c>
      <c r="M1305" s="17">
        <v>68500</v>
      </c>
      <c r="N1305" s="17">
        <v>87000</v>
      </c>
      <c r="O1305" s="18">
        <v>77750</v>
      </c>
      <c r="P1305" s="25">
        <f t="shared" si="62"/>
        <v>0</v>
      </c>
      <c r="Q1305" s="25">
        <f t="shared" si="60"/>
        <v>0</v>
      </c>
      <c r="R1305" s="25">
        <f t="shared" si="61"/>
        <v>0</v>
      </c>
    </row>
    <row r="1306" spans="1:18" x14ac:dyDescent="0.2">
      <c r="A1306" s="4" t="s">
        <v>55</v>
      </c>
      <c r="B1306" s="4" t="s">
        <v>2331</v>
      </c>
      <c r="C1306" s="4" t="s">
        <v>50</v>
      </c>
      <c r="D1306" s="4" t="s">
        <v>2332</v>
      </c>
      <c r="E1306" s="4" t="s">
        <v>17</v>
      </c>
      <c r="F1306" s="4" t="s">
        <v>17</v>
      </c>
      <c r="G1306" s="4" t="s">
        <v>17</v>
      </c>
      <c r="H1306" s="4" t="s">
        <v>18</v>
      </c>
      <c r="I1306" s="4" t="s">
        <v>2333</v>
      </c>
      <c r="J1306" s="4" t="s">
        <v>20</v>
      </c>
      <c r="K1306" s="4" t="s">
        <v>17</v>
      </c>
      <c r="L1306" s="4" t="s">
        <v>33</v>
      </c>
      <c r="M1306" s="15">
        <v>64000</v>
      </c>
      <c r="N1306" s="15">
        <v>109000</v>
      </c>
      <c r="O1306" s="16">
        <v>86500</v>
      </c>
      <c r="P1306" s="25">
        <f t="shared" si="62"/>
        <v>0</v>
      </c>
      <c r="Q1306" s="25">
        <f t="shared" si="60"/>
        <v>0</v>
      </c>
      <c r="R1306" s="25">
        <f t="shared" si="61"/>
        <v>0</v>
      </c>
    </row>
    <row r="1307" spans="1:18" x14ac:dyDescent="0.2">
      <c r="A1307" s="5" t="s">
        <v>81</v>
      </c>
      <c r="B1307" s="5" t="s">
        <v>1030</v>
      </c>
      <c r="C1307" s="5" t="s">
        <v>1031</v>
      </c>
      <c r="D1307" s="5" t="s">
        <v>1032</v>
      </c>
      <c r="E1307" s="5" t="s">
        <v>37</v>
      </c>
      <c r="F1307" s="5" t="s">
        <v>37</v>
      </c>
      <c r="G1307" s="5" t="s">
        <v>37</v>
      </c>
      <c r="H1307" s="5" t="s">
        <v>31</v>
      </c>
      <c r="I1307" s="5" t="s">
        <v>2334</v>
      </c>
      <c r="J1307" s="5" t="s">
        <v>20</v>
      </c>
      <c r="K1307" s="5" t="s">
        <v>32</v>
      </c>
      <c r="L1307" s="5" t="s">
        <v>21</v>
      </c>
      <c r="M1307" s="17">
        <v>59000</v>
      </c>
      <c r="N1307" s="17">
        <v>70000</v>
      </c>
      <c r="O1307" s="18">
        <v>64500</v>
      </c>
      <c r="P1307" s="25">
        <f t="shared" si="62"/>
        <v>0</v>
      </c>
      <c r="Q1307" s="25">
        <f t="shared" si="60"/>
        <v>0</v>
      </c>
      <c r="R1307" s="25">
        <f t="shared" si="61"/>
        <v>0</v>
      </c>
    </row>
    <row r="1308" spans="1:18" x14ac:dyDescent="0.2">
      <c r="A1308" s="4" t="s">
        <v>48</v>
      </c>
      <c r="B1308" s="4" t="s">
        <v>2335</v>
      </c>
      <c r="C1308" s="4" t="s">
        <v>23</v>
      </c>
      <c r="D1308" s="4" t="s">
        <v>2336</v>
      </c>
      <c r="E1308" s="4" t="s">
        <v>37</v>
      </c>
      <c r="F1308" s="4" t="s">
        <v>37</v>
      </c>
      <c r="G1308" s="4" t="s">
        <v>37</v>
      </c>
      <c r="H1308" s="4" t="s">
        <v>31</v>
      </c>
      <c r="I1308" s="4" t="s">
        <v>2337</v>
      </c>
      <c r="J1308" s="4" t="s">
        <v>375</v>
      </c>
      <c r="K1308" s="4" t="s">
        <v>32</v>
      </c>
      <c r="L1308" s="4" t="s">
        <v>33</v>
      </c>
      <c r="M1308" s="15">
        <v>60000</v>
      </c>
      <c r="N1308" s="15">
        <v>80000</v>
      </c>
      <c r="O1308" s="16">
        <v>70000</v>
      </c>
      <c r="P1308" s="25">
        <f t="shared" si="62"/>
        <v>0</v>
      </c>
      <c r="Q1308" s="25">
        <f t="shared" si="60"/>
        <v>0</v>
      </c>
      <c r="R1308" s="25">
        <f t="shared" si="61"/>
        <v>0</v>
      </c>
    </row>
    <row r="1309" spans="1:18" x14ac:dyDescent="0.2">
      <c r="A1309" s="5" t="s">
        <v>48</v>
      </c>
      <c r="B1309" s="5" t="s">
        <v>531</v>
      </c>
      <c r="C1309" s="5" t="s">
        <v>23</v>
      </c>
      <c r="D1309" s="5" t="s">
        <v>532</v>
      </c>
      <c r="E1309" s="5" t="s">
        <v>533</v>
      </c>
      <c r="F1309" s="5" t="s">
        <v>533</v>
      </c>
      <c r="G1309" s="5" t="s">
        <v>533</v>
      </c>
      <c r="H1309" s="5" t="s">
        <v>119</v>
      </c>
      <c r="I1309" s="5" t="s">
        <v>2338</v>
      </c>
      <c r="J1309" s="5" t="s">
        <v>45</v>
      </c>
      <c r="K1309" s="5" t="s">
        <v>32</v>
      </c>
      <c r="L1309" s="5" t="s">
        <v>21</v>
      </c>
      <c r="M1309" s="17">
        <v>69000</v>
      </c>
      <c r="N1309" s="17">
        <v>87000</v>
      </c>
      <c r="O1309" s="18">
        <v>78000</v>
      </c>
      <c r="P1309" s="25">
        <f t="shared" si="62"/>
        <v>0</v>
      </c>
      <c r="Q1309" s="25">
        <f t="shared" si="60"/>
        <v>0</v>
      </c>
      <c r="R1309" s="25">
        <f t="shared" si="61"/>
        <v>0</v>
      </c>
    </row>
    <row r="1310" spans="1:18" x14ac:dyDescent="0.2">
      <c r="A1310" s="4" t="s">
        <v>55</v>
      </c>
      <c r="B1310" s="4" t="s">
        <v>1594</v>
      </c>
      <c r="C1310" s="4" t="s">
        <v>266</v>
      </c>
      <c r="D1310" s="4" t="s">
        <v>1595</v>
      </c>
      <c r="E1310" s="4" t="s">
        <v>123</v>
      </c>
      <c r="F1310" s="4" t="s">
        <v>123</v>
      </c>
      <c r="G1310" s="4" t="s">
        <v>123</v>
      </c>
      <c r="H1310" s="4" t="s">
        <v>31</v>
      </c>
      <c r="I1310" s="4" t="s">
        <v>2339</v>
      </c>
      <c r="J1310" s="4" t="s">
        <v>45</v>
      </c>
      <c r="K1310" s="4" t="s">
        <v>32</v>
      </c>
      <c r="L1310" s="4" t="s">
        <v>21</v>
      </c>
      <c r="M1310" s="15">
        <v>75000</v>
      </c>
      <c r="N1310" s="15">
        <v>126000</v>
      </c>
      <c r="O1310" s="16">
        <v>100500</v>
      </c>
      <c r="P1310" s="25">
        <f t="shared" si="62"/>
        <v>0</v>
      </c>
      <c r="Q1310" s="25">
        <f t="shared" ref="Q1310:Q1373" si="63">IF(OR(N1310&lt;V$22, N1310&gt;V$26), 1, 0)</f>
        <v>1</v>
      </c>
      <c r="R1310" s="25">
        <f t="shared" ref="R1310:R1373" si="64">IF(OR(O1310&lt;V$23, O1310&gt;V$27),1,0)</f>
        <v>0</v>
      </c>
    </row>
    <row r="1311" spans="1:18" x14ac:dyDescent="0.2">
      <c r="A1311" s="5" t="s">
        <v>48</v>
      </c>
      <c r="B1311" s="5" t="s">
        <v>2340</v>
      </c>
      <c r="C1311" s="5" t="s">
        <v>23</v>
      </c>
      <c r="D1311" s="5" t="s">
        <v>2341</v>
      </c>
      <c r="E1311" s="5" t="s">
        <v>37</v>
      </c>
      <c r="F1311" s="5" t="s">
        <v>37</v>
      </c>
      <c r="G1311" s="5" t="s">
        <v>37</v>
      </c>
      <c r="H1311" s="5" t="s">
        <v>31</v>
      </c>
      <c r="I1311" s="5" t="s">
        <v>2342</v>
      </c>
      <c r="J1311" s="5" t="s">
        <v>20</v>
      </c>
      <c r="K1311" s="5" t="s">
        <v>32</v>
      </c>
      <c r="L1311" s="5" t="s">
        <v>241</v>
      </c>
      <c r="M1311" s="17">
        <v>60000</v>
      </c>
      <c r="N1311" s="17">
        <v>90000</v>
      </c>
      <c r="O1311" s="18">
        <v>75000</v>
      </c>
      <c r="P1311" s="25">
        <f t="shared" si="62"/>
        <v>0</v>
      </c>
      <c r="Q1311" s="25">
        <f t="shared" si="63"/>
        <v>0</v>
      </c>
      <c r="R1311" s="25">
        <f t="shared" si="64"/>
        <v>0</v>
      </c>
    </row>
    <row r="1312" spans="1:18" x14ac:dyDescent="0.2">
      <c r="A1312" s="4" t="s">
        <v>81</v>
      </c>
      <c r="B1312" s="4" t="s">
        <v>2343</v>
      </c>
      <c r="C1312" s="4" t="s">
        <v>23</v>
      </c>
      <c r="D1312" s="4" t="s">
        <v>2344</v>
      </c>
      <c r="E1312" s="4" t="s">
        <v>37</v>
      </c>
      <c r="F1312" s="4" t="s">
        <v>37</v>
      </c>
      <c r="G1312" s="4" t="s">
        <v>37</v>
      </c>
      <c r="H1312" s="4" t="s">
        <v>31</v>
      </c>
      <c r="I1312" s="4" t="s">
        <v>2345</v>
      </c>
      <c r="J1312" s="4" t="s">
        <v>45</v>
      </c>
      <c r="K1312" s="4" t="s">
        <v>32</v>
      </c>
      <c r="L1312" s="4" t="s">
        <v>21</v>
      </c>
      <c r="M1312" s="15">
        <v>60000</v>
      </c>
      <c r="N1312" s="15">
        <v>80000</v>
      </c>
      <c r="O1312" s="16">
        <v>70000</v>
      </c>
      <c r="P1312" s="25">
        <f t="shared" si="62"/>
        <v>0</v>
      </c>
      <c r="Q1312" s="25">
        <f t="shared" si="63"/>
        <v>0</v>
      </c>
      <c r="R1312" s="25">
        <f t="shared" si="64"/>
        <v>0</v>
      </c>
    </row>
    <row r="1313" spans="1:18" x14ac:dyDescent="0.2">
      <c r="A1313" s="5" t="s">
        <v>55</v>
      </c>
      <c r="B1313" s="5" t="s">
        <v>1684</v>
      </c>
      <c r="C1313" s="5" t="s">
        <v>23</v>
      </c>
      <c r="D1313" s="5" t="s">
        <v>286</v>
      </c>
      <c r="E1313" s="5" t="s">
        <v>37</v>
      </c>
      <c r="F1313" s="5" t="s">
        <v>37</v>
      </c>
      <c r="G1313" s="5" t="s">
        <v>37</v>
      </c>
      <c r="H1313" s="5" t="s">
        <v>31</v>
      </c>
      <c r="I1313" s="5" t="s">
        <v>2346</v>
      </c>
      <c r="J1313" s="5" t="s">
        <v>45</v>
      </c>
      <c r="K1313" s="5" t="s">
        <v>32</v>
      </c>
      <c r="L1313" s="5" t="s">
        <v>21</v>
      </c>
      <c r="M1313" s="17">
        <v>81000</v>
      </c>
      <c r="N1313" s="17">
        <v>115000</v>
      </c>
      <c r="O1313" s="18">
        <v>98000</v>
      </c>
      <c r="P1313" s="25">
        <f t="shared" si="62"/>
        <v>0</v>
      </c>
      <c r="Q1313" s="25">
        <f t="shared" si="63"/>
        <v>1</v>
      </c>
      <c r="R1313" s="25">
        <f t="shared" si="64"/>
        <v>0</v>
      </c>
    </row>
    <row r="1314" spans="1:18" x14ac:dyDescent="0.2">
      <c r="A1314" s="4" t="s">
        <v>105</v>
      </c>
      <c r="B1314" s="4" t="s">
        <v>2347</v>
      </c>
      <c r="C1314" s="4" t="s">
        <v>50</v>
      </c>
      <c r="D1314" s="4" t="s">
        <v>2348</v>
      </c>
      <c r="E1314" s="4" t="s">
        <v>52</v>
      </c>
      <c r="F1314" s="4" t="s">
        <v>52</v>
      </c>
      <c r="G1314" s="4" t="s">
        <v>52</v>
      </c>
      <c r="H1314" s="4" t="s">
        <v>53</v>
      </c>
      <c r="I1314" s="4" t="s">
        <v>2349</v>
      </c>
      <c r="J1314" s="4" t="s">
        <v>20</v>
      </c>
      <c r="K1314" s="4" t="s">
        <v>32</v>
      </c>
      <c r="L1314" s="4" t="s">
        <v>21</v>
      </c>
      <c r="M1314" s="15">
        <v>81000</v>
      </c>
      <c r="N1314" s="15">
        <v>127000</v>
      </c>
      <c r="O1314" s="16">
        <v>104000</v>
      </c>
      <c r="P1314" s="25">
        <f t="shared" si="62"/>
        <v>0</v>
      </c>
      <c r="Q1314" s="25">
        <f t="shared" si="63"/>
        <v>1</v>
      </c>
      <c r="R1314" s="25">
        <f t="shared" si="64"/>
        <v>0</v>
      </c>
    </row>
    <row r="1315" spans="1:18" x14ac:dyDescent="0.2">
      <c r="A1315" s="5" t="s">
        <v>81</v>
      </c>
      <c r="B1315" s="5" t="s">
        <v>277</v>
      </c>
      <c r="C1315" s="5" t="s">
        <v>23</v>
      </c>
      <c r="D1315" s="5" t="s">
        <v>278</v>
      </c>
      <c r="E1315" s="5" t="s">
        <v>279</v>
      </c>
      <c r="F1315" s="5" t="s">
        <v>279</v>
      </c>
      <c r="G1315" s="5" t="s">
        <v>279</v>
      </c>
      <c r="H1315" s="5" t="s">
        <v>31</v>
      </c>
      <c r="I1315" s="5" t="s">
        <v>2350</v>
      </c>
      <c r="J1315" s="5" t="s">
        <v>45</v>
      </c>
      <c r="K1315" s="5" t="s">
        <v>32</v>
      </c>
      <c r="L1315" s="5" t="s">
        <v>21</v>
      </c>
      <c r="M1315" s="17">
        <v>90000</v>
      </c>
      <c r="N1315" s="17">
        <v>110000</v>
      </c>
      <c r="O1315" s="18">
        <v>100000</v>
      </c>
      <c r="P1315" s="25">
        <f t="shared" si="62"/>
        <v>0</v>
      </c>
      <c r="Q1315" s="25">
        <f t="shared" si="63"/>
        <v>0</v>
      </c>
      <c r="R1315" s="25">
        <f t="shared" si="64"/>
        <v>0</v>
      </c>
    </row>
    <row r="1316" spans="1:18" x14ac:dyDescent="0.2">
      <c r="A1316" s="4" t="s">
        <v>88</v>
      </c>
      <c r="B1316" s="4" t="s">
        <v>321</v>
      </c>
      <c r="C1316" s="4" t="s">
        <v>90</v>
      </c>
      <c r="D1316" s="4" t="s">
        <v>856</v>
      </c>
      <c r="E1316" s="4" t="s">
        <v>37</v>
      </c>
      <c r="F1316" s="4" t="s">
        <v>37</v>
      </c>
      <c r="G1316" s="4" t="s">
        <v>37</v>
      </c>
      <c r="H1316" s="4" t="s">
        <v>31</v>
      </c>
      <c r="I1316" s="4" t="s">
        <v>2351</v>
      </c>
      <c r="J1316" s="4" t="s">
        <v>20</v>
      </c>
      <c r="K1316" s="4" t="s">
        <v>32</v>
      </c>
      <c r="L1316" s="4" t="s">
        <v>21</v>
      </c>
      <c r="M1316" s="15">
        <v>85816.8</v>
      </c>
      <c r="N1316" s="15">
        <v>91520</v>
      </c>
      <c r="O1316" s="16">
        <v>88668.4</v>
      </c>
      <c r="P1316" s="25">
        <f t="shared" si="62"/>
        <v>0</v>
      </c>
      <c r="Q1316" s="25">
        <f t="shared" si="63"/>
        <v>0</v>
      </c>
      <c r="R1316" s="25">
        <f t="shared" si="64"/>
        <v>0</v>
      </c>
    </row>
    <row r="1317" spans="1:18" x14ac:dyDescent="0.2">
      <c r="A1317" s="5" t="s">
        <v>105</v>
      </c>
      <c r="B1317" s="5" t="s">
        <v>2352</v>
      </c>
      <c r="C1317" s="5" t="s">
        <v>28</v>
      </c>
      <c r="D1317" s="5" t="s">
        <v>2353</v>
      </c>
      <c r="E1317" s="5" t="s">
        <v>2354</v>
      </c>
      <c r="F1317" s="5" t="s">
        <v>2354</v>
      </c>
      <c r="G1317" s="5" t="s">
        <v>2354</v>
      </c>
      <c r="H1317" s="5" t="s">
        <v>146</v>
      </c>
      <c r="I1317" s="5" t="s">
        <v>2355</v>
      </c>
      <c r="J1317" s="5" t="s">
        <v>20</v>
      </c>
      <c r="K1317" s="5" t="s">
        <v>32</v>
      </c>
      <c r="L1317" s="5" t="s">
        <v>33</v>
      </c>
      <c r="M1317" s="17">
        <v>50000</v>
      </c>
      <c r="N1317" s="17">
        <v>95000</v>
      </c>
      <c r="O1317" s="18">
        <v>72500</v>
      </c>
      <c r="P1317" s="25">
        <f t="shared" si="62"/>
        <v>0</v>
      </c>
      <c r="Q1317" s="25">
        <f t="shared" si="63"/>
        <v>0</v>
      </c>
      <c r="R1317" s="25">
        <f t="shared" si="64"/>
        <v>0</v>
      </c>
    </row>
    <row r="1318" spans="1:18" x14ac:dyDescent="0.2">
      <c r="A1318" s="4" t="s">
        <v>96</v>
      </c>
      <c r="B1318" s="4" t="s">
        <v>1216</v>
      </c>
      <c r="C1318" s="4" t="s">
        <v>50</v>
      </c>
      <c r="D1318" s="4" t="s">
        <v>1217</v>
      </c>
      <c r="E1318" s="4" t="s">
        <v>37</v>
      </c>
      <c r="F1318" s="4" t="s">
        <v>37</v>
      </c>
      <c r="G1318" s="4" t="s">
        <v>37</v>
      </c>
      <c r="H1318" s="4" t="s">
        <v>31</v>
      </c>
      <c r="I1318" s="4" t="s">
        <v>2356</v>
      </c>
      <c r="J1318" s="4" t="s">
        <v>20</v>
      </c>
      <c r="K1318" s="4" t="s">
        <v>32</v>
      </c>
      <c r="L1318" s="4" t="s">
        <v>21</v>
      </c>
      <c r="M1318" s="15">
        <v>35000</v>
      </c>
      <c r="N1318" s="15">
        <v>57200</v>
      </c>
      <c r="O1318" s="16">
        <v>46100</v>
      </c>
      <c r="P1318" s="25">
        <f t="shared" si="62"/>
        <v>0</v>
      </c>
      <c r="Q1318" s="25">
        <f t="shared" si="63"/>
        <v>1</v>
      </c>
      <c r="R1318" s="25">
        <f t="shared" si="64"/>
        <v>0</v>
      </c>
    </row>
    <row r="1319" spans="1:18" x14ac:dyDescent="0.2">
      <c r="A1319" s="5" t="s">
        <v>55</v>
      </c>
      <c r="B1319" s="5" t="s">
        <v>701</v>
      </c>
      <c r="C1319" s="5" t="s">
        <v>50</v>
      </c>
      <c r="D1319" s="5" t="s">
        <v>387</v>
      </c>
      <c r="E1319" s="5" t="s">
        <v>37</v>
      </c>
      <c r="F1319" s="5" t="s">
        <v>37</v>
      </c>
      <c r="G1319" s="5" t="s">
        <v>37</v>
      </c>
      <c r="H1319" s="5" t="s">
        <v>31</v>
      </c>
      <c r="I1319" s="5" t="s">
        <v>2357</v>
      </c>
      <c r="J1319" s="5" t="s">
        <v>45</v>
      </c>
      <c r="K1319" s="5" t="s">
        <v>32</v>
      </c>
      <c r="L1319" s="5" t="s">
        <v>33</v>
      </c>
      <c r="M1319" s="17">
        <v>65000</v>
      </c>
      <c r="N1319" s="17">
        <v>89000</v>
      </c>
      <c r="O1319" s="18">
        <v>77000</v>
      </c>
      <c r="P1319" s="25">
        <f t="shared" si="62"/>
        <v>0</v>
      </c>
      <c r="Q1319" s="25">
        <f t="shared" si="63"/>
        <v>0</v>
      </c>
      <c r="R1319" s="25">
        <f t="shared" si="64"/>
        <v>0</v>
      </c>
    </row>
    <row r="1320" spans="1:18" x14ac:dyDescent="0.2">
      <c r="A1320" s="4" t="s">
        <v>96</v>
      </c>
      <c r="B1320" s="4" t="s">
        <v>121</v>
      </c>
      <c r="C1320" s="4" t="s">
        <v>50</v>
      </c>
      <c r="D1320" s="4" t="s">
        <v>122</v>
      </c>
      <c r="E1320" s="4" t="s">
        <v>123</v>
      </c>
      <c r="F1320" s="4" t="s">
        <v>123</v>
      </c>
      <c r="G1320" s="4" t="s">
        <v>123</v>
      </c>
      <c r="H1320" s="4" t="s">
        <v>31</v>
      </c>
      <c r="I1320" s="4" t="s">
        <v>2359</v>
      </c>
      <c r="J1320" s="4" t="s">
        <v>20</v>
      </c>
      <c r="K1320" s="4" t="s">
        <v>32</v>
      </c>
      <c r="L1320" s="4" t="s">
        <v>46</v>
      </c>
      <c r="M1320" s="15">
        <v>70000</v>
      </c>
      <c r="N1320" s="15">
        <v>80000</v>
      </c>
      <c r="O1320" s="16">
        <v>75000</v>
      </c>
      <c r="P1320" s="25">
        <f t="shared" si="62"/>
        <v>0</v>
      </c>
      <c r="Q1320" s="25">
        <f t="shared" si="63"/>
        <v>0</v>
      </c>
      <c r="R1320" s="25">
        <f t="shared" si="64"/>
        <v>0</v>
      </c>
    </row>
    <row r="1321" spans="1:18" x14ac:dyDescent="0.2">
      <c r="A1321" s="5" t="s">
        <v>13</v>
      </c>
      <c r="B1321" s="5" t="s">
        <v>2360</v>
      </c>
      <c r="C1321" s="5" t="s">
        <v>23</v>
      </c>
      <c r="D1321" s="5" t="s">
        <v>2361</v>
      </c>
      <c r="E1321" s="5" t="s">
        <v>37</v>
      </c>
      <c r="F1321" s="5" t="s">
        <v>37</v>
      </c>
      <c r="G1321" s="5" t="s">
        <v>37</v>
      </c>
      <c r="H1321" s="5" t="s">
        <v>31</v>
      </c>
      <c r="I1321" s="5" t="s">
        <v>2362</v>
      </c>
      <c r="J1321" s="5" t="s">
        <v>20</v>
      </c>
      <c r="K1321" s="5" t="s">
        <v>32</v>
      </c>
      <c r="L1321" s="5" t="s">
        <v>21</v>
      </c>
      <c r="M1321" s="17">
        <v>62000</v>
      </c>
      <c r="N1321" s="17">
        <v>109000</v>
      </c>
      <c r="O1321" s="18">
        <v>85500</v>
      </c>
      <c r="P1321" s="25">
        <f t="shared" si="62"/>
        <v>0</v>
      </c>
      <c r="Q1321" s="25">
        <f t="shared" si="63"/>
        <v>0</v>
      </c>
      <c r="R1321" s="25">
        <f t="shared" si="64"/>
        <v>0</v>
      </c>
    </row>
    <row r="1322" spans="1:18" x14ac:dyDescent="0.2">
      <c r="A1322" s="4" t="s">
        <v>55</v>
      </c>
      <c r="B1322" s="4" t="s">
        <v>2363</v>
      </c>
      <c r="C1322" s="4" t="s">
        <v>28</v>
      </c>
      <c r="D1322" s="4" t="s">
        <v>398</v>
      </c>
      <c r="E1322" s="4" t="s">
        <v>37</v>
      </c>
      <c r="F1322" s="4" t="s">
        <v>37</v>
      </c>
      <c r="G1322" s="4" t="s">
        <v>37</v>
      </c>
      <c r="H1322" s="4" t="s">
        <v>31</v>
      </c>
      <c r="I1322" s="4" t="s">
        <v>2364</v>
      </c>
      <c r="J1322" s="4" t="s">
        <v>20</v>
      </c>
      <c r="K1322" s="4" t="s">
        <v>32</v>
      </c>
      <c r="L1322" s="4" t="s">
        <v>46</v>
      </c>
      <c r="M1322" s="15">
        <v>68000</v>
      </c>
      <c r="N1322" s="15">
        <v>81000</v>
      </c>
      <c r="O1322" s="16">
        <v>74500</v>
      </c>
      <c r="P1322" s="25">
        <f t="shared" si="62"/>
        <v>0</v>
      </c>
      <c r="Q1322" s="25">
        <f t="shared" si="63"/>
        <v>0</v>
      </c>
      <c r="R1322" s="25">
        <f t="shared" si="64"/>
        <v>0</v>
      </c>
    </row>
    <row r="1323" spans="1:18" x14ac:dyDescent="0.2">
      <c r="A1323" s="5" t="s">
        <v>81</v>
      </c>
      <c r="B1323" s="5" t="s">
        <v>217</v>
      </c>
      <c r="C1323" s="5" t="s">
        <v>23</v>
      </c>
      <c r="D1323" s="5" t="s">
        <v>2365</v>
      </c>
      <c r="E1323" s="5" t="s">
        <v>63</v>
      </c>
      <c r="F1323" s="5" t="s">
        <v>63</v>
      </c>
      <c r="G1323" s="5" t="s">
        <v>63</v>
      </c>
      <c r="H1323" s="5" t="s">
        <v>53</v>
      </c>
      <c r="I1323" s="5" t="s">
        <v>2366</v>
      </c>
      <c r="J1323" s="5" t="s">
        <v>45</v>
      </c>
      <c r="K1323" s="5" t="s">
        <v>32</v>
      </c>
      <c r="L1323" s="5" t="s">
        <v>21</v>
      </c>
      <c r="M1323" s="17">
        <v>35000</v>
      </c>
      <c r="N1323" s="17">
        <v>86000</v>
      </c>
      <c r="O1323" s="18">
        <v>60500</v>
      </c>
      <c r="P1323" s="25">
        <f t="shared" si="62"/>
        <v>0</v>
      </c>
      <c r="Q1323" s="25">
        <f t="shared" si="63"/>
        <v>0</v>
      </c>
      <c r="R1323" s="25">
        <f t="shared" si="64"/>
        <v>0</v>
      </c>
    </row>
    <row r="1324" spans="1:18" x14ac:dyDescent="0.2">
      <c r="A1324" s="4" t="s">
        <v>26</v>
      </c>
      <c r="B1324" s="4" t="s">
        <v>2367</v>
      </c>
      <c r="C1324" s="4" t="s">
        <v>23</v>
      </c>
      <c r="D1324" s="4" t="s">
        <v>2368</v>
      </c>
      <c r="E1324" s="4" t="s">
        <v>123</v>
      </c>
      <c r="F1324" s="4" t="s">
        <v>123</v>
      </c>
      <c r="G1324" s="4" t="s">
        <v>123</v>
      </c>
      <c r="H1324" s="4" t="s">
        <v>31</v>
      </c>
      <c r="I1324" s="4" t="s">
        <v>2369</v>
      </c>
      <c r="J1324" s="4" t="s">
        <v>45</v>
      </c>
      <c r="K1324" s="4" t="s">
        <v>32</v>
      </c>
      <c r="L1324" s="4" t="s">
        <v>33</v>
      </c>
      <c r="M1324" s="15">
        <v>59000</v>
      </c>
      <c r="N1324" s="15">
        <v>112000</v>
      </c>
      <c r="O1324" s="16">
        <v>85500</v>
      </c>
      <c r="P1324" s="25">
        <f t="shared" si="62"/>
        <v>0</v>
      </c>
      <c r="Q1324" s="25">
        <f t="shared" si="63"/>
        <v>0</v>
      </c>
      <c r="R1324" s="25">
        <f t="shared" si="64"/>
        <v>0</v>
      </c>
    </row>
    <row r="1325" spans="1:18" x14ac:dyDescent="0.2">
      <c r="A1325" s="5" t="s">
        <v>13</v>
      </c>
      <c r="B1325" s="5" t="s">
        <v>2370</v>
      </c>
      <c r="C1325" s="5" t="s">
        <v>23</v>
      </c>
      <c r="D1325" s="5" t="s">
        <v>2371</v>
      </c>
      <c r="E1325" s="5" t="s">
        <v>17</v>
      </c>
      <c r="F1325" s="5" t="s">
        <v>17</v>
      </c>
      <c r="G1325" s="5" t="s">
        <v>17</v>
      </c>
      <c r="H1325" s="5" t="s">
        <v>18</v>
      </c>
      <c r="I1325" s="5" t="s">
        <v>2372</v>
      </c>
      <c r="J1325" s="5" t="s">
        <v>20</v>
      </c>
      <c r="K1325" s="5" t="s">
        <v>17</v>
      </c>
      <c r="L1325" s="5" t="s">
        <v>21</v>
      </c>
      <c r="M1325" s="17">
        <v>76000</v>
      </c>
      <c r="N1325" s="17">
        <v>89440</v>
      </c>
      <c r="O1325" s="18">
        <v>82720</v>
      </c>
      <c r="P1325" s="25">
        <f t="shared" si="62"/>
        <v>0</v>
      </c>
      <c r="Q1325" s="25">
        <f t="shared" si="63"/>
        <v>0</v>
      </c>
      <c r="R1325" s="25">
        <f t="shared" si="64"/>
        <v>0</v>
      </c>
    </row>
    <row r="1326" spans="1:18" x14ac:dyDescent="0.2">
      <c r="A1326" s="4" t="s">
        <v>22</v>
      </c>
      <c r="B1326" s="4" t="s">
        <v>23</v>
      </c>
      <c r="C1326" s="4" t="s">
        <v>23</v>
      </c>
      <c r="D1326" s="4" t="s">
        <v>169</v>
      </c>
      <c r="E1326" s="4" t="s">
        <v>63</v>
      </c>
      <c r="F1326" s="4" t="s">
        <v>63</v>
      </c>
      <c r="G1326" s="4" t="s">
        <v>63</v>
      </c>
      <c r="H1326" s="4" t="s">
        <v>53</v>
      </c>
      <c r="I1326" s="4" t="s">
        <v>2373</v>
      </c>
      <c r="J1326" s="4" t="s">
        <v>20</v>
      </c>
      <c r="K1326" s="4" t="s">
        <v>32</v>
      </c>
      <c r="L1326" s="4" t="s">
        <v>21</v>
      </c>
      <c r="M1326" s="15">
        <v>63000</v>
      </c>
      <c r="N1326" s="15">
        <v>99000</v>
      </c>
      <c r="O1326" s="16">
        <v>81000</v>
      </c>
      <c r="P1326" s="25">
        <f t="shared" si="62"/>
        <v>0</v>
      </c>
      <c r="Q1326" s="25">
        <f t="shared" si="63"/>
        <v>0</v>
      </c>
      <c r="R1326" s="25">
        <f t="shared" si="64"/>
        <v>0</v>
      </c>
    </row>
    <row r="1327" spans="1:18" x14ac:dyDescent="0.2">
      <c r="A1327" s="5" t="s">
        <v>96</v>
      </c>
      <c r="B1327" s="5" t="s">
        <v>1626</v>
      </c>
      <c r="C1327" s="5" t="s">
        <v>50</v>
      </c>
      <c r="D1327" s="5" t="s">
        <v>1778</v>
      </c>
      <c r="E1327" s="5" t="s">
        <v>37</v>
      </c>
      <c r="F1327" s="5" t="s">
        <v>37</v>
      </c>
      <c r="G1327" s="5" t="s">
        <v>37</v>
      </c>
      <c r="H1327" s="5" t="s">
        <v>31</v>
      </c>
      <c r="I1327" s="5" t="s">
        <v>2374</v>
      </c>
      <c r="J1327" s="5" t="s">
        <v>20</v>
      </c>
      <c r="K1327" s="5" t="s">
        <v>32</v>
      </c>
      <c r="L1327" s="5" t="s">
        <v>21</v>
      </c>
      <c r="M1327" s="17">
        <v>70000</v>
      </c>
      <c r="N1327" s="17">
        <v>118000</v>
      </c>
      <c r="O1327" s="18">
        <v>94000</v>
      </c>
      <c r="P1327" s="25">
        <f t="shared" si="62"/>
        <v>0</v>
      </c>
      <c r="Q1327" s="25">
        <f t="shared" si="63"/>
        <v>1</v>
      </c>
      <c r="R1327" s="25">
        <f t="shared" si="64"/>
        <v>0</v>
      </c>
    </row>
    <row r="1328" spans="1:18" x14ac:dyDescent="0.2">
      <c r="A1328" s="4" t="s">
        <v>13</v>
      </c>
      <c r="B1328" s="4" t="s">
        <v>2375</v>
      </c>
      <c r="C1328" s="4" t="s">
        <v>50</v>
      </c>
      <c r="D1328" s="4" t="s">
        <v>1699</v>
      </c>
      <c r="E1328" s="4" t="s">
        <v>63</v>
      </c>
      <c r="F1328" s="4" t="s">
        <v>63</v>
      </c>
      <c r="G1328" s="4" t="s">
        <v>63</v>
      </c>
      <c r="H1328" s="4" t="s">
        <v>53</v>
      </c>
      <c r="I1328" s="4" t="s">
        <v>2376</v>
      </c>
      <c r="J1328" s="4" t="s">
        <v>20</v>
      </c>
      <c r="K1328" s="4" t="s">
        <v>32</v>
      </c>
      <c r="L1328" s="4" t="s">
        <v>33</v>
      </c>
      <c r="M1328" s="15">
        <v>76000</v>
      </c>
      <c r="N1328" s="15">
        <v>113000</v>
      </c>
      <c r="O1328" s="16">
        <v>94500</v>
      </c>
      <c r="P1328" s="25">
        <f t="shared" si="62"/>
        <v>0</v>
      </c>
      <c r="Q1328" s="25">
        <f t="shared" si="63"/>
        <v>0</v>
      </c>
      <c r="R1328" s="25">
        <f t="shared" si="64"/>
        <v>0</v>
      </c>
    </row>
    <row r="1329" spans="1:18" x14ac:dyDescent="0.2">
      <c r="A1329" s="5" t="s">
        <v>55</v>
      </c>
      <c r="B1329" s="5" t="s">
        <v>888</v>
      </c>
      <c r="C1329" s="5" t="s">
        <v>50</v>
      </c>
      <c r="D1329" s="5" t="s">
        <v>2377</v>
      </c>
      <c r="E1329" s="5" t="s">
        <v>37</v>
      </c>
      <c r="F1329" s="5" t="s">
        <v>37</v>
      </c>
      <c r="G1329" s="5" t="s">
        <v>37</v>
      </c>
      <c r="H1329" s="5" t="s">
        <v>31</v>
      </c>
      <c r="I1329" s="5" t="s">
        <v>2378</v>
      </c>
      <c r="J1329" s="5" t="s">
        <v>20</v>
      </c>
      <c r="K1329" s="5" t="s">
        <v>32</v>
      </c>
      <c r="L1329" s="5" t="s">
        <v>33</v>
      </c>
      <c r="M1329" s="17">
        <v>68000</v>
      </c>
      <c r="N1329" s="17">
        <v>88300</v>
      </c>
      <c r="O1329" s="18">
        <v>78150</v>
      </c>
      <c r="P1329" s="25">
        <f t="shared" si="62"/>
        <v>0</v>
      </c>
      <c r="Q1329" s="25">
        <f t="shared" si="63"/>
        <v>0</v>
      </c>
      <c r="R1329" s="25">
        <f t="shared" si="64"/>
        <v>0</v>
      </c>
    </row>
    <row r="1330" spans="1:18" x14ac:dyDescent="0.2">
      <c r="A1330" s="4" t="s">
        <v>48</v>
      </c>
      <c r="B1330" s="4" t="s">
        <v>49</v>
      </c>
      <c r="C1330" s="4" t="s">
        <v>50</v>
      </c>
      <c r="D1330" s="4" t="s">
        <v>51</v>
      </c>
      <c r="E1330" s="4" t="s">
        <v>52</v>
      </c>
      <c r="F1330" s="4" t="s">
        <v>52</v>
      </c>
      <c r="G1330" s="4" t="s">
        <v>52</v>
      </c>
      <c r="H1330" s="4" t="s">
        <v>53</v>
      </c>
      <c r="I1330" s="4" t="s">
        <v>2379</v>
      </c>
      <c r="J1330" s="4" t="s">
        <v>20</v>
      </c>
      <c r="K1330" s="4" t="s">
        <v>32</v>
      </c>
      <c r="L1330" s="4" t="s">
        <v>21</v>
      </c>
      <c r="M1330" s="15">
        <v>51000</v>
      </c>
      <c r="N1330" s="15">
        <v>75000</v>
      </c>
      <c r="O1330" s="16">
        <v>63000</v>
      </c>
      <c r="P1330" s="25">
        <f t="shared" si="62"/>
        <v>0</v>
      </c>
      <c r="Q1330" s="25">
        <f t="shared" si="63"/>
        <v>0</v>
      </c>
      <c r="R1330" s="25">
        <f t="shared" si="64"/>
        <v>0</v>
      </c>
    </row>
    <row r="1331" spans="1:18" x14ac:dyDescent="0.2">
      <c r="A1331" s="5" t="s">
        <v>81</v>
      </c>
      <c r="B1331" s="5" t="s">
        <v>1717</v>
      </c>
      <c r="C1331" s="5" t="s">
        <v>23</v>
      </c>
      <c r="D1331" s="5" t="s">
        <v>1718</v>
      </c>
      <c r="E1331" s="5" t="s">
        <v>37</v>
      </c>
      <c r="F1331" s="5" t="s">
        <v>37</v>
      </c>
      <c r="G1331" s="5" t="s">
        <v>37</v>
      </c>
      <c r="H1331" s="5" t="s">
        <v>31</v>
      </c>
      <c r="I1331" s="5" t="s">
        <v>2380</v>
      </c>
      <c r="J1331" s="5" t="s">
        <v>20</v>
      </c>
      <c r="K1331" s="5" t="s">
        <v>32</v>
      </c>
      <c r="L1331" s="5" t="s">
        <v>33</v>
      </c>
      <c r="M1331" s="17">
        <v>65000</v>
      </c>
      <c r="N1331" s="17">
        <v>73000</v>
      </c>
      <c r="O1331" s="18">
        <v>69000</v>
      </c>
      <c r="P1331" s="25">
        <f t="shared" si="62"/>
        <v>0</v>
      </c>
      <c r="Q1331" s="25">
        <f t="shared" si="63"/>
        <v>0</v>
      </c>
      <c r="R1331" s="25">
        <f t="shared" si="64"/>
        <v>0</v>
      </c>
    </row>
    <row r="1332" spans="1:18" x14ac:dyDescent="0.2">
      <c r="A1332" s="4" t="s">
        <v>55</v>
      </c>
      <c r="B1332" s="4" t="s">
        <v>602</v>
      </c>
      <c r="C1332" s="4" t="s">
        <v>50</v>
      </c>
      <c r="D1332" s="4" t="s">
        <v>603</v>
      </c>
      <c r="E1332" s="4" t="s">
        <v>604</v>
      </c>
      <c r="F1332" s="4" t="s">
        <v>604</v>
      </c>
      <c r="G1332" s="4" t="s">
        <v>604</v>
      </c>
      <c r="H1332" s="4" t="s">
        <v>31</v>
      </c>
      <c r="I1332" s="4" t="s">
        <v>2381</v>
      </c>
      <c r="J1332" s="4" t="s">
        <v>20</v>
      </c>
      <c r="K1332" s="4" t="s">
        <v>32</v>
      </c>
      <c r="L1332" s="4" t="s">
        <v>21</v>
      </c>
      <c r="M1332" s="15">
        <v>56000</v>
      </c>
      <c r="N1332" s="15">
        <v>85000</v>
      </c>
      <c r="O1332" s="16">
        <v>70500</v>
      </c>
      <c r="P1332" s="25">
        <f t="shared" si="62"/>
        <v>0</v>
      </c>
      <c r="Q1332" s="25">
        <f t="shared" si="63"/>
        <v>0</v>
      </c>
      <c r="R1332" s="25">
        <f t="shared" si="64"/>
        <v>0</v>
      </c>
    </row>
    <row r="1333" spans="1:18" x14ac:dyDescent="0.2">
      <c r="A1333" s="5" t="s">
        <v>48</v>
      </c>
      <c r="B1333" s="5" t="s">
        <v>1508</v>
      </c>
      <c r="C1333" s="5" t="s">
        <v>50</v>
      </c>
      <c r="D1333" s="5" t="s">
        <v>1509</v>
      </c>
      <c r="E1333" s="5" t="s">
        <v>63</v>
      </c>
      <c r="F1333" s="5" t="s">
        <v>63</v>
      </c>
      <c r="G1333" s="5" t="s">
        <v>63</v>
      </c>
      <c r="H1333" s="5" t="s">
        <v>53</v>
      </c>
      <c r="I1333" s="5" t="s">
        <v>2382</v>
      </c>
      <c r="J1333" s="5" t="s">
        <v>20</v>
      </c>
      <c r="K1333" s="5" t="s">
        <v>32</v>
      </c>
      <c r="L1333" s="5" t="s">
        <v>21</v>
      </c>
      <c r="M1333" s="17">
        <v>70000</v>
      </c>
      <c r="N1333" s="17">
        <v>85000</v>
      </c>
      <c r="O1333" s="18">
        <v>77500</v>
      </c>
      <c r="P1333" s="25">
        <f t="shared" si="62"/>
        <v>0</v>
      </c>
      <c r="Q1333" s="25">
        <f t="shared" si="63"/>
        <v>0</v>
      </c>
      <c r="R1333" s="25">
        <f t="shared" si="64"/>
        <v>0</v>
      </c>
    </row>
    <row r="1334" spans="1:18" x14ac:dyDescent="0.2">
      <c r="A1334" s="4" t="s">
        <v>88</v>
      </c>
      <c r="B1334" s="4" t="s">
        <v>650</v>
      </c>
      <c r="C1334" s="4" t="s">
        <v>50</v>
      </c>
      <c r="D1334" s="4" t="s">
        <v>651</v>
      </c>
      <c r="E1334" s="4" t="s">
        <v>123</v>
      </c>
      <c r="F1334" s="4" t="s">
        <v>123</v>
      </c>
      <c r="G1334" s="4" t="s">
        <v>123</v>
      </c>
      <c r="H1334" s="4" t="s">
        <v>31</v>
      </c>
      <c r="I1334" s="4" t="s">
        <v>2383</v>
      </c>
      <c r="J1334" s="4" t="s">
        <v>20</v>
      </c>
      <c r="K1334" s="4" t="s">
        <v>32</v>
      </c>
      <c r="L1334" s="4" t="s">
        <v>21</v>
      </c>
      <c r="M1334" s="15">
        <v>80000</v>
      </c>
      <c r="N1334" s="15">
        <v>95000</v>
      </c>
      <c r="O1334" s="16">
        <v>87500</v>
      </c>
      <c r="P1334" s="25">
        <f t="shared" si="62"/>
        <v>0</v>
      </c>
      <c r="Q1334" s="25">
        <f t="shared" si="63"/>
        <v>0</v>
      </c>
      <c r="R1334" s="25">
        <f t="shared" si="64"/>
        <v>0</v>
      </c>
    </row>
    <row r="1335" spans="1:18" x14ac:dyDescent="0.2">
      <c r="A1335" s="5" t="s">
        <v>88</v>
      </c>
      <c r="B1335" s="5" t="s">
        <v>394</v>
      </c>
      <c r="C1335" s="5" t="s">
        <v>90</v>
      </c>
      <c r="D1335" s="5" t="s">
        <v>126</v>
      </c>
      <c r="E1335" s="5" t="s">
        <v>37</v>
      </c>
      <c r="F1335" s="5" t="s">
        <v>37</v>
      </c>
      <c r="G1335" s="5" t="s">
        <v>37</v>
      </c>
      <c r="H1335" s="5" t="s">
        <v>31</v>
      </c>
      <c r="I1335" s="5" t="s">
        <v>2384</v>
      </c>
      <c r="J1335" s="5" t="s">
        <v>20</v>
      </c>
      <c r="K1335" s="5" t="s">
        <v>32</v>
      </c>
      <c r="L1335" s="5" t="s">
        <v>93</v>
      </c>
      <c r="M1335" s="17">
        <v>75000</v>
      </c>
      <c r="N1335" s="17">
        <v>139000</v>
      </c>
      <c r="O1335" s="18">
        <v>107000</v>
      </c>
      <c r="P1335" s="25">
        <f t="shared" si="62"/>
        <v>0</v>
      </c>
      <c r="Q1335" s="25">
        <f t="shared" si="63"/>
        <v>1</v>
      </c>
      <c r="R1335" s="25">
        <f t="shared" si="64"/>
        <v>0</v>
      </c>
    </row>
    <row r="1336" spans="1:18" x14ac:dyDescent="0.2">
      <c r="A1336" s="4" t="s">
        <v>13</v>
      </c>
      <c r="B1336" s="4" t="s">
        <v>798</v>
      </c>
      <c r="C1336" s="4" t="s">
        <v>90</v>
      </c>
      <c r="D1336" s="4" t="s">
        <v>2385</v>
      </c>
      <c r="E1336" s="4" t="s">
        <v>123</v>
      </c>
      <c r="F1336" s="4" t="s">
        <v>123</v>
      </c>
      <c r="G1336" s="4" t="s">
        <v>123</v>
      </c>
      <c r="H1336" s="4" t="s">
        <v>31</v>
      </c>
      <c r="I1336" s="4" t="s">
        <v>2088</v>
      </c>
      <c r="J1336" s="4" t="s">
        <v>20</v>
      </c>
      <c r="K1336" s="4" t="s">
        <v>32</v>
      </c>
      <c r="L1336" s="4" t="s">
        <v>21</v>
      </c>
      <c r="M1336" s="15">
        <v>83000</v>
      </c>
      <c r="N1336" s="15">
        <v>100000</v>
      </c>
      <c r="O1336" s="16">
        <v>91500</v>
      </c>
      <c r="P1336" s="25">
        <f t="shared" si="62"/>
        <v>0</v>
      </c>
      <c r="Q1336" s="25">
        <f t="shared" si="63"/>
        <v>0</v>
      </c>
      <c r="R1336" s="25">
        <f t="shared" si="64"/>
        <v>0</v>
      </c>
    </row>
    <row r="1337" spans="1:18" x14ac:dyDescent="0.2">
      <c r="A1337" s="5" t="s">
        <v>13</v>
      </c>
      <c r="B1337" s="5" t="s">
        <v>2386</v>
      </c>
      <c r="C1337" s="5" t="s">
        <v>28</v>
      </c>
      <c r="D1337" s="5" t="s">
        <v>2387</v>
      </c>
      <c r="E1337" s="5" t="s">
        <v>37</v>
      </c>
      <c r="F1337" s="5" t="s">
        <v>37</v>
      </c>
      <c r="G1337" s="5" t="s">
        <v>37</v>
      </c>
      <c r="H1337" s="5" t="s">
        <v>31</v>
      </c>
      <c r="I1337" s="5" t="s">
        <v>2388</v>
      </c>
      <c r="J1337" s="5" t="s">
        <v>45</v>
      </c>
      <c r="K1337" s="5" t="s">
        <v>32</v>
      </c>
      <c r="L1337" s="5" t="s">
        <v>33</v>
      </c>
      <c r="M1337" s="17">
        <v>53000</v>
      </c>
      <c r="N1337" s="17">
        <v>74000</v>
      </c>
      <c r="O1337" s="18">
        <v>63500</v>
      </c>
      <c r="P1337" s="25">
        <f t="shared" si="62"/>
        <v>0</v>
      </c>
      <c r="Q1337" s="25">
        <f t="shared" si="63"/>
        <v>0</v>
      </c>
      <c r="R1337" s="25">
        <f t="shared" si="64"/>
        <v>0</v>
      </c>
    </row>
    <row r="1338" spans="1:18" x14ac:dyDescent="0.2">
      <c r="A1338" s="4" t="s">
        <v>96</v>
      </c>
      <c r="B1338" s="4" t="s">
        <v>816</v>
      </c>
      <c r="C1338" s="4" t="s">
        <v>50</v>
      </c>
      <c r="D1338" s="4" t="s">
        <v>1362</v>
      </c>
      <c r="E1338" s="4" t="s">
        <v>37</v>
      </c>
      <c r="F1338" s="4" t="s">
        <v>37</v>
      </c>
      <c r="G1338" s="4" t="s">
        <v>37</v>
      </c>
      <c r="H1338" s="4" t="s">
        <v>31</v>
      </c>
      <c r="I1338" s="4" t="s">
        <v>2389</v>
      </c>
      <c r="J1338" s="4" t="s">
        <v>20</v>
      </c>
      <c r="K1338" s="4" t="s">
        <v>32</v>
      </c>
      <c r="L1338" s="4" t="s">
        <v>21</v>
      </c>
      <c r="M1338" s="15">
        <v>63000</v>
      </c>
      <c r="N1338" s="15">
        <v>87000</v>
      </c>
      <c r="O1338" s="16">
        <v>75000</v>
      </c>
      <c r="P1338" s="25">
        <f t="shared" si="62"/>
        <v>0</v>
      </c>
      <c r="Q1338" s="25">
        <f t="shared" si="63"/>
        <v>0</v>
      </c>
      <c r="R1338" s="25">
        <f t="shared" si="64"/>
        <v>0</v>
      </c>
    </row>
    <row r="1339" spans="1:18" x14ac:dyDescent="0.2">
      <c r="A1339" s="5" t="s">
        <v>96</v>
      </c>
      <c r="B1339" s="5" t="s">
        <v>750</v>
      </c>
      <c r="C1339" s="5" t="s">
        <v>50</v>
      </c>
      <c r="D1339" s="5" t="s">
        <v>751</v>
      </c>
      <c r="E1339" s="5" t="s">
        <v>75</v>
      </c>
      <c r="F1339" s="5" t="s">
        <v>75</v>
      </c>
      <c r="G1339" s="5" t="s">
        <v>75</v>
      </c>
      <c r="H1339" s="5" t="s">
        <v>31</v>
      </c>
      <c r="I1339" s="5" t="s">
        <v>2390</v>
      </c>
      <c r="J1339" s="5" t="s">
        <v>20</v>
      </c>
      <c r="K1339" s="5" t="s">
        <v>32</v>
      </c>
      <c r="L1339" s="5" t="s">
        <v>33</v>
      </c>
      <c r="M1339" s="17">
        <v>46000</v>
      </c>
      <c r="N1339" s="17">
        <v>70000</v>
      </c>
      <c r="O1339" s="18">
        <v>58000</v>
      </c>
      <c r="P1339" s="25">
        <f t="shared" si="62"/>
        <v>0</v>
      </c>
      <c r="Q1339" s="25">
        <f t="shared" si="63"/>
        <v>0</v>
      </c>
      <c r="R1339" s="25">
        <f t="shared" si="64"/>
        <v>0</v>
      </c>
    </row>
    <row r="1340" spans="1:18" x14ac:dyDescent="0.2">
      <c r="A1340" s="4" t="s">
        <v>48</v>
      </c>
      <c r="B1340" s="4" t="s">
        <v>565</v>
      </c>
      <c r="C1340" s="4" t="s">
        <v>50</v>
      </c>
      <c r="D1340" s="4" t="s">
        <v>1239</v>
      </c>
      <c r="E1340" s="4" t="s">
        <v>600</v>
      </c>
      <c r="F1340" s="4" t="s">
        <v>600</v>
      </c>
      <c r="G1340" s="4" t="s">
        <v>600</v>
      </c>
      <c r="H1340" s="4" t="s">
        <v>31</v>
      </c>
      <c r="I1340" s="4" t="s">
        <v>2391</v>
      </c>
      <c r="J1340" s="4" t="s">
        <v>20</v>
      </c>
      <c r="K1340" s="4" t="s">
        <v>32</v>
      </c>
      <c r="L1340" s="4" t="s">
        <v>130</v>
      </c>
      <c r="M1340" s="15">
        <v>44000</v>
      </c>
      <c r="N1340" s="15">
        <v>57200</v>
      </c>
      <c r="O1340" s="16">
        <v>50600</v>
      </c>
      <c r="P1340" s="25">
        <f t="shared" si="62"/>
        <v>0</v>
      </c>
      <c r="Q1340" s="25">
        <f t="shared" si="63"/>
        <v>1</v>
      </c>
      <c r="R1340" s="25">
        <f t="shared" si="64"/>
        <v>0</v>
      </c>
    </row>
    <row r="1341" spans="1:18" x14ac:dyDescent="0.2">
      <c r="A1341" s="5" t="s">
        <v>55</v>
      </c>
      <c r="B1341" s="5" t="s">
        <v>436</v>
      </c>
      <c r="C1341" s="5" t="s">
        <v>50</v>
      </c>
      <c r="D1341" s="5" t="s">
        <v>207</v>
      </c>
      <c r="E1341" s="5" t="s">
        <v>1890</v>
      </c>
      <c r="F1341" s="5" t="s">
        <v>1890</v>
      </c>
      <c r="G1341" s="5" t="s">
        <v>1890</v>
      </c>
      <c r="H1341" s="5" t="s">
        <v>18</v>
      </c>
      <c r="I1341" s="5" t="s">
        <v>2392</v>
      </c>
      <c r="J1341" s="5" t="s">
        <v>45</v>
      </c>
      <c r="K1341" s="5" t="s">
        <v>32</v>
      </c>
      <c r="L1341" s="5" t="s">
        <v>21</v>
      </c>
      <c r="M1341" s="17">
        <v>84000</v>
      </c>
      <c r="N1341" s="17">
        <v>149000</v>
      </c>
      <c r="O1341" s="18">
        <v>116500</v>
      </c>
      <c r="P1341" s="25">
        <f t="shared" si="62"/>
        <v>0</v>
      </c>
      <c r="Q1341" s="25">
        <f t="shared" si="63"/>
        <v>1</v>
      </c>
      <c r="R1341" s="25">
        <f t="shared" si="64"/>
        <v>1</v>
      </c>
    </row>
    <row r="1342" spans="1:18" x14ac:dyDescent="0.2">
      <c r="A1342" s="4" t="s">
        <v>48</v>
      </c>
      <c r="B1342" s="4" t="s">
        <v>590</v>
      </c>
      <c r="C1342" s="4" t="s">
        <v>591</v>
      </c>
      <c r="D1342" s="4" t="s">
        <v>592</v>
      </c>
      <c r="E1342" s="4" t="s">
        <v>487</v>
      </c>
      <c r="F1342" s="4" t="s">
        <v>487</v>
      </c>
      <c r="G1342" s="4" t="s">
        <v>487</v>
      </c>
      <c r="H1342" s="4" t="s">
        <v>31</v>
      </c>
      <c r="I1342" s="4" t="s">
        <v>2393</v>
      </c>
      <c r="J1342" s="4" t="s">
        <v>45</v>
      </c>
      <c r="K1342" s="4" t="s">
        <v>32</v>
      </c>
      <c r="L1342" s="4" t="s">
        <v>33</v>
      </c>
      <c r="M1342" s="15">
        <v>77000</v>
      </c>
      <c r="N1342" s="15">
        <v>100000</v>
      </c>
      <c r="O1342" s="16">
        <v>88500</v>
      </c>
      <c r="P1342" s="25">
        <f t="shared" si="62"/>
        <v>0</v>
      </c>
      <c r="Q1342" s="25">
        <f t="shared" si="63"/>
        <v>0</v>
      </c>
      <c r="R1342" s="25">
        <f t="shared" si="64"/>
        <v>0</v>
      </c>
    </row>
    <row r="1343" spans="1:18" x14ac:dyDescent="0.2">
      <c r="A1343" s="5" t="s">
        <v>48</v>
      </c>
      <c r="B1343" s="5" t="s">
        <v>590</v>
      </c>
      <c r="C1343" s="5" t="s">
        <v>591</v>
      </c>
      <c r="D1343" s="5" t="s">
        <v>592</v>
      </c>
      <c r="E1343" s="5" t="s">
        <v>487</v>
      </c>
      <c r="F1343" s="5" t="s">
        <v>487</v>
      </c>
      <c r="G1343" s="5" t="s">
        <v>487</v>
      </c>
      <c r="H1343" s="5" t="s">
        <v>146</v>
      </c>
      <c r="I1343" s="5" t="s">
        <v>2393</v>
      </c>
      <c r="J1343" s="5" t="s">
        <v>45</v>
      </c>
      <c r="K1343" s="5" t="s">
        <v>32</v>
      </c>
      <c r="L1343" s="5" t="s">
        <v>33</v>
      </c>
      <c r="M1343" s="17">
        <v>77000</v>
      </c>
      <c r="N1343" s="17">
        <v>100000</v>
      </c>
      <c r="O1343" s="18">
        <v>88500</v>
      </c>
      <c r="P1343" s="25">
        <f t="shared" si="62"/>
        <v>0</v>
      </c>
      <c r="Q1343" s="25">
        <f t="shared" si="63"/>
        <v>0</v>
      </c>
      <c r="R1343" s="25">
        <f t="shared" si="64"/>
        <v>0</v>
      </c>
    </row>
    <row r="1344" spans="1:18" x14ac:dyDescent="0.2">
      <c r="A1344" s="4" t="s">
        <v>96</v>
      </c>
      <c r="B1344" s="4" t="s">
        <v>619</v>
      </c>
      <c r="C1344" s="4" t="s">
        <v>50</v>
      </c>
      <c r="D1344" s="4" t="s">
        <v>620</v>
      </c>
      <c r="E1344" s="4" t="s">
        <v>123</v>
      </c>
      <c r="F1344" s="4" t="s">
        <v>123</v>
      </c>
      <c r="G1344" s="4" t="s">
        <v>123</v>
      </c>
      <c r="H1344" s="4" t="s">
        <v>31</v>
      </c>
      <c r="I1344" s="4" t="s">
        <v>2394</v>
      </c>
      <c r="J1344" s="4" t="s">
        <v>20</v>
      </c>
      <c r="K1344" s="4" t="s">
        <v>32</v>
      </c>
      <c r="L1344" s="4" t="s">
        <v>21</v>
      </c>
      <c r="M1344" s="15">
        <v>57000</v>
      </c>
      <c r="N1344" s="15">
        <v>90000</v>
      </c>
      <c r="O1344" s="16">
        <v>73500</v>
      </c>
      <c r="P1344" s="25">
        <f t="shared" si="62"/>
        <v>0</v>
      </c>
      <c r="Q1344" s="25">
        <f t="shared" si="63"/>
        <v>0</v>
      </c>
      <c r="R1344" s="25">
        <f t="shared" si="64"/>
        <v>0</v>
      </c>
    </row>
    <row r="1345" spans="1:18" x14ac:dyDescent="0.2">
      <c r="A1345" s="5" t="s">
        <v>81</v>
      </c>
      <c r="B1345" s="5" t="s">
        <v>2395</v>
      </c>
      <c r="C1345" s="5" t="s">
        <v>23</v>
      </c>
      <c r="D1345" s="5" t="s">
        <v>2396</v>
      </c>
      <c r="E1345" s="5" t="s">
        <v>99</v>
      </c>
      <c r="F1345" s="5" t="s">
        <v>99</v>
      </c>
      <c r="G1345" s="5" t="s">
        <v>99</v>
      </c>
      <c r="H1345" s="5" t="s">
        <v>100</v>
      </c>
      <c r="I1345" s="5" t="s">
        <v>2397</v>
      </c>
      <c r="J1345" s="5" t="s">
        <v>375</v>
      </c>
      <c r="K1345" s="5" t="s">
        <v>32</v>
      </c>
      <c r="L1345" s="5" t="s">
        <v>21</v>
      </c>
      <c r="M1345" s="17">
        <v>76000</v>
      </c>
      <c r="N1345" s="17">
        <v>92000</v>
      </c>
      <c r="O1345" s="18">
        <v>84000</v>
      </c>
      <c r="P1345" s="25">
        <f t="shared" si="62"/>
        <v>0</v>
      </c>
      <c r="Q1345" s="25">
        <f t="shared" si="63"/>
        <v>0</v>
      </c>
      <c r="R1345" s="25">
        <f t="shared" si="64"/>
        <v>0</v>
      </c>
    </row>
    <row r="1346" spans="1:18" x14ac:dyDescent="0.2">
      <c r="A1346" s="4" t="s">
        <v>55</v>
      </c>
      <c r="B1346" s="4" t="s">
        <v>1282</v>
      </c>
      <c r="C1346" s="4" t="s">
        <v>50</v>
      </c>
      <c r="D1346" s="4" t="s">
        <v>374</v>
      </c>
      <c r="E1346" s="4" t="s">
        <v>136</v>
      </c>
      <c r="F1346" s="4" t="s">
        <v>136</v>
      </c>
      <c r="G1346" s="4" t="s">
        <v>136</v>
      </c>
      <c r="H1346" s="4" t="s">
        <v>100</v>
      </c>
      <c r="I1346" s="4" t="s">
        <v>2398</v>
      </c>
      <c r="J1346" s="4" t="s">
        <v>223</v>
      </c>
      <c r="K1346" s="4" t="s">
        <v>32</v>
      </c>
      <c r="L1346" s="4" t="s">
        <v>33</v>
      </c>
      <c r="M1346" s="15">
        <v>86000</v>
      </c>
      <c r="N1346" s="15">
        <v>109000</v>
      </c>
      <c r="O1346" s="16">
        <v>97500</v>
      </c>
      <c r="P1346" s="25">
        <f t="shared" si="62"/>
        <v>0</v>
      </c>
      <c r="Q1346" s="25">
        <f t="shared" si="63"/>
        <v>0</v>
      </c>
      <c r="R1346" s="25">
        <f t="shared" si="64"/>
        <v>0</v>
      </c>
    </row>
    <row r="1347" spans="1:18" x14ac:dyDescent="0.2">
      <c r="A1347" s="5" t="s">
        <v>88</v>
      </c>
      <c r="B1347" s="5" t="s">
        <v>2399</v>
      </c>
      <c r="C1347" s="5" t="s">
        <v>90</v>
      </c>
      <c r="D1347" s="5" t="s">
        <v>2400</v>
      </c>
      <c r="E1347" s="5" t="s">
        <v>75</v>
      </c>
      <c r="F1347" s="5" t="s">
        <v>75</v>
      </c>
      <c r="G1347" s="5" t="s">
        <v>75</v>
      </c>
      <c r="H1347" s="5" t="s">
        <v>31</v>
      </c>
      <c r="I1347" s="5" t="s">
        <v>2401</v>
      </c>
      <c r="J1347" s="5" t="s">
        <v>20</v>
      </c>
      <c r="K1347" s="5" t="s">
        <v>32</v>
      </c>
      <c r="L1347" s="5" t="s">
        <v>33</v>
      </c>
      <c r="M1347" s="17">
        <v>60000</v>
      </c>
      <c r="N1347" s="17">
        <v>98000</v>
      </c>
      <c r="O1347" s="18">
        <v>79000</v>
      </c>
      <c r="P1347" s="25">
        <f t="shared" ref="P1347:P1410" si="65">IF(OR(M1347&lt;V$21, M1347&gt;V$25), 1, 0)</f>
        <v>0</v>
      </c>
      <c r="Q1347" s="25">
        <f t="shared" si="63"/>
        <v>0</v>
      </c>
      <c r="R1347" s="25">
        <f t="shared" si="64"/>
        <v>0</v>
      </c>
    </row>
    <row r="1348" spans="1:18" x14ac:dyDescent="0.2">
      <c r="A1348" s="4" t="s">
        <v>22</v>
      </c>
      <c r="B1348" s="4" t="s">
        <v>999</v>
      </c>
      <c r="C1348" s="4" t="s">
        <v>50</v>
      </c>
      <c r="D1348" s="4" t="s">
        <v>1000</v>
      </c>
      <c r="E1348" s="4" t="s">
        <v>37</v>
      </c>
      <c r="F1348" s="4" t="s">
        <v>37</v>
      </c>
      <c r="G1348" s="4" t="s">
        <v>37</v>
      </c>
      <c r="H1348" s="4" t="s">
        <v>31</v>
      </c>
      <c r="I1348" s="4" t="s">
        <v>2402</v>
      </c>
      <c r="J1348" s="4" t="s">
        <v>20</v>
      </c>
      <c r="K1348" s="4" t="s">
        <v>32</v>
      </c>
      <c r="L1348" s="4" t="s">
        <v>21</v>
      </c>
      <c r="M1348" s="15">
        <v>38000</v>
      </c>
      <c r="N1348" s="15">
        <v>57200</v>
      </c>
      <c r="O1348" s="16">
        <v>47600</v>
      </c>
      <c r="P1348" s="25">
        <f t="shared" si="65"/>
        <v>0</v>
      </c>
      <c r="Q1348" s="25">
        <f t="shared" si="63"/>
        <v>1</v>
      </c>
      <c r="R1348" s="25">
        <f t="shared" si="64"/>
        <v>0</v>
      </c>
    </row>
    <row r="1349" spans="1:18" x14ac:dyDescent="0.2">
      <c r="A1349" s="5" t="s">
        <v>96</v>
      </c>
      <c r="B1349" s="5" t="s">
        <v>1640</v>
      </c>
      <c r="C1349" s="5" t="s">
        <v>50</v>
      </c>
      <c r="D1349" s="5" t="s">
        <v>207</v>
      </c>
      <c r="E1349" s="5" t="s">
        <v>1890</v>
      </c>
      <c r="F1349" s="5" t="s">
        <v>1890</v>
      </c>
      <c r="G1349" s="5" t="s">
        <v>1890</v>
      </c>
      <c r="H1349" s="5" t="s">
        <v>18</v>
      </c>
      <c r="I1349" s="5" t="s">
        <v>2403</v>
      </c>
      <c r="J1349" s="5" t="s">
        <v>20</v>
      </c>
      <c r="K1349" s="5" t="s">
        <v>32</v>
      </c>
      <c r="L1349" s="5" t="s">
        <v>21</v>
      </c>
      <c r="M1349" s="17">
        <v>84000</v>
      </c>
      <c r="N1349" s="17">
        <v>149000</v>
      </c>
      <c r="O1349" s="18">
        <v>116500</v>
      </c>
      <c r="P1349" s="25">
        <f t="shared" si="65"/>
        <v>0</v>
      </c>
      <c r="Q1349" s="25">
        <f t="shared" si="63"/>
        <v>1</v>
      </c>
      <c r="R1349" s="25">
        <f t="shared" si="64"/>
        <v>1</v>
      </c>
    </row>
    <row r="1350" spans="1:18" x14ac:dyDescent="0.2">
      <c r="A1350" s="4" t="s">
        <v>22</v>
      </c>
      <c r="B1350" s="4" t="s">
        <v>23</v>
      </c>
      <c r="C1350" s="4" t="s">
        <v>23</v>
      </c>
      <c r="D1350" s="4" t="s">
        <v>408</v>
      </c>
      <c r="E1350" s="4" t="s">
        <v>99</v>
      </c>
      <c r="F1350" s="4" t="s">
        <v>99</v>
      </c>
      <c r="G1350" s="4" t="s">
        <v>99</v>
      </c>
      <c r="H1350" s="4" t="s">
        <v>100</v>
      </c>
      <c r="I1350" s="4" t="s">
        <v>2404</v>
      </c>
      <c r="J1350" s="4" t="s">
        <v>20</v>
      </c>
      <c r="K1350" s="4" t="s">
        <v>32</v>
      </c>
      <c r="L1350" s="4" t="s">
        <v>101</v>
      </c>
      <c r="M1350" s="15">
        <v>95000</v>
      </c>
      <c r="N1350" s="15">
        <v>125000</v>
      </c>
      <c r="O1350" s="16">
        <v>110000</v>
      </c>
      <c r="P1350" s="25">
        <f t="shared" si="65"/>
        <v>0</v>
      </c>
      <c r="Q1350" s="25">
        <f t="shared" si="63"/>
        <v>1</v>
      </c>
      <c r="R1350" s="25">
        <f t="shared" si="64"/>
        <v>0</v>
      </c>
    </row>
    <row r="1351" spans="1:18" x14ac:dyDescent="0.2">
      <c r="A1351" s="5" t="s">
        <v>88</v>
      </c>
      <c r="B1351" s="5" t="s">
        <v>321</v>
      </c>
      <c r="C1351" s="5" t="s">
        <v>90</v>
      </c>
      <c r="D1351" s="5" t="s">
        <v>1196</v>
      </c>
      <c r="E1351" s="5" t="s">
        <v>560</v>
      </c>
      <c r="F1351" s="5" t="s">
        <v>560</v>
      </c>
      <c r="G1351" s="5" t="s">
        <v>560</v>
      </c>
      <c r="H1351" s="5" t="s">
        <v>31</v>
      </c>
      <c r="I1351" s="5" t="s">
        <v>2405</v>
      </c>
      <c r="J1351" s="5" t="s">
        <v>20</v>
      </c>
      <c r="K1351" s="5" t="s">
        <v>32</v>
      </c>
      <c r="L1351" s="5" t="s">
        <v>241</v>
      </c>
      <c r="M1351" s="17">
        <v>59000</v>
      </c>
      <c r="N1351" s="17">
        <v>88000</v>
      </c>
      <c r="O1351" s="18">
        <v>73500</v>
      </c>
      <c r="P1351" s="25">
        <f t="shared" si="65"/>
        <v>0</v>
      </c>
      <c r="Q1351" s="25">
        <f t="shared" si="63"/>
        <v>0</v>
      </c>
      <c r="R1351" s="25">
        <f t="shared" si="64"/>
        <v>0</v>
      </c>
    </row>
    <row r="1352" spans="1:18" x14ac:dyDescent="0.2">
      <c r="A1352" s="4" t="s">
        <v>96</v>
      </c>
      <c r="B1352" s="4" t="s">
        <v>1722</v>
      </c>
      <c r="C1352" s="4" t="s">
        <v>50</v>
      </c>
      <c r="D1352" s="4" t="s">
        <v>2406</v>
      </c>
      <c r="E1352" s="4" t="s">
        <v>37</v>
      </c>
      <c r="F1352" s="4" t="s">
        <v>37</v>
      </c>
      <c r="G1352" s="4" t="s">
        <v>37</v>
      </c>
      <c r="H1352" s="4" t="s">
        <v>31</v>
      </c>
      <c r="I1352" s="4" t="s">
        <v>2407</v>
      </c>
      <c r="J1352" s="4" t="s">
        <v>20</v>
      </c>
      <c r="K1352" s="4" t="s">
        <v>32</v>
      </c>
      <c r="L1352" s="4" t="s">
        <v>130</v>
      </c>
      <c r="M1352" s="15">
        <v>45000</v>
      </c>
      <c r="N1352" s="15">
        <v>75000</v>
      </c>
      <c r="O1352" s="16">
        <v>60000</v>
      </c>
      <c r="P1352" s="25">
        <f t="shared" si="65"/>
        <v>0</v>
      </c>
      <c r="Q1352" s="25">
        <f t="shared" si="63"/>
        <v>0</v>
      </c>
      <c r="R1352" s="25">
        <f t="shared" si="64"/>
        <v>0</v>
      </c>
    </row>
    <row r="1353" spans="1:18" x14ac:dyDescent="0.2">
      <c r="A1353" s="5" t="s">
        <v>26</v>
      </c>
      <c r="B1353" s="5" t="s">
        <v>2408</v>
      </c>
      <c r="C1353" s="5" t="s">
        <v>50</v>
      </c>
      <c r="D1353" s="5" t="s">
        <v>2409</v>
      </c>
      <c r="E1353" s="5" t="s">
        <v>37</v>
      </c>
      <c r="F1353" s="5" t="s">
        <v>37</v>
      </c>
      <c r="G1353" s="5" t="s">
        <v>37</v>
      </c>
      <c r="H1353" s="5" t="s">
        <v>31</v>
      </c>
      <c r="I1353" s="5" t="s">
        <v>2410</v>
      </c>
      <c r="J1353" s="5" t="s">
        <v>20</v>
      </c>
      <c r="K1353" s="5" t="s">
        <v>32</v>
      </c>
      <c r="L1353" s="5" t="s">
        <v>21</v>
      </c>
      <c r="M1353" s="17">
        <v>65000</v>
      </c>
      <c r="N1353" s="17">
        <v>70000</v>
      </c>
      <c r="O1353" s="18">
        <v>67500</v>
      </c>
      <c r="P1353" s="25">
        <f t="shared" si="65"/>
        <v>0</v>
      </c>
      <c r="Q1353" s="25">
        <f t="shared" si="63"/>
        <v>0</v>
      </c>
      <c r="R1353" s="25">
        <f t="shared" si="64"/>
        <v>0</v>
      </c>
    </row>
    <row r="1354" spans="1:18" x14ac:dyDescent="0.2">
      <c r="A1354" s="4" t="s">
        <v>81</v>
      </c>
      <c r="B1354" s="4" t="s">
        <v>187</v>
      </c>
      <c r="C1354" s="4" t="s">
        <v>188</v>
      </c>
      <c r="D1354" s="4" t="s">
        <v>2411</v>
      </c>
      <c r="E1354" s="4" t="s">
        <v>1730</v>
      </c>
      <c r="F1354" s="4" t="s">
        <v>1730</v>
      </c>
      <c r="G1354" s="4" t="s">
        <v>1730</v>
      </c>
      <c r="H1354" s="4" t="s">
        <v>178</v>
      </c>
      <c r="I1354" s="4" t="s">
        <v>2412</v>
      </c>
      <c r="J1354" s="4" t="s">
        <v>20</v>
      </c>
      <c r="K1354" s="4" t="s">
        <v>32</v>
      </c>
      <c r="L1354" s="4" t="s">
        <v>21</v>
      </c>
      <c r="M1354" s="15">
        <v>82000</v>
      </c>
      <c r="N1354" s="15">
        <v>119000</v>
      </c>
      <c r="O1354" s="16">
        <v>100500</v>
      </c>
      <c r="P1354" s="25">
        <f t="shared" si="65"/>
        <v>0</v>
      </c>
      <c r="Q1354" s="25">
        <f t="shared" si="63"/>
        <v>1</v>
      </c>
      <c r="R1354" s="25">
        <f t="shared" si="64"/>
        <v>0</v>
      </c>
    </row>
    <row r="1355" spans="1:18" x14ac:dyDescent="0.2">
      <c r="A1355" s="5" t="s">
        <v>81</v>
      </c>
      <c r="B1355" s="5" t="s">
        <v>217</v>
      </c>
      <c r="C1355" s="5" t="s">
        <v>23</v>
      </c>
      <c r="D1355" s="5" t="s">
        <v>1294</v>
      </c>
      <c r="E1355" s="5" t="s">
        <v>37</v>
      </c>
      <c r="F1355" s="5" t="s">
        <v>37</v>
      </c>
      <c r="G1355" s="5" t="s">
        <v>37</v>
      </c>
      <c r="H1355" s="5" t="s">
        <v>31</v>
      </c>
      <c r="I1355" s="5" t="s">
        <v>2413</v>
      </c>
      <c r="J1355" s="5" t="s">
        <v>45</v>
      </c>
      <c r="K1355" s="5" t="s">
        <v>32</v>
      </c>
      <c r="L1355" s="5" t="s">
        <v>33</v>
      </c>
      <c r="M1355" s="17">
        <v>137280</v>
      </c>
      <c r="N1355" s="17">
        <v>180000</v>
      </c>
      <c r="O1355" s="18">
        <v>158640</v>
      </c>
      <c r="P1355" s="25">
        <f t="shared" si="65"/>
        <v>1</v>
      </c>
      <c r="Q1355" s="25">
        <f t="shared" si="63"/>
        <v>1</v>
      </c>
      <c r="R1355" s="25">
        <f t="shared" si="64"/>
        <v>1</v>
      </c>
    </row>
    <row r="1356" spans="1:18" x14ac:dyDescent="0.2">
      <c r="A1356" s="4" t="s">
        <v>55</v>
      </c>
      <c r="B1356" s="4" t="s">
        <v>932</v>
      </c>
      <c r="C1356" s="4" t="s">
        <v>50</v>
      </c>
      <c r="D1356" s="4" t="s">
        <v>933</v>
      </c>
      <c r="E1356" s="4" t="s">
        <v>37</v>
      </c>
      <c r="F1356" s="4" t="s">
        <v>37</v>
      </c>
      <c r="G1356" s="4" t="s">
        <v>37</v>
      </c>
      <c r="H1356" s="4" t="s">
        <v>31</v>
      </c>
      <c r="I1356" s="4" t="s">
        <v>2414</v>
      </c>
      <c r="J1356" s="4" t="s">
        <v>20</v>
      </c>
      <c r="K1356" s="4" t="s">
        <v>32</v>
      </c>
      <c r="L1356" s="4" t="s">
        <v>150</v>
      </c>
      <c r="M1356" s="15">
        <v>72000</v>
      </c>
      <c r="N1356" s="15">
        <v>100000</v>
      </c>
      <c r="O1356" s="16">
        <v>86000</v>
      </c>
      <c r="P1356" s="25">
        <f t="shared" si="65"/>
        <v>0</v>
      </c>
      <c r="Q1356" s="25">
        <f t="shared" si="63"/>
        <v>0</v>
      </c>
      <c r="R1356" s="25">
        <f t="shared" si="64"/>
        <v>0</v>
      </c>
    </row>
    <row r="1357" spans="1:18" x14ac:dyDescent="0.2">
      <c r="A1357" s="5" t="s">
        <v>13</v>
      </c>
      <c r="B1357" s="5" t="s">
        <v>2415</v>
      </c>
      <c r="C1357" s="5" t="s">
        <v>23</v>
      </c>
      <c r="D1357" s="5" t="s">
        <v>1574</v>
      </c>
      <c r="E1357" s="5" t="s">
        <v>63</v>
      </c>
      <c r="F1357" s="5" t="s">
        <v>63</v>
      </c>
      <c r="G1357" s="5" t="s">
        <v>63</v>
      </c>
      <c r="H1357" s="5" t="s">
        <v>53</v>
      </c>
      <c r="I1357" s="5" t="s">
        <v>2416</v>
      </c>
      <c r="J1357" s="5" t="s">
        <v>20</v>
      </c>
      <c r="K1357" s="5" t="s">
        <v>32</v>
      </c>
      <c r="L1357" s="5" t="s">
        <v>21</v>
      </c>
      <c r="M1357" s="17">
        <v>75000</v>
      </c>
      <c r="N1357" s="17">
        <v>107000</v>
      </c>
      <c r="O1357" s="18">
        <v>91000</v>
      </c>
      <c r="P1357" s="25">
        <f t="shared" si="65"/>
        <v>0</v>
      </c>
      <c r="Q1357" s="25">
        <f t="shared" si="63"/>
        <v>0</v>
      </c>
      <c r="R1357" s="25">
        <f t="shared" si="64"/>
        <v>0</v>
      </c>
    </row>
    <row r="1358" spans="1:18" x14ac:dyDescent="0.2">
      <c r="A1358" s="4" t="s">
        <v>105</v>
      </c>
      <c r="B1358" s="4" t="s">
        <v>801</v>
      </c>
      <c r="C1358" s="4" t="s">
        <v>50</v>
      </c>
      <c r="D1358" s="4" t="s">
        <v>802</v>
      </c>
      <c r="E1358" s="4" t="s">
        <v>37</v>
      </c>
      <c r="F1358" s="4" t="s">
        <v>37</v>
      </c>
      <c r="G1358" s="4" t="s">
        <v>37</v>
      </c>
      <c r="H1358" s="4" t="s">
        <v>31</v>
      </c>
      <c r="I1358" s="4" t="s">
        <v>2417</v>
      </c>
      <c r="J1358" s="4" t="s">
        <v>45</v>
      </c>
      <c r="K1358" s="4" t="s">
        <v>32</v>
      </c>
      <c r="L1358" s="4" t="s">
        <v>241</v>
      </c>
      <c r="M1358" s="15">
        <v>90000</v>
      </c>
      <c r="N1358" s="15">
        <v>100000</v>
      </c>
      <c r="O1358" s="16">
        <v>95000</v>
      </c>
      <c r="P1358" s="25">
        <f t="shared" si="65"/>
        <v>0</v>
      </c>
      <c r="Q1358" s="25">
        <f t="shared" si="63"/>
        <v>0</v>
      </c>
      <c r="R1358" s="25">
        <f t="shared" si="64"/>
        <v>0</v>
      </c>
    </row>
    <row r="1359" spans="1:18" x14ac:dyDescent="0.2">
      <c r="A1359" s="5" t="s">
        <v>105</v>
      </c>
      <c r="B1359" s="5" t="s">
        <v>2418</v>
      </c>
      <c r="C1359" s="5" t="s">
        <v>50</v>
      </c>
      <c r="D1359" s="5" t="s">
        <v>1202</v>
      </c>
      <c r="E1359" s="5" t="s">
        <v>37</v>
      </c>
      <c r="F1359" s="5" t="s">
        <v>37</v>
      </c>
      <c r="G1359" s="5" t="s">
        <v>37</v>
      </c>
      <c r="H1359" s="5" t="s">
        <v>31</v>
      </c>
      <c r="I1359" s="5" t="s">
        <v>2419</v>
      </c>
      <c r="J1359" s="5" t="s">
        <v>20</v>
      </c>
      <c r="K1359" s="5" t="s">
        <v>32</v>
      </c>
      <c r="L1359" s="5" t="s">
        <v>46</v>
      </c>
      <c r="M1359" s="17">
        <v>121000</v>
      </c>
      <c r="N1359" s="17">
        <v>140000</v>
      </c>
      <c r="O1359" s="18">
        <v>130500</v>
      </c>
      <c r="P1359" s="25">
        <f t="shared" si="65"/>
        <v>1</v>
      </c>
      <c r="Q1359" s="25">
        <f t="shared" si="63"/>
        <v>1</v>
      </c>
      <c r="R1359" s="25">
        <f t="shared" si="64"/>
        <v>1</v>
      </c>
    </row>
    <row r="1360" spans="1:18" x14ac:dyDescent="0.2">
      <c r="A1360" s="4" t="s">
        <v>26</v>
      </c>
      <c r="B1360" s="4" t="s">
        <v>830</v>
      </c>
      <c r="C1360" s="4" t="s">
        <v>50</v>
      </c>
      <c r="D1360" s="4" t="s">
        <v>766</v>
      </c>
      <c r="E1360" s="4" t="s">
        <v>99</v>
      </c>
      <c r="F1360" s="4" t="s">
        <v>99</v>
      </c>
      <c r="G1360" s="4" t="s">
        <v>99</v>
      </c>
      <c r="H1360" s="4" t="s">
        <v>100</v>
      </c>
      <c r="I1360" s="4" t="s">
        <v>2420</v>
      </c>
      <c r="J1360" s="4" t="s">
        <v>20</v>
      </c>
      <c r="K1360" s="4" t="s">
        <v>32</v>
      </c>
      <c r="L1360" s="4" t="s">
        <v>21</v>
      </c>
      <c r="M1360" s="15">
        <v>70000</v>
      </c>
      <c r="N1360" s="15">
        <v>80000</v>
      </c>
      <c r="O1360" s="16">
        <v>75000</v>
      </c>
      <c r="P1360" s="25">
        <f t="shared" si="65"/>
        <v>0</v>
      </c>
      <c r="Q1360" s="25">
        <f t="shared" si="63"/>
        <v>0</v>
      </c>
      <c r="R1360" s="25">
        <f t="shared" si="64"/>
        <v>0</v>
      </c>
    </row>
    <row r="1361" spans="1:18" x14ac:dyDescent="0.2">
      <c r="A1361" s="5" t="s">
        <v>424</v>
      </c>
      <c r="B1361" s="5" t="s">
        <v>450</v>
      </c>
      <c r="C1361" s="5" t="s">
        <v>50</v>
      </c>
      <c r="D1361" s="5" t="s">
        <v>1642</v>
      </c>
      <c r="E1361" s="5" t="s">
        <v>123</v>
      </c>
      <c r="F1361" s="5" t="s">
        <v>123</v>
      </c>
      <c r="G1361" s="5" t="s">
        <v>123</v>
      </c>
      <c r="H1361" s="5" t="s">
        <v>31</v>
      </c>
      <c r="I1361" s="5" t="s">
        <v>2421</v>
      </c>
      <c r="J1361" s="5" t="s">
        <v>20</v>
      </c>
      <c r="K1361" s="5" t="s">
        <v>32</v>
      </c>
      <c r="L1361" s="5" t="s">
        <v>21</v>
      </c>
      <c r="M1361" s="17">
        <v>89440</v>
      </c>
      <c r="N1361" s="17">
        <v>99840</v>
      </c>
      <c r="O1361" s="18">
        <v>94640</v>
      </c>
      <c r="P1361" s="25">
        <f t="shared" si="65"/>
        <v>0</v>
      </c>
      <c r="Q1361" s="25">
        <f t="shared" si="63"/>
        <v>0</v>
      </c>
      <c r="R1361" s="25">
        <f t="shared" si="64"/>
        <v>0</v>
      </c>
    </row>
    <row r="1362" spans="1:18" x14ac:dyDescent="0.2">
      <c r="A1362" s="4" t="s">
        <v>13</v>
      </c>
      <c r="B1362" s="4" t="s">
        <v>60</v>
      </c>
      <c r="C1362" s="4" t="s">
        <v>61</v>
      </c>
      <c r="D1362" s="4" t="s">
        <v>62</v>
      </c>
      <c r="E1362" s="4" t="s">
        <v>63</v>
      </c>
      <c r="F1362" s="4" t="s">
        <v>63</v>
      </c>
      <c r="G1362" s="4" t="s">
        <v>63</v>
      </c>
      <c r="H1362" s="4" t="s">
        <v>53</v>
      </c>
      <c r="I1362" s="4" t="s">
        <v>2422</v>
      </c>
      <c r="J1362" s="4" t="s">
        <v>20</v>
      </c>
      <c r="K1362" s="4" t="s">
        <v>32</v>
      </c>
      <c r="L1362" s="4" t="s">
        <v>33</v>
      </c>
      <c r="M1362" s="15">
        <v>91145.600000000006</v>
      </c>
      <c r="N1362" s="19">
        <v>107702.39999999999</v>
      </c>
      <c r="O1362" s="16">
        <v>99424</v>
      </c>
      <c r="P1362" s="25">
        <f t="shared" si="65"/>
        <v>0</v>
      </c>
      <c r="Q1362" s="25">
        <f t="shared" si="63"/>
        <v>0</v>
      </c>
      <c r="R1362" s="25">
        <f t="shared" si="64"/>
        <v>0</v>
      </c>
    </row>
    <row r="1363" spans="1:18" x14ac:dyDescent="0.2">
      <c r="A1363" s="5" t="s">
        <v>96</v>
      </c>
      <c r="B1363" s="5" t="s">
        <v>97</v>
      </c>
      <c r="C1363" s="5" t="s">
        <v>50</v>
      </c>
      <c r="D1363" s="5" t="s">
        <v>141</v>
      </c>
      <c r="E1363" s="5" t="s">
        <v>2423</v>
      </c>
      <c r="F1363" s="5" t="s">
        <v>2423</v>
      </c>
      <c r="G1363" s="5" t="s">
        <v>2423</v>
      </c>
      <c r="H1363" s="5" t="s">
        <v>146</v>
      </c>
      <c r="I1363" s="5" t="s">
        <v>2424</v>
      </c>
      <c r="J1363" s="5" t="s">
        <v>20</v>
      </c>
      <c r="K1363" s="5" t="s">
        <v>32</v>
      </c>
      <c r="L1363" s="5" t="s">
        <v>33</v>
      </c>
      <c r="M1363" s="17">
        <v>45000</v>
      </c>
      <c r="N1363" s="17">
        <v>57200</v>
      </c>
      <c r="O1363" s="18">
        <v>51100</v>
      </c>
      <c r="P1363" s="25">
        <f t="shared" si="65"/>
        <v>0</v>
      </c>
      <c r="Q1363" s="25">
        <f t="shared" si="63"/>
        <v>1</v>
      </c>
      <c r="R1363" s="25">
        <f t="shared" si="64"/>
        <v>0</v>
      </c>
    </row>
    <row r="1364" spans="1:18" x14ac:dyDescent="0.2">
      <c r="A1364" s="4" t="s">
        <v>424</v>
      </c>
      <c r="B1364" s="4" t="s">
        <v>916</v>
      </c>
      <c r="C1364" s="4" t="s">
        <v>50</v>
      </c>
      <c r="D1364" s="4" t="s">
        <v>917</v>
      </c>
      <c r="E1364" s="4" t="s">
        <v>813</v>
      </c>
      <c r="F1364" s="4" t="s">
        <v>813</v>
      </c>
      <c r="G1364" s="4" t="s">
        <v>813</v>
      </c>
      <c r="H1364" s="4" t="s">
        <v>31</v>
      </c>
      <c r="I1364" s="4" t="s">
        <v>2425</v>
      </c>
      <c r="J1364" s="4" t="s">
        <v>20</v>
      </c>
      <c r="K1364" s="4" t="s">
        <v>32</v>
      </c>
      <c r="L1364" s="4" t="s">
        <v>33</v>
      </c>
      <c r="M1364" s="15">
        <v>87360</v>
      </c>
      <c r="N1364" s="15">
        <v>87360</v>
      </c>
      <c r="O1364" s="16">
        <v>87360</v>
      </c>
      <c r="P1364" s="25">
        <f t="shared" si="65"/>
        <v>0</v>
      </c>
      <c r="Q1364" s="25">
        <f t="shared" si="63"/>
        <v>0</v>
      </c>
      <c r="R1364" s="25">
        <f t="shared" si="64"/>
        <v>0</v>
      </c>
    </row>
    <row r="1365" spans="1:18" x14ac:dyDescent="0.2">
      <c r="A1365" s="5" t="s">
        <v>22</v>
      </c>
      <c r="B1365" s="5" t="s">
        <v>543</v>
      </c>
      <c r="C1365" s="5" t="s">
        <v>50</v>
      </c>
      <c r="D1365" s="5" t="s">
        <v>544</v>
      </c>
      <c r="E1365" s="5" t="s">
        <v>37</v>
      </c>
      <c r="F1365" s="5" t="s">
        <v>37</v>
      </c>
      <c r="G1365" s="5" t="s">
        <v>37</v>
      </c>
      <c r="H1365" s="5" t="s">
        <v>31</v>
      </c>
      <c r="I1365" s="5" t="s">
        <v>2426</v>
      </c>
      <c r="J1365" s="5" t="s">
        <v>20</v>
      </c>
      <c r="K1365" s="5" t="s">
        <v>32</v>
      </c>
      <c r="L1365" s="5" t="s">
        <v>93</v>
      </c>
      <c r="M1365" s="17">
        <v>45000</v>
      </c>
      <c r="N1365" s="17">
        <v>70000</v>
      </c>
      <c r="O1365" s="18">
        <v>57500</v>
      </c>
      <c r="P1365" s="25">
        <f t="shared" si="65"/>
        <v>0</v>
      </c>
      <c r="Q1365" s="25">
        <f t="shared" si="63"/>
        <v>0</v>
      </c>
      <c r="R1365" s="25">
        <f t="shared" si="64"/>
        <v>0</v>
      </c>
    </row>
    <row r="1366" spans="1:18" x14ac:dyDescent="0.2">
      <c r="A1366" s="4" t="s">
        <v>105</v>
      </c>
      <c r="B1366" s="4" t="s">
        <v>1250</v>
      </c>
      <c r="C1366" s="4" t="s">
        <v>28</v>
      </c>
      <c r="D1366" s="4" t="s">
        <v>1251</v>
      </c>
      <c r="E1366" s="4" t="s">
        <v>99</v>
      </c>
      <c r="F1366" s="4" t="s">
        <v>99</v>
      </c>
      <c r="G1366" s="4" t="s">
        <v>99</v>
      </c>
      <c r="H1366" s="4" t="s">
        <v>100</v>
      </c>
      <c r="I1366" s="4" t="s">
        <v>2427</v>
      </c>
      <c r="J1366" s="4" t="s">
        <v>20</v>
      </c>
      <c r="K1366" s="4" t="s">
        <v>32</v>
      </c>
      <c r="L1366" s="4" t="s">
        <v>39</v>
      </c>
      <c r="M1366" s="15">
        <v>104000</v>
      </c>
      <c r="N1366" s="15">
        <v>104000</v>
      </c>
      <c r="O1366" s="16">
        <v>104000</v>
      </c>
      <c r="P1366" s="25">
        <f t="shared" si="65"/>
        <v>0</v>
      </c>
      <c r="Q1366" s="25">
        <f t="shared" si="63"/>
        <v>0</v>
      </c>
      <c r="R1366" s="25">
        <f t="shared" si="64"/>
        <v>0</v>
      </c>
    </row>
    <row r="1367" spans="1:18" x14ac:dyDescent="0.2">
      <c r="A1367" s="5" t="s">
        <v>96</v>
      </c>
      <c r="B1367" s="5" t="s">
        <v>1444</v>
      </c>
      <c r="C1367" s="5" t="s">
        <v>50</v>
      </c>
      <c r="D1367" s="5" t="s">
        <v>2428</v>
      </c>
      <c r="E1367" s="5" t="s">
        <v>63</v>
      </c>
      <c r="F1367" s="5" t="s">
        <v>63</v>
      </c>
      <c r="G1367" s="5" t="s">
        <v>63</v>
      </c>
      <c r="H1367" s="5" t="s">
        <v>53</v>
      </c>
      <c r="I1367" s="5" t="s">
        <v>2429</v>
      </c>
      <c r="J1367" s="5" t="s">
        <v>20</v>
      </c>
      <c r="K1367" s="5" t="s">
        <v>32</v>
      </c>
      <c r="L1367" s="5" t="s">
        <v>21</v>
      </c>
      <c r="M1367" s="17">
        <v>55000</v>
      </c>
      <c r="N1367" s="17">
        <v>70000</v>
      </c>
      <c r="O1367" s="18">
        <v>62500</v>
      </c>
      <c r="P1367" s="25">
        <f t="shared" si="65"/>
        <v>0</v>
      </c>
      <c r="Q1367" s="25">
        <f t="shared" si="63"/>
        <v>0</v>
      </c>
      <c r="R1367" s="25">
        <f t="shared" si="64"/>
        <v>0</v>
      </c>
    </row>
    <row r="1368" spans="1:18" x14ac:dyDescent="0.2">
      <c r="A1368" s="4" t="s">
        <v>13</v>
      </c>
      <c r="B1368" s="4" t="s">
        <v>1805</v>
      </c>
      <c r="C1368" s="4" t="s">
        <v>50</v>
      </c>
      <c r="D1368" s="4" t="s">
        <v>1806</v>
      </c>
      <c r="E1368" s="4" t="s">
        <v>344</v>
      </c>
      <c r="F1368" s="4" t="s">
        <v>344</v>
      </c>
      <c r="G1368" s="4" t="s">
        <v>344</v>
      </c>
      <c r="H1368" s="4" t="s">
        <v>53</v>
      </c>
      <c r="I1368" s="4" t="s">
        <v>1829</v>
      </c>
      <c r="J1368" s="4" t="s">
        <v>45</v>
      </c>
      <c r="K1368" s="4" t="s">
        <v>32</v>
      </c>
      <c r="L1368" s="4" t="s">
        <v>21</v>
      </c>
      <c r="M1368" s="15">
        <v>86000</v>
      </c>
      <c r="N1368" s="15">
        <v>107000</v>
      </c>
      <c r="O1368" s="16">
        <v>96500</v>
      </c>
      <c r="P1368" s="25">
        <f t="shared" si="65"/>
        <v>0</v>
      </c>
      <c r="Q1368" s="25">
        <f t="shared" si="63"/>
        <v>0</v>
      </c>
      <c r="R1368" s="25">
        <f t="shared" si="64"/>
        <v>0</v>
      </c>
    </row>
    <row r="1369" spans="1:18" x14ac:dyDescent="0.2">
      <c r="A1369" s="5" t="s">
        <v>105</v>
      </c>
      <c r="B1369" s="5" t="s">
        <v>28</v>
      </c>
      <c r="C1369" s="5" t="s">
        <v>28</v>
      </c>
      <c r="D1369" s="5" t="s">
        <v>2430</v>
      </c>
      <c r="E1369" s="5" t="s">
        <v>166</v>
      </c>
      <c r="F1369" s="5" t="s">
        <v>166</v>
      </c>
      <c r="G1369" s="5" t="s">
        <v>166</v>
      </c>
      <c r="H1369" s="5" t="s">
        <v>146</v>
      </c>
      <c r="I1369" s="5" t="s">
        <v>2431</v>
      </c>
      <c r="J1369" s="5" t="s">
        <v>20</v>
      </c>
      <c r="K1369" s="5" t="s">
        <v>32</v>
      </c>
      <c r="L1369" s="5" t="s">
        <v>21</v>
      </c>
      <c r="M1369" s="17">
        <v>76000</v>
      </c>
      <c r="N1369" s="17">
        <v>106000</v>
      </c>
      <c r="O1369" s="18">
        <v>91000</v>
      </c>
      <c r="P1369" s="25">
        <f t="shared" si="65"/>
        <v>0</v>
      </c>
      <c r="Q1369" s="25">
        <f t="shared" si="63"/>
        <v>0</v>
      </c>
      <c r="R1369" s="25">
        <f t="shared" si="64"/>
        <v>0</v>
      </c>
    </row>
    <row r="1370" spans="1:18" x14ac:dyDescent="0.2">
      <c r="A1370" s="4" t="s">
        <v>48</v>
      </c>
      <c r="B1370" s="4" t="s">
        <v>565</v>
      </c>
      <c r="C1370" s="4" t="s">
        <v>50</v>
      </c>
      <c r="D1370" s="4" t="s">
        <v>784</v>
      </c>
      <c r="E1370" s="4" t="s">
        <v>482</v>
      </c>
      <c r="F1370" s="4" t="s">
        <v>482</v>
      </c>
      <c r="G1370" s="4" t="s">
        <v>482</v>
      </c>
      <c r="H1370" s="4" t="s">
        <v>31</v>
      </c>
      <c r="I1370" s="4" t="s">
        <v>2432</v>
      </c>
      <c r="J1370" s="4" t="s">
        <v>20</v>
      </c>
      <c r="K1370" s="4" t="s">
        <v>32</v>
      </c>
      <c r="L1370" s="4" t="s">
        <v>21</v>
      </c>
      <c r="M1370" s="15">
        <v>59000</v>
      </c>
      <c r="N1370" s="15">
        <v>65000</v>
      </c>
      <c r="O1370" s="16">
        <v>62000</v>
      </c>
      <c r="P1370" s="25">
        <f t="shared" si="65"/>
        <v>0</v>
      </c>
      <c r="Q1370" s="25">
        <f t="shared" si="63"/>
        <v>0</v>
      </c>
      <c r="R1370" s="25">
        <f t="shared" si="64"/>
        <v>0</v>
      </c>
    </row>
    <row r="1371" spans="1:18" x14ac:dyDescent="0.2">
      <c r="A1371" s="5" t="s">
        <v>81</v>
      </c>
      <c r="B1371" s="5" t="s">
        <v>2433</v>
      </c>
      <c r="C1371" s="5" t="s">
        <v>28</v>
      </c>
      <c r="D1371" s="5" t="s">
        <v>2434</v>
      </c>
      <c r="E1371" s="5" t="s">
        <v>37</v>
      </c>
      <c r="F1371" s="5" t="s">
        <v>37</v>
      </c>
      <c r="G1371" s="5" t="s">
        <v>37</v>
      </c>
      <c r="H1371" s="5" t="s">
        <v>31</v>
      </c>
      <c r="I1371" s="5" t="s">
        <v>1819</v>
      </c>
      <c r="J1371" s="5" t="s">
        <v>45</v>
      </c>
      <c r="K1371" s="5" t="s">
        <v>32</v>
      </c>
      <c r="L1371" s="5" t="s">
        <v>21</v>
      </c>
      <c r="M1371" s="17">
        <v>80000</v>
      </c>
      <c r="N1371" s="17">
        <v>81000</v>
      </c>
      <c r="O1371" s="18">
        <v>80500</v>
      </c>
      <c r="P1371" s="25">
        <f t="shared" si="65"/>
        <v>0</v>
      </c>
      <c r="Q1371" s="25">
        <f t="shared" si="63"/>
        <v>0</v>
      </c>
      <c r="R1371" s="25">
        <f t="shared" si="64"/>
        <v>0</v>
      </c>
    </row>
    <row r="1372" spans="1:18" x14ac:dyDescent="0.2">
      <c r="A1372" s="4" t="s">
        <v>22</v>
      </c>
      <c r="B1372" s="4" t="s">
        <v>815</v>
      </c>
      <c r="C1372" s="4" t="s">
        <v>50</v>
      </c>
      <c r="D1372" s="4" t="s">
        <v>126</v>
      </c>
      <c r="E1372" s="4" t="s">
        <v>37</v>
      </c>
      <c r="F1372" s="4" t="s">
        <v>37</v>
      </c>
      <c r="G1372" s="4" t="s">
        <v>37</v>
      </c>
      <c r="H1372" s="4" t="s">
        <v>31</v>
      </c>
      <c r="I1372" s="4" t="s">
        <v>2435</v>
      </c>
      <c r="J1372" s="4" t="s">
        <v>20</v>
      </c>
      <c r="K1372" s="4" t="s">
        <v>32</v>
      </c>
      <c r="L1372" s="4" t="s">
        <v>93</v>
      </c>
      <c r="M1372" s="15">
        <v>60000</v>
      </c>
      <c r="N1372" s="15">
        <v>112000</v>
      </c>
      <c r="O1372" s="16">
        <v>86000</v>
      </c>
      <c r="P1372" s="25">
        <f t="shared" si="65"/>
        <v>0</v>
      </c>
      <c r="Q1372" s="25">
        <f t="shared" si="63"/>
        <v>0</v>
      </c>
      <c r="R1372" s="25">
        <f t="shared" si="64"/>
        <v>0</v>
      </c>
    </row>
    <row r="1373" spans="1:18" x14ac:dyDescent="0.2">
      <c r="A1373" s="5" t="s">
        <v>48</v>
      </c>
      <c r="B1373" s="5" t="s">
        <v>1479</v>
      </c>
      <c r="C1373" s="5" t="s">
        <v>50</v>
      </c>
      <c r="D1373" s="5" t="s">
        <v>1480</v>
      </c>
      <c r="E1373" s="5" t="s">
        <v>1481</v>
      </c>
      <c r="F1373" s="5" t="s">
        <v>1481</v>
      </c>
      <c r="G1373" s="5" t="s">
        <v>1481</v>
      </c>
      <c r="H1373" s="5" t="s">
        <v>53</v>
      </c>
      <c r="I1373" s="5" t="s">
        <v>2436</v>
      </c>
      <c r="J1373" s="5" t="s">
        <v>20</v>
      </c>
      <c r="K1373" s="5" t="s">
        <v>32</v>
      </c>
      <c r="L1373" s="5" t="s">
        <v>21</v>
      </c>
      <c r="M1373" s="17">
        <v>55000</v>
      </c>
      <c r="N1373" s="17">
        <v>75000</v>
      </c>
      <c r="O1373" s="18">
        <v>65000</v>
      </c>
      <c r="P1373" s="25">
        <f t="shared" si="65"/>
        <v>0</v>
      </c>
      <c r="Q1373" s="25">
        <f t="shared" si="63"/>
        <v>0</v>
      </c>
      <c r="R1373" s="25">
        <f t="shared" si="64"/>
        <v>0</v>
      </c>
    </row>
    <row r="1374" spans="1:18" x14ac:dyDescent="0.2">
      <c r="A1374" s="4" t="s">
        <v>13</v>
      </c>
      <c r="B1374" s="4" t="s">
        <v>386</v>
      </c>
      <c r="C1374" s="4" t="s">
        <v>50</v>
      </c>
      <c r="D1374" s="4" t="s">
        <v>387</v>
      </c>
      <c r="E1374" s="4" t="s">
        <v>30</v>
      </c>
      <c r="F1374" s="4" t="s">
        <v>30</v>
      </c>
      <c r="G1374" s="4" t="s">
        <v>30</v>
      </c>
      <c r="H1374" s="4" t="s">
        <v>31</v>
      </c>
      <c r="I1374" s="4" t="s">
        <v>2437</v>
      </c>
      <c r="J1374" s="4" t="s">
        <v>45</v>
      </c>
      <c r="K1374" s="4" t="s">
        <v>32</v>
      </c>
      <c r="L1374" s="4" t="s">
        <v>33</v>
      </c>
      <c r="M1374" s="15">
        <v>76000</v>
      </c>
      <c r="N1374" s="15">
        <v>89440</v>
      </c>
      <c r="O1374" s="16">
        <v>82720</v>
      </c>
      <c r="P1374" s="25">
        <f t="shared" si="65"/>
        <v>0</v>
      </c>
      <c r="Q1374" s="25">
        <f t="shared" ref="Q1374:Q1437" si="66">IF(OR(N1374&lt;V$22, N1374&gt;V$26), 1, 0)</f>
        <v>0</v>
      </c>
      <c r="R1374" s="25">
        <f t="shared" ref="R1374:R1437" si="67">IF(OR(O1374&lt;V$23, O1374&gt;V$27),1,0)</f>
        <v>0</v>
      </c>
    </row>
    <row r="1375" spans="1:18" x14ac:dyDescent="0.2">
      <c r="A1375" s="5" t="s">
        <v>424</v>
      </c>
      <c r="B1375" s="5" t="s">
        <v>450</v>
      </c>
      <c r="C1375" s="5" t="s">
        <v>50</v>
      </c>
      <c r="D1375" s="5" t="s">
        <v>451</v>
      </c>
      <c r="E1375" s="5" t="s">
        <v>452</v>
      </c>
      <c r="F1375" s="5" t="s">
        <v>452</v>
      </c>
      <c r="G1375" s="5" t="s">
        <v>452</v>
      </c>
      <c r="H1375" s="5" t="s">
        <v>53</v>
      </c>
      <c r="I1375" s="5" t="s">
        <v>2029</v>
      </c>
      <c r="J1375" s="5" t="s">
        <v>20</v>
      </c>
      <c r="K1375" s="5" t="s">
        <v>32</v>
      </c>
      <c r="L1375" s="5" t="s">
        <v>241</v>
      </c>
      <c r="M1375" s="17">
        <v>79040</v>
      </c>
      <c r="N1375" s="17">
        <v>81120</v>
      </c>
      <c r="O1375" s="18">
        <v>80080</v>
      </c>
      <c r="P1375" s="25">
        <f t="shared" si="65"/>
        <v>0</v>
      </c>
      <c r="Q1375" s="25">
        <f t="shared" si="66"/>
        <v>0</v>
      </c>
      <c r="R1375" s="25">
        <f t="shared" si="67"/>
        <v>0</v>
      </c>
    </row>
    <row r="1376" spans="1:18" x14ac:dyDescent="0.2">
      <c r="A1376" s="4" t="s">
        <v>88</v>
      </c>
      <c r="B1376" s="4" t="s">
        <v>1003</v>
      </c>
      <c r="C1376" s="4" t="s">
        <v>50</v>
      </c>
      <c r="D1376" s="4" t="s">
        <v>1004</v>
      </c>
      <c r="E1376" s="4" t="s">
        <v>1005</v>
      </c>
      <c r="F1376" s="4" t="s">
        <v>1005</v>
      </c>
      <c r="G1376" s="4" t="s">
        <v>1005</v>
      </c>
      <c r="H1376" s="4" t="s">
        <v>53</v>
      </c>
      <c r="I1376" s="4" t="s">
        <v>2438</v>
      </c>
      <c r="J1376" s="4" t="s">
        <v>20</v>
      </c>
      <c r="K1376" s="4" t="s">
        <v>32</v>
      </c>
      <c r="L1376" s="4" t="s">
        <v>21</v>
      </c>
      <c r="M1376" s="15">
        <v>65000</v>
      </c>
      <c r="N1376" s="15">
        <v>78000</v>
      </c>
      <c r="O1376" s="16">
        <v>71500</v>
      </c>
      <c r="P1376" s="25">
        <f t="shared" si="65"/>
        <v>0</v>
      </c>
      <c r="Q1376" s="25">
        <f t="shared" si="66"/>
        <v>0</v>
      </c>
      <c r="R1376" s="25">
        <f t="shared" si="67"/>
        <v>0</v>
      </c>
    </row>
    <row r="1377" spans="1:18" x14ac:dyDescent="0.2">
      <c r="A1377" s="5" t="s">
        <v>81</v>
      </c>
      <c r="B1377" s="5" t="s">
        <v>1267</v>
      </c>
      <c r="C1377" s="5" t="s">
        <v>50</v>
      </c>
      <c r="D1377" s="5" t="s">
        <v>1317</v>
      </c>
      <c r="E1377" s="5" t="s">
        <v>1318</v>
      </c>
      <c r="F1377" s="5" t="s">
        <v>1318</v>
      </c>
      <c r="G1377" s="5" t="s">
        <v>1318</v>
      </c>
      <c r="H1377" s="5" t="s">
        <v>53</v>
      </c>
      <c r="I1377" s="5" t="s">
        <v>2439</v>
      </c>
      <c r="J1377" s="5" t="s">
        <v>20</v>
      </c>
      <c r="K1377" s="5" t="s">
        <v>32</v>
      </c>
      <c r="L1377" s="5" t="s">
        <v>21</v>
      </c>
      <c r="M1377" s="17">
        <v>58240</v>
      </c>
      <c r="N1377" s="17">
        <v>58240</v>
      </c>
      <c r="O1377" s="18">
        <v>58240</v>
      </c>
      <c r="P1377" s="25">
        <f t="shared" si="65"/>
        <v>0</v>
      </c>
      <c r="Q1377" s="25">
        <f t="shared" si="66"/>
        <v>1</v>
      </c>
      <c r="R1377" s="25">
        <f t="shared" si="67"/>
        <v>0</v>
      </c>
    </row>
    <row r="1378" spans="1:18" x14ac:dyDescent="0.2">
      <c r="A1378" s="4" t="s">
        <v>22</v>
      </c>
      <c r="B1378" s="4" t="s">
        <v>23</v>
      </c>
      <c r="C1378" s="4" t="s">
        <v>23</v>
      </c>
      <c r="D1378" s="4" t="s">
        <v>1194</v>
      </c>
      <c r="E1378" s="4" t="s">
        <v>37</v>
      </c>
      <c r="F1378" s="4" t="s">
        <v>37</v>
      </c>
      <c r="G1378" s="4" t="s">
        <v>37</v>
      </c>
      <c r="H1378" s="4" t="s">
        <v>31</v>
      </c>
      <c r="I1378" s="4" t="s">
        <v>2440</v>
      </c>
      <c r="J1378" s="4" t="s">
        <v>20</v>
      </c>
      <c r="K1378" s="4" t="s">
        <v>32</v>
      </c>
      <c r="L1378" s="4" t="s">
        <v>21</v>
      </c>
      <c r="M1378" s="15">
        <v>52000</v>
      </c>
      <c r="N1378" s="15">
        <v>69000</v>
      </c>
      <c r="O1378" s="16">
        <v>60500</v>
      </c>
      <c r="P1378" s="25">
        <f t="shared" si="65"/>
        <v>0</v>
      </c>
      <c r="Q1378" s="25">
        <f t="shared" si="66"/>
        <v>0</v>
      </c>
      <c r="R1378" s="25">
        <f t="shared" si="67"/>
        <v>0</v>
      </c>
    </row>
    <row r="1379" spans="1:18" x14ac:dyDescent="0.2">
      <c r="A1379" s="5" t="s">
        <v>13</v>
      </c>
      <c r="B1379" s="5" t="s">
        <v>798</v>
      </c>
      <c r="C1379" s="5" t="s">
        <v>90</v>
      </c>
      <c r="D1379" s="5" t="s">
        <v>1446</v>
      </c>
      <c r="E1379" s="5" t="s">
        <v>344</v>
      </c>
      <c r="F1379" s="5" t="s">
        <v>344</v>
      </c>
      <c r="G1379" s="5" t="s">
        <v>344</v>
      </c>
      <c r="H1379" s="5" t="s">
        <v>53</v>
      </c>
      <c r="I1379" s="5" t="s">
        <v>2441</v>
      </c>
      <c r="J1379" s="5" t="s">
        <v>20</v>
      </c>
      <c r="K1379" s="5" t="s">
        <v>32</v>
      </c>
      <c r="L1379" s="5" t="s">
        <v>241</v>
      </c>
      <c r="M1379" s="17">
        <v>76960</v>
      </c>
      <c r="N1379" s="17">
        <v>76960</v>
      </c>
      <c r="O1379" s="18">
        <v>76960</v>
      </c>
      <c r="P1379" s="25">
        <f t="shared" si="65"/>
        <v>0</v>
      </c>
      <c r="Q1379" s="25">
        <f t="shared" si="66"/>
        <v>0</v>
      </c>
      <c r="R1379" s="25">
        <f t="shared" si="67"/>
        <v>0</v>
      </c>
    </row>
    <row r="1380" spans="1:18" x14ac:dyDescent="0.2">
      <c r="A1380" s="4" t="s">
        <v>81</v>
      </c>
      <c r="B1380" s="4" t="s">
        <v>220</v>
      </c>
      <c r="C1380" s="4" t="s">
        <v>221</v>
      </c>
      <c r="D1380" s="4" t="s">
        <v>222</v>
      </c>
      <c r="E1380" s="4" t="s">
        <v>37</v>
      </c>
      <c r="F1380" s="4" t="s">
        <v>37</v>
      </c>
      <c r="G1380" s="4" t="s">
        <v>37</v>
      </c>
      <c r="H1380" s="4" t="s">
        <v>31</v>
      </c>
      <c r="I1380" s="4" t="s">
        <v>2442</v>
      </c>
      <c r="J1380" s="4" t="s">
        <v>223</v>
      </c>
      <c r="K1380" s="4" t="s">
        <v>32</v>
      </c>
      <c r="L1380" s="4" t="s">
        <v>21</v>
      </c>
      <c r="M1380" s="15">
        <v>70000</v>
      </c>
      <c r="N1380" s="15">
        <v>94000</v>
      </c>
      <c r="O1380" s="16">
        <v>82000</v>
      </c>
      <c r="P1380" s="25">
        <f t="shared" si="65"/>
        <v>0</v>
      </c>
      <c r="Q1380" s="25">
        <f t="shared" si="66"/>
        <v>0</v>
      </c>
      <c r="R1380" s="25">
        <f t="shared" si="67"/>
        <v>0</v>
      </c>
    </row>
    <row r="1381" spans="1:18" x14ac:dyDescent="0.2">
      <c r="A1381" s="5" t="s">
        <v>96</v>
      </c>
      <c r="B1381" s="5" t="s">
        <v>741</v>
      </c>
      <c r="C1381" s="5" t="s">
        <v>50</v>
      </c>
      <c r="D1381" s="5" t="s">
        <v>742</v>
      </c>
      <c r="E1381" s="5" t="s">
        <v>260</v>
      </c>
      <c r="F1381" s="5" t="s">
        <v>260</v>
      </c>
      <c r="G1381" s="5" t="s">
        <v>260</v>
      </c>
      <c r="H1381" s="5" t="s">
        <v>186</v>
      </c>
      <c r="I1381" s="5" t="s">
        <v>2443</v>
      </c>
      <c r="J1381" s="5" t="s">
        <v>20</v>
      </c>
      <c r="K1381" s="5" t="s">
        <v>32</v>
      </c>
      <c r="L1381" s="5" t="s">
        <v>21</v>
      </c>
      <c r="M1381" s="17">
        <v>56000</v>
      </c>
      <c r="N1381" s="17">
        <v>66000</v>
      </c>
      <c r="O1381" s="18">
        <v>61000</v>
      </c>
      <c r="P1381" s="25">
        <f t="shared" si="65"/>
        <v>0</v>
      </c>
      <c r="Q1381" s="25">
        <f t="shared" si="66"/>
        <v>0</v>
      </c>
      <c r="R1381" s="25">
        <f t="shared" si="67"/>
        <v>0</v>
      </c>
    </row>
    <row r="1382" spans="1:18" x14ac:dyDescent="0.2">
      <c r="A1382" s="4" t="s">
        <v>105</v>
      </c>
      <c r="B1382" s="4" t="s">
        <v>2444</v>
      </c>
      <c r="C1382" s="4" t="s">
        <v>28</v>
      </c>
      <c r="D1382" s="4" t="s">
        <v>1338</v>
      </c>
      <c r="E1382" s="4" t="s">
        <v>99</v>
      </c>
      <c r="F1382" s="4" t="s">
        <v>99</v>
      </c>
      <c r="G1382" s="4" t="s">
        <v>99</v>
      </c>
      <c r="H1382" s="4" t="s">
        <v>100</v>
      </c>
      <c r="I1382" s="4" t="s">
        <v>2445</v>
      </c>
      <c r="J1382" s="4" t="s">
        <v>20</v>
      </c>
      <c r="K1382" s="4" t="s">
        <v>32</v>
      </c>
      <c r="L1382" s="4" t="s">
        <v>21</v>
      </c>
      <c r="M1382" s="15">
        <v>67000</v>
      </c>
      <c r="N1382" s="15">
        <v>80000</v>
      </c>
      <c r="O1382" s="16">
        <v>73500</v>
      </c>
      <c r="P1382" s="25">
        <f t="shared" si="65"/>
        <v>0</v>
      </c>
      <c r="Q1382" s="25">
        <f t="shared" si="66"/>
        <v>0</v>
      </c>
      <c r="R1382" s="25">
        <f t="shared" si="67"/>
        <v>0</v>
      </c>
    </row>
    <row r="1383" spans="1:18" x14ac:dyDescent="0.2">
      <c r="A1383" s="5" t="s">
        <v>48</v>
      </c>
      <c r="B1383" s="5" t="s">
        <v>562</v>
      </c>
      <c r="C1383" s="5" t="s">
        <v>50</v>
      </c>
      <c r="D1383" s="5" t="s">
        <v>563</v>
      </c>
      <c r="E1383" s="5" t="s">
        <v>564</v>
      </c>
      <c r="F1383" s="5" t="s">
        <v>564</v>
      </c>
      <c r="G1383" s="5" t="s">
        <v>564</v>
      </c>
      <c r="H1383" s="5" t="s">
        <v>53</v>
      </c>
      <c r="I1383" s="5" t="s">
        <v>2446</v>
      </c>
      <c r="J1383" s="5" t="s">
        <v>20</v>
      </c>
      <c r="K1383" s="5" t="s">
        <v>32</v>
      </c>
      <c r="L1383" s="5" t="s">
        <v>21</v>
      </c>
      <c r="M1383" s="17">
        <v>82000</v>
      </c>
      <c r="N1383" s="17">
        <v>101000</v>
      </c>
      <c r="O1383" s="18">
        <v>91500</v>
      </c>
      <c r="P1383" s="25">
        <f t="shared" si="65"/>
        <v>0</v>
      </c>
      <c r="Q1383" s="25">
        <f t="shared" si="66"/>
        <v>0</v>
      </c>
      <c r="R1383" s="25">
        <f t="shared" si="67"/>
        <v>0</v>
      </c>
    </row>
    <row r="1384" spans="1:18" x14ac:dyDescent="0.2">
      <c r="A1384" s="4" t="s">
        <v>55</v>
      </c>
      <c r="B1384" s="4" t="s">
        <v>85</v>
      </c>
      <c r="C1384" s="4" t="s">
        <v>50</v>
      </c>
      <c r="D1384" s="4" t="s">
        <v>86</v>
      </c>
      <c r="E1384" s="4" t="s">
        <v>37</v>
      </c>
      <c r="F1384" s="4" t="s">
        <v>37</v>
      </c>
      <c r="G1384" s="4" t="s">
        <v>37</v>
      </c>
      <c r="H1384" s="4" t="s">
        <v>31</v>
      </c>
      <c r="I1384" s="4" t="s">
        <v>2447</v>
      </c>
      <c r="J1384" s="4" t="s">
        <v>20</v>
      </c>
      <c r="K1384" s="4" t="s">
        <v>32</v>
      </c>
      <c r="L1384" s="4" t="s">
        <v>33</v>
      </c>
      <c r="M1384" s="15">
        <v>65000</v>
      </c>
      <c r="N1384" s="15">
        <v>74000</v>
      </c>
      <c r="O1384" s="16">
        <v>69500</v>
      </c>
      <c r="P1384" s="25">
        <f t="shared" si="65"/>
        <v>0</v>
      </c>
      <c r="Q1384" s="25">
        <f t="shared" si="66"/>
        <v>0</v>
      </c>
      <c r="R1384" s="25">
        <f t="shared" si="67"/>
        <v>0</v>
      </c>
    </row>
    <row r="1385" spans="1:18" x14ac:dyDescent="0.2">
      <c r="A1385" s="5" t="s">
        <v>55</v>
      </c>
      <c r="B1385" s="5" t="s">
        <v>2448</v>
      </c>
      <c r="C1385" s="5" t="s">
        <v>28</v>
      </c>
      <c r="D1385" s="5" t="s">
        <v>2449</v>
      </c>
      <c r="E1385" s="5" t="s">
        <v>2450</v>
      </c>
      <c r="F1385" s="5" t="s">
        <v>2450</v>
      </c>
      <c r="G1385" s="5" t="s">
        <v>2450</v>
      </c>
      <c r="H1385" s="5" t="s">
        <v>31</v>
      </c>
      <c r="I1385" s="5" t="s">
        <v>2451</v>
      </c>
      <c r="J1385" s="5" t="s">
        <v>45</v>
      </c>
      <c r="K1385" s="5" t="s">
        <v>32</v>
      </c>
      <c r="L1385" s="5" t="s">
        <v>21</v>
      </c>
      <c r="M1385" s="17">
        <v>68000</v>
      </c>
      <c r="N1385" s="17">
        <v>88300</v>
      </c>
      <c r="O1385" s="18">
        <v>78150</v>
      </c>
      <c r="P1385" s="25">
        <f t="shared" si="65"/>
        <v>0</v>
      </c>
      <c r="Q1385" s="25">
        <f t="shared" si="66"/>
        <v>0</v>
      </c>
      <c r="R1385" s="25">
        <f t="shared" si="67"/>
        <v>0</v>
      </c>
    </row>
    <row r="1386" spans="1:18" x14ac:dyDescent="0.2">
      <c r="A1386" s="4" t="s">
        <v>48</v>
      </c>
      <c r="B1386" s="4" t="s">
        <v>565</v>
      </c>
      <c r="C1386" s="4" t="s">
        <v>50</v>
      </c>
      <c r="D1386" s="4" t="s">
        <v>2452</v>
      </c>
      <c r="E1386" s="4" t="s">
        <v>123</v>
      </c>
      <c r="F1386" s="4" t="s">
        <v>123</v>
      </c>
      <c r="G1386" s="4" t="s">
        <v>123</v>
      </c>
      <c r="H1386" s="4" t="s">
        <v>31</v>
      </c>
      <c r="I1386" s="4" t="s">
        <v>2453</v>
      </c>
      <c r="J1386" s="4" t="s">
        <v>20</v>
      </c>
      <c r="K1386" s="4" t="s">
        <v>32</v>
      </c>
      <c r="L1386" s="4" t="s">
        <v>21</v>
      </c>
      <c r="M1386" s="15">
        <v>59000</v>
      </c>
      <c r="N1386" s="15">
        <v>65000</v>
      </c>
      <c r="O1386" s="16">
        <v>62000</v>
      </c>
      <c r="P1386" s="25">
        <f t="shared" si="65"/>
        <v>0</v>
      </c>
      <c r="Q1386" s="25">
        <f t="shared" si="66"/>
        <v>0</v>
      </c>
      <c r="R1386" s="25">
        <f t="shared" si="67"/>
        <v>0</v>
      </c>
    </row>
    <row r="1387" spans="1:18" x14ac:dyDescent="0.2">
      <c r="A1387" s="5" t="s">
        <v>81</v>
      </c>
      <c r="B1387" s="5" t="s">
        <v>777</v>
      </c>
      <c r="C1387" s="5" t="s">
        <v>50</v>
      </c>
      <c r="D1387" s="5" t="s">
        <v>778</v>
      </c>
      <c r="E1387" s="5" t="s">
        <v>779</v>
      </c>
      <c r="F1387" s="5" t="s">
        <v>779</v>
      </c>
      <c r="G1387" s="5" t="s">
        <v>779</v>
      </c>
      <c r="H1387" s="5" t="s">
        <v>31</v>
      </c>
      <c r="I1387" s="5" t="s">
        <v>2454</v>
      </c>
      <c r="J1387" s="5" t="s">
        <v>20</v>
      </c>
      <c r="K1387" s="5" t="s">
        <v>32</v>
      </c>
      <c r="L1387" s="5" t="s">
        <v>21</v>
      </c>
      <c r="M1387" s="17">
        <v>102000</v>
      </c>
      <c r="N1387" s="17">
        <v>107000</v>
      </c>
      <c r="O1387" s="18">
        <v>104500</v>
      </c>
      <c r="P1387" s="25">
        <f t="shared" si="65"/>
        <v>0</v>
      </c>
      <c r="Q1387" s="25">
        <f t="shared" si="66"/>
        <v>0</v>
      </c>
      <c r="R1387" s="25">
        <f t="shared" si="67"/>
        <v>0</v>
      </c>
    </row>
    <row r="1388" spans="1:18" x14ac:dyDescent="0.2">
      <c r="A1388" s="4" t="s">
        <v>81</v>
      </c>
      <c r="B1388" s="4" t="s">
        <v>2395</v>
      </c>
      <c r="C1388" s="4" t="s">
        <v>23</v>
      </c>
      <c r="D1388" s="4" t="s">
        <v>2455</v>
      </c>
      <c r="E1388" s="4" t="s">
        <v>37</v>
      </c>
      <c r="F1388" s="4" t="s">
        <v>37</v>
      </c>
      <c r="G1388" s="4" t="s">
        <v>37</v>
      </c>
      <c r="H1388" s="4" t="s">
        <v>31</v>
      </c>
      <c r="I1388" s="4" t="s">
        <v>2456</v>
      </c>
      <c r="J1388" s="4" t="s">
        <v>375</v>
      </c>
      <c r="K1388" s="4" t="s">
        <v>32</v>
      </c>
      <c r="L1388" s="4" t="s">
        <v>33</v>
      </c>
      <c r="M1388" s="15">
        <v>55000</v>
      </c>
      <c r="N1388" s="15">
        <v>57200</v>
      </c>
      <c r="O1388" s="16">
        <v>56100</v>
      </c>
      <c r="P1388" s="25">
        <f t="shared" si="65"/>
        <v>0</v>
      </c>
      <c r="Q1388" s="25">
        <f t="shared" si="66"/>
        <v>1</v>
      </c>
      <c r="R1388" s="25">
        <f t="shared" si="67"/>
        <v>0</v>
      </c>
    </row>
    <row r="1389" spans="1:18" x14ac:dyDescent="0.2">
      <c r="A1389" s="5" t="s">
        <v>48</v>
      </c>
      <c r="B1389" s="5" t="s">
        <v>1624</v>
      </c>
      <c r="C1389" s="5" t="s">
        <v>50</v>
      </c>
      <c r="D1389" s="5" t="s">
        <v>91</v>
      </c>
      <c r="E1389" s="5" t="s">
        <v>37</v>
      </c>
      <c r="F1389" s="5" t="s">
        <v>37</v>
      </c>
      <c r="G1389" s="5" t="s">
        <v>37</v>
      </c>
      <c r="H1389" s="5" t="s">
        <v>31</v>
      </c>
      <c r="I1389" s="5" t="s">
        <v>2457</v>
      </c>
      <c r="J1389" s="5" t="s">
        <v>20</v>
      </c>
      <c r="K1389" s="5" t="s">
        <v>32</v>
      </c>
      <c r="L1389" s="5" t="s">
        <v>93</v>
      </c>
      <c r="M1389" s="17">
        <v>68500</v>
      </c>
      <c r="N1389" s="17">
        <v>87000</v>
      </c>
      <c r="O1389" s="18">
        <v>77750</v>
      </c>
      <c r="P1389" s="25">
        <f t="shared" si="65"/>
        <v>0</v>
      </c>
      <c r="Q1389" s="25">
        <f t="shared" si="66"/>
        <v>0</v>
      </c>
      <c r="R1389" s="25">
        <f t="shared" si="67"/>
        <v>0</v>
      </c>
    </row>
    <row r="1390" spans="1:18" x14ac:dyDescent="0.2">
      <c r="A1390" s="4" t="s">
        <v>96</v>
      </c>
      <c r="B1390" s="4" t="s">
        <v>606</v>
      </c>
      <c r="C1390" s="4" t="s">
        <v>50</v>
      </c>
      <c r="D1390" s="4" t="s">
        <v>607</v>
      </c>
      <c r="E1390" s="4" t="s">
        <v>608</v>
      </c>
      <c r="F1390" s="4" t="s">
        <v>608</v>
      </c>
      <c r="G1390" s="4" t="s">
        <v>608</v>
      </c>
      <c r="H1390" s="4" t="s">
        <v>31</v>
      </c>
      <c r="I1390" s="4" t="s">
        <v>2458</v>
      </c>
      <c r="J1390" s="4" t="s">
        <v>20</v>
      </c>
      <c r="K1390" s="4" t="s">
        <v>32</v>
      </c>
      <c r="L1390" s="4" t="s">
        <v>21</v>
      </c>
      <c r="M1390" s="15">
        <v>60000</v>
      </c>
      <c r="N1390" s="15">
        <v>86000</v>
      </c>
      <c r="O1390" s="16">
        <v>73000</v>
      </c>
      <c r="P1390" s="25">
        <f t="shared" si="65"/>
        <v>0</v>
      </c>
      <c r="Q1390" s="25">
        <f t="shared" si="66"/>
        <v>0</v>
      </c>
      <c r="R1390" s="25">
        <f t="shared" si="67"/>
        <v>0</v>
      </c>
    </row>
    <row r="1391" spans="1:18" x14ac:dyDescent="0.2">
      <c r="A1391" s="5" t="s">
        <v>22</v>
      </c>
      <c r="B1391" s="5" t="s">
        <v>23</v>
      </c>
      <c r="C1391" s="5" t="s">
        <v>23</v>
      </c>
      <c r="D1391" s="5" t="s">
        <v>1212</v>
      </c>
      <c r="E1391" s="5" t="s">
        <v>30</v>
      </c>
      <c r="F1391" s="5" t="s">
        <v>30</v>
      </c>
      <c r="G1391" s="5" t="s">
        <v>30</v>
      </c>
      <c r="H1391" s="5" t="s">
        <v>31</v>
      </c>
      <c r="I1391" s="5" t="s">
        <v>2459</v>
      </c>
      <c r="J1391" s="5" t="s">
        <v>20</v>
      </c>
      <c r="K1391" s="5" t="s">
        <v>32</v>
      </c>
      <c r="L1391" s="5" t="s">
        <v>21</v>
      </c>
      <c r="M1391" s="17">
        <v>60000</v>
      </c>
      <c r="N1391" s="17">
        <v>84000</v>
      </c>
      <c r="O1391" s="18">
        <v>72000</v>
      </c>
      <c r="P1391" s="25">
        <f t="shared" si="65"/>
        <v>0</v>
      </c>
      <c r="Q1391" s="25">
        <f t="shared" si="66"/>
        <v>0</v>
      </c>
      <c r="R1391" s="25">
        <f t="shared" si="67"/>
        <v>0</v>
      </c>
    </row>
    <row r="1392" spans="1:18" x14ac:dyDescent="0.2">
      <c r="A1392" s="4" t="s">
        <v>81</v>
      </c>
      <c r="B1392" s="4" t="s">
        <v>217</v>
      </c>
      <c r="C1392" s="4" t="s">
        <v>23</v>
      </c>
      <c r="D1392" s="4" t="s">
        <v>218</v>
      </c>
      <c r="E1392" s="4" t="s">
        <v>219</v>
      </c>
      <c r="F1392" s="4" t="s">
        <v>219</v>
      </c>
      <c r="G1392" s="4" t="s">
        <v>219</v>
      </c>
      <c r="H1392" s="4" t="s">
        <v>31</v>
      </c>
      <c r="I1392" s="4" t="s">
        <v>2200</v>
      </c>
      <c r="J1392" s="4" t="s">
        <v>45</v>
      </c>
      <c r="K1392" s="4" t="s">
        <v>32</v>
      </c>
      <c r="L1392" s="4" t="s">
        <v>21</v>
      </c>
      <c r="M1392" s="15">
        <v>68000</v>
      </c>
      <c r="N1392" s="15">
        <v>82000</v>
      </c>
      <c r="O1392" s="16">
        <v>75000</v>
      </c>
      <c r="P1392" s="25">
        <f t="shared" si="65"/>
        <v>0</v>
      </c>
      <c r="Q1392" s="25">
        <f t="shared" si="66"/>
        <v>0</v>
      </c>
      <c r="R1392" s="25">
        <f t="shared" si="67"/>
        <v>0</v>
      </c>
    </row>
    <row r="1393" spans="1:18" x14ac:dyDescent="0.2">
      <c r="A1393" s="5" t="s">
        <v>81</v>
      </c>
      <c r="B1393" s="5" t="s">
        <v>587</v>
      </c>
      <c r="C1393" s="5" t="s">
        <v>50</v>
      </c>
      <c r="D1393" s="5" t="s">
        <v>588</v>
      </c>
      <c r="E1393" s="5" t="s">
        <v>37</v>
      </c>
      <c r="F1393" s="5" t="s">
        <v>37</v>
      </c>
      <c r="G1393" s="5" t="s">
        <v>37</v>
      </c>
      <c r="H1393" s="5" t="s">
        <v>31</v>
      </c>
      <c r="I1393" s="5" t="s">
        <v>2460</v>
      </c>
      <c r="J1393" s="5" t="s">
        <v>45</v>
      </c>
      <c r="K1393" s="5" t="s">
        <v>32</v>
      </c>
      <c r="L1393" s="5" t="s">
        <v>33</v>
      </c>
      <c r="M1393" s="17">
        <v>60000</v>
      </c>
      <c r="N1393" s="17">
        <v>81000</v>
      </c>
      <c r="O1393" s="18">
        <v>70500</v>
      </c>
      <c r="P1393" s="25">
        <f t="shared" si="65"/>
        <v>0</v>
      </c>
      <c r="Q1393" s="25">
        <f t="shared" si="66"/>
        <v>0</v>
      </c>
      <c r="R1393" s="25">
        <f t="shared" si="67"/>
        <v>0</v>
      </c>
    </row>
    <row r="1394" spans="1:18" x14ac:dyDescent="0.2">
      <c r="A1394" s="4" t="s">
        <v>55</v>
      </c>
      <c r="B1394" s="4" t="s">
        <v>579</v>
      </c>
      <c r="C1394" s="4" t="s">
        <v>50</v>
      </c>
      <c r="D1394" s="4" t="s">
        <v>580</v>
      </c>
      <c r="E1394" s="4" t="s">
        <v>560</v>
      </c>
      <c r="F1394" s="4" t="s">
        <v>560</v>
      </c>
      <c r="G1394" s="4" t="s">
        <v>560</v>
      </c>
      <c r="H1394" s="4" t="s">
        <v>31</v>
      </c>
      <c r="I1394" s="4" t="s">
        <v>2461</v>
      </c>
      <c r="J1394" s="4" t="s">
        <v>20</v>
      </c>
      <c r="K1394" s="4" t="s">
        <v>32</v>
      </c>
      <c r="L1394" s="4" t="s">
        <v>33</v>
      </c>
      <c r="M1394" s="15">
        <v>76294.399999999994</v>
      </c>
      <c r="N1394" s="15">
        <v>88420.800000000003</v>
      </c>
      <c r="O1394" s="16">
        <v>82357.600000000006</v>
      </c>
      <c r="P1394" s="25">
        <f t="shared" si="65"/>
        <v>0</v>
      </c>
      <c r="Q1394" s="25">
        <f t="shared" si="66"/>
        <v>0</v>
      </c>
      <c r="R1394" s="25">
        <f t="shared" si="67"/>
        <v>0</v>
      </c>
    </row>
    <row r="1395" spans="1:18" x14ac:dyDescent="0.2">
      <c r="A1395" s="5" t="s">
        <v>81</v>
      </c>
      <c r="B1395" s="5" t="s">
        <v>147</v>
      </c>
      <c r="C1395" s="5" t="s">
        <v>50</v>
      </c>
      <c r="D1395" s="5" t="s">
        <v>785</v>
      </c>
      <c r="E1395" s="5" t="s">
        <v>123</v>
      </c>
      <c r="F1395" s="5" t="s">
        <v>123</v>
      </c>
      <c r="G1395" s="5" t="s">
        <v>123</v>
      </c>
      <c r="H1395" s="5" t="s">
        <v>31</v>
      </c>
      <c r="I1395" s="5" t="s">
        <v>2462</v>
      </c>
      <c r="J1395" s="5" t="s">
        <v>20</v>
      </c>
      <c r="K1395" s="5" t="s">
        <v>32</v>
      </c>
      <c r="L1395" s="5" t="s">
        <v>46</v>
      </c>
      <c r="M1395" s="17">
        <v>60000</v>
      </c>
      <c r="N1395" s="17">
        <v>74000</v>
      </c>
      <c r="O1395" s="18">
        <v>67000</v>
      </c>
      <c r="P1395" s="25">
        <f t="shared" si="65"/>
        <v>0</v>
      </c>
      <c r="Q1395" s="25">
        <f t="shared" si="66"/>
        <v>0</v>
      </c>
      <c r="R1395" s="25">
        <f t="shared" si="67"/>
        <v>0</v>
      </c>
    </row>
    <row r="1396" spans="1:18" x14ac:dyDescent="0.2">
      <c r="A1396" s="4" t="s">
        <v>81</v>
      </c>
      <c r="B1396" s="4" t="s">
        <v>576</v>
      </c>
      <c r="C1396" s="4" t="s">
        <v>23</v>
      </c>
      <c r="D1396" s="4" t="s">
        <v>577</v>
      </c>
      <c r="E1396" s="4" t="s">
        <v>30</v>
      </c>
      <c r="F1396" s="4" t="s">
        <v>30</v>
      </c>
      <c r="G1396" s="4" t="s">
        <v>30</v>
      </c>
      <c r="H1396" s="4" t="s">
        <v>31</v>
      </c>
      <c r="I1396" s="4" t="s">
        <v>2463</v>
      </c>
      <c r="J1396" s="4" t="s">
        <v>20</v>
      </c>
      <c r="K1396" s="4" t="s">
        <v>32</v>
      </c>
      <c r="L1396" s="4" t="s">
        <v>21</v>
      </c>
      <c r="M1396" s="15">
        <v>66000</v>
      </c>
      <c r="N1396" s="15">
        <v>84500</v>
      </c>
      <c r="O1396" s="16">
        <v>75250</v>
      </c>
      <c r="P1396" s="25">
        <f t="shared" si="65"/>
        <v>0</v>
      </c>
      <c r="Q1396" s="25">
        <f t="shared" si="66"/>
        <v>0</v>
      </c>
      <c r="R1396" s="25">
        <f t="shared" si="67"/>
        <v>0</v>
      </c>
    </row>
    <row r="1397" spans="1:18" x14ac:dyDescent="0.2">
      <c r="A1397" s="5" t="s">
        <v>81</v>
      </c>
      <c r="B1397" s="5" t="s">
        <v>187</v>
      </c>
      <c r="C1397" s="5" t="s">
        <v>188</v>
      </c>
      <c r="D1397" s="5" t="s">
        <v>914</v>
      </c>
      <c r="E1397" s="5" t="s">
        <v>344</v>
      </c>
      <c r="F1397" s="5" t="s">
        <v>344</v>
      </c>
      <c r="G1397" s="5" t="s">
        <v>344</v>
      </c>
      <c r="H1397" s="5" t="s">
        <v>53</v>
      </c>
      <c r="I1397" s="5" t="s">
        <v>2464</v>
      </c>
      <c r="J1397" s="5" t="s">
        <v>20</v>
      </c>
      <c r="K1397" s="5" t="s">
        <v>32</v>
      </c>
      <c r="L1397" s="5" t="s">
        <v>21</v>
      </c>
      <c r="M1397" s="17">
        <v>60000</v>
      </c>
      <c r="N1397" s="17">
        <v>70000</v>
      </c>
      <c r="O1397" s="18">
        <v>65000</v>
      </c>
      <c r="P1397" s="25">
        <f t="shared" si="65"/>
        <v>0</v>
      </c>
      <c r="Q1397" s="25">
        <f t="shared" si="66"/>
        <v>0</v>
      </c>
      <c r="R1397" s="25">
        <f t="shared" si="67"/>
        <v>0</v>
      </c>
    </row>
    <row r="1398" spans="1:18" x14ac:dyDescent="0.2">
      <c r="A1398" s="4" t="s">
        <v>96</v>
      </c>
      <c r="B1398" s="4" t="s">
        <v>606</v>
      </c>
      <c r="C1398" s="4" t="s">
        <v>50</v>
      </c>
      <c r="D1398" s="4" t="s">
        <v>625</v>
      </c>
      <c r="E1398" s="4" t="s">
        <v>2465</v>
      </c>
      <c r="F1398" s="4" t="s">
        <v>2465</v>
      </c>
      <c r="G1398" s="4" t="s">
        <v>2465</v>
      </c>
      <c r="H1398" s="4" t="s">
        <v>100</v>
      </c>
      <c r="I1398" s="4" t="s">
        <v>2466</v>
      </c>
      <c r="J1398" s="4" t="s">
        <v>20</v>
      </c>
      <c r="K1398" s="4" t="s">
        <v>32</v>
      </c>
      <c r="L1398" s="4" t="s">
        <v>39</v>
      </c>
      <c r="M1398" s="15">
        <v>47000</v>
      </c>
      <c r="N1398" s="15">
        <v>65000</v>
      </c>
      <c r="O1398" s="16">
        <v>56000</v>
      </c>
      <c r="P1398" s="25">
        <f t="shared" si="65"/>
        <v>0</v>
      </c>
      <c r="Q1398" s="25">
        <f t="shared" si="66"/>
        <v>0</v>
      </c>
      <c r="R1398" s="25">
        <f t="shared" si="67"/>
        <v>0</v>
      </c>
    </row>
    <row r="1399" spans="1:18" x14ac:dyDescent="0.2">
      <c r="A1399" s="5" t="s">
        <v>48</v>
      </c>
      <c r="B1399" s="5" t="s">
        <v>2467</v>
      </c>
      <c r="C1399" s="5" t="s">
        <v>23</v>
      </c>
      <c r="D1399" s="5" t="s">
        <v>1480</v>
      </c>
      <c r="E1399" s="5" t="s">
        <v>216</v>
      </c>
      <c r="F1399" s="5" t="s">
        <v>216</v>
      </c>
      <c r="G1399" s="5" t="s">
        <v>216</v>
      </c>
      <c r="H1399" s="5" t="s">
        <v>53</v>
      </c>
      <c r="I1399" s="5" t="s">
        <v>2468</v>
      </c>
      <c r="J1399" s="5" t="s">
        <v>20</v>
      </c>
      <c r="K1399" s="5" t="s">
        <v>32</v>
      </c>
      <c r="L1399" s="5" t="s">
        <v>21</v>
      </c>
      <c r="M1399" s="17">
        <v>70000</v>
      </c>
      <c r="N1399" s="17">
        <v>90000</v>
      </c>
      <c r="O1399" s="18">
        <v>80000</v>
      </c>
      <c r="P1399" s="25">
        <f t="shared" si="65"/>
        <v>0</v>
      </c>
      <c r="Q1399" s="25">
        <f t="shared" si="66"/>
        <v>0</v>
      </c>
      <c r="R1399" s="25">
        <f t="shared" si="67"/>
        <v>0</v>
      </c>
    </row>
    <row r="1400" spans="1:18" x14ac:dyDescent="0.2">
      <c r="A1400" s="4" t="s">
        <v>96</v>
      </c>
      <c r="B1400" s="4" t="s">
        <v>924</v>
      </c>
      <c r="C1400" s="4" t="s">
        <v>50</v>
      </c>
      <c r="D1400" s="4" t="s">
        <v>925</v>
      </c>
      <c r="E1400" s="4" t="s">
        <v>926</v>
      </c>
      <c r="F1400" s="4" t="s">
        <v>926</v>
      </c>
      <c r="G1400" s="4" t="s">
        <v>926</v>
      </c>
      <c r="H1400" s="4" t="s">
        <v>31</v>
      </c>
      <c r="I1400" s="4" t="s">
        <v>2469</v>
      </c>
      <c r="J1400" s="4" t="s">
        <v>20</v>
      </c>
      <c r="K1400" s="4" t="s">
        <v>32</v>
      </c>
      <c r="L1400" s="4" t="s">
        <v>21</v>
      </c>
      <c r="M1400" s="15">
        <v>63000</v>
      </c>
      <c r="N1400" s="15">
        <v>80000</v>
      </c>
      <c r="O1400" s="16">
        <v>71500</v>
      </c>
      <c r="P1400" s="25">
        <f t="shared" si="65"/>
        <v>0</v>
      </c>
      <c r="Q1400" s="25">
        <f t="shared" si="66"/>
        <v>0</v>
      </c>
      <c r="R1400" s="25">
        <f t="shared" si="67"/>
        <v>0</v>
      </c>
    </row>
    <row r="1401" spans="1:18" x14ac:dyDescent="0.2">
      <c r="A1401" s="5" t="s">
        <v>88</v>
      </c>
      <c r="B1401" s="5" t="s">
        <v>299</v>
      </c>
      <c r="C1401" s="5" t="s">
        <v>90</v>
      </c>
      <c r="D1401" s="5" t="s">
        <v>300</v>
      </c>
      <c r="E1401" s="5" t="s">
        <v>123</v>
      </c>
      <c r="F1401" s="5" t="s">
        <v>123</v>
      </c>
      <c r="G1401" s="5" t="s">
        <v>123</v>
      </c>
      <c r="H1401" s="5" t="s">
        <v>31</v>
      </c>
      <c r="I1401" s="5" t="s">
        <v>2029</v>
      </c>
      <c r="J1401" s="5" t="s">
        <v>20</v>
      </c>
      <c r="K1401" s="5" t="s">
        <v>32</v>
      </c>
      <c r="L1401" s="5" t="s">
        <v>301</v>
      </c>
      <c r="M1401" s="17">
        <v>59072</v>
      </c>
      <c r="N1401" s="17">
        <v>59072</v>
      </c>
      <c r="O1401" s="18">
        <v>59072</v>
      </c>
      <c r="P1401" s="25">
        <f t="shared" si="65"/>
        <v>0</v>
      </c>
      <c r="Q1401" s="25">
        <f t="shared" si="66"/>
        <v>1</v>
      </c>
      <c r="R1401" s="25">
        <f t="shared" si="67"/>
        <v>0</v>
      </c>
    </row>
    <row r="1402" spans="1:18" x14ac:dyDescent="0.2">
      <c r="A1402" s="4" t="s">
        <v>81</v>
      </c>
      <c r="B1402" s="4" t="s">
        <v>1047</v>
      </c>
      <c r="C1402" s="4" t="s">
        <v>50</v>
      </c>
      <c r="D1402" s="4" t="s">
        <v>1048</v>
      </c>
      <c r="E1402" s="4" t="s">
        <v>37</v>
      </c>
      <c r="F1402" s="4" t="s">
        <v>37</v>
      </c>
      <c r="G1402" s="4" t="s">
        <v>37</v>
      </c>
      <c r="H1402" s="4" t="s">
        <v>31</v>
      </c>
      <c r="I1402" s="4" t="s">
        <v>2470</v>
      </c>
      <c r="J1402" s="4" t="s">
        <v>45</v>
      </c>
      <c r="K1402" s="4" t="s">
        <v>32</v>
      </c>
      <c r="L1402" s="4" t="s">
        <v>21</v>
      </c>
      <c r="M1402" s="15">
        <v>66000</v>
      </c>
      <c r="N1402" s="15">
        <v>84500</v>
      </c>
      <c r="O1402" s="16">
        <v>75250</v>
      </c>
      <c r="P1402" s="25">
        <f t="shared" si="65"/>
        <v>0</v>
      </c>
      <c r="Q1402" s="25">
        <f t="shared" si="66"/>
        <v>0</v>
      </c>
      <c r="R1402" s="25">
        <f t="shared" si="67"/>
        <v>0</v>
      </c>
    </row>
    <row r="1403" spans="1:18" x14ac:dyDescent="0.2">
      <c r="A1403" s="5" t="s">
        <v>88</v>
      </c>
      <c r="B1403" s="5" t="s">
        <v>1863</v>
      </c>
      <c r="C1403" s="5" t="s">
        <v>90</v>
      </c>
      <c r="D1403" s="5" t="s">
        <v>2471</v>
      </c>
      <c r="E1403" s="5" t="s">
        <v>136</v>
      </c>
      <c r="F1403" s="5" t="s">
        <v>136</v>
      </c>
      <c r="G1403" s="5" t="s">
        <v>136</v>
      </c>
      <c r="H1403" s="5" t="s">
        <v>100</v>
      </c>
      <c r="I1403" s="5" t="s">
        <v>2472</v>
      </c>
      <c r="J1403" s="5" t="s">
        <v>20</v>
      </c>
      <c r="K1403" s="5" t="s">
        <v>32</v>
      </c>
      <c r="L1403" s="5" t="s">
        <v>21</v>
      </c>
      <c r="M1403" s="17">
        <v>77000</v>
      </c>
      <c r="N1403" s="17">
        <v>96000</v>
      </c>
      <c r="O1403" s="18">
        <v>86500</v>
      </c>
      <c r="P1403" s="25">
        <f t="shared" si="65"/>
        <v>0</v>
      </c>
      <c r="Q1403" s="25">
        <f t="shared" si="66"/>
        <v>0</v>
      </c>
      <c r="R1403" s="25">
        <f t="shared" si="67"/>
        <v>0</v>
      </c>
    </row>
    <row r="1404" spans="1:18" x14ac:dyDescent="0.2">
      <c r="A1404" s="4" t="s">
        <v>55</v>
      </c>
      <c r="B1404" s="4" t="s">
        <v>2473</v>
      </c>
      <c r="C1404" s="4" t="s">
        <v>90</v>
      </c>
      <c r="D1404" s="4" t="s">
        <v>2474</v>
      </c>
      <c r="E1404" s="4" t="s">
        <v>204</v>
      </c>
      <c r="F1404" s="4" t="s">
        <v>204</v>
      </c>
      <c r="G1404" s="4" t="s">
        <v>204</v>
      </c>
      <c r="H1404" s="4" t="s">
        <v>31</v>
      </c>
      <c r="I1404" s="4" t="s">
        <v>2475</v>
      </c>
      <c r="J1404" s="4" t="s">
        <v>20</v>
      </c>
      <c r="K1404" s="4" t="s">
        <v>32</v>
      </c>
      <c r="L1404" s="4" t="s">
        <v>21</v>
      </c>
      <c r="M1404" s="15">
        <v>71000</v>
      </c>
      <c r="N1404" s="15">
        <v>101000</v>
      </c>
      <c r="O1404" s="16">
        <v>86000</v>
      </c>
      <c r="P1404" s="25">
        <f t="shared" si="65"/>
        <v>0</v>
      </c>
      <c r="Q1404" s="25">
        <f t="shared" si="66"/>
        <v>0</v>
      </c>
      <c r="R1404" s="25">
        <f t="shared" si="67"/>
        <v>0</v>
      </c>
    </row>
    <row r="1405" spans="1:18" x14ac:dyDescent="0.2">
      <c r="A1405" s="5" t="s">
        <v>55</v>
      </c>
      <c r="B1405" s="5" t="s">
        <v>56</v>
      </c>
      <c r="C1405" s="5" t="s">
        <v>50</v>
      </c>
      <c r="D1405" s="5" t="s">
        <v>57</v>
      </c>
      <c r="E1405" s="5" t="s">
        <v>58</v>
      </c>
      <c r="F1405" s="5" t="s">
        <v>58</v>
      </c>
      <c r="G1405" s="5" t="s">
        <v>58</v>
      </c>
      <c r="H1405" s="5" t="s">
        <v>31</v>
      </c>
      <c r="I1405" s="5" t="s">
        <v>2476</v>
      </c>
      <c r="J1405" s="5" t="s">
        <v>20</v>
      </c>
      <c r="K1405" s="5" t="s">
        <v>32</v>
      </c>
      <c r="L1405" s="5" t="s">
        <v>21</v>
      </c>
      <c r="M1405" s="17">
        <v>53000</v>
      </c>
      <c r="N1405" s="17">
        <v>60000</v>
      </c>
      <c r="O1405" s="18">
        <v>56500</v>
      </c>
      <c r="P1405" s="25">
        <f t="shared" si="65"/>
        <v>0</v>
      </c>
      <c r="Q1405" s="25">
        <f t="shared" si="66"/>
        <v>0</v>
      </c>
      <c r="R1405" s="25">
        <f t="shared" si="67"/>
        <v>0</v>
      </c>
    </row>
    <row r="1406" spans="1:18" x14ac:dyDescent="0.2">
      <c r="A1406" s="4" t="s">
        <v>55</v>
      </c>
      <c r="B1406" s="4" t="s">
        <v>56</v>
      </c>
      <c r="C1406" s="4" t="s">
        <v>50</v>
      </c>
      <c r="D1406" s="4" t="s">
        <v>57</v>
      </c>
      <c r="E1406" s="4" t="s">
        <v>58</v>
      </c>
      <c r="F1406" s="4" t="s">
        <v>58</v>
      </c>
      <c r="G1406" s="4" t="s">
        <v>58</v>
      </c>
      <c r="H1406" s="4" t="s">
        <v>186</v>
      </c>
      <c r="I1406" s="4" t="s">
        <v>2476</v>
      </c>
      <c r="J1406" s="4" t="s">
        <v>20</v>
      </c>
      <c r="K1406" s="4" t="s">
        <v>32</v>
      </c>
      <c r="L1406" s="4" t="s">
        <v>21</v>
      </c>
      <c r="M1406" s="15">
        <v>53000</v>
      </c>
      <c r="N1406" s="15">
        <v>60000</v>
      </c>
      <c r="O1406" s="16">
        <v>56500</v>
      </c>
      <c r="P1406" s="25">
        <f t="shared" si="65"/>
        <v>0</v>
      </c>
      <c r="Q1406" s="25">
        <f t="shared" si="66"/>
        <v>0</v>
      </c>
      <c r="R1406" s="25">
        <f t="shared" si="67"/>
        <v>0</v>
      </c>
    </row>
    <row r="1407" spans="1:18" x14ac:dyDescent="0.2">
      <c r="A1407" s="5" t="s">
        <v>55</v>
      </c>
      <c r="B1407" s="5" t="s">
        <v>56</v>
      </c>
      <c r="C1407" s="5" t="s">
        <v>50</v>
      </c>
      <c r="D1407" s="5" t="s">
        <v>57</v>
      </c>
      <c r="E1407" s="5" t="s">
        <v>58</v>
      </c>
      <c r="F1407" s="5" t="s">
        <v>58</v>
      </c>
      <c r="G1407" s="5" t="s">
        <v>58</v>
      </c>
      <c r="H1407" s="5" t="s">
        <v>146</v>
      </c>
      <c r="I1407" s="5" t="s">
        <v>2476</v>
      </c>
      <c r="J1407" s="5" t="s">
        <v>20</v>
      </c>
      <c r="K1407" s="5" t="s">
        <v>32</v>
      </c>
      <c r="L1407" s="5" t="s">
        <v>21</v>
      </c>
      <c r="M1407" s="17">
        <v>53000</v>
      </c>
      <c r="N1407" s="17">
        <v>60000</v>
      </c>
      <c r="O1407" s="18">
        <v>56500</v>
      </c>
      <c r="P1407" s="25">
        <f t="shared" si="65"/>
        <v>0</v>
      </c>
      <c r="Q1407" s="25">
        <f t="shared" si="66"/>
        <v>0</v>
      </c>
      <c r="R1407" s="25">
        <f t="shared" si="67"/>
        <v>0</v>
      </c>
    </row>
    <row r="1408" spans="1:18" x14ac:dyDescent="0.2">
      <c r="A1408" s="4" t="s">
        <v>424</v>
      </c>
      <c r="B1408" s="4" t="s">
        <v>949</v>
      </c>
      <c r="C1408" s="4" t="s">
        <v>50</v>
      </c>
      <c r="D1408" s="4" t="s">
        <v>950</v>
      </c>
      <c r="E1408" s="4" t="s">
        <v>951</v>
      </c>
      <c r="F1408" s="4" t="s">
        <v>951</v>
      </c>
      <c r="G1408" s="4" t="s">
        <v>951</v>
      </c>
      <c r="H1408" s="4" t="s">
        <v>100</v>
      </c>
      <c r="I1408" s="4" t="s">
        <v>2477</v>
      </c>
      <c r="J1408" s="4" t="s">
        <v>20</v>
      </c>
      <c r="K1408" s="4" t="s">
        <v>32</v>
      </c>
      <c r="L1408" s="4" t="s">
        <v>481</v>
      </c>
      <c r="M1408" s="15">
        <v>94515.199999999997</v>
      </c>
      <c r="N1408" s="15">
        <v>111196.8</v>
      </c>
      <c r="O1408" s="16">
        <v>102856</v>
      </c>
      <c r="P1408" s="25">
        <f t="shared" si="65"/>
        <v>0</v>
      </c>
      <c r="Q1408" s="25">
        <f t="shared" si="66"/>
        <v>0</v>
      </c>
      <c r="R1408" s="25">
        <f t="shared" si="67"/>
        <v>0</v>
      </c>
    </row>
    <row r="1409" spans="1:18" x14ac:dyDescent="0.2">
      <c r="A1409" s="5" t="s">
        <v>55</v>
      </c>
      <c r="B1409" s="5" t="s">
        <v>2478</v>
      </c>
      <c r="C1409" s="5" t="s">
        <v>50</v>
      </c>
      <c r="D1409" s="5" t="s">
        <v>2479</v>
      </c>
      <c r="E1409" s="5" t="s">
        <v>63</v>
      </c>
      <c r="F1409" s="5" t="s">
        <v>63</v>
      </c>
      <c r="G1409" s="5" t="s">
        <v>63</v>
      </c>
      <c r="H1409" s="5" t="s">
        <v>53</v>
      </c>
      <c r="I1409" s="5" t="s">
        <v>2480</v>
      </c>
      <c r="J1409" s="5" t="s">
        <v>20</v>
      </c>
      <c r="K1409" s="5" t="s">
        <v>32</v>
      </c>
      <c r="L1409" s="5" t="s">
        <v>93</v>
      </c>
      <c r="M1409" s="17">
        <v>59000</v>
      </c>
      <c r="N1409" s="17">
        <v>60000</v>
      </c>
      <c r="O1409" s="18">
        <v>59500</v>
      </c>
      <c r="P1409" s="25">
        <f t="shared" si="65"/>
        <v>0</v>
      </c>
      <c r="Q1409" s="25">
        <f t="shared" si="66"/>
        <v>0</v>
      </c>
      <c r="R1409" s="25">
        <f t="shared" si="67"/>
        <v>0</v>
      </c>
    </row>
    <row r="1410" spans="1:18" x14ac:dyDescent="0.2">
      <c r="A1410" s="4" t="s">
        <v>88</v>
      </c>
      <c r="B1410" s="4" t="s">
        <v>353</v>
      </c>
      <c r="C1410" s="4" t="s">
        <v>50</v>
      </c>
      <c r="D1410" s="4" t="s">
        <v>354</v>
      </c>
      <c r="E1410" s="4" t="s">
        <v>2481</v>
      </c>
      <c r="F1410" s="4" t="s">
        <v>2481</v>
      </c>
      <c r="G1410" s="4" t="s">
        <v>2481</v>
      </c>
      <c r="H1410" s="4" t="s">
        <v>178</v>
      </c>
      <c r="I1410" s="4" t="s">
        <v>2482</v>
      </c>
      <c r="J1410" s="4" t="s">
        <v>20</v>
      </c>
      <c r="K1410" s="4" t="s">
        <v>32</v>
      </c>
      <c r="L1410" s="4" t="s">
        <v>46</v>
      </c>
      <c r="M1410" s="15">
        <v>85816.8</v>
      </c>
      <c r="N1410" s="15">
        <v>91520</v>
      </c>
      <c r="O1410" s="16">
        <v>88668.4</v>
      </c>
      <c r="P1410" s="25">
        <f t="shared" si="65"/>
        <v>0</v>
      </c>
      <c r="Q1410" s="25">
        <f t="shared" si="66"/>
        <v>0</v>
      </c>
      <c r="R1410" s="25">
        <f t="shared" si="67"/>
        <v>0</v>
      </c>
    </row>
    <row r="1411" spans="1:18" x14ac:dyDescent="0.2">
      <c r="A1411" s="5" t="s">
        <v>55</v>
      </c>
      <c r="B1411" s="5" t="s">
        <v>662</v>
      </c>
      <c r="C1411" s="5" t="s">
        <v>50</v>
      </c>
      <c r="D1411" s="5" t="s">
        <v>663</v>
      </c>
      <c r="E1411" s="5" t="s">
        <v>2483</v>
      </c>
      <c r="F1411" s="5" t="s">
        <v>2483</v>
      </c>
      <c r="G1411" s="5" t="s">
        <v>2483</v>
      </c>
      <c r="H1411" s="5" t="s">
        <v>2484</v>
      </c>
      <c r="I1411" s="5" t="s">
        <v>2485</v>
      </c>
      <c r="J1411" s="5" t="s">
        <v>20</v>
      </c>
      <c r="K1411" s="5" t="s">
        <v>32</v>
      </c>
      <c r="L1411" s="5" t="s">
        <v>46</v>
      </c>
      <c r="M1411" s="17">
        <v>68515.199999999997</v>
      </c>
      <c r="N1411" s="17">
        <v>76440</v>
      </c>
      <c r="O1411" s="18">
        <v>72477.600000000006</v>
      </c>
      <c r="P1411" s="25">
        <f t="shared" ref="P1411:P1474" si="68">IF(OR(M1411&lt;V$21, M1411&gt;V$25), 1, 0)</f>
        <v>0</v>
      </c>
      <c r="Q1411" s="25">
        <f t="shared" si="66"/>
        <v>0</v>
      </c>
      <c r="R1411" s="25">
        <f t="shared" si="67"/>
        <v>0</v>
      </c>
    </row>
    <row r="1412" spans="1:18" x14ac:dyDescent="0.2">
      <c r="A1412" s="4" t="s">
        <v>81</v>
      </c>
      <c r="B1412" s="4" t="s">
        <v>217</v>
      </c>
      <c r="C1412" s="4" t="s">
        <v>23</v>
      </c>
      <c r="D1412" s="4" t="s">
        <v>1491</v>
      </c>
      <c r="E1412" s="4" t="s">
        <v>154</v>
      </c>
      <c r="F1412" s="4" t="s">
        <v>154</v>
      </c>
      <c r="G1412" s="4" t="s">
        <v>154</v>
      </c>
      <c r="H1412" s="4" t="s">
        <v>31</v>
      </c>
      <c r="I1412" s="4" t="s">
        <v>2486</v>
      </c>
      <c r="J1412" s="4" t="s">
        <v>45</v>
      </c>
      <c r="K1412" s="4" t="s">
        <v>32</v>
      </c>
      <c r="L1412" s="4" t="s">
        <v>33</v>
      </c>
      <c r="M1412" s="15">
        <v>62400</v>
      </c>
      <c r="N1412" s="15">
        <v>104000</v>
      </c>
      <c r="O1412" s="16">
        <v>83200</v>
      </c>
      <c r="P1412" s="25">
        <f t="shared" si="68"/>
        <v>0</v>
      </c>
      <c r="Q1412" s="25">
        <f t="shared" si="66"/>
        <v>0</v>
      </c>
      <c r="R1412" s="25">
        <f t="shared" si="67"/>
        <v>0</v>
      </c>
    </row>
    <row r="1413" spans="1:18" x14ac:dyDescent="0.2">
      <c r="A1413" s="5" t="s">
        <v>88</v>
      </c>
      <c r="B1413" s="5" t="s">
        <v>321</v>
      </c>
      <c r="C1413" s="5" t="s">
        <v>90</v>
      </c>
      <c r="D1413" s="5" t="s">
        <v>885</v>
      </c>
      <c r="E1413" s="5" t="s">
        <v>2487</v>
      </c>
      <c r="F1413" s="5" t="s">
        <v>2487</v>
      </c>
      <c r="G1413" s="5" t="s">
        <v>2487</v>
      </c>
      <c r="H1413" s="5" t="s">
        <v>146</v>
      </c>
      <c r="I1413" s="5" t="s">
        <v>2488</v>
      </c>
      <c r="J1413" s="5" t="s">
        <v>20</v>
      </c>
      <c r="K1413" s="5" t="s">
        <v>32</v>
      </c>
      <c r="L1413" s="5" t="s">
        <v>33</v>
      </c>
      <c r="M1413" s="17">
        <v>85816.8</v>
      </c>
      <c r="N1413" s="17">
        <v>91520</v>
      </c>
      <c r="O1413" s="18">
        <v>88668.4</v>
      </c>
      <c r="P1413" s="25">
        <f t="shared" si="68"/>
        <v>0</v>
      </c>
      <c r="Q1413" s="25">
        <f t="shared" si="66"/>
        <v>0</v>
      </c>
      <c r="R1413" s="25">
        <f t="shared" si="67"/>
        <v>0</v>
      </c>
    </row>
    <row r="1414" spans="1:18" x14ac:dyDescent="0.2">
      <c r="A1414" s="4" t="s">
        <v>88</v>
      </c>
      <c r="B1414" s="4" t="s">
        <v>537</v>
      </c>
      <c r="C1414" s="4" t="s">
        <v>90</v>
      </c>
      <c r="D1414" s="4" t="s">
        <v>1646</v>
      </c>
      <c r="E1414" s="4" t="s">
        <v>1647</v>
      </c>
      <c r="F1414" s="4" t="s">
        <v>1647</v>
      </c>
      <c r="G1414" s="4" t="s">
        <v>1647</v>
      </c>
      <c r="H1414" s="4" t="s">
        <v>31</v>
      </c>
      <c r="I1414" s="4" t="s">
        <v>2489</v>
      </c>
      <c r="J1414" s="4" t="s">
        <v>20</v>
      </c>
      <c r="K1414" s="4" t="s">
        <v>32</v>
      </c>
      <c r="L1414" s="4" t="s">
        <v>301</v>
      </c>
      <c r="M1414" s="15">
        <v>60000</v>
      </c>
      <c r="N1414" s="15">
        <v>98000</v>
      </c>
      <c r="O1414" s="16">
        <v>79000</v>
      </c>
      <c r="P1414" s="25">
        <f t="shared" si="68"/>
        <v>0</v>
      </c>
      <c r="Q1414" s="25">
        <f t="shared" si="66"/>
        <v>0</v>
      </c>
      <c r="R1414" s="25">
        <f t="shared" si="67"/>
        <v>0</v>
      </c>
    </row>
    <row r="1415" spans="1:18" x14ac:dyDescent="0.2">
      <c r="A1415" s="5" t="s">
        <v>96</v>
      </c>
      <c r="B1415" s="5" t="s">
        <v>690</v>
      </c>
      <c r="C1415" s="5" t="s">
        <v>50</v>
      </c>
      <c r="D1415" s="5" t="s">
        <v>691</v>
      </c>
      <c r="E1415" s="5" t="s">
        <v>37</v>
      </c>
      <c r="F1415" s="5" t="s">
        <v>37</v>
      </c>
      <c r="G1415" s="5" t="s">
        <v>37</v>
      </c>
      <c r="H1415" s="5" t="s">
        <v>31</v>
      </c>
      <c r="I1415" s="5" t="s">
        <v>2490</v>
      </c>
      <c r="J1415" s="5" t="s">
        <v>20</v>
      </c>
      <c r="K1415" s="5" t="s">
        <v>32</v>
      </c>
      <c r="L1415" s="5" t="s">
        <v>21</v>
      </c>
      <c r="M1415" s="17">
        <v>71000</v>
      </c>
      <c r="N1415" s="17">
        <v>125000</v>
      </c>
      <c r="O1415" s="18">
        <v>98000</v>
      </c>
      <c r="P1415" s="25">
        <f t="shared" si="68"/>
        <v>0</v>
      </c>
      <c r="Q1415" s="25">
        <f t="shared" si="66"/>
        <v>1</v>
      </c>
      <c r="R1415" s="25">
        <f t="shared" si="67"/>
        <v>0</v>
      </c>
    </row>
    <row r="1416" spans="1:18" x14ac:dyDescent="0.2">
      <c r="A1416" s="4" t="s">
        <v>81</v>
      </c>
      <c r="B1416" s="4" t="s">
        <v>1062</v>
      </c>
      <c r="C1416" s="4" t="s">
        <v>23</v>
      </c>
      <c r="D1416" s="4" t="s">
        <v>1063</v>
      </c>
      <c r="E1416" s="4" t="s">
        <v>323</v>
      </c>
      <c r="F1416" s="4" t="s">
        <v>323</v>
      </c>
      <c r="G1416" s="4" t="s">
        <v>323</v>
      </c>
      <c r="H1416" s="4" t="s">
        <v>53</v>
      </c>
      <c r="I1416" s="4" t="s">
        <v>2172</v>
      </c>
      <c r="J1416" s="4" t="s">
        <v>20</v>
      </c>
      <c r="K1416" s="4" t="s">
        <v>32</v>
      </c>
      <c r="L1416" s="4" t="s">
        <v>21</v>
      </c>
      <c r="M1416" s="15">
        <v>38000</v>
      </c>
      <c r="N1416" s="15">
        <v>57200</v>
      </c>
      <c r="O1416" s="16">
        <v>47600</v>
      </c>
      <c r="P1416" s="25">
        <f t="shared" si="68"/>
        <v>0</v>
      </c>
      <c r="Q1416" s="25">
        <f t="shared" si="66"/>
        <v>1</v>
      </c>
      <c r="R1416" s="25">
        <f t="shared" si="67"/>
        <v>0</v>
      </c>
    </row>
    <row r="1417" spans="1:18" x14ac:dyDescent="0.2">
      <c r="A1417" s="5" t="s">
        <v>81</v>
      </c>
      <c r="B1417" s="5" t="s">
        <v>1062</v>
      </c>
      <c r="C1417" s="5" t="s">
        <v>23</v>
      </c>
      <c r="D1417" s="5" t="s">
        <v>1063</v>
      </c>
      <c r="E1417" s="5" t="s">
        <v>323</v>
      </c>
      <c r="F1417" s="5" t="s">
        <v>323</v>
      </c>
      <c r="G1417" s="5" t="s">
        <v>323</v>
      </c>
      <c r="H1417" s="5" t="s">
        <v>146</v>
      </c>
      <c r="I1417" s="5" t="s">
        <v>2172</v>
      </c>
      <c r="J1417" s="5" t="s">
        <v>20</v>
      </c>
      <c r="K1417" s="5" t="s">
        <v>32</v>
      </c>
      <c r="L1417" s="5" t="s">
        <v>21</v>
      </c>
      <c r="M1417" s="17">
        <v>38000</v>
      </c>
      <c r="N1417" s="17">
        <v>57200</v>
      </c>
      <c r="O1417" s="18">
        <v>47600</v>
      </c>
      <c r="P1417" s="25">
        <f t="shared" si="68"/>
        <v>0</v>
      </c>
      <c r="Q1417" s="25">
        <f t="shared" si="66"/>
        <v>1</v>
      </c>
      <c r="R1417" s="25">
        <f t="shared" si="67"/>
        <v>0</v>
      </c>
    </row>
    <row r="1418" spans="1:18" x14ac:dyDescent="0.2">
      <c r="A1418" s="4" t="s">
        <v>81</v>
      </c>
      <c r="B1418" s="4" t="s">
        <v>1062</v>
      </c>
      <c r="C1418" s="4" t="s">
        <v>23</v>
      </c>
      <c r="D1418" s="4" t="s">
        <v>1063</v>
      </c>
      <c r="E1418" s="4" t="s">
        <v>323</v>
      </c>
      <c r="F1418" s="4" t="s">
        <v>323</v>
      </c>
      <c r="G1418" s="4" t="s">
        <v>323</v>
      </c>
      <c r="H1418" s="4" t="s">
        <v>178</v>
      </c>
      <c r="I1418" s="4" t="s">
        <v>2172</v>
      </c>
      <c r="J1418" s="4" t="s">
        <v>20</v>
      </c>
      <c r="K1418" s="4" t="s">
        <v>32</v>
      </c>
      <c r="L1418" s="4" t="s">
        <v>21</v>
      </c>
      <c r="M1418" s="15">
        <v>38000</v>
      </c>
      <c r="N1418" s="15">
        <v>57200</v>
      </c>
      <c r="O1418" s="16">
        <v>47600</v>
      </c>
      <c r="P1418" s="25">
        <f t="shared" si="68"/>
        <v>0</v>
      </c>
      <c r="Q1418" s="25">
        <f t="shared" si="66"/>
        <v>1</v>
      </c>
      <c r="R1418" s="25">
        <f t="shared" si="67"/>
        <v>0</v>
      </c>
    </row>
    <row r="1419" spans="1:18" x14ac:dyDescent="0.2">
      <c r="A1419" s="5" t="s">
        <v>13</v>
      </c>
      <c r="B1419" s="5" t="s">
        <v>2491</v>
      </c>
      <c r="C1419" s="5" t="s">
        <v>50</v>
      </c>
      <c r="D1419" s="5" t="s">
        <v>404</v>
      </c>
      <c r="E1419" s="5" t="s">
        <v>37</v>
      </c>
      <c r="F1419" s="5" t="s">
        <v>37</v>
      </c>
      <c r="G1419" s="5" t="s">
        <v>37</v>
      </c>
      <c r="H1419" s="5" t="s">
        <v>31</v>
      </c>
      <c r="I1419" s="5" t="s">
        <v>2492</v>
      </c>
      <c r="J1419" s="5" t="s">
        <v>20</v>
      </c>
      <c r="K1419" s="5" t="s">
        <v>32</v>
      </c>
      <c r="L1419" s="5" t="s">
        <v>21</v>
      </c>
      <c r="M1419" s="17">
        <v>59000</v>
      </c>
      <c r="N1419" s="17">
        <v>67000</v>
      </c>
      <c r="O1419" s="18">
        <v>63000</v>
      </c>
      <c r="P1419" s="25">
        <f t="shared" si="68"/>
        <v>0</v>
      </c>
      <c r="Q1419" s="25">
        <f t="shared" si="66"/>
        <v>0</v>
      </c>
      <c r="R1419" s="25">
        <f t="shared" si="67"/>
        <v>0</v>
      </c>
    </row>
    <row r="1420" spans="1:18" x14ac:dyDescent="0.2">
      <c r="A1420" s="4" t="s">
        <v>105</v>
      </c>
      <c r="B1420" s="4" t="s">
        <v>510</v>
      </c>
      <c r="C1420" s="4" t="s">
        <v>28</v>
      </c>
      <c r="D1420" s="4" t="s">
        <v>404</v>
      </c>
      <c r="E1420" s="4" t="s">
        <v>319</v>
      </c>
      <c r="F1420" s="4" t="s">
        <v>319</v>
      </c>
      <c r="G1420" s="4" t="s">
        <v>319</v>
      </c>
      <c r="H1420" s="4" t="s">
        <v>31</v>
      </c>
      <c r="I1420" s="4" t="s">
        <v>2493</v>
      </c>
      <c r="J1420" s="4" t="s">
        <v>45</v>
      </c>
      <c r="K1420" s="4" t="s">
        <v>32</v>
      </c>
      <c r="L1420" s="4" t="s">
        <v>21</v>
      </c>
      <c r="M1420" s="15">
        <v>82000</v>
      </c>
      <c r="N1420" s="15">
        <v>89000</v>
      </c>
      <c r="O1420" s="16">
        <v>85500</v>
      </c>
      <c r="P1420" s="25">
        <f t="shared" si="68"/>
        <v>0</v>
      </c>
      <c r="Q1420" s="25">
        <f t="shared" si="66"/>
        <v>0</v>
      </c>
      <c r="R1420" s="25">
        <f t="shared" si="67"/>
        <v>0</v>
      </c>
    </row>
    <row r="1421" spans="1:18" x14ac:dyDescent="0.2">
      <c r="A1421" s="5" t="s">
        <v>48</v>
      </c>
      <c r="B1421" s="5" t="s">
        <v>2494</v>
      </c>
      <c r="C1421" s="5" t="s">
        <v>50</v>
      </c>
      <c r="D1421" s="5" t="s">
        <v>1921</v>
      </c>
      <c r="E1421" s="5" t="s">
        <v>37</v>
      </c>
      <c r="F1421" s="5" t="s">
        <v>37</v>
      </c>
      <c r="G1421" s="5" t="s">
        <v>37</v>
      </c>
      <c r="H1421" s="5" t="s">
        <v>31</v>
      </c>
      <c r="I1421" s="5" t="s">
        <v>2495</v>
      </c>
      <c r="J1421" s="5" t="s">
        <v>45</v>
      </c>
      <c r="K1421" s="5" t="s">
        <v>32</v>
      </c>
      <c r="L1421" s="5" t="s">
        <v>21</v>
      </c>
      <c r="M1421" s="17">
        <v>59000</v>
      </c>
      <c r="N1421" s="17">
        <v>62000</v>
      </c>
      <c r="O1421" s="18">
        <v>60500</v>
      </c>
      <c r="P1421" s="25">
        <f t="shared" si="68"/>
        <v>0</v>
      </c>
      <c r="Q1421" s="25">
        <f t="shared" si="66"/>
        <v>0</v>
      </c>
      <c r="R1421" s="25">
        <f t="shared" si="67"/>
        <v>0</v>
      </c>
    </row>
    <row r="1422" spans="1:18" x14ac:dyDescent="0.2">
      <c r="A1422" s="4" t="s">
        <v>81</v>
      </c>
      <c r="B1422" s="4" t="s">
        <v>1267</v>
      </c>
      <c r="C1422" s="4" t="s">
        <v>50</v>
      </c>
      <c r="D1422" s="4" t="s">
        <v>1268</v>
      </c>
      <c r="E1422" s="4" t="s">
        <v>154</v>
      </c>
      <c r="F1422" s="4" t="s">
        <v>154</v>
      </c>
      <c r="G1422" s="4" t="s">
        <v>154</v>
      </c>
      <c r="H1422" s="4" t="s">
        <v>31</v>
      </c>
      <c r="I1422" s="4" t="s">
        <v>2496</v>
      </c>
      <c r="J1422" s="4" t="s">
        <v>20</v>
      </c>
      <c r="K1422" s="4" t="s">
        <v>32</v>
      </c>
      <c r="L1422" s="4" t="s">
        <v>21</v>
      </c>
      <c r="M1422" s="15">
        <v>47000</v>
      </c>
      <c r="N1422" s="15">
        <v>60000</v>
      </c>
      <c r="O1422" s="16">
        <v>53500</v>
      </c>
      <c r="P1422" s="25">
        <f t="shared" si="68"/>
        <v>0</v>
      </c>
      <c r="Q1422" s="25">
        <f t="shared" si="66"/>
        <v>0</v>
      </c>
      <c r="R1422" s="25">
        <f t="shared" si="67"/>
        <v>0</v>
      </c>
    </row>
    <row r="1423" spans="1:18" x14ac:dyDescent="0.2">
      <c r="A1423" s="5" t="s">
        <v>22</v>
      </c>
      <c r="B1423" s="5" t="s">
        <v>23</v>
      </c>
      <c r="C1423" s="5" t="s">
        <v>23</v>
      </c>
      <c r="D1423" s="5" t="s">
        <v>1225</v>
      </c>
      <c r="E1423" s="5" t="s">
        <v>99</v>
      </c>
      <c r="F1423" s="5" t="s">
        <v>99</v>
      </c>
      <c r="G1423" s="5" t="s">
        <v>99</v>
      </c>
      <c r="H1423" s="5" t="s">
        <v>100</v>
      </c>
      <c r="I1423" s="5" t="s">
        <v>2497</v>
      </c>
      <c r="J1423" s="5" t="s">
        <v>20</v>
      </c>
      <c r="K1423" s="5" t="s">
        <v>32</v>
      </c>
      <c r="L1423" s="5" t="s">
        <v>101</v>
      </c>
      <c r="M1423" s="17">
        <v>75000</v>
      </c>
      <c r="N1423" s="17">
        <v>95000</v>
      </c>
      <c r="O1423" s="18">
        <v>85000</v>
      </c>
      <c r="P1423" s="25">
        <f t="shared" si="68"/>
        <v>0</v>
      </c>
      <c r="Q1423" s="25">
        <f t="shared" si="66"/>
        <v>0</v>
      </c>
      <c r="R1423" s="25">
        <f t="shared" si="67"/>
        <v>0</v>
      </c>
    </row>
    <row r="1424" spans="1:18" x14ac:dyDescent="0.2">
      <c r="A1424" s="4" t="s">
        <v>26</v>
      </c>
      <c r="B1424" s="4" t="s">
        <v>2498</v>
      </c>
      <c r="C1424" s="4" t="s">
        <v>28</v>
      </c>
      <c r="D1424" s="4" t="s">
        <v>2499</v>
      </c>
      <c r="E1424" s="4" t="s">
        <v>37</v>
      </c>
      <c r="F1424" s="4" t="s">
        <v>37</v>
      </c>
      <c r="G1424" s="4" t="s">
        <v>37</v>
      </c>
      <c r="H1424" s="4" t="s">
        <v>31</v>
      </c>
      <c r="I1424" s="4" t="s">
        <v>2500</v>
      </c>
      <c r="J1424" s="4" t="s">
        <v>20</v>
      </c>
      <c r="K1424" s="4" t="s">
        <v>32</v>
      </c>
      <c r="L1424" s="4" t="s">
        <v>46</v>
      </c>
      <c r="M1424" s="15">
        <v>70000</v>
      </c>
      <c r="N1424" s="15">
        <v>70000</v>
      </c>
      <c r="O1424" s="16">
        <v>70000</v>
      </c>
      <c r="P1424" s="25">
        <f t="shared" si="68"/>
        <v>0</v>
      </c>
      <c r="Q1424" s="25">
        <f t="shared" si="66"/>
        <v>0</v>
      </c>
      <c r="R1424" s="25">
        <f t="shared" si="67"/>
        <v>0</v>
      </c>
    </row>
    <row r="1425" spans="1:18" x14ac:dyDescent="0.2">
      <c r="A1425" s="5" t="s">
        <v>55</v>
      </c>
      <c r="B1425" s="5" t="s">
        <v>584</v>
      </c>
      <c r="C1425" s="5" t="s">
        <v>50</v>
      </c>
      <c r="D1425" s="5" t="s">
        <v>585</v>
      </c>
      <c r="E1425" s="5" t="s">
        <v>154</v>
      </c>
      <c r="F1425" s="5" t="s">
        <v>154</v>
      </c>
      <c r="G1425" s="5" t="s">
        <v>154</v>
      </c>
      <c r="H1425" s="5" t="s">
        <v>31</v>
      </c>
      <c r="I1425" s="5" t="s">
        <v>2501</v>
      </c>
      <c r="J1425" s="5" t="s">
        <v>20</v>
      </c>
      <c r="K1425" s="5" t="s">
        <v>32</v>
      </c>
      <c r="L1425" s="5" t="s">
        <v>33</v>
      </c>
      <c r="M1425" s="17">
        <v>68000</v>
      </c>
      <c r="N1425" s="17">
        <v>88300</v>
      </c>
      <c r="O1425" s="18">
        <v>78150</v>
      </c>
      <c r="P1425" s="25">
        <f t="shared" si="68"/>
        <v>0</v>
      </c>
      <c r="Q1425" s="25">
        <f t="shared" si="66"/>
        <v>0</v>
      </c>
      <c r="R1425" s="25">
        <f t="shared" si="67"/>
        <v>0</v>
      </c>
    </row>
    <row r="1426" spans="1:18" x14ac:dyDescent="0.2">
      <c r="A1426" s="4" t="s">
        <v>424</v>
      </c>
      <c r="B1426" s="4" t="s">
        <v>803</v>
      </c>
      <c r="C1426" s="4" t="s">
        <v>50</v>
      </c>
      <c r="D1426" s="4" t="s">
        <v>804</v>
      </c>
      <c r="E1426" s="4" t="s">
        <v>556</v>
      </c>
      <c r="F1426" s="4" t="s">
        <v>556</v>
      </c>
      <c r="G1426" s="4" t="s">
        <v>556</v>
      </c>
      <c r="H1426" s="4" t="s">
        <v>31</v>
      </c>
      <c r="I1426" s="4" t="s">
        <v>2502</v>
      </c>
      <c r="J1426" s="4" t="s">
        <v>20</v>
      </c>
      <c r="K1426" s="4" t="s">
        <v>32</v>
      </c>
      <c r="L1426" s="4" t="s">
        <v>21</v>
      </c>
      <c r="M1426" s="15">
        <v>60000</v>
      </c>
      <c r="N1426" s="15">
        <v>70000</v>
      </c>
      <c r="O1426" s="16">
        <v>65000</v>
      </c>
      <c r="P1426" s="25">
        <f t="shared" si="68"/>
        <v>0</v>
      </c>
      <c r="Q1426" s="25">
        <f t="shared" si="66"/>
        <v>0</v>
      </c>
      <c r="R1426" s="25">
        <f t="shared" si="67"/>
        <v>0</v>
      </c>
    </row>
    <row r="1427" spans="1:18" x14ac:dyDescent="0.2">
      <c r="A1427" s="5" t="s">
        <v>105</v>
      </c>
      <c r="B1427" s="5" t="s">
        <v>548</v>
      </c>
      <c r="C1427" s="5" t="s">
        <v>28</v>
      </c>
      <c r="D1427" s="5" t="s">
        <v>549</v>
      </c>
      <c r="E1427" s="5" t="s">
        <v>30</v>
      </c>
      <c r="F1427" s="5" t="s">
        <v>30</v>
      </c>
      <c r="G1427" s="5" t="s">
        <v>30</v>
      </c>
      <c r="H1427" s="5" t="s">
        <v>31</v>
      </c>
      <c r="I1427" s="5" t="s">
        <v>2503</v>
      </c>
      <c r="J1427" s="5" t="s">
        <v>45</v>
      </c>
      <c r="K1427" s="5" t="s">
        <v>32</v>
      </c>
      <c r="L1427" s="5" t="s">
        <v>21</v>
      </c>
      <c r="M1427" s="17">
        <v>37440</v>
      </c>
      <c r="N1427" s="17">
        <v>57200</v>
      </c>
      <c r="O1427" s="18">
        <v>47320</v>
      </c>
      <c r="P1427" s="25">
        <f t="shared" si="68"/>
        <v>0</v>
      </c>
      <c r="Q1427" s="25">
        <f t="shared" si="66"/>
        <v>1</v>
      </c>
      <c r="R1427" s="25">
        <f t="shared" si="67"/>
        <v>0</v>
      </c>
    </row>
    <row r="1428" spans="1:18" x14ac:dyDescent="0.2">
      <c r="A1428" s="4" t="s">
        <v>105</v>
      </c>
      <c r="B1428" s="4" t="s">
        <v>1663</v>
      </c>
      <c r="C1428" s="4" t="s">
        <v>28</v>
      </c>
      <c r="D1428" s="4" t="s">
        <v>1664</v>
      </c>
      <c r="E1428" s="4" t="s">
        <v>1835</v>
      </c>
      <c r="F1428" s="4" t="s">
        <v>1835</v>
      </c>
      <c r="G1428" s="4" t="s">
        <v>1835</v>
      </c>
      <c r="H1428" s="4" t="s">
        <v>146</v>
      </c>
      <c r="I1428" s="4" t="s">
        <v>2504</v>
      </c>
      <c r="J1428" s="4" t="s">
        <v>20</v>
      </c>
      <c r="K1428" s="4" t="s">
        <v>32</v>
      </c>
      <c r="L1428" s="4" t="s">
        <v>21</v>
      </c>
      <c r="M1428" s="15">
        <v>55000</v>
      </c>
      <c r="N1428" s="15">
        <v>86000</v>
      </c>
      <c r="O1428" s="16">
        <v>70500</v>
      </c>
      <c r="P1428" s="25">
        <f t="shared" si="68"/>
        <v>0</v>
      </c>
      <c r="Q1428" s="25">
        <f t="shared" si="66"/>
        <v>0</v>
      </c>
      <c r="R1428" s="25">
        <f t="shared" si="67"/>
        <v>0</v>
      </c>
    </row>
    <row r="1429" spans="1:18" x14ac:dyDescent="0.2">
      <c r="A1429" s="5" t="s">
        <v>26</v>
      </c>
      <c r="B1429" s="5" t="s">
        <v>1310</v>
      </c>
      <c r="C1429" s="5" t="s">
        <v>28</v>
      </c>
      <c r="D1429" s="5" t="s">
        <v>1311</v>
      </c>
      <c r="E1429" s="5" t="s">
        <v>610</v>
      </c>
      <c r="F1429" s="5" t="s">
        <v>610</v>
      </c>
      <c r="G1429" s="5" t="s">
        <v>610</v>
      </c>
      <c r="H1429" s="5" t="s">
        <v>100</v>
      </c>
      <c r="I1429" s="5" t="s">
        <v>2505</v>
      </c>
      <c r="J1429" s="5" t="s">
        <v>20</v>
      </c>
      <c r="K1429" s="5" t="s">
        <v>32</v>
      </c>
      <c r="L1429" s="5" t="s">
        <v>21</v>
      </c>
      <c r="M1429" s="17">
        <v>62000</v>
      </c>
      <c r="N1429" s="17">
        <v>67000</v>
      </c>
      <c r="O1429" s="18">
        <v>64500</v>
      </c>
      <c r="P1429" s="25">
        <f t="shared" si="68"/>
        <v>0</v>
      </c>
      <c r="Q1429" s="25">
        <f t="shared" si="66"/>
        <v>0</v>
      </c>
      <c r="R1429" s="25">
        <f t="shared" si="67"/>
        <v>0</v>
      </c>
    </row>
    <row r="1430" spans="1:18" x14ac:dyDescent="0.2">
      <c r="A1430" s="4" t="s">
        <v>22</v>
      </c>
      <c r="B1430" s="4" t="s">
        <v>23</v>
      </c>
      <c r="C1430" s="4" t="s">
        <v>23</v>
      </c>
      <c r="D1430" s="4" t="s">
        <v>785</v>
      </c>
      <c r="E1430" s="4" t="s">
        <v>123</v>
      </c>
      <c r="F1430" s="4" t="s">
        <v>123</v>
      </c>
      <c r="G1430" s="4" t="s">
        <v>123</v>
      </c>
      <c r="H1430" s="4" t="s">
        <v>31</v>
      </c>
      <c r="I1430" s="4" t="s">
        <v>2506</v>
      </c>
      <c r="J1430" s="4" t="s">
        <v>20</v>
      </c>
      <c r="K1430" s="4" t="s">
        <v>32</v>
      </c>
      <c r="L1430" s="4" t="s">
        <v>46</v>
      </c>
      <c r="M1430" s="15">
        <v>65000</v>
      </c>
      <c r="N1430" s="15">
        <v>87000</v>
      </c>
      <c r="O1430" s="16">
        <v>76000</v>
      </c>
      <c r="P1430" s="25">
        <f t="shared" si="68"/>
        <v>0</v>
      </c>
      <c r="Q1430" s="25">
        <f t="shared" si="66"/>
        <v>0</v>
      </c>
      <c r="R1430" s="25">
        <f t="shared" si="67"/>
        <v>0</v>
      </c>
    </row>
    <row r="1431" spans="1:18" x14ac:dyDescent="0.2">
      <c r="A1431" s="5" t="s">
        <v>13</v>
      </c>
      <c r="B1431" s="5" t="s">
        <v>2507</v>
      </c>
      <c r="C1431" s="5" t="s">
        <v>35</v>
      </c>
      <c r="D1431" s="5" t="s">
        <v>2508</v>
      </c>
      <c r="E1431" s="5" t="s">
        <v>1989</v>
      </c>
      <c r="F1431" s="5" t="s">
        <v>1989</v>
      </c>
      <c r="G1431" s="5" t="s">
        <v>1989</v>
      </c>
      <c r="H1431" s="5" t="s">
        <v>31</v>
      </c>
      <c r="I1431" s="5" t="s">
        <v>2509</v>
      </c>
      <c r="J1431" s="5" t="s">
        <v>20</v>
      </c>
      <c r="K1431" s="5" t="s">
        <v>32</v>
      </c>
      <c r="L1431" s="5" t="s">
        <v>33</v>
      </c>
      <c r="M1431" s="17">
        <v>93600</v>
      </c>
      <c r="N1431" s="17">
        <v>93600</v>
      </c>
      <c r="O1431" s="18">
        <v>93600</v>
      </c>
      <c r="P1431" s="25">
        <f t="shared" si="68"/>
        <v>0</v>
      </c>
      <c r="Q1431" s="25">
        <f t="shared" si="66"/>
        <v>0</v>
      </c>
      <c r="R1431" s="25">
        <f t="shared" si="67"/>
        <v>0</v>
      </c>
    </row>
    <row r="1432" spans="1:18" x14ac:dyDescent="0.2">
      <c r="A1432" s="4" t="s">
        <v>55</v>
      </c>
      <c r="B1432" s="4" t="s">
        <v>77</v>
      </c>
      <c r="C1432" s="4" t="s">
        <v>50</v>
      </c>
      <c r="D1432" s="4" t="s">
        <v>78</v>
      </c>
      <c r="E1432" s="4" t="s">
        <v>37</v>
      </c>
      <c r="F1432" s="4" t="s">
        <v>37</v>
      </c>
      <c r="G1432" s="4" t="s">
        <v>37</v>
      </c>
      <c r="H1432" s="4" t="s">
        <v>31</v>
      </c>
      <c r="I1432" s="4" t="s">
        <v>2510</v>
      </c>
      <c r="J1432" s="4" t="s">
        <v>20</v>
      </c>
      <c r="K1432" s="4" t="s">
        <v>32</v>
      </c>
      <c r="L1432" s="4" t="s">
        <v>21</v>
      </c>
      <c r="M1432" s="15">
        <v>83000</v>
      </c>
      <c r="N1432" s="15">
        <v>92000</v>
      </c>
      <c r="O1432" s="16">
        <v>87500</v>
      </c>
      <c r="P1432" s="25">
        <f t="shared" si="68"/>
        <v>0</v>
      </c>
      <c r="Q1432" s="25">
        <f t="shared" si="66"/>
        <v>0</v>
      </c>
      <c r="R1432" s="25">
        <f t="shared" si="67"/>
        <v>0</v>
      </c>
    </row>
    <row r="1433" spans="1:18" x14ac:dyDescent="0.2">
      <c r="A1433" s="5" t="s">
        <v>81</v>
      </c>
      <c r="B1433" s="5" t="s">
        <v>2511</v>
      </c>
      <c r="C1433" s="5" t="s">
        <v>35</v>
      </c>
      <c r="D1433" s="5" t="s">
        <v>2512</v>
      </c>
      <c r="E1433" s="5" t="s">
        <v>1835</v>
      </c>
      <c r="F1433" s="5" t="s">
        <v>1835</v>
      </c>
      <c r="G1433" s="5" t="s">
        <v>1835</v>
      </c>
      <c r="H1433" s="5" t="s">
        <v>146</v>
      </c>
      <c r="I1433" s="5" t="s">
        <v>2513</v>
      </c>
      <c r="J1433" s="5" t="s">
        <v>45</v>
      </c>
      <c r="K1433" s="5" t="s">
        <v>32</v>
      </c>
      <c r="L1433" s="5" t="s">
        <v>21</v>
      </c>
      <c r="M1433" s="17">
        <v>90000</v>
      </c>
      <c r="N1433" s="17">
        <v>150000</v>
      </c>
      <c r="O1433" s="18">
        <v>120000</v>
      </c>
      <c r="P1433" s="25">
        <f t="shared" si="68"/>
        <v>0</v>
      </c>
      <c r="Q1433" s="25">
        <f t="shared" si="66"/>
        <v>1</v>
      </c>
      <c r="R1433" s="25">
        <f t="shared" si="67"/>
        <v>1</v>
      </c>
    </row>
    <row r="1434" spans="1:18" x14ac:dyDescent="0.2">
      <c r="A1434" s="4" t="s">
        <v>48</v>
      </c>
      <c r="B1434" s="4" t="s">
        <v>1583</v>
      </c>
      <c r="C1434" s="4" t="s">
        <v>23</v>
      </c>
      <c r="D1434" s="4" t="s">
        <v>1299</v>
      </c>
      <c r="E1434" s="4" t="s">
        <v>1835</v>
      </c>
      <c r="F1434" s="4" t="s">
        <v>1835</v>
      </c>
      <c r="G1434" s="4" t="s">
        <v>1835</v>
      </c>
      <c r="H1434" s="4" t="s">
        <v>146</v>
      </c>
      <c r="I1434" s="4" t="s">
        <v>2515</v>
      </c>
      <c r="J1434" s="4" t="s">
        <v>20</v>
      </c>
      <c r="K1434" s="4" t="s">
        <v>32</v>
      </c>
      <c r="L1434" s="4" t="s">
        <v>21</v>
      </c>
      <c r="M1434" s="15">
        <v>75000</v>
      </c>
      <c r="N1434" s="15">
        <v>75000</v>
      </c>
      <c r="O1434" s="16">
        <v>75000</v>
      </c>
      <c r="P1434" s="25">
        <f t="shared" si="68"/>
        <v>0</v>
      </c>
      <c r="Q1434" s="25">
        <f t="shared" si="66"/>
        <v>0</v>
      </c>
      <c r="R1434" s="25">
        <f t="shared" si="67"/>
        <v>0</v>
      </c>
    </row>
    <row r="1435" spans="1:18" x14ac:dyDescent="0.2">
      <c r="A1435" s="5" t="s">
        <v>424</v>
      </c>
      <c r="B1435" s="5" t="s">
        <v>2516</v>
      </c>
      <c r="C1435" s="5" t="s">
        <v>61</v>
      </c>
      <c r="D1435" s="5" t="s">
        <v>2517</v>
      </c>
      <c r="E1435" s="5" t="s">
        <v>37</v>
      </c>
      <c r="F1435" s="5" t="s">
        <v>37</v>
      </c>
      <c r="G1435" s="5" t="s">
        <v>37</v>
      </c>
      <c r="H1435" s="5" t="s">
        <v>31</v>
      </c>
      <c r="I1435" s="5" t="s">
        <v>2518</v>
      </c>
      <c r="J1435" s="5" t="s">
        <v>20</v>
      </c>
      <c r="K1435" s="5" t="s">
        <v>32</v>
      </c>
      <c r="L1435" s="5" t="s">
        <v>39</v>
      </c>
      <c r="M1435" s="17">
        <v>65000</v>
      </c>
      <c r="N1435" s="17">
        <v>122000</v>
      </c>
      <c r="O1435" s="18">
        <v>93500</v>
      </c>
      <c r="P1435" s="25">
        <f t="shared" si="68"/>
        <v>0</v>
      </c>
      <c r="Q1435" s="25">
        <f t="shared" si="66"/>
        <v>1</v>
      </c>
      <c r="R1435" s="25">
        <f t="shared" si="67"/>
        <v>0</v>
      </c>
    </row>
    <row r="1436" spans="1:18" x14ac:dyDescent="0.2">
      <c r="A1436" s="4" t="s">
        <v>96</v>
      </c>
      <c r="B1436" s="4" t="s">
        <v>554</v>
      </c>
      <c r="C1436" s="4" t="s">
        <v>50</v>
      </c>
      <c r="D1436" s="4" t="s">
        <v>1729</v>
      </c>
      <c r="E1436" s="4" t="s">
        <v>123</v>
      </c>
      <c r="F1436" s="4" t="s">
        <v>123</v>
      </c>
      <c r="G1436" s="4" t="s">
        <v>123</v>
      </c>
      <c r="H1436" s="4" t="s">
        <v>31</v>
      </c>
      <c r="I1436" s="4" t="s">
        <v>2519</v>
      </c>
      <c r="J1436" s="4" t="s">
        <v>20</v>
      </c>
      <c r="K1436" s="4" t="s">
        <v>32</v>
      </c>
      <c r="L1436" s="4" t="s">
        <v>21</v>
      </c>
      <c r="M1436" s="15">
        <v>50000</v>
      </c>
      <c r="N1436" s="15">
        <v>76458</v>
      </c>
      <c r="O1436" s="16">
        <v>63229</v>
      </c>
      <c r="P1436" s="25">
        <f t="shared" si="68"/>
        <v>0</v>
      </c>
      <c r="Q1436" s="25">
        <f t="shared" si="66"/>
        <v>0</v>
      </c>
      <c r="R1436" s="25">
        <f t="shared" si="67"/>
        <v>0</v>
      </c>
    </row>
    <row r="1437" spans="1:18" x14ac:dyDescent="0.2">
      <c r="A1437" s="5" t="s">
        <v>55</v>
      </c>
      <c r="B1437" s="5" t="s">
        <v>1345</v>
      </c>
      <c r="C1437" s="5" t="s">
        <v>50</v>
      </c>
      <c r="D1437" s="5" t="s">
        <v>1346</v>
      </c>
      <c r="E1437" s="5" t="s">
        <v>37</v>
      </c>
      <c r="F1437" s="5" t="s">
        <v>37</v>
      </c>
      <c r="G1437" s="5" t="s">
        <v>37</v>
      </c>
      <c r="H1437" s="5" t="s">
        <v>31</v>
      </c>
      <c r="I1437" s="5" t="s">
        <v>2520</v>
      </c>
      <c r="J1437" s="5" t="s">
        <v>20</v>
      </c>
      <c r="K1437" s="5" t="s">
        <v>32</v>
      </c>
      <c r="L1437" s="5" t="s">
        <v>21</v>
      </c>
      <c r="M1437" s="17">
        <v>56000</v>
      </c>
      <c r="N1437" s="17">
        <v>74000</v>
      </c>
      <c r="O1437" s="18">
        <v>65000</v>
      </c>
      <c r="P1437" s="25">
        <f t="shared" si="68"/>
        <v>0</v>
      </c>
      <c r="Q1437" s="25">
        <f t="shared" si="66"/>
        <v>0</v>
      </c>
      <c r="R1437" s="25">
        <f t="shared" si="67"/>
        <v>0</v>
      </c>
    </row>
    <row r="1438" spans="1:18" x14ac:dyDescent="0.2">
      <c r="A1438" s="4" t="s">
        <v>55</v>
      </c>
      <c r="B1438" s="4" t="s">
        <v>2521</v>
      </c>
      <c r="C1438" s="4" t="s">
        <v>50</v>
      </c>
      <c r="D1438" s="4" t="s">
        <v>2522</v>
      </c>
      <c r="E1438" s="4" t="s">
        <v>37</v>
      </c>
      <c r="F1438" s="4" t="s">
        <v>37</v>
      </c>
      <c r="G1438" s="4" t="s">
        <v>37</v>
      </c>
      <c r="H1438" s="4" t="s">
        <v>31</v>
      </c>
      <c r="I1438" s="4" t="s">
        <v>2523</v>
      </c>
      <c r="J1438" s="4" t="s">
        <v>20</v>
      </c>
      <c r="K1438" s="4" t="s">
        <v>32</v>
      </c>
      <c r="L1438" s="4" t="s">
        <v>21</v>
      </c>
      <c r="M1438" s="15">
        <v>87000</v>
      </c>
      <c r="N1438" s="15">
        <v>120000</v>
      </c>
      <c r="O1438" s="16">
        <v>103500</v>
      </c>
      <c r="P1438" s="25">
        <f t="shared" si="68"/>
        <v>0</v>
      </c>
      <c r="Q1438" s="25">
        <f t="shared" ref="Q1438:Q1501" si="69">IF(OR(N1438&lt;V$22, N1438&gt;V$26), 1, 0)</f>
        <v>1</v>
      </c>
      <c r="R1438" s="25">
        <f t="shared" ref="R1438:R1501" si="70">IF(OR(O1438&lt;V$23, O1438&gt;V$27),1,0)</f>
        <v>0</v>
      </c>
    </row>
    <row r="1439" spans="1:18" x14ac:dyDescent="0.2">
      <c r="A1439" s="5" t="s">
        <v>48</v>
      </c>
      <c r="B1439" s="5" t="s">
        <v>1103</v>
      </c>
      <c r="C1439" s="5" t="s">
        <v>50</v>
      </c>
      <c r="D1439" s="5" t="s">
        <v>1104</v>
      </c>
      <c r="E1439" s="5" t="s">
        <v>123</v>
      </c>
      <c r="F1439" s="5" t="s">
        <v>123</v>
      </c>
      <c r="G1439" s="5" t="s">
        <v>123</v>
      </c>
      <c r="H1439" s="5" t="s">
        <v>31</v>
      </c>
      <c r="I1439" s="5" t="s">
        <v>2524</v>
      </c>
      <c r="J1439" s="5" t="s">
        <v>20</v>
      </c>
      <c r="K1439" s="5" t="s">
        <v>32</v>
      </c>
      <c r="L1439" s="5" t="s">
        <v>46</v>
      </c>
      <c r="M1439" s="17">
        <v>59000</v>
      </c>
      <c r="N1439" s="17">
        <v>65000</v>
      </c>
      <c r="O1439" s="18">
        <v>62000</v>
      </c>
      <c r="P1439" s="25">
        <f t="shared" si="68"/>
        <v>0</v>
      </c>
      <c r="Q1439" s="25">
        <f t="shared" si="69"/>
        <v>0</v>
      </c>
      <c r="R1439" s="25">
        <f t="shared" si="70"/>
        <v>0</v>
      </c>
    </row>
    <row r="1440" spans="1:18" x14ac:dyDescent="0.2">
      <c r="A1440" s="4" t="s">
        <v>96</v>
      </c>
      <c r="B1440" s="4" t="s">
        <v>750</v>
      </c>
      <c r="C1440" s="4" t="s">
        <v>50</v>
      </c>
      <c r="D1440" s="4" t="s">
        <v>2525</v>
      </c>
      <c r="E1440" s="4" t="s">
        <v>115</v>
      </c>
      <c r="F1440" s="4" t="s">
        <v>115</v>
      </c>
      <c r="G1440" s="4" t="s">
        <v>115</v>
      </c>
      <c r="H1440" s="4" t="s">
        <v>31</v>
      </c>
      <c r="I1440" s="4" t="s">
        <v>2526</v>
      </c>
      <c r="J1440" s="4" t="s">
        <v>20</v>
      </c>
      <c r="K1440" s="4" t="s">
        <v>32</v>
      </c>
      <c r="L1440" s="4" t="s">
        <v>46</v>
      </c>
      <c r="M1440" s="15">
        <v>40000</v>
      </c>
      <c r="N1440" s="15">
        <v>57200</v>
      </c>
      <c r="O1440" s="16">
        <v>48600</v>
      </c>
      <c r="P1440" s="25">
        <f t="shared" si="68"/>
        <v>0</v>
      </c>
      <c r="Q1440" s="25">
        <f t="shared" si="69"/>
        <v>1</v>
      </c>
      <c r="R1440" s="25">
        <f t="shared" si="70"/>
        <v>0</v>
      </c>
    </row>
    <row r="1441" spans="1:18" x14ac:dyDescent="0.2">
      <c r="A1441" s="5" t="s">
        <v>26</v>
      </c>
      <c r="B1441" s="5" t="s">
        <v>922</v>
      </c>
      <c r="C1441" s="5" t="s">
        <v>67</v>
      </c>
      <c r="D1441" s="5" t="s">
        <v>484</v>
      </c>
      <c r="E1441" s="5" t="s">
        <v>37</v>
      </c>
      <c r="F1441" s="5" t="s">
        <v>37</v>
      </c>
      <c r="G1441" s="5" t="s">
        <v>37</v>
      </c>
      <c r="H1441" s="5" t="s">
        <v>31</v>
      </c>
      <c r="I1441" s="5" t="s">
        <v>2527</v>
      </c>
      <c r="J1441" s="5" t="s">
        <v>20</v>
      </c>
      <c r="K1441" s="5" t="s">
        <v>32</v>
      </c>
      <c r="L1441" s="5" t="s">
        <v>33</v>
      </c>
      <c r="M1441" s="17">
        <v>58000</v>
      </c>
      <c r="N1441" s="17">
        <v>100000</v>
      </c>
      <c r="O1441" s="18">
        <v>79000</v>
      </c>
      <c r="P1441" s="25">
        <f t="shared" si="68"/>
        <v>0</v>
      </c>
      <c r="Q1441" s="25">
        <f t="shared" si="69"/>
        <v>0</v>
      </c>
      <c r="R1441" s="25">
        <f t="shared" si="70"/>
        <v>0</v>
      </c>
    </row>
    <row r="1442" spans="1:18" x14ac:dyDescent="0.2">
      <c r="A1442" s="4" t="s">
        <v>96</v>
      </c>
      <c r="B1442" s="4" t="s">
        <v>1626</v>
      </c>
      <c r="C1442" s="4" t="s">
        <v>50</v>
      </c>
      <c r="D1442" s="4" t="s">
        <v>1776</v>
      </c>
      <c r="E1442" s="4" t="s">
        <v>37</v>
      </c>
      <c r="F1442" s="4" t="s">
        <v>37</v>
      </c>
      <c r="G1442" s="4" t="s">
        <v>37</v>
      </c>
      <c r="H1442" s="4" t="s">
        <v>31</v>
      </c>
      <c r="I1442" s="4" t="s">
        <v>2374</v>
      </c>
      <c r="J1442" s="4" t="s">
        <v>20</v>
      </c>
      <c r="K1442" s="4" t="s">
        <v>32</v>
      </c>
      <c r="L1442" s="4" t="s">
        <v>21</v>
      </c>
      <c r="M1442" s="15">
        <v>70000</v>
      </c>
      <c r="N1442" s="15">
        <v>118000</v>
      </c>
      <c r="O1442" s="16">
        <v>94000</v>
      </c>
      <c r="P1442" s="25">
        <f t="shared" si="68"/>
        <v>0</v>
      </c>
      <c r="Q1442" s="25">
        <f t="shared" si="69"/>
        <v>1</v>
      </c>
      <c r="R1442" s="25">
        <f t="shared" si="70"/>
        <v>0</v>
      </c>
    </row>
    <row r="1443" spans="1:18" x14ac:dyDescent="0.2">
      <c r="A1443" s="5" t="s">
        <v>88</v>
      </c>
      <c r="B1443" s="5" t="s">
        <v>125</v>
      </c>
      <c r="C1443" s="5" t="s">
        <v>15</v>
      </c>
      <c r="D1443" s="5" t="s">
        <v>126</v>
      </c>
      <c r="E1443" s="5" t="s">
        <v>37</v>
      </c>
      <c r="F1443" s="5" t="s">
        <v>37</v>
      </c>
      <c r="G1443" s="5" t="s">
        <v>37</v>
      </c>
      <c r="H1443" s="5" t="s">
        <v>31</v>
      </c>
      <c r="I1443" s="5" t="s">
        <v>2528</v>
      </c>
      <c r="J1443" s="5" t="s">
        <v>20</v>
      </c>
      <c r="K1443" s="5" t="s">
        <v>32</v>
      </c>
      <c r="L1443" s="5" t="s">
        <v>93</v>
      </c>
      <c r="M1443" s="17">
        <v>75000</v>
      </c>
      <c r="N1443" s="17">
        <v>139000</v>
      </c>
      <c r="O1443" s="18">
        <v>107000</v>
      </c>
      <c r="P1443" s="25">
        <f t="shared" si="68"/>
        <v>0</v>
      </c>
      <c r="Q1443" s="25">
        <f t="shared" si="69"/>
        <v>1</v>
      </c>
      <c r="R1443" s="25">
        <f t="shared" si="70"/>
        <v>0</v>
      </c>
    </row>
    <row r="1444" spans="1:18" x14ac:dyDescent="0.2">
      <c r="A1444" s="4" t="s">
        <v>22</v>
      </c>
      <c r="B1444" s="4" t="s">
        <v>23</v>
      </c>
      <c r="C1444" s="4" t="s">
        <v>23</v>
      </c>
      <c r="D1444" s="4" t="s">
        <v>2529</v>
      </c>
      <c r="E1444" s="4" t="s">
        <v>136</v>
      </c>
      <c r="F1444" s="4" t="s">
        <v>136</v>
      </c>
      <c r="G1444" s="4" t="s">
        <v>136</v>
      </c>
      <c r="H1444" s="4" t="s">
        <v>100</v>
      </c>
      <c r="I1444" s="4" t="s">
        <v>2530</v>
      </c>
      <c r="J1444" s="4" t="s">
        <v>20</v>
      </c>
      <c r="K1444" s="4" t="s">
        <v>32</v>
      </c>
      <c r="L1444" s="4" t="s">
        <v>21</v>
      </c>
      <c r="M1444" s="15">
        <v>64000</v>
      </c>
      <c r="N1444" s="15">
        <v>101000</v>
      </c>
      <c r="O1444" s="16">
        <v>82500</v>
      </c>
      <c r="P1444" s="25">
        <f t="shared" si="68"/>
        <v>0</v>
      </c>
      <c r="Q1444" s="25">
        <f t="shared" si="69"/>
        <v>0</v>
      </c>
      <c r="R1444" s="25">
        <f t="shared" si="70"/>
        <v>0</v>
      </c>
    </row>
    <row r="1445" spans="1:18" x14ac:dyDescent="0.2">
      <c r="A1445" s="5" t="s">
        <v>22</v>
      </c>
      <c r="B1445" s="5" t="s">
        <v>23</v>
      </c>
      <c r="C1445" s="5" t="s">
        <v>23</v>
      </c>
      <c r="D1445" s="5" t="s">
        <v>2531</v>
      </c>
      <c r="E1445" s="5" t="s">
        <v>813</v>
      </c>
      <c r="F1445" s="5" t="s">
        <v>813</v>
      </c>
      <c r="G1445" s="5" t="s">
        <v>813</v>
      </c>
      <c r="H1445" s="5" t="s">
        <v>31</v>
      </c>
      <c r="I1445" s="5" t="s">
        <v>2532</v>
      </c>
      <c r="J1445" s="5" t="s">
        <v>20</v>
      </c>
      <c r="K1445" s="5" t="s">
        <v>32</v>
      </c>
      <c r="L1445" s="5" t="s">
        <v>150</v>
      </c>
      <c r="M1445" s="17">
        <v>65000</v>
      </c>
      <c r="N1445" s="17">
        <v>82000</v>
      </c>
      <c r="O1445" s="18">
        <v>73500</v>
      </c>
      <c r="P1445" s="25">
        <f t="shared" si="68"/>
        <v>0</v>
      </c>
      <c r="Q1445" s="25">
        <f t="shared" si="69"/>
        <v>0</v>
      </c>
      <c r="R1445" s="25">
        <f t="shared" si="70"/>
        <v>0</v>
      </c>
    </row>
    <row r="1446" spans="1:18" x14ac:dyDescent="0.2">
      <c r="A1446" s="4" t="s">
        <v>26</v>
      </c>
      <c r="B1446" s="4" t="s">
        <v>1235</v>
      </c>
      <c r="C1446" s="4" t="s">
        <v>50</v>
      </c>
      <c r="D1446" s="4" t="s">
        <v>1236</v>
      </c>
      <c r="E1446" s="4" t="s">
        <v>1237</v>
      </c>
      <c r="F1446" s="4" t="s">
        <v>1237</v>
      </c>
      <c r="G1446" s="4" t="s">
        <v>1237</v>
      </c>
      <c r="H1446" s="4" t="s">
        <v>31</v>
      </c>
      <c r="I1446" s="4" t="s">
        <v>2533</v>
      </c>
      <c r="J1446" s="4" t="s">
        <v>20</v>
      </c>
      <c r="K1446" s="4" t="s">
        <v>32</v>
      </c>
      <c r="L1446" s="4" t="s">
        <v>46</v>
      </c>
      <c r="M1446" s="15">
        <v>55000</v>
      </c>
      <c r="N1446" s="15">
        <v>76000</v>
      </c>
      <c r="O1446" s="16">
        <v>65500</v>
      </c>
      <c r="P1446" s="25">
        <f t="shared" si="68"/>
        <v>0</v>
      </c>
      <c r="Q1446" s="25">
        <f t="shared" si="69"/>
        <v>0</v>
      </c>
      <c r="R1446" s="25">
        <f t="shared" si="70"/>
        <v>0</v>
      </c>
    </row>
    <row r="1447" spans="1:18" x14ac:dyDescent="0.2">
      <c r="A1447" s="5" t="s">
        <v>81</v>
      </c>
      <c r="B1447" s="5" t="s">
        <v>879</v>
      </c>
      <c r="C1447" s="5" t="s">
        <v>50</v>
      </c>
      <c r="D1447" s="5" t="s">
        <v>880</v>
      </c>
      <c r="E1447" s="5" t="s">
        <v>37</v>
      </c>
      <c r="F1447" s="5" t="s">
        <v>37</v>
      </c>
      <c r="G1447" s="5" t="s">
        <v>37</v>
      </c>
      <c r="H1447" s="5" t="s">
        <v>31</v>
      </c>
      <c r="I1447" s="5" t="s">
        <v>2534</v>
      </c>
      <c r="J1447" s="5" t="s">
        <v>20</v>
      </c>
      <c r="K1447" s="5" t="s">
        <v>32</v>
      </c>
      <c r="L1447" s="5" t="s">
        <v>46</v>
      </c>
      <c r="M1447" s="17">
        <v>55000</v>
      </c>
      <c r="N1447" s="17">
        <v>74000</v>
      </c>
      <c r="O1447" s="18">
        <v>64500</v>
      </c>
      <c r="P1447" s="25">
        <f t="shared" si="68"/>
        <v>0</v>
      </c>
      <c r="Q1447" s="25">
        <f t="shared" si="69"/>
        <v>0</v>
      </c>
      <c r="R1447" s="25">
        <f t="shared" si="70"/>
        <v>0</v>
      </c>
    </row>
    <row r="1448" spans="1:18" x14ac:dyDescent="0.2">
      <c r="A1448" s="4" t="s">
        <v>55</v>
      </c>
      <c r="B1448" s="4" t="s">
        <v>546</v>
      </c>
      <c r="C1448" s="4" t="s">
        <v>50</v>
      </c>
      <c r="D1448" s="4" t="s">
        <v>547</v>
      </c>
      <c r="E1448" s="4" t="s">
        <v>30</v>
      </c>
      <c r="F1448" s="4" t="s">
        <v>30</v>
      </c>
      <c r="G1448" s="4" t="s">
        <v>30</v>
      </c>
      <c r="H1448" s="4" t="s">
        <v>31</v>
      </c>
      <c r="I1448" s="4" t="s">
        <v>2535</v>
      </c>
      <c r="J1448" s="4" t="s">
        <v>20</v>
      </c>
      <c r="K1448" s="4" t="s">
        <v>32</v>
      </c>
      <c r="L1448" s="4" t="s">
        <v>46</v>
      </c>
      <c r="M1448" s="15">
        <v>68000</v>
      </c>
      <c r="N1448" s="15">
        <v>91000</v>
      </c>
      <c r="O1448" s="16">
        <v>79500</v>
      </c>
      <c r="P1448" s="25">
        <f t="shared" si="68"/>
        <v>0</v>
      </c>
      <c r="Q1448" s="25">
        <f t="shared" si="69"/>
        <v>0</v>
      </c>
      <c r="R1448" s="25">
        <f t="shared" si="70"/>
        <v>0</v>
      </c>
    </row>
    <row r="1449" spans="1:18" x14ac:dyDescent="0.2">
      <c r="A1449" s="5" t="s">
        <v>22</v>
      </c>
      <c r="B1449" s="5" t="s">
        <v>23</v>
      </c>
      <c r="C1449" s="5" t="s">
        <v>23</v>
      </c>
      <c r="D1449" s="5" t="s">
        <v>2536</v>
      </c>
      <c r="E1449" s="5" t="s">
        <v>640</v>
      </c>
      <c r="F1449" s="5" t="s">
        <v>640</v>
      </c>
      <c r="G1449" s="5" t="s">
        <v>640</v>
      </c>
      <c r="H1449" s="5" t="s">
        <v>119</v>
      </c>
      <c r="I1449" s="5" t="s">
        <v>2537</v>
      </c>
      <c r="J1449" s="5" t="s">
        <v>20</v>
      </c>
      <c r="K1449" s="5" t="s">
        <v>32</v>
      </c>
      <c r="L1449" s="5" t="s">
        <v>241</v>
      </c>
      <c r="M1449" s="17">
        <v>137280</v>
      </c>
      <c r="N1449" s="17">
        <v>156000</v>
      </c>
      <c r="O1449" s="18">
        <v>146640</v>
      </c>
      <c r="P1449" s="25">
        <f t="shared" si="68"/>
        <v>1</v>
      </c>
      <c r="Q1449" s="25">
        <f t="shared" si="69"/>
        <v>1</v>
      </c>
      <c r="R1449" s="25">
        <f t="shared" si="70"/>
        <v>1</v>
      </c>
    </row>
    <row r="1450" spans="1:18" x14ac:dyDescent="0.2">
      <c r="A1450" s="4" t="s">
        <v>13</v>
      </c>
      <c r="B1450" s="4" t="s">
        <v>2538</v>
      </c>
      <c r="C1450" s="4" t="s">
        <v>50</v>
      </c>
      <c r="D1450" s="4" t="s">
        <v>2539</v>
      </c>
      <c r="E1450" s="4" t="s">
        <v>37</v>
      </c>
      <c r="F1450" s="4" t="s">
        <v>37</v>
      </c>
      <c r="G1450" s="4" t="s">
        <v>37</v>
      </c>
      <c r="H1450" s="4" t="s">
        <v>31</v>
      </c>
      <c r="I1450" s="4" t="s">
        <v>2540</v>
      </c>
      <c r="J1450" s="4" t="s">
        <v>45</v>
      </c>
      <c r="K1450" s="4" t="s">
        <v>32</v>
      </c>
      <c r="L1450" s="4" t="s">
        <v>21</v>
      </c>
      <c r="M1450" s="15">
        <v>50000</v>
      </c>
      <c r="N1450" s="15">
        <v>70000</v>
      </c>
      <c r="O1450" s="16">
        <v>60000</v>
      </c>
      <c r="P1450" s="25">
        <f t="shared" si="68"/>
        <v>0</v>
      </c>
      <c r="Q1450" s="25">
        <f t="shared" si="69"/>
        <v>0</v>
      </c>
      <c r="R1450" s="25">
        <f t="shared" si="70"/>
        <v>0</v>
      </c>
    </row>
    <row r="1451" spans="1:18" x14ac:dyDescent="0.2">
      <c r="A1451" s="5" t="s">
        <v>26</v>
      </c>
      <c r="B1451" s="5" t="s">
        <v>2541</v>
      </c>
      <c r="C1451" s="5" t="s">
        <v>28</v>
      </c>
      <c r="D1451" s="5" t="s">
        <v>1018</v>
      </c>
      <c r="E1451" s="5" t="s">
        <v>2542</v>
      </c>
      <c r="F1451" s="5" t="s">
        <v>2542</v>
      </c>
      <c r="G1451" s="5" t="s">
        <v>2542</v>
      </c>
      <c r="H1451" s="5" t="s">
        <v>146</v>
      </c>
      <c r="I1451" s="5" t="s">
        <v>2543</v>
      </c>
      <c r="J1451" s="5" t="s">
        <v>20</v>
      </c>
      <c r="K1451" s="5" t="s">
        <v>32</v>
      </c>
      <c r="L1451" s="5" t="s">
        <v>46</v>
      </c>
      <c r="M1451" s="17">
        <v>137280</v>
      </c>
      <c r="N1451" s="17">
        <v>180000</v>
      </c>
      <c r="O1451" s="18">
        <v>158640</v>
      </c>
      <c r="P1451" s="25">
        <f t="shared" si="68"/>
        <v>1</v>
      </c>
      <c r="Q1451" s="25">
        <f t="shared" si="69"/>
        <v>1</v>
      </c>
      <c r="R1451" s="25">
        <f t="shared" si="70"/>
        <v>1</v>
      </c>
    </row>
    <row r="1452" spans="1:18" x14ac:dyDescent="0.2">
      <c r="A1452" s="4" t="s">
        <v>81</v>
      </c>
      <c r="B1452" s="4" t="s">
        <v>2544</v>
      </c>
      <c r="C1452" s="4" t="s">
        <v>23</v>
      </c>
      <c r="D1452" s="4" t="s">
        <v>1066</v>
      </c>
      <c r="E1452" s="4" t="s">
        <v>63</v>
      </c>
      <c r="F1452" s="4" t="s">
        <v>63</v>
      </c>
      <c r="G1452" s="4" t="s">
        <v>63</v>
      </c>
      <c r="H1452" s="4" t="s">
        <v>53</v>
      </c>
      <c r="I1452" s="4" t="s">
        <v>2261</v>
      </c>
      <c r="J1452" s="4" t="s">
        <v>45</v>
      </c>
      <c r="K1452" s="4" t="s">
        <v>32</v>
      </c>
      <c r="L1452" s="4" t="s">
        <v>21</v>
      </c>
      <c r="M1452" s="15">
        <v>87000</v>
      </c>
      <c r="N1452" s="15">
        <v>87000</v>
      </c>
      <c r="O1452" s="16">
        <v>87000</v>
      </c>
      <c r="P1452" s="25">
        <f t="shared" si="68"/>
        <v>0</v>
      </c>
      <c r="Q1452" s="25">
        <f t="shared" si="69"/>
        <v>0</v>
      </c>
      <c r="R1452" s="25">
        <f t="shared" si="70"/>
        <v>0</v>
      </c>
    </row>
    <row r="1453" spans="1:18" x14ac:dyDescent="0.2">
      <c r="A1453" s="5" t="s">
        <v>96</v>
      </c>
      <c r="B1453" s="5" t="s">
        <v>606</v>
      </c>
      <c r="C1453" s="5" t="s">
        <v>50</v>
      </c>
      <c r="D1453" s="5" t="s">
        <v>1463</v>
      </c>
      <c r="E1453" s="5" t="s">
        <v>1876</v>
      </c>
      <c r="F1453" s="5" t="s">
        <v>1876</v>
      </c>
      <c r="G1453" s="5" t="s">
        <v>1876</v>
      </c>
      <c r="H1453" s="5" t="s">
        <v>31</v>
      </c>
      <c r="I1453" s="5" t="s">
        <v>2545</v>
      </c>
      <c r="J1453" s="5" t="s">
        <v>20</v>
      </c>
      <c r="K1453" s="5" t="s">
        <v>32</v>
      </c>
      <c r="L1453" s="5" t="s">
        <v>21</v>
      </c>
      <c r="M1453" s="17">
        <v>77000</v>
      </c>
      <c r="N1453" s="17">
        <v>101000</v>
      </c>
      <c r="O1453" s="18">
        <v>89000</v>
      </c>
      <c r="P1453" s="25">
        <f t="shared" si="68"/>
        <v>0</v>
      </c>
      <c r="Q1453" s="25">
        <f t="shared" si="69"/>
        <v>0</v>
      </c>
      <c r="R1453" s="25">
        <f t="shared" si="70"/>
        <v>0</v>
      </c>
    </row>
    <row r="1454" spans="1:18" x14ac:dyDescent="0.2">
      <c r="A1454" s="4" t="s">
        <v>105</v>
      </c>
      <c r="B1454" s="4" t="s">
        <v>1259</v>
      </c>
      <c r="C1454" s="4" t="s">
        <v>50</v>
      </c>
      <c r="D1454" s="4" t="s">
        <v>2546</v>
      </c>
      <c r="E1454" s="4" t="s">
        <v>1554</v>
      </c>
      <c r="F1454" s="4" t="s">
        <v>1554</v>
      </c>
      <c r="G1454" s="4" t="s">
        <v>1554</v>
      </c>
      <c r="H1454" s="4" t="s">
        <v>31</v>
      </c>
      <c r="I1454" s="4" t="s">
        <v>2547</v>
      </c>
      <c r="J1454" s="4" t="s">
        <v>20</v>
      </c>
      <c r="K1454" s="4" t="s">
        <v>32</v>
      </c>
      <c r="L1454" s="4" t="s">
        <v>21</v>
      </c>
      <c r="M1454" s="15">
        <v>90355.199999999997</v>
      </c>
      <c r="N1454" s="15">
        <v>90355.199999999997</v>
      </c>
      <c r="O1454" s="16">
        <v>90355.199999999997</v>
      </c>
      <c r="P1454" s="25">
        <f t="shared" si="68"/>
        <v>0</v>
      </c>
      <c r="Q1454" s="25">
        <f t="shared" si="69"/>
        <v>0</v>
      </c>
      <c r="R1454" s="25">
        <f t="shared" si="70"/>
        <v>0</v>
      </c>
    </row>
    <row r="1455" spans="1:18" x14ac:dyDescent="0.2">
      <c r="A1455" s="5" t="s">
        <v>48</v>
      </c>
      <c r="B1455" s="5" t="s">
        <v>988</v>
      </c>
      <c r="C1455" s="5" t="s">
        <v>23</v>
      </c>
      <c r="D1455" s="5" t="s">
        <v>1010</v>
      </c>
      <c r="E1455" s="5" t="s">
        <v>482</v>
      </c>
      <c r="F1455" s="5" t="s">
        <v>482</v>
      </c>
      <c r="G1455" s="5" t="s">
        <v>482</v>
      </c>
      <c r="H1455" s="5" t="s">
        <v>31</v>
      </c>
      <c r="I1455" s="5" t="s">
        <v>2104</v>
      </c>
      <c r="J1455" s="5" t="s">
        <v>45</v>
      </c>
      <c r="K1455" s="5" t="s">
        <v>32</v>
      </c>
      <c r="L1455" s="5" t="s">
        <v>33</v>
      </c>
      <c r="M1455" s="17">
        <v>64000</v>
      </c>
      <c r="N1455" s="17">
        <v>64000</v>
      </c>
      <c r="O1455" s="18">
        <v>64000</v>
      </c>
      <c r="P1455" s="25">
        <f t="shared" si="68"/>
        <v>0</v>
      </c>
      <c r="Q1455" s="25">
        <f t="shared" si="69"/>
        <v>0</v>
      </c>
      <c r="R1455" s="25">
        <f t="shared" si="70"/>
        <v>0</v>
      </c>
    </row>
    <row r="1456" spans="1:18" x14ac:dyDescent="0.2">
      <c r="A1456" s="4" t="s">
        <v>13</v>
      </c>
      <c r="B1456" s="4" t="s">
        <v>1611</v>
      </c>
      <c r="C1456" s="4" t="s">
        <v>90</v>
      </c>
      <c r="D1456" s="4" t="s">
        <v>1612</v>
      </c>
      <c r="E1456" s="4" t="s">
        <v>283</v>
      </c>
      <c r="F1456" s="4" t="s">
        <v>283</v>
      </c>
      <c r="G1456" s="4" t="s">
        <v>283</v>
      </c>
      <c r="H1456" s="4" t="s">
        <v>146</v>
      </c>
      <c r="I1456" s="4" t="s">
        <v>2550</v>
      </c>
      <c r="J1456" s="4" t="s">
        <v>20</v>
      </c>
      <c r="K1456" s="4" t="s">
        <v>32</v>
      </c>
      <c r="L1456" s="4" t="s">
        <v>21</v>
      </c>
      <c r="M1456" s="15">
        <v>80000</v>
      </c>
      <c r="N1456" s="15">
        <v>118000</v>
      </c>
      <c r="O1456" s="16">
        <v>99000</v>
      </c>
      <c r="P1456" s="25">
        <f t="shared" si="68"/>
        <v>0</v>
      </c>
      <c r="Q1456" s="25">
        <f t="shared" si="69"/>
        <v>1</v>
      </c>
      <c r="R1456" s="25">
        <f t="shared" si="70"/>
        <v>0</v>
      </c>
    </row>
    <row r="1457" spans="1:18" x14ac:dyDescent="0.2">
      <c r="A1457" s="5" t="s">
        <v>81</v>
      </c>
      <c r="B1457" s="5" t="s">
        <v>2551</v>
      </c>
      <c r="C1457" s="5" t="s">
        <v>23</v>
      </c>
      <c r="D1457" s="5" t="s">
        <v>2552</v>
      </c>
      <c r="E1457" s="5" t="s">
        <v>37</v>
      </c>
      <c r="F1457" s="5" t="s">
        <v>37</v>
      </c>
      <c r="G1457" s="5" t="s">
        <v>37</v>
      </c>
      <c r="H1457" s="5" t="s">
        <v>31</v>
      </c>
      <c r="I1457" s="5" t="s">
        <v>2553</v>
      </c>
      <c r="J1457" s="5" t="s">
        <v>20</v>
      </c>
      <c r="K1457" s="5" t="s">
        <v>32</v>
      </c>
      <c r="L1457" s="5" t="s">
        <v>33</v>
      </c>
      <c r="M1457" s="17">
        <v>104000</v>
      </c>
      <c r="N1457" s="17">
        <v>114400</v>
      </c>
      <c r="O1457" s="18">
        <v>109200</v>
      </c>
      <c r="P1457" s="25">
        <f t="shared" si="68"/>
        <v>0</v>
      </c>
      <c r="Q1457" s="25">
        <f t="shared" si="69"/>
        <v>1</v>
      </c>
      <c r="R1457" s="25">
        <f t="shared" si="70"/>
        <v>0</v>
      </c>
    </row>
    <row r="1458" spans="1:18" x14ac:dyDescent="0.2">
      <c r="A1458" s="4" t="s">
        <v>88</v>
      </c>
      <c r="B1458" s="4" t="s">
        <v>321</v>
      </c>
      <c r="C1458" s="4" t="s">
        <v>90</v>
      </c>
      <c r="D1458" s="4" t="s">
        <v>418</v>
      </c>
      <c r="E1458" s="4" t="s">
        <v>37</v>
      </c>
      <c r="F1458" s="4" t="s">
        <v>37</v>
      </c>
      <c r="G1458" s="4" t="s">
        <v>37</v>
      </c>
      <c r="H1458" s="4" t="s">
        <v>31</v>
      </c>
      <c r="I1458" s="4" t="s">
        <v>2554</v>
      </c>
      <c r="J1458" s="4" t="s">
        <v>20</v>
      </c>
      <c r="K1458" s="4" t="s">
        <v>32</v>
      </c>
      <c r="L1458" s="4" t="s">
        <v>21</v>
      </c>
      <c r="M1458" s="15">
        <v>56000</v>
      </c>
      <c r="N1458" s="15">
        <v>85000</v>
      </c>
      <c r="O1458" s="16">
        <v>70500</v>
      </c>
      <c r="P1458" s="25">
        <f t="shared" si="68"/>
        <v>0</v>
      </c>
      <c r="Q1458" s="25">
        <f t="shared" si="69"/>
        <v>0</v>
      </c>
      <c r="R1458" s="25">
        <f t="shared" si="70"/>
        <v>0</v>
      </c>
    </row>
    <row r="1459" spans="1:18" x14ac:dyDescent="0.2">
      <c r="A1459" s="5" t="s">
        <v>26</v>
      </c>
      <c r="B1459" s="5" t="s">
        <v>2555</v>
      </c>
      <c r="C1459" s="5" t="s">
        <v>50</v>
      </c>
      <c r="D1459" s="5" t="s">
        <v>2556</v>
      </c>
      <c r="E1459" s="5" t="s">
        <v>123</v>
      </c>
      <c r="F1459" s="5" t="s">
        <v>123</v>
      </c>
      <c r="G1459" s="5" t="s">
        <v>123</v>
      </c>
      <c r="H1459" s="5" t="s">
        <v>31</v>
      </c>
      <c r="I1459" s="5" t="s">
        <v>2557</v>
      </c>
      <c r="J1459" s="5" t="s">
        <v>45</v>
      </c>
      <c r="K1459" s="5" t="s">
        <v>32</v>
      </c>
      <c r="L1459" s="5" t="s">
        <v>33</v>
      </c>
      <c r="M1459" s="17">
        <v>71000</v>
      </c>
      <c r="N1459" s="17">
        <v>83000</v>
      </c>
      <c r="O1459" s="18">
        <v>77000</v>
      </c>
      <c r="P1459" s="25">
        <f t="shared" si="68"/>
        <v>0</v>
      </c>
      <c r="Q1459" s="25">
        <f t="shared" si="69"/>
        <v>0</v>
      </c>
      <c r="R1459" s="25">
        <f t="shared" si="70"/>
        <v>0</v>
      </c>
    </row>
    <row r="1460" spans="1:18" x14ac:dyDescent="0.2">
      <c r="A1460" s="4" t="s">
        <v>81</v>
      </c>
      <c r="B1460" s="4" t="s">
        <v>1717</v>
      </c>
      <c r="C1460" s="4" t="s">
        <v>23</v>
      </c>
      <c r="D1460" s="4" t="s">
        <v>2558</v>
      </c>
      <c r="E1460" s="4" t="s">
        <v>37</v>
      </c>
      <c r="F1460" s="4" t="s">
        <v>37</v>
      </c>
      <c r="G1460" s="4" t="s">
        <v>37</v>
      </c>
      <c r="H1460" s="4" t="s">
        <v>31</v>
      </c>
      <c r="I1460" s="4" t="s">
        <v>2559</v>
      </c>
      <c r="J1460" s="4" t="s">
        <v>20</v>
      </c>
      <c r="K1460" s="4" t="s">
        <v>32</v>
      </c>
      <c r="L1460" s="4" t="s">
        <v>21</v>
      </c>
      <c r="M1460" s="15">
        <v>70000</v>
      </c>
      <c r="N1460" s="15">
        <v>100000</v>
      </c>
      <c r="O1460" s="16">
        <v>85000</v>
      </c>
      <c r="P1460" s="25">
        <f t="shared" si="68"/>
        <v>0</v>
      </c>
      <c r="Q1460" s="25">
        <f t="shared" si="69"/>
        <v>0</v>
      </c>
      <c r="R1460" s="25">
        <f t="shared" si="70"/>
        <v>0</v>
      </c>
    </row>
    <row r="1461" spans="1:18" x14ac:dyDescent="0.2">
      <c r="A1461" s="5" t="s">
        <v>88</v>
      </c>
      <c r="B1461" s="5" t="s">
        <v>2560</v>
      </c>
      <c r="C1461" s="5" t="s">
        <v>50</v>
      </c>
      <c r="D1461" s="5" t="s">
        <v>2561</v>
      </c>
      <c r="E1461" s="5" t="s">
        <v>1890</v>
      </c>
      <c r="F1461" s="5" t="s">
        <v>1890</v>
      </c>
      <c r="G1461" s="5" t="s">
        <v>1890</v>
      </c>
      <c r="H1461" s="5" t="s">
        <v>18</v>
      </c>
      <c r="I1461" s="5" t="s">
        <v>2562</v>
      </c>
      <c r="J1461" s="5" t="s">
        <v>20</v>
      </c>
      <c r="K1461" s="5" t="s">
        <v>32</v>
      </c>
      <c r="L1461" s="5" t="s">
        <v>21</v>
      </c>
      <c r="M1461" s="17">
        <v>85816.8</v>
      </c>
      <c r="N1461" s="17">
        <v>91520</v>
      </c>
      <c r="O1461" s="18">
        <v>88668.4</v>
      </c>
      <c r="P1461" s="25">
        <f t="shared" si="68"/>
        <v>0</v>
      </c>
      <c r="Q1461" s="25">
        <f t="shared" si="69"/>
        <v>0</v>
      </c>
      <c r="R1461" s="25">
        <f t="shared" si="70"/>
        <v>0</v>
      </c>
    </row>
    <row r="1462" spans="1:18" x14ac:dyDescent="0.2">
      <c r="A1462" s="4" t="s">
        <v>424</v>
      </c>
      <c r="B1462" s="4" t="s">
        <v>450</v>
      </c>
      <c r="C1462" s="4" t="s">
        <v>50</v>
      </c>
      <c r="D1462" s="4" t="s">
        <v>2563</v>
      </c>
      <c r="E1462" s="4" t="s">
        <v>600</v>
      </c>
      <c r="F1462" s="4" t="s">
        <v>600</v>
      </c>
      <c r="G1462" s="4" t="s">
        <v>600</v>
      </c>
      <c r="H1462" s="4" t="s">
        <v>31</v>
      </c>
      <c r="I1462" s="4" t="s">
        <v>2029</v>
      </c>
      <c r="J1462" s="4" t="s">
        <v>20</v>
      </c>
      <c r="K1462" s="4" t="s">
        <v>32</v>
      </c>
      <c r="L1462" s="4" t="s">
        <v>33</v>
      </c>
      <c r="M1462" s="15">
        <v>89440</v>
      </c>
      <c r="N1462" s="15">
        <v>89440</v>
      </c>
      <c r="O1462" s="16">
        <v>89440</v>
      </c>
      <c r="P1462" s="25">
        <f t="shared" si="68"/>
        <v>0</v>
      </c>
      <c r="Q1462" s="25">
        <f t="shared" si="69"/>
        <v>0</v>
      </c>
      <c r="R1462" s="25">
        <f t="shared" si="70"/>
        <v>0</v>
      </c>
    </row>
    <row r="1463" spans="1:18" x14ac:dyDescent="0.2">
      <c r="A1463" s="5" t="s">
        <v>424</v>
      </c>
      <c r="B1463" s="5" t="s">
        <v>450</v>
      </c>
      <c r="C1463" s="5" t="s">
        <v>50</v>
      </c>
      <c r="D1463" s="5" t="s">
        <v>731</v>
      </c>
      <c r="E1463" s="5" t="s">
        <v>344</v>
      </c>
      <c r="F1463" s="5" t="s">
        <v>344</v>
      </c>
      <c r="G1463" s="5" t="s">
        <v>344</v>
      </c>
      <c r="H1463" s="5" t="s">
        <v>53</v>
      </c>
      <c r="I1463" s="5" t="s">
        <v>2029</v>
      </c>
      <c r="J1463" s="5" t="s">
        <v>20</v>
      </c>
      <c r="K1463" s="5" t="s">
        <v>32</v>
      </c>
      <c r="L1463" s="5" t="s">
        <v>732</v>
      </c>
      <c r="M1463" s="17">
        <v>77334.399999999994</v>
      </c>
      <c r="N1463" s="17">
        <v>83200</v>
      </c>
      <c r="O1463" s="18">
        <v>80267.199999999997</v>
      </c>
      <c r="P1463" s="25">
        <f t="shared" si="68"/>
        <v>0</v>
      </c>
      <c r="Q1463" s="25">
        <f t="shared" si="69"/>
        <v>0</v>
      </c>
      <c r="R1463" s="25">
        <f t="shared" si="70"/>
        <v>0</v>
      </c>
    </row>
    <row r="1464" spans="1:18" x14ac:dyDescent="0.2">
      <c r="A1464" s="4" t="s">
        <v>88</v>
      </c>
      <c r="B1464" s="4" t="s">
        <v>1009</v>
      </c>
      <c r="C1464" s="4" t="s">
        <v>23</v>
      </c>
      <c r="D1464" s="4" t="s">
        <v>1010</v>
      </c>
      <c r="E1464" s="4" t="s">
        <v>648</v>
      </c>
      <c r="F1464" s="4" t="s">
        <v>648</v>
      </c>
      <c r="G1464" s="4" t="s">
        <v>648</v>
      </c>
      <c r="H1464" s="4" t="s">
        <v>31</v>
      </c>
      <c r="I1464" s="4" t="s">
        <v>18</v>
      </c>
      <c r="J1464" s="4" t="s">
        <v>20</v>
      </c>
      <c r="K1464" s="4" t="s">
        <v>32</v>
      </c>
      <c r="L1464" s="4" t="s">
        <v>33</v>
      </c>
      <c r="M1464" s="15">
        <v>64000</v>
      </c>
      <c r="N1464" s="15">
        <v>64000</v>
      </c>
      <c r="O1464" s="16">
        <v>64000</v>
      </c>
      <c r="P1464" s="25">
        <f t="shared" si="68"/>
        <v>0</v>
      </c>
      <c r="Q1464" s="25">
        <f t="shared" si="69"/>
        <v>0</v>
      </c>
      <c r="R1464" s="25">
        <f t="shared" si="70"/>
        <v>0</v>
      </c>
    </row>
    <row r="1465" spans="1:18" x14ac:dyDescent="0.2">
      <c r="A1465" s="5" t="s">
        <v>424</v>
      </c>
      <c r="B1465" s="5" t="s">
        <v>450</v>
      </c>
      <c r="C1465" s="5" t="s">
        <v>50</v>
      </c>
      <c r="D1465" s="5" t="s">
        <v>652</v>
      </c>
      <c r="E1465" s="5" t="s">
        <v>560</v>
      </c>
      <c r="F1465" s="5" t="s">
        <v>560</v>
      </c>
      <c r="G1465" s="5" t="s">
        <v>560</v>
      </c>
      <c r="H1465" s="5" t="s">
        <v>31</v>
      </c>
      <c r="I1465" s="5" t="s">
        <v>2564</v>
      </c>
      <c r="J1465" s="5" t="s">
        <v>20</v>
      </c>
      <c r="K1465" s="5" t="s">
        <v>32</v>
      </c>
      <c r="L1465" s="5" t="s">
        <v>33</v>
      </c>
      <c r="M1465" s="17">
        <v>91520</v>
      </c>
      <c r="N1465" s="17">
        <v>91520</v>
      </c>
      <c r="O1465" s="18">
        <v>91520</v>
      </c>
      <c r="P1465" s="25">
        <f t="shared" si="68"/>
        <v>0</v>
      </c>
      <c r="Q1465" s="25">
        <f t="shared" si="69"/>
        <v>0</v>
      </c>
      <c r="R1465" s="25">
        <f t="shared" si="70"/>
        <v>0</v>
      </c>
    </row>
    <row r="1466" spans="1:18" x14ac:dyDescent="0.2">
      <c r="A1466" s="4" t="s">
        <v>22</v>
      </c>
      <c r="B1466" s="4" t="s">
        <v>23</v>
      </c>
      <c r="C1466" s="4" t="s">
        <v>23</v>
      </c>
      <c r="D1466" s="4" t="s">
        <v>861</v>
      </c>
      <c r="E1466" s="4" t="s">
        <v>600</v>
      </c>
      <c r="F1466" s="4" t="s">
        <v>600</v>
      </c>
      <c r="G1466" s="4" t="s">
        <v>600</v>
      </c>
      <c r="H1466" s="4" t="s">
        <v>31</v>
      </c>
      <c r="I1466" s="4" t="s">
        <v>2565</v>
      </c>
      <c r="J1466" s="4" t="s">
        <v>20</v>
      </c>
      <c r="K1466" s="4" t="s">
        <v>32</v>
      </c>
      <c r="L1466" s="4" t="s">
        <v>21</v>
      </c>
      <c r="M1466" s="15">
        <v>83000</v>
      </c>
      <c r="N1466" s="15">
        <v>100000</v>
      </c>
      <c r="O1466" s="16">
        <v>91500</v>
      </c>
      <c r="P1466" s="25">
        <f t="shared" si="68"/>
        <v>0</v>
      </c>
      <c r="Q1466" s="25">
        <f t="shared" si="69"/>
        <v>0</v>
      </c>
      <c r="R1466" s="25">
        <f t="shared" si="70"/>
        <v>0</v>
      </c>
    </row>
    <row r="1467" spans="1:18" x14ac:dyDescent="0.2">
      <c r="A1467" s="5" t="s">
        <v>88</v>
      </c>
      <c r="B1467" s="5" t="s">
        <v>299</v>
      </c>
      <c r="C1467" s="5" t="s">
        <v>90</v>
      </c>
      <c r="D1467" s="5" t="s">
        <v>609</v>
      </c>
      <c r="E1467" s="5" t="s">
        <v>610</v>
      </c>
      <c r="F1467" s="5" t="s">
        <v>610</v>
      </c>
      <c r="G1467" s="5" t="s">
        <v>610</v>
      </c>
      <c r="H1467" s="5" t="s">
        <v>100</v>
      </c>
      <c r="I1467" s="5" t="s">
        <v>2029</v>
      </c>
      <c r="J1467" s="5" t="s">
        <v>20</v>
      </c>
      <c r="K1467" s="5" t="s">
        <v>32</v>
      </c>
      <c r="L1467" s="5" t="s">
        <v>130</v>
      </c>
      <c r="M1467" s="20">
        <v>98009.599999999904</v>
      </c>
      <c r="N1467" s="20">
        <v>98009.599999999904</v>
      </c>
      <c r="O1467" s="22">
        <v>98009.599999999904</v>
      </c>
      <c r="P1467" s="25">
        <f t="shared" si="68"/>
        <v>0</v>
      </c>
      <c r="Q1467" s="25">
        <f t="shared" si="69"/>
        <v>0</v>
      </c>
      <c r="R1467" s="25">
        <f t="shared" si="70"/>
        <v>0</v>
      </c>
    </row>
    <row r="1468" spans="1:18" x14ac:dyDescent="0.2">
      <c r="A1468" s="4" t="s">
        <v>105</v>
      </c>
      <c r="B1468" s="4" t="s">
        <v>2566</v>
      </c>
      <c r="C1468" s="4" t="s">
        <v>50</v>
      </c>
      <c r="D1468" s="4" t="s">
        <v>2567</v>
      </c>
      <c r="E1468" s="4" t="s">
        <v>123</v>
      </c>
      <c r="F1468" s="4" t="s">
        <v>123</v>
      </c>
      <c r="G1468" s="4" t="s">
        <v>123</v>
      </c>
      <c r="H1468" s="4" t="s">
        <v>31</v>
      </c>
      <c r="I1468" s="4" t="s">
        <v>2568</v>
      </c>
      <c r="J1468" s="4" t="s">
        <v>20</v>
      </c>
      <c r="K1468" s="4" t="s">
        <v>32</v>
      </c>
      <c r="L1468" s="4" t="s">
        <v>46</v>
      </c>
      <c r="M1468" s="15">
        <v>107120</v>
      </c>
      <c r="N1468" s="15">
        <v>107120</v>
      </c>
      <c r="O1468" s="16">
        <v>107120</v>
      </c>
      <c r="P1468" s="25">
        <f t="shared" si="68"/>
        <v>0</v>
      </c>
      <c r="Q1468" s="25">
        <f t="shared" si="69"/>
        <v>0</v>
      </c>
      <c r="R1468" s="25">
        <f t="shared" si="70"/>
        <v>0</v>
      </c>
    </row>
    <row r="1469" spans="1:18" x14ac:dyDescent="0.2">
      <c r="A1469" s="5" t="s">
        <v>96</v>
      </c>
      <c r="B1469" s="5" t="s">
        <v>429</v>
      </c>
      <c r="C1469" s="5" t="s">
        <v>50</v>
      </c>
      <c r="D1469" s="5" t="s">
        <v>126</v>
      </c>
      <c r="E1469" s="5" t="s">
        <v>37</v>
      </c>
      <c r="F1469" s="5" t="s">
        <v>37</v>
      </c>
      <c r="G1469" s="5" t="s">
        <v>37</v>
      </c>
      <c r="H1469" s="5" t="s">
        <v>31</v>
      </c>
      <c r="I1469" s="5" t="s">
        <v>2569</v>
      </c>
      <c r="J1469" s="5" t="s">
        <v>20</v>
      </c>
      <c r="K1469" s="5" t="s">
        <v>32</v>
      </c>
      <c r="L1469" s="5" t="s">
        <v>93</v>
      </c>
      <c r="M1469" s="17">
        <v>38000</v>
      </c>
      <c r="N1469" s="17">
        <v>70000</v>
      </c>
      <c r="O1469" s="18">
        <v>54000</v>
      </c>
      <c r="P1469" s="25">
        <f t="shared" si="68"/>
        <v>0</v>
      </c>
      <c r="Q1469" s="25">
        <f t="shared" si="69"/>
        <v>0</v>
      </c>
      <c r="R1469" s="25">
        <f t="shared" si="70"/>
        <v>0</v>
      </c>
    </row>
    <row r="1470" spans="1:18" x14ac:dyDescent="0.2">
      <c r="A1470" s="4" t="s">
        <v>13</v>
      </c>
      <c r="B1470" s="4" t="s">
        <v>798</v>
      </c>
      <c r="C1470" s="4" t="s">
        <v>90</v>
      </c>
      <c r="D1470" s="4" t="s">
        <v>1788</v>
      </c>
      <c r="E1470" s="4" t="s">
        <v>452</v>
      </c>
      <c r="F1470" s="4" t="s">
        <v>452</v>
      </c>
      <c r="G1470" s="4" t="s">
        <v>452</v>
      </c>
      <c r="H1470" s="4" t="s">
        <v>53</v>
      </c>
      <c r="I1470" s="4" t="s">
        <v>2570</v>
      </c>
      <c r="J1470" s="4" t="s">
        <v>20</v>
      </c>
      <c r="K1470" s="4" t="s">
        <v>32</v>
      </c>
      <c r="L1470" s="4" t="s">
        <v>681</v>
      </c>
      <c r="M1470" s="15">
        <v>80000</v>
      </c>
      <c r="N1470" s="15">
        <v>90000</v>
      </c>
      <c r="O1470" s="16">
        <v>85000</v>
      </c>
      <c r="P1470" s="25">
        <f t="shared" si="68"/>
        <v>0</v>
      </c>
      <c r="Q1470" s="25">
        <f t="shared" si="69"/>
        <v>0</v>
      </c>
      <c r="R1470" s="25">
        <f t="shared" si="70"/>
        <v>0</v>
      </c>
    </row>
    <row r="1471" spans="1:18" x14ac:dyDescent="0.2">
      <c r="A1471" s="5" t="s">
        <v>105</v>
      </c>
      <c r="B1471" s="5" t="s">
        <v>510</v>
      </c>
      <c r="C1471" s="5" t="s">
        <v>28</v>
      </c>
      <c r="D1471" s="5" t="s">
        <v>2571</v>
      </c>
      <c r="E1471" s="5" t="s">
        <v>1835</v>
      </c>
      <c r="F1471" s="5" t="s">
        <v>1835</v>
      </c>
      <c r="G1471" s="5" t="s">
        <v>1835</v>
      </c>
      <c r="H1471" s="5" t="s">
        <v>146</v>
      </c>
      <c r="I1471" s="5" t="s">
        <v>2572</v>
      </c>
      <c r="J1471" s="5" t="s">
        <v>45</v>
      </c>
      <c r="K1471" s="5" t="s">
        <v>32</v>
      </c>
      <c r="L1471" s="5" t="s">
        <v>33</v>
      </c>
      <c r="M1471" s="17">
        <v>137280</v>
      </c>
      <c r="N1471" s="17">
        <v>180000</v>
      </c>
      <c r="O1471" s="18">
        <v>158640</v>
      </c>
      <c r="P1471" s="25">
        <f t="shared" si="68"/>
        <v>1</v>
      </c>
      <c r="Q1471" s="25">
        <f t="shared" si="69"/>
        <v>1</v>
      </c>
      <c r="R1471" s="25">
        <f t="shared" si="70"/>
        <v>1</v>
      </c>
    </row>
    <row r="1472" spans="1:18" x14ac:dyDescent="0.2">
      <c r="A1472" s="4" t="s">
        <v>424</v>
      </c>
      <c r="B1472" s="4" t="s">
        <v>450</v>
      </c>
      <c r="C1472" s="4" t="s">
        <v>50</v>
      </c>
      <c r="D1472" s="4" t="s">
        <v>2573</v>
      </c>
      <c r="E1472" s="4" t="s">
        <v>482</v>
      </c>
      <c r="F1472" s="4" t="s">
        <v>482</v>
      </c>
      <c r="G1472" s="4" t="s">
        <v>482</v>
      </c>
      <c r="H1472" s="4" t="s">
        <v>31</v>
      </c>
      <c r="I1472" s="4" t="s">
        <v>2054</v>
      </c>
      <c r="J1472" s="4" t="s">
        <v>20</v>
      </c>
      <c r="K1472" s="4" t="s">
        <v>32</v>
      </c>
      <c r="L1472" s="4" t="s">
        <v>33</v>
      </c>
      <c r="M1472" s="15">
        <v>80080</v>
      </c>
      <c r="N1472" s="15">
        <v>80080</v>
      </c>
      <c r="O1472" s="16">
        <v>80080</v>
      </c>
      <c r="P1472" s="25">
        <f t="shared" si="68"/>
        <v>0</v>
      </c>
      <c r="Q1472" s="25">
        <f t="shared" si="69"/>
        <v>0</v>
      </c>
      <c r="R1472" s="25">
        <f t="shared" si="70"/>
        <v>0</v>
      </c>
    </row>
    <row r="1473" spans="1:18" x14ac:dyDescent="0.2">
      <c r="A1473" s="5" t="s">
        <v>424</v>
      </c>
      <c r="B1473" s="5" t="s">
        <v>450</v>
      </c>
      <c r="C1473" s="5" t="s">
        <v>50</v>
      </c>
      <c r="D1473" s="5" t="s">
        <v>2574</v>
      </c>
      <c r="E1473" s="5" t="s">
        <v>1255</v>
      </c>
      <c r="F1473" s="5" t="s">
        <v>1255</v>
      </c>
      <c r="G1473" s="5" t="s">
        <v>1255</v>
      </c>
      <c r="H1473" s="5" t="s">
        <v>186</v>
      </c>
      <c r="I1473" s="5" t="s">
        <v>2575</v>
      </c>
      <c r="J1473" s="5" t="s">
        <v>20</v>
      </c>
      <c r="K1473" s="5" t="s">
        <v>32</v>
      </c>
      <c r="L1473" s="5" t="s">
        <v>21</v>
      </c>
      <c r="M1473" s="17">
        <v>76960</v>
      </c>
      <c r="N1473" s="17">
        <v>76960</v>
      </c>
      <c r="O1473" s="18">
        <v>76960</v>
      </c>
      <c r="P1473" s="25">
        <f t="shared" si="68"/>
        <v>0</v>
      </c>
      <c r="Q1473" s="25">
        <f t="shared" si="69"/>
        <v>0</v>
      </c>
      <c r="R1473" s="25">
        <f t="shared" si="70"/>
        <v>0</v>
      </c>
    </row>
    <row r="1474" spans="1:18" x14ac:dyDescent="0.2">
      <c r="A1474" s="4" t="s">
        <v>424</v>
      </c>
      <c r="B1474" s="4" t="s">
        <v>450</v>
      </c>
      <c r="C1474" s="4" t="s">
        <v>50</v>
      </c>
      <c r="D1474" s="4" t="s">
        <v>2576</v>
      </c>
      <c r="E1474" s="4" t="s">
        <v>123</v>
      </c>
      <c r="F1474" s="4" t="s">
        <v>123</v>
      </c>
      <c r="G1474" s="4" t="s">
        <v>123</v>
      </c>
      <c r="H1474" s="4" t="s">
        <v>31</v>
      </c>
      <c r="I1474" s="4" t="s">
        <v>2029</v>
      </c>
      <c r="J1474" s="4" t="s">
        <v>20</v>
      </c>
      <c r="K1474" s="4" t="s">
        <v>32</v>
      </c>
      <c r="L1474" s="4" t="s">
        <v>33</v>
      </c>
      <c r="M1474" s="15">
        <v>89440</v>
      </c>
      <c r="N1474" s="15">
        <v>89440</v>
      </c>
      <c r="O1474" s="16">
        <v>89440</v>
      </c>
      <c r="P1474" s="25">
        <f t="shared" si="68"/>
        <v>0</v>
      </c>
      <c r="Q1474" s="25">
        <f t="shared" si="69"/>
        <v>0</v>
      </c>
      <c r="R1474" s="25">
        <f t="shared" si="70"/>
        <v>0</v>
      </c>
    </row>
    <row r="1475" spans="1:18" x14ac:dyDescent="0.2">
      <c r="A1475" s="5" t="s">
        <v>81</v>
      </c>
      <c r="B1475" s="5" t="s">
        <v>147</v>
      </c>
      <c r="C1475" s="5" t="s">
        <v>50</v>
      </c>
      <c r="D1475" s="5" t="s">
        <v>930</v>
      </c>
      <c r="E1475" s="5" t="s">
        <v>136</v>
      </c>
      <c r="F1475" s="5" t="s">
        <v>136</v>
      </c>
      <c r="G1475" s="5" t="s">
        <v>136</v>
      </c>
      <c r="H1475" s="5" t="s">
        <v>100</v>
      </c>
      <c r="I1475" s="5" t="s">
        <v>2577</v>
      </c>
      <c r="J1475" s="5" t="s">
        <v>20</v>
      </c>
      <c r="K1475" s="5" t="s">
        <v>32</v>
      </c>
      <c r="L1475" s="5" t="s">
        <v>481</v>
      </c>
      <c r="M1475" s="17">
        <v>69000</v>
      </c>
      <c r="N1475" s="17">
        <v>90000</v>
      </c>
      <c r="O1475" s="18">
        <v>79500</v>
      </c>
      <c r="P1475" s="25">
        <f t="shared" ref="P1475:P1538" si="71">IF(OR(M1475&lt;V$21, M1475&gt;V$25), 1, 0)</f>
        <v>0</v>
      </c>
      <c r="Q1475" s="25">
        <f t="shared" si="69"/>
        <v>0</v>
      </c>
      <c r="R1475" s="25">
        <f t="shared" si="70"/>
        <v>0</v>
      </c>
    </row>
    <row r="1476" spans="1:18" x14ac:dyDescent="0.2">
      <c r="A1476" s="4" t="s">
        <v>81</v>
      </c>
      <c r="B1476" s="4" t="s">
        <v>627</v>
      </c>
      <c r="C1476" s="4" t="s">
        <v>23</v>
      </c>
      <c r="D1476" s="4" t="s">
        <v>628</v>
      </c>
      <c r="E1476" s="4" t="s">
        <v>298</v>
      </c>
      <c r="F1476" s="4" t="s">
        <v>298</v>
      </c>
      <c r="G1476" s="4" t="s">
        <v>298</v>
      </c>
      <c r="H1476" s="4" t="s">
        <v>53</v>
      </c>
      <c r="I1476" s="4" t="s">
        <v>2007</v>
      </c>
      <c r="J1476" s="4" t="s">
        <v>45</v>
      </c>
      <c r="K1476" s="4" t="s">
        <v>32</v>
      </c>
      <c r="L1476" s="4" t="s">
        <v>46</v>
      </c>
      <c r="M1476" s="15">
        <v>66000</v>
      </c>
      <c r="N1476" s="15">
        <v>66000</v>
      </c>
      <c r="O1476" s="16">
        <v>66000</v>
      </c>
      <c r="P1476" s="25">
        <f t="shared" si="71"/>
        <v>0</v>
      </c>
      <c r="Q1476" s="25">
        <f t="shared" si="69"/>
        <v>0</v>
      </c>
      <c r="R1476" s="25">
        <f t="shared" si="70"/>
        <v>0</v>
      </c>
    </row>
    <row r="1477" spans="1:18" x14ac:dyDescent="0.2">
      <c r="A1477" s="5" t="s">
        <v>81</v>
      </c>
      <c r="B1477" s="5" t="s">
        <v>627</v>
      </c>
      <c r="C1477" s="5" t="s">
        <v>23</v>
      </c>
      <c r="D1477" s="5" t="s">
        <v>628</v>
      </c>
      <c r="E1477" s="5" t="s">
        <v>298</v>
      </c>
      <c r="F1477" s="5" t="s">
        <v>298</v>
      </c>
      <c r="G1477" s="5" t="s">
        <v>298</v>
      </c>
      <c r="H1477" s="5" t="s">
        <v>384</v>
      </c>
      <c r="I1477" s="5" t="s">
        <v>2007</v>
      </c>
      <c r="J1477" s="5" t="s">
        <v>45</v>
      </c>
      <c r="K1477" s="5" t="s">
        <v>32</v>
      </c>
      <c r="L1477" s="5" t="s">
        <v>46</v>
      </c>
      <c r="M1477" s="17">
        <v>66000</v>
      </c>
      <c r="N1477" s="17">
        <v>66000</v>
      </c>
      <c r="O1477" s="18">
        <v>66000</v>
      </c>
      <c r="P1477" s="25">
        <f t="shared" si="71"/>
        <v>0</v>
      </c>
      <c r="Q1477" s="25">
        <f t="shared" si="69"/>
        <v>0</v>
      </c>
      <c r="R1477" s="25">
        <f t="shared" si="70"/>
        <v>0</v>
      </c>
    </row>
    <row r="1478" spans="1:18" x14ac:dyDescent="0.2">
      <c r="A1478" s="4" t="s">
        <v>48</v>
      </c>
      <c r="B1478" s="4" t="s">
        <v>1065</v>
      </c>
      <c r="C1478" s="4" t="s">
        <v>23</v>
      </c>
      <c r="D1478" s="4" t="s">
        <v>1066</v>
      </c>
      <c r="E1478" s="4" t="s">
        <v>63</v>
      </c>
      <c r="F1478" s="4" t="s">
        <v>63</v>
      </c>
      <c r="G1478" s="4" t="s">
        <v>63</v>
      </c>
      <c r="H1478" s="4" t="s">
        <v>53</v>
      </c>
      <c r="I1478" s="4" t="s">
        <v>2261</v>
      </c>
      <c r="J1478" s="4" t="s">
        <v>45</v>
      </c>
      <c r="K1478" s="4" t="s">
        <v>32</v>
      </c>
      <c r="L1478" s="4" t="s">
        <v>21</v>
      </c>
      <c r="M1478" s="15">
        <v>87000</v>
      </c>
      <c r="N1478" s="15">
        <v>93000</v>
      </c>
      <c r="O1478" s="16">
        <v>90000</v>
      </c>
      <c r="P1478" s="25">
        <f t="shared" si="71"/>
        <v>0</v>
      </c>
      <c r="Q1478" s="25">
        <f t="shared" si="69"/>
        <v>0</v>
      </c>
      <c r="R1478" s="25">
        <f t="shared" si="70"/>
        <v>0</v>
      </c>
    </row>
    <row r="1479" spans="1:18" x14ac:dyDescent="0.2">
      <c r="A1479" s="5" t="s">
        <v>96</v>
      </c>
      <c r="B1479" s="5" t="s">
        <v>1147</v>
      </c>
      <c r="C1479" s="5" t="s">
        <v>50</v>
      </c>
      <c r="D1479" s="5" t="s">
        <v>1148</v>
      </c>
      <c r="E1479" s="5" t="s">
        <v>608</v>
      </c>
      <c r="F1479" s="5" t="s">
        <v>608</v>
      </c>
      <c r="G1479" s="5" t="s">
        <v>608</v>
      </c>
      <c r="H1479" s="5" t="s">
        <v>31</v>
      </c>
      <c r="I1479" s="5" t="s">
        <v>2578</v>
      </c>
      <c r="J1479" s="5" t="s">
        <v>20</v>
      </c>
      <c r="K1479" s="5" t="s">
        <v>32</v>
      </c>
      <c r="L1479" s="5" t="s">
        <v>21</v>
      </c>
      <c r="M1479" s="17">
        <v>46000</v>
      </c>
      <c r="N1479" s="17">
        <v>67000</v>
      </c>
      <c r="O1479" s="18">
        <v>56500</v>
      </c>
      <c r="P1479" s="25">
        <f t="shared" si="71"/>
        <v>0</v>
      </c>
      <c r="Q1479" s="25">
        <f t="shared" si="69"/>
        <v>0</v>
      </c>
      <c r="R1479" s="25">
        <f t="shared" si="70"/>
        <v>0</v>
      </c>
    </row>
    <row r="1480" spans="1:18" x14ac:dyDescent="0.2">
      <c r="A1480" s="4" t="s">
        <v>13</v>
      </c>
      <c r="B1480" s="4" t="s">
        <v>807</v>
      </c>
      <c r="C1480" s="4" t="s">
        <v>28</v>
      </c>
      <c r="D1480" s="4" t="s">
        <v>1690</v>
      </c>
      <c r="E1480" s="4" t="s">
        <v>123</v>
      </c>
      <c r="F1480" s="4" t="s">
        <v>123</v>
      </c>
      <c r="G1480" s="4" t="s">
        <v>123</v>
      </c>
      <c r="H1480" s="4" t="s">
        <v>31</v>
      </c>
      <c r="I1480" s="4" t="s">
        <v>2054</v>
      </c>
      <c r="J1480" s="4" t="s">
        <v>20</v>
      </c>
      <c r="K1480" s="4" t="s">
        <v>32</v>
      </c>
      <c r="L1480" s="4" t="s">
        <v>227</v>
      </c>
      <c r="M1480" s="15">
        <v>89440</v>
      </c>
      <c r="N1480" s="15">
        <v>89440</v>
      </c>
      <c r="O1480" s="16">
        <v>89440</v>
      </c>
      <c r="P1480" s="25">
        <f t="shared" si="71"/>
        <v>0</v>
      </c>
      <c r="Q1480" s="25">
        <f t="shared" si="69"/>
        <v>0</v>
      </c>
      <c r="R1480" s="25">
        <f t="shared" si="70"/>
        <v>0</v>
      </c>
    </row>
    <row r="1481" spans="1:18" x14ac:dyDescent="0.2">
      <c r="A1481" s="5" t="s">
        <v>13</v>
      </c>
      <c r="B1481" s="5" t="s">
        <v>2579</v>
      </c>
      <c r="C1481" s="5" t="s">
        <v>50</v>
      </c>
      <c r="D1481" s="5" t="s">
        <v>132</v>
      </c>
      <c r="E1481" s="5" t="s">
        <v>37</v>
      </c>
      <c r="F1481" s="5" t="s">
        <v>37</v>
      </c>
      <c r="G1481" s="5" t="s">
        <v>37</v>
      </c>
      <c r="H1481" s="5" t="s">
        <v>31</v>
      </c>
      <c r="I1481" s="5" t="s">
        <v>2580</v>
      </c>
      <c r="J1481" s="5" t="s">
        <v>20</v>
      </c>
      <c r="K1481" s="5" t="s">
        <v>32</v>
      </c>
      <c r="L1481" s="5" t="s">
        <v>21</v>
      </c>
      <c r="M1481" s="17">
        <v>48000</v>
      </c>
      <c r="N1481" s="17">
        <v>64000</v>
      </c>
      <c r="O1481" s="18">
        <v>56000</v>
      </c>
      <c r="P1481" s="25">
        <f t="shared" si="71"/>
        <v>0</v>
      </c>
      <c r="Q1481" s="25">
        <f t="shared" si="69"/>
        <v>0</v>
      </c>
      <c r="R1481" s="25">
        <f t="shared" si="70"/>
        <v>0</v>
      </c>
    </row>
    <row r="1482" spans="1:18" x14ac:dyDescent="0.2">
      <c r="A1482" s="4" t="s">
        <v>48</v>
      </c>
      <c r="B1482" s="4" t="s">
        <v>438</v>
      </c>
      <c r="C1482" s="4" t="s">
        <v>23</v>
      </c>
      <c r="D1482" s="4" t="s">
        <v>439</v>
      </c>
      <c r="E1482" s="4" t="s">
        <v>440</v>
      </c>
      <c r="F1482" s="4" t="s">
        <v>440</v>
      </c>
      <c r="G1482" s="4" t="s">
        <v>440</v>
      </c>
      <c r="H1482" s="4" t="s">
        <v>53</v>
      </c>
      <c r="I1482" s="4" t="s">
        <v>2581</v>
      </c>
      <c r="J1482" s="4" t="s">
        <v>20</v>
      </c>
      <c r="K1482" s="4" t="s">
        <v>32</v>
      </c>
      <c r="L1482" s="4" t="s">
        <v>21</v>
      </c>
      <c r="M1482" s="15">
        <v>87734.399999999994</v>
      </c>
      <c r="N1482" s="15">
        <v>87734.399999999994</v>
      </c>
      <c r="O1482" s="16">
        <v>87734.399999999994</v>
      </c>
      <c r="P1482" s="25">
        <f t="shared" si="71"/>
        <v>0</v>
      </c>
      <c r="Q1482" s="25">
        <f t="shared" si="69"/>
        <v>0</v>
      </c>
      <c r="R1482" s="25">
        <f t="shared" si="70"/>
        <v>0</v>
      </c>
    </row>
    <row r="1483" spans="1:18" x14ac:dyDescent="0.2">
      <c r="A1483" s="5" t="s">
        <v>13</v>
      </c>
      <c r="B1483" s="5" t="s">
        <v>2582</v>
      </c>
      <c r="C1483" s="5" t="s">
        <v>1333</v>
      </c>
      <c r="D1483" s="5" t="s">
        <v>2583</v>
      </c>
      <c r="E1483" s="5" t="s">
        <v>37</v>
      </c>
      <c r="F1483" s="5" t="s">
        <v>37</v>
      </c>
      <c r="G1483" s="5" t="s">
        <v>37</v>
      </c>
      <c r="H1483" s="5" t="s">
        <v>31</v>
      </c>
      <c r="I1483" s="5" t="s">
        <v>2584</v>
      </c>
      <c r="J1483" s="5" t="s">
        <v>45</v>
      </c>
      <c r="K1483" s="5" t="s">
        <v>32</v>
      </c>
      <c r="L1483" s="5" t="s">
        <v>21</v>
      </c>
      <c r="M1483" s="17">
        <v>62000</v>
      </c>
      <c r="N1483" s="17">
        <v>90000</v>
      </c>
      <c r="O1483" s="18">
        <v>76000</v>
      </c>
      <c r="P1483" s="25">
        <f t="shared" si="71"/>
        <v>0</v>
      </c>
      <c r="Q1483" s="25">
        <f t="shared" si="69"/>
        <v>0</v>
      </c>
      <c r="R1483" s="25">
        <f t="shared" si="70"/>
        <v>0</v>
      </c>
    </row>
    <row r="1484" spans="1:18" x14ac:dyDescent="0.2">
      <c r="A1484" s="4" t="s">
        <v>81</v>
      </c>
      <c r="B1484" s="4" t="s">
        <v>483</v>
      </c>
      <c r="C1484" s="4" t="s">
        <v>23</v>
      </c>
      <c r="D1484" s="4" t="s">
        <v>484</v>
      </c>
      <c r="E1484" s="4" t="s">
        <v>37</v>
      </c>
      <c r="F1484" s="4" t="s">
        <v>37</v>
      </c>
      <c r="G1484" s="4" t="s">
        <v>37</v>
      </c>
      <c r="H1484" s="4" t="s">
        <v>31</v>
      </c>
      <c r="I1484" s="4" t="s">
        <v>2585</v>
      </c>
      <c r="J1484" s="4" t="s">
        <v>20</v>
      </c>
      <c r="K1484" s="4" t="s">
        <v>32</v>
      </c>
      <c r="L1484" s="4" t="s">
        <v>33</v>
      </c>
      <c r="M1484" s="15">
        <v>60000</v>
      </c>
      <c r="N1484" s="15">
        <v>100000</v>
      </c>
      <c r="O1484" s="16">
        <v>80000</v>
      </c>
      <c r="P1484" s="25">
        <f t="shared" si="71"/>
        <v>0</v>
      </c>
      <c r="Q1484" s="25">
        <f t="shared" si="69"/>
        <v>0</v>
      </c>
      <c r="R1484" s="25">
        <f t="shared" si="70"/>
        <v>0</v>
      </c>
    </row>
    <row r="1485" spans="1:18" x14ac:dyDescent="0.2">
      <c r="A1485" s="5" t="s">
        <v>48</v>
      </c>
      <c r="B1485" s="5" t="s">
        <v>2586</v>
      </c>
      <c r="C1485" s="5" t="s">
        <v>370</v>
      </c>
      <c r="D1485" s="5" t="s">
        <v>791</v>
      </c>
      <c r="E1485" s="5" t="s">
        <v>63</v>
      </c>
      <c r="F1485" s="5" t="s">
        <v>63</v>
      </c>
      <c r="G1485" s="5" t="s">
        <v>63</v>
      </c>
      <c r="H1485" s="5" t="s">
        <v>53</v>
      </c>
      <c r="I1485" s="5" t="s">
        <v>2587</v>
      </c>
      <c r="J1485" s="5" t="s">
        <v>45</v>
      </c>
      <c r="K1485" s="5" t="s">
        <v>32</v>
      </c>
      <c r="L1485" s="5" t="s">
        <v>93</v>
      </c>
      <c r="M1485" s="17">
        <v>90000</v>
      </c>
      <c r="N1485" s="17">
        <v>180000</v>
      </c>
      <c r="O1485" s="18">
        <v>135000</v>
      </c>
      <c r="P1485" s="25">
        <f t="shared" si="71"/>
        <v>0</v>
      </c>
      <c r="Q1485" s="25">
        <f t="shared" si="69"/>
        <v>1</v>
      </c>
      <c r="R1485" s="25">
        <f t="shared" si="70"/>
        <v>1</v>
      </c>
    </row>
    <row r="1486" spans="1:18" x14ac:dyDescent="0.2">
      <c r="A1486" s="4" t="s">
        <v>105</v>
      </c>
      <c r="B1486" s="4" t="s">
        <v>2588</v>
      </c>
      <c r="C1486" s="4" t="s">
        <v>50</v>
      </c>
      <c r="D1486" s="4" t="s">
        <v>1967</v>
      </c>
      <c r="E1486" s="4" t="s">
        <v>30</v>
      </c>
      <c r="F1486" s="4" t="s">
        <v>30</v>
      </c>
      <c r="G1486" s="4" t="s">
        <v>30</v>
      </c>
      <c r="H1486" s="4" t="s">
        <v>31</v>
      </c>
      <c r="I1486" s="4" t="s">
        <v>2589</v>
      </c>
      <c r="J1486" s="4" t="s">
        <v>20</v>
      </c>
      <c r="K1486" s="4" t="s">
        <v>32</v>
      </c>
      <c r="L1486" s="4" t="s">
        <v>33</v>
      </c>
      <c r="M1486" s="15">
        <v>45000</v>
      </c>
      <c r="N1486" s="15">
        <v>81000</v>
      </c>
      <c r="O1486" s="16">
        <v>63000</v>
      </c>
      <c r="P1486" s="25">
        <f t="shared" si="71"/>
        <v>0</v>
      </c>
      <c r="Q1486" s="25">
        <f t="shared" si="69"/>
        <v>0</v>
      </c>
      <c r="R1486" s="25">
        <f t="shared" si="70"/>
        <v>0</v>
      </c>
    </row>
    <row r="1487" spans="1:18" x14ac:dyDescent="0.2">
      <c r="A1487" s="5" t="s">
        <v>48</v>
      </c>
      <c r="B1487" s="5" t="s">
        <v>786</v>
      </c>
      <c r="C1487" s="5" t="s">
        <v>28</v>
      </c>
      <c r="D1487" s="5" t="s">
        <v>651</v>
      </c>
      <c r="E1487" s="5" t="s">
        <v>787</v>
      </c>
      <c r="F1487" s="5" t="s">
        <v>787</v>
      </c>
      <c r="G1487" s="5" t="s">
        <v>787</v>
      </c>
      <c r="H1487" s="5" t="s">
        <v>186</v>
      </c>
      <c r="I1487" s="5" t="s">
        <v>2590</v>
      </c>
      <c r="J1487" s="5" t="s">
        <v>20</v>
      </c>
      <c r="K1487" s="5" t="s">
        <v>32</v>
      </c>
      <c r="L1487" s="5" t="s">
        <v>21</v>
      </c>
      <c r="M1487" s="17">
        <v>84000</v>
      </c>
      <c r="N1487" s="17">
        <v>90000</v>
      </c>
      <c r="O1487" s="18">
        <v>87000</v>
      </c>
      <c r="P1487" s="25">
        <f t="shared" si="71"/>
        <v>0</v>
      </c>
      <c r="Q1487" s="25">
        <f t="shared" si="69"/>
        <v>0</v>
      </c>
      <c r="R1487" s="25">
        <f t="shared" si="70"/>
        <v>0</v>
      </c>
    </row>
    <row r="1488" spans="1:18" x14ac:dyDescent="0.2">
      <c r="A1488" s="4" t="s">
        <v>88</v>
      </c>
      <c r="B1488" s="4" t="s">
        <v>968</v>
      </c>
      <c r="C1488" s="4" t="s">
        <v>28</v>
      </c>
      <c r="D1488" s="4" t="s">
        <v>374</v>
      </c>
      <c r="E1488" s="4" t="s">
        <v>136</v>
      </c>
      <c r="F1488" s="4" t="s">
        <v>136</v>
      </c>
      <c r="G1488" s="4" t="s">
        <v>136</v>
      </c>
      <c r="H1488" s="4" t="s">
        <v>100</v>
      </c>
      <c r="I1488" s="4" t="s">
        <v>2591</v>
      </c>
      <c r="J1488" s="4" t="s">
        <v>20</v>
      </c>
      <c r="K1488" s="4" t="s">
        <v>32</v>
      </c>
      <c r="L1488" s="4" t="s">
        <v>33</v>
      </c>
      <c r="M1488" s="15">
        <v>85633.600000000006</v>
      </c>
      <c r="N1488" s="15">
        <v>106995.2</v>
      </c>
      <c r="O1488" s="16">
        <v>96314.4</v>
      </c>
      <c r="P1488" s="25">
        <f t="shared" si="71"/>
        <v>0</v>
      </c>
      <c r="Q1488" s="25">
        <f t="shared" si="69"/>
        <v>0</v>
      </c>
      <c r="R1488" s="25">
        <f t="shared" si="70"/>
        <v>0</v>
      </c>
    </row>
    <row r="1489" spans="1:18" x14ac:dyDescent="0.2">
      <c r="A1489" s="5" t="s">
        <v>96</v>
      </c>
      <c r="B1489" s="5" t="s">
        <v>2592</v>
      </c>
      <c r="C1489" s="5" t="s">
        <v>50</v>
      </c>
      <c r="D1489" s="5" t="s">
        <v>1070</v>
      </c>
      <c r="E1489" s="5" t="s">
        <v>600</v>
      </c>
      <c r="F1489" s="5" t="s">
        <v>600</v>
      </c>
      <c r="G1489" s="5" t="s">
        <v>600</v>
      </c>
      <c r="H1489" s="5" t="s">
        <v>31</v>
      </c>
      <c r="I1489" s="5" t="s">
        <v>2593</v>
      </c>
      <c r="J1489" s="5" t="s">
        <v>20</v>
      </c>
      <c r="K1489" s="5" t="s">
        <v>32</v>
      </c>
      <c r="L1489" s="5" t="s">
        <v>21</v>
      </c>
      <c r="M1489" s="17">
        <v>56000</v>
      </c>
      <c r="N1489" s="17">
        <v>97000</v>
      </c>
      <c r="O1489" s="18">
        <v>76500</v>
      </c>
      <c r="P1489" s="25">
        <f t="shared" si="71"/>
        <v>0</v>
      </c>
      <c r="Q1489" s="25">
        <f t="shared" si="69"/>
        <v>0</v>
      </c>
      <c r="R1489" s="25">
        <f t="shared" si="70"/>
        <v>0</v>
      </c>
    </row>
    <row r="1490" spans="1:18" x14ac:dyDescent="0.2">
      <c r="A1490" s="4" t="s">
        <v>96</v>
      </c>
      <c r="B1490" s="4" t="s">
        <v>1669</v>
      </c>
      <c r="C1490" s="4" t="s">
        <v>50</v>
      </c>
      <c r="D1490" s="4" t="s">
        <v>458</v>
      </c>
      <c r="E1490" s="4" t="s">
        <v>452</v>
      </c>
      <c r="F1490" s="4" t="s">
        <v>452</v>
      </c>
      <c r="G1490" s="4" t="s">
        <v>452</v>
      </c>
      <c r="H1490" s="4" t="s">
        <v>53</v>
      </c>
      <c r="I1490" s="4" t="s">
        <v>2435</v>
      </c>
      <c r="J1490" s="4" t="s">
        <v>20</v>
      </c>
      <c r="K1490" s="4" t="s">
        <v>32</v>
      </c>
      <c r="L1490" s="4" t="s">
        <v>21</v>
      </c>
      <c r="M1490" s="15">
        <v>69000</v>
      </c>
      <c r="N1490" s="15">
        <v>86000</v>
      </c>
      <c r="O1490" s="16">
        <v>77500</v>
      </c>
      <c r="P1490" s="25">
        <f t="shared" si="71"/>
        <v>0</v>
      </c>
      <c r="Q1490" s="25">
        <f t="shared" si="69"/>
        <v>0</v>
      </c>
      <c r="R1490" s="25">
        <f t="shared" si="70"/>
        <v>0</v>
      </c>
    </row>
    <row r="1491" spans="1:18" x14ac:dyDescent="0.2">
      <c r="A1491" s="5" t="s">
        <v>48</v>
      </c>
      <c r="B1491" s="5" t="s">
        <v>1200</v>
      </c>
      <c r="C1491" s="5" t="s">
        <v>50</v>
      </c>
      <c r="D1491" s="5" t="s">
        <v>263</v>
      </c>
      <c r="E1491" s="5" t="s">
        <v>37</v>
      </c>
      <c r="F1491" s="5" t="s">
        <v>37</v>
      </c>
      <c r="G1491" s="5" t="s">
        <v>37</v>
      </c>
      <c r="H1491" s="5" t="s">
        <v>31</v>
      </c>
      <c r="I1491" s="5" t="s">
        <v>2594</v>
      </c>
      <c r="J1491" s="5" t="s">
        <v>20</v>
      </c>
      <c r="K1491" s="5" t="s">
        <v>32</v>
      </c>
      <c r="L1491" s="5" t="s">
        <v>93</v>
      </c>
      <c r="M1491" s="17">
        <v>62000</v>
      </c>
      <c r="N1491" s="17">
        <v>84000</v>
      </c>
      <c r="O1491" s="18">
        <v>73000</v>
      </c>
      <c r="P1491" s="25">
        <f t="shared" si="71"/>
        <v>0</v>
      </c>
      <c r="Q1491" s="25">
        <f t="shared" si="69"/>
        <v>0</v>
      </c>
      <c r="R1491" s="25">
        <f t="shared" si="70"/>
        <v>0</v>
      </c>
    </row>
    <row r="1492" spans="1:18" x14ac:dyDescent="0.2">
      <c r="A1492" s="4" t="s">
        <v>88</v>
      </c>
      <c r="B1492" s="4" t="s">
        <v>2595</v>
      </c>
      <c r="C1492" s="4" t="s">
        <v>90</v>
      </c>
      <c r="D1492" s="4" t="s">
        <v>2180</v>
      </c>
      <c r="E1492" s="4" t="s">
        <v>37</v>
      </c>
      <c r="F1492" s="4" t="s">
        <v>37</v>
      </c>
      <c r="G1492" s="4" t="s">
        <v>37</v>
      </c>
      <c r="H1492" s="4" t="s">
        <v>31</v>
      </c>
      <c r="I1492" s="4" t="s">
        <v>2181</v>
      </c>
      <c r="J1492" s="4" t="s">
        <v>45</v>
      </c>
      <c r="K1492" s="4" t="s">
        <v>32</v>
      </c>
      <c r="L1492" s="4" t="s">
        <v>21</v>
      </c>
      <c r="M1492" s="15">
        <v>81000</v>
      </c>
      <c r="N1492" s="15">
        <v>100000</v>
      </c>
      <c r="O1492" s="16">
        <v>90500</v>
      </c>
      <c r="P1492" s="25">
        <f t="shared" si="71"/>
        <v>0</v>
      </c>
      <c r="Q1492" s="25">
        <f t="shared" si="69"/>
        <v>0</v>
      </c>
      <c r="R1492" s="25">
        <f t="shared" si="70"/>
        <v>0</v>
      </c>
    </row>
    <row r="1493" spans="1:18" x14ac:dyDescent="0.2">
      <c r="A1493" s="5" t="s">
        <v>48</v>
      </c>
      <c r="B1493" s="5" t="s">
        <v>893</v>
      </c>
      <c r="C1493" s="5" t="s">
        <v>50</v>
      </c>
      <c r="D1493" s="5" t="s">
        <v>679</v>
      </c>
      <c r="E1493" s="5" t="s">
        <v>37</v>
      </c>
      <c r="F1493" s="5" t="s">
        <v>37</v>
      </c>
      <c r="G1493" s="5" t="s">
        <v>37</v>
      </c>
      <c r="H1493" s="5" t="s">
        <v>31</v>
      </c>
      <c r="I1493" s="5" t="s">
        <v>1819</v>
      </c>
      <c r="J1493" s="5" t="s">
        <v>45</v>
      </c>
      <c r="K1493" s="5" t="s">
        <v>32</v>
      </c>
      <c r="L1493" s="5" t="s">
        <v>130</v>
      </c>
      <c r="M1493" s="17">
        <v>70000</v>
      </c>
      <c r="N1493" s="17">
        <v>80000</v>
      </c>
      <c r="O1493" s="18">
        <v>75000</v>
      </c>
      <c r="P1493" s="25">
        <f t="shared" si="71"/>
        <v>0</v>
      </c>
      <c r="Q1493" s="25">
        <f t="shared" si="69"/>
        <v>0</v>
      </c>
      <c r="R1493" s="25">
        <f t="shared" si="70"/>
        <v>0</v>
      </c>
    </row>
    <row r="1494" spans="1:18" x14ac:dyDescent="0.2">
      <c r="A1494" s="4" t="s">
        <v>48</v>
      </c>
      <c r="B1494" s="4" t="s">
        <v>2596</v>
      </c>
      <c r="C1494" s="4" t="s">
        <v>50</v>
      </c>
      <c r="D1494" s="4" t="s">
        <v>2597</v>
      </c>
      <c r="E1494" s="4" t="s">
        <v>123</v>
      </c>
      <c r="F1494" s="4" t="s">
        <v>123</v>
      </c>
      <c r="G1494" s="4" t="s">
        <v>123</v>
      </c>
      <c r="H1494" s="4" t="s">
        <v>31</v>
      </c>
      <c r="I1494" s="4" t="s">
        <v>2598</v>
      </c>
      <c r="J1494" s="4" t="s">
        <v>20</v>
      </c>
      <c r="K1494" s="4" t="s">
        <v>32</v>
      </c>
      <c r="L1494" s="4" t="s">
        <v>21</v>
      </c>
      <c r="M1494" s="15">
        <v>109000</v>
      </c>
      <c r="N1494" s="15">
        <v>123000</v>
      </c>
      <c r="O1494" s="16">
        <v>116000</v>
      </c>
      <c r="P1494" s="25">
        <f t="shared" si="71"/>
        <v>0</v>
      </c>
      <c r="Q1494" s="25">
        <f t="shared" si="69"/>
        <v>1</v>
      </c>
      <c r="R1494" s="25">
        <f t="shared" si="70"/>
        <v>1</v>
      </c>
    </row>
    <row r="1495" spans="1:18" x14ac:dyDescent="0.2">
      <c r="A1495" s="5" t="s">
        <v>55</v>
      </c>
      <c r="B1495" s="5" t="s">
        <v>1301</v>
      </c>
      <c r="C1495" s="5" t="s">
        <v>23</v>
      </c>
      <c r="D1495" s="5" t="s">
        <v>1302</v>
      </c>
      <c r="E1495" s="5" t="s">
        <v>63</v>
      </c>
      <c r="F1495" s="5" t="s">
        <v>63</v>
      </c>
      <c r="G1495" s="5" t="s">
        <v>63</v>
      </c>
      <c r="H1495" s="5" t="s">
        <v>53</v>
      </c>
      <c r="I1495" s="5" t="s">
        <v>2599</v>
      </c>
      <c r="J1495" s="5" t="s">
        <v>20</v>
      </c>
      <c r="K1495" s="5" t="s">
        <v>32</v>
      </c>
      <c r="L1495" s="5" t="s">
        <v>21</v>
      </c>
      <c r="M1495" s="17">
        <v>68000</v>
      </c>
      <c r="N1495" s="17">
        <v>93000</v>
      </c>
      <c r="O1495" s="18">
        <v>80500</v>
      </c>
      <c r="P1495" s="25">
        <f t="shared" si="71"/>
        <v>0</v>
      </c>
      <c r="Q1495" s="25">
        <f t="shared" si="69"/>
        <v>0</v>
      </c>
      <c r="R1495" s="25">
        <f t="shared" si="70"/>
        <v>0</v>
      </c>
    </row>
    <row r="1496" spans="1:18" x14ac:dyDescent="0.2">
      <c r="A1496" s="4" t="s">
        <v>13</v>
      </c>
      <c r="B1496" s="4" t="s">
        <v>1264</v>
      </c>
      <c r="C1496" s="4" t="s">
        <v>50</v>
      </c>
      <c r="D1496" s="4" t="s">
        <v>1265</v>
      </c>
      <c r="E1496" s="4" t="s">
        <v>63</v>
      </c>
      <c r="F1496" s="4" t="s">
        <v>63</v>
      </c>
      <c r="G1496" s="4" t="s">
        <v>63</v>
      </c>
      <c r="H1496" s="4" t="s">
        <v>53</v>
      </c>
      <c r="I1496" s="4" t="s">
        <v>2600</v>
      </c>
      <c r="J1496" s="4" t="s">
        <v>20</v>
      </c>
      <c r="K1496" s="4" t="s">
        <v>32</v>
      </c>
      <c r="L1496" s="4" t="s">
        <v>33</v>
      </c>
      <c r="M1496" s="15">
        <v>85000</v>
      </c>
      <c r="N1496" s="15">
        <v>110000</v>
      </c>
      <c r="O1496" s="16">
        <v>97500</v>
      </c>
      <c r="P1496" s="25">
        <f t="shared" si="71"/>
        <v>0</v>
      </c>
      <c r="Q1496" s="25">
        <f t="shared" si="69"/>
        <v>0</v>
      </c>
      <c r="R1496" s="25">
        <f t="shared" si="70"/>
        <v>0</v>
      </c>
    </row>
    <row r="1497" spans="1:18" x14ac:dyDescent="0.2">
      <c r="A1497" s="5" t="s">
        <v>26</v>
      </c>
      <c r="B1497" s="5" t="s">
        <v>2601</v>
      </c>
      <c r="C1497" s="5" t="s">
        <v>67</v>
      </c>
      <c r="D1497" s="5" t="s">
        <v>1860</v>
      </c>
      <c r="E1497" s="5" t="s">
        <v>37</v>
      </c>
      <c r="F1497" s="5" t="s">
        <v>37</v>
      </c>
      <c r="G1497" s="5" t="s">
        <v>37</v>
      </c>
      <c r="H1497" s="5" t="s">
        <v>31</v>
      </c>
      <c r="I1497" s="5" t="s">
        <v>2602</v>
      </c>
      <c r="J1497" s="5" t="s">
        <v>20</v>
      </c>
      <c r="K1497" s="5" t="s">
        <v>32</v>
      </c>
      <c r="L1497" s="5" t="s">
        <v>21</v>
      </c>
      <c r="M1497" s="17">
        <v>135200</v>
      </c>
      <c r="N1497" s="17">
        <v>156000</v>
      </c>
      <c r="O1497" s="18">
        <v>145600</v>
      </c>
      <c r="P1497" s="25">
        <f t="shared" si="71"/>
        <v>1</v>
      </c>
      <c r="Q1497" s="25">
        <f t="shared" si="69"/>
        <v>1</v>
      </c>
      <c r="R1497" s="25">
        <f t="shared" si="70"/>
        <v>1</v>
      </c>
    </row>
    <row r="1498" spans="1:18" x14ac:dyDescent="0.2">
      <c r="A1498" s="4" t="s">
        <v>55</v>
      </c>
      <c r="B1498" s="4" t="s">
        <v>477</v>
      </c>
      <c r="C1498" s="4" t="s">
        <v>50</v>
      </c>
      <c r="D1498" s="4" t="s">
        <v>478</v>
      </c>
      <c r="E1498" s="4" t="s">
        <v>1890</v>
      </c>
      <c r="F1498" s="4" t="s">
        <v>1890</v>
      </c>
      <c r="G1498" s="4" t="s">
        <v>1890</v>
      </c>
      <c r="H1498" s="4" t="s">
        <v>18</v>
      </c>
      <c r="I1498" s="4" t="s">
        <v>2603</v>
      </c>
      <c r="J1498" s="4" t="s">
        <v>20</v>
      </c>
      <c r="K1498" s="4" t="s">
        <v>32</v>
      </c>
      <c r="L1498" s="4" t="s">
        <v>481</v>
      </c>
      <c r="M1498" s="15">
        <v>68000</v>
      </c>
      <c r="N1498" s="15">
        <v>88300</v>
      </c>
      <c r="O1498" s="16">
        <v>78150</v>
      </c>
      <c r="P1498" s="25">
        <f t="shared" si="71"/>
        <v>0</v>
      </c>
      <c r="Q1498" s="25">
        <f t="shared" si="69"/>
        <v>0</v>
      </c>
      <c r="R1498" s="25">
        <f t="shared" si="70"/>
        <v>0</v>
      </c>
    </row>
    <row r="1499" spans="1:18" x14ac:dyDescent="0.2">
      <c r="A1499" s="5" t="s">
        <v>105</v>
      </c>
      <c r="B1499" s="5" t="s">
        <v>1259</v>
      </c>
      <c r="C1499" s="5" t="s">
        <v>50</v>
      </c>
      <c r="D1499" s="5" t="s">
        <v>2604</v>
      </c>
      <c r="E1499" s="5" t="s">
        <v>123</v>
      </c>
      <c r="F1499" s="5" t="s">
        <v>123</v>
      </c>
      <c r="G1499" s="5" t="s">
        <v>123</v>
      </c>
      <c r="H1499" s="5" t="s">
        <v>31</v>
      </c>
      <c r="I1499" s="5" t="s">
        <v>2547</v>
      </c>
      <c r="J1499" s="5" t="s">
        <v>20</v>
      </c>
      <c r="K1499" s="5" t="s">
        <v>32</v>
      </c>
      <c r="L1499" s="5" t="s">
        <v>681</v>
      </c>
      <c r="M1499" s="17">
        <v>90355.199999999997</v>
      </c>
      <c r="N1499" s="17">
        <v>90355.199999999997</v>
      </c>
      <c r="O1499" s="18">
        <v>90355.199999999997</v>
      </c>
      <c r="P1499" s="25">
        <f t="shared" si="71"/>
        <v>0</v>
      </c>
      <c r="Q1499" s="25">
        <f t="shared" si="69"/>
        <v>0</v>
      </c>
      <c r="R1499" s="25">
        <f t="shared" si="70"/>
        <v>0</v>
      </c>
    </row>
    <row r="1500" spans="1:18" x14ac:dyDescent="0.2">
      <c r="A1500" s="4" t="s">
        <v>55</v>
      </c>
      <c r="B1500" s="4" t="s">
        <v>2605</v>
      </c>
      <c r="C1500" s="4" t="s">
        <v>50</v>
      </c>
      <c r="D1500" s="4" t="s">
        <v>2606</v>
      </c>
      <c r="E1500" s="4" t="s">
        <v>37</v>
      </c>
      <c r="F1500" s="4" t="s">
        <v>37</v>
      </c>
      <c r="G1500" s="4" t="s">
        <v>37</v>
      </c>
      <c r="H1500" s="4" t="s">
        <v>31</v>
      </c>
      <c r="I1500" s="4" t="s">
        <v>2200</v>
      </c>
      <c r="J1500" s="4" t="s">
        <v>20</v>
      </c>
      <c r="K1500" s="4" t="s">
        <v>32</v>
      </c>
      <c r="L1500" s="4" t="s">
        <v>21</v>
      </c>
      <c r="M1500" s="15">
        <v>37440</v>
      </c>
      <c r="N1500" s="15">
        <v>57200</v>
      </c>
      <c r="O1500" s="16">
        <v>47320</v>
      </c>
      <c r="P1500" s="25">
        <f t="shared" si="71"/>
        <v>0</v>
      </c>
      <c r="Q1500" s="25">
        <f t="shared" si="69"/>
        <v>1</v>
      </c>
      <c r="R1500" s="25">
        <f t="shared" si="70"/>
        <v>0</v>
      </c>
    </row>
    <row r="1501" spans="1:18" x14ac:dyDescent="0.2">
      <c r="A1501" s="5" t="s">
        <v>88</v>
      </c>
      <c r="B1501" s="5" t="s">
        <v>299</v>
      </c>
      <c r="C1501" s="5" t="s">
        <v>90</v>
      </c>
      <c r="D1501" s="5" t="s">
        <v>594</v>
      </c>
      <c r="E1501" s="5" t="s">
        <v>115</v>
      </c>
      <c r="F1501" s="5" t="s">
        <v>115</v>
      </c>
      <c r="G1501" s="5" t="s">
        <v>115</v>
      </c>
      <c r="H1501" s="5" t="s">
        <v>31</v>
      </c>
      <c r="I1501" s="5" t="s">
        <v>2607</v>
      </c>
      <c r="J1501" s="5" t="s">
        <v>20</v>
      </c>
      <c r="K1501" s="5" t="s">
        <v>32</v>
      </c>
      <c r="L1501" s="5" t="s">
        <v>21</v>
      </c>
      <c r="M1501" s="17">
        <v>90064</v>
      </c>
      <c r="N1501" s="17">
        <v>90064</v>
      </c>
      <c r="O1501" s="18">
        <v>90064</v>
      </c>
      <c r="P1501" s="25">
        <f t="shared" si="71"/>
        <v>0</v>
      </c>
      <c r="Q1501" s="25">
        <f t="shared" si="69"/>
        <v>0</v>
      </c>
      <c r="R1501" s="25">
        <f t="shared" si="70"/>
        <v>0</v>
      </c>
    </row>
    <row r="1502" spans="1:18" x14ac:dyDescent="0.2">
      <c r="A1502" s="4" t="s">
        <v>81</v>
      </c>
      <c r="B1502" s="4" t="s">
        <v>1462</v>
      </c>
      <c r="C1502" s="4" t="s">
        <v>23</v>
      </c>
      <c r="D1502" s="4" t="s">
        <v>967</v>
      </c>
      <c r="E1502" s="4" t="s">
        <v>17</v>
      </c>
      <c r="F1502" s="4" t="s">
        <v>17</v>
      </c>
      <c r="G1502" s="4" t="s">
        <v>17</v>
      </c>
      <c r="H1502" s="4" t="s">
        <v>18</v>
      </c>
      <c r="I1502" s="4" t="s">
        <v>2608</v>
      </c>
      <c r="J1502" s="4" t="s">
        <v>45</v>
      </c>
      <c r="K1502" s="4" t="s">
        <v>17</v>
      </c>
      <c r="L1502" s="4" t="s">
        <v>21</v>
      </c>
      <c r="M1502" s="15">
        <v>66000</v>
      </c>
      <c r="N1502" s="15">
        <v>84500</v>
      </c>
      <c r="O1502" s="16">
        <v>75250</v>
      </c>
      <c r="P1502" s="25">
        <f t="shared" si="71"/>
        <v>0</v>
      </c>
      <c r="Q1502" s="25">
        <f t="shared" ref="Q1502:Q1565" si="72">IF(OR(N1502&lt;V$22, N1502&gt;V$26), 1, 0)</f>
        <v>0</v>
      </c>
      <c r="R1502" s="25">
        <f t="shared" ref="R1502:R1565" si="73">IF(OR(O1502&lt;V$23, O1502&gt;V$27),1,0)</f>
        <v>0</v>
      </c>
    </row>
    <row r="1503" spans="1:18" x14ac:dyDescent="0.2">
      <c r="A1503" s="5" t="s">
        <v>81</v>
      </c>
      <c r="B1503" s="5" t="s">
        <v>1695</v>
      </c>
      <c r="C1503" s="5" t="s">
        <v>50</v>
      </c>
      <c r="D1503" s="5" t="s">
        <v>1696</v>
      </c>
      <c r="E1503" s="5" t="s">
        <v>319</v>
      </c>
      <c r="F1503" s="5" t="s">
        <v>319</v>
      </c>
      <c r="G1503" s="5" t="s">
        <v>319</v>
      </c>
      <c r="H1503" s="5" t="s">
        <v>31</v>
      </c>
      <c r="I1503" s="5" t="s">
        <v>2609</v>
      </c>
      <c r="J1503" s="5" t="s">
        <v>20</v>
      </c>
      <c r="K1503" s="5" t="s">
        <v>32</v>
      </c>
      <c r="L1503" s="5" t="s">
        <v>21</v>
      </c>
      <c r="M1503" s="17">
        <v>65000</v>
      </c>
      <c r="N1503" s="17">
        <v>65000</v>
      </c>
      <c r="O1503" s="18">
        <v>65000</v>
      </c>
      <c r="P1503" s="25">
        <f t="shared" si="71"/>
        <v>0</v>
      </c>
      <c r="Q1503" s="25">
        <f t="shared" si="72"/>
        <v>0</v>
      </c>
      <c r="R1503" s="25">
        <f t="shared" si="73"/>
        <v>0</v>
      </c>
    </row>
    <row r="1504" spans="1:18" x14ac:dyDescent="0.2">
      <c r="A1504" s="4" t="s">
        <v>48</v>
      </c>
      <c r="B1504" s="4" t="s">
        <v>719</v>
      </c>
      <c r="C1504" s="4" t="s">
        <v>23</v>
      </c>
      <c r="D1504" s="4" t="s">
        <v>720</v>
      </c>
      <c r="E1504" s="4" t="s">
        <v>37</v>
      </c>
      <c r="F1504" s="4" t="s">
        <v>37</v>
      </c>
      <c r="G1504" s="4" t="s">
        <v>37</v>
      </c>
      <c r="H1504" s="4" t="s">
        <v>31</v>
      </c>
      <c r="I1504" s="4" t="s">
        <v>2610</v>
      </c>
      <c r="J1504" s="4" t="s">
        <v>45</v>
      </c>
      <c r="K1504" s="4" t="s">
        <v>32</v>
      </c>
      <c r="L1504" s="4" t="s">
        <v>21</v>
      </c>
      <c r="M1504" s="15">
        <v>113000</v>
      </c>
      <c r="N1504" s="15">
        <v>113000</v>
      </c>
      <c r="O1504" s="16">
        <v>113000</v>
      </c>
      <c r="P1504" s="25">
        <f t="shared" si="71"/>
        <v>1</v>
      </c>
      <c r="Q1504" s="25">
        <f t="shared" si="72"/>
        <v>0</v>
      </c>
      <c r="R1504" s="25">
        <f t="shared" si="73"/>
        <v>0</v>
      </c>
    </row>
    <row r="1505" spans="1:18" x14ac:dyDescent="0.2">
      <c r="A1505" s="5" t="s">
        <v>55</v>
      </c>
      <c r="B1505" s="5" t="s">
        <v>2611</v>
      </c>
      <c r="C1505" s="5" t="s">
        <v>50</v>
      </c>
      <c r="D1505" s="5" t="s">
        <v>2612</v>
      </c>
      <c r="E1505" s="5" t="s">
        <v>260</v>
      </c>
      <c r="F1505" s="5" t="s">
        <v>260</v>
      </c>
      <c r="G1505" s="5" t="s">
        <v>260</v>
      </c>
      <c r="H1505" s="5" t="s">
        <v>186</v>
      </c>
      <c r="I1505" s="5" t="s">
        <v>2613</v>
      </c>
      <c r="J1505" s="5" t="s">
        <v>20</v>
      </c>
      <c r="K1505" s="5" t="s">
        <v>32</v>
      </c>
      <c r="L1505" s="5" t="s">
        <v>301</v>
      </c>
      <c r="M1505" s="17">
        <v>49000</v>
      </c>
      <c r="N1505" s="17">
        <v>64000</v>
      </c>
      <c r="O1505" s="18">
        <v>56500</v>
      </c>
      <c r="P1505" s="25">
        <f t="shared" si="71"/>
        <v>0</v>
      </c>
      <c r="Q1505" s="25">
        <f t="shared" si="72"/>
        <v>0</v>
      </c>
      <c r="R1505" s="25">
        <f t="shared" si="73"/>
        <v>0</v>
      </c>
    </row>
    <row r="1506" spans="1:18" x14ac:dyDescent="0.2">
      <c r="A1506" s="4" t="s">
        <v>48</v>
      </c>
      <c r="B1506" s="4" t="s">
        <v>2614</v>
      </c>
      <c r="C1506" s="4" t="s">
        <v>50</v>
      </c>
      <c r="D1506" s="4" t="s">
        <v>1239</v>
      </c>
      <c r="E1506" s="4" t="s">
        <v>600</v>
      </c>
      <c r="F1506" s="4" t="s">
        <v>600</v>
      </c>
      <c r="G1506" s="4" t="s">
        <v>600</v>
      </c>
      <c r="H1506" s="4" t="s">
        <v>31</v>
      </c>
      <c r="I1506" s="4" t="s">
        <v>2615</v>
      </c>
      <c r="J1506" s="4" t="s">
        <v>20</v>
      </c>
      <c r="K1506" s="4" t="s">
        <v>32</v>
      </c>
      <c r="L1506" s="4" t="s">
        <v>130</v>
      </c>
      <c r="M1506" s="15">
        <v>61000</v>
      </c>
      <c r="N1506" s="15">
        <v>91000</v>
      </c>
      <c r="O1506" s="16">
        <v>76000</v>
      </c>
      <c r="P1506" s="25">
        <f t="shared" si="71"/>
        <v>0</v>
      </c>
      <c r="Q1506" s="25">
        <f t="shared" si="72"/>
        <v>0</v>
      </c>
      <c r="R1506" s="25">
        <f t="shared" si="73"/>
        <v>0</v>
      </c>
    </row>
    <row r="1507" spans="1:18" x14ac:dyDescent="0.2">
      <c r="A1507" s="5" t="s">
        <v>424</v>
      </c>
      <c r="B1507" s="5" t="s">
        <v>929</v>
      </c>
      <c r="C1507" s="5" t="s">
        <v>50</v>
      </c>
      <c r="D1507" s="5" t="s">
        <v>930</v>
      </c>
      <c r="E1507" s="5" t="s">
        <v>136</v>
      </c>
      <c r="F1507" s="5" t="s">
        <v>136</v>
      </c>
      <c r="G1507" s="5" t="s">
        <v>136</v>
      </c>
      <c r="H1507" s="5" t="s">
        <v>100</v>
      </c>
      <c r="I1507" s="5" t="s">
        <v>2616</v>
      </c>
      <c r="J1507" s="5" t="s">
        <v>20</v>
      </c>
      <c r="K1507" s="5" t="s">
        <v>32</v>
      </c>
      <c r="L1507" s="5" t="s">
        <v>481</v>
      </c>
      <c r="M1507" s="17">
        <v>30240.560000000001</v>
      </c>
      <c r="N1507" s="17">
        <v>57200</v>
      </c>
      <c r="O1507" s="18">
        <v>43720.28</v>
      </c>
      <c r="P1507" s="25">
        <f t="shared" si="71"/>
        <v>0</v>
      </c>
      <c r="Q1507" s="25">
        <f t="shared" si="72"/>
        <v>1</v>
      </c>
      <c r="R1507" s="25">
        <f t="shared" si="73"/>
        <v>0</v>
      </c>
    </row>
    <row r="1508" spans="1:18" x14ac:dyDescent="0.2">
      <c r="A1508" s="4" t="s">
        <v>81</v>
      </c>
      <c r="B1508" s="4" t="s">
        <v>2617</v>
      </c>
      <c r="C1508" s="4" t="s">
        <v>50</v>
      </c>
      <c r="D1508" s="4" t="s">
        <v>1294</v>
      </c>
      <c r="E1508" s="4" t="s">
        <v>37</v>
      </c>
      <c r="F1508" s="4" t="s">
        <v>37</v>
      </c>
      <c r="G1508" s="4" t="s">
        <v>37</v>
      </c>
      <c r="H1508" s="4" t="s">
        <v>31</v>
      </c>
      <c r="I1508" s="4" t="s">
        <v>2618</v>
      </c>
      <c r="J1508" s="4" t="s">
        <v>45</v>
      </c>
      <c r="K1508" s="4" t="s">
        <v>32</v>
      </c>
      <c r="L1508" s="4" t="s">
        <v>33</v>
      </c>
      <c r="M1508" s="15">
        <v>135200</v>
      </c>
      <c r="N1508" s="15">
        <v>145600</v>
      </c>
      <c r="O1508" s="16">
        <v>140400</v>
      </c>
      <c r="P1508" s="25">
        <f t="shared" si="71"/>
        <v>1</v>
      </c>
      <c r="Q1508" s="25">
        <f t="shared" si="72"/>
        <v>1</v>
      </c>
      <c r="R1508" s="25">
        <f t="shared" si="73"/>
        <v>1</v>
      </c>
    </row>
    <row r="1509" spans="1:18" x14ac:dyDescent="0.2">
      <c r="A1509" s="5" t="s">
        <v>22</v>
      </c>
      <c r="B1509" s="5" t="s">
        <v>296</v>
      </c>
      <c r="C1509" s="5" t="s">
        <v>50</v>
      </c>
      <c r="D1509" s="5" t="s">
        <v>551</v>
      </c>
      <c r="E1509" s="5" t="s">
        <v>552</v>
      </c>
      <c r="F1509" s="5" t="s">
        <v>552</v>
      </c>
      <c r="G1509" s="5" t="s">
        <v>552</v>
      </c>
      <c r="H1509" s="5" t="s">
        <v>100</v>
      </c>
      <c r="I1509" s="5" t="s">
        <v>2619</v>
      </c>
      <c r="J1509" s="5" t="s">
        <v>20</v>
      </c>
      <c r="K1509" s="5" t="s">
        <v>32</v>
      </c>
      <c r="L1509" s="5" t="s">
        <v>21</v>
      </c>
      <c r="M1509" s="17">
        <v>70000</v>
      </c>
      <c r="N1509" s="17">
        <v>94000</v>
      </c>
      <c r="O1509" s="18">
        <v>82000</v>
      </c>
      <c r="P1509" s="25">
        <f t="shared" si="71"/>
        <v>0</v>
      </c>
      <c r="Q1509" s="25">
        <f t="shared" si="72"/>
        <v>0</v>
      </c>
      <c r="R1509" s="25">
        <f t="shared" si="73"/>
        <v>0</v>
      </c>
    </row>
    <row r="1510" spans="1:18" x14ac:dyDescent="0.2">
      <c r="A1510" s="4" t="s">
        <v>81</v>
      </c>
      <c r="B1510" s="4" t="s">
        <v>1030</v>
      </c>
      <c r="C1510" s="4" t="s">
        <v>1031</v>
      </c>
      <c r="D1510" s="4" t="s">
        <v>1729</v>
      </c>
      <c r="E1510" s="4" t="s">
        <v>1730</v>
      </c>
      <c r="F1510" s="4" t="s">
        <v>1730</v>
      </c>
      <c r="G1510" s="4" t="s">
        <v>1730</v>
      </c>
      <c r="H1510" s="4" t="s">
        <v>178</v>
      </c>
      <c r="I1510" s="4" t="s">
        <v>2263</v>
      </c>
      <c r="J1510" s="4" t="s">
        <v>20</v>
      </c>
      <c r="K1510" s="4" t="s">
        <v>32</v>
      </c>
      <c r="L1510" s="4" t="s">
        <v>21</v>
      </c>
      <c r="M1510" s="15">
        <v>63000</v>
      </c>
      <c r="N1510" s="15">
        <v>63000</v>
      </c>
      <c r="O1510" s="16">
        <v>63000</v>
      </c>
      <c r="P1510" s="25">
        <f t="shared" si="71"/>
        <v>0</v>
      </c>
      <c r="Q1510" s="25">
        <f t="shared" si="72"/>
        <v>0</v>
      </c>
      <c r="R1510" s="25">
        <f t="shared" si="73"/>
        <v>0</v>
      </c>
    </row>
    <row r="1511" spans="1:18" x14ac:dyDescent="0.2">
      <c r="A1511" s="5" t="s">
        <v>81</v>
      </c>
      <c r="B1511" s="5" t="s">
        <v>217</v>
      </c>
      <c r="C1511" s="5" t="s">
        <v>23</v>
      </c>
      <c r="D1511" s="5" t="s">
        <v>1249</v>
      </c>
      <c r="E1511" s="5" t="s">
        <v>204</v>
      </c>
      <c r="F1511" s="5" t="s">
        <v>204</v>
      </c>
      <c r="G1511" s="5" t="s">
        <v>204</v>
      </c>
      <c r="H1511" s="5" t="s">
        <v>31</v>
      </c>
      <c r="I1511" s="5" t="s">
        <v>2620</v>
      </c>
      <c r="J1511" s="5" t="s">
        <v>45</v>
      </c>
      <c r="K1511" s="5" t="s">
        <v>32</v>
      </c>
      <c r="L1511" s="5" t="s">
        <v>46</v>
      </c>
      <c r="M1511" s="17">
        <v>84000</v>
      </c>
      <c r="N1511" s="17">
        <v>104000</v>
      </c>
      <c r="O1511" s="18">
        <v>94000</v>
      </c>
      <c r="P1511" s="25">
        <f t="shared" si="71"/>
        <v>0</v>
      </c>
      <c r="Q1511" s="25">
        <f t="shared" si="72"/>
        <v>0</v>
      </c>
      <c r="R1511" s="25">
        <f t="shared" si="73"/>
        <v>0</v>
      </c>
    </row>
    <row r="1512" spans="1:18" x14ac:dyDescent="0.2">
      <c r="A1512" s="4" t="s">
        <v>96</v>
      </c>
      <c r="B1512" s="4" t="s">
        <v>1444</v>
      </c>
      <c r="C1512" s="4" t="s">
        <v>50</v>
      </c>
      <c r="D1512" s="4" t="s">
        <v>1445</v>
      </c>
      <c r="E1512" s="4" t="s">
        <v>260</v>
      </c>
      <c r="F1512" s="4" t="s">
        <v>260</v>
      </c>
      <c r="G1512" s="4" t="s">
        <v>260</v>
      </c>
      <c r="H1512" s="4" t="s">
        <v>186</v>
      </c>
      <c r="I1512" s="4" t="s">
        <v>2505</v>
      </c>
      <c r="J1512" s="4" t="s">
        <v>20</v>
      </c>
      <c r="K1512" s="4" t="s">
        <v>32</v>
      </c>
      <c r="L1512" s="4" t="s">
        <v>33</v>
      </c>
      <c r="M1512" s="15">
        <v>47000</v>
      </c>
      <c r="N1512" s="15">
        <v>65000</v>
      </c>
      <c r="O1512" s="16">
        <v>56000</v>
      </c>
      <c r="P1512" s="25">
        <f t="shared" si="71"/>
        <v>0</v>
      </c>
      <c r="Q1512" s="25">
        <f t="shared" si="72"/>
        <v>0</v>
      </c>
      <c r="R1512" s="25">
        <f t="shared" si="73"/>
        <v>0</v>
      </c>
    </row>
    <row r="1513" spans="1:18" x14ac:dyDescent="0.2">
      <c r="A1513" s="5" t="s">
        <v>22</v>
      </c>
      <c r="B1513" s="5" t="s">
        <v>191</v>
      </c>
      <c r="C1513" s="5" t="s">
        <v>50</v>
      </c>
      <c r="D1513" s="5" t="s">
        <v>253</v>
      </c>
      <c r="E1513" s="5" t="s">
        <v>37</v>
      </c>
      <c r="F1513" s="5" t="s">
        <v>37</v>
      </c>
      <c r="G1513" s="5" t="s">
        <v>37</v>
      </c>
      <c r="H1513" s="5" t="s">
        <v>31</v>
      </c>
      <c r="I1513" s="5" t="s">
        <v>2621</v>
      </c>
      <c r="J1513" s="5" t="s">
        <v>20</v>
      </c>
      <c r="K1513" s="5" t="s">
        <v>32</v>
      </c>
      <c r="L1513" s="5" t="s">
        <v>33</v>
      </c>
      <c r="M1513" s="17">
        <v>50000</v>
      </c>
      <c r="N1513" s="17">
        <v>57200</v>
      </c>
      <c r="O1513" s="18">
        <v>53600</v>
      </c>
      <c r="P1513" s="25">
        <f t="shared" si="71"/>
        <v>0</v>
      </c>
      <c r="Q1513" s="25">
        <f t="shared" si="72"/>
        <v>1</v>
      </c>
      <c r="R1513" s="25">
        <f t="shared" si="73"/>
        <v>0</v>
      </c>
    </row>
    <row r="1514" spans="1:18" x14ac:dyDescent="0.2">
      <c r="A1514" s="4" t="s">
        <v>96</v>
      </c>
      <c r="B1514" s="4" t="s">
        <v>2622</v>
      </c>
      <c r="C1514" s="4" t="s">
        <v>50</v>
      </c>
      <c r="D1514" s="4" t="s">
        <v>2623</v>
      </c>
      <c r="E1514" s="4" t="s">
        <v>37</v>
      </c>
      <c r="F1514" s="4" t="s">
        <v>37</v>
      </c>
      <c r="G1514" s="4" t="s">
        <v>37</v>
      </c>
      <c r="H1514" s="4" t="s">
        <v>31</v>
      </c>
      <c r="I1514" s="4" t="s">
        <v>2624</v>
      </c>
      <c r="J1514" s="4" t="s">
        <v>20</v>
      </c>
      <c r="K1514" s="4" t="s">
        <v>32</v>
      </c>
      <c r="L1514" s="4" t="s">
        <v>21</v>
      </c>
      <c r="M1514" s="15">
        <v>70000</v>
      </c>
      <c r="N1514" s="15">
        <v>124000</v>
      </c>
      <c r="O1514" s="16">
        <v>97000</v>
      </c>
      <c r="P1514" s="25">
        <f t="shared" si="71"/>
        <v>0</v>
      </c>
      <c r="Q1514" s="25">
        <f t="shared" si="72"/>
        <v>1</v>
      </c>
      <c r="R1514" s="25">
        <f t="shared" si="73"/>
        <v>0</v>
      </c>
    </row>
    <row r="1515" spans="1:18" x14ac:dyDescent="0.2">
      <c r="A1515" s="5" t="s">
        <v>22</v>
      </c>
      <c r="B1515" s="5" t="s">
        <v>1661</v>
      </c>
      <c r="C1515" s="5" t="s">
        <v>50</v>
      </c>
      <c r="D1515" s="5" t="s">
        <v>1662</v>
      </c>
      <c r="E1515" s="5" t="s">
        <v>37</v>
      </c>
      <c r="F1515" s="5" t="s">
        <v>37</v>
      </c>
      <c r="G1515" s="5" t="s">
        <v>37</v>
      </c>
      <c r="H1515" s="5" t="s">
        <v>31</v>
      </c>
      <c r="I1515" s="5" t="s">
        <v>2625</v>
      </c>
      <c r="J1515" s="5" t="s">
        <v>20</v>
      </c>
      <c r="K1515" s="5" t="s">
        <v>32</v>
      </c>
      <c r="L1515" s="5" t="s">
        <v>21</v>
      </c>
      <c r="M1515" s="17">
        <v>44000</v>
      </c>
      <c r="N1515" s="17">
        <v>57200</v>
      </c>
      <c r="O1515" s="18">
        <v>50600</v>
      </c>
      <c r="P1515" s="25">
        <f t="shared" si="71"/>
        <v>0</v>
      </c>
      <c r="Q1515" s="25">
        <f t="shared" si="72"/>
        <v>1</v>
      </c>
      <c r="R1515" s="25">
        <f t="shared" si="73"/>
        <v>0</v>
      </c>
    </row>
    <row r="1516" spans="1:18" x14ac:dyDescent="0.2">
      <c r="A1516" s="4" t="s">
        <v>81</v>
      </c>
      <c r="B1516" s="4" t="s">
        <v>1214</v>
      </c>
      <c r="C1516" s="4" t="s">
        <v>50</v>
      </c>
      <c r="D1516" s="4" t="s">
        <v>1215</v>
      </c>
      <c r="E1516" s="4" t="s">
        <v>37</v>
      </c>
      <c r="F1516" s="4" t="s">
        <v>37</v>
      </c>
      <c r="G1516" s="4" t="s">
        <v>37</v>
      </c>
      <c r="H1516" s="4" t="s">
        <v>31</v>
      </c>
      <c r="I1516" s="4" t="s">
        <v>2626</v>
      </c>
      <c r="J1516" s="4" t="s">
        <v>20</v>
      </c>
      <c r="K1516" s="4" t="s">
        <v>32</v>
      </c>
      <c r="L1516" s="4" t="s">
        <v>33</v>
      </c>
      <c r="M1516" s="15">
        <v>90646.399999999994</v>
      </c>
      <c r="N1516" s="15">
        <v>99320</v>
      </c>
      <c r="O1516" s="16">
        <v>94983.2</v>
      </c>
      <c r="P1516" s="25">
        <f t="shared" si="71"/>
        <v>0</v>
      </c>
      <c r="Q1516" s="25">
        <f t="shared" si="72"/>
        <v>0</v>
      </c>
      <c r="R1516" s="25">
        <f t="shared" si="73"/>
        <v>0</v>
      </c>
    </row>
    <row r="1517" spans="1:18" x14ac:dyDescent="0.2">
      <c r="A1517" s="5" t="s">
        <v>26</v>
      </c>
      <c r="B1517" s="5" t="s">
        <v>242</v>
      </c>
      <c r="C1517" s="5" t="s">
        <v>50</v>
      </c>
      <c r="D1517" s="5" t="s">
        <v>243</v>
      </c>
      <c r="E1517" s="5" t="s">
        <v>52</v>
      </c>
      <c r="F1517" s="5" t="s">
        <v>52</v>
      </c>
      <c r="G1517" s="5" t="s">
        <v>52</v>
      </c>
      <c r="H1517" s="5" t="s">
        <v>53</v>
      </c>
      <c r="I1517" s="5" t="s">
        <v>2627</v>
      </c>
      <c r="J1517" s="5" t="s">
        <v>20</v>
      </c>
      <c r="K1517" s="5" t="s">
        <v>32</v>
      </c>
      <c r="L1517" s="5" t="s">
        <v>39</v>
      </c>
      <c r="M1517" s="17">
        <v>76000</v>
      </c>
      <c r="N1517" s="17">
        <v>87000</v>
      </c>
      <c r="O1517" s="18">
        <v>81500</v>
      </c>
      <c r="P1517" s="25">
        <f t="shared" si="71"/>
        <v>0</v>
      </c>
      <c r="Q1517" s="25">
        <f t="shared" si="72"/>
        <v>0</v>
      </c>
      <c r="R1517" s="25">
        <f t="shared" si="73"/>
        <v>0</v>
      </c>
    </row>
    <row r="1518" spans="1:18" x14ac:dyDescent="0.2">
      <c r="A1518" s="4" t="s">
        <v>26</v>
      </c>
      <c r="B1518" s="4" t="s">
        <v>2628</v>
      </c>
      <c r="C1518" s="4" t="s">
        <v>28</v>
      </c>
      <c r="D1518" s="4" t="s">
        <v>1311</v>
      </c>
      <c r="E1518" s="4" t="s">
        <v>212</v>
      </c>
      <c r="F1518" s="4" t="s">
        <v>212</v>
      </c>
      <c r="G1518" s="4" t="s">
        <v>212</v>
      </c>
      <c r="H1518" s="4" t="s">
        <v>31</v>
      </c>
      <c r="I1518" s="4" t="s">
        <v>2110</v>
      </c>
      <c r="J1518" s="4" t="s">
        <v>20</v>
      </c>
      <c r="K1518" s="4" t="s">
        <v>32</v>
      </c>
      <c r="L1518" s="4" t="s">
        <v>21</v>
      </c>
      <c r="M1518" s="15">
        <v>60000</v>
      </c>
      <c r="N1518" s="15">
        <v>65000</v>
      </c>
      <c r="O1518" s="16">
        <v>62500</v>
      </c>
      <c r="P1518" s="25">
        <f t="shared" si="71"/>
        <v>0</v>
      </c>
      <c r="Q1518" s="25">
        <f t="shared" si="72"/>
        <v>0</v>
      </c>
      <c r="R1518" s="25">
        <f t="shared" si="73"/>
        <v>0</v>
      </c>
    </row>
    <row r="1519" spans="1:18" x14ac:dyDescent="0.2">
      <c r="A1519" s="5" t="s">
        <v>55</v>
      </c>
      <c r="B1519" s="5" t="s">
        <v>1197</v>
      </c>
      <c r="C1519" s="5" t="s">
        <v>50</v>
      </c>
      <c r="D1519" s="5" t="s">
        <v>854</v>
      </c>
      <c r="E1519" s="5" t="s">
        <v>487</v>
      </c>
      <c r="F1519" s="5" t="s">
        <v>487</v>
      </c>
      <c r="G1519" s="5" t="s">
        <v>487</v>
      </c>
      <c r="H1519" s="5" t="s">
        <v>31</v>
      </c>
      <c r="I1519" s="5" t="s">
        <v>2629</v>
      </c>
      <c r="J1519" s="5" t="s">
        <v>20</v>
      </c>
      <c r="K1519" s="5" t="s">
        <v>32</v>
      </c>
      <c r="L1519" s="5" t="s">
        <v>21</v>
      </c>
      <c r="M1519" s="17">
        <v>54000</v>
      </c>
      <c r="N1519" s="17">
        <v>88000</v>
      </c>
      <c r="O1519" s="18">
        <v>71000</v>
      </c>
      <c r="P1519" s="25">
        <f t="shared" si="71"/>
        <v>0</v>
      </c>
      <c r="Q1519" s="25">
        <f t="shared" si="72"/>
        <v>0</v>
      </c>
      <c r="R1519" s="25">
        <f t="shared" si="73"/>
        <v>0</v>
      </c>
    </row>
    <row r="1520" spans="1:18" x14ac:dyDescent="0.2">
      <c r="A1520" s="4" t="s">
        <v>55</v>
      </c>
      <c r="B1520" s="4" t="s">
        <v>1197</v>
      </c>
      <c r="C1520" s="4" t="s">
        <v>50</v>
      </c>
      <c r="D1520" s="4" t="s">
        <v>854</v>
      </c>
      <c r="E1520" s="4" t="s">
        <v>487</v>
      </c>
      <c r="F1520" s="4" t="s">
        <v>487</v>
      </c>
      <c r="G1520" s="4" t="s">
        <v>487</v>
      </c>
      <c r="H1520" s="4" t="s">
        <v>146</v>
      </c>
      <c r="I1520" s="4" t="s">
        <v>2629</v>
      </c>
      <c r="J1520" s="4" t="s">
        <v>20</v>
      </c>
      <c r="K1520" s="4" t="s">
        <v>32</v>
      </c>
      <c r="L1520" s="4" t="s">
        <v>21</v>
      </c>
      <c r="M1520" s="15">
        <v>54000</v>
      </c>
      <c r="N1520" s="15">
        <v>88000</v>
      </c>
      <c r="O1520" s="16">
        <v>71000</v>
      </c>
      <c r="P1520" s="25">
        <f t="shared" si="71"/>
        <v>0</v>
      </c>
      <c r="Q1520" s="25">
        <f t="shared" si="72"/>
        <v>0</v>
      </c>
      <c r="R1520" s="25">
        <f t="shared" si="73"/>
        <v>0</v>
      </c>
    </row>
    <row r="1521" spans="1:18" x14ac:dyDescent="0.2">
      <c r="A1521" s="5" t="s">
        <v>48</v>
      </c>
      <c r="B1521" s="5" t="s">
        <v>2630</v>
      </c>
      <c r="C1521" s="5" t="s">
        <v>50</v>
      </c>
      <c r="D1521" s="5" t="s">
        <v>2631</v>
      </c>
      <c r="E1521" s="5" t="s">
        <v>560</v>
      </c>
      <c r="F1521" s="5" t="s">
        <v>560</v>
      </c>
      <c r="G1521" s="5" t="s">
        <v>560</v>
      </c>
      <c r="H1521" s="5" t="s">
        <v>31</v>
      </c>
      <c r="I1521" s="5" t="s">
        <v>2632</v>
      </c>
      <c r="J1521" s="5" t="s">
        <v>20</v>
      </c>
      <c r="K1521" s="5" t="s">
        <v>32</v>
      </c>
      <c r="L1521" s="5" t="s">
        <v>21</v>
      </c>
      <c r="M1521" s="17">
        <v>58000</v>
      </c>
      <c r="N1521" s="17">
        <v>64000</v>
      </c>
      <c r="O1521" s="18">
        <v>61000</v>
      </c>
      <c r="P1521" s="25">
        <f t="shared" si="71"/>
        <v>0</v>
      </c>
      <c r="Q1521" s="25">
        <f t="shared" si="72"/>
        <v>0</v>
      </c>
      <c r="R1521" s="25">
        <f t="shared" si="73"/>
        <v>0</v>
      </c>
    </row>
    <row r="1522" spans="1:18" x14ac:dyDescent="0.2">
      <c r="A1522" s="4" t="s">
        <v>26</v>
      </c>
      <c r="B1522" s="4" t="s">
        <v>445</v>
      </c>
      <c r="C1522" s="4" t="s">
        <v>23</v>
      </c>
      <c r="D1522" s="4" t="s">
        <v>263</v>
      </c>
      <c r="E1522" s="4" t="s">
        <v>37</v>
      </c>
      <c r="F1522" s="4" t="s">
        <v>37</v>
      </c>
      <c r="G1522" s="4" t="s">
        <v>37</v>
      </c>
      <c r="H1522" s="4" t="s">
        <v>31</v>
      </c>
      <c r="I1522" s="4" t="s">
        <v>2633</v>
      </c>
      <c r="J1522" s="4" t="s">
        <v>20</v>
      </c>
      <c r="K1522" s="4" t="s">
        <v>32</v>
      </c>
      <c r="L1522" s="4" t="s">
        <v>93</v>
      </c>
      <c r="M1522" s="15">
        <v>75000</v>
      </c>
      <c r="N1522" s="15">
        <v>100000</v>
      </c>
      <c r="O1522" s="16">
        <v>87500</v>
      </c>
      <c r="P1522" s="25">
        <f t="shared" si="71"/>
        <v>0</v>
      </c>
      <c r="Q1522" s="25">
        <f t="shared" si="72"/>
        <v>0</v>
      </c>
      <c r="R1522" s="25">
        <f t="shared" si="73"/>
        <v>0</v>
      </c>
    </row>
    <row r="1523" spans="1:18" x14ac:dyDescent="0.2">
      <c r="A1523" s="5" t="s">
        <v>13</v>
      </c>
      <c r="B1523" s="5" t="s">
        <v>1403</v>
      </c>
      <c r="C1523" s="5" t="s">
        <v>35</v>
      </c>
      <c r="D1523" s="5" t="s">
        <v>1404</v>
      </c>
      <c r="E1523" s="5" t="s">
        <v>212</v>
      </c>
      <c r="F1523" s="5" t="s">
        <v>212</v>
      </c>
      <c r="G1523" s="5" t="s">
        <v>212</v>
      </c>
      <c r="H1523" s="5" t="s">
        <v>31</v>
      </c>
      <c r="I1523" s="5" t="s">
        <v>2634</v>
      </c>
      <c r="J1523" s="5" t="s">
        <v>45</v>
      </c>
      <c r="K1523" s="5" t="s">
        <v>32</v>
      </c>
      <c r="L1523" s="5" t="s">
        <v>33</v>
      </c>
      <c r="M1523" s="17">
        <v>75000</v>
      </c>
      <c r="N1523" s="17">
        <v>150000</v>
      </c>
      <c r="O1523" s="18">
        <v>112500</v>
      </c>
      <c r="P1523" s="25">
        <f t="shared" si="71"/>
        <v>0</v>
      </c>
      <c r="Q1523" s="25">
        <f t="shared" si="72"/>
        <v>1</v>
      </c>
      <c r="R1523" s="25">
        <f t="shared" si="73"/>
        <v>0</v>
      </c>
    </row>
    <row r="1524" spans="1:18" x14ac:dyDescent="0.2">
      <c r="A1524" s="4" t="s">
        <v>48</v>
      </c>
      <c r="B1524" s="4" t="s">
        <v>828</v>
      </c>
      <c r="C1524" s="4" t="s">
        <v>50</v>
      </c>
      <c r="D1524" s="4" t="s">
        <v>829</v>
      </c>
      <c r="E1524" s="4" t="s">
        <v>17</v>
      </c>
      <c r="F1524" s="4" t="s">
        <v>17</v>
      </c>
      <c r="G1524" s="4" t="s">
        <v>17</v>
      </c>
      <c r="H1524" s="4" t="s">
        <v>18</v>
      </c>
      <c r="I1524" s="4" t="s">
        <v>2635</v>
      </c>
      <c r="J1524" s="4" t="s">
        <v>20</v>
      </c>
      <c r="K1524" s="4" t="s">
        <v>17</v>
      </c>
      <c r="L1524" s="4" t="s">
        <v>33</v>
      </c>
      <c r="M1524" s="15">
        <v>60000</v>
      </c>
      <c r="N1524" s="15">
        <v>65000</v>
      </c>
      <c r="O1524" s="16">
        <v>62500</v>
      </c>
      <c r="P1524" s="25">
        <f t="shared" si="71"/>
        <v>0</v>
      </c>
      <c r="Q1524" s="25">
        <f t="shared" si="72"/>
        <v>0</v>
      </c>
      <c r="R1524" s="25">
        <f t="shared" si="73"/>
        <v>0</v>
      </c>
    </row>
    <row r="1525" spans="1:18" x14ac:dyDescent="0.2">
      <c r="A1525" s="5" t="s">
        <v>22</v>
      </c>
      <c r="B1525" s="5" t="s">
        <v>454</v>
      </c>
      <c r="C1525" s="5" t="s">
        <v>50</v>
      </c>
      <c r="D1525" s="5" t="s">
        <v>78</v>
      </c>
      <c r="E1525" s="5" t="s">
        <v>37</v>
      </c>
      <c r="F1525" s="5" t="s">
        <v>37</v>
      </c>
      <c r="G1525" s="5" t="s">
        <v>37</v>
      </c>
      <c r="H1525" s="5" t="s">
        <v>31</v>
      </c>
      <c r="I1525" s="5" t="s">
        <v>2636</v>
      </c>
      <c r="J1525" s="5" t="s">
        <v>20</v>
      </c>
      <c r="K1525" s="5" t="s">
        <v>32</v>
      </c>
      <c r="L1525" s="5" t="s">
        <v>21</v>
      </c>
      <c r="M1525" s="17">
        <v>60000</v>
      </c>
      <c r="N1525" s="17">
        <v>100000</v>
      </c>
      <c r="O1525" s="18">
        <v>80000</v>
      </c>
      <c r="P1525" s="25">
        <f t="shared" si="71"/>
        <v>0</v>
      </c>
      <c r="Q1525" s="25">
        <f t="shared" si="72"/>
        <v>0</v>
      </c>
      <c r="R1525" s="25">
        <f t="shared" si="73"/>
        <v>0</v>
      </c>
    </row>
    <row r="1526" spans="1:18" x14ac:dyDescent="0.2">
      <c r="A1526" s="4" t="s">
        <v>22</v>
      </c>
      <c r="B1526" s="4" t="s">
        <v>1141</v>
      </c>
      <c r="C1526" s="4" t="s">
        <v>50</v>
      </c>
      <c r="D1526" s="4" t="s">
        <v>1142</v>
      </c>
      <c r="E1526" s="4" t="s">
        <v>37</v>
      </c>
      <c r="F1526" s="4" t="s">
        <v>37</v>
      </c>
      <c r="G1526" s="4" t="s">
        <v>37</v>
      </c>
      <c r="H1526" s="4" t="s">
        <v>31</v>
      </c>
      <c r="I1526" s="4" t="s">
        <v>2637</v>
      </c>
      <c r="J1526" s="4" t="s">
        <v>20</v>
      </c>
      <c r="K1526" s="4" t="s">
        <v>32</v>
      </c>
      <c r="L1526" s="4" t="s">
        <v>21</v>
      </c>
      <c r="M1526" s="15">
        <v>60000</v>
      </c>
      <c r="N1526" s="15">
        <v>95000</v>
      </c>
      <c r="O1526" s="16">
        <v>77500</v>
      </c>
      <c r="P1526" s="25">
        <f t="shared" si="71"/>
        <v>0</v>
      </c>
      <c r="Q1526" s="25">
        <f t="shared" si="72"/>
        <v>0</v>
      </c>
      <c r="R1526" s="25">
        <f t="shared" si="73"/>
        <v>0</v>
      </c>
    </row>
    <row r="1527" spans="1:18" x14ac:dyDescent="0.2">
      <c r="A1527" s="5" t="s">
        <v>13</v>
      </c>
      <c r="B1527" s="5" t="s">
        <v>1488</v>
      </c>
      <c r="C1527" s="5" t="s">
        <v>826</v>
      </c>
      <c r="D1527" s="5" t="s">
        <v>135</v>
      </c>
      <c r="E1527" s="5" t="s">
        <v>136</v>
      </c>
      <c r="F1527" s="5" t="s">
        <v>136</v>
      </c>
      <c r="G1527" s="5" t="s">
        <v>136</v>
      </c>
      <c r="H1527" s="5" t="s">
        <v>100</v>
      </c>
      <c r="I1527" s="5" t="s">
        <v>2638</v>
      </c>
      <c r="J1527" s="5" t="s">
        <v>20</v>
      </c>
      <c r="K1527" s="5" t="s">
        <v>32</v>
      </c>
      <c r="L1527" s="5" t="s">
        <v>33</v>
      </c>
      <c r="M1527" s="17">
        <v>60000</v>
      </c>
      <c r="N1527" s="17">
        <v>82000</v>
      </c>
      <c r="O1527" s="18">
        <v>71000</v>
      </c>
      <c r="P1527" s="25">
        <f t="shared" si="71"/>
        <v>0</v>
      </c>
      <c r="Q1527" s="25">
        <f t="shared" si="72"/>
        <v>0</v>
      </c>
      <c r="R1527" s="25">
        <f t="shared" si="73"/>
        <v>0</v>
      </c>
    </row>
    <row r="1528" spans="1:18" x14ac:dyDescent="0.2">
      <c r="A1528" s="4" t="s">
        <v>22</v>
      </c>
      <c r="B1528" s="4" t="s">
        <v>23</v>
      </c>
      <c r="C1528" s="4" t="s">
        <v>23</v>
      </c>
      <c r="D1528" s="4" t="s">
        <v>2639</v>
      </c>
      <c r="E1528" s="4" t="s">
        <v>1835</v>
      </c>
      <c r="F1528" s="4" t="s">
        <v>1835</v>
      </c>
      <c r="G1528" s="4" t="s">
        <v>1835</v>
      </c>
      <c r="H1528" s="4" t="s">
        <v>146</v>
      </c>
      <c r="I1528" s="4" t="s">
        <v>2640</v>
      </c>
      <c r="J1528" s="4" t="s">
        <v>20</v>
      </c>
      <c r="K1528" s="4" t="s">
        <v>32</v>
      </c>
      <c r="L1528" s="4" t="s">
        <v>33</v>
      </c>
      <c r="M1528" s="15">
        <v>137280</v>
      </c>
      <c r="N1528" s="15">
        <v>137280</v>
      </c>
      <c r="O1528" s="16">
        <v>137280</v>
      </c>
      <c r="P1528" s="25">
        <f t="shared" si="71"/>
        <v>1</v>
      </c>
      <c r="Q1528" s="25">
        <f t="shared" si="72"/>
        <v>1</v>
      </c>
      <c r="R1528" s="25">
        <f t="shared" si="73"/>
        <v>1</v>
      </c>
    </row>
    <row r="1529" spans="1:18" x14ac:dyDescent="0.2">
      <c r="A1529" s="5" t="s">
        <v>88</v>
      </c>
      <c r="B1529" s="5" t="s">
        <v>1128</v>
      </c>
      <c r="C1529" s="5" t="s">
        <v>90</v>
      </c>
      <c r="D1529" s="5" t="s">
        <v>1129</v>
      </c>
      <c r="E1529" s="5" t="s">
        <v>75</v>
      </c>
      <c r="F1529" s="5" t="s">
        <v>75</v>
      </c>
      <c r="G1529" s="5" t="s">
        <v>75</v>
      </c>
      <c r="H1529" s="5" t="s">
        <v>31</v>
      </c>
      <c r="I1529" s="5" t="s">
        <v>2641</v>
      </c>
      <c r="J1529" s="5" t="s">
        <v>20</v>
      </c>
      <c r="K1529" s="5" t="s">
        <v>32</v>
      </c>
      <c r="L1529" s="5" t="s">
        <v>21</v>
      </c>
      <c r="M1529" s="17">
        <v>67000</v>
      </c>
      <c r="N1529" s="17">
        <v>67000</v>
      </c>
      <c r="O1529" s="18">
        <v>67000</v>
      </c>
      <c r="P1529" s="25">
        <f t="shared" si="71"/>
        <v>0</v>
      </c>
      <c r="Q1529" s="25">
        <f t="shared" si="72"/>
        <v>0</v>
      </c>
      <c r="R1529" s="25">
        <f t="shared" si="73"/>
        <v>0</v>
      </c>
    </row>
    <row r="1530" spans="1:18" x14ac:dyDescent="0.2">
      <c r="A1530" s="4" t="s">
        <v>22</v>
      </c>
      <c r="B1530" s="4" t="s">
        <v>23</v>
      </c>
      <c r="C1530" s="4" t="s">
        <v>23</v>
      </c>
      <c r="D1530" s="4" t="s">
        <v>2642</v>
      </c>
      <c r="E1530" s="4" t="s">
        <v>37</v>
      </c>
      <c r="F1530" s="4" t="s">
        <v>37</v>
      </c>
      <c r="G1530" s="4" t="s">
        <v>37</v>
      </c>
      <c r="H1530" s="4" t="s">
        <v>31</v>
      </c>
      <c r="I1530" s="4" t="s">
        <v>2643</v>
      </c>
      <c r="J1530" s="4" t="s">
        <v>20</v>
      </c>
      <c r="K1530" s="4" t="s">
        <v>32</v>
      </c>
      <c r="L1530" s="4" t="s">
        <v>241</v>
      </c>
      <c r="M1530" s="15">
        <v>60000</v>
      </c>
      <c r="N1530" s="15">
        <v>98000</v>
      </c>
      <c r="O1530" s="16">
        <v>79000</v>
      </c>
      <c r="P1530" s="25">
        <f t="shared" si="71"/>
        <v>0</v>
      </c>
      <c r="Q1530" s="25">
        <f t="shared" si="72"/>
        <v>0</v>
      </c>
      <c r="R1530" s="25">
        <f t="shared" si="73"/>
        <v>0</v>
      </c>
    </row>
    <row r="1531" spans="1:18" x14ac:dyDescent="0.2">
      <c r="A1531" s="5" t="s">
        <v>48</v>
      </c>
      <c r="B1531" s="5" t="s">
        <v>1303</v>
      </c>
      <c r="C1531" s="5" t="s">
        <v>23</v>
      </c>
      <c r="D1531" s="5" t="s">
        <v>1304</v>
      </c>
      <c r="E1531" s="5" t="s">
        <v>123</v>
      </c>
      <c r="F1531" s="5" t="s">
        <v>123</v>
      </c>
      <c r="G1531" s="5" t="s">
        <v>123</v>
      </c>
      <c r="H1531" s="5" t="s">
        <v>31</v>
      </c>
      <c r="I1531" s="5" t="s">
        <v>2644</v>
      </c>
      <c r="J1531" s="5" t="s">
        <v>20</v>
      </c>
      <c r="K1531" s="5" t="s">
        <v>32</v>
      </c>
      <c r="L1531" s="5" t="s">
        <v>21</v>
      </c>
      <c r="M1531" s="17">
        <v>89000</v>
      </c>
      <c r="N1531" s="17">
        <v>93000</v>
      </c>
      <c r="O1531" s="18">
        <v>91000</v>
      </c>
      <c r="P1531" s="25">
        <f t="shared" si="71"/>
        <v>0</v>
      </c>
      <c r="Q1531" s="25">
        <f t="shared" si="72"/>
        <v>0</v>
      </c>
      <c r="R1531" s="25">
        <f t="shared" si="73"/>
        <v>0</v>
      </c>
    </row>
    <row r="1532" spans="1:18" x14ac:dyDescent="0.2">
      <c r="A1532" s="4" t="s">
        <v>22</v>
      </c>
      <c r="B1532" s="4" t="s">
        <v>23</v>
      </c>
      <c r="C1532" s="4" t="s">
        <v>23</v>
      </c>
      <c r="D1532" s="4" t="s">
        <v>2081</v>
      </c>
      <c r="E1532" s="4" t="s">
        <v>30</v>
      </c>
      <c r="F1532" s="4" t="s">
        <v>30</v>
      </c>
      <c r="G1532" s="4" t="s">
        <v>30</v>
      </c>
      <c r="H1532" s="4" t="s">
        <v>31</v>
      </c>
      <c r="I1532" s="4" t="s">
        <v>2645</v>
      </c>
      <c r="J1532" s="4" t="s">
        <v>20</v>
      </c>
      <c r="K1532" s="4" t="s">
        <v>32</v>
      </c>
      <c r="L1532" s="4" t="s">
        <v>21</v>
      </c>
      <c r="M1532" s="15">
        <v>60000</v>
      </c>
      <c r="N1532" s="15">
        <v>84000</v>
      </c>
      <c r="O1532" s="16">
        <v>72000</v>
      </c>
      <c r="P1532" s="25">
        <f t="shared" si="71"/>
        <v>0</v>
      </c>
      <c r="Q1532" s="25">
        <f t="shared" si="72"/>
        <v>0</v>
      </c>
      <c r="R1532" s="25">
        <f t="shared" si="73"/>
        <v>0</v>
      </c>
    </row>
    <row r="1533" spans="1:18" x14ac:dyDescent="0.2">
      <c r="A1533" s="5" t="s">
        <v>48</v>
      </c>
      <c r="B1533" s="5" t="s">
        <v>565</v>
      </c>
      <c r="C1533" s="5" t="s">
        <v>50</v>
      </c>
      <c r="D1533" s="5" t="s">
        <v>2646</v>
      </c>
      <c r="E1533" s="5" t="s">
        <v>154</v>
      </c>
      <c r="F1533" s="5" t="s">
        <v>154</v>
      </c>
      <c r="G1533" s="5" t="s">
        <v>154</v>
      </c>
      <c r="H1533" s="5" t="s">
        <v>31</v>
      </c>
      <c r="I1533" s="5" t="s">
        <v>2647</v>
      </c>
      <c r="J1533" s="5" t="s">
        <v>20</v>
      </c>
      <c r="K1533" s="5" t="s">
        <v>32</v>
      </c>
      <c r="L1533" s="5" t="s">
        <v>33</v>
      </c>
      <c r="M1533" s="17">
        <v>53000</v>
      </c>
      <c r="N1533" s="17">
        <v>85000</v>
      </c>
      <c r="O1533" s="18">
        <v>69000</v>
      </c>
      <c r="P1533" s="25">
        <f t="shared" si="71"/>
        <v>0</v>
      </c>
      <c r="Q1533" s="25">
        <f t="shared" si="72"/>
        <v>0</v>
      </c>
      <c r="R1533" s="25">
        <f t="shared" si="73"/>
        <v>0</v>
      </c>
    </row>
    <row r="1534" spans="1:18" x14ac:dyDescent="0.2">
      <c r="A1534" s="4" t="s">
        <v>22</v>
      </c>
      <c r="B1534" s="4" t="s">
        <v>23</v>
      </c>
      <c r="C1534" s="4" t="s">
        <v>23</v>
      </c>
      <c r="D1534" s="4" t="s">
        <v>135</v>
      </c>
      <c r="E1534" s="4" t="s">
        <v>136</v>
      </c>
      <c r="F1534" s="4" t="s">
        <v>136</v>
      </c>
      <c r="G1534" s="4" t="s">
        <v>136</v>
      </c>
      <c r="H1534" s="4" t="s">
        <v>100</v>
      </c>
      <c r="I1534" s="4" t="s">
        <v>2648</v>
      </c>
      <c r="J1534" s="4" t="s">
        <v>20</v>
      </c>
      <c r="K1534" s="4" t="s">
        <v>32</v>
      </c>
      <c r="L1534" s="4" t="s">
        <v>33</v>
      </c>
      <c r="M1534" s="15">
        <v>65000</v>
      </c>
      <c r="N1534" s="15">
        <v>90000</v>
      </c>
      <c r="O1534" s="16">
        <v>77500</v>
      </c>
      <c r="P1534" s="25">
        <f t="shared" si="71"/>
        <v>0</v>
      </c>
      <c r="Q1534" s="25">
        <f t="shared" si="72"/>
        <v>0</v>
      </c>
      <c r="R1534" s="25">
        <f t="shared" si="73"/>
        <v>0</v>
      </c>
    </row>
    <row r="1535" spans="1:18" x14ac:dyDescent="0.2">
      <c r="A1535" s="5" t="s">
        <v>22</v>
      </c>
      <c r="B1535" s="5" t="s">
        <v>417</v>
      </c>
      <c r="C1535" s="5" t="s">
        <v>50</v>
      </c>
      <c r="D1535" s="5" t="s">
        <v>418</v>
      </c>
      <c r="E1535" s="5" t="s">
        <v>37</v>
      </c>
      <c r="F1535" s="5" t="s">
        <v>37</v>
      </c>
      <c r="G1535" s="5" t="s">
        <v>37</v>
      </c>
      <c r="H1535" s="5" t="s">
        <v>31</v>
      </c>
      <c r="I1535" s="5" t="s">
        <v>2649</v>
      </c>
      <c r="J1535" s="5" t="s">
        <v>20</v>
      </c>
      <c r="K1535" s="5" t="s">
        <v>32</v>
      </c>
      <c r="L1535" s="5" t="s">
        <v>21</v>
      </c>
      <c r="M1535" s="17">
        <v>85000</v>
      </c>
      <c r="N1535" s="17">
        <v>95000</v>
      </c>
      <c r="O1535" s="18">
        <v>90000</v>
      </c>
      <c r="P1535" s="25">
        <f t="shared" si="71"/>
        <v>0</v>
      </c>
      <c r="Q1535" s="25">
        <f t="shared" si="72"/>
        <v>0</v>
      </c>
      <c r="R1535" s="25">
        <f t="shared" si="73"/>
        <v>0</v>
      </c>
    </row>
    <row r="1536" spans="1:18" x14ac:dyDescent="0.2">
      <c r="A1536" s="4" t="s">
        <v>55</v>
      </c>
      <c r="B1536" s="4" t="s">
        <v>197</v>
      </c>
      <c r="C1536" s="4" t="s">
        <v>23</v>
      </c>
      <c r="D1536" s="4" t="s">
        <v>198</v>
      </c>
      <c r="E1536" s="4" t="s">
        <v>110</v>
      </c>
      <c r="F1536" s="4" t="s">
        <v>110</v>
      </c>
      <c r="G1536" s="4" t="s">
        <v>110</v>
      </c>
      <c r="H1536" s="4" t="s">
        <v>31</v>
      </c>
      <c r="I1536" s="4" t="s">
        <v>2650</v>
      </c>
      <c r="J1536" s="4" t="s">
        <v>20</v>
      </c>
      <c r="K1536" s="4" t="s">
        <v>32</v>
      </c>
      <c r="L1536" s="4" t="s">
        <v>21</v>
      </c>
      <c r="M1536" s="15">
        <v>54000</v>
      </c>
      <c r="N1536" s="15">
        <v>71000</v>
      </c>
      <c r="O1536" s="16">
        <v>62500</v>
      </c>
      <c r="P1536" s="25">
        <f t="shared" si="71"/>
        <v>0</v>
      </c>
      <c r="Q1536" s="25">
        <f t="shared" si="72"/>
        <v>0</v>
      </c>
      <c r="R1536" s="25">
        <f t="shared" si="73"/>
        <v>0</v>
      </c>
    </row>
    <row r="1537" spans="1:18" x14ac:dyDescent="0.2">
      <c r="A1537" s="5" t="s">
        <v>55</v>
      </c>
      <c r="B1537" s="5" t="s">
        <v>2651</v>
      </c>
      <c r="C1537" s="5" t="s">
        <v>50</v>
      </c>
      <c r="D1537" s="5" t="s">
        <v>418</v>
      </c>
      <c r="E1537" s="5" t="s">
        <v>37</v>
      </c>
      <c r="F1537" s="5" t="s">
        <v>37</v>
      </c>
      <c r="G1537" s="5" t="s">
        <v>37</v>
      </c>
      <c r="H1537" s="5" t="s">
        <v>31</v>
      </c>
      <c r="I1537" s="5" t="s">
        <v>2652</v>
      </c>
      <c r="J1537" s="5" t="s">
        <v>20</v>
      </c>
      <c r="K1537" s="5" t="s">
        <v>32</v>
      </c>
      <c r="L1537" s="5" t="s">
        <v>21</v>
      </c>
      <c r="M1537" s="17">
        <v>55000</v>
      </c>
      <c r="N1537" s="17">
        <v>85000</v>
      </c>
      <c r="O1537" s="18">
        <v>70000</v>
      </c>
      <c r="P1537" s="25">
        <f t="shared" si="71"/>
        <v>0</v>
      </c>
      <c r="Q1537" s="25">
        <f t="shared" si="72"/>
        <v>0</v>
      </c>
      <c r="R1537" s="25">
        <f t="shared" si="73"/>
        <v>0</v>
      </c>
    </row>
    <row r="1538" spans="1:18" x14ac:dyDescent="0.2">
      <c r="A1538" s="4" t="s">
        <v>22</v>
      </c>
      <c r="B1538" s="4" t="s">
        <v>23</v>
      </c>
      <c r="C1538" s="4" t="s">
        <v>23</v>
      </c>
      <c r="D1538" s="4" t="s">
        <v>529</v>
      </c>
      <c r="E1538" s="4" t="s">
        <v>37</v>
      </c>
      <c r="F1538" s="4" t="s">
        <v>37</v>
      </c>
      <c r="G1538" s="4" t="s">
        <v>37</v>
      </c>
      <c r="H1538" s="4" t="s">
        <v>31</v>
      </c>
      <c r="I1538" s="4" t="s">
        <v>2653</v>
      </c>
      <c r="J1538" s="4" t="s">
        <v>20</v>
      </c>
      <c r="K1538" s="4" t="s">
        <v>32</v>
      </c>
      <c r="L1538" s="4" t="s">
        <v>21</v>
      </c>
      <c r="M1538" s="15">
        <v>50000</v>
      </c>
      <c r="N1538" s="15">
        <v>57200</v>
      </c>
      <c r="O1538" s="16">
        <v>53600</v>
      </c>
      <c r="P1538" s="25">
        <f t="shared" si="71"/>
        <v>0</v>
      </c>
      <c r="Q1538" s="25">
        <f t="shared" si="72"/>
        <v>1</v>
      </c>
      <c r="R1538" s="25">
        <f t="shared" si="73"/>
        <v>0</v>
      </c>
    </row>
    <row r="1539" spans="1:18" x14ac:dyDescent="0.2">
      <c r="A1539" s="5" t="s">
        <v>13</v>
      </c>
      <c r="B1539" s="5" t="s">
        <v>1183</v>
      </c>
      <c r="C1539" s="5" t="s">
        <v>41</v>
      </c>
      <c r="D1539" s="5" t="s">
        <v>1184</v>
      </c>
      <c r="E1539" s="5" t="s">
        <v>298</v>
      </c>
      <c r="F1539" s="5" t="s">
        <v>298</v>
      </c>
      <c r="G1539" s="5" t="s">
        <v>298</v>
      </c>
      <c r="H1539" s="5" t="s">
        <v>53</v>
      </c>
      <c r="I1539" s="5" t="s">
        <v>2654</v>
      </c>
      <c r="J1539" s="5" t="s">
        <v>45</v>
      </c>
      <c r="K1539" s="5" t="s">
        <v>32</v>
      </c>
      <c r="L1539" s="5" t="s">
        <v>46</v>
      </c>
      <c r="M1539" s="17">
        <v>94931.199999999997</v>
      </c>
      <c r="N1539" s="17">
        <v>136448</v>
      </c>
      <c r="O1539" s="18">
        <v>115689.60000000001</v>
      </c>
      <c r="P1539" s="25">
        <f t="shared" ref="P1539:P1602" si="74">IF(OR(M1539&lt;V$21, M1539&gt;V$25), 1, 0)</f>
        <v>0</v>
      </c>
      <c r="Q1539" s="25">
        <f t="shared" si="72"/>
        <v>1</v>
      </c>
      <c r="R1539" s="25">
        <f t="shared" si="73"/>
        <v>1</v>
      </c>
    </row>
    <row r="1540" spans="1:18" x14ac:dyDescent="0.2">
      <c r="A1540" s="4" t="s">
        <v>13</v>
      </c>
      <c r="B1540" s="4" t="s">
        <v>1183</v>
      </c>
      <c r="C1540" s="4" t="s">
        <v>41</v>
      </c>
      <c r="D1540" s="4" t="s">
        <v>1184</v>
      </c>
      <c r="E1540" s="4" t="s">
        <v>298</v>
      </c>
      <c r="F1540" s="4" t="s">
        <v>298</v>
      </c>
      <c r="G1540" s="4" t="s">
        <v>298</v>
      </c>
      <c r="H1540" s="4" t="s">
        <v>384</v>
      </c>
      <c r="I1540" s="4" t="s">
        <v>2654</v>
      </c>
      <c r="J1540" s="4" t="s">
        <v>45</v>
      </c>
      <c r="K1540" s="4" t="s">
        <v>32</v>
      </c>
      <c r="L1540" s="4" t="s">
        <v>46</v>
      </c>
      <c r="M1540" s="15">
        <v>94931.199999999997</v>
      </c>
      <c r="N1540" s="15">
        <v>136448</v>
      </c>
      <c r="O1540" s="16">
        <v>115689.60000000001</v>
      </c>
      <c r="P1540" s="25">
        <f t="shared" si="74"/>
        <v>0</v>
      </c>
      <c r="Q1540" s="25">
        <f t="shared" si="72"/>
        <v>1</v>
      </c>
      <c r="R1540" s="25">
        <f t="shared" si="73"/>
        <v>1</v>
      </c>
    </row>
    <row r="1541" spans="1:18" x14ac:dyDescent="0.2">
      <c r="A1541" s="5" t="s">
        <v>48</v>
      </c>
      <c r="B1541" s="5" t="s">
        <v>988</v>
      </c>
      <c r="C1541" s="5" t="s">
        <v>23</v>
      </c>
      <c r="D1541" s="5" t="s">
        <v>169</v>
      </c>
      <c r="E1541" s="5" t="s">
        <v>63</v>
      </c>
      <c r="F1541" s="5" t="s">
        <v>63</v>
      </c>
      <c r="G1541" s="5" t="s">
        <v>63</v>
      </c>
      <c r="H1541" s="5" t="s">
        <v>53</v>
      </c>
      <c r="I1541" s="5" t="s">
        <v>2655</v>
      </c>
      <c r="J1541" s="5" t="s">
        <v>45</v>
      </c>
      <c r="K1541" s="5" t="s">
        <v>32</v>
      </c>
      <c r="L1541" s="5" t="s">
        <v>21</v>
      </c>
      <c r="M1541" s="17">
        <v>89000</v>
      </c>
      <c r="N1541" s="17">
        <v>123000</v>
      </c>
      <c r="O1541" s="18">
        <v>106000</v>
      </c>
      <c r="P1541" s="25">
        <f t="shared" si="74"/>
        <v>0</v>
      </c>
      <c r="Q1541" s="25">
        <f t="shared" si="72"/>
        <v>1</v>
      </c>
      <c r="R1541" s="25">
        <f t="shared" si="73"/>
        <v>0</v>
      </c>
    </row>
    <row r="1542" spans="1:18" x14ac:dyDescent="0.2">
      <c r="A1542" s="4" t="s">
        <v>55</v>
      </c>
      <c r="B1542" s="4" t="s">
        <v>567</v>
      </c>
      <c r="C1542" s="4" t="s">
        <v>50</v>
      </c>
      <c r="D1542" s="4" t="s">
        <v>568</v>
      </c>
      <c r="E1542" s="4" t="s">
        <v>63</v>
      </c>
      <c r="F1542" s="4" t="s">
        <v>63</v>
      </c>
      <c r="G1542" s="4" t="s">
        <v>63</v>
      </c>
      <c r="H1542" s="4" t="s">
        <v>53</v>
      </c>
      <c r="I1542" s="4" t="s">
        <v>2656</v>
      </c>
      <c r="J1542" s="4" t="s">
        <v>45</v>
      </c>
      <c r="K1542" s="4" t="s">
        <v>32</v>
      </c>
      <c r="L1542" s="4" t="s">
        <v>33</v>
      </c>
      <c r="M1542" s="15">
        <v>88000</v>
      </c>
      <c r="N1542" s="15">
        <v>137000</v>
      </c>
      <c r="O1542" s="16">
        <v>112500</v>
      </c>
      <c r="P1542" s="25">
        <f t="shared" si="74"/>
        <v>0</v>
      </c>
      <c r="Q1542" s="25">
        <f t="shared" si="72"/>
        <v>1</v>
      </c>
      <c r="R1542" s="25">
        <f t="shared" si="73"/>
        <v>0</v>
      </c>
    </row>
    <row r="1543" spans="1:18" x14ac:dyDescent="0.2">
      <c r="A1543" s="5" t="s">
        <v>48</v>
      </c>
      <c r="B1543" s="5" t="s">
        <v>654</v>
      </c>
      <c r="C1543" s="5" t="s">
        <v>103</v>
      </c>
      <c r="D1543" s="5" t="s">
        <v>655</v>
      </c>
      <c r="E1543" s="5" t="s">
        <v>656</v>
      </c>
      <c r="F1543" s="5" t="s">
        <v>656</v>
      </c>
      <c r="G1543" s="5" t="s">
        <v>656</v>
      </c>
      <c r="H1543" s="5" t="s">
        <v>31</v>
      </c>
      <c r="I1543" s="5" t="s">
        <v>2657</v>
      </c>
      <c r="J1543" s="5" t="s">
        <v>45</v>
      </c>
      <c r="K1543" s="5" t="s">
        <v>32</v>
      </c>
      <c r="L1543" s="5" t="s">
        <v>21</v>
      </c>
      <c r="M1543" s="17">
        <v>68500</v>
      </c>
      <c r="N1543" s="17">
        <v>87000</v>
      </c>
      <c r="O1543" s="18">
        <v>77750</v>
      </c>
      <c r="P1543" s="25">
        <f t="shared" si="74"/>
        <v>0</v>
      </c>
      <c r="Q1543" s="25">
        <f t="shared" si="72"/>
        <v>0</v>
      </c>
      <c r="R1543" s="25">
        <f t="shared" si="73"/>
        <v>0</v>
      </c>
    </row>
    <row r="1544" spans="1:18" x14ac:dyDescent="0.2">
      <c r="A1544" s="4" t="s">
        <v>88</v>
      </c>
      <c r="B1544" s="4" t="s">
        <v>1747</v>
      </c>
      <c r="C1544" s="4" t="s">
        <v>23</v>
      </c>
      <c r="D1544" s="4" t="s">
        <v>1748</v>
      </c>
      <c r="E1544" s="4" t="s">
        <v>344</v>
      </c>
      <c r="F1544" s="4" t="s">
        <v>344</v>
      </c>
      <c r="G1544" s="4" t="s">
        <v>344</v>
      </c>
      <c r="H1544" s="4" t="s">
        <v>53</v>
      </c>
      <c r="I1544" s="4" t="s">
        <v>2658</v>
      </c>
      <c r="J1544" s="4" t="s">
        <v>20</v>
      </c>
      <c r="K1544" s="4" t="s">
        <v>32</v>
      </c>
      <c r="L1544" s="4" t="s">
        <v>33</v>
      </c>
      <c r="M1544" s="15">
        <v>93000</v>
      </c>
      <c r="N1544" s="15">
        <v>114000</v>
      </c>
      <c r="O1544" s="16">
        <v>103500</v>
      </c>
      <c r="P1544" s="25">
        <f t="shared" si="74"/>
        <v>0</v>
      </c>
      <c r="Q1544" s="25">
        <f t="shared" si="72"/>
        <v>0</v>
      </c>
      <c r="R1544" s="25">
        <f t="shared" si="73"/>
        <v>0</v>
      </c>
    </row>
    <row r="1545" spans="1:18" x14ac:dyDescent="0.2">
      <c r="A1545" s="5" t="s">
        <v>424</v>
      </c>
      <c r="B1545" s="5" t="s">
        <v>450</v>
      </c>
      <c r="C1545" s="5" t="s">
        <v>50</v>
      </c>
      <c r="D1545" s="5" t="s">
        <v>2659</v>
      </c>
      <c r="E1545" s="5" t="s">
        <v>123</v>
      </c>
      <c r="F1545" s="5" t="s">
        <v>123</v>
      </c>
      <c r="G1545" s="5" t="s">
        <v>123</v>
      </c>
      <c r="H1545" s="5" t="s">
        <v>31</v>
      </c>
      <c r="I1545" s="5" t="s">
        <v>2029</v>
      </c>
      <c r="J1545" s="5" t="s">
        <v>20</v>
      </c>
      <c r="K1545" s="5" t="s">
        <v>32</v>
      </c>
      <c r="L1545" s="5" t="s">
        <v>21</v>
      </c>
      <c r="M1545" s="17">
        <v>89440</v>
      </c>
      <c r="N1545" s="17">
        <v>89440</v>
      </c>
      <c r="O1545" s="18">
        <v>89440</v>
      </c>
      <c r="P1545" s="25">
        <f t="shared" si="74"/>
        <v>0</v>
      </c>
      <c r="Q1545" s="25">
        <f t="shared" si="72"/>
        <v>0</v>
      </c>
      <c r="R1545" s="25">
        <f t="shared" si="73"/>
        <v>0</v>
      </c>
    </row>
    <row r="1546" spans="1:18" x14ac:dyDescent="0.2">
      <c r="A1546" s="4" t="s">
        <v>88</v>
      </c>
      <c r="B1546" s="4" t="s">
        <v>675</v>
      </c>
      <c r="C1546" s="4" t="s">
        <v>90</v>
      </c>
      <c r="D1546" s="4" t="s">
        <v>676</v>
      </c>
      <c r="E1546" s="4" t="s">
        <v>677</v>
      </c>
      <c r="F1546" s="4" t="s">
        <v>677</v>
      </c>
      <c r="G1546" s="4" t="s">
        <v>677</v>
      </c>
      <c r="H1546" s="4" t="s">
        <v>100</v>
      </c>
      <c r="I1546" s="4" t="s">
        <v>2660</v>
      </c>
      <c r="J1546" s="4" t="s">
        <v>20</v>
      </c>
      <c r="K1546" s="4" t="s">
        <v>32</v>
      </c>
      <c r="L1546" s="4" t="s">
        <v>150</v>
      </c>
      <c r="M1546" s="15">
        <v>56000</v>
      </c>
      <c r="N1546" s="15">
        <v>80000</v>
      </c>
      <c r="O1546" s="16">
        <v>68000</v>
      </c>
      <c r="P1546" s="25">
        <f t="shared" si="74"/>
        <v>0</v>
      </c>
      <c r="Q1546" s="25">
        <f t="shared" si="72"/>
        <v>0</v>
      </c>
      <c r="R1546" s="25">
        <f t="shared" si="73"/>
        <v>0</v>
      </c>
    </row>
    <row r="1547" spans="1:18" x14ac:dyDescent="0.2">
      <c r="A1547" s="5" t="s">
        <v>88</v>
      </c>
      <c r="B1547" s="5" t="s">
        <v>321</v>
      </c>
      <c r="C1547" s="5" t="s">
        <v>90</v>
      </c>
      <c r="D1547" s="5" t="s">
        <v>351</v>
      </c>
      <c r="E1547" s="5" t="s">
        <v>63</v>
      </c>
      <c r="F1547" s="5" t="s">
        <v>63</v>
      </c>
      <c r="G1547" s="5" t="s">
        <v>63</v>
      </c>
      <c r="H1547" s="5" t="s">
        <v>53</v>
      </c>
      <c r="I1547" s="5" t="s">
        <v>2661</v>
      </c>
      <c r="J1547" s="5" t="s">
        <v>20</v>
      </c>
      <c r="K1547" s="5" t="s">
        <v>32</v>
      </c>
      <c r="L1547" s="5" t="s">
        <v>21</v>
      </c>
      <c r="M1547" s="17">
        <v>30240.560000000001</v>
      </c>
      <c r="N1547" s="17">
        <v>57200</v>
      </c>
      <c r="O1547" s="18">
        <v>43720.28</v>
      </c>
      <c r="P1547" s="25">
        <f t="shared" si="74"/>
        <v>0</v>
      </c>
      <c r="Q1547" s="25">
        <f t="shared" si="72"/>
        <v>1</v>
      </c>
      <c r="R1547" s="25">
        <f t="shared" si="73"/>
        <v>0</v>
      </c>
    </row>
    <row r="1548" spans="1:18" x14ac:dyDescent="0.2">
      <c r="A1548" s="4" t="s">
        <v>88</v>
      </c>
      <c r="B1548" s="4" t="s">
        <v>537</v>
      </c>
      <c r="C1548" s="4" t="s">
        <v>90</v>
      </c>
      <c r="D1548" s="4" t="s">
        <v>346</v>
      </c>
      <c r="E1548" s="4" t="s">
        <v>216</v>
      </c>
      <c r="F1548" s="4" t="s">
        <v>216</v>
      </c>
      <c r="G1548" s="4" t="s">
        <v>216</v>
      </c>
      <c r="H1548" s="4" t="s">
        <v>53</v>
      </c>
      <c r="I1548" s="4" t="s">
        <v>2662</v>
      </c>
      <c r="J1548" s="4" t="s">
        <v>20</v>
      </c>
      <c r="K1548" s="4" t="s">
        <v>32</v>
      </c>
      <c r="L1548" s="4" t="s">
        <v>46</v>
      </c>
      <c r="M1548" s="15">
        <v>72113.600000000006</v>
      </c>
      <c r="N1548" s="15">
        <v>103646.39999999999</v>
      </c>
      <c r="O1548" s="16">
        <v>87880</v>
      </c>
      <c r="P1548" s="25">
        <f t="shared" si="74"/>
        <v>0</v>
      </c>
      <c r="Q1548" s="25">
        <f t="shared" si="72"/>
        <v>0</v>
      </c>
      <c r="R1548" s="25">
        <f t="shared" si="73"/>
        <v>0</v>
      </c>
    </row>
    <row r="1549" spans="1:18" x14ac:dyDescent="0.2">
      <c r="A1549" s="5" t="s">
        <v>22</v>
      </c>
      <c r="B1549" s="5" t="s">
        <v>1026</v>
      </c>
      <c r="C1549" s="5" t="s">
        <v>50</v>
      </c>
      <c r="D1549" s="5" t="s">
        <v>2663</v>
      </c>
      <c r="E1549" s="5" t="s">
        <v>316</v>
      </c>
      <c r="F1549" s="5" t="s">
        <v>316</v>
      </c>
      <c r="G1549" s="5" t="s">
        <v>316</v>
      </c>
      <c r="H1549" s="5" t="s">
        <v>31</v>
      </c>
      <c r="I1549" s="5" t="s">
        <v>2664</v>
      </c>
      <c r="J1549" s="5" t="s">
        <v>20</v>
      </c>
      <c r="K1549" s="5" t="s">
        <v>32</v>
      </c>
      <c r="L1549" s="5" t="s">
        <v>21</v>
      </c>
      <c r="M1549" s="17">
        <v>89440</v>
      </c>
      <c r="N1549" s="17">
        <v>89440</v>
      </c>
      <c r="O1549" s="18">
        <v>89440</v>
      </c>
      <c r="P1549" s="25">
        <f t="shared" si="74"/>
        <v>0</v>
      </c>
      <c r="Q1549" s="25">
        <f t="shared" si="72"/>
        <v>0</v>
      </c>
      <c r="R1549" s="25">
        <f t="shared" si="73"/>
        <v>0</v>
      </c>
    </row>
    <row r="1550" spans="1:18" x14ac:dyDescent="0.2">
      <c r="A1550" s="4" t="s">
        <v>81</v>
      </c>
      <c r="B1550" s="4" t="s">
        <v>963</v>
      </c>
      <c r="C1550" s="4" t="s">
        <v>23</v>
      </c>
      <c r="D1550" s="4" t="s">
        <v>964</v>
      </c>
      <c r="E1550" s="4" t="s">
        <v>136</v>
      </c>
      <c r="F1550" s="4" t="s">
        <v>136</v>
      </c>
      <c r="G1550" s="4" t="s">
        <v>136</v>
      </c>
      <c r="H1550" s="4" t="s">
        <v>100</v>
      </c>
      <c r="I1550" s="4" t="s">
        <v>2665</v>
      </c>
      <c r="J1550" s="4" t="s">
        <v>45</v>
      </c>
      <c r="K1550" s="4" t="s">
        <v>32</v>
      </c>
      <c r="L1550" s="4" t="s">
        <v>39</v>
      </c>
      <c r="M1550" s="15">
        <v>77000</v>
      </c>
      <c r="N1550" s="15">
        <v>114000</v>
      </c>
      <c r="O1550" s="16">
        <v>95500</v>
      </c>
      <c r="P1550" s="25">
        <f t="shared" si="74"/>
        <v>0</v>
      </c>
      <c r="Q1550" s="25">
        <f t="shared" si="72"/>
        <v>0</v>
      </c>
      <c r="R1550" s="25">
        <f t="shared" si="73"/>
        <v>0</v>
      </c>
    </row>
    <row r="1551" spans="1:18" x14ac:dyDescent="0.2">
      <c r="A1551" s="5" t="s">
        <v>48</v>
      </c>
      <c r="B1551" s="5" t="s">
        <v>2666</v>
      </c>
      <c r="C1551" s="5" t="s">
        <v>90</v>
      </c>
      <c r="D1551" s="5" t="s">
        <v>2368</v>
      </c>
      <c r="E1551" s="5" t="s">
        <v>123</v>
      </c>
      <c r="F1551" s="5" t="s">
        <v>123</v>
      </c>
      <c r="G1551" s="5" t="s">
        <v>123</v>
      </c>
      <c r="H1551" s="5" t="s">
        <v>31</v>
      </c>
      <c r="I1551" s="5" t="s">
        <v>2667</v>
      </c>
      <c r="J1551" s="5" t="s">
        <v>20</v>
      </c>
      <c r="K1551" s="5" t="s">
        <v>32</v>
      </c>
      <c r="L1551" s="5" t="s">
        <v>33</v>
      </c>
      <c r="M1551" s="20">
        <v>71302.399999999994</v>
      </c>
      <c r="N1551" s="17">
        <v>114545.60000000001</v>
      </c>
      <c r="O1551" s="18">
        <v>92924</v>
      </c>
      <c r="P1551" s="25">
        <f t="shared" si="74"/>
        <v>0</v>
      </c>
      <c r="Q1551" s="25">
        <f t="shared" si="72"/>
        <v>1</v>
      </c>
      <c r="R1551" s="25">
        <f t="shared" si="73"/>
        <v>0</v>
      </c>
    </row>
    <row r="1552" spans="1:18" x14ac:dyDescent="0.2">
      <c r="A1552" s="4" t="s">
        <v>424</v>
      </c>
      <c r="B1552" s="4" t="s">
        <v>450</v>
      </c>
      <c r="C1552" s="4" t="s">
        <v>50</v>
      </c>
      <c r="D1552" s="4" t="s">
        <v>2669</v>
      </c>
      <c r="E1552" s="4" t="s">
        <v>63</v>
      </c>
      <c r="F1552" s="4" t="s">
        <v>63</v>
      </c>
      <c r="G1552" s="4" t="s">
        <v>63</v>
      </c>
      <c r="H1552" s="4" t="s">
        <v>53</v>
      </c>
      <c r="I1552" s="4" t="s">
        <v>2029</v>
      </c>
      <c r="J1552" s="4" t="s">
        <v>20</v>
      </c>
      <c r="K1552" s="4" t="s">
        <v>32</v>
      </c>
      <c r="L1552" s="4" t="s">
        <v>33</v>
      </c>
      <c r="M1552" s="15">
        <v>76960</v>
      </c>
      <c r="N1552" s="15">
        <v>76960</v>
      </c>
      <c r="O1552" s="16">
        <v>76960</v>
      </c>
      <c r="P1552" s="25">
        <f t="shared" si="74"/>
        <v>0</v>
      </c>
      <c r="Q1552" s="25">
        <f t="shared" si="72"/>
        <v>0</v>
      </c>
      <c r="R1552" s="25">
        <f t="shared" si="73"/>
        <v>0</v>
      </c>
    </row>
    <row r="1553" spans="1:18" x14ac:dyDescent="0.2">
      <c r="A1553" s="5" t="s">
        <v>48</v>
      </c>
      <c r="B1553" s="5" t="s">
        <v>459</v>
      </c>
      <c r="C1553" s="5" t="s">
        <v>50</v>
      </c>
      <c r="D1553" s="5" t="s">
        <v>460</v>
      </c>
      <c r="E1553" s="5" t="s">
        <v>1835</v>
      </c>
      <c r="F1553" s="5" t="s">
        <v>1835</v>
      </c>
      <c r="G1553" s="5" t="s">
        <v>1835</v>
      </c>
      <c r="H1553" s="5" t="s">
        <v>146</v>
      </c>
      <c r="I1553" s="5" t="s">
        <v>2670</v>
      </c>
      <c r="J1553" s="5" t="s">
        <v>20</v>
      </c>
      <c r="K1553" s="5" t="s">
        <v>32</v>
      </c>
      <c r="L1553" s="5" t="s">
        <v>21</v>
      </c>
      <c r="M1553" s="17">
        <v>68500</v>
      </c>
      <c r="N1553" s="17">
        <v>87000</v>
      </c>
      <c r="O1553" s="18">
        <v>77750</v>
      </c>
      <c r="P1553" s="25">
        <f t="shared" si="74"/>
        <v>0</v>
      </c>
      <c r="Q1553" s="25">
        <f t="shared" si="72"/>
        <v>0</v>
      </c>
      <c r="R1553" s="25">
        <f t="shared" si="73"/>
        <v>0</v>
      </c>
    </row>
    <row r="1554" spans="1:18" x14ac:dyDescent="0.2">
      <c r="A1554" s="4" t="s">
        <v>22</v>
      </c>
      <c r="B1554" s="4" t="s">
        <v>191</v>
      </c>
      <c r="C1554" s="4" t="s">
        <v>50</v>
      </c>
      <c r="D1554" s="4" t="s">
        <v>736</v>
      </c>
      <c r="E1554" s="4" t="s">
        <v>136</v>
      </c>
      <c r="F1554" s="4" t="s">
        <v>136</v>
      </c>
      <c r="G1554" s="4" t="s">
        <v>136</v>
      </c>
      <c r="H1554" s="4" t="s">
        <v>100</v>
      </c>
      <c r="I1554" s="4" t="s">
        <v>2671</v>
      </c>
      <c r="J1554" s="4" t="s">
        <v>20</v>
      </c>
      <c r="K1554" s="4" t="s">
        <v>32</v>
      </c>
      <c r="L1554" s="4" t="s">
        <v>241</v>
      </c>
      <c r="M1554" s="15">
        <v>50000</v>
      </c>
      <c r="N1554" s="15">
        <v>60000</v>
      </c>
      <c r="O1554" s="16">
        <v>55000</v>
      </c>
      <c r="P1554" s="25">
        <f t="shared" si="74"/>
        <v>0</v>
      </c>
      <c r="Q1554" s="25">
        <f t="shared" si="72"/>
        <v>0</v>
      </c>
      <c r="R1554" s="25">
        <f t="shared" si="73"/>
        <v>0</v>
      </c>
    </row>
    <row r="1555" spans="1:18" x14ac:dyDescent="0.2">
      <c r="A1555" s="5" t="s">
        <v>13</v>
      </c>
      <c r="B1555" s="5" t="s">
        <v>798</v>
      </c>
      <c r="C1555" s="5" t="s">
        <v>90</v>
      </c>
      <c r="D1555" s="5" t="s">
        <v>2672</v>
      </c>
      <c r="E1555" s="5" t="s">
        <v>99</v>
      </c>
      <c r="F1555" s="5" t="s">
        <v>99</v>
      </c>
      <c r="G1555" s="5" t="s">
        <v>99</v>
      </c>
      <c r="H1555" s="5" t="s">
        <v>100</v>
      </c>
      <c r="I1555" s="5" t="s">
        <v>2673</v>
      </c>
      <c r="J1555" s="5" t="s">
        <v>20</v>
      </c>
      <c r="K1555" s="5" t="s">
        <v>32</v>
      </c>
      <c r="L1555" s="5" t="s">
        <v>21</v>
      </c>
      <c r="M1555" s="17">
        <v>87360</v>
      </c>
      <c r="N1555" s="17">
        <v>87360</v>
      </c>
      <c r="O1555" s="18">
        <v>87360</v>
      </c>
      <c r="P1555" s="25">
        <f t="shared" si="74"/>
        <v>0</v>
      </c>
      <c r="Q1555" s="25">
        <f t="shared" si="72"/>
        <v>0</v>
      </c>
      <c r="R1555" s="25">
        <f t="shared" si="73"/>
        <v>0</v>
      </c>
    </row>
    <row r="1556" spans="1:18" x14ac:dyDescent="0.2">
      <c r="A1556" s="4" t="s">
        <v>26</v>
      </c>
      <c r="B1556" s="4" t="s">
        <v>2674</v>
      </c>
      <c r="C1556" s="4" t="s">
        <v>23</v>
      </c>
      <c r="D1556" s="4" t="s">
        <v>2675</v>
      </c>
      <c r="E1556" s="4" t="s">
        <v>37</v>
      </c>
      <c r="F1556" s="4" t="s">
        <v>37</v>
      </c>
      <c r="G1556" s="4" t="s">
        <v>37</v>
      </c>
      <c r="H1556" s="4" t="s">
        <v>31</v>
      </c>
      <c r="I1556" s="4" t="s">
        <v>2676</v>
      </c>
      <c r="J1556" s="4" t="s">
        <v>20</v>
      </c>
      <c r="K1556" s="4" t="s">
        <v>32</v>
      </c>
      <c r="L1556" s="4" t="s">
        <v>33</v>
      </c>
      <c r="M1556" s="15">
        <v>104000</v>
      </c>
      <c r="N1556" s="15">
        <v>104000</v>
      </c>
      <c r="O1556" s="16">
        <v>104000</v>
      </c>
      <c r="P1556" s="25">
        <f t="shared" si="74"/>
        <v>0</v>
      </c>
      <c r="Q1556" s="25">
        <f t="shared" si="72"/>
        <v>0</v>
      </c>
      <c r="R1556" s="25">
        <f t="shared" si="73"/>
        <v>0</v>
      </c>
    </row>
    <row r="1557" spans="1:18" x14ac:dyDescent="0.2">
      <c r="A1557" s="5" t="s">
        <v>26</v>
      </c>
      <c r="B1557" s="5" t="s">
        <v>709</v>
      </c>
      <c r="C1557" s="5" t="s">
        <v>50</v>
      </c>
      <c r="D1557" s="5" t="s">
        <v>710</v>
      </c>
      <c r="E1557" s="5" t="s">
        <v>283</v>
      </c>
      <c r="F1557" s="5" t="s">
        <v>283</v>
      </c>
      <c r="G1557" s="5" t="s">
        <v>283</v>
      </c>
      <c r="H1557" s="5" t="s">
        <v>146</v>
      </c>
      <c r="I1557" s="5" t="s">
        <v>2677</v>
      </c>
      <c r="J1557" s="5" t="s">
        <v>20</v>
      </c>
      <c r="K1557" s="5" t="s">
        <v>32</v>
      </c>
      <c r="L1557" s="5" t="s">
        <v>21</v>
      </c>
      <c r="M1557" s="17">
        <v>65000</v>
      </c>
      <c r="N1557" s="17">
        <v>72000</v>
      </c>
      <c r="O1557" s="18">
        <v>68500</v>
      </c>
      <c r="P1557" s="25">
        <f t="shared" si="74"/>
        <v>0</v>
      </c>
      <c r="Q1557" s="25">
        <f t="shared" si="72"/>
        <v>0</v>
      </c>
      <c r="R1557" s="25">
        <f t="shared" si="73"/>
        <v>0</v>
      </c>
    </row>
    <row r="1558" spans="1:18" x14ac:dyDescent="0.2">
      <c r="A1558" s="4" t="s">
        <v>26</v>
      </c>
      <c r="B1558" s="4" t="s">
        <v>1412</v>
      </c>
      <c r="C1558" s="4" t="s">
        <v>35</v>
      </c>
      <c r="D1558" s="4" t="s">
        <v>1413</v>
      </c>
      <c r="E1558" s="4" t="s">
        <v>1890</v>
      </c>
      <c r="F1558" s="4" t="s">
        <v>1890</v>
      </c>
      <c r="G1558" s="4" t="s">
        <v>1890</v>
      </c>
      <c r="H1558" s="4" t="s">
        <v>18</v>
      </c>
      <c r="I1558" s="4" t="s">
        <v>2678</v>
      </c>
      <c r="J1558" s="4" t="s">
        <v>20</v>
      </c>
      <c r="K1558" s="4" t="s">
        <v>32</v>
      </c>
      <c r="L1558" s="4" t="s">
        <v>21</v>
      </c>
      <c r="M1558" s="15">
        <v>100000</v>
      </c>
      <c r="N1558" s="15">
        <v>110000</v>
      </c>
      <c r="O1558" s="16">
        <v>105000</v>
      </c>
      <c r="P1558" s="25">
        <f t="shared" si="74"/>
        <v>0</v>
      </c>
      <c r="Q1558" s="25">
        <f t="shared" si="72"/>
        <v>0</v>
      </c>
      <c r="R1558" s="25">
        <f t="shared" si="73"/>
        <v>0</v>
      </c>
    </row>
    <row r="1559" spans="1:18" x14ac:dyDescent="0.2">
      <c r="A1559" s="5" t="s">
        <v>22</v>
      </c>
      <c r="B1559" s="5" t="s">
        <v>23</v>
      </c>
      <c r="C1559" s="5" t="s">
        <v>23</v>
      </c>
      <c r="D1559" s="5" t="s">
        <v>2679</v>
      </c>
      <c r="E1559" s="5" t="s">
        <v>37</v>
      </c>
      <c r="F1559" s="5" t="s">
        <v>37</v>
      </c>
      <c r="G1559" s="5" t="s">
        <v>37</v>
      </c>
      <c r="H1559" s="5" t="s">
        <v>31</v>
      </c>
      <c r="I1559" s="5" t="s">
        <v>2680</v>
      </c>
      <c r="J1559" s="5" t="s">
        <v>20</v>
      </c>
      <c r="K1559" s="5" t="s">
        <v>32</v>
      </c>
      <c r="L1559" s="5" t="s">
        <v>241</v>
      </c>
      <c r="M1559" s="17">
        <v>57000</v>
      </c>
      <c r="N1559" s="17">
        <v>75000</v>
      </c>
      <c r="O1559" s="18">
        <v>66000</v>
      </c>
      <c r="P1559" s="25">
        <f t="shared" si="74"/>
        <v>0</v>
      </c>
      <c r="Q1559" s="25">
        <f t="shared" si="72"/>
        <v>0</v>
      </c>
      <c r="R1559" s="25">
        <f t="shared" si="73"/>
        <v>0</v>
      </c>
    </row>
    <row r="1560" spans="1:18" x14ac:dyDescent="0.2">
      <c r="A1560" s="4" t="s">
        <v>13</v>
      </c>
      <c r="B1560" s="4" t="s">
        <v>108</v>
      </c>
      <c r="C1560" s="4" t="s">
        <v>103</v>
      </c>
      <c r="D1560" s="4" t="s">
        <v>109</v>
      </c>
      <c r="E1560" s="4" t="s">
        <v>110</v>
      </c>
      <c r="F1560" s="4" t="s">
        <v>110</v>
      </c>
      <c r="G1560" s="4" t="s">
        <v>110</v>
      </c>
      <c r="H1560" s="4" t="s">
        <v>31</v>
      </c>
      <c r="I1560" s="4" t="s">
        <v>2681</v>
      </c>
      <c r="J1560" s="4" t="s">
        <v>45</v>
      </c>
      <c r="K1560" s="4" t="s">
        <v>32</v>
      </c>
      <c r="L1560" s="4" t="s">
        <v>33</v>
      </c>
      <c r="M1560" s="15">
        <v>64000</v>
      </c>
      <c r="N1560" s="15">
        <v>90000</v>
      </c>
      <c r="O1560" s="16">
        <v>77000</v>
      </c>
      <c r="P1560" s="25">
        <f t="shared" si="74"/>
        <v>0</v>
      </c>
      <c r="Q1560" s="25">
        <f t="shared" si="72"/>
        <v>0</v>
      </c>
      <c r="R1560" s="25">
        <f t="shared" si="73"/>
        <v>0</v>
      </c>
    </row>
    <row r="1561" spans="1:18" x14ac:dyDescent="0.2">
      <c r="A1561" s="5" t="s">
        <v>424</v>
      </c>
      <c r="B1561" s="5" t="s">
        <v>450</v>
      </c>
      <c r="C1561" s="5" t="s">
        <v>50</v>
      </c>
      <c r="D1561" s="5" t="s">
        <v>883</v>
      </c>
      <c r="E1561" s="5" t="s">
        <v>99</v>
      </c>
      <c r="F1561" s="5" t="s">
        <v>99</v>
      </c>
      <c r="G1561" s="5" t="s">
        <v>99</v>
      </c>
      <c r="H1561" s="5" t="s">
        <v>100</v>
      </c>
      <c r="I1561" s="5" t="s">
        <v>2029</v>
      </c>
      <c r="J1561" s="5" t="s">
        <v>20</v>
      </c>
      <c r="K1561" s="5" t="s">
        <v>32</v>
      </c>
      <c r="L1561" s="5" t="s">
        <v>33</v>
      </c>
      <c r="M1561" s="17">
        <v>89440</v>
      </c>
      <c r="N1561" s="17">
        <v>89440</v>
      </c>
      <c r="O1561" s="18">
        <v>89440</v>
      </c>
      <c r="P1561" s="25">
        <f t="shared" si="74"/>
        <v>0</v>
      </c>
      <c r="Q1561" s="25">
        <f t="shared" si="72"/>
        <v>0</v>
      </c>
      <c r="R1561" s="25">
        <f t="shared" si="73"/>
        <v>0</v>
      </c>
    </row>
    <row r="1562" spans="1:18" x14ac:dyDescent="0.2">
      <c r="A1562" s="4" t="s">
        <v>424</v>
      </c>
      <c r="B1562" s="4" t="s">
        <v>450</v>
      </c>
      <c r="C1562" s="4" t="s">
        <v>50</v>
      </c>
      <c r="D1562" s="4" t="s">
        <v>884</v>
      </c>
      <c r="E1562" s="4" t="s">
        <v>99</v>
      </c>
      <c r="F1562" s="4" t="s">
        <v>99</v>
      </c>
      <c r="G1562" s="4" t="s">
        <v>99</v>
      </c>
      <c r="H1562" s="4" t="s">
        <v>100</v>
      </c>
      <c r="I1562" s="4" t="s">
        <v>2029</v>
      </c>
      <c r="J1562" s="4" t="s">
        <v>20</v>
      </c>
      <c r="K1562" s="4" t="s">
        <v>32</v>
      </c>
      <c r="L1562" s="4" t="s">
        <v>241</v>
      </c>
      <c r="M1562" s="15">
        <v>89440</v>
      </c>
      <c r="N1562" s="15">
        <v>89440</v>
      </c>
      <c r="O1562" s="16">
        <v>89440</v>
      </c>
      <c r="P1562" s="25">
        <f t="shared" si="74"/>
        <v>0</v>
      </c>
      <c r="Q1562" s="25">
        <f t="shared" si="72"/>
        <v>0</v>
      </c>
      <c r="R1562" s="25">
        <f t="shared" si="73"/>
        <v>0</v>
      </c>
    </row>
    <row r="1563" spans="1:18" x14ac:dyDescent="0.2">
      <c r="A1563" s="5" t="s">
        <v>424</v>
      </c>
      <c r="B1563" s="5" t="s">
        <v>425</v>
      </c>
      <c r="C1563" s="5" t="s">
        <v>61</v>
      </c>
      <c r="D1563" s="5" t="s">
        <v>426</v>
      </c>
      <c r="E1563" s="5" t="s">
        <v>63</v>
      </c>
      <c r="F1563" s="5" t="s">
        <v>63</v>
      </c>
      <c r="G1563" s="5" t="s">
        <v>63</v>
      </c>
      <c r="H1563" s="5" t="s">
        <v>53</v>
      </c>
      <c r="I1563" s="5" t="s">
        <v>2682</v>
      </c>
      <c r="J1563" s="5" t="s">
        <v>20</v>
      </c>
      <c r="K1563" s="5" t="s">
        <v>32</v>
      </c>
      <c r="L1563" s="5" t="s">
        <v>33</v>
      </c>
      <c r="M1563" s="17">
        <v>30240.560000000001</v>
      </c>
      <c r="N1563" s="17">
        <v>57200</v>
      </c>
      <c r="O1563" s="18">
        <v>43720.28</v>
      </c>
      <c r="P1563" s="25">
        <f t="shared" si="74"/>
        <v>0</v>
      </c>
      <c r="Q1563" s="25">
        <f t="shared" si="72"/>
        <v>1</v>
      </c>
      <c r="R1563" s="25">
        <f t="shared" si="73"/>
        <v>0</v>
      </c>
    </row>
    <row r="1564" spans="1:18" x14ac:dyDescent="0.2">
      <c r="A1564" s="4" t="s">
        <v>13</v>
      </c>
      <c r="B1564" s="4" t="s">
        <v>838</v>
      </c>
      <c r="C1564" s="4" t="s">
        <v>50</v>
      </c>
      <c r="D1564" s="4" t="s">
        <v>839</v>
      </c>
      <c r="E1564" s="4" t="s">
        <v>840</v>
      </c>
      <c r="F1564" s="4" t="s">
        <v>840</v>
      </c>
      <c r="G1564" s="4" t="s">
        <v>840</v>
      </c>
      <c r="H1564" s="4" t="s">
        <v>31</v>
      </c>
      <c r="I1564" s="4" t="s">
        <v>2683</v>
      </c>
      <c r="J1564" s="4" t="s">
        <v>20</v>
      </c>
      <c r="K1564" s="4" t="s">
        <v>32</v>
      </c>
      <c r="L1564" s="4" t="s">
        <v>39</v>
      </c>
      <c r="M1564" s="15">
        <v>100880</v>
      </c>
      <c r="N1564" s="15">
        <v>100880</v>
      </c>
      <c r="O1564" s="16">
        <v>100880</v>
      </c>
      <c r="P1564" s="25">
        <f t="shared" si="74"/>
        <v>0</v>
      </c>
      <c r="Q1564" s="25">
        <f t="shared" si="72"/>
        <v>0</v>
      </c>
      <c r="R1564" s="25">
        <f t="shared" si="73"/>
        <v>0</v>
      </c>
    </row>
    <row r="1565" spans="1:18" x14ac:dyDescent="0.2">
      <c r="A1565" s="5" t="s">
        <v>81</v>
      </c>
      <c r="B1565" s="5" t="s">
        <v>217</v>
      </c>
      <c r="C1565" s="5" t="s">
        <v>23</v>
      </c>
      <c r="D1565" s="5" t="s">
        <v>280</v>
      </c>
      <c r="E1565" s="5" t="s">
        <v>154</v>
      </c>
      <c r="F1565" s="5" t="s">
        <v>154</v>
      </c>
      <c r="G1565" s="5" t="s">
        <v>154</v>
      </c>
      <c r="H1565" s="5" t="s">
        <v>31</v>
      </c>
      <c r="I1565" s="5" t="s">
        <v>2684</v>
      </c>
      <c r="J1565" s="5" t="s">
        <v>45</v>
      </c>
      <c r="K1565" s="5" t="s">
        <v>32</v>
      </c>
      <c r="L1565" s="5" t="s">
        <v>150</v>
      </c>
      <c r="M1565" s="17">
        <v>53000</v>
      </c>
      <c r="N1565" s="17">
        <v>82000</v>
      </c>
      <c r="O1565" s="18">
        <v>67500</v>
      </c>
      <c r="P1565" s="25">
        <f t="shared" si="74"/>
        <v>0</v>
      </c>
      <c r="Q1565" s="25">
        <f t="shared" si="72"/>
        <v>0</v>
      </c>
      <c r="R1565" s="25">
        <f t="shared" si="73"/>
        <v>0</v>
      </c>
    </row>
    <row r="1566" spans="1:18" x14ac:dyDescent="0.2">
      <c r="A1566" s="4" t="s">
        <v>96</v>
      </c>
      <c r="B1566" s="4" t="s">
        <v>1224</v>
      </c>
      <c r="C1566" s="4" t="s">
        <v>370</v>
      </c>
      <c r="D1566" s="4" t="s">
        <v>791</v>
      </c>
      <c r="E1566" s="4" t="s">
        <v>63</v>
      </c>
      <c r="F1566" s="4" t="s">
        <v>63</v>
      </c>
      <c r="G1566" s="4" t="s">
        <v>63</v>
      </c>
      <c r="H1566" s="4" t="s">
        <v>53</v>
      </c>
      <c r="I1566" s="4" t="s">
        <v>2104</v>
      </c>
      <c r="J1566" s="4" t="s">
        <v>20</v>
      </c>
      <c r="K1566" s="4" t="s">
        <v>32</v>
      </c>
      <c r="L1566" s="4" t="s">
        <v>93</v>
      </c>
      <c r="M1566" s="15">
        <v>90000</v>
      </c>
      <c r="N1566" s="15">
        <v>180000</v>
      </c>
      <c r="O1566" s="16">
        <v>135000</v>
      </c>
      <c r="P1566" s="25">
        <f t="shared" si="74"/>
        <v>0</v>
      </c>
      <c r="Q1566" s="25">
        <f t="shared" ref="Q1566:Q1629" si="75">IF(OR(N1566&lt;V$22, N1566&gt;V$26), 1, 0)</f>
        <v>1</v>
      </c>
      <c r="R1566" s="25">
        <f t="shared" ref="R1566:R1629" si="76">IF(OR(O1566&lt;V$23, O1566&gt;V$27),1,0)</f>
        <v>1</v>
      </c>
    </row>
    <row r="1567" spans="1:18" x14ac:dyDescent="0.2">
      <c r="A1567" s="5" t="s">
        <v>81</v>
      </c>
      <c r="B1567" s="5" t="s">
        <v>2685</v>
      </c>
      <c r="C1567" s="5" t="s">
        <v>23</v>
      </c>
      <c r="D1567" s="5" t="s">
        <v>2686</v>
      </c>
      <c r="E1567" s="5" t="s">
        <v>37</v>
      </c>
      <c r="F1567" s="5" t="s">
        <v>37</v>
      </c>
      <c r="G1567" s="5" t="s">
        <v>37</v>
      </c>
      <c r="H1567" s="5" t="s">
        <v>31</v>
      </c>
      <c r="I1567" s="5" t="s">
        <v>2687</v>
      </c>
      <c r="J1567" s="5" t="s">
        <v>223</v>
      </c>
      <c r="K1567" s="5" t="s">
        <v>32</v>
      </c>
      <c r="L1567" s="5" t="s">
        <v>21</v>
      </c>
      <c r="M1567" s="17">
        <v>72000</v>
      </c>
      <c r="N1567" s="17">
        <v>91000</v>
      </c>
      <c r="O1567" s="18">
        <v>81500</v>
      </c>
      <c r="P1567" s="25">
        <f t="shared" si="74"/>
        <v>0</v>
      </c>
      <c r="Q1567" s="25">
        <f t="shared" si="75"/>
        <v>0</v>
      </c>
      <c r="R1567" s="25">
        <f t="shared" si="76"/>
        <v>0</v>
      </c>
    </row>
    <row r="1568" spans="1:18" x14ac:dyDescent="0.2">
      <c r="A1568" s="4" t="s">
        <v>48</v>
      </c>
      <c r="B1568" s="4" t="s">
        <v>574</v>
      </c>
      <c r="C1568" s="4" t="s">
        <v>50</v>
      </c>
      <c r="D1568" s="4" t="s">
        <v>575</v>
      </c>
      <c r="E1568" s="4" t="s">
        <v>99</v>
      </c>
      <c r="F1568" s="4" t="s">
        <v>99</v>
      </c>
      <c r="G1568" s="4" t="s">
        <v>99</v>
      </c>
      <c r="H1568" s="4" t="s">
        <v>100</v>
      </c>
      <c r="I1568" s="4" t="s">
        <v>2688</v>
      </c>
      <c r="J1568" s="4" t="s">
        <v>20</v>
      </c>
      <c r="K1568" s="4" t="s">
        <v>32</v>
      </c>
      <c r="L1568" s="4" t="s">
        <v>21</v>
      </c>
      <c r="M1568" s="15">
        <v>80000</v>
      </c>
      <c r="N1568" s="15">
        <v>95000</v>
      </c>
      <c r="O1568" s="16">
        <v>87500</v>
      </c>
      <c r="P1568" s="25">
        <f t="shared" si="74"/>
        <v>0</v>
      </c>
      <c r="Q1568" s="25">
        <f t="shared" si="75"/>
        <v>0</v>
      </c>
      <c r="R1568" s="25">
        <f t="shared" si="76"/>
        <v>0</v>
      </c>
    </row>
    <row r="1569" spans="1:18" x14ac:dyDescent="0.2">
      <c r="A1569" s="5" t="s">
        <v>55</v>
      </c>
      <c r="B1569" s="5" t="s">
        <v>666</v>
      </c>
      <c r="C1569" s="5" t="s">
        <v>50</v>
      </c>
      <c r="D1569" s="5" t="s">
        <v>667</v>
      </c>
      <c r="E1569" s="5" t="s">
        <v>63</v>
      </c>
      <c r="F1569" s="5" t="s">
        <v>63</v>
      </c>
      <c r="G1569" s="5" t="s">
        <v>63</v>
      </c>
      <c r="H1569" s="5" t="s">
        <v>53</v>
      </c>
      <c r="I1569" s="5" t="s">
        <v>2689</v>
      </c>
      <c r="J1569" s="5" t="s">
        <v>20</v>
      </c>
      <c r="K1569" s="5" t="s">
        <v>32</v>
      </c>
      <c r="L1569" s="5" t="s">
        <v>93</v>
      </c>
      <c r="M1569" s="17">
        <v>75000</v>
      </c>
      <c r="N1569" s="17">
        <v>90000</v>
      </c>
      <c r="O1569" s="18">
        <v>82500</v>
      </c>
      <c r="P1569" s="25">
        <f t="shared" si="74"/>
        <v>0</v>
      </c>
      <c r="Q1569" s="25">
        <f t="shared" si="75"/>
        <v>0</v>
      </c>
      <c r="R1569" s="25">
        <f t="shared" si="76"/>
        <v>0</v>
      </c>
    </row>
    <row r="1570" spans="1:18" x14ac:dyDescent="0.2">
      <c r="A1570" s="4" t="s">
        <v>26</v>
      </c>
      <c r="B1570" s="4" t="s">
        <v>2167</v>
      </c>
      <c r="C1570" s="4" t="s">
        <v>15</v>
      </c>
      <c r="D1570" s="4" t="s">
        <v>942</v>
      </c>
      <c r="E1570" s="4" t="s">
        <v>1835</v>
      </c>
      <c r="F1570" s="4" t="s">
        <v>1835</v>
      </c>
      <c r="G1570" s="4" t="s">
        <v>1835</v>
      </c>
      <c r="H1570" s="4" t="s">
        <v>146</v>
      </c>
      <c r="I1570" s="4" t="s">
        <v>2690</v>
      </c>
      <c r="J1570" s="4" t="s">
        <v>20</v>
      </c>
      <c r="K1570" s="4" t="s">
        <v>32</v>
      </c>
      <c r="L1570" s="4" t="s">
        <v>21</v>
      </c>
      <c r="M1570" s="15">
        <v>64123.59</v>
      </c>
      <c r="N1570" s="15">
        <v>86600</v>
      </c>
      <c r="O1570" s="16">
        <v>75361.794999999998</v>
      </c>
      <c r="P1570" s="25">
        <f t="shared" si="74"/>
        <v>0</v>
      </c>
      <c r="Q1570" s="25">
        <f t="shared" si="75"/>
        <v>0</v>
      </c>
      <c r="R1570" s="25">
        <f t="shared" si="76"/>
        <v>0</v>
      </c>
    </row>
    <row r="1571" spans="1:18" x14ac:dyDescent="0.2">
      <c r="A1571" s="5" t="s">
        <v>48</v>
      </c>
      <c r="B1571" s="5" t="s">
        <v>988</v>
      </c>
      <c r="C1571" s="5" t="s">
        <v>23</v>
      </c>
      <c r="D1571" s="5" t="s">
        <v>989</v>
      </c>
      <c r="E1571" s="5" t="s">
        <v>30</v>
      </c>
      <c r="F1571" s="5" t="s">
        <v>30</v>
      </c>
      <c r="G1571" s="5" t="s">
        <v>30</v>
      </c>
      <c r="H1571" s="5" t="s">
        <v>31</v>
      </c>
      <c r="I1571" s="5" t="s">
        <v>2691</v>
      </c>
      <c r="J1571" s="5" t="s">
        <v>45</v>
      </c>
      <c r="K1571" s="5" t="s">
        <v>32</v>
      </c>
      <c r="L1571" s="5" t="s">
        <v>241</v>
      </c>
      <c r="M1571" s="17">
        <v>137280</v>
      </c>
      <c r="N1571" s="17">
        <v>180000</v>
      </c>
      <c r="O1571" s="18">
        <v>158640</v>
      </c>
      <c r="P1571" s="25">
        <f t="shared" si="74"/>
        <v>1</v>
      </c>
      <c r="Q1571" s="25">
        <f t="shared" si="75"/>
        <v>1</v>
      </c>
      <c r="R1571" s="25">
        <f t="shared" si="76"/>
        <v>1</v>
      </c>
    </row>
    <row r="1572" spans="1:18" x14ac:dyDescent="0.2">
      <c r="A1572" s="4" t="s">
        <v>26</v>
      </c>
      <c r="B1572" s="4" t="s">
        <v>2692</v>
      </c>
      <c r="C1572" s="4" t="s">
        <v>50</v>
      </c>
      <c r="D1572" s="4" t="s">
        <v>286</v>
      </c>
      <c r="E1572" s="4" t="s">
        <v>37</v>
      </c>
      <c r="F1572" s="4" t="s">
        <v>37</v>
      </c>
      <c r="G1572" s="4" t="s">
        <v>37</v>
      </c>
      <c r="H1572" s="4" t="s">
        <v>31</v>
      </c>
      <c r="I1572" s="4" t="s">
        <v>2693</v>
      </c>
      <c r="J1572" s="4" t="s">
        <v>20</v>
      </c>
      <c r="K1572" s="4" t="s">
        <v>32</v>
      </c>
      <c r="L1572" s="4" t="s">
        <v>21</v>
      </c>
      <c r="M1572" s="15">
        <v>64123.59</v>
      </c>
      <c r="N1572" s="15">
        <v>86600</v>
      </c>
      <c r="O1572" s="16">
        <v>75361.794999999998</v>
      </c>
      <c r="P1572" s="25">
        <f t="shared" si="74"/>
        <v>0</v>
      </c>
      <c r="Q1572" s="25">
        <f t="shared" si="75"/>
        <v>0</v>
      </c>
      <c r="R1572" s="25">
        <f t="shared" si="76"/>
        <v>0</v>
      </c>
    </row>
    <row r="1573" spans="1:18" x14ac:dyDescent="0.2">
      <c r="A1573" s="5" t="s">
        <v>96</v>
      </c>
      <c r="B1573" s="5" t="s">
        <v>1201</v>
      </c>
      <c r="C1573" s="5" t="s">
        <v>50</v>
      </c>
      <c r="D1573" s="5" t="s">
        <v>1202</v>
      </c>
      <c r="E1573" s="5" t="s">
        <v>37</v>
      </c>
      <c r="F1573" s="5" t="s">
        <v>37</v>
      </c>
      <c r="G1573" s="5" t="s">
        <v>37</v>
      </c>
      <c r="H1573" s="5" t="s">
        <v>31</v>
      </c>
      <c r="I1573" s="5" t="s">
        <v>2694</v>
      </c>
      <c r="J1573" s="5" t="s">
        <v>20</v>
      </c>
      <c r="K1573" s="5" t="s">
        <v>32</v>
      </c>
      <c r="L1573" s="5" t="s">
        <v>46</v>
      </c>
      <c r="M1573" s="17">
        <v>75000</v>
      </c>
      <c r="N1573" s="17">
        <v>92000</v>
      </c>
      <c r="O1573" s="18">
        <v>83500</v>
      </c>
      <c r="P1573" s="25">
        <f t="shared" si="74"/>
        <v>0</v>
      </c>
      <c r="Q1573" s="25">
        <f t="shared" si="75"/>
        <v>0</v>
      </c>
      <c r="R1573" s="25">
        <f t="shared" si="76"/>
        <v>0</v>
      </c>
    </row>
    <row r="1574" spans="1:18" x14ac:dyDescent="0.2">
      <c r="A1574" s="4" t="s">
        <v>26</v>
      </c>
      <c r="B1574" s="4" t="s">
        <v>623</v>
      </c>
      <c r="C1574" s="4" t="s">
        <v>50</v>
      </c>
      <c r="D1574" s="4" t="s">
        <v>243</v>
      </c>
      <c r="E1574" s="4" t="s">
        <v>298</v>
      </c>
      <c r="F1574" s="4" t="s">
        <v>298</v>
      </c>
      <c r="G1574" s="4" t="s">
        <v>298</v>
      </c>
      <c r="H1574" s="4" t="s">
        <v>53</v>
      </c>
      <c r="I1574" s="4" t="s">
        <v>2695</v>
      </c>
      <c r="J1574" s="4" t="s">
        <v>20</v>
      </c>
      <c r="K1574" s="4" t="s">
        <v>32</v>
      </c>
      <c r="L1574" s="4" t="s">
        <v>39</v>
      </c>
      <c r="M1574" s="15">
        <v>76000</v>
      </c>
      <c r="N1574" s="15">
        <v>87000</v>
      </c>
      <c r="O1574" s="16">
        <v>81500</v>
      </c>
      <c r="P1574" s="25">
        <f t="shared" si="74"/>
        <v>0</v>
      </c>
      <c r="Q1574" s="25">
        <f t="shared" si="75"/>
        <v>0</v>
      </c>
      <c r="R1574" s="25">
        <f t="shared" si="76"/>
        <v>0</v>
      </c>
    </row>
    <row r="1575" spans="1:18" x14ac:dyDescent="0.2">
      <c r="A1575" s="5" t="s">
        <v>26</v>
      </c>
      <c r="B1575" s="5" t="s">
        <v>623</v>
      </c>
      <c r="C1575" s="5" t="s">
        <v>50</v>
      </c>
      <c r="D1575" s="5" t="s">
        <v>243</v>
      </c>
      <c r="E1575" s="5" t="s">
        <v>298</v>
      </c>
      <c r="F1575" s="5" t="s">
        <v>298</v>
      </c>
      <c r="G1575" s="5" t="s">
        <v>298</v>
      </c>
      <c r="H1575" s="5" t="s">
        <v>384</v>
      </c>
      <c r="I1575" s="5" t="s">
        <v>2695</v>
      </c>
      <c r="J1575" s="5" t="s">
        <v>20</v>
      </c>
      <c r="K1575" s="5" t="s">
        <v>32</v>
      </c>
      <c r="L1575" s="5" t="s">
        <v>39</v>
      </c>
      <c r="M1575" s="17">
        <v>76000</v>
      </c>
      <c r="N1575" s="17">
        <v>87000</v>
      </c>
      <c r="O1575" s="18">
        <v>81500</v>
      </c>
      <c r="P1575" s="25">
        <f t="shared" si="74"/>
        <v>0</v>
      </c>
      <c r="Q1575" s="25">
        <f t="shared" si="75"/>
        <v>0</v>
      </c>
      <c r="R1575" s="25">
        <f t="shared" si="76"/>
        <v>0</v>
      </c>
    </row>
    <row r="1576" spans="1:18" x14ac:dyDescent="0.2">
      <c r="A1576" s="4" t="s">
        <v>22</v>
      </c>
      <c r="B1576" s="4" t="s">
        <v>2696</v>
      </c>
      <c r="C1576" s="4" t="s">
        <v>50</v>
      </c>
      <c r="D1576" s="4" t="s">
        <v>2697</v>
      </c>
      <c r="E1576" s="4" t="s">
        <v>99</v>
      </c>
      <c r="F1576" s="4" t="s">
        <v>99</v>
      </c>
      <c r="G1576" s="4" t="s">
        <v>99</v>
      </c>
      <c r="H1576" s="4" t="s">
        <v>100</v>
      </c>
      <c r="I1576" s="4" t="s">
        <v>2698</v>
      </c>
      <c r="J1576" s="4" t="s">
        <v>20</v>
      </c>
      <c r="K1576" s="4" t="s">
        <v>32</v>
      </c>
      <c r="L1576" s="4" t="s">
        <v>101</v>
      </c>
      <c r="M1576" s="15">
        <v>60000</v>
      </c>
      <c r="N1576" s="15">
        <v>82000</v>
      </c>
      <c r="O1576" s="16">
        <v>71000</v>
      </c>
      <c r="P1576" s="25">
        <f t="shared" si="74"/>
        <v>0</v>
      </c>
      <c r="Q1576" s="25">
        <f t="shared" si="75"/>
        <v>0</v>
      </c>
      <c r="R1576" s="25">
        <f t="shared" si="76"/>
        <v>0</v>
      </c>
    </row>
    <row r="1577" spans="1:18" x14ac:dyDescent="0.2">
      <c r="A1577" s="5" t="s">
        <v>13</v>
      </c>
      <c r="B1577" s="5" t="s">
        <v>2702</v>
      </c>
      <c r="C1577" s="5" t="s">
        <v>50</v>
      </c>
      <c r="D1577" s="5" t="s">
        <v>2703</v>
      </c>
      <c r="E1577" s="5" t="s">
        <v>37</v>
      </c>
      <c r="F1577" s="5" t="s">
        <v>37</v>
      </c>
      <c r="G1577" s="5" t="s">
        <v>37</v>
      </c>
      <c r="H1577" s="5" t="s">
        <v>31</v>
      </c>
      <c r="I1577" s="5" t="s">
        <v>2704</v>
      </c>
      <c r="J1577" s="5" t="s">
        <v>20</v>
      </c>
      <c r="K1577" s="5" t="s">
        <v>32</v>
      </c>
      <c r="L1577" s="5" t="s">
        <v>46</v>
      </c>
      <c r="M1577" s="17">
        <v>71000</v>
      </c>
      <c r="N1577" s="17">
        <v>80000</v>
      </c>
      <c r="O1577" s="18">
        <v>75500</v>
      </c>
      <c r="P1577" s="25">
        <f t="shared" si="74"/>
        <v>0</v>
      </c>
      <c r="Q1577" s="25">
        <f t="shared" si="75"/>
        <v>0</v>
      </c>
      <c r="R1577" s="25">
        <f t="shared" si="76"/>
        <v>0</v>
      </c>
    </row>
    <row r="1578" spans="1:18" x14ac:dyDescent="0.2">
      <c r="A1578" s="4" t="s">
        <v>48</v>
      </c>
      <c r="B1578" s="4" t="s">
        <v>1325</v>
      </c>
      <c r="C1578" s="4" t="s">
        <v>50</v>
      </c>
      <c r="D1578" s="4" t="s">
        <v>1326</v>
      </c>
      <c r="E1578" s="4" t="s">
        <v>1327</v>
      </c>
      <c r="F1578" s="4" t="s">
        <v>1327</v>
      </c>
      <c r="G1578" s="4" t="s">
        <v>1327</v>
      </c>
      <c r="H1578" s="4" t="s">
        <v>53</v>
      </c>
      <c r="I1578" s="4" t="s">
        <v>2705</v>
      </c>
      <c r="J1578" s="4" t="s">
        <v>20</v>
      </c>
      <c r="K1578" s="4" t="s">
        <v>32</v>
      </c>
      <c r="L1578" s="4" t="s">
        <v>33</v>
      </c>
      <c r="M1578" s="15">
        <v>94494.399999999994</v>
      </c>
      <c r="N1578" s="15">
        <v>111633.60000000001</v>
      </c>
      <c r="O1578" s="16">
        <v>103064</v>
      </c>
      <c r="P1578" s="25">
        <f t="shared" si="74"/>
        <v>0</v>
      </c>
      <c r="Q1578" s="25">
        <f t="shared" si="75"/>
        <v>0</v>
      </c>
      <c r="R1578" s="25">
        <f t="shared" si="76"/>
        <v>0</v>
      </c>
    </row>
    <row r="1579" spans="1:18" x14ac:dyDescent="0.2">
      <c r="A1579" s="5" t="s">
        <v>48</v>
      </c>
      <c r="B1579" s="5" t="s">
        <v>2706</v>
      </c>
      <c r="C1579" s="5" t="s">
        <v>23</v>
      </c>
      <c r="D1579" s="5" t="s">
        <v>404</v>
      </c>
      <c r="E1579" s="5" t="s">
        <v>37</v>
      </c>
      <c r="F1579" s="5" t="s">
        <v>37</v>
      </c>
      <c r="G1579" s="5" t="s">
        <v>37</v>
      </c>
      <c r="H1579" s="5" t="s">
        <v>31</v>
      </c>
      <c r="I1579" s="5" t="s">
        <v>2707</v>
      </c>
      <c r="J1579" s="5" t="s">
        <v>20</v>
      </c>
      <c r="K1579" s="5" t="s">
        <v>32</v>
      </c>
      <c r="L1579" s="5" t="s">
        <v>21</v>
      </c>
      <c r="M1579" s="17">
        <v>55000</v>
      </c>
      <c r="N1579" s="17">
        <v>71000</v>
      </c>
      <c r="O1579" s="18">
        <v>63000</v>
      </c>
      <c r="P1579" s="25">
        <f t="shared" si="74"/>
        <v>0</v>
      </c>
      <c r="Q1579" s="25">
        <f t="shared" si="75"/>
        <v>0</v>
      </c>
      <c r="R1579" s="25">
        <f t="shared" si="76"/>
        <v>0</v>
      </c>
    </row>
    <row r="1580" spans="1:18" x14ac:dyDescent="0.2">
      <c r="A1580" s="4" t="s">
        <v>88</v>
      </c>
      <c r="B1580" s="4" t="s">
        <v>645</v>
      </c>
      <c r="C1580" s="4" t="s">
        <v>28</v>
      </c>
      <c r="D1580" s="4" t="s">
        <v>2708</v>
      </c>
      <c r="E1580" s="4" t="s">
        <v>216</v>
      </c>
      <c r="F1580" s="4" t="s">
        <v>216</v>
      </c>
      <c r="G1580" s="4" t="s">
        <v>216</v>
      </c>
      <c r="H1580" s="4" t="s">
        <v>53</v>
      </c>
      <c r="I1580" s="4" t="s">
        <v>2029</v>
      </c>
      <c r="J1580" s="4" t="s">
        <v>20</v>
      </c>
      <c r="K1580" s="4" t="s">
        <v>32</v>
      </c>
      <c r="L1580" s="4" t="s">
        <v>241</v>
      </c>
      <c r="M1580" s="15">
        <v>83200</v>
      </c>
      <c r="N1580" s="15">
        <v>83200</v>
      </c>
      <c r="O1580" s="16">
        <v>83200</v>
      </c>
      <c r="P1580" s="25">
        <f t="shared" si="74"/>
        <v>0</v>
      </c>
      <c r="Q1580" s="25">
        <f t="shared" si="75"/>
        <v>0</v>
      </c>
      <c r="R1580" s="25">
        <f t="shared" si="76"/>
        <v>0</v>
      </c>
    </row>
    <row r="1581" spans="1:18" x14ac:dyDescent="0.2">
      <c r="A1581" s="5" t="s">
        <v>105</v>
      </c>
      <c r="B1581" s="5" t="s">
        <v>796</v>
      </c>
      <c r="C1581" s="5" t="s">
        <v>28</v>
      </c>
      <c r="D1581" s="5" t="s">
        <v>693</v>
      </c>
      <c r="E1581" s="5" t="s">
        <v>1835</v>
      </c>
      <c r="F1581" s="5" t="s">
        <v>1835</v>
      </c>
      <c r="G1581" s="5" t="s">
        <v>1835</v>
      </c>
      <c r="H1581" s="5" t="s">
        <v>146</v>
      </c>
      <c r="I1581" s="5" t="s">
        <v>2709</v>
      </c>
      <c r="J1581" s="5" t="s">
        <v>45</v>
      </c>
      <c r="K1581" s="5" t="s">
        <v>32</v>
      </c>
      <c r="L1581" s="5" t="s">
        <v>21</v>
      </c>
      <c r="M1581" s="17">
        <v>60000</v>
      </c>
      <c r="N1581" s="17">
        <v>70000</v>
      </c>
      <c r="O1581" s="18">
        <v>65000</v>
      </c>
      <c r="P1581" s="25">
        <f t="shared" si="74"/>
        <v>0</v>
      </c>
      <c r="Q1581" s="25">
        <f t="shared" si="75"/>
        <v>0</v>
      </c>
      <c r="R1581" s="25">
        <f t="shared" si="76"/>
        <v>0</v>
      </c>
    </row>
    <row r="1582" spans="1:18" x14ac:dyDescent="0.2">
      <c r="A1582" s="4" t="s">
        <v>81</v>
      </c>
      <c r="B1582" s="4" t="s">
        <v>627</v>
      </c>
      <c r="C1582" s="4" t="s">
        <v>23</v>
      </c>
      <c r="D1582" s="4" t="s">
        <v>628</v>
      </c>
      <c r="E1582" s="4" t="s">
        <v>63</v>
      </c>
      <c r="F1582" s="4" t="s">
        <v>63</v>
      </c>
      <c r="G1582" s="4" t="s">
        <v>63</v>
      </c>
      <c r="H1582" s="4" t="s">
        <v>53</v>
      </c>
      <c r="I1582" s="4" t="s">
        <v>2007</v>
      </c>
      <c r="J1582" s="4" t="s">
        <v>45</v>
      </c>
      <c r="K1582" s="4" t="s">
        <v>32</v>
      </c>
      <c r="L1582" s="4" t="s">
        <v>46</v>
      </c>
      <c r="M1582" s="15">
        <v>70000</v>
      </c>
      <c r="N1582" s="15">
        <v>70000</v>
      </c>
      <c r="O1582" s="16">
        <v>70000</v>
      </c>
      <c r="P1582" s="25">
        <f t="shared" si="74"/>
        <v>0</v>
      </c>
      <c r="Q1582" s="25">
        <f t="shared" si="75"/>
        <v>0</v>
      </c>
      <c r="R1582" s="25">
        <f t="shared" si="76"/>
        <v>0</v>
      </c>
    </row>
    <row r="1583" spans="1:18" x14ac:dyDescent="0.2">
      <c r="A1583" s="5" t="s">
        <v>48</v>
      </c>
      <c r="B1583" s="5" t="s">
        <v>2710</v>
      </c>
      <c r="C1583" s="5" t="s">
        <v>23</v>
      </c>
      <c r="D1583" s="5" t="s">
        <v>2711</v>
      </c>
      <c r="E1583" s="5" t="s">
        <v>2712</v>
      </c>
      <c r="F1583" s="5" t="s">
        <v>2712</v>
      </c>
      <c r="G1583" s="5" t="s">
        <v>2712</v>
      </c>
      <c r="H1583" s="5" t="s">
        <v>100</v>
      </c>
      <c r="I1583" s="5" t="s">
        <v>2713</v>
      </c>
      <c r="J1583" s="5" t="s">
        <v>20</v>
      </c>
      <c r="K1583" s="5" t="s">
        <v>32</v>
      </c>
      <c r="L1583" s="5" t="s">
        <v>21</v>
      </c>
      <c r="M1583" s="17">
        <v>57000</v>
      </c>
      <c r="N1583" s="17">
        <v>63000</v>
      </c>
      <c r="O1583" s="18">
        <v>60000</v>
      </c>
      <c r="P1583" s="25">
        <f t="shared" si="74"/>
        <v>0</v>
      </c>
      <c r="Q1583" s="25">
        <f t="shared" si="75"/>
        <v>0</v>
      </c>
      <c r="R1583" s="25">
        <f t="shared" si="76"/>
        <v>0</v>
      </c>
    </row>
    <row r="1584" spans="1:18" x14ac:dyDescent="0.2">
      <c r="A1584" s="4" t="s">
        <v>26</v>
      </c>
      <c r="B1584" s="4" t="s">
        <v>2714</v>
      </c>
      <c r="C1584" s="4" t="s">
        <v>28</v>
      </c>
      <c r="D1584" s="4" t="s">
        <v>1018</v>
      </c>
      <c r="E1584" s="4" t="s">
        <v>2542</v>
      </c>
      <c r="F1584" s="4" t="s">
        <v>2542</v>
      </c>
      <c r="G1584" s="4" t="s">
        <v>2542</v>
      </c>
      <c r="H1584" s="4" t="s">
        <v>146</v>
      </c>
      <c r="I1584" s="4" t="s">
        <v>2543</v>
      </c>
      <c r="J1584" s="4" t="s">
        <v>20</v>
      </c>
      <c r="K1584" s="4" t="s">
        <v>32</v>
      </c>
      <c r="L1584" s="4" t="s">
        <v>46</v>
      </c>
      <c r="M1584" s="15">
        <v>137280</v>
      </c>
      <c r="N1584" s="15">
        <v>180000</v>
      </c>
      <c r="O1584" s="16">
        <v>158640</v>
      </c>
      <c r="P1584" s="25">
        <f t="shared" si="74"/>
        <v>1</v>
      </c>
      <c r="Q1584" s="25">
        <f t="shared" si="75"/>
        <v>1</v>
      </c>
      <c r="R1584" s="25">
        <f t="shared" si="76"/>
        <v>1</v>
      </c>
    </row>
    <row r="1585" spans="1:18" x14ac:dyDescent="0.2">
      <c r="A1585" s="5" t="s">
        <v>13</v>
      </c>
      <c r="B1585" s="5" t="s">
        <v>798</v>
      </c>
      <c r="C1585" s="5" t="s">
        <v>90</v>
      </c>
      <c r="D1585" s="5" t="s">
        <v>1494</v>
      </c>
      <c r="E1585" s="5" t="s">
        <v>216</v>
      </c>
      <c r="F1585" s="5" t="s">
        <v>216</v>
      </c>
      <c r="G1585" s="5" t="s">
        <v>216</v>
      </c>
      <c r="H1585" s="5" t="s">
        <v>53</v>
      </c>
      <c r="I1585" s="5" t="s">
        <v>2715</v>
      </c>
      <c r="J1585" s="5" t="s">
        <v>20</v>
      </c>
      <c r="K1585" s="5" t="s">
        <v>32</v>
      </c>
      <c r="L1585" s="5" t="s">
        <v>21</v>
      </c>
      <c r="M1585" s="17">
        <v>79040</v>
      </c>
      <c r="N1585" s="17">
        <v>79040</v>
      </c>
      <c r="O1585" s="18">
        <v>79040</v>
      </c>
      <c r="P1585" s="25">
        <f t="shared" si="74"/>
        <v>0</v>
      </c>
      <c r="Q1585" s="25">
        <f t="shared" si="75"/>
        <v>0</v>
      </c>
      <c r="R1585" s="25">
        <f t="shared" si="76"/>
        <v>0</v>
      </c>
    </row>
    <row r="1586" spans="1:18" x14ac:dyDescent="0.2">
      <c r="A1586" s="4" t="s">
        <v>55</v>
      </c>
      <c r="B1586" s="4" t="s">
        <v>1186</v>
      </c>
      <c r="C1586" s="4" t="s">
        <v>1187</v>
      </c>
      <c r="D1586" s="4" t="s">
        <v>1188</v>
      </c>
      <c r="E1586" s="4" t="s">
        <v>2716</v>
      </c>
      <c r="F1586" s="4" t="s">
        <v>2716</v>
      </c>
      <c r="G1586" s="4" t="s">
        <v>2716</v>
      </c>
      <c r="H1586" s="4" t="s">
        <v>53</v>
      </c>
      <c r="I1586" s="4" t="s">
        <v>2717</v>
      </c>
      <c r="J1586" s="4" t="s">
        <v>45</v>
      </c>
      <c r="K1586" s="4" t="s">
        <v>32</v>
      </c>
      <c r="L1586" s="4" t="s">
        <v>33</v>
      </c>
      <c r="M1586" s="15">
        <v>68000</v>
      </c>
      <c r="N1586" s="15">
        <v>88300</v>
      </c>
      <c r="O1586" s="16">
        <v>78150</v>
      </c>
      <c r="P1586" s="25">
        <f t="shared" si="74"/>
        <v>0</v>
      </c>
      <c r="Q1586" s="25">
        <f t="shared" si="75"/>
        <v>0</v>
      </c>
      <c r="R1586" s="25">
        <f t="shared" si="76"/>
        <v>0</v>
      </c>
    </row>
    <row r="1587" spans="1:18" x14ac:dyDescent="0.2">
      <c r="A1587" s="5" t="s">
        <v>88</v>
      </c>
      <c r="B1587" s="5" t="s">
        <v>1247</v>
      </c>
      <c r="C1587" s="5" t="s">
        <v>90</v>
      </c>
      <c r="D1587" s="5" t="s">
        <v>1248</v>
      </c>
      <c r="E1587" s="5" t="s">
        <v>260</v>
      </c>
      <c r="F1587" s="5" t="s">
        <v>260</v>
      </c>
      <c r="G1587" s="5" t="s">
        <v>260</v>
      </c>
      <c r="H1587" s="5" t="s">
        <v>186</v>
      </c>
      <c r="I1587" s="5" t="s">
        <v>2718</v>
      </c>
      <c r="J1587" s="5" t="s">
        <v>20</v>
      </c>
      <c r="K1587" s="5" t="s">
        <v>32</v>
      </c>
      <c r="L1587" s="5" t="s">
        <v>21</v>
      </c>
      <c r="M1587" s="17">
        <v>68000</v>
      </c>
      <c r="N1587" s="17">
        <v>79000</v>
      </c>
      <c r="O1587" s="18">
        <v>73500</v>
      </c>
      <c r="P1587" s="25">
        <f t="shared" si="74"/>
        <v>0</v>
      </c>
      <c r="Q1587" s="25">
        <f t="shared" si="75"/>
        <v>0</v>
      </c>
      <c r="R1587" s="25">
        <f t="shared" si="76"/>
        <v>0</v>
      </c>
    </row>
    <row r="1588" spans="1:18" x14ac:dyDescent="0.2">
      <c r="A1588" s="4" t="s">
        <v>424</v>
      </c>
      <c r="B1588" s="4" t="s">
        <v>450</v>
      </c>
      <c r="C1588" s="4" t="s">
        <v>50</v>
      </c>
      <c r="D1588" s="4" t="s">
        <v>863</v>
      </c>
      <c r="E1588" s="4" t="s">
        <v>864</v>
      </c>
      <c r="F1588" s="4" t="s">
        <v>864</v>
      </c>
      <c r="G1588" s="4" t="s">
        <v>864</v>
      </c>
      <c r="H1588" s="4" t="s">
        <v>100</v>
      </c>
      <c r="I1588" s="4" t="s">
        <v>2719</v>
      </c>
      <c r="J1588" s="4" t="s">
        <v>20</v>
      </c>
      <c r="K1588" s="4" t="s">
        <v>32</v>
      </c>
      <c r="L1588" s="4" t="s">
        <v>33</v>
      </c>
      <c r="M1588" s="15">
        <v>87360</v>
      </c>
      <c r="N1588" s="15">
        <v>87360</v>
      </c>
      <c r="O1588" s="16">
        <v>87360</v>
      </c>
      <c r="P1588" s="25">
        <f t="shared" si="74"/>
        <v>0</v>
      </c>
      <c r="Q1588" s="25">
        <f t="shared" si="75"/>
        <v>0</v>
      </c>
      <c r="R1588" s="25">
        <f t="shared" si="76"/>
        <v>0</v>
      </c>
    </row>
    <row r="1589" spans="1:18" x14ac:dyDescent="0.2">
      <c r="A1589" s="5" t="s">
        <v>55</v>
      </c>
      <c r="B1589" s="5" t="s">
        <v>1451</v>
      </c>
      <c r="C1589" s="5" t="s">
        <v>50</v>
      </c>
      <c r="D1589" s="5" t="s">
        <v>794</v>
      </c>
      <c r="E1589" s="5" t="s">
        <v>600</v>
      </c>
      <c r="F1589" s="5" t="s">
        <v>600</v>
      </c>
      <c r="G1589" s="5" t="s">
        <v>600</v>
      </c>
      <c r="H1589" s="5" t="s">
        <v>31</v>
      </c>
      <c r="I1589" s="5" t="s">
        <v>2720</v>
      </c>
      <c r="J1589" s="5" t="s">
        <v>20</v>
      </c>
      <c r="K1589" s="5" t="s">
        <v>32</v>
      </c>
      <c r="L1589" s="5" t="s">
        <v>21</v>
      </c>
      <c r="M1589" s="17">
        <v>50000</v>
      </c>
      <c r="N1589" s="17">
        <v>57200</v>
      </c>
      <c r="O1589" s="18">
        <v>53600</v>
      </c>
      <c r="P1589" s="25">
        <f t="shared" si="74"/>
        <v>0</v>
      </c>
      <c r="Q1589" s="25">
        <f t="shared" si="75"/>
        <v>1</v>
      </c>
      <c r="R1589" s="25">
        <f t="shared" si="76"/>
        <v>0</v>
      </c>
    </row>
    <row r="1590" spans="1:18" x14ac:dyDescent="0.2">
      <c r="A1590" s="4" t="s">
        <v>55</v>
      </c>
      <c r="B1590" s="4" t="s">
        <v>2721</v>
      </c>
      <c r="C1590" s="4" t="s">
        <v>221</v>
      </c>
      <c r="D1590" s="4" t="s">
        <v>2722</v>
      </c>
      <c r="E1590" s="4" t="s">
        <v>204</v>
      </c>
      <c r="F1590" s="4" t="s">
        <v>204</v>
      </c>
      <c r="G1590" s="4" t="s">
        <v>204</v>
      </c>
      <c r="H1590" s="4" t="s">
        <v>31</v>
      </c>
      <c r="I1590" s="4" t="s">
        <v>2723</v>
      </c>
      <c r="J1590" s="4" t="s">
        <v>223</v>
      </c>
      <c r="K1590" s="4" t="s">
        <v>32</v>
      </c>
      <c r="L1590" s="4" t="s">
        <v>21</v>
      </c>
      <c r="M1590" s="15">
        <v>51000</v>
      </c>
      <c r="N1590" s="15">
        <v>57200</v>
      </c>
      <c r="O1590" s="16">
        <v>54100</v>
      </c>
      <c r="P1590" s="25">
        <f t="shared" si="74"/>
        <v>0</v>
      </c>
      <c r="Q1590" s="25">
        <f t="shared" si="75"/>
        <v>1</v>
      </c>
      <c r="R1590" s="25">
        <f t="shared" si="76"/>
        <v>0</v>
      </c>
    </row>
    <row r="1591" spans="1:18" x14ac:dyDescent="0.2">
      <c r="A1591" s="5" t="s">
        <v>48</v>
      </c>
      <c r="B1591" s="5" t="s">
        <v>756</v>
      </c>
      <c r="C1591" s="5" t="s">
        <v>50</v>
      </c>
      <c r="D1591" s="5" t="s">
        <v>203</v>
      </c>
      <c r="E1591" s="5" t="s">
        <v>37</v>
      </c>
      <c r="F1591" s="5" t="s">
        <v>37</v>
      </c>
      <c r="G1591" s="5" t="s">
        <v>37</v>
      </c>
      <c r="H1591" s="5" t="s">
        <v>31</v>
      </c>
      <c r="I1591" s="5" t="s">
        <v>2724</v>
      </c>
      <c r="J1591" s="5" t="s">
        <v>20</v>
      </c>
      <c r="K1591" s="5" t="s">
        <v>32</v>
      </c>
      <c r="L1591" s="5" t="s">
        <v>33</v>
      </c>
      <c r="M1591" s="17">
        <v>52000</v>
      </c>
      <c r="N1591" s="17">
        <v>59000</v>
      </c>
      <c r="O1591" s="18">
        <v>55500</v>
      </c>
      <c r="P1591" s="25">
        <f t="shared" si="74"/>
        <v>0</v>
      </c>
      <c r="Q1591" s="25">
        <f t="shared" si="75"/>
        <v>1</v>
      </c>
      <c r="R1591" s="25">
        <f t="shared" si="76"/>
        <v>0</v>
      </c>
    </row>
    <row r="1592" spans="1:18" x14ac:dyDescent="0.2">
      <c r="A1592" s="4" t="s">
        <v>88</v>
      </c>
      <c r="B1592" s="4" t="s">
        <v>1273</v>
      </c>
      <c r="C1592" s="4" t="s">
        <v>90</v>
      </c>
      <c r="D1592" s="4" t="s">
        <v>2558</v>
      </c>
      <c r="E1592" s="4" t="s">
        <v>37</v>
      </c>
      <c r="F1592" s="4" t="s">
        <v>37</v>
      </c>
      <c r="G1592" s="4" t="s">
        <v>37</v>
      </c>
      <c r="H1592" s="4" t="s">
        <v>31</v>
      </c>
      <c r="I1592" s="4" t="s">
        <v>2725</v>
      </c>
      <c r="J1592" s="4" t="s">
        <v>20</v>
      </c>
      <c r="K1592" s="4" t="s">
        <v>32</v>
      </c>
      <c r="L1592" s="4" t="s">
        <v>21</v>
      </c>
      <c r="M1592" s="15">
        <v>70000</v>
      </c>
      <c r="N1592" s="15">
        <v>100000</v>
      </c>
      <c r="O1592" s="16">
        <v>85000</v>
      </c>
      <c r="P1592" s="25">
        <f t="shared" si="74"/>
        <v>0</v>
      </c>
      <c r="Q1592" s="25">
        <f t="shared" si="75"/>
        <v>0</v>
      </c>
      <c r="R1592" s="25">
        <f t="shared" si="76"/>
        <v>0</v>
      </c>
    </row>
    <row r="1593" spans="1:18" x14ac:dyDescent="0.2">
      <c r="A1593" s="5" t="s">
        <v>81</v>
      </c>
      <c r="B1593" s="5" t="s">
        <v>217</v>
      </c>
      <c r="C1593" s="5" t="s">
        <v>23</v>
      </c>
      <c r="D1593" s="5" t="s">
        <v>639</v>
      </c>
      <c r="E1593" s="5" t="s">
        <v>2726</v>
      </c>
      <c r="F1593" s="5" t="s">
        <v>2726</v>
      </c>
      <c r="G1593" s="5" t="s">
        <v>2726</v>
      </c>
      <c r="H1593" s="5" t="s">
        <v>119</v>
      </c>
      <c r="I1593" s="5" t="s">
        <v>2727</v>
      </c>
      <c r="J1593" s="5" t="s">
        <v>45</v>
      </c>
      <c r="K1593" s="5" t="s">
        <v>32</v>
      </c>
      <c r="L1593" s="5" t="s">
        <v>46</v>
      </c>
      <c r="M1593" s="17">
        <v>88171.199999999997</v>
      </c>
      <c r="N1593" s="17">
        <v>107286.39999999999</v>
      </c>
      <c r="O1593" s="22">
        <v>97728.799999999901</v>
      </c>
      <c r="P1593" s="25">
        <f t="shared" si="74"/>
        <v>0</v>
      </c>
      <c r="Q1593" s="25">
        <f t="shared" si="75"/>
        <v>0</v>
      </c>
      <c r="R1593" s="25">
        <f t="shared" si="76"/>
        <v>0</v>
      </c>
    </row>
    <row r="1594" spans="1:18" x14ac:dyDescent="0.2">
      <c r="A1594" s="4" t="s">
        <v>48</v>
      </c>
      <c r="B1594" s="4" t="s">
        <v>565</v>
      </c>
      <c r="C1594" s="4" t="s">
        <v>50</v>
      </c>
      <c r="D1594" s="4" t="s">
        <v>2646</v>
      </c>
      <c r="E1594" s="4" t="s">
        <v>154</v>
      </c>
      <c r="F1594" s="4" t="s">
        <v>154</v>
      </c>
      <c r="G1594" s="4" t="s">
        <v>154</v>
      </c>
      <c r="H1594" s="4" t="s">
        <v>31</v>
      </c>
      <c r="I1594" s="4" t="s">
        <v>2728</v>
      </c>
      <c r="J1594" s="4" t="s">
        <v>20</v>
      </c>
      <c r="K1594" s="4" t="s">
        <v>32</v>
      </c>
      <c r="L1594" s="4" t="s">
        <v>33</v>
      </c>
      <c r="M1594" s="15">
        <v>61000</v>
      </c>
      <c r="N1594" s="15">
        <v>61000</v>
      </c>
      <c r="O1594" s="16">
        <v>61000</v>
      </c>
      <c r="P1594" s="25">
        <f t="shared" si="74"/>
        <v>0</v>
      </c>
      <c r="Q1594" s="25">
        <f t="shared" si="75"/>
        <v>0</v>
      </c>
      <c r="R1594" s="25">
        <f t="shared" si="76"/>
        <v>0</v>
      </c>
    </row>
    <row r="1595" spans="1:18" x14ac:dyDescent="0.2">
      <c r="A1595" s="5" t="s">
        <v>424</v>
      </c>
      <c r="B1595" s="5" t="s">
        <v>450</v>
      </c>
      <c r="C1595" s="5" t="s">
        <v>50</v>
      </c>
      <c r="D1595" s="5" t="s">
        <v>2729</v>
      </c>
      <c r="E1595" s="5" t="s">
        <v>316</v>
      </c>
      <c r="F1595" s="5" t="s">
        <v>316</v>
      </c>
      <c r="G1595" s="5" t="s">
        <v>316</v>
      </c>
      <c r="H1595" s="5" t="s">
        <v>31</v>
      </c>
      <c r="I1595" s="5" t="s">
        <v>2029</v>
      </c>
      <c r="J1595" s="5" t="s">
        <v>20</v>
      </c>
      <c r="K1595" s="5" t="s">
        <v>32</v>
      </c>
      <c r="L1595" s="5" t="s">
        <v>21</v>
      </c>
      <c r="M1595" s="17">
        <v>89440</v>
      </c>
      <c r="N1595" s="17">
        <v>89440</v>
      </c>
      <c r="O1595" s="18">
        <v>89440</v>
      </c>
      <c r="P1595" s="25">
        <f t="shared" si="74"/>
        <v>0</v>
      </c>
      <c r="Q1595" s="25">
        <f t="shared" si="75"/>
        <v>0</v>
      </c>
      <c r="R1595" s="25">
        <f t="shared" si="76"/>
        <v>0</v>
      </c>
    </row>
    <row r="1596" spans="1:18" x14ac:dyDescent="0.2">
      <c r="A1596" s="4" t="s">
        <v>105</v>
      </c>
      <c r="B1596" s="4" t="s">
        <v>1220</v>
      </c>
      <c r="C1596" s="4" t="s">
        <v>50</v>
      </c>
      <c r="D1596" s="4" t="s">
        <v>1194</v>
      </c>
      <c r="E1596" s="4" t="s">
        <v>37</v>
      </c>
      <c r="F1596" s="4" t="s">
        <v>37</v>
      </c>
      <c r="G1596" s="4" t="s">
        <v>37</v>
      </c>
      <c r="H1596" s="4" t="s">
        <v>31</v>
      </c>
      <c r="I1596" s="4" t="s">
        <v>2730</v>
      </c>
      <c r="J1596" s="4" t="s">
        <v>20</v>
      </c>
      <c r="K1596" s="4" t="s">
        <v>32</v>
      </c>
      <c r="L1596" s="4" t="s">
        <v>21</v>
      </c>
      <c r="M1596" s="15">
        <v>80000</v>
      </c>
      <c r="N1596" s="15">
        <v>105000</v>
      </c>
      <c r="O1596" s="16">
        <v>92500</v>
      </c>
      <c r="P1596" s="25">
        <f t="shared" si="74"/>
        <v>0</v>
      </c>
      <c r="Q1596" s="25">
        <f t="shared" si="75"/>
        <v>0</v>
      </c>
      <c r="R1596" s="25">
        <f t="shared" si="76"/>
        <v>0</v>
      </c>
    </row>
    <row r="1597" spans="1:18" x14ac:dyDescent="0.2">
      <c r="A1597" s="5" t="s">
        <v>13</v>
      </c>
      <c r="B1597" s="5" t="s">
        <v>2731</v>
      </c>
      <c r="C1597" s="5" t="s">
        <v>28</v>
      </c>
      <c r="D1597" s="5" t="s">
        <v>1574</v>
      </c>
      <c r="E1597" s="5" t="s">
        <v>63</v>
      </c>
      <c r="F1597" s="5" t="s">
        <v>63</v>
      </c>
      <c r="G1597" s="5" t="s">
        <v>63</v>
      </c>
      <c r="H1597" s="5" t="s">
        <v>53</v>
      </c>
      <c r="I1597" s="5" t="s">
        <v>2732</v>
      </c>
      <c r="J1597" s="5" t="s">
        <v>20</v>
      </c>
      <c r="K1597" s="5" t="s">
        <v>32</v>
      </c>
      <c r="L1597" s="5" t="s">
        <v>21</v>
      </c>
      <c r="M1597" s="17">
        <v>72000</v>
      </c>
      <c r="N1597" s="17">
        <v>104000</v>
      </c>
      <c r="O1597" s="18">
        <v>88000</v>
      </c>
      <c r="P1597" s="25">
        <f t="shared" si="74"/>
        <v>0</v>
      </c>
      <c r="Q1597" s="25">
        <f t="shared" si="75"/>
        <v>0</v>
      </c>
      <c r="R1597" s="25">
        <f t="shared" si="76"/>
        <v>0</v>
      </c>
    </row>
    <row r="1598" spans="1:18" x14ac:dyDescent="0.2">
      <c r="A1598" s="4" t="s">
        <v>81</v>
      </c>
      <c r="B1598" s="4" t="s">
        <v>138</v>
      </c>
      <c r="C1598" s="4" t="s">
        <v>90</v>
      </c>
      <c r="D1598" s="4" t="s">
        <v>209</v>
      </c>
      <c r="E1598" s="4" t="s">
        <v>37</v>
      </c>
      <c r="F1598" s="4" t="s">
        <v>37</v>
      </c>
      <c r="G1598" s="4" t="s">
        <v>37</v>
      </c>
      <c r="H1598" s="4" t="s">
        <v>31</v>
      </c>
      <c r="I1598" s="4" t="s">
        <v>2733</v>
      </c>
      <c r="J1598" s="4" t="s">
        <v>45</v>
      </c>
      <c r="K1598" s="4" t="s">
        <v>32</v>
      </c>
      <c r="L1598" s="4" t="s">
        <v>21</v>
      </c>
      <c r="M1598" s="15">
        <v>44000</v>
      </c>
      <c r="N1598" s="15">
        <v>58000</v>
      </c>
      <c r="O1598" s="16">
        <v>51000</v>
      </c>
      <c r="P1598" s="25">
        <f t="shared" si="74"/>
        <v>0</v>
      </c>
      <c r="Q1598" s="25">
        <f t="shared" si="75"/>
        <v>1</v>
      </c>
      <c r="R1598" s="25">
        <f t="shared" si="76"/>
        <v>0</v>
      </c>
    </row>
    <row r="1599" spans="1:18" x14ac:dyDescent="0.2">
      <c r="A1599" s="5" t="s">
        <v>26</v>
      </c>
      <c r="B1599" s="5" t="s">
        <v>612</v>
      </c>
      <c r="C1599" s="5" t="s">
        <v>50</v>
      </c>
      <c r="D1599" s="5" t="s">
        <v>613</v>
      </c>
      <c r="E1599" s="5" t="s">
        <v>316</v>
      </c>
      <c r="F1599" s="5" t="s">
        <v>316</v>
      </c>
      <c r="G1599" s="5" t="s">
        <v>316</v>
      </c>
      <c r="H1599" s="5" t="s">
        <v>31</v>
      </c>
      <c r="I1599" s="5" t="s">
        <v>2734</v>
      </c>
      <c r="J1599" s="5" t="s">
        <v>20</v>
      </c>
      <c r="K1599" s="5" t="s">
        <v>32</v>
      </c>
      <c r="L1599" s="5" t="s">
        <v>21</v>
      </c>
      <c r="M1599" s="17">
        <v>64123.59</v>
      </c>
      <c r="N1599" s="17">
        <v>86600</v>
      </c>
      <c r="O1599" s="18">
        <v>75361.794999999998</v>
      </c>
      <c r="P1599" s="25">
        <f t="shared" si="74"/>
        <v>0</v>
      </c>
      <c r="Q1599" s="25">
        <f t="shared" si="75"/>
        <v>0</v>
      </c>
      <c r="R1599" s="25">
        <f t="shared" si="76"/>
        <v>0</v>
      </c>
    </row>
    <row r="1600" spans="1:18" x14ac:dyDescent="0.2">
      <c r="A1600" s="4" t="s">
        <v>22</v>
      </c>
      <c r="B1600" s="4" t="s">
        <v>23</v>
      </c>
      <c r="C1600" s="4" t="s">
        <v>23</v>
      </c>
      <c r="D1600" s="4" t="s">
        <v>1657</v>
      </c>
      <c r="E1600" s="4" t="s">
        <v>30</v>
      </c>
      <c r="F1600" s="4" t="s">
        <v>30</v>
      </c>
      <c r="G1600" s="4" t="s">
        <v>30</v>
      </c>
      <c r="H1600" s="4" t="s">
        <v>31</v>
      </c>
      <c r="I1600" s="4" t="s">
        <v>2735</v>
      </c>
      <c r="J1600" s="4" t="s">
        <v>20</v>
      </c>
      <c r="K1600" s="4" t="s">
        <v>32</v>
      </c>
      <c r="L1600" s="4" t="s">
        <v>33</v>
      </c>
      <c r="M1600" s="15">
        <v>65000</v>
      </c>
      <c r="N1600" s="15">
        <v>87000</v>
      </c>
      <c r="O1600" s="16">
        <v>76000</v>
      </c>
      <c r="P1600" s="25">
        <f t="shared" si="74"/>
        <v>0</v>
      </c>
      <c r="Q1600" s="25">
        <f t="shared" si="75"/>
        <v>0</v>
      </c>
      <c r="R1600" s="25">
        <f t="shared" si="76"/>
        <v>0</v>
      </c>
    </row>
    <row r="1601" spans="1:18" x14ac:dyDescent="0.2">
      <c r="A1601" s="5" t="s">
        <v>81</v>
      </c>
      <c r="B1601" s="5" t="s">
        <v>1083</v>
      </c>
      <c r="C1601" s="5" t="s">
        <v>23</v>
      </c>
      <c r="D1601" s="5" t="s">
        <v>1084</v>
      </c>
      <c r="E1601" s="5" t="s">
        <v>319</v>
      </c>
      <c r="F1601" s="5" t="s">
        <v>319</v>
      </c>
      <c r="G1601" s="5" t="s">
        <v>319</v>
      </c>
      <c r="H1601" s="5" t="s">
        <v>31</v>
      </c>
      <c r="I1601" s="5" t="s">
        <v>2155</v>
      </c>
      <c r="J1601" s="5" t="s">
        <v>45</v>
      </c>
      <c r="K1601" s="5" t="s">
        <v>32</v>
      </c>
      <c r="L1601" s="5" t="s">
        <v>101</v>
      </c>
      <c r="M1601" s="17">
        <v>57000</v>
      </c>
      <c r="N1601" s="17">
        <v>87000</v>
      </c>
      <c r="O1601" s="18">
        <v>72000</v>
      </c>
      <c r="P1601" s="25">
        <f t="shared" si="74"/>
        <v>0</v>
      </c>
      <c r="Q1601" s="25">
        <f t="shared" si="75"/>
        <v>0</v>
      </c>
      <c r="R1601" s="25">
        <f t="shared" si="76"/>
        <v>0</v>
      </c>
    </row>
    <row r="1602" spans="1:18" x14ac:dyDescent="0.2">
      <c r="A1602" s="4" t="s">
        <v>424</v>
      </c>
      <c r="B1602" s="4" t="s">
        <v>916</v>
      </c>
      <c r="C1602" s="4" t="s">
        <v>50</v>
      </c>
      <c r="D1602" s="4" t="s">
        <v>2736</v>
      </c>
      <c r="E1602" s="4" t="s">
        <v>2737</v>
      </c>
      <c r="F1602" s="4" t="s">
        <v>2737</v>
      </c>
      <c r="G1602" s="4" t="s">
        <v>2737</v>
      </c>
      <c r="H1602" s="4" t="s">
        <v>31</v>
      </c>
      <c r="I1602" s="4" t="s">
        <v>2029</v>
      </c>
      <c r="J1602" s="4" t="s">
        <v>20</v>
      </c>
      <c r="K1602" s="4" t="s">
        <v>32</v>
      </c>
      <c r="L1602" s="4" t="s">
        <v>21</v>
      </c>
      <c r="M1602" s="15">
        <v>91520</v>
      </c>
      <c r="N1602" s="15">
        <v>91520</v>
      </c>
      <c r="O1602" s="16">
        <v>91520</v>
      </c>
      <c r="P1602" s="25">
        <f t="shared" si="74"/>
        <v>0</v>
      </c>
      <c r="Q1602" s="25">
        <f t="shared" si="75"/>
        <v>0</v>
      </c>
      <c r="R1602" s="25">
        <f t="shared" si="76"/>
        <v>0</v>
      </c>
    </row>
    <row r="1603" spans="1:18" x14ac:dyDescent="0.2">
      <c r="A1603" s="5" t="s">
        <v>48</v>
      </c>
      <c r="B1603" s="5" t="s">
        <v>2738</v>
      </c>
      <c r="C1603" s="5" t="s">
        <v>67</v>
      </c>
      <c r="D1603" s="5" t="s">
        <v>2739</v>
      </c>
      <c r="E1603" s="5" t="s">
        <v>344</v>
      </c>
      <c r="F1603" s="5" t="s">
        <v>344</v>
      </c>
      <c r="G1603" s="5" t="s">
        <v>344</v>
      </c>
      <c r="H1603" s="5" t="s">
        <v>53</v>
      </c>
      <c r="I1603" s="5" t="s">
        <v>2740</v>
      </c>
      <c r="J1603" s="5" t="s">
        <v>20</v>
      </c>
      <c r="K1603" s="5" t="s">
        <v>32</v>
      </c>
      <c r="L1603" s="5" t="s">
        <v>33</v>
      </c>
      <c r="M1603" s="17">
        <v>30240.560000000001</v>
      </c>
      <c r="N1603" s="17">
        <v>57200</v>
      </c>
      <c r="O1603" s="18">
        <v>43720.28</v>
      </c>
      <c r="P1603" s="25">
        <f t="shared" ref="P1603:P1666" si="77">IF(OR(M1603&lt;V$21, M1603&gt;V$25), 1, 0)</f>
        <v>0</v>
      </c>
      <c r="Q1603" s="25">
        <f t="shared" si="75"/>
        <v>1</v>
      </c>
      <c r="R1603" s="25">
        <f t="shared" si="76"/>
        <v>0</v>
      </c>
    </row>
    <row r="1604" spans="1:18" x14ac:dyDescent="0.2">
      <c r="A1604" s="4" t="s">
        <v>81</v>
      </c>
      <c r="B1604" s="4" t="s">
        <v>217</v>
      </c>
      <c r="C1604" s="4" t="s">
        <v>23</v>
      </c>
      <c r="D1604" s="4" t="s">
        <v>346</v>
      </c>
      <c r="E1604" s="4" t="s">
        <v>216</v>
      </c>
      <c r="F1604" s="4" t="s">
        <v>216</v>
      </c>
      <c r="G1604" s="4" t="s">
        <v>216</v>
      </c>
      <c r="H1604" s="4" t="s">
        <v>53</v>
      </c>
      <c r="I1604" s="4" t="s">
        <v>2741</v>
      </c>
      <c r="J1604" s="4" t="s">
        <v>45</v>
      </c>
      <c r="K1604" s="4" t="s">
        <v>32</v>
      </c>
      <c r="L1604" s="4" t="s">
        <v>46</v>
      </c>
      <c r="M1604" s="19">
        <v>79289.599999999904</v>
      </c>
      <c r="N1604" s="15">
        <v>113984</v>
      </c>
      <c r="O1604" s="21">
        <v>96636.799999999901</v>
      </c>
      <c r="P1604" s="25">
        <f t="shared" si="77"/>
        <v>0</v>
      </c>
      <c r="Q1604" s="25">
        <f t="shared" si="75"/>
        <v>0</v>
      </c>
      <c r="R1604" s="25">
        <f t="shared" si="76"/>
        <v>0</v>
      </c>
    </row>
    <row r="1605" spans="1:18" x14ac:dyDescent="0.2">
      <c r="A1605" s="5" t="s">
        <v>48</v>
      </c>
      <c r="B1605" s="5" t="s">
        <v>2742</v>
      </c>
      <c r="C1605" s="5" t="s">
        <v>50</v>
      </c>
      <c r="D1605" s="5" t="s">
        <v>2743</v>
      </c>
      <c r="E1605" s="5" t="s">
        <v>1835</v>
      </c>
      <c r="F1605" s="5" t="s">
        <v>1835</v>
      </c>
      <c r="G1605" s="5" t="s">
        <v>1835</v>
      </c>
      <c r="H1605" s="5" t="s">
        <v>146</v>
      </c>
      <c r="I1605" s="5" t="s">
        <v>2744</v>
      </c>
      <c r="J1605" s="5" t="s">
        <v>20</v>
      </c>
      <c r="K1605" s="5" t="s">
        <v>32</v>
      </c>
      <c r="L1605" s="5" t="s">
        <v>39</v>
      </c>
      <c r="M1605" s="17">
        <v>54000</v>
      </c>
      <c r="N1605" s="17">
        <v>58000</v>
      </c>
      <c r="O1605" s="18">
        <v>56000</v>
      </c>
      <c r="P1605" s="25">
        <f t="shared" si="77"/>
        <v>0</v>
      </c>
      <c r="Q1605" s="25">
        <f t="shared" si="75"/>
        <v>1</v>
      </c>
      <c r="R1605" s="25">
        <f t="shared" si="76"/>
        <v>0</v>
      </c>
    </row>
    <row r="1606" spans="1:18" x14ac:dyDescent="0.2">
      <c r="A1606" s="4" t="s">
        <v>48</v>
      </c>
      <c r="B1606" s="4" t="s">
        <v>2745</v>
      </c>
      <c r="C1606" s="4" t="s">
        <v>23</v>
      </c>
      <c r="D1606" s="4" t="s">
        <v>2746</v>
      </c>
      <c r="E1606" s="4" t="s">
        <v>17</v>
      </c>
      <c r="F1606" s="4" t="s">
        <v>17</v>
      </c>
      <c r="G1606" s="4" t="s">
        <v>17</v>
      </c>
      <c r="H1606" s="4" t="s">
        <v>18</v>
      </c>
      <c r="I1606" s="4" t="s">
        <v>2747</v>
      </c>
      <c r="J1606" s="4" t="s">
        <v>20</v>
      </c>
      <c r="K1606" s="4" t="s">
        <v>17</v>
      </c>
      <c r="L1606" s="4" t="s">
        <v>21</v>
      </c>
      <c r="M1606" s="15">
        <v>68500</v>
      </c>
      <c r="N1606" s="15">
        <v>87000</v>
      </c>
      <c r="O1606" s="16">
        <v>77750</v>
      </c>
      <c r="P1606" s="25">
        <f t="shared" si="77"/>
        <v>0</v>
      </c>
      <c r="Q1606" s="25">
        <f t="shared" si="75"/>
        <v>0</v>
      </c>
      <c r="R1606" s="25">
        <f t="shared" si="76"/>
        <v>0</v>
      </c>
    </row>
    <row r="1607" spans="1:18" x14ac:dyDescent="0.2">
      <c r="A1607" s="5" t="s">
        <v>81</v>
      </c>
      <c r="B1607" s="5" t="s">
        <v>147</v>
      </c>
      <c r="C1607" s="5" t="s">
        <v>50</v>
      </c>
      <c r="D1607" s="5" t="s">
        <v>2748</v>
      </c>
      <c r="E1607" s="5" t="s">
        <v>2716</v>
      </c>
      <c r="F1607" s="5" t="s">
        <v>2716</v>
      </c>
      <c r="G1607" s="5" t="s">
        <v>2716</v>
      </c>
      <c r="H1607" s="5" t="s">
        <v>53</v>
      </c>
      <c r="I1607" s="5" t="s">
        <v>2749</v>
      </c>
      <c r="J1607" s="5" t="s">
        <v>20</v>
      </c>
      <c r="K1607" s="5" t="s">
        <v>32</v>
      </c>
      <c r="L1607" s="5" t="s">
        <v>21</v>
      </c>
      <c r="M1607" s="17">
        <v>60000</v>
      </c>
      <c r="N1607" s="17">
        <v>79000</v>
      </c>
      <c r="O1607" s="18">
        <v>69500</v>
      </c>
      <c r="P1607" s="25">
        <f t="shared" si="77"/>
        <v>0</v>
      </c>
      <c r="Q1607" s="25">
        <f t="shared" si="75"/>
        <v>0</v>
      </c>
      <c r="R1607" s="25">
        <f t="shared" si="76"/>
        <v>0</v>
      </c>
    </row>
    <row r="1608" spans="1:18" x14ac:dyDescent="0.2">
      <c r="A1608" s="4" t="s">
        <v>88</v>
      </c>
      <c r="B1608" s="4" t="s">
        <v>2750</v>
      </c>
      <c r="C1608" s="4" t="s">
        <v>90</v>
      </c>
      <c r="D1608" s="4" t="s">
        <v>997</v>
      </c>
      <c r="E1608" s="4" t="s">
        <v>37</v>
      </c>
      <c r="F1608" s="4" t="s">
        <v>37</v>
      </c>
      <c r="G1608" s="4" t="s">
        <v>37</v>
      </c>
      <c r="H1608" s="4" t="s">
        <v>31</v>
      </c>
      <c r="I1608" s="4" t="s">
        <v>2751</v>
      </c>
      <c r="J1608" s="4" t="s">
        <v>20</v>
      </c>
      <c r="K1608" s="4" t="s">
        <v>32</v>
      </c>
      <c r="L1608" s="4" t="s">
        <v>93</v>
      </c>
      <c r="M1608" s="15">
        <v>85000</v>
      </c>
      <c r="N1608" s="15">
        <v>101000</v>
      </c>
      <c r="O1608" s="16">
        <v>93000</v>
      </c>
      <c r="P1608" s="25">
        <f t="shared" si="77"/>
        <v>0</v>
      </c>
      <c r="Q1608" s="25">
        <f t="shared" si="75"/>
        <v>0</v>
      </c>
      <c r="R1608" s="25">
        <f t="shared" si="76"/>
        <v>0</v>
      </c>
    </row>
    <row r="1609" spans="1:18" x14ac:dyDescent="0.2">
      <c r="A1609" s="5" t="s">
        <v>81</v>
      </c>
      <c r="B1609" s="5" t="s">
        <v>1033</v>
      </c>
      <c r="C1609" s="5" t="s">
        <v>50</v>
      </c>
      <c r="D1609" s="5" t="s">
        <v>1034</v>
      </c>
      <c r="E1609" s="5" t="s">
        <v>110</v>
      </c>
      <c r="F1609" s="5" t="s">
        <v>110</v>
      </c>
      <c r="G1609" s="5" t="s">
        <v>110</v>
      </c>
      <c r="H1609" s="5" t="s">
        <v>31</v>
      </c>
      <c r="I1609" s="5" t="s">
        <v>2752</v>
      </c>
      <c r="J1609" s="5" t="s">
        <v>20</v>
      </c>
      <c r="K1609" s="5" t="s">
        <v>32</v>
      </c>
      <c r="L1609" s="5" t="s">
        <v>39</v>
      </c>
      <c r="M1609" s="17">
        <v>41620.800000000003</v>
      </c>
      <c r="N1609" s="17">
        <v>57200</v>
      </c>
      <c r="O1609" s="18">
        <v>49410.400000000001</v>
      </c>
      <c r="P1609" s="25">
        <f t="shared" si="77"/>
        <v>0</v>
      </c>
      <c r="Q1609" s="25">
        <f t="shared" si="75"/>
        <v>1</v>
      </c>
      <c r="R1609" s="25">
        <f t="shared" si="76"/>
        <v>0</v>
      </c>
    </row>
    <row r="1610" spans="1:18" x14ac:dyDescent="0.2">
      <c r="A1610" s="4" t="s">
        <v>55</v>
      </c>
      <c r="B1610" s="4" t="s">
        <v>2753</v>
      </c>
      <c r="C1610" s="4" t="s">
        <v>50</v>
      </c>
      <c r="D1610" s="4" t="s">
        <v>2010</v>
      </c>
      <c r="E1610" s="4" t="s">
        <v>37</v>
      </c>
      <c r="F1610" s="4" t="s">
        <v>37</v>
      </c>
      <c r="G1610" s="4" t="s">
        <v>37</v>
      </c>
      <c r="H1610" s="4" t="s">
        <v>31</v>
      </c>
      <c r="I1610" s="4" t="s">
        <v>2754</v>
      </c>
      <c r="J1610" s="4" t="s">
        <v>20</v>
      </c>
      <c r="K1610" s="4" t="s">
        <v>32</v>
      </c>
      <c r="L1610" s="4" t="s">
        <v>33</v>
      </c>
      <c r="M1610" s="15">
        <v>63000</v>
      </c>
      <c r="N1610" s="15">
        <v>84000</v>
      </c>
      <c r="O1610" s="16">
        <v>73500</v>
      </c>
      <c r="P1610" s="25">
        <f t="shared" si="77"/>
        <v>0</v>
      </c>
      <c r="Q1610" s="25">
        <f t="shared" si="75"/>
        <v>0</v>
      </c>
      <c r="R1610" s="25">
        <f t="shared" si="76"/>
        <v>0</v>
      </c>
    </row>
    <row r="1611" spans="1:18" x14ac:dyDescent="0.2">
      <c r="A1611" s="5" t="s">
        <v>96</v>
      </c>
      <c r="B1611" s="5" t="s">
        <v>606</v>
      </c>
      <c r="C1611" s="5" t="s">
        <v>50</v>
      </c>
      <c r="D1611" s="5" t="s">
        <v>852</v>
      </c>
      <c r="E1611" s="5" t="s">
        <v>99</v>
      </c>
      <c r="F1611" s="5" t="s">
        <v>99</v>
      </c>
      <c r="G1611" s="5" t="s">
        <v>99</v>
      </c>
      <c r="H1611" s="5" t="s">
        <v>100</v>
      </c>
      <c r="I1611" s="5" t="s">
        <v>2755</v>
      </c>
      <c r="J1611" s="5" t="s">
        <v>20</v>
      </c>
      <c r="K1611" s="5" t="s">
        <v>32</v>
      </c>
      <c r="L1611" s="5" t="s">
        <v>21</v>
      </c>
      <c r="M1611" s="17">
        <v>53000</v>
      </c>
      <c r="N1611" s="17">
        <v>70000</v>
      </c>
      <c r="O1611" s="18">
        <v>61500</v>
      </c>
      <c r="P1611" s="25">
        <f t="shared" si="77"/>
        <v>0</v>
      </c>
      <c r="Q1611" s="25">
        <f t="shared" si="75"/>
        <v>0</v>
      </c>
      <c r="R1611" s="25">
        <f t="shared" si="76"/>
        <v>0</v>
      </c>
    </row>
    <row r="1612" spans="1:18" x14ac:dyDescent="0.2">
      <c r="A1612" s="4" t="s">
        <v>96</v>
      </c>
      <c r="B1612" s="4" t="s">
        <v>2756</v>
      </c>
      <c r="C1612" s="4" t="s">
        <v>23</v>
      </c>
      <c r="D1612" s="4" t="s">
        <v>2757</v>
      </c>
      <c r="E1612" s="4" t="s">
        <v>2758</v>
      </c>
      <c r="F1612" s="4" t="s">
        <v>2758</v>
      </c>
      <c r="G1612" s="4" t="s">
        <v>2758</v>
      </c>
      <c r="H1612" s="4" t="s">
        <v>31</v>
      </c>
      <c r="I1612" s="4" t="s">
        <v>2759</v>
      </c>
      <c r="J1612" s="4" t="s">
        <v>20</v>
      </c>
      <c r="K1612" s="4" t="s">
        <v>32</v>
      </c>
      <c r="L1612" s="4" t="s">
        <v>130</v>
      </c>
      <c r="M1612" s="15">
        <v>60000</v>
      </c>
      <c r="N1612" s="15">
        <v>100000</v>
      </c>
      <c r="O1612" s="16">
        <v>80000</v>
      </c>
      <c r="P1612" s="25">
        <f t="shared" si="77"/>
        <v>0</v>
      </c>
      <c r="Q1612" s="25">
        <f t="shared" si="75"/>
        <v>0</v>
      </c>
      <c r="R1612" s="25">
        <f t="shared" si="76"/>
        <v>0</v>
      </c>
    </row>
    <row r="1613" spans="1:18" x14ac:dyDescent="0.2">
      <c r="A1613" s="5" t="s">
        <v>55</v>
      </c>
      <c r="B1613" s="5" t="s">
        <v>1786</v>
      </c>
      <c r="C1613" s="5" t="s">
        <v>50</v>
      </c>
      <c r="D1613" s="5" t="s">
        <v>1304</v>
      </c>
      <c r="E1613" s="5" t="s">
        <v>123</v>
      </c>
      <c r="F1613" s="5" t="s">
        <v>123</v>
      </c>
      <c r="G1613" s="5" t="s">
        <v>123</v>
      </c>
      <c r="H1613" s="5" t="s">
        <v>31</v>
      </c>
      <c r="I1613" s="5" t="s">
        <v>2760</v>
      </c>
      <c r="J1613" s="5" t="s">
        <v>20</v>
      </c>
      <c r="K1613" s="5" t="s">
        <v>32</v>
      </c>
      <c r="L1613" s="5" t="s">
        <v>21</v>
      </c>
      <c r="M1613" s="17">
        <v>70000</v>
      </c>
      <c r="N1613" s="17">
        <v>80000</v>
      </c>
      <c r="O1613" s="18">
        <v>75000</v>
      </c>
      <c r="P1613" s="25">
        <f t="shared" si="77"/>
        <v>0</v>
      </c>
      <c r="Q1613" s="25">
        <f t="shared" si="75"/>
        <v>0</v>
      </c>
      <c r="R1613" s="25">
        <f t="shared" si="76"/>
        <v>0</v>
      </c>
    </row>
    <row r="1614" spans="1:18" x14ac:dyDescent="0.2">
      <c r="A1614" s="4" t="s">
        <v>424</v>
      </c>
      <c r="B1614" s="4" t="s">
        <v>450</v>
      </c>
      <c r="C1614" s="4" t="s">
        <v>50</v>
      </c>
      <c r="D1614" s="4" t="s">
        <v>806</v>
      </c>
      <c r="E1614" s="4" t="s">
        <v>640</v>
      </c>
      <c r="F1614" s="4" t="s">
        <v>640</v>
      </c>
      <c r="G1614" s="4" t="s">
        <v>640</v>
      </c>
      <c r="H1614" s="4" t="s">
        <v>119</v>
      </c>
      <c r="I1614" s="4" t="s">
        <v>2029</v>
      </c>
      <c r="J1614" s="4" t="s">
        <v>20</v>
      </c>
      <c r="K1614" s="4" t="s">
        <v>32</v>
      </c>
      <c r="L1614" s="4" t="s">
        <v>33</v>
      </c>
      <c r="M1614" s="15">
        <v>85280</v>
      </c>
      <c r="N1614" s="15">
        <v>85280</v>
      </c>
      <c r="O1614" s="16">
        <v>85280</v>
      </c>
      <c r="P1614" s="25">
        <f t="shared" si="77"/>
        <v>0</v>
      </c>
      <c r="Q1614" s="25">
        <f t="shared" si="75"/>
        <v>0</v>
      </c>
      <c r="R1614" s="25">
        <f t="shared" si="76"/>
        <v>0</v>
      </c>
    </row>
    <row r="1615" spans="1:18" x14ac:dyDescent="0.2">
      <c r="A1615" s="5" t="s">
        <v>26</v>
      </c>
      <c r="B1615" s="5" t="s">
        <v>1412</v>
      </c>
      <c r="C1615" s="5" t="s">
        <v>35</v>
      </c>
      <c r="D1615" s="5" t="s">
        <v>1470</v>
      </c>
      <c r="E1615" s="5" t="s">
        <v>37</v>
      </c>
      <c r="F1615" s="5" t="s">
        <v>37</v>
      </c>
      <c r="G1615" s="5" t="s">
        <v>37</v>
      </c>
      <c r="H1615" s="5" t="s">
        <v>31</v>
      </c>
      <c r="I1615" s="5" t="s">
        <v>2678</v>
      </c>
      <c r="J1615" s="5" t="s">
        <v>20</v>
      </c>
      <c r="K1615" s="5" t="s">
        <v>32</v>
      </c>
      <c r="L1615" s="5" t="s">
        <v>21</v>
      </c>
      <c r="M1615" s="17">
        <v>58000</v>
      </c>
      <c r="N1615" s="17">
        <v>113000</v>
      </c>
      <c r="O1615" s="18">
        <v>85500</v>
      </c>
      <c r="P1615" s="25">
        <f t="shared" si="77"/>
        <v>0</v>
      </c>
      <c r="Q1615" s="25">
        <f t="shared" si="75"/>
        <v>0</v>
      </c>
      <c r="R1615" s="25">
        <f t="shared" si="76"/>
        <v>0</v>
      </c>
    </row>
    <row r="1616" spans="1:18" x14ac:dyDescent="0.2">
      <c r="A1616" s="4" t="s">
        <v>48</v>
      </c>
      <c r="B1616" s="4" t="s">
        <v>2761</v>
      </c>
      <c r="C1616" s="4" t="s">
        <v>23</v>
      </c>
      <c r="D1616" s="4" t="s">
        <v>583</v>
      </c>
      <c r="E1616" s="4" t="s">
        <v>37</v>
      </c>
      <c r="F1616" s="4" t="s">
        <v>37</v>
      </c>
      <c r="G1616" s="4" t="s">
        <v>37</v>
      </c>
      <c r="H1616" s="4" t="s">
        <v>31</v>
      </c>
      <c r="I1616" s="4" t="s">
        <v>2762</v>
      </c>
      <c r="J1616" s="4" t="s">
        <v>45</v>
      </c>
      <c r="K1616" s="4" t="s">
        <v>32</v>
      </c>
      <c r="L1616" s="4" t="s">
        <v>21</v>
      </c>
      <c r="M1616" s="15">
        <v>69000</v>
      </c>
      <c r="N1616" s="15">
        <v>95000</v>
      </c>
      <c r="O1616" s="16">
        <v>82000</v>
      </c>
      <c r="P1616" s="25">
        <f t="shared" si="77"/>
        <v>0</v>
      </c>
      <c r="Q1616" s="25">
        <f t="shared" si="75"/>
        <v>0</v>
      </c>
      <c r="R1616" s="25">
        <f t="shared" si="76"/>
        <v>0</v>
      </c>
    </row>
    <row r="1617" spans="1:18" x14ac:dyDescent="0.2">
      <c r="A1617" s="5" t="s">
        <v>48</v>
      </c>
      <c r="B1617" s="5" t="s">
        <v>1524</v>
      </c>
      <c r="C1617" s="5" t="s">
        <v>28</v>
      </c>
      <c r="D1617" s="5" t="s">
        <v>1525</v>
      </c>
      <c r="E1617" s="5" t="s">
        <v>99</v>
      </c>
      <c r="F1617" s="5" t="s">
        <v>99</v>
      </c>
      <c r="G1617" s="5" t="s">
        <v>99</v>
      </c>
      <c r="H1617" s="5" t="s">
        <v>100</v>
      </c>
      <c r="I1617" s="5" t="s">
        <v>2763</v>
      </c>
      <c r="J1617" s="5" t="s">
        <v>20</v>
      </c>
      <c r="K1617" s="5" t="s">
        <v>443</v>
      </c>
      <c r="L1617" s="5" t="s">
        <v>33</v>
      </c>
      <c r="M1617" s="17">
        <v>56000</v>
      </c>
      <c r="N1617" s="17">
        <v>78000</v>
      </c>
      <c r="O1617" s="18">
        <v>67000</v>
      </c>
      <c r="P1617" s="25">
        <f t="shared" si="77"/>
        <v>0</v>
      </c>
      <c r="Q1617" s="25">
        <f t="shared" si="75"/>
        <v>0</v>
      </c>
      <c r="R1617" s="25">
        <f t="shared" si="76"/>
        <v>0</v>
      </c>
    </row>
    <row r="1618" spans="1:18" x14ac:dyDescent="0.2">
      <c r="A1618" s="4" t="s">
        <v>424</v>
      </c>
      <c r="B1618" s="4" t="s">
        <v>450</v>
      </c>
      <c r="C1618" s="4" t="s">
        <v>50</v>
      </c>
      <c r="D1618" s="4" t="s">
        <v>2764</v>
      </c>
      <c r="E1618" s="4" t="s">
        <v>323</v>
      </c>
      <c r="F1618" s="4" t="s">
        <v>323</v>
      </c>
      <c r="G1618" s="4" t="s">
        <v>323</v>
      </c>
      <c r="H1618" s="4" t="s">
        <v>53</v>
      </c>
      <c r="I1618" s="4" t="s">
        <v>2029</v>
      </c>
      <c r="J1618" s="4" t="s">
        <v>20</v>
      </c>
      <c r="K1618" s="4" t="s">
        <v>32</v>
      </c>
      <c r="L1618" s="4" t="s">
        <v>21</v>
      </c>
      <c r="M1618" s="15">
        <v>76960</v>
      </c>
      <c r="N1618" s="15">
        <v>76960</v>
      </c>
      <c r="O1618" s="16">
        <v>76960</v>
      </c>
      <c r="P1618" s="25">
        <f t="shared" si="77"/>
        <v>0</v>
      </c>
      <c r="Q1618" s="25">
        <f t="shared" si="75"/>
        <v>0</v>
      </c>
      <c r="R1618" s="25">
        <f t="shared" si="76"/>
        <v>0</v>
      </c>
    </row>
    <row r="1619" spans="1:18" x14ac:dyDescent="0.2">
      <c r="A1619" s="5" t="s">
        <v>424</v>
      </c>
      <c r="B1619" s="5" t="s">
        <v>450</v>
      </c>
      <c r="C1619" s="5" t="s">
        <v>50</v>
      </c>
      <c r="D1619" s="5" t="s">
        <v>2764</v>
      </c>
      <c r="E1619" s="5" t="s">
        <v>323</v>
      </c>
      <c r="F1619" s="5" t="s">
        <v>323</v>
      </c>
      <c r="G1619" s="5" t="s">
        <v>323</v>
      </c>
      <c r="H1619" s="5" t="s">
        <v>146</v>
      </c>
      <c r="I1619" s="5" t="s">
        <v>2029</v>
      </c>
      <c r="J1619" s="5" t="s">
        <v>20</v>
      </c>
      <c r="K1619" s="5" t="s">
        <v>32</v>
      </c>
      <c r="L1619" s="5" t="s">
        <v>21</v>
      </c>
      <c r="M1619" s="17">
        <v>76960</v>
      </c>
      <c r="N1619" s="17">
        <v>76960</v>
      </c>
      <c r="O1619" s="18">
        <v>76960</v>
      </c>
      <c r="P1619" s="25">
        <f t="shared" si="77"/>
        <v>0</v>
      </c>
      <c r="Q1619" s="25">
        <f t="shared" si="75"/>
        <v>0</v>
      </c>
      <c r="R1619" s="25">
        <f t="shared" si="76"/>
        <v>0</v>
      </c>
    </row>
    <row r="1620" spans="1:18" x14ac:dyDescent="0.2">
      <c r="A1620" s="4" t="s">
        <v>424</v>
      </c>
      <c r="B1620" s="4" t="s">
        <v>450</v>
      </c>
      <c r="C1620" s="4" t="s">
        <v>50</v>
      </c>
      <c r="D1620" s="4" t="s">
        <v>2764</v>
      </c>
      <c r="E1620" s="4" t="s">
        <v>323</v>
      </c>
      <c r="F1620" s="4" t="s">
        <v>323</v>
      </c>
      <c r="G1620" s="4" t="s">
        <v>323</v>
      </c>
      <c r="H1620" s="4" t="s">
        <v>178</v>
      </c>
      <c r="I1620" s="4" t="s">
        <v>2029</v>
      </c>
      <c r="J1620" s="4" t="s">
        <v>20</v>
      </c>
      <c r="K1620" s="4" t="s">
        <v>32</v>
      </c>
      <c r="L1620" s="4" t="s">
        <v>21</v>
      </c>
      <c r="M1620" s="15">
        <v>76960</v>
      </c>
      <c r="N1620" s="15">
        <v>76960</v>
      </c>
      <c r="O1620" s="16">
        <v>76960</v>
      </c>
      <c r="P1620" s="25">
        <f t="shared" si="77"/>
        <v>0</v>
      </c>
      <c r="Q1620" s="25">
        <f t="shared" si="75"/>
        <v>0</v>
      </c>
      <c r="R1620" s="25">
        <f t="shared" si="76"/>
        <v>0</v>
      </c>
    </row>
    <row r="1621" spans="1:18" x14ac:dyDescent="0.2">
      <c r="A1621" s="5" t="s">
        <v>81</v>
      </c>
      <c r="B1621" s="5" t="s">
        <v>678</v>
      </c>
      <c r="C1621" s="5" t="s">
        <v>15</v>
      </c>
      <c r="D1621" s="5" t="s">
        <v>679</v>
      </c>
      <c r="E1621" s="5" t="s">
        <v>37</v>
      </c>
      <c r="F1621" s="5" t="s">
        <v>37</v>
      </c>
      <c r="G1621" s="5" t="s">
        <v>37</v>
      </c>
      <c r="H1621" s="5" t="s">
        <v>31</v>
      </c>
      <c r="I1621" s="5" t="s">
        <v>18</v>
      </c>
      <c r="J1621" s="5" t="s">
        <v>45</v>
      </c>
      <c r="K1621" s="5" t="s">
        <v>32</v>
      </c>
      <c r="L1621" s="5" t="s">
        <v>130</v>
      </c>
      <c r="M1621" s="17">
        <v>96000</v>
      </c>
      <c r="N1621" s="17">
        <v>101000</v>
      </c>
      <c r="O1621" s="18">
        <v>98500</v>
      </c>
      <c r="P1621" s="25">
        <f t="shared" si="77"/>
        <v>0</v>
      </c>
      <c r="Q1621" s="25">
        <f t="shared" si="75"/>
        <v>0</v>
      </c>
      <c r="R1621" s="25">
        <f t="shared" si="76"/>
        <v>0</v>
      </c>
    </row>
    <row r="1622" spans="1:18" x14ac:dyDescent="0.2">
      <c r="A1622" s="4" t="s">
        <v>424</v>
      </c>
      <c r="B1622" s="4" t="s">
        <v>450</v>
      </c>
      <c r="C1622" s="4" t="s">
        <v>50</v>
      </c>
      <c r="D1622" s="4" t="s">
        <v>846</v>
      </c>
      <c r="E1622" s="4" t="s">
        <v>216</v>
      </c>
      <c r="F1622" s="4" t="s">
        <v>216</v>
      </c>
      <c r="G1622" s="4" t="s">
        <v>216</v>
      </c>
      <c r="H1622" s="4" t="s">
        <v>53</v>
      </c>
      <c r="I1622" s="4" t="s">
        <v>2029</v>
      </c>
      <c r="J1622" s="4" t="s">
        <v>20</v>
      </c>
      <c r="K1622" s="4" t="s">
        <v>32</v>
      </c>
      <c r="L1622" s="4" t="s">
        <v>33</v>
      </c>
      <c r="M1622" s="15">
        <v>85280</v>
      </c>
      <c r="N1622" s="15">
        <v>85280</v>
      </c>
      <c r="O1622" s="16">
        <v>85280</v>
      </c>
      <c r="P1622" s="25">
        <f t="shared" si="77"/>
        <v>0</v>
      </c>
      <c r="Q1622" s="25">
        <f t="shared" si="75"/>
        <v>0</v>
      </c>
      <c r="R1622" s="25">
        <f t="shared" si="76"/>
        <v>0</v>
      </c>
    </row>
    <row r="1623" spans="1:18" x14ac:dyDescent="0.2">
      <c r="A1623" s="5" t="s">
        <v>424</v>
      </c>
      <c r="B1623" s="5" t="s">
        <v>450</v>
      </c>
      <c r="C1623" s="5" t="s">
        <v>50</v>
      </c>
      <c r="D1623" s="5" t="s">
        <v>2765</v>
      </c>
      <c r="E1623" s="5" t="s">
        <v>204</v>
      </c>
      <c r="F1623" s="5" t="s">
        <v>204</v>
      </c>
      <c r="G1623" s="5" t="s">
        <v>204</v>
      </c>
      <c r="H1623" s="5" t="s">
        <v>31</v>
      </c>
      <c r="I1623" s="5" t="s">
        <v>2029</v>
      </c>
      <c r="J1623" s="5" t="s">
        <v>20</v>
      </c>
      <c r="K1623" s="5" t="s">
        <v>32</v>
      </c>
      <c r="L1623" s="5" t="s">
        <v>33</v>
      </c>
      <c r="M1623" s="17">
        <v>88524.800000000003</v>
      </c>
      <c r="N1623" s="17">
        <v>88524.800000000003</v>
      </c>
      <c r="O1623" s="18">
        <v>88524.800000000003</v>
      </c>
      <c r="P1623" s="25">
        <f t="shared" si="77"/>
        <v>0</v>
      </c>
      <c r="Q1623" s="25">
        <f t="shared" si="75"/>
        <v>0</v>
      </c>
      <c r="R1623" s="25">
        <f t="shared" si="76"/>
        <v>0</v>
      </c>
    </row>
    <row r="1624" spans="1:18" x14ac:dyDescent="0.2">
      <c r="A1624" s="4" t="s">
        <v>424</v>
      </c>
      <c r="B1624" s="4" t="s">
        <v>450</v>
      </c>
      <c r="C1624" s="4" t="s">
        <v>50</v>
      </c>
      <c r="D1624" s="4" t="s">
        <v>2766</v>
      </c>
      <c r="E1624" s="4" t="s">
        <v>1793</v>
      </c>
      <c r="F1624" s="4" t="s">
        <v>1793</v>
      </c>
      <c r="G1624" s="4" t="s">
        <v>1793</v>
      </c>
      <c r="H1624" s="4" t="s">
        <v>53</v>
      </c>
      <c r="I1624" s="4" t="s">
        <v>2029</v>
      </c>
      <c r="J1624" s="4" t="s">
        <v>20</v>
      </c>
      <c r="K1624" s="4" t="s">
        <v>32</v>
      </c>
      <c r="L1624" s="4" t="s">
        <v>732</v>
      </c>
      <c r="M1624" s="15">
        <v>76960</v>
      </c>
      <c r="N1624" s="15">
        <v>76960</v>
      </c>
      <c r="O1624" s="16">
        <v>76960</v>
      </c>
      <c r="P1624" s="25">
        <f t="shared" si="77"/>
        <v>0</v>
      </c>
      <c r="Q1624" s="25">
        <f t="shared" si="75"/>
        <v>0</v>
      </c>
      <c r="R1624" s="25">
        <f t="shared" si="76"/>
        <v>0</v>
      </c>
    </row>
    <row r="1625" spans="1:18" x14ac:dyDescent="0.2">
      <c r="A1625" s="5" t="s">
        <v>424</v>
      </c>
      <c r="B1625" s="5" t="s">
        <v>450</v>
      </c>
      <c r="C1625" s="5" t="s">
        <v>50</v>
      </c>
      <c r="D1625" s="5" t="s">
        <v>2767</v>
      </c>
      <c r="E1625" s="5" t="s">
        <v>99</v>
      </c>
      <c r="F1625" s="5" t="s">
        <v>99</v>
      </c>
      <c r="G1625" s="5" t="s">
        <v>99</v>
      </c>
      <c r="H1625" s="5" t="s">
        <v>100</v>
      </c>
      <c r="I1625" s="5" t="s">
        <v>2029</v>
      </c>
      <c r="J1625" s="5" t="s">
        <v>20</v>
      </c>
      <c r="K1625" s="5" t="s">
        <v>32</v>
      </c>
      <c r="L1625" s="5" t="s">
        <v>21</v>
      </c>
      <c r="M1625" s="17">
        <v>87360</v>
      </c>
      <c r="N1625" s="17">
        <v>87360</v>
      </c>
      <c r="O1625" s="18">
        <v>87360</v>
      </c>
      <c r="P1625" s="25">
        <f t="shared" si="77"/>
        <v>0</v>
      </c>
      <c r="Q1625" s="25">
        <f t="shared" si="75"/>
        <v>0</v>
      </c>
      <c r="R1625" s="25">
        <f t="shared" si="76"/>
        <v>0</v>
      </c>
    </row>
    <row r="1626" spans="1:18" x14ac:dyDescent="0.2">
      <c r="A1626" s="4" t="s">
        <v>96</v>
      </c>
      <c r="B1626" s="4" t="s">
        <v>1040</v>
      </c>
      <c r="C1626" s="4" t="s">
        <v>50</v>
      </c>
      <c r="D1626" s="4" t="s">
        <v>1041</v>
      </c>
      <c r="E1626" s="4" t="s">
        <v>204</v>
      </c>
      <c r="F1626" s="4" t="s">
        <v>204</v>
      </c>
      <c r="G1626" s="4" t="s">
        <v>204</v>
      </c>
      <c r="H1626" s="4" t="s">
        <v>31</v>
      </c>
      <c r="I1626" s="4" t="s">
        <v>2768</v>
      </c>
      <c r="J1626" s="4" t="s">
        <v>20</v>
      </c>
      <c r="K1626" s="4" t="s">
        <v>32</v>
      </c>
      <c r="L1626" s="4" t="s">
        <v>33</v>
      </c>
      <c r="M1626" s="15">
        <v>86000</v>
      </c>
      <c r="N1626" s="15">
        <v>97000</v>
      </c>
      <c r="O1626" s="16">
        <v>91500</v>
      </c>
      <c r="P1626" s="25">
        <f t="shared" si="77"/>
        <v>0</v>
      </c>
      <c r="Q1626" s="25">
        <f t="shared" si="75"/>
        <v>0</v>
      </c>
      <c r="R1626" s="25">
        <f t="shared" si="76"/>
        <v>0</v>
      </c>
    </row>
    <row r="1627" spans="1:18" x14ac:dyDescent="0.2">
      <c r="A1627" s="5" t="s">
        <v>13</v>
      </c>
      <c r="B1627" s="5" t="s">
        <v>800</v>
      </c>
      <c r="C1627" s="5" t="s">
        <v>50</v>
      </c>
      <c r="D1627" s="5" t="s">
        <v>91</v>
      </c>
      <c r="E1627" s="5" t="s">
        <v>260</v>
      </c>
      <c r="F1627" s="5" t="s">
        <v>260</v>
      </c>
      <c r="G1627" s="5" t="s">
        <v>260</v>
      </c>
      <c r="H1627" s="5" t="s">
        <v>186</v>
      </c>
      <c r="I1627" s="5" t="s">
        <v>2769</v>
      </c>
      <c r="J1627" s="5" t="s">
        <v>20</v>
      </c>
      <c r="K1627" s="5" t="s">
        <v>32</v>
      </c>
      <c r="L1627" s="5" t="s">
        <v>93</v>
      </c>
      <c r="M1627" s="17">
        <v>48000</v>
      </c>
      <c r="N1627" s="17">
        <v>77000</v>
      </c>
      <c r="O1627" s="18">
        <v>62500</v>
      </c>
      <c r="P1627" s="25">
        <f t="shared" si="77"/>
        <v>0</v>
      </c>
      <c r="Q1627" s="25">
        <f t="shared" si="75"/>
        <v>0</v>
      </c>
      <c r="R1627" s="25">
        <f t="shared" si="76"/>
        <v>0</v>
      </c>
    </row>
    <row r="1628" spans="1:18" x14ac:dyDescent="0.2">
      <c r="A1628" s="4" t="s">
        <v>55</v>
      </c>
      <c r="B1628" s="4" t="s">
        <v>2770</v>
      </c>
      <c r="C1628" s="4" t="s">
        <v>28</v>
      </c>
      <c r="D1628" s="4" t="s">
        <v>189</v>
      </c>
      <c r="E1628" s="4" t="s">
        <v>1835</v>
      </c>
      <c r="F1628" s="4" t="s">
        <v>1835</v>
      </c>
      <c r="G1628" s="4" t="s">
        <v>1835</v>
      </c>
      <c r="H1628" s="4" t="s">
        <v>146</v>
      </c>
      <c r="I1628" s="4" t="s">
        <v>2771</v>
      </c>
      <c r="J1628" s="4" t="s">
        <v>45</v>
      </c>
      <c r="K1628" s="4" t="s">
        <v>32</v>
      </c>
      <c r="L1628" s="4" t="s">
        <v>21</v>
      </c>
      <c r="M1628" s="15">
        <v>85000</v>
      </c>
      <c r="N1628" s="15">
        <v>140000</v>
      </c>
      <c r="O1628" s="16">
        <v>112500</v>
      </c>
      <c r="P1628" s="25">
        <f t="shared" si="77"/>
        <v>0</v>
      </c>
      <c r="Q1628" s="25">
        <f t="shared" si="75"/>
        <v>1</v>
      </c>
      <c r="R1628" s="25">
        <f t="shared" si="76"/>
        <v>0</v>
      </c>
    </row>
    <row r="1629" spans="1:18" x14ac:dyDescent="0.2">
      <c r="A1629" s="5" t="s">
        <v>48</v>
      </c>
      <c r="B1629" s="5" t="s">
        <v>682</v>
      </c>
      <c r="C1629" s="5" t="s">
        <v>50</v>
      </c>
      <c r="D1629" s="5" t="s">
        <v>683</v>
      </c>
      <c r="E1629" s="5" t="s">
        <v>684</v>
      </c>
      <c r="F1629" s="5" t="s">
        <v>684</v>
      </c>
      <c r="G1629" s="5" t="s">
        <v>684</v>
      </c>
      <c r="H1629" s="5" t="s">
        <v>100</v>
      </c>
      <c r="I1629" s="5" t="s">
        <v>2772</v>
      </c>
      <c r="J1629" s="5" t="s">
        <v>20</v>
      </c>
      <c r="K1629" s="5" t="s">
        <v>32</v>
      </c>
      <c r="L1629" s="5" t="s">
        <v>93</v>
      </c>
      <c r="M1629" s="17">
        <v>76000</v>
      </c>
      <c r="N1629" s="17">
        <v>101000</v>
      </c>
      <c r="O1629" s="18">
        <v>88500</v>
      </c>
      <c r="P1629" s="25">
        <f t="shared" si="77"/>
        <v>0</v>
      </c>
      <c r="Q1629" s="25">
        <f t="shared" si="75"/>
        <v>0</v>
      </c>
      <c r="R1629" s="25">
        <f t="shared" si="76"/>
        <v>0</v>
      </c>
    </row>
    <row r="1630" spans="1:18" x14ac:dyDescent="0.2">
      <c r="A1630" s="4" t="s">
        <v>424</v>
      </c>
      <c r="B1630" s="4" t="s">
        <v>450</v>
      </c>
      <c r="C1630" s="4" t="s">
        <v>50</v>
      </c>
      <c r="D1630" s="4" t="s">
        <v>2773</v>
      </c>
      <c r="E1630" s="4" t="s">
        <v>123</v>
      </c>
      <c r="F1630" s="4" t="s">
        <v>123</v>
      </c>
      <c r="G1630" s="4" t="s">
        <v>123</v>
      </c>
      <c r="H1630" s="4" t="s">
        <v>31</v>
      </c>
      <c r="I1630" s="4" t="s">
        <v>2029</v>
      </c>
      <c r="J1630" s="4" t="s">
        <v>20</v>
      </c>
      <c r="K1630" s="4" t="s">
        <v>32</v>
      </c>
      <c r="L1630" s="4" t="s">
        <v>150</v>
      </c>
      <c r="M1630" s="15">
        <v>89440</v>
      </c>
      <c r="N1630" s="15">
        <v>89440</v>
      </c>
      <c r="O1630" s="16">
        <v>89440</v>
      </c>
      <c r="P1630" s="25">
        <f t="shared" si="77"/>
        <v>0</v>
      </c>
      <c r="Q1630" s="25">
        <f t="shared" ref="Q1630:Q1693" si="78">IF(OR(N1630&lt;V$22, N1630&gt;V$26), 1, 0)</f>
        <v>0</v>
      </c>
      <c r="R1630" s="25">
        <f t="shared" ref="R1630:R1693" si="79">IF(OR(O1630&lt;V$23, O1630&gt;V$27),1,0)</f>
        <v>0</v>
      </c>
    </row>
    <row r="1631" spans="1:18" x14ac:dyDescent="0.2">
      <c r="A1631" s="5" t="s">
        <v>88</v>
      </c>
      <c r="B1631" s="5" t="s">
        <v>598</v>
      </c>
      <c r="C1631" s="5" t="s">
        <v>90</v>
      </c>
      <c r="D1631" s="5" t="s">
        <v>599</v>
      </c>
      <c r="E1631" s="5" t="s">
        <v>600</v>
      </c>
      <c r="F1631" s="5" t="s">
        <v>600</v>
      </c>
      <c r="G1631" s="5" t="s">
        <v>600</v>
      </c>
      <c r="H1631" s="5" t="s">
        <v>31</v>
      </c>
      <c r="I1631" s="5" t="s">
        <v>2774</v>
      </c>
      <c r="J1631" s="5" t="s">
        <v>20</v>
      </c>
      <c r="K1631" s="5" t="s">
        <v>32</v>
      </c>
      <c r="L1631" s="5" t="s">
        <v>33</v>
      </c>
      <c r="M1631" s="17">
        <v>91520</v>
      </c>
      <c r="N1631" s="17">
        <v>91520</v>
      </c>
      <c r="O1631" s="18">
        <v>91520</v>
      </c>
      <c r="P1631" s="25">
        <f t="shared" si="77"/>
        <v>0</v>
      </c>
      <c r="Q1631" s="25">
        <f t="shared" si="78"/>
        <v>0</v>
      </c>
      <c r="R1631" s="25">
        <f t="shared" si="79"/>
        <v>0</v>
      </c>
    </row>
    <row r="1632" spans="1:18" x14ac:dyDescent="0.2">
      <c r="A1632" s="4" t="s">
        <v>13</v>
      </c>
      <c r="B1632" s="4" t="s">
        <v>798</v>
      </c>
      <c r="C1632" s="4" t="s">
        <v>90</v>
      </c>
      <c r="D1632" s="4" t="s">
        <v>2775</v>
      </c>
      <c r="E1632" s="4" t="s">
        <v>123</v>
      </c>
      <c r="F1632" s="4" t="s">
        <v>123</v>
      </c>
      <c r="G1632" s="4" t="s">
        <v>123</v>
      </c>
      <c r="H1632" s="4" t="s">
        <v>31</v>
      </c>
      <c r="I1632" s="4" t="s">
        <v>2054</v>
      </c>
      <c r="J1632" s="4" t="s">
        <v>20</v>
      </c>
      <c r="K1632" s="4" t="s">
        <v>32</v>
      </c>
      <c r="L1632" s="4" t="s">
        <v>21</v>
      </c>
      <c r="M1632" s="15">
        <v>89440</v>
      </c>
      <c r="N1632" s="15">
        <v>89440</v>
      </c>
      <c r="O1632" s="16">
        <v>89440</v>
      </c>
      <c r="P1632" s="25">
        <f t="shared" si="77"/>
        <v>0</v>
      </c>
      <c r="Q1632" s="25">
        <f t="shared" si="78"/>
        <v>0</v>
      </c>
      <c r="R1632" s="25">
        <f t="shared" si="79"/>
        <v>0</v>
      </c>
    </row>
    <row r="1633" spans="1:18" x14ac:dyDescent="0.2">
      <c r="A1633" s="5" t="s">
        <v>48</v>
      </c>
      <c r="B1633" s="5" t="s">
        <v>1357</v>
      </c>
      <c r="C1633" s="5" t="s">
        <v>23</v>
      </c>
      <c r="D1633" s="5" t="s">
        <v>484</v>
      </c>
      <c r="E1633" s="5" t="s">
        <v>37</v>
      </c>
      <c r="F1633" s="5" t="s">
        <v>37</v>
      </c>
      <c r="G1633" s="5" t="s">
        <v>37</v>
      </c>
      <c r="H1633" s="5" t="s">
        <v>31</v>
      </c>
      <c r="I1633" s="5" t="s">
        <v>2776</v>
      </c>
      <c r="J1633" s="5" t="s">
        <v>223</v>
      </c>
      <c r="K1633" s="5" t="s">
        <v>32</v>
      </c>
      <c r="L1633" s="5" t="s">
        <v>33</v>
      </c>
      <c r="M1633" s="17">
        <v>60000</v>
      </c>
      <c r="N1633" s="17">
        <v>100000</v>
      </c>
      <c r="O1633" s="18">
        <v>80000</v>
      </c>
      <c r="P1633" s="25">
        <f t="shared" si="77"/>
        <v>0</v>
      </c>
      <c r="Q1633" s="25">
        <f t="shared" si="78"/>
        <v>0</v>
      </c>
      <c r="R1633" s="25">
        <f t="shared" si="79"/>
        <v>0</v>
      </c>
    </row>
    <row r="1634" spans="1:18" x14ac:dyDescent="0.2">
      <c r="A1634" s="4" t="s">
        <v>13</v>
      </c>
      <c r="B1634" s="4" t="s">
        <v>1278</v>
      </c>
      <c r="C1634" s="4" t="s">
        <v>23</v>
      </c>
      <c r="D1634" s="4" t="s">
        <v>1279</v>
      </c>
      <c r="E1634" s="4" t="s">
        <v>2716</v>
      </c>
      <c r="F1634" s="4" t="s">
        <v>2716</v>
      </c>
      <c r="G1634" s="4" t="s">
        <v>2716</v>
      </c>
      <c r="H1634" s="4" t="s">
        <v>53</v>
      </c>
      <c r="I1634" s="4" t="s">
        <v>2777</v>
      </c>
      <c r="J1634" s="4" t="s">
        <v>20</v>
      </c>
      <c r="K1634" s="4" t="s">
        <v>32</v>
      </c>
      <c r="L1634" s="4" t="s">
        <v>1281</v>
      </c>
      <c r="M1634" s="15">
        <v>70000</v>
      </c>
      <c r="N1634" s="15">
        <v>87000</v>
      </c>
      <c r="O1634" s="16">
        <v>78500</v>
      </c>
      <c r="P1634" s="25">
        <f t="shared" si="77"/>
        <v>0</v>
      </c>
      <c r="Q1634" s="25">
        <f t="shared" si="78"/>
        <v>0</v>
      </c>
      <c r="R1634" s="25">
        <f t="shared" si="79"/>
        <v>0</v>
      </c>
    </row>
    <row r="1635" spans="1:18" x14ac:dyDescent="0.2">
      <c r="A1635" s="5" t="s">
        <v>48</v>
      </c>
      <c r="B1635" s="5" t="s">
        <v>2778</v>
      </c>
      <c r="C1635" s="5" t="s">
        <v>50</v>
      </c>
      <c r="D1635" s="5" t="s">
        <v>2779</v>
      </c>
      <c r="E1635" s="5" t="s">
        <v>123</v>
      </c>
      <c r="F1635" s="5" t="s">
        <v>123</v>
      </c>
      <c r="G1635" s="5" t="s">
        <v>123</v>
      </c>
      <c r="H1635" s="5" t="s">
        <v>31</v>
      </c>
      <c r="I1635" s="5" t="s">
        <v>2780</v>
      </c>
      <c r="J1635" s="5" t="s">
        <v>20</v>
      </c>
      <c r="K1635" s="5" t="s">
        <v>32</v>
      </c>
      <c r="L1635" s="5" t="s">
        <v>21</v>
      </c>
      <c r="M1635" s="17">
        <v>80000</v>
      </c>
      <c r="N1635" s="17">
        <v>80000</v>
      </c>
      <c r="O1635" s="18">
        <v>80000</v>
      </c>
      <c r="P1635" s="25">
        <f t="shared" si="77"/>
        <v>0</v>
      </c>
      <c r="Q1635" s="25">
        <f t="shared" si="78"/>
        <v>0</v>
      </c>
      <c r="R1635" s="25">
        <f t="shared" si="79"/>
        <v>0</v>
      </c>
    </row>
    <row r="1636" spans="1:18" x14ac:dyDescent="0.2">
      <c r="A1636" s="4" t="s">
        <v>96</v>
      </c>
      <c r="B1636" s="4" t="s">
        <v>376</v>
      </c>
      <c r="C1636" s="4" t="s">
        <v>50</v>
      </c>
      <c r="D1636" s="4" t="s">
        <v>377</v>
      </c>
      <c r="E1636" s="4" t="s">
        <v>1125</v>
      </c>
      <c r="F1636" s="4" t="s">
        <v>1125</v>
      </c>
      <c r="G1636" s="4" t="s">
        <v>1125</v>
      </c>
      <c r="H1636" s="4" t="s">
        <v>53</v>
      </c>
      <c r="I1636" s="4" t="s">
        <v>2310</v>
      </c>
      <c r="J1636" s="4" t="s">
        <v>20</v>
      </c>
      <c r="K1636" s="4" t="s">
        <v>32</v>
      </c>
      <c r="L1636" s="4" t="s">
        <v>39</v>
      </c>
      <c r="M1636" s="15">
        <v>45000</v>
      </c>
      <c r="N1636" s="15">
        <v>94000</v>
      </c>
      <c r="O1636" s="16">
        <v>69500</v>
      </c>
      <c r="P1636" s="25">
        <f t="shared" si="77"/>
        <v>0</v>
      </c>
      <c r="Q1636" s="25">
        <f t="shared" si="78"/>
        <v>0</v>
      </c>
      <c r="R1636" s="25">
        <f t="shared" si="79"/>
        <v>0</v>
      </c>
    </row>
    <row r="1637" spans="1:18" x14ac:dyDescent="0.2">
      <c r="A1637" s="5" t="s">
        <v>55</v>
      </c>
      <c r="B1637" s="5" t="s">
        <v>1011</v>
      </c>
      <c r="C1637" s="5" t="s">
        <v>50</v>
      </c>
      <c r="D1637" s="5" t="s">
        <v>748</v>
      </c>
      <c r="E1637" s="5" t="s">
        <v>99</v>
      </c>
      <c r="F1637" s="5" t="s">
        <v>99</v>
      </c>
      <c r="G1637" s="5" t="s">
        <v>99</v>
      </c>
      <c r="H1637" s="5" t="s">
        <v>100</v>
      </c>
      <c r="I1637" s="5" t="s">
        <v>2781</v>
      </c>
      <c r="J1637" s="5" t="s">
        <v>20</v>
      </c>
      <c r="K1637" s="5" t="s">
        <v>32</v>
      </c>
      <c r="L1637" s="5" t="s">
        <v>33</v>
      </c>
      <c r="M1637" s="20">
        <v>85862.399999999994</v>
      </c>
      <c r="N1637" s="17">
        <v>114774.39999999999</v>
      </c>
      <c r="O1637" s="18">
        <v>100318.39999999999</v>
      </c>
      <c r="P1637" s="25">
        <f t="shared" si="77"/>
        <v>0</v>
      </c>
      <c r="Q1637" s="25">
        <f t="shared" si="78"/>
        <v>1</v>
      </c>
      <c r="R1637" s="25">
        <f t="shared" si="79"/>
        <v>0</v>
      </c>
    </row>
    <row r="1638" spans="1:18" x14ac:dyDescent="0.2">
      <c r="A1638" s="4" t="s">
        <v>48</v>
      </c>
      <c r="B1638" s="4" t="s">
        <v>2782</v>
      </c>
      <c r="C1638" s="4" t="s">
        <v>28</v>
      </c>
      <c r="D1638" s="4" t="s">
        <v>693</v>
      </c>
      <c r="E1638" s="4" t="s">
        <v>1835</v>
      </c>
      <c r="F1638" s="4" t="s">
        <v>1835</v>
      </c>
      <c r="G1638" s="4" t="s">
        <v>1835</v>
      </c>
      <c r="H1638" s="4" t="s">
        <v>146</v>
      </c>
      <c r="I1638" s="4" t="s">
        <v>2783</v>
      </c>
      <c r="J1638" s="4" t="s">
        <v>223</v>
      </c>
      <c r="K1638" s="4" t="s">
        <v>32</v>
      </c>
      <c r="L1638" s="4" t="s">
        <v>21</v>
      </c>
      <c r="M1638" s="15">
        <v>60000</v>
      </c>
      <c r="N1638" s="15">
        <v>70000</v>
      </c>
      <c r="O1638" s="16">
        <v>65000</v>
      </c>
      <c r="P1638" s="25">
        <f t="shared" si="77"/>
        <v>0</v>
      </c>
      <c r="Q1638" s="25">
        <f t="shared" si="78"/>
        <v>0</v>
      </c>
      <c r="R1638" s="25">
        <f t="shared" si="79"/>
        <v>0</v>
      </c>
    </row>
    <row r="1639" spans="1:18" x14ac:dyDescent="0.2">
      <c r="A1639" s="5" t="s">
        <v>55</v>
      </c>
      <c r="B1639" s="5" t="s">
        <v>498</v>
      </c>
      <c r="C1639" s="5" t="s">
        <v>50</v>
      </c>
      <c r="D1639" s="5" t="s">
        <v>499</v>
      </c>
      <c r="E1639" s="5" t="s">
        <v>136</v>
      </c>
      <c r="F1639" s="5" t="s">
        <v>136</v>
      </c>
      <c r="G1639" s="5" t="s">
        <v>136</v>
      </c>
      <c r="H1639" s="5" t="s">
        <v>100</v>
      </c>
      <c r="I1639" s="5" t="s">
        <v>2784</v>
      </c>
      <c r="J1639" s="5" t="s">
        <v>20</v>
      </c>
      <c r="K1639" s="5" t="s">
        <v>32</v>
      </c>
      <c r="L1639" s="5" t="s">
        <v>227</v>
      </c>
      <c r="M1639" s="17">
        <v>43000</v>
      </c>
      <c r="N1639" s="17">
        <v>57200</v>
      </c>
      <c r="O1639" s="18">
        <v>50100</v>
      </c>
      <c r="P1639" s="25">
        <f t="shared" si="77"/>
        <v>0</v>
      </c>
      <c r="Q1639" s="25">
        <f t="shared" si="78"/>
        <v>1</v>
      </c>
      <c r="R1639" s="25">
        <f t="shared" si="79"/>
        <v>0</v>
      </c>
    </row>
    <row r="1640" spans="1:18" x14ac:dyDescent="0.2">
      <c r="A1640" s="4" t="s">
        <v>22</v>
      </c>
      <c r="B1640" s="4" t="s">
        <v>1406</v>
      </c>
      <c r="C1640" s="4" t="s">
        <v>50</v>
      </c>
      <c r="D1640" s="4" t="s">
        <v>1407</v>
      </c>
      <c r="E1640" s="4" t="s">
        <v>810</v>
      </c>
      <c r="F1640" s="4" t="s">
        <v>810</v>
      </c>
      <c r="G1640" s="4" t="s">
        <v>810</v>
      </c>
      <c r="H1640" s="4" t="s">
        <v>31</v>
      </c>
      <c r="I1640" s="4" t="s">
        <v>2785</v>
      </c>
      <c r="J1640" s="4" t="s">
        <v>20</v>
      </c>
      <c r="K1640" s="4" t="s">
        <v>32</v>
      </c>
      <c r="L1640" s="4" t="s">
        <v>21</v>
      </c>
      <c r="M1640" s="15">
        <v>41600</v>
      </c>
      <c r="N1640" s="15">
        <v>57200</v>
      </c>
      <c r="O1640" s="16">
        <v>49400</v>
      </c>
      <c r="P1640" s="25">
        <f t="shared" si="77"/>
        <v>0</v>
      </c>
      <c r="Q1640" s="25">
        <f t="shared" si="78"/>
        <v>1</v>
      </c>
      <c r="R1640" s="25">
        <f t="shared" si="79"/>
        <v>0</v>
      </c>
    </row>
    <row r="1641" spans="1:18" x14ac:dyDescent="0.2">
      <c r="A1641" s="5" t="s">
        <v>81</v>
      </c>
      <c r="B1641" s="5" t="s">
        <v>733</v>
      </c>
      <c r="C1641" s="5" t="s">
        <v>591</v>
      </c>
      <c r="D1641" s="5" t="s">
        <v>734</v>
      </c>
      <c r="E1641" s="5" t="s">
        <v>17</v>
      </c>
      <c r="F1641" s="5" t="s">
        <v>17</v>
      </c>
      <c r="G1641" s="5" t="s">
        <v>17</v>
      </c>
      <c r="H1641" s="5" t="s">
        <v>18</v>
      </c>
      <c r="I1641" s="5" t="s">
        <v>2786</v>
      </c>
      <c r="J1641" s="5" t="s">
        <v>45</v>
      </c>
      <c r="K1641" s="5" t="s">
        <v>17</v>
      </c>
      <c r="L1641" s="5" t="s">
        <v>21</v>
      </c>
      <c r="M1641" s="17">
        <v>66000</v>
      </c>
      <c r="N1641" s="17">
        <v>84500</v>
      </c>
      <c r="O1641" s="18">
        <v>75250</v>
      </c>
      <c r="P1641" s="25">
        <f t="shared" si="77"/>
        <v>0</v>
      </c>
      <c r="Q1641" s="25">
        <f t="shared" si="78"/>
        <v>0</v>
      </c>
      <c r="R1641" s="25">
        <f t="shared" si="79"/>
        <v>0</v>
      </c>
    </row>
    <row r="1642" spans="1:18" x14ac:dyDescent="0.2">
      <c r="A1642" s="4" t="s">
        <v>48</v>
      </c>
      <c r="B1642" s="4" t="s">
        <v>2787</v>
      </c>
      <c r="C1642" s="4" t="s">
        <v>50</v>
      </c>
      <c r="D1642" s="4" t="s">
        <v>659</v>
      </c>
      <c r="E1642" s="4" t="s">
        <v>37</v>
      </c>
      <c r="F1642" s="4" t="s">
        <v>37</v>
      </c>
      <c r="G1642" s="4" t="s">
        <v>37</v>
      </c>
      <c r="H1642" s="4" t="s">
        <v>31</v>
      </c>
      <c r="I1642" s="4" t="s">
        <v>2788</v>
      </c>
      <c r="J1642" s="4" t="s">
        <v>223</v>
      </c>
      <c r="K1642" s="4" t="s">
        <v>32</v>
      </c>
      <c r="L1642" s="4" t="s">
        <v>661</v>
      </c>
      <c r="M1642" s="15">
        <v>42000</v>
      </c>
      <c r="N1642" s="15">
        <v>68000</v>
      </c>
      <c r="O1642" s="16">
        <v>55000</v>
      </c>
      <c r="P1642" s="25">
        <f t="shared" si="77"/>
        <v>0</v>
      </c>
      <c r="Q1642" s="25">
        <f t="shared" si="78"/>
        <v>0</v>
      </c>
      <c r="R1642" s="25">
        <f t="shared" si="79"/>
        <v>0</v>
      </c>
    </row>
    <row r="1643" spans="1:18" x14ac:dyDescent="0.2">
      <c r="A1643" s="5" t="s">
        <v>13</v>
      </c>
      <c r="B1643" s="5" t="s">
        <v>134</v>
      </c>
      <c r="C1643" s="5" t="s">
        <v>90</v>
      </c>
      <c r="D1643" s="5" t="s">
        <v>135</v>
      </c>
      <c r="E1643" s="5" t="s">
        <v>136</v>
      </c>
      <c r="F1643" s="5" t="s">
        <v>136</v>
      </c>
      <c r="G1643" s="5" t="s">
        <v>136</v>
      </c>
      <c r="H1643" s="5" t="s">
        <v>100</v>
      </c>
      <c r="I1643" s="5" t="s">
        <v>2789</v>
      </c>
      <c r="J1643" s="5" t="s">
        <v>20</v>
      </c>
      <c r="K1643" s="5" t="s">
        <v>32</v>
      </c>
      <c r="L1643" s="5" t="s">
        <v>33</v>
      </c>
      <c r="M1643" s="17">
        <v>55000</v>
      </c>
      <c r="N1643" s="17">
        <v>74000</v>
      </c>
      <c r="O1643" s="18">
        <v>64500</v>
      </c>
      <c r="P1643" s="25">
        <f t="shared" si="77"/>
        <v>0</v>
      </c>
      <c r="Q1643" s="25">
        <f t="shared" si="78"/>
        <v>0</v>
      </c>
      <c r="R1643" s="25">
        <f t="shared" si="79"/>
        <v>0</v>
      </c>
    </row>
    <row r="1644" spans="1:18" x14ac:dyDescent="0.2">
      <c r="A1644" s="4" t="s">
        <v>88</v>
      </c>
      <c r="B1644" s="4" t="s">
        <v>321</v>
      </c>
      <c r="C1644" s="4" t="s">
        <v>90</v>
      </c>
      <c r="D1644" s="4" t="s">
        <v>2790</v>
      </c>
      <c r="E1644" s="4" t="s">
        <v>323</v>
      </c>
      <c r="F1644" s="4" t="s">
        <v>323</v>
      </c>
      <c r="G1644" s="4" t="s">
        <v>323</v>
      </c>
      <c r="H1644" s="4" t="s">
        <v>53</v>
      </c>
      <c r="I1644" s="4" t="s">
        <v>2172</v>
      </c>
      <c r="J1644" s="4" t="s">
        <v>20</v>
      </c>
      <c r="K1644" s="4" t="s">
        <v>32</v>
      </c>
      <c r="L1644" s="4" t="s">
        <v>21</v>
      </c>
      <c r="M1644" s="15">
        <v>69000</v>
      </c>
      <c r="N1644" s="15">
        <v>95000</v>
      </c>
      <c r="O1644" s="16">
        <v>82000</v>
      </c>
      <c r="P1644" s="25">
        <f t="shared" si="77"/>
        <v>0</v>
      </c>
      <c r="Q1644" s="25">
        <f t="shared" si="78"/>
        <v>0</v>
      </c>
      <c r="R1644" s="25">
        <f t="shared" si="79"/>
        <v>0</v>
      </c>
    </row>
    <row r="1645" spans="1:18" x14ac:dyDescent="0.2">
      <c r="A1645" s="5" t="s">
        <v>88</v>
      </c>
      <c r="B1645" s="5" t="s">
        <v>321</v>
      </c>
      <c r="C1645" s="5" t="s">
        <v>90</v>
      </c>
      <c r="D1645" s="5" t="s">
        <v>2790</v>
      </c>
      <c r="E1645" s="5" t="s">
        <v>323</v>
      </c>
      <c r="F1645" s="5" t="s">
        <v>323</v>
      </c>
      <c r="G1645" s="5" t="s">
        <v>323</v>
      </c>
      <c r="H1645" s="5" t="s">
        <v>146</v>
      </c>
      <c r="I1645" s="5" t="s">
        <v>2172</v>
      </c>
      <c r="J1645" s="5" t="s">
        <v>20</v>
      </c>
      <c r="K1645" s="5" t="s">
        <v>32</v>
      </c>
      <c r="L1645" s="5" t="s">
        <v>21</v>
      </c>
      <c r="M1645" s="17">
        <v>69000</v>
      </c>
      <c r="N1645" s="17">
        <v>95000</v>
      </c>
      <c r="O1645" s="18">
        <v>82000</v>
      </c>
      <c r="P1645" s="25">
        <f t="shared" si="77"/>
        <v>0</v>
      </c>
      <c r="Q1645" s="25">
        <f t="shared" si="78"/>
        <v>0</v>
      </c>
      <c r="R1645" s="25">
        <f t="shared" si="79"/>
        <v>0</v>
      </c>
    </row>
    <row r="1646" spans="1:18" x14ac:dyDescent="0.2">
      <c r="A1646" s="4" t="s">
        <v>88</v>
      </c>
      <c r="B1646" s="4" t="s">
        <v>321</v>
      </c>
      <c r="C1646" s="4" t="s">
        <v>90</v>
      </c>
      <c r="D1646" s="4" t="s">
        <v>2790</v>
      </c>
      <c r="E1646" s="4" t="s">
        <v>323</v>
      </c>
      <c r="F1646" s="4" t="s">
        <v>323</v>
      </c>
      <c r="G1646" s="4" t="s">
        <v>323</v>
      </c>
      <c r="H1646" s="4" t="s">
        <v>178</v>
      </c>
      <c r="I1646" s="4" t="s">
        <v>2172</v>
      </c>
      <c r="J1646" s="4" t="s">
        <v>20</v>
      </c>
      <c r="K1646" s="4" t="s">
        <v>32</v>
      </c>
      <c r="L1646" s="4" t="s">
        <v>21</v>
      </c>
      <c r="M1646" s="15">
        <v>69000</v>
      </c>
      <c r="N1646" s="15">
        <v>95000</v>
      </c>
      <c r="O1646" s="16">
        <v>82000</v>
      </c>
      <c r="P1646" s="25">
        <f t="shared" si="77"/>
        <v>0</v>
      </c>
      <c r="Q1646" s="25">
        <f t="shared" si="78"/>
        <v>0</v>
      </c>
      <c r="R1646" s="25">
        <f t="shared" si="79"/>
        <v>0</v>
      </c>
    </row>
    <row r="1647" spans="1:18" x14ac:dyDescent="0.2">
      <c r="A1647" s="5" t="s">
        <v>48</v>
      </c>
      <c r="B1647" s="5" t="s">
        <v>2791</v>
      </c>
      <c r="C1647" s="5" t="s">
        <v>50</v>
      </c>
      <c r="D1647" s="5" t="s">
        <v>2792</v>
      </c>
      <c r="E1647" s="5" t="s">
        <v>63</v>
      </c>
      <c r="F1647" s="5" t="s">
        <v>63</v>
      </c>
      <c r="G1647" s="5" t="s">
        <v>63</v>
      </c>
      <c r="H1647" s="5" t="s">
        <v>53</v>
      </c>
      <c r="I1647" s="5" t="s">
        <v>2793</v>
      </c>
      <c r="J1647" s="5" t="s">
        <v>20</v>
      </c>
      <c r="K1647" s="5" t="s">
        <v>32</v>
      </c>
      <c r="L1647" s="5" t="s">
        <v>21</v>
      </c>
      <c r="M1647" s="17">
        <v>68000</v>
      </c>
      <c r="N1647" s="17">
        <v>88000</v>
      </c>
      <c r="O1647" s="18">
        <v>78000</v>
      </c>
      <c r="P1647" s="25">
        <f t="shared" si="77"/>
        <v>0</v>
      </c>
      <c r="Q1647" s="25">
        <f t="shared" si="78"/>
        <v>0</v>
      </c>
      <c r="R1647" s="25">
        <f t="shared" si="79"/>
        <v>0</v>
      </c>
    </row>
    <row r="1648" spans="1:18" x14ac:dyDescent="0.2">
      <c r="A1648" s="4" t="s">
        <v>81</v>
      </c>
      <c r="B1648" s="4" t="s">
        <v>187</v>
      </c>
      <c r="C1648" s="4" t="s">
        <v>188</v>
      </c>
      <c r="D1648" s="4" t="s">
        <v>462</v>
      </c>
      <c r="E1648" s="4" t="s">
        <v>63</v>
      </c>
      <c r="F1648" s="4" t="s">
        <v>63</v>
      </c>
      <c r="G1648" s="4" t="s">
        <v>63</v>
      </c>
      <c r="H1648" s="4" t="s">
        <v>53</v>
      </c>
      <c r="I1648" s="4" t="s">
        <v>2794</v>
      </c>
      <c r="J1648" s="4" t="s">
        <v>20</v>
      </c>
      <c r="K1648" s="4" t="s">
        <v>32</v>
      </c>
      <c r="L1648" s="4" t="s">
        <v>21</v>
      </c>
      <c r="M1648" s="15">
        <v>62000</v>
      </c>
      <c r="N1648" s="15">
        <v>91000</v>
      </c>
      <c r="O1648" s="16">
        <v>76500</v>
      </c>
      <c r="P1648" s="25">
        <f t="shared" si="77"/>
        <v>0</v>
      </c>
      <c r="Q1648" s="25">
        <f t="shared" si="78"/>
        <v>0</v>
      </c>
      <c r="R1648" s="25">
        <f t="shared" si="79"/>
        <v>0</v>
      </c>
    </row>
    <row r="1649" spans="1:18" x14ac:dyDescent="0.2">
      <c r="A1649" s="5" t="s">
        <v>48</v>
      </c>
      <c r="B1649" s="5" t="s">
        <v>1275</v>
      </c>
      <c r="C1649" s="5" t="s">
        <v>90</v>
      </c>
      <c r="D1649" s="5" t="s">
        <v>1276</v>
      </c>
      <c r="E1649" s="5" t="s">
        <v>316</v>
      </c>
      <c r="F1649" s="5" t="s">
        <v>316</v>
      </c>
      <c r="G1649" s="5" t="s">
        <v>316</v>
      </c>
      <c r="H1649" s="5" t="s">
        <v>31</v>
      </c>
      <c r="I1649" s="5" t="s">
        <v>2795</v>
      </c>
      <c r="J1649" s="5" t="s">
        <v>20</v>
      </c>
      <c r="K1649" s="5" t="s">
        <v>32</v>
      </c>
      <c r="L1649" s="5" t="s">
        <v>46</v>
      </c>
      <c r="M1649" s="17">
        <v>55000</v>
      </c>
      <c r="N1649" s="17">
        <v>65000</v>
      </c>
      <c r="O1649" s="18">
        <v>60000</v>
      </c>
      <c r="P1649" s="25">
        <f t="shared" si="77"/>
        <v>0</v>
      </c>
      <c r="Q1649" s="25">
        <f t="shared" si="78"/>
        <v>0</v>
      </c>
      <c r="R1649" s="25">
        <f t="shared" si="79"/>
        <v>0</v>
      </c>
    </row>
    <row r="1650" spans="1:18" x14ac:dyDescent="0.2">
      <c r="A1650" s="4" t="s">
        <v>26</v>
      </c>
      <c r="B1650" s="4" t="s">
        <v>2796</v>
      </c>
      <c r="C1650" s="4" t="s">
        <v>50</v>
      </c>
      <c r="D1650" s="4" t="s">
        <v>2797</v>
      </c>
      <c r="E1650" s="4" t="s">
        <v>115</v>
      </c>
      <c r="F1650" s="4" t="s">
        <v>115</v>
      </c>
      <c r="G1650" s="4" t="s">
        <v>115</v>
      </c>
      <c r="H1650" s="4" t="s">
        <v>31</v>
      </c>
      <c r="I1650" s="4" t="s">
        <v>2798</v>
      </c>
      <c r="J1650" s="4" t="s">
        <v>20</v>
      </c>
      <c r="K1650" s="4" t="s">
        <v>32</v>
      </c>
      <c r="L1650" s="4" t="s">
        <v>21</v>
      </c>
      <c r="M1650" s="15">
        <v>63000</v>
      </c>
      <c r="N1650" s="15">
        <v>80000</v>
      </c>
      <c r="O1650" s="16">
        <v>71500</v>
      </c>
      <c r="P1650" s="25">
        <f t="shared" si="77"/>
        <v>0</v>
      </c>
      <c r="Q1650" s="25">
        <f t="shared" si="78"/>
        <v>0</v>
      </c>
      <c r="R1650" s="25">
        <f t="shared" si="79"/>
        <v>0</v>
      </c>
    </row>
    <row r="1651" spans="1:18" x14ac:dyDescent="0.2">
      <c r="A1651" s="5" t="s">
        <v>26</v>
      </c>
      <c r="B1651" s="5" t="s">
        <v>868</v>
      </c>
      <c r="C1651" s="5" t="s">
        <v>50</v>
      </c>
      <c r="D1651" s="5" t="s">
        <v>664</v>
      </c>
      <c r="E1651" s="5" t="s">
        <v>123</v>
      </c>
      <c r="F1651" s="5" t="s">
        <v>123</v>
      </c>
      <c r="G1651" s="5" t="s">
        <v>123</v>
      </c>
      <c r="H1651" s="5" t="s">
        <v>31</v>
      </c>
      <c r="I1651" s="5" t="s">
        <v>2799</v>
      </c>
      <c r="J1651" s="5" t="s">
        <v>20</v>
      </c>
      <c r="K1651" s="5" t="s">
        <v>32</v>
      </c>
      <c r="L1651" s="5" t="s">
        <v>21</v>
      </c>
      <c r="M1651" s="17">
        <v>93600</v>
      </c>
      <c r="N1651" s="17">
        <v>93600</v>
      </c>
      <c r="O1651" s="18">
        <v>93600</v>
      </c>
      <c r="P1651" s="25">
        <f t="shared" si="77"/>
        <v>0</v>
      </c>
      <c r="Q1651" s="25">
        <f t="shared" si="78"/>
        <v>0</v>
      </c>
      <c r="R1651" s="25">
        <f t="shared" si="79"/>
        <v>0</v>
      </c>
    </row>
    <row r="1652" spans="1:18" x14ac:dyDescent="0.2">
      <c r="A1652" s="4" t="s">
        <v>48</v>
      </c>
      <c r="B1652" s="4" t="s">
        <v>1441</v>
      </c>
      <c r="C1652" s="4" t="s">
        <v>41</v>
      </c>
      <c r="D1652" s="4" t="s">
        <v>1442</v>
      </c>
      <c r="E1652" s="4" t="s">
        <v>17</v>
      </c>
      <c r="F1652" s="4" t="s">
        <v>17</v>
      </c>
      <c r="G1652" s="4" t="s">
        <v>17</v>
      </c>
      <c r="H1652" s="4" t="s">
        <v>18</v>
      </c>
      <c r="I1652" s="4" t="s">
        <v>2800</v>
      </c>
      <c r="J1652" s="4" t="s">
        <v>45</v>
      </c>
      <c r="K1652" s="4" t="s">
        <v>17</v>
      </c>
      <c r="L1652" s="4" t="s">
        <v>21</v>
      </c>
      <c r="M1652" s="15">
        <v>66560</v>
      </c>
      <c r="N1652" s="15">
        <v>72800</v>
      </c>
      <c r="O1652" s="16">
        <v>69680</v>
      </c>
      <c r="P1652" s="25">
        <f t="shared" si="77"/>
        <v>0</v>
      </c>
      <c r="Q1652" s="25">
        <f t="shared" si="78"/>
        <v>0</v>
      </c>
      <c r="R1652" s="25">
        <f t="shared" si="79"/>
        <v>0</v>
      </c>
    </row>
    <row r="1653" spans="1:18" x14ac:dyDescent="0.2">
      <c r="A1653" s="5" t="s">
        <v>424</v>
      </c>
      <c r="B1653" s="5" t="s">
        <v>450</v>
      </c>
      <c r="C1653" s="5" t="s">
        <v>50</v>
      </c>
      <c r="D1653" s="5" t="s">
        <v>2801</v>
      </c>
      <c r="E1653" s="5" t="s">
        <v>779</v>
      </c>
      <c r="F1653" s="5" t="s">
        <v>779</v>
      </c>
      <c r="G1653" s="5" t="s">
        <v>779</v>
      </c>
      <c r="H1653" s="5" t="s">
        <v>31</v>
      </c>
      <c r="I1653" s="5" t="s">
        <v>2802</v>
      </c>
      <c r="J1653" s="5" t="s">
        <v>20</v>
      </c>
      <c r="K1653" s="5" t="s">
        <v>32</v>
      </c>
      <c r="L1653" s="5" t="s">
        <v>21</v>
      </c>
      <c r="M1653" s="17">
        <v>88920</v>
      </c>
      <c r="N1653" s="17">
        <v>95160</v>
      </c>
      <c r="O1653" s="18">
        <v>92040</v>
      </c>
      <c r="P1653" s="25">
        <f t="shared" si="77"/>
        <v>0</v>
      </c>
      <c r="Q1653" s="25">
        <f t="shared" si="78"/>
        <v>0</v>
      </c>
      <c r="R1653" s="25">
        <f t="shared" si="79"/>
        <v>0</v>
      </c>
    </row>
    <row r="1654" spans="1:18" x14ac:dyDescent="0.2">
      <c r="A1654" s="4" t="s">
        <v>88</v>
      </c>
      <c r="B1654" s="4" t="s">
        <v>737</v>
      </c>
      <c r="C1654" s="4" t="s">
        <v>23</v>
      </c>
      <c r="D1654" s="4" t="s">
        <v>738</v>
      </c>
      <c r="E1654" s="4" t="s">
        <v>739</v>
      </c>
      <c r="F1654" s="4" t="s">
        <v>739</v>
      </c>
      <c r="G1654" s="4" t="s">
        <v>739</v>
      </c>
      <c r="H1654" s="4" t="s">
        <v>53</v>
      </c>
      <c r="I1654" s="4" t="s">
        <v>2804</v>
      </c>
      <c r="J1654" s="4" t="s">
        <v>20</v>
      </c>
      <c r="K1654" s="4" t="s">
        <v>32</v>
      </c>
      <c r="L1654" s="4" t="s">
        <v>21</v>
      </c>
      <c r="M1654" s="15">
        <v>30240.560000000001</v>
      </c>
      <c r="N1654" s="15">
        <v>57200</v>
      </c>
      <c r="O1654" s="16">
        <v>43720.28</v>
      </c>
      <c r="P1654" s="25">
        <f t="shared" si="77"/>
        <v>0</v>
      </c>
      <c r="Q1654" s="25">
        <f t="shared" si="78"/>
        <v>1</v>
      </c>
      <c r="R1654" s="25">
        <f t="shared" si="79"/>
        <v>0</v>
      </c>
    </row>
    <row r="1655" spans="1:18" x14ac:dyDescent="0.2">
      <c r="A1655" s="5" t="s">
        <v>22</v>
      </c>
      <c r="B1655" s="5" t="s">
        <v>191</v>
      </c>
      <c r="C1655" s="5" t="s">
        <v>50</v>
      </c>
      <c r="D1655" s="5" t="s">
        <v>2805</v>
      </c>
      <c r="E1655" s="5" t="s">
        <v>344</v>
      </c>
      <c r="F1655" s="5" t="s">
        <v>344</v>
      </c>
      <c r="G1655" s="5" t="s">
        <v>344</v>
      </c>
      <c r="H1655" s="5" t="s">
        <v>53</v>
      </c>
      <c r="I1655" s="5" t="s">
        <v>2806</v>
      </c>
      <c r="J1655" s="5" t="s">
        <v>20</v>
      </c>
      <c r="K1655" s="5" t="s">
        <v>32</v>
      </c>
      <c r="L1655" s="5" t="s">
        <v>21</v>
      </c>
      <c r="M1655" s="17">
        <v>40000</v>
      </c>
      <c r="N1655" s="17">
        <v>57200</v>
      </c>
      <c r="O1655" s="18">
        <v>48600</v>
      </c>
      <c r="P1655" s="25">
        <f t="shared" si="77"/>
        <v>0</v>
      </c>
      <c r="Q1655" s="25">
        <f t="shared" si="78"/>
        <v>1</v>
      </c>
      <c r="R1655" s="25">
        <f t="shared" si="79"/>
        <v>0</v>
      </c>
    </row>
    <row r="1656" spans="1:18" x14ac:dyDescent="0.2">
      <c r="A1656" s="4" t="s">
        <v>96</v>
      </c>
      <c r="B1656" s="4" t="s">
        <v>554</v>
      </c>
      <c r="C1656" s="4" t="s">
        <v>50</v>
      </c>
      <c r="D1656" s="4" t="s">
        <v>2807</v>
      </c>
      <c r="E1656" s="4" t="s">
        <v>1255</v>
      </c>
      <c r="F1656" s="4" t="s">
        <v>1255</v>
      </c>
      <c r="G1656" s="4" t="s">
        <v>1255</v>
      </c>
      <c r="H1656" s="4" t="s">
        <v>186</v>
      </c>
      <c r="I1656" s="4" t="s">
        <v>2808</v>
      </c>
      <c r="J1656" s="4" t="s">
        <v>20</v>
      </c>
      <c r="K1656" s="4" t="s">
        <v>32</v>
      </c>
      <c r="L1656" s="4" t="s">
        <v>21</v>
      </c>
      <c r="M1656" s="15">
        <v>35000</v>
      </c>
      <c r="N1656" s="15">
        <v>57200</v>
      </c>
      <c r="O1656" s="16">
        <v>46100</v>
      </c>
      <c r="P1656" s="25">
        <f t="shared" si="77"/>
        <v>0</v>
      </c>
      <c r="Q1656" s="25">
        <f t="shared" si="78"/>
        <v>1</v>
      </c>
      <c r="R1656" s="25">
        <f t="shared" si="79"/>
        <v>0</v>
      </c>
    </row>
    <row r="1657" spans="1:18" x14ac:dyDescent="0.2">
      <c r="A1657" s="5" t="s">
        <v>88</v>
      </c>
      <c r="B1657" s="5" t="s">
        <v>2809</v>
      </c>
      <c r="C1657" s="5" t="s">
        <v>23</v>
      </c>
      <c r="D1657" s="5" t="s">
        <v>2810</v>
      </c>
      <c r="E1657" s="5" t="s">
        <v>1835</v>
      </c>
      <c r="F1657" s="5" t="s">
        <v>1835</v>
      </c>
      <c r="G1657" s="5" t="s">
        <v>1835</v>
      </c>
      <c r="H1657" s="5" t="s">
        <v>146</v>
      </c>
      <c r="I1657" s="5" t="s">
        <v>2811</v>
      </c>
      <c r="J1657" s="5" t="s">
        <v>20</v>
      </c>
      <c r="K1657" s="5" t="s">
        <v>32</v>
      </c>
      <c r="L1657" s="5" t="s">
        <v>33</v>
      </c>
      <c r="M1657" s="17">
        <v>100000</v>
      </c>
      <c r="N1657" s="17">
        <v>100000</v>
      </c>
      <c r="O1657" s="18">
        <v>100000</v>
      </c>
      <c r="P1657" s="25">
        <f t="shared" si="77"/>
        <v>0</v>
      </c>
      <c r="Q1657" s="25">
        <f t="shared" si="78"/>
        <v>0</v>
      </c>
      <c r="R1657" s="25">
        <f t="shared" si="79"/>
        <v>0</v>
      </c>
    </row>
    <row r="1658" spans="1:18" x14ac:dyDescent="0.2">
      <c r="A1658" s="4" t="s">
        <v>22</v>
      </c>
      <c r="B1658" s="4" t="s">
        <v>1026</v>
      </c>
      <c r="C1658" s="4" t="s">
        <v>50</v>
      </c>
      <c r="D1658" s="4" t="s">
        <v>1492</v>
      </c>
      <c r="E1658" s="4" t="s">
        <v>1493</v>
      </c>
      <c r="F1658" s="4" t="s">
        <v>1493</v>
      </c>
      <c r="G1658" s="4" t="s">
        <v>1493</v>
      </c>
      <c r="H1658" s="4" t="s">
        <v>31</v>
      </c>
      <c r="I1658" s="4" t="s">
        <v>2029</v>
      </c>
      <c r="J1658" s="4" t="s">
        <v>20</v>
      </c>
      <c r="K1658" s="4" t="s">
        <v>32</v>
      </c>
      <c r="L1658" s="4" t="s">
        <v>21</v>
      </c>
      <c r="M1658" s="15">
        <v>89440</v>
      </c>
      <c r="N1658" s="15">
        <v>91520</v>
      </c>
      <c r="O1658" s="16">
        <v>90480</v>
      </c>
      <c r="P1658" s="25">
        <f t="shared" si="77"/>
        <v>0</v>
      </c>
      <c r="Q1658" s="25">
        <f t="shared" si="78"/>
        <v>0</v>
      </c>
      <c r="R1658" s="25">
        <f t="shared" si="79"/>
        <v>0</v>
      </c>
    </row>
    <row r="1659" spans="1:18" x14ac:dyDescent="0.2">
      <c r="A1659" s="5" t="s">
        <v>424</v>
      </c>
      <c r="B1659" s="5" t="s">
        <v>450</v>
      </c>
      <c r="C1659" s="5" t="s">
        <v>50</v>
      </c>
      <c r="D1659" s="5" t="s">
        <v>724</v>
      </c>
      <c r="E1659" s="5" t="s">
        <v>63</v>
      </c>
      <c r="F1659" s="5" t="s">
        <v>63</v>
      </c>
      <c r="G1659" s="5" t="s">
        <v>63</v>
      </c>
      <c r="H1659" s="5" t="s">
        <v>53</v>
      </c>
      <c r="I1659" s="5" t="s">
        <v>2812</v>
      </c>
      <c r="J1659" s="5" t="s">
        <v>20</v>
      </c>
      <c r="K1659" s="5" t="s">
        <v>32</v>
      </c>
      <c r="L1659" s="5" t="s">
        <v>21</v>
      </c>
      <c r="M1659" s="17">
        <v>85280</v>
      </c>
      <c r="N1659" s="17">
        <v>85280</v>
      </c>
      <c r="O1659" s="18">
        <v>85280</v>
      </c>
      <c r="P1659" s="25">
        <f t="shared" si="77"/>
        <v>0</v>
      </c>
      <c r="Q1659" s="25">
        <f t="shared" si="78"/>
        <v>0</v>
      </c>
      <c r="R1659" s="25">
        <f t="shared" si="79"/>
        <v>0</v>
      </c>
    </row>
    <row r="1660" spans="1:18" x14ac:dyDescent="0.2">
      <c r="A1660" s="4" t="s">
        <v>48</v>
      </c>
      <c r="B1660" s="4" t="s">
        <v>974</v>
      </c>
      <c r="C1660" s="4" t="s">
        <v>50</v>
      </c>
      <c r="D1660" s="4" t="s">
        <v>930</v>
      </c>
      <c r="E1660" s="4" t="s">
        <v>136</v>
      </c>
      <c r="F1660" s="4" t="s">
        <v>136</v>
      </c>
      <c r="G1660" s="4" t="s">
        <v>136</v>
      </c>
      <c r="H1660" s="4" t="s">
        <v>100</v>
      </c>
      <c r="I1660" s="4" t="s">
        <v>2813</v>
      </c>
      <c r="J1660" s="4" t="s">
        <v>20</v>
      </c>
      <c r="K1660" s="4" t="s">
        <v>32</v>
      </c>
      <c r="L1660" s="4" t="s">
        <v>481</v>
      </c>
      <c r="M1660" s="15">
        <v>61000</v>
      </c>
      <c r="N1660" s="15">
        <v>80000</v>
      </c>
      <c r="O1660" s="16">
        <v>70500</v>
      </c>
      <c r="P1660" s="25">
        <f t="shared" si="77"/>
        <v>0</v>
      </c>
      <c r="Q1660" s="25">
        <f t="shared" si="78"/>
        <v>0</v>
      </c>
      <c r="R1660" s="25">
        <f t="shared" si="79"/>
        <v>0</v>
      </c>
    </row>
    <row r="1661" spans="1:18" x14ac:dyDescent="0.2">
      <c r="A1661" s="5" t="s">
        <v>88</v>
      </c>
      <c r="B1661" s="5" t="s">
        <v>299</v>
      </c>
      <c r="C1661" s="5" t="s">
        <v>90</v>
      </c>
      <c r="D1661" s="5" t="s">
        <v>976</v>
      </c>
      <c r="E1661" s="5" t="s">
        <v>482</v>
      </c>
      <c r="F1661" s="5" t="s">
        <v>482</v>
      </c>
      <c r="G1661" s="5" t="s">
        <v>482</v>
      </c>
      <c r="H1661" s="5" t="s">
        <v>31</v>
      </c>
      <c r="I1661" s="5" t="s">
        <v>2814</v>
      </c>
      <c r="J1661" s="5" t="s">
        <v>20</v>
      </c>
      <c r="K1661" s="5" t="s">
        <v>32</v>
      </c>
      <c r="L1661" s="5" t="s">
        <v>33</v>
      </c>
      <c r="M1661" s="17">
        <v>95680</v>
      </c>
      <c r="N1661" s="17">
        <v>95680</v>
      </c>
      <c r="O1661" s="18">
        <v>95680</v>
      </c>
      <c r="P1661" s="25">
        <f t="shared" si="77"/>
        <v>0</v>
      </c>
      <c r="Q1661" s="25">
        <f t="shared" si="78"/>
        <v>0</v>
      </c>
      <c r="R1661" s="25">
        <f t="shared" si="79"/>
        <v>0</v>
      </c>
    </row>
    <row r="1662" spans="1:18" x14ac:dyDescent="0.2">
      <c r="A1662" s="4" t="s">
        <v>88</v>
      </c>
      <c r="B1662" s="4" t="s">
        <v>299</v>
      </c>
      <c r="C1662" s="4" t="s">
        <v>90</v>
      </c>
      <c r="D1662" s="4" t="s">
        <v>1568</v>
      </c>
      <c r="E1662" s="4" t="s">
        <v>123</v>
      </c>
      <c r="F1662" s="4" t="s">
        <v>123</v>
      </c>
      <c r="G1662" s="4" t="s">
        <v>123</v>
      </c>
      <c r="H1662" s="4" t="s">
        <v>31</v>
      </c>
      <c r="I1662" s="4" t="s">
        <v>2815</v>
      </c>
      <c r="J1662" s="4" t="s">
        <v>20</v>
      </c>
      <c r="K1662" s="4" t="s">
        <v>32</v>
      </c>
      <c r="L1662" s="4" t="s">
        <v>33</v>
      </c>
      <c r="M1662" s="15">
        <v>91520</v>
      </c>
      <c r="N1662" s="15">
        <v>91520</v>
      </c>
      <c r="O1662" s="16">
        <v>91520</v>
      </c>
      <c r="P1662" s="25">
        <f t="shared" si="77"/>
        <v>0</v>
      </c>
      <c r="Q1662" s="25">
        <f t="shared" si="78"/>
        <v>0</v>
      </c>
      <c r="R1662" s="25">
        <f t="shared" si="79"/>
        <v>0</v>
      </c>
    </row>
    <row r="1663" spans="1:18" x14ac:dyDescent="0.2">
      <c r="A1663" s="5" t="s">
        <v>55</v>
      </c>
      <c r="B1663" s="5" t="s">
        <v>961</v>
      </c>
      <c r="C1663" s="5" t="s">
        <v>23</v>
      </c>
      <c r="D1663" s="5" t="s">
        <v>962</v>
      </c>
      <c r="E1663" s="5" t="s">
        <v>110</v>
      </c>
      <c r="F1663" s="5" t="s">
        <v>110</v>
      </c>
      <c r="G1663" s="5" t="s">
        <v>110</v>
      </c>
      <c r="H1663" s="5" t="s">
        <v>31</v>
      </c>
      <c r="I1663" s="5" t="s">
        <v>2329</v>
      </c>
      <c r="J1663" s="5" t="s">
        <v>20</v>
      </c>
      <c r="K1663" s="5" t="s">
        <v>32</v>
      </c>
      <c r="L1663" s="5" t="s">
        <v>21</v>
      </c>
      <c r="M1663" s="17">
        <v>64000</v>
      </c>
      <c r="N1663" s="17">
        <v>97000</v>
      </c>
      <c r="O1663" s="18">
        <v>80500</v>
      </c>
      <c r="P1663" s="25">
        <f t="shared" si="77"/>
        <v>0</v>
      </c>
      <c r="Q1663" s="25">
        <f t="shared" si="78"/>
        <v>0</v>
      </c>
      <c r="R1663" s="25">
        <f t="shared" si="79"/>
        <v>0</v>
      </c>
    </row>
    <row r="1664" spans="1:18" x14ac:dyDescent="0.2">
      <c r="A1664" s="4" t="s">
        <v>88</v>
      </c>
      <c r="B1664" s="4" t="s">
        <v>598</v>
      </c>
      <c r="C1664" s="4" t="s">
        <v>90</v>
      </c>
      <c r="D1664" s="4" t="s">
        <v>1376</v>
      </c>
      <c r="E1664" s="4" t="s">
        <v>204</v>
      </c>
      <c r="F1664" s="4" t="s">
        <v>204</v>
      </c>
      <c r="G1664" s="4" t="s">
        <v>204</v>
      </c>
      <c r="H1664" s="4" t="s">
        <v>31</v>
      </c>
      <c r="I1664" s="4" t="s">
        <v>2029</v>
      </c>
      <c r="J1664" s="4" t="s">
        <v>20</v>
      </c>
      <c r="K1664" s="4" t="s">
        <v>32</v>
      </c>
      <c r="L1664" s="4" t="s">
        <v>241</v>
      </c>
      <c r="M1664" s="15">
        <v>59280</v>
      </c>
      <c r="N1664" s="15">
        <v>59280</v>
      </c>
      <c r="O1664" s="16">
        <v>59280</v>
      </c>
      <c r="P1664" s="25">
        <f t="shared" si="77"/>
        <v>0</v>
      </c>
      <c r="Q1664" s="25">
        <f t="shared" si="78"/>
        <v>1</v>
      </c>
      <c r="R1664" s="25">
        <f t="shared" si="79"/>
        <v>0</v>
      </c>
    </row>
    <row r="1665" spans="1:18" x14ac:dyDescent="0.2">
      <c r="A1665" s="5" t="s">
        <v>48</v>
      </c>
      <c r="B1665" s="5" t="s">
        <v>2816</v>
      </c>
      <c r="C1665" s="5" t="s">
        <v>50</v>
      </c>
      <c r="D1665" s="5" t="s">
        <v>2817</v>
      </c>
      <c r="E1665" s="5" t="s">
        <v>319</v>
      </c>
      <c r="F1665" s="5" t="s">
        <v>319</v>
      </c>
      <c r="G1665" s="5" t="s">
        <v>319</v>
      </c>
      <c r="H1665" s="5" t="s">
        <v>31</v>
      </c>
      <c r="I1665" s="5" t="s">
        <v>2818</v>
      </c>
      <c r="J1665" s="5" t="s">
        <v>45</v>
      </c>
      <c r="K1665" s="5" t="s">
        <v>32</v>
      </c>
      <c r="L1665" s="5" t="s">
        <v>21</v>
      </c>
      <c r="M1665" s="17">
        <v>50000</v>
      </c>
      <c r="N1665" s="17">
        <v>91000</v>
      </c>
      <c r="O1665" s="18">
        <v>70500</v>
      </c>
      <c r="P1665" s="25">
        <f t="shared" si="77"/>
        <v>0</v>
      </c>
      <c r="Q1665" s="25">
        <f t="shared" si="78"/>
        <v>0</v>
      </c>
      <c r="R1665" s="25">
        <f t="shared" si="79"/>
        <v>0</v>
      </c>
    </row>
    <row r="1666" spans="1:18" x14ac:dyDescent="0.2">
      <c r="A1666" s="4" t="s">
        <v>26</v>
      </c>
      <c r="B1666" s="4" t="s">
        <v>2819</v>
      </c>
      <c r="C1666" s="4" t="s">
        <v>28</v>
      </c>
      <c r="D1666" s="4" t="s">
        <v>1612</v>
      </c>
      <c r="E1666" s="4" t="s">
        <v>283</v>
      </c>
      <c r="F1666" s="4" t="s">
        <v>283</v>
      </c>
      <c r="G1666" s="4" t="s">
        <v>283</v>
      </c>
      <c r="H1666" s="4" t="s">
        <v>146</v>
      </c>
      <c r="I1666" s="4" t="s">
        <v>2820</v>
      </c>
      <c r="J1666" s="4" t="s">
        <v>20</v>
      </c>
      <c r="K1666" s="4" t="s">
        <v>32</v>
      </c>
      <c r="L1666" s="4" t="s">
        <v>21</v>
      </c>
      <c r="M1666" s="15">
        <v>66000</v>
      </c>
      <c r="N1666" s="15">
        <v>66000</v>
      </c>
      <c r="O1666" s="16">
        <v>66000</v>
      </c>
      <c r="P1666" s="25">
        <f t="shared" si="77"/>
        <v>0</v>
      </c>
      <c r="Q1666" s="25">
        <f t="shared" si="78"/>
        <v>0</v>
      </c>
      <c r="R1666" s="25">
        <f t="shared" si="79"/>
        <v>0</v>
      </c>
    </row>
    <row r="1667" spans="1:18" x14ac:dyDescent="0.2">
      <c r="A1667" s="5" t="s">
        <v>81</v>
      </c>
      <c r="B1667" s="5" t="s">
        <v>2821</v>
      </c>
      <c r="C1667" s="5" t="s">
        <v>50</v>
      </c>
      <c r="D1667" s="5" t="s">
        <v>762</v>
      </c>
      <c r="E1667" s="5" t="s">
        <v>63</v>
      </c>
      <c r="F1667" s="5" t="s">
        <v>63</v>
      </c>
      <c r="G1667" s="5" t="s">
        <v>63</v>
      </c>
      <c r="H1667" s="5" t="s">
        <v>53</v>
      </c>
      <c r="I1667" s="5" t="s">
        <v>2822</v>
      </c>
      <c r="J1667" s="5" t="s">
        <v>45</v>
      </c>
      <c r="K1667" s="5" t="s">
        <v>32</v>
      </c>
      <c r="L1667" s="5" t="s">
        <v>33</v>
      </c>
      <c r="M1667" s="17">
        <v>81000</v>
      </c>
      <c r="N1667" s="17">
        <v>122000</v>
      </c>
      <c r="O1667" s="18">
        <v>101500</v>
      </c>
      <c r="P1667" s="25">
        <f t="shared" ref="P1667:P1730" si="80">IF(OR(M1667&lt;V$21, M1667&gt;V$25), 1, 0)</f>
        <v>0</v>
      </c>
      <c r="Q1667" s="25">
        <f t="shared" si="78"/>
        <v>1</v>
      </c>
      <c r="R1667" s="25">
        <f t="shared" si="79"/>
        <v>0</v>
      </c>
    </row>
    <row r="1668" spans="1:18" x14ac:dyDescent="0.2">
      <c r="A1668" s="4" t="s">
        <v>424</v>
      </c>
      <c r="B1668" s="4" t="s">
        <v>450</v>
      </c>
      <c r="C1668" s="4" t="s">
        <v>50</v>
      </c>
      <c r="D1668" s="4" t="s">
        <v>827</v>
      </c>
      <c r="E1668" s="4" t="s">
        <v>99</v>
      </c>
      <c r="F1668" s="4" t="s">
        <v>99</v>
      </c>
      <c r="G1668" s="4" t="s">
        <v>99</v>
      </c>
      <c r="H1668" s="4" t="s">
        <v>100</v>
      </c>
      <c r="I1668" s="4" t="s">
        <v>2029</v>
      </c>
      <c r="J1668" s="4" t="s">
        <v>20</v>
      </c>
      <c r="K1668" s="4" t="s">
        <v>32</v>
      </c>
      <c r="L1668" s="4" t="s">
        <v>21</v>
      </c>
      <c r="M1668" s="15">
        <v>89440</v>
      </c>
      <c r="N1668" s="15">
        <v>89440</v>
      </c>
      <c r="O1668" s="16">
        <v>89440</v>
      </c>
      <c r="P1668" s="25">
        <f t="shared" si="80"/>
        <v>0</v>
      </c>
      <c r="Q1668" s="25">
        <f t="shared" si="78"/>
        <v>0</v>
      </c>
      <c r="R1668" s="25">
        <f t="shared" si="79"/>
        <v>0</v>
      </c>
    </row>
    <row r="1669" spans="1:18" x14ac:dyDescent="0.2">
      <c r="A1669" s="5" t="s">
        <v>88</v>
      </c>
      <c r="B1669" s="5" t="s">
        <v>299</v>
      </c>
      <c r="C1669" s="5" t="s">
        <v>90</v>
      </c>
      <c r="D1669" s="5" t="s">
        <v>1385</v>
      </c>
      <c r="E1669" s="5" t="s">
        <v>123</v>
      </c>
      <c r="F1669" s="5" t="s">
        <v>123</v>
      </c>
      <c r="G1669" s="5" t="s">
        <v>123</v>
      </c>
      <c r="H1669" s="5" t="s">
        <v>31</v>
      </c>
      <c r="I1669" s="5" t="s">
        <v>2029</v>
      </c>
      <c r="J1669" s="5" t="s">
        <v>20</v>
      </c>
      <c r="K1669" s="5" t="s">
        <v>32</v>
      </c>
      <c r="L1669" s="5" t="s">
        <v>481</v>
      </c>
      <c r="M1669" s="17">
        <v>91520</v>
      </c>
      <c r="N1669" s="17">
        <v>91520</v>
      </c>
      <c r="O1669" s="18">
        <v>91520</v>
      </c>
      <c r="P1669" s="25">
        <f t="shared" si="80"/>
        <v>0</v>
      </c>
      <c r="Q1669" s="25">
        <f t="shared" si="78"/>
        <v>0</v>
      </c>
      <c r="R1669" s="25">
        <f t="shared" si="79"/>
        <v>0</v>
      </c>
    </row>
    <row r="1670" spans="1:18" x14ac:dyDescent="0.2">
      <c r="A1670" s="4" t="s">
        <v>22</v>
      </c>
      <c r="B1670" s="4" t="s">
        <v>23</v>
      </c>
      <c r="C1670" s="4" t="s">
        <v>23</v>
      </c>
      <c r="D1670" s="4" t="s">
        <v>24</v>
      </c>
      <c r="E1670" s="4" t="s">
        <v>2823</v>
      </c>
      <c r="F1670" s="4" t="s">
        <v>2823</v>
      </c>
      <c r="G1670" s="4" t="s">
        <v>2823</v>
      </c>
      <c r="H1670" s="4" t="s">
        <v>31</v>
      </c>
      <c r="I1670" s="4" t="s">
        <v>2824</v>
      </c>
      <c r="J1670" s="4" t="s">
        <v>20</v>
      </c>
      <c r="K1670" s="4" t="s">
        <v>32</v>
      </c>
      <c r="L1670" s="4" t="s">
        <v>21</v>
      </c>
      <c r="M1670" s="15">
        <v>66000</v>
      </c>
      <c r="N1670" s="15">
        <v>108000</v>
      </c>
      <c r="O1670" s="16">
        <v>87000</v>
      </c>
      <c r="P1670" s="25">
        <f t="shared" si="80"/>
        <v>0</v>
      </c>
      <c r="Q1670" s="25">
        <f t="shared" si="78"/>
        <v>0</v>
      </c>
      <c r="R1670" s="25">
        <f t="shared" si="79"/>
        <v>0</v>
      </c>
    </row>
    <row r="1671" spans="1:18" x14ac:dyDescent="0.2">
      <c r="A1671" s="5" t="s">
        <v>88</v>
      </c>
      <c r="B1671" s="5" t="s">
        <v>299</v>
      </c>
      <c r="C1671" s="5" t="s">
        <v>90</v>
      </c>
      <c r="D1671" s="5" t="s">
        <v>1386</v>
      </c>
      <c r="E1671" s="5" t="s">
        <v>37</v>
      </c>
      <c r="F1671" s="5" t="s">
        <v>37</v>
      </c>
      <c r="G1671" s="5" t="s">
        <v>37</v>
      </c>
      <c r="H1671" s="5" t="s">
        <v>31</v>
      </c>
      <c r="I1671" s="5" t="s">
        <v>2029</v>
      </c>
      <c r="J1671" s="5" t="s">
        <v>20</v>
      </c>
      <c r="K1671" s="5" t="s">
        <v>32</v>
      </c>
      <c r="L1671" s="5" t="s">
        <v>320</v>
      </c>
      <c r="M1671" s="17">
        <v>90001.600000000006</v>
      </c>
      <c r="N1671" s="17">
        <v>93600</v>
      </c>
      <c r="O1671" s="18">
        <v>91800.8</v>
      </c>
      <c r="P1671" s="25">
        <f t="shared" si="80"/>
        <v>0</v>
      </c>
      <c r="Q1671" s="25">
        <f t="shared" si="78"/>
        <v>0</v>
      </c>
      <c r="R1671" s="25">
        <f t="shared" si="79"/>
        <v>0</v>
      </c>
    </row>
    <row r="1672" spans="1:18" x14ac:dyDescent="0.2">
      <c r="A1672" s="4" t="s">
        <v>105</v>
      </c>
      <c r="B1672" s="4" t="s">
        <v>2566</v>
      </c>
      <c r="C1672" s="4" t="s">
        <v>50</v>
      </c>
      <c r="D1672" s="4" t="s">
        <v>2825</v>
      </c>
      <c r="E1672" s="4" t="s">
        <v>323</v>
      </c>
      <c r="F1672" s="4" t="s">
        <v>323</v>
      </c>
      <c r="G1672" s="4" t="s">
        <v>323</v>
      </c>
      <c r="H1672" s="4" t="s">
        <v>53</v>
      </c>
      <c r="I1672" s="4" t="s">
        <v>2029</v>
      </c>
      <c r="J1672" s="4" t="s">
        <v>20</v>
      </c>
      <c r="K1672" s="4" t="s">
        <v>32</v>
      </c>
      <c r="L1672" s="4" t="s">
        <v>325</v>
      </c>
      <c r="M1672" s="15">
        <v>91520</v>
      </c>
      <c r="N1672" s="15">
        <v>91520</v>
      </c>
      <c r="O1672" s="16">
        <v>91520</v>
      </c>
      <c r="P1672" s="25">
        <f t="shared" si="80"/>
        <v>0</v>
      </c>
      <c r="Q1672" s="25">
        <f t="shared" si="78"/>
        <v>0</v>
      </c>
      <c r="R1672" s="25">
        <f t="shared" si="79"/>
        <v>0</v>
      </c>
    </row>
    <row r="1673" spans="1:18" x14ac:dyDescent="0.2">
      <c r="A1673" s="5" t="s">
        <v>105</v>
      </c>
      <c r="B1673" s="5" t="s">
        <v>2566</v>
      </c>
      <c r="C1673" s="5" t="s">
        <v>50</v>
      </c>
      <c r="D1673" s="5" t="s">
        <v>2825</v>
      </c>
      <c r="E1673" s="5" t="s">
        <v>323</v>
      </c>
      <c r="F1673" s="5" t="s">
        <v>323</v>
      </c>
      <c r="G1673" s="5" t="s">
        <v>323</v>
      </c>
      <c r="H1673" s="5" t="s">
        <v>146</v>
      </c>
      <c r="I1673" s="5" t="s">
        <v>2029</v>
      </c>
      <c r="J1673" s="5" t="s">
        <v>20</v>
      </c>
      <c r="K1673" s="5" t="s">
        <v>32</v>
      </c>
      <c r="L1673" s="5" t="s">
        <v>325</v>
      </c>
      <c r="M1673" s="17">
        <v>91520</v>
      </c>
      <c r="N1673" s="17">
        <v>91520</v>
      </c>
      <c r="O1673" s="18">
        <v>91520</v>
      </c>
      <c r="P1673" s="25">
        <f t="shared" si="80"/>
        <v>0</v>
      </c>
      <c r="Q1673" s="25">
        <f t="shared" si="78"/>
        <v>0</v>
      </c>
      <c r="R1673" s="25">
        <f t="shared" si="79"/>
        <v>0</v>
      </c>
    </row>
    <row r="1674" spans="1:18" x14ac:dyDescent="0.2">
      <c r="A1674" s="4" t="s">
        <v>105</v>
      </c>
      <c r="B1674" s="4" t="s">
        <v>2566</v>
      </c>
      <c r="C1674" s="4" t="s">
        <v>50</v>
      </c>
      <c r="D1674" s="4" t="s">
        <v>2825</v>
      </c>
      <c r="E1674" s="4" t="s">
        <v>323</v>
      </c>
      <c r="F1674" s="4" t="s">
        <v>323</v>
      </c>
      <c r="G1674" s="4" t="s">
        <v>323</v>
      </c>
      <c r="H1674" s="4" t="s">
        <v>178</v>
      </c>
      <c r="I1674" s="4" t="s">
        <v>2029</v>
      </c>
      <c r="J1674" s="4" t="s">
        <v>20</v>
      </c>
      <c r="K1674" s="4" t="s">
        <v>32</v>
      </c>
      <c r="L1674" s="4" t="s">
        <v>325</v>
      </c>
      <c r="M1674" s="15">
        <v>91520</v>
      </c>
      <c r="N1674" s="15">
        <v>91520</v>
      </c>
      <c r="O1674" s="16">
        <v>91520</v>
      </c>
      <c r="P1674" s="25">
        <f t="shared" si="80"/>
        <v>0</v>
      </c>
      <c r="Q1674" s="25">
        <f t="shared" si="78"/>
        <v>0</v>
      </c>
      <c r="R1674" s="25">
        <f t="shared" si="79"/>
        <v>0</v>
      </c>
    </row>
    <row r="1675" spans="1:18" x14ac:dyDescent="0.2">
      <c r="A1675" s="5" t="s">
        <v>88</v>
      </c>
      <c r="B1675" s="5" t="s">
        <v>1378</v>
      </c>
      <c r="C1675" s="5" t="s">
        <v>90</v>
      </c>
      <c r="D1675" s="5" t="s">
        <v>1379</v>
      </c>
      <c r="E1675" s="5" t="s">
        <v>608</v>
      </c>
      <c r="F1675" s="5" t="s">
        <v>608</v>
      </c>
      <c r="G1675" s="5" t="s">
        <v>608</v>
      </c>
      <c r="H1675" s="5" t="s">
        <v>31</v>
      </c>
      <c r="I1675" s="5" t="s">
        <v>2826</v>
      </c>
      <c r="J1675" s="5" t="s">
        <v>20</v>
      </c>
      <c r="K1675" s="5" t="s">
        <v>32</v>
      </c>
      <c r="L1675" s="5" t="s">
        <v>21</v>
      </c>
      <c r="M1675" s="17">
        <v>86320</v>
      </c>
      <c r="N1675" s="17">
        <v>86320</v>
      </c>
      <c r="O1675" s="18">
        <v>86320</v>
      </c>
      <c r="P1675" s="25">
        <f t="shared" si="80"/>
        <v>0</v>
      </c>
      <c r="Q1675" s="25">
        <f t="shared" si="78"/>
        <v>0</v>
      </c>
      <c r="R1675" s="25">
        <f t="shared" si="79"/>
        <v>0</v>
      </c>
    </row>
    <row r="1676" spans="1:18" x14ac:dyDescent="0.2">
      <c r="A1676" s="4" t="s">
        <v>13</v>
      </c>
      <c r="B1676" s="4" t="s">
        <v>2827</v>
      </c>
      <c r="C1676" s="4" t="s">
        <v>67</v>
      </c>
      <c r="D1676" s="4" t="s">
        <v>2216</v>
      </c>
      <c r="E1676" s="4" t="s">
        <v>99</v>
      </c>
      <c r="F1676" s="4" t="s">
        <v>99</v>
      </c>
      <c r="G1676" s="4" t="s">
        <v>99</v>
      </c>
      <c r="H1676" s="4" t="s">
        <v>100</v>
      </c>
      <c r="I1676" s="4" t="s">
        <v>2828</v>
      </c>
      <c r="J1676" s="4" t="s">
        <v>20</v>
      </c>
      <c r="K1676" s="4" t="s">
        <v>32</v>
      </c>
      <c r="L1676" s="4" t="s">
        <v>241</v>
      </c>
      <c r="M1676" s="15">
        <v>49000</v>
      </c>
      <c r="N1676" s="15">
        <v>95000</v>
      </c>
      <c r="O1676" s="16">
        <v>72000</v>
      </c>
      <c r="P1676" s="25">
        <f t="shared" si="80"/>
        <v>0</v>
      </c>
      <c r="Q1676" s="25">
        <f t="shared" si="78"/>
        <v>0</v>
      </c>
      <c r="R1676" s="25">
        <f t="shared" si="79"/>
        <v>0</v>
      </c>
    </row>
    <row r="1677" spans="1:18" x14ac:dyDescent="0.2">
      <c r="A1677" s="5" t="s">
        <v>48</v>
      </c>
      <c r="B1677" s="5" t="s">
        <v>453</v>
      </c>
      <c r="C1677" s="5" t="s">
        <v>50</v>
      </c>
      <c r="D1677" s="5" t="s">
        <v>203</v>
      </c>
      <c r="E1677" s="5" t="s">
        <v>204</v>
      </c>
      <c r="F1677" s="5" t="s">
        <v>204</v>
      </c>
      <c r="G1677" s="5" t="s">
        <v>204</v>
      </c>
      <c r="H1677" s="5" t="s">
        <v>31</v>
      </c>
      <c r="I1677" s="5" t="s">
        <v>2829</v>
      </c>
      <c r="J1677" s="5" t="s">
        <v>20</v>
      </c>
      <c r="K1677" s="5" t="s">
        <v>32</v>
      </c>
      <c r="L1677" s="5" t="s">
        <v>33</v>
      </c>
      <c r="M1677" s="17">
        <v>60000</v>
      </c>
      <c r="N1677" s="17">
        <v>75000</v>
      </c>
      <c r="O1677" s="18">
        <v>67500</v>
      </c>
      <c r="P1677" s="25">
        <f t="shared" si="80"/>
        <v>0</v>
      </c>
      <c r="Q1677" s="25">
        <f t="shared" si="78"/>
        <v>0</v>
      </c>
      <c r="R1677" s="25">
        <f t="shared" si="79"/>
        <v>0</v>
      </c>
    </row>
    <row r="1678" spans="1:18" x14ac:dyDescent="0.2">
      <c r="A1678" s="4" t="s">
        <v>55</v>
      </c>
      <c r="B1678" s="4" t="s">
        <v>2830</v>
      </c>
      <c r="C1678" s="4" t="s">
        <v>90</v>
      </c>
      <c r="D1678" s="4" t="s">
        <v>418</v>
      </c>
      <c r="E1678" s="4" t="s">
        <v>37</v>
      </c>
      <c r="F1678" s="4" t="s">
        <v>37</v>
      </c>
      <c r="G1678" s="4" t="s">
        <v>37</v>
      </c>
      <c r="H1678" s="4" t="s">
        <v>31</v>
      </c>
      <c r="I1678" s="4" t="s">
        <v>2831</v>
      </c>
      <c r="J1678" s="4" t="s">
        <v>20</v>
      </c>
      <c r="K1678" s="4" t="s">
        <v>32</v>
      </c>
      <c r="L1678" s="4" t="s">
        <v>21</v>
      </c>
      <c r="M1678" s="15">
        <v>55000</v>
      </c>
      <c r="N1678" s="15">
        <v>85000</v>
      </c>
      <c r="O1678" s="16">
        <v>70000</v>
      </c>
      <c r="P1678" s="25">
        <f t="shared" si="80"/>
        <v>0</v>
      </c>
      <c r="Q1678" s="25">
        <f t="shared" si="78"/>
        <v>0</v>
      </c>
      <c r="R1678" s="25">
        <f t="shared" si="79"/>
        <v>0</v>
      </c>
    </row>
    <row r="1679" spans="1:18" x14ac:dyDescent="0.2">
      <c r="A1679" s="5" t="s">
        <v>88</v>
      </c>
      <c r="B1679" s="5" t="s">
        <v>972</v>
      </c>
      <c r="C1679" s="5" t="s">
        <v>23</v>
      </c>
      <c r="D1679" s="5" t="s">
        <v>1523</v>
      </c>
      <c r="E1679" s="5" t="s">
        <v>316</v>
      </c>
      <c r="F1679" s="5" t="s">
        <v>316</v>
      </c>
      <c r="G1679" s="5" t="s">
        <v>316</v>
      </c>
      <c r="H1679" s="5" t="s">
        <v>31</v>
      </c>
      <c r="I1679" s="5" t="s">
        <v>2029</v>
      </c>
      <c r="J1679" s="5" t="s">
        <v>20</v>
      </c>
      <c r="K1679" s="5" t="s">
        <v>32</v>
      </c>
      <c r="L1679" s="5" t="s">
        <v>21</v>
      </c>
      <c r="M1679" s="17">
        <v>90064</v>
      </c>
      <c r="N1679" s="17">
        <v>90064</v>
      </c>
      <c r="O1679" s="18">
        <v>90064</v>
      </c>
      <c r="P1679" s="25">
        <f t="shared" si="80"/>
        <v>0</v>
      </c>
      <c r="Q1679" s="25">
        <f t="shared" si="78"/>
        <v>0</v>
      </c>
      <c r="R1679" s="25">
        <f t="shared" si="79"/>
        <v>0</v>
      </c>
    </row>
    <row r="1680" spans="1:18" x14ac:dyDescent="0.2">
      <c r="A1680" s="4" t="s">
        <v>48</v>
      </c>
      <c r="B1680" s="4" t="s">
        <v>2832</v>
      </c>
      <c r="C1680" s="4" t="s">
        <v>50</v>
      </c>
      <c r="D1680" s="4" t="s">
        <v>2833</v>
      </c>
      <c r="E1680" s="4" t="s">
        <v>440</v>
      </c>
      <c r="F1680" s="4" t="s">
        <v>440</v>
      </c>
      <c r="G1680" s="4" t="s">
        <v>440</v>
      </c>
      <c r="H1680" s="4" t="s">
        <v>53</v>
      </c>
      <c r="I1680" s="4" t="s">
        <v>2834</v>
      </c>
      <c r="J1680" s="4" t="s">
        <v>20</v>
      </c>
      <c r="K1680" s="4" t="s">
        <v>32</v>
      </c>
      <c r="L1680" s="4" t="s">
        <v>130</v>
      </c>
      <c r="M1680" s="15">
        <v>80000</v>
      </c>
      <c r="N1680" s="15">
        <v>88000</v>
      </c>
      <c r="O1680" s="16">
        <v>84000</v>
      </c>
      <c r="P1680" s="25">
        <f t="shared" si="80"/>
        <v>0</v>
      </c>
      <c r="Q1680" s="25">
        <f t="shared" si="78"/>
        <v>0</v>
      </c>
      <c r="R1680" s="25">
        <f t="shared" si="79"/>
        <v>0</v>
      </c>
    </row>
    <row r="1681" spans="1:18" x14ac:dyDescent="0.2">
      <c r="A1681" s="5" t="s">
        <v>88</v>
      </c>
      <c r="B1681" s="5" t="s">
        <v>2835</v>
      </c>
      <c r="C1681" s="5" t="s">
        <v>23</v>
      </c>
      <c r="D1681" s="5" t="s">
        <v>2597</v>
      </c>
      <c r="E1681" s="5" t="s">
        <v>123</v>
      </c>
      <c r="F1681" s="5" t="s">
        <v>123</v>
      </c>
      <c r="G1681" s="5" t="s">
        <v>123</v>
      </c>
      <c r="H1681" s="5" t="s">
        <v>31</v>
      </c>
      <c r="I1681" s="5" t="s">
        <v>2836</v>
      </c>
      <c r="J1681" s="5" t="s">
        <v>20</v>
      </c>
      <c r="K1681" s="5" t="s">
        <v>32</v>
      </c>
      <c r="L1681" s="5" t="s">
        <v>21</v>
      </c>
      <c r="M1681" s="17">
        <v>85816.8</v>
      </c>
      <c r="N1681" s="17">
        <v>91520</v>
      </c>
      <c r="O1681" s="18">
        <v>88668.4</v>
      </c>
      <c r="P1681" s="25">
        <f t="shared" si="80"/>
        <v>0</v>
      </c>
      <c r="Q1681" s="25">
        <f t="shared" si="78"/>
        <v>0</v>
      </c>
      <c r="R1681" s="25">
        <f t="shared" si="79"/>
        <v>0</v>
      </c>
    </row>
    <row r="1682" spans="1:18" x14ac:dyDescent="0.2">
      <c r="A1682" s="4" t="s">
        <v>96</v>
      </c>
      <c r="B1682" s="4" t="s">
        <v>2837</v>
      </c>
      <c r="C1682" s="4" t="s">
        <v>50</v>
      </c>
      <c r="D1682" s="4" t="s">
        <v>2838</v>
      </c>
      <c r="E1682" s="4" t="s">
        <v>154</v>
      </c>
      <c r="F1682" s="4" t="s">
        <v>154</v>
      </c>
      <c r="G1682" s="4" t="s">
        <v>154</v>
      </c>
      <c r="H1682" s="4" t="s">
        <v>31</v>
      </c>
      <c r="I1682" s="4" t="s">
        <v>2839</v>
      </c>
      <c r="J1682" s="4" t="s">
        <v>20</v>
      </c>
      <c r="K1682" s="4" t="s">
        <v>32</v>
      </c>
      <c r="L1682" s="4" t="s">
        <v>241</v>
      </c>
      <c r="M1682" s="15">
        <v>65000</v>
      </c>
      <c r="N1682" s="15">
        <v>80000</v>
      </c>
      <c r="O1682" s="16">
        <v>72500</v>
      </c>
      <c r="P1682" s="25">
        <f t="shared" si="80"/>
        <v>0</v>
      </c>
      <c r="Q1682" s="25">
        <f t="shared" si="78"/>
        <v>0</v>
      </c>
      <c r="R1682" s="25">
        <f t="shared" si="79"/>
        <v>0</v>
      </c>
    </row>
    <row r="1683" spans="1:18" x14ac:dyDescent="0.2">
      <c r="A1683" s="5" t="s">
        <v>96</v>
      </c>
      <c r="B1683" s="5" t="s">
        <v>606</v>
      </c>
      <c r="C1683" s="5" t="s">
        <v>50</v>
      </c>
      <c r="D1683" s="5" t="s">
        <v>2840</v>
      </c>
      <c r="E1683" s="5" t="s">
        <v>1890</v>
      </c>
      <c r="F1683" s="5" t="s">
        <v>1890</v>
      </c>
      <c r="G1683" s="5" t="s">
        <v>1890</v>
      </c>
      <c r="H1683" s="5" t="s">
        <v>18</v>
      </c>
      <c r="I1683" s="5" t="s">
        <v>2841</v>
      </c>
      <c r="J1683" s="5" t="s">
        <v>20</v>
      </c>
      <c r="K1683" s="5" t="s">
        <v>32</v>
      </c>
      <c r="L1683" s="5" t="s">
        <v>21</v>
      </c>
      <c r="M1683" s="17">
        <v>50000</v>
      </c>
      <c r="N1683" s="17">
        <v>76458</v>
      </c>
      <c r="O1683" s="18">
        <v>63229</v>
      </c>
      <c r="P1683" s="25">
        <f t="shared" si="80"/>
        <v>0</v>
      </c>
      <c r="Q1683" s="25">
        <f t="shared" si="78"/>
        <v>0</v>
      </c>
      <c r="R1683" s="25">
        <f t="shared" si="79"/>
        <v>0</v>
      </c>
    </row>
    <row r="1684" spans="1:18" x14ac:dyDescent="0.2">
      <c r="A1684" s="4" t="s">
        <v>88</v>
      </c>
      <c r="B1684" s="4" t="s">
        <v>1565</v>
      </c>
      <c r="C1684" s="4" t="s">
        <v>23</v>
      </c>
      <c r="D1684" s="4" t="s">
        <v>1566</v>
      </c>
      <c r="E1684" s="4" t="s">
        <v>154</v>
      </c>
      <c r="F1684" s="4" t="s">
        <v>154</v>
      </c>
      <c r="G1684" s="4" t="s">
        <v>154</v>
      </c>
      <c r="H1684" s="4" t="s">
        <v>31</v>
      </c>
      <c r="I1684" s="4" t="s">
        <v>2842</v>
      </c>
      <c r="J1684" s="4" t="s">
        <v>20</v>
      </c>
      <c r="K1684" s="4" t="s">
        <v>32</v>
      </c>
      <c r="L1684" s="4" t="s">
        <v>33</v>
      </c>
      <c r="M1684" s="15">
        <v>86000</v>
      </c>
      <c r="N1684" s="15">
        <v>88000</v>
      </c>
      <c r="O1684" s="16">
        <v>87000</v>
      </c>
      <c r="P1684" s="25">
        <f t="shared" si="80"/>
        <v>0</v>
      </c>
      <c r="Q1684" s="25">
        <f t="shared" si="78"/>
        <v>0</v>
      </c>
      <c r="R1684" s="25">
        <f t="shared" si="79"/>
        <v>0</v>
      </c>
    </row>
    <row r="1685" spans="1:18" x14ac:dyDescent="0.2">
      <c r="A1685" s="5" t="s">
        <v>88</v>
      </c>
      <c r="B1685" s="5" t="s">
        <v>236</v>
      </c>
      <c r="C1685" s="5" t="s">
        <v>90</v>
      </c>
      <c r="D1685" s="5" t="s">
        <v>237</v>
      </c>
      <c r="E1685" s="5" t="s">
        <v>37</v>
      </c>
      <c r="F1685" s="5" t="s">
        <v>37</v>
      </c>
      <c r="G1685" s="5" t="s">
        <v>37</v>
      </c>
      <c r="H1685" s="5" t="s">
        <v>31</v>
      </c>
      <c r="I1685" s="5" t="s">
        <v>2843</v>
      </c>
      <c r="J1685" s="5" t="s">
        <v>20</v>
      </c>
      <c r="K1685" s="5" t="s">
        <v>32</v>
      </c>
      <c r="L1685" s="5" t="s">
        <v>33</v>
      </c>
      <c r="M1685" s="17">
        <v>105000</v>
      </c>
      <c r="N1685" s="17">
        <v>105000</v>
      </c>
      <c r="O1685" s="18">
        <v>105000</v>
      </c>
      <c r="P1685" s="25">
        <f t="shared" si="80"/>
        <v>0</v>
      </c>
      <c r="Q1685" s="25">
        <f t="shared" si="78"/>
        <v>0</v>
      </c>
      <c r="R1685" s="25">
        <f t="shared" si="79"/>
        <v>0</v>
      </c>
    </row>
    <row r="1686" spans="1:18" x14ac:dyDescent="0.2">
      <c r="A1686" s="4" t="s">
        <v>22</v>
      </c>
      <c r="B1686" s="4" t="s">
        <v>2844</v>
      </c>
      <c r="C1686" s="4" t="s">
        <v>50</v>
      </c>
      <c r="D1686" s="4" t="s">
        <v>930</v>
      </c>
      <c r="E1686" s="4" t="s">
        <v>136</v>
      </c>
      <c r="F1686" s="4" t="s">
        <v>136</v>
      </c>
      <c r="G1686" s="4" t="s">
        <v>136</v>
      </c>
      <c r="H1686" s="4" t="s">
        <v>100</v>
      </c>
      <c r="I1686" s="4" t="s">
        <v>2845</v>
      </c>
      <c r="J1686" s="4" t="s">
        <v>20</v>
      </c>
      <c r="K1686" s="4" t="s">
        <v>32</v>
      </c>
      <c r="L1686" s="4" t="s">
        <v>481</v>
      </c>
      <c r="M1686" s="15">
        <v>69000</v>
      </c>
      <c r="N1686" s="15">
        <v>90000</v>
      </c>
      <c r="O1686" s="16">
        <v>79500</v>
      </c>
      <c r="P1686" s="25">
        <f t="shared" si="80"/>
        <v>0</v>
      </c>
      <c r="Q1686" s="25">
        <f t="shared" si="78"/>
        <v>0</v>
      </c>
      <c r="R1686" s="25">
        <f t="shared" si="79"/>
        <v>0</v>
      </c>
    </row>
    <row r="1687" spans="1:18" x14ac:dyDescent="0.2">
      <c r="A1687" s="5" t="s">
        <v>424</v>
      </c>
      <c r="B1687" s="5" t="s">
        <v>450</v>
      </c>
      <c r="C1687" s="5" t="s">
        <v>50</v>
      </c>
      <c r="D1687" s="5" t="s">
        <v>2846</v>
      </c>
      <c r="E1687" s="5" t="s">
        <v>204</v>
      </c>
      <c r="F1687" s="5" t="s">
        <v>204</v>
      </c>
      <c r="G1687" s="5" t="s">
        <v>204</v>
      </c>
      <c r="H1687" s="5" t="s">
        <v>31</v>
      </c>
      <c r="I1687" s="5" t="s">
        <v>2029</v>
      </c>
      <c r="J1687" s="5" t="s">
        <v>20</v>
      </c>
      <c r="K1687" s="5" t="s">
        <v>32</v>
      </c>
      <c r="L1687" s="5" t="s">
        <v>33</v>
      </c>
      <c r="M1687" s="17">
        <v>89440</v>
      </c>
      <c r="N1687" s="17">
        <v>89440</v>
      </c>
      <c r="O1687" s="18">
        <v>89440</v>
      </c>
      <c r="P1687" s="25">
        <f t="shared" si="80"/>
        <v>0</v>
      </c>
      <c r="Q1687" s="25">
        <f t="shared" si="78"/>
        <v>0</v>
      </c>
      <c r="R1687" s="25">
        <f t="shared" si="79"/>
        <v>0</v>
      </c>
    </row>
    <row r="1688" spans="1:18" x14ac:dyDescent="0.2">
      <c r="A1688" s="4" t="s">
        <v>88</v>
      </c>
      <c r="B1688" s="4" t="s">
        <v>972</v>
      </c>
      <c r="C1688" s="4" t="s">
        <v>23</v>
      </c>
      <c r="D1688" s="4" t="s">
        <v>973</v>
      </c>
      <c r="E1688" s="4" t="s">
        <v>123</v>
      </c>
      <c r="F1688" s="4" t="s">
        <v>123</v>
      </c>
      <c r="G1688" s="4" t="s">
        <v>123</v>
      </c>
      <c r="H1688" s="4" t="s">
        <v>31</v>
      </c>
      <c r="I1688" s="4" t="s">
        <v>2029</v>
      </c>
      <c r="J1688" s="4" t="s">
        <v>20</v>
      </c>
      <c r="K1688" s="4" t="s">
        <v>32</v>
      </c>
      <c r="L1688" s="4" t="s">
        <v>21</v>
      </c>
      <c r="M1688" s="15">
        <v>91520</v>
      </c>
      <c r="N1688" s="15">
        <v>91520</v>
      </c>
      <c r="O1688" s="16">
        <v>91520</v>
      </c>
      <c r="P1688" s="25">
        <f t="shared" si="80"/>
        <v>0</v>
      </c>
      <c r="Q1688" s="25">
        <f t="shared" si="78"/>
        <v>0</v>
      </c>
      <c r="R1688" s="25">
        <f t="shared" si="79"/>
        <v>0</v>
      </c>
    </row>
    <row r="1689" spans="1:18" x14ac:dyDescent="0.2">
      <c r="A1689" s="5" t="s">
        <v>105</v>
      </c>
      <c r="B1689" s="5" t="s">
        <v>715</v>
      </c>
      <c r="C1689" s="5" t="s">
        <v>28</v>
      </c>
      <c r="D1689" s="5" t="s">
        <v>91</v>
      </c>
      <c r="E1689" s="5" t="s">
        <v>185</v>
      </c>
      <c r="F1689" s="5" t="s">
        <v>185</v>
      </c>
      <c r="G1689" s="5" t="s">
        <v>185</v>
      </c>
      <c r="H1689" s="5" t="s">
        <v>146</v>
      </c>
      <c r="I1689" s="5" t="s">
        <v>2847</v>
      </c>
      <c r="J1689" s="5" t="s">
        <v>45</v>
      </c>
      <c r="K1689" s="5" t="s">
        <v>32</v>
      </c>
      <c r="L1689" s="5" t="s">
        <v>93</v>
      </c>
      <c r="M1689" s="17">
        <v>48000</v>
      </c>
      <c r="N1689" s="17">
        <v>77000</v>
      </c>
      <c r="O1689" s="18">
        <v>62500</v>
      </c>
      <c r="P1689" s="25">
        <f t="shared" si="80"/>
        <v>0</v>
      </c>
      <c r="Q1689" s="25">
        <f t="shared" si="78"/>
        <v>0</v>
      </c>
      <c r="R1689" s="25">
        <f t="shared" si="79"/>
        <v>0</v>
      </c>
    </row>
    <row r="1690" spans="1:18" x14ac:dyDescent="0.2">
      <c r="A1690" s="4" t="s">
        <v>22</v>
      </c>
      <c r="B1690" s="4" t="s">
        <v>294</v>
      </c>
      <c r="C1690" s="4" t="s">
        <v>50</v>
      </c>
      <c r="D1690" s="4" t="s">
        <v>295</v>
      </c>
      <c r="E1690" s="4" t="s">
        <v>204</v>
      </c>
      <c r="F1690" s="4" t="s">
        <v>204</v>
      </c>
      <c r="G1690" s="4" t="s">
        <v>204</v>
      </c>
      <c r="H1690" s="4" t="s">
        <v>31</v>
      </c>
      <c r="I1690" s="4" t="s">
        <v>2054</v>
      </c>
      <c r="J1690" s="4" t="s">
        <v>20</v>
      </c>
      <c r="K1690" s="4" t="s">
        <v>32</v>
      </c>
      <c r="L1690" s="4" t="s">
        <v>21</v>
      </c>
      <c r="M1690" s="15">
        <v>79040</v>
      </c>
      <c r="N1690" s="15">
        <v>79040</v>
      </c>
      <c r="O1690" s="16">
        <v>79040</v>
      </c>
      <c r="P1690" s="25">
        <f t="shared" si="80"/>
        <v>0</v>
      </c>
      <c r="Q1690" s="25">
        <f t="shared" si="78"/>
        <v>0</v>
      </c>
      <c r="R1690" s="25">
        <f t="shared" si="79"/>
        <v>0</v>
      </c>
    </row>
    <row r="1691" spans="1:18" x14ac:dyDescent="0.2">
      <c r="A1691" s="5" t="s">
        <v>13</v>
      </c>
      <c r="B1691" s="5" t="s">
        <v>717</v>
      </c>
      <c r="C1691" s="5" t="s">
        <v>50</v>
      </c>
      <c r="D1691" s="5" t="s">
        <v>718</v>
      </c>
      <c r="E1691" s="5" t="s">
        <v>37</v>
      </c>
      <c r="F1691" s="5" t="s">
        <v>37</v>
      </c>
      <c r="G1691" s="5" t="s">
        <v>37</v>
      </c>
      <c r="H1691" s="5" t="s">
        <v>31</v>
      </c>
      <c r="I1691" s="5" t="s">
        <v>2848</v>
      </c>
      <c r="J1691" s="5" t="s">
        <v>20</v>
      </c>
      <c r="K1691" s="5" t="s">
        <v>32</v>
      </c>
      <c r="L1691" s="5" t="s">
        <v>21</v>
      </c>
      <c r="M1691" s="17">
        <v>48000</v>
      </c>
      <c r="N1691" s="17">
        <v>68000</v>
      </c>
      <c r="O1691" s="18">
        <v>58000</v>
      </c>
      <c r="P1691" s="25">
        <f t="shared" si="80"/>
        <v>0</v>
      </c>
      <c r="Q1691" s="25">
        <f t="shared" si="78"/>
        <v>0</v>
      </c>
      <c r="R1691" s="25">
        <f t="shared" si="79"/>
        <v>0</v>
      </c>
    </row>
    <row r="1692" spans="1:18" x14ac:dyDescent="0.2">
      <c r="A1692" s="4" t="s">
        <v>424</v>
      </c>
      <c r="B1692" s="4" t="s">
        <v>2849</v>
      </c>
      <c r="C1692" s="4" t="s">
        <v>50</v>
      </c>
      <c r="D1692" s="4" t="s">
        <v>2850</v>
      </c>
      <c r="E1692" s="4" t="s">
        <v>204</v>
      </c>
      <c r="F1692" s="4" t="s">
        <v>204</v>
      </c>
      <c r="G1692" s="4" t="s">
        <v>204</v>
      </c>
      <c r="H1692" s="4" t="s">
        <v>31</v>
      </c>
      <c r="I1692" s="4" t="s">
        <v>2029</v>
      </c>
      <c r="J1692" s="4" t="s">
        <v>20</v>
      </c>
      <c r="K1692" s="4" t="s">
        <v>32</v>
      </c>
      <c r="L1692" s="4" t="s">
        <v>21</v>
      </c>
      <c r="M1692" s="15">
        <v>89440</v>
      </c>
      <c r="N1692" s="15">
        <v>89440</v>
      </c>
      <c r="O1692" s="16">
        <v>89440</v>
      </c>
      <c r="P1692" s="25">
        <f t="shared" si="80"/>
        <v>0</v>
      </c>
      <c r="Q1692" s="25">
        <f t="shared" si="78"/>
        <v>0</v>
      </c>
      <c r="R1692" s="25">
        <f t="shared" si="79"/>
        <v>0</v>
      </c>
    </row>
    <row r="1693" spans="1:18" x14ac:dyDescent="0.2">
      <c r="A1693" s="5" t="s">
        <v>424</v>
      </c>
      <c r="B1693" s="5" t="s">
        <v>450</v>
      </c>
      <c r="C1693" s="5" t="s">
        <v>50</v>
      </c>
      <c r="D1693" s="5" t="s">
        <v>2851</v>
      </c>
      <c r="E1693" s="5" t="s">
        <v>136</v>
      </c>
      <c r="F1693" s="5" t="s">
        <v>136</v>
      </c>
      <c r="G1693" s="5" t="s">
        <v>136</v>
      </c>
      <c r="H1693" s="5" t="s">
        <v>100</v>
      </c>
      <c r="I1693" s="5" t="s">
        <v>2029</v>
      </c>
      <c r="J1693" s="5" t="s">
        <v>20</v>
      </c>
      <c r="K1693" s="5" t="s">
        <v>32</v>
      </c>
      <c r="L1693" s="5" t="s">
        <v>241</v>
      </c>
      <c r="M1693" s="17">
        <v>91104</v>
      </c>
      <c r="N1693" s="17">
        <v>91104</v>
      </c>
      <c r="O1693" s="18">
        <v>91104</v>
      </c>
      <c r="P1693" s="25">
        <f t="shared" si="80"/>
        <v>0</v>
      </c>
      <c r="Q1693" s="25">
        <f t="shared" si="78"/>
        <v>0</v>
      </c>
      <c r="R1693" s="25">
        <f t="shared" si="79"/>
        <v>0</v>
      </c>
    </row>
    <row r="1694" spans="1:18" x14ac:dyDescent="0.2">
      <c r="A1694" s="4" t="s">
        <v>424</v>
      </c>
      <c r="B1694" s="4" t="s">
        <v>916</v>
      </c>
      <c r="C1694" s="4" t="s">
        <v>50</v>
      </c>
      <c r="D1694" s="4" t="s">
        <v>2852</v>
      </c>
      <c r="E1694" s="4" t="s">
        <v>136</v>
      </c>
      <c r="F1694" s="4" t="s">
        <v>136</v>
      </c>
      <c r="G1694" s="4" t="s">
        <v>136</v>
      </c>
      <c r="H1694" s="4" t="s">
        <v>100</v>
      </c>
      <c r="I1694" s="4" t="s">
        <v>2853</v>
      </c>
      <c r="J1694" s="4" t="s">
        <v>20</v>
      </c>
      <c r="K1694" s="4" t="s">
        <v>32</v>
      </c>
      <c r="L1694" s="4" t="s">
        <v>150</v>
      </c>
      <c r="M1694" s="15">
        <v>90272</v>
      </c>
      <c r="N1694" s="15">
        <v>90272</v>
      </c>
      <c r="O1694" s="16">
        <v>90272</v>
      </c>
      <c r="P1694" s="25">
        <f t="shared" si="80"/>
        <v>0</v>
      </c>
      <c r="Q1694" s="25">
        <f t="shared" ref="Q1694:Q1757" si="81">IF(OR(N1694&lt;V$22, N1694&gt;V$26), 1, 0)</f>
        <v>0</v>
      </c>
      <c r="R1694" s="25">
        <f t="shared" ref="R1694:R1757" si="82">IF(OR(O1694&lt;V$23, O1694&gt;V$27),1,0)</f>
        <v>0</v>
      </c>
    </row>
    <row r="1695" spans="1:18" x14ac:dyDescent="0.2">
      <c r="A1695" s="5" t="s">
        <v>88</v>
      </c>
      <c r="B1695" s="5" t="s">
        <v>257</v>
      </c>
      <c r="C1695" s="5" t="s">
        <v>258</v>
      </c>
      <c r="D1695" s="5" t="s">
        <v>259</v>
      </c>
      <c r="E1695" s="5" t="s">
        <v>260</v>
      </c>
      <c r="F1695" s="5" t="s">
        <v>260</v>
      </c>
      <c r="G1695" s="5" t="s">
        <v>260</v>
      </c>
      <c r="H1695" s="5" t="s">
        <v>186</v>
      </c>
      <c r="I1695" s="5" t="s">
        <v>2854</v>
      </c>
      <c r="J1695" s="5" t="s">
        <v>20</v>
      </c>
      <c r="K1695" s="5" t="s">
        <v>32</v>
      </c>
      <c r="L1695" s="5" t="s">
        <v>21</v>
      </c>
      <c r="M1695" s="17">
        <v>69000</v>
      </c>
      <c r="N1695" s="17">
        <v>84000</v>
      </c>
      <c r="O1695" s="18">
        <v>76500</v>
      </c>
      <c r="P1695" s="25">
        <f t="shared" si="80"/>
        <v>0</v>
      </c>
      <c r="Q1695" s="25">
        <f t="shared" si="81"/>
        <v>0</v>
      </c>
      <c r="R1695" s="25">
        <f t="shared" si="82"/>
        <v>0</v>
      </c>
    </row>
    <row r="1696" spans="1:18" x14ac:dyDescent="0.2">
      <c r="A1696" s="4" t="s">
        <v>424</v>
      </c>
      <c r="B1696" s="4" t="s">
        <v>450</v>
      </c>
      <c r="C1696" s="4" t="s">
        <v>50</v>
      </c>
      <c r="D1696" s="4" t="s">
        <v>2855</v>
      </c>
      <c r="E1696" s="4" t="s">
        <v>2856</v>
      </c>
      <c r="F1696" s="4" t="s">
        <v>2856</v>
      </c>
      <c r="G1696" s="4" t="s">
        <v>2856</v>
      </c>
      <c r="H1696" s="4" t="s">
        <v>53</v>
      </c>
      <c r="I1696" s="4" t="s">
        <v>2857</v>
      </c>
      <c r="J1696" s="4" t="s">
        <v>20</v>
      </c>
      <c r="K1696" s="4" t="s">
        <v>32</v>
      </c>
      <c r="L1696" s="4" t="s">
        <v>227</v>
      </c>
      <c r="M1696" s="15">
        <v>82160</v>
      </c>
      <c r="N1696" s="15">
        <v>82160</v>
      </c>
      <c r="O1696" s="16">
        <v>82160</v>
      </c>
      <c r="P1696" s="25">
        <f t="shared" si="80"/>
        <v>0</v>
      </c>
      <c r="Q1696" s="25">
        <f t="shared" si="81"/>
        <v>0</v>
      </c>
      <c r="R1696" s="25">
        <f t="shared" si="82"/>
        <v>0</v>
      </c>
    </row>
    <row r="1697" spans="1:18" x14ac:dyDescent="0.2">
      <c r="A1697" s="5" t="s">
        <v>26</v>
      </c>
      <c r="B1697" s="5" t="s">
        <v>2858</v>
      </c>
      <c r="C1697" s="5" t="s">
        <v>23</v>
      </c>
      <c r="D1697" s="5" t="s">
        <v>2859</v>
      </c>
      <c r="E1697" s="5" t="s">
        <v>123</v>
      </c>
      <c r="F1697" s="5" t="s">
        <v>123</v>
      </c>
      <c r="G1697" s="5" t="s">
        <v>123</v>
      </c>
      <c r="H1697" s="5" t="s">
        <v>31</v>
      </c>
      <c r="I1697" s="5" t="s">
        <v>2860</v>
      </c>
      <c r="J1697" s="5" t="s">
        <v>20</v>
      </c>
      <c r="K1697" s="5" t="s">
        <v>32</v>
      </c>
      <c r="L1697" s="5" t="s">
        <v>21</v>
      </c>
      <c r="M1697" s="17">
        <v>61000</v>
      </c>
      <c r="N1697" s="17">
        <v>68000</v>
      </c>
      <c r="O1697" s="18">
        <v>64500</v>
      </c>
      <c r="P1697" s="25">
        <f t="shared" si="80"/>
        <v>0</v>
      </c>
      <c r="Q1697" s="25">
        <f t="shared" si="81"/>
        <v>0</v>
      </c>
      <c r="R1697" s="25">
        <f t="shared" si="82"/>
        <v>0</v>
      </c>
    </row>
    <row r="1698" spans="1:18" x14ac:dyDescent="0.2">
      <c r="A1698" s="4" t="s">
        <v>88</v>
      </c>
      <c r="B1698" s="4" t="s">
        <v>621</v>
      </c>
      <c r="C1698" s="4" t="s">
        <v>90</v>
      </c>
      <c r="D1698" s="4" t="s">
        <v>622</v>
      </c>
      <c r="E1698" s="4" t="s">
        <v>154</v>
      </c>
      <c r="F1698" s="4" t="s">
        <v>154</v>
      </c>
      <c r="G1698" s="4" t="s">
        <v>154</v>
      </c>
      <c r="H1698" s="4" t="s">
        <v>31</v>
      </c>
      <c r="I1698" s="4" t="s">
        <v>2861</v>
      </c>
      <c r="J1698" s="4" t="s">
        <v>20</v>
      </c>
      <c r="K1698" s="4" t="s">
        <v>32</v>
      </c>
      <c r="L1698" s="4" t="s">
        <v>33</v>
      </c>
      <c r="M1698" s="15">
        <v>59000</v>
      </c>
      <c r="N1698" s="15">
        <v>85000</v>
      </c>
      <c r="O1698" s="16">
        <v>72000</v>
      </c>
      <c r="P1698" s="25">
        <f t="shared" si="80"/>
        <v>0</v>
      </c>
      <c r="Q1698" s="25">
        <f t="shared" si="81"/>
        <v>0</v>
      </c>
      <c r="R1698" s="25">
        <f t="shared" si="82"/>
        <v>0</v>
      </c>
    </row>
    <row r="1699" spans="1:18" x14ac:dyDescent="0.2">
      <c r="A1699" s="5" t="s">
        <v>96</v>
      </c>
      <c r="B1699" s="5" t="s">
        <v>2862</v>
      </c>
      <c r="C1699" s="5" t="s">
        <v>50</v>
      </c>
      <c r="D1699" s="5" t="s">
        <v>2863</v>
      </c>
      <c r="E1699" s="5" t="s">
        <v>123</v>
      </c>
      <c r="F1699" s="5" t="s">
        <v>123</v>
      </c>
      <c r="G1699" s="5" t="s">
        <v>123</v>
      </c>
      <c r="H1699" s="5" t="s">
        <v>31</v>
      </c>
      <c r="I1699" s="5" t="s">
        <v>2864</v>
      </c>
      <c r="J1699" s="5" t="s">
        <v>20</v>
      </c>
      <c r="K1699" s="5" t="s">
        <v>32</v>
      </c>
      <c r="L1699" s="5" t="s">
        <v>101</v>
      </c>
      <c r="M1699" s="17">
        <v>50000</v>
      </c>
      <c r="N1699" s="17">
        <v>76458</v>
      </c>
      <c r="O1699" s="18">
        <v>63229</v>
      </c>
      <c r="P1699" s="25">
        <f t="shared" si="80"/>
        <v>0</v>
      </c>
      <c r="Q1699" s="25">
        <f t="shared" si="81"/>
        <v>0</v>
      </c>
      <c r="R1699" s="25">
        <f t="shared" si="82"/>
        <v>0</v>
      </c>
    </row>
    <row r="1700" spans="1:18" x14ac:dyDescent="0.2">
      <c r="A1700" s="4" t="s">
        <v>55</v>
      </c>
      <c r="B1700" s="4" t="s">
        <v>1738</v>
      </c>
      <c r="C1700" s="4" t="s">
        <v>50</v>
      </c>
      <c r="D1700" s="4" t="s">
        <v>997</v>
      </c>
      <c r="E1700" s="4" t="s">
        <v>37</v>
      </c>
      <c r="F1700" s="4" t="s">
        <v>37</v>
      </c>
      <c r="G1700" s="4" t="s">
        <v>37</v>
      </c>
      <c r="H1700" s="4" t="s">
        <v>31</v>
      </c>
      <c r="I1700" s="4" t="s">
        <v>2865</v>
      </c>
      <c r="J1700" s="4" t="s">
        <v>45</v>
      </c>
      <c r="K1700" s="4" t="s">
        <v>32</v>
      </c>
      <c r="L1700" s="4" t="s">
        <v>93</v>
      </c>
      <c r="M1700" s="15">
        <v>86000</v>
      </c>
      <c r="N1700" s="15">
        <v>105000</v>
      </c>
      <c r="O1700" s="16">
        <v>95500</v>
      </c>
      <c r="P1700" s="25">
        <f t="shared" si="80"/>
        <v>0</v>
      </c>
      <c r="Q1700" s="25">
        <f t="shared" si="81"/>
        <v>0</v>
      </c>
      <c r="R1700" s="25">
        <f t="shared" si="82"/>
        <v>0</v>
      </c>
    </row>
    <row r="1701" spans="1:18" x14ac:dyDescent="0.2">
      <c r="A1701" s="5" t="s">
        <v>55</v>
      </c>
      <c r="B1701" s="5" t="s">
        <v>1205</v>
      </c>
      <c r="C1701" s="5" t="s">
        <v>15</v>
      </c>
      <c r="D1701" s="5" t="s">
        <v>1206</v>
      </c>
      <c r="E1701" s="5" t="s">
        <v>37</v>
      </c>
      <c r="F1701" s="5" t="s">
        <v>37</v>
      </c>
      <c r="G1701" s="5" t="s">
        <v>37</v>
      </c>
      <c r="H1701" s="5" t="s">
        <v>31</v>
      </c>
      <c r="I1701" s="5" t="s">
        <v>2866</v>
      </c>
      <c r="J1701" s="5" t="s">
        <v>20</v>
      </c>
      <c r="K1701" s="5" t="s">
        <v>32</v>
      </c>
      <c r="L1701" s="5" t="s">
        <v>33</v>
      </c>
      <c r="M1701" s="17">
        <v>43000</v>
      </c>
      <c r="N1701" s="17">
        <v>93000</v>
      </c>
      <c r="O1701" s="18">
        <v>68000</v>
      </c>
      <c r="P1701" s="25">
        <f t="shared" si="80"/>
        <v>0</v>
      </c>
      <c r="Q1701" s="25">
        <f t="shared" si="81"/>
        <v>0</v>
      </c>
      <c r="R1701" s="25">
        <f t="shared" si="82"/>
        <v>0</v>
      </c>
    </row>
    <row r="1702" spans="1:18" x14ac:dyDescent="0.2">
      <c r="A1702" s="4" t="s">
        <v>55</v>
      </c>
      <c r="B1702" s="4" t="s">
        <v>474</v>
      </c>
      <c r="C1702" s="4" t="s">
        <v>50</v>
      </c>
      <c r="D1702" s="4" t="s">
        <v>475</v>
      </c>
      <c r="E1702" s="4" t="s">
        <v>487</v>
      </c>
      <c r="F1702" s="4" t="s">
        <v>487</v>
      </c>
      <c r="G1702" s="4" t="s">
        <v>487</v>
      </c>
      <c r="H1702" s="4" t="s">
        <v>31</v>
      </c>
      <c r="I1702" s="4" t="s">
        <v>2867</v>
      </c>
      <c r="J1702" s="4" t="s">
        <v>20</v>
      </c>
      <c r="K1702" s="4" t="s">
        <v>32</v>
      </c>
      <c r="L1702" s="4" t="s">
        <v>21</v>
      </c>
      <c r="M1702" s="15">
        <v>44000</v>
      </c>
      <c r="N1702" s="15">
        <v>57200</v>
      </c>
      <c r="O1702" s="16">
        <v>50600</v>
      </c>
      <c r="P1702" s="25">
        <f t="shared" si="80"/>
        <v>0</v>
      </c>
      <c r="Q1702" s="25">
        <f t="shared" si="81"/>
        <v>1</v>
      </c>
      <c r="R1702" s="25">
        <f t="shared" si="82"/>
        <v>0</v>
      </c>
    </row>
    <row r="1703" spans="1:18" x14ac:dyDescent="0.2">
      <c r="A1703" s="5" t="s">
        <v>55</v>
      </c>
      <c r="B1703" s="5" t="s">
        <v>474</v>
      </c>
      <c r="C1703" s="5" t="s">
        <v>50</v>
      </c>
      <c r="D1703" s="5" t="s">
        <v>475</v>
      </c>
      <c r="E1703" s="5" t="s">
        <v>487</v>
      </c>
      <c r="F1703" s="5" t="s">
        <v>487</v>
      </c>
      <c r="G1703" s="5" t="s">
        <v>487</v>
      </c>
      <c r="H1703" s="5" t="s">
        <v>146</v>
      </c>
      <c r="I1703" s="5" t="s">
        <v>2867</v>
      </c>
      <c r="J1703" s="5" t="s">
        <v>20</v>
      </c>
      <c r="K1703" s="5" t="s">
        <v>32</v>
      </c>
      <c r="L1703" s="5" t="s">
        <v>21</v>
      </c>
      <c r="M1703" s="17">
        <v>44000</v>
      </c>
      <c r="N1703" s="17">
        <v>57200</v>
      </c>
      <c r="O1703" s="18">
        <v>50600</v>
      </c>
      <c r="P1703" s="25">
        <f t="shared" si="80"/>
        <v>0</v>
      </c>
      <c r="Q1703" s="25">
        <f t="shared" si="81"/>
        <v>1</v>
      </c>
      <c r="R1703" s="25">
        <f t="shared" si="82"/>
        <v>0</v>
      </c>
    </row>
    <row r="1704" spans="1:18" x14ac:dyDescent="0.2">
      <c r="A1704" s="4" t="s">
        <v>88</v>
      </c>
      <c r="B1704" s="4" t="s">
        <v>299</v>
      </c>
      <c r="C1704" s="4" t="s">
        <v>90</v>
      </c>
      <c r="D1704" s="4" t="s">
        <v>310</v>
      </c>
      <c r="E1704" s="4" t="s">
        <v>99</v>
      </c>
      <c r="F1704" s="4" t="s">
        <v>99</v>
      </c>
      <c r="G1704" s="4" t="s">
        <v>99</v>
      </c>
      <c r="H1704" s="4" t="s">
        <v>100</v>
      </c>
      <c r="I1704" s="4" t="s">
        <v>2868</v>
      </c>
      <c r="J1704" s="4" t="s">
        <v>20</v>
      </c>
      <c r="K1704" s="4" t="s">
        <v>32</v>
      </c>
      <c r="L1704" s="4" t="s">
        <v>33</v>
      </c>
      <c r="M1704" s="15">
        <v>98176</v>
      </c>
      <c r="N1704" s="15">
        <v>98176</v>
      </c>
      <c r="O1704" s="16">
        <v>98176</v>
      </c>
      <c r="P1704" s="25">
        <f t="shared" si="80"/>
        <v>0</v>
      </c>
      <c r="Q1704" s="25">
        <f t="shared" si="81"/>
        <v>0</v>
      </c>
      <c r="R1704" s="25">
        <f t="shared" si="82"/>
        <v>0</v>
      </c>
    </row>
    <row r="1705" spans="1:18" x14ac:dyDescent="0.2">
      <c r="A1705" s="5" t="s">
        <v>424</v>
      </c>
      <c r="B1705" s="5" t="s">
        <v>450</v>
      </c>
      <c r="C1705" s="5" t="s">
        <v>50</v>
      </c>
      <c r="D1705" s="5" t="s">
        <v>2869</v>
      </c>
      <c r="E1705" s="5" t="s">
        <v>2870</v>
      </c>
      <c r="F1705" s="5" t="s">
        <v>2870</v>
      </c>
      <c r="G1705" s="5" t="s">
        <v>2870</v>
      </c>
      <c r="H1705" s="5" t="s">
        <v>100</v>
      </c>
      <c r="I1705" s="5" t="s">
        <v>2029</v>
      </c>
      <c r="J1705" s="5" t="s">
        <v>20</v>
      </c>
      <c r="K1705" s="5" t="s">
        <v>32</v>
      </c>
      <c r="L1705" s="5" t="s">
        <v>33</v>
      </c>
      <c r="M1705" s="17">
        <v>87360</v>
      </c>
      <c r="N1705" s="17">
        <v>87360</v>
      </c>
      <c r="O1705" s="18">
        <v>87360</v>
      </c>
      <c r="P1705" s="25">
        <f t="shared" si="80"/>
        <v>0</v>
      </c>
      <c r="Q1705" s="25">
        <f t="shared" si="81"/>
        <v>0</v>
      </c>
      <c r="R1705" s="25">
        <f t="shared" si="82"/>
        <v>0</v>
      </c>
    </row>
    <row r="1706" spans="1:18" x14ac:dyDescent="0.2">
      <c r="A1706" s="4" t="s">
        <v>26</v>
      </c>
      <c r="B1706" s="4" t="s">
        <v>1503</v>
      </c>
      <c r="C1706" s="4" t="s">
        <v>50</v>
      </c>
      <c r="D1706" s="4" t="s">
        <v>308</v>
      </c>
      <c r="E1706" s="4" t="s">
        <v>123</v>
      </c>
      <c r="F1706" s="4" t="s">
        <v>123</v>
      </c>
      <c r="G1706" s="4" t="s">
        <v>123</v>
      </c>
      <c r="H1706" s="4" t="s">
        <v>31</v>
      </c>
      <c r="I1706" s="4" t="s">
        <v>2871</v>
      </c>
      <c r="J1706" s="4" t="s">
        <v>20</v>
      </c>
      <c r="K1706" s="4" t="s">
        <v>443</v>
      </c>
      <c r="L1706" s="4" t="s">
        <v>21</v>
      </c>
      <c r="M1706" s="15">
        <v>66000</v>
      </c>
      <c r="N1706" s="15">
        <v>87000</v>
      </c>
      <c r="O1706" s="16">
        <v>76500</v>
      </c>
      <c r="P1706" s="25">
        <f t="shared" si="80"/>
        <v>0</v>
      </c>
      <c r="Q1706" s="25">
        <f t="shared" si="81"/>
        <v>0</v>
      </c>
      <c r="R1706" s="25">
        <f t="shared" si="82"/>
        <v>0</v>
      </c>
    </row>
    <row r="1707" spans="1:18" x14ac:dyDescent="0.2">
      <c r="A1707" s="5" t="s">
        <v>55</v>
      </c>
      <c r="B1707" s="5" t="s">
        <v>1367</v>
      </c>
      <c r="C1707" s="5" t="s">
        <v>90</v>
      </c>
      <c r="D1707" s="5" t="s">
        <v>91</v>
      </c>
      <c r="E1707" s="5" t="s">
        <v>37</v>
      </c>
      <c r="F1707" s="5" t="s">
        <v>37</v>
      </c>
      <c r="G1707" s="5" t="s">
        <v>37</v>
      </c>
      <c r="H1707" s="5" t="s">
        <v>31</v>
      </c>
      <c r="I1707" s="5" t="s">
        <v>2872</v>
      </c>
      <c r="J1707" s="5" t="s">
        <v>45</v>
      </c>
      <c r="K1707" s="5" t="s">
        <v>32</v>
      </c>
      <c r="L1707" s="5" t="s">
        <v>93</v>
      </c>
      <c r="M1707" s="17">
        <v>68000</v>
      </c>
      <c r="N1707" s="17">
        <v>88300</v>
      </c>
      <c r="O1707" s="18">
        <v>78150</v>
      </c>
      <c r="P1707" s="25">
        <f t="shared" si="80"/>
        <v>0</v>
      </c>
      <c r="Q1707" s="25">
        <f t="shared" si="81"/>
        <v>0</v>
      </c>
      <c r="R1707" s="25">
        <f t="shared" si="82"/>
        <v>0</v>
      </c>
    </row>
    <row r="1708" spans="1:18" x14ac:dyDescent="0.2">
      <c r="A1708" s="4" t="s">
        <v>81</v>
      </c>
      <c r="B1708" s="4" t="s">
        <v>138</v>
      </c>
      <c r="C1708" s="4" t="s">
        <v>90</v>
      </c>
      <c r="D1708" s="4" t="s">
        <v>139</v>
      </c>
      <c r="E1708" s="4" t="s">
        <v>1876</v>
      </c>
      <c r="F1708" s="4" t="s">
        <v>1876</v>
      </c>
      <c r="G1708" s="4" t="s">
        <v>1876</v>
      </c>
      <c r="H1708" s="4" t="s">
        <v>31</v>
      </c>
      <c r="I1708" s="4" t="s">
        <v>2733</v>
      </c>
      <c r="J1708" s="4" t="s">
        <v>45</v>
      </c>
      <c r="K1708" s="4" t="s">
        <v>32</v>
      </c>
      <c r="L1708" s="4" t="s">
        <v>93</v>
      </c>
      <c r="M1708" s="15">
        <v>76000</v>
      </c>
      <c r="N1708" s="15">
        <v>107000</v>
      </c>
      <c r="O1708" s="16">
        <v>91500</v>
      </c>
      <c r="P1708" s="25">
        <f t="shared" si="80"/>
        <v>0</v>
      </c>
      <c r="Q1708" s="25">
        <f t="shared" si="81"/>
        <v>0</v>
      </c>
      <c r="R1708" s="25">
        <f t="shared" si="82"/>
        <v>0</v>
      </c>
    </row>
    <row r="1709" spans="1:18" x14ac:dyDescent="0.2">
      <c r="A1709" s="5" t="s">
        <v>88</v>
      </c>
      <c r="B1709" s="5" t="s">
        <v>2873</v>
      </c>
      <c r="C1709" s="5" t="s">
        <v>90</v>
      </c>
      <c r="D1709" s="5" t="s">
        <v>583</v>
      </c>
      <c r="E1709" s="5" t="s">
        <v>37</v>
      </c>
      <c r="F1709" s="5" t="s">
        <v>37</v>
      </c>
      <c r="G1709" s="5" t="s">
        <v>37</v>
      </c>
      <c r="H1709" s="5" t="s">
        <v>31</v>
      </c>
      <c r="I1709" s="5" t="s">
        <v>2874</v>
      </c>
      <c r="J1709" s="5" t="s">
        <v>20</v>
      </c>
      <c r="K1709" s="5" t="s">
        <v>32</v>
      </c>
      <c r="L1709" s="5" t="s">
        <v>21</v>
      </c>
      <c r="M1709" s="17">
        <v>69000</v>
      </c>
      <c r="N1709" s="17">
        <v>95000</v>
      </c>
      <c r="O1709" s="18">
        <v>82000</v>
      </c>
      <c r="P1709" s="25">
        <f t="shared" si="80"/>
        <v>0</v>
      </c>
      <c r="Q1709" s="25">
        <f t="shared" si="81"/>
        <v>0</v>
      </c>
      <c r="R1709" s="25">
        <f t="shared" si="82"/>
        <v>0</v>
      </c>
    </row>
    <row r="1710" spans="1:18" x14ac:dyDescent="0.2">
      <c r="A1710" s="4" t="s">
        <v>88</v>
      </c>
      <c r="B1710" s="4" t="s">
        <v>299</v>
      </c>
      <c r="C1710" s="4" t="s">
        <v>90</v>
      </c>
      <c r="D1710" s="4" t="s">
        <v>2875</v>
      </c>
      <c r="E1710" s="4" t="s">
        <v>204</v>
      </c>
      <c r="F1710" s="4" t="s">
        <v>204</v>
      </c>
      <c r="G1710" s="4" t="s">
        <v>204</v>
      </c>
      <c r="H1710" s="4" t="s">
        <v>31</v>
      </c>
      <c r="I1710" s="4" t="s">
        <v>2029</v>
      </c>
      <c r="J1710" s="4" t="s">
        <v>20</v>
      </c>
      <c r="K1710" s="4" t="s">
        <v>32</v>
      </c>
      <c r="L1710" s="4" t="s">
        <v>21</v>
      </c>
      <c r="M1710" s="15">
        <v>95680</v>
      </c>
      <c r="N1710" s="15">
        <v>99840</v>
      </c>
      <c r="O1710" s="16">
        <v>97760</v>
      </c>
      <c r="P1710" s="25">
        <f t="shared" si="80"/>
        <v>0</v>
      </c>
      <c r="Q1710" s="25">
        <f t="shared" si="81"/>
        <v>0</v>
      </c>
      <c r="R1710" s="25">
        <f t="shared" si="82"/>
        <v>0</v>
      </c>
    </row>
    <row r="1711" spans="1:18" x14ac:dyDescent="0.2">
      <c r="A1711" s="5" t="s">
        <v>81</v>
      </c>
      <c r="B1711" s="5" t="s">
        <v>2876</v>
      </c>
      <c r="C1711" s="5" t="s">
        <v>23</v>
      </c>
      <c r="D1711" s="5" t="s">
        <v>2877</v>
      </c>
      <c r="E1711" s="5" t="s">
        <v>17</v>
      </c>
      <c r="F1711" s="5" t="s">
        <v>17</v>
      </c>
      <c r="G1711" s="5" t="s">
        <v>17</v>
      </c>
      <c r="H1711" s="5" t="s">
        <v>18</v>
      </c>
      <c r="I1711" s="5" t="s">
        <v>2878</v>
      </c>
      <c r="J1711" s="5" t="s">
        <v>45</v>
      </c>
      <c r="K1711" s="5" t="s">
        <v>17</v>
      </c>
      <c r="L1711" s="5" t="s">
        <v>21</v>
      </c>
      <c r="M1711" s="17">
        <v>66000</v>
      </c>
      <c r="N1711" s="17">
        <v>84500</v>
      </c>
      <c r="O1711" s="18">
        <v>75250</v>
      </c>
      <c r="P1711" s="25">
        <f t="shared" si="80"/>
        <v>0</v>
      </c>
      <c r="Q1711" s="25">
        <f t="shared" si="81"/>
        <v>0</v>
      </c>
      <c r="R1711" s="25">
        <f t="shared" si="82"/>
        <v>0</v>
      </c>
    </row>
    <row r="1712" spans="1:18" x14ac:dyDescent="0.2">
      <c r="A1712" s="4" t="s">
        <v>48</v>
      </c>
      <c r="B1712" s="4" t="s">
        <v>1700</v>
      </c>
      <c r="C1712" s="4" t="s">
        <v>23</v>
      </c>
      <c r="D1712" s="4" t="s">
        <v>1334</v>
      </c>
      <c r="E1712" s="4" t="s">
        <v>37</v>
      </c>
      <c r="F1712" s="4" t="s">
        <v>37</v>
      </c>
      <c r="G1712" s="4" t="s">
        <v>37</v>
      </c>
      <c r="H1712" s="4" t="s">
        <v>31</v>
      </c>
      <c r="I1712" s="4" t="s">
        <v>2879</v>
      </c>
      <c r="J1712" s="4" t="s">
        <v>20</v>
      </c>
      <c r="K1712" s="4" t="s">
        <v>32</v>
      </c>
      <c r="L1712" s="4" t="s">
        <v>21</v>
      </c>
      <c r="M1712" s="15">
        <v>71000</v>
      </c>
      <c r="N1712" s="15">
        <v>82000</v>
      </c>
      <c r="O1712" s="16">
        <v>76500</v>
      </c>
      <c r="P1712" s="25">
        <f t="shared" si="80"/>
        <v>0</v>
      </c>
      <c r="Q1712" s="25">
        <f t="shared" si="81"/>
        <v>0</v>
      </c>
      <c r="R1712" s="25">
        <f t="shared" si="82"/>
        <v>0</v>
      </c>
    </row>
    <row r="1713" spans="1:18" x14ac:dyDescent="0.2">
      <c r="A1713" s="5" t="s">
        <v>48</v>
      </c>
      <c r="B1713" s="5" t="s">
        <v>952</v>
      </c>
      <c r="C1713" s="5" t="s">
        <v>50</v>
      </c>
      <c r="D1713" s="5" t="s">
        <v>275</v>
      </c>
      <c r="E1713" s="5" t="s">
        <v>276</v>
      </c>
      <c r="F1713" s="5" t="s">
        <v>276</v>
      </c>
      <c r="G1713" s="5" t="s">
        <v>276</v>
      </c>
      <c r="H1713" s="5" t="s">
        <v>146</v>
      </c>
      <c r="I1713" s="5" t="s">
        <v>2880</v>
      </c>
      <c r="J1713" s="5" t="s">
        <v>20</v>
      </c>
      <c r="K1713" s="5" t="s">
        <v>32</v>
      </c>
      <c r="L1713" s="5" t="s">
        <v>21</v>
      </c>
      <c r="M1713" s="17">
        <v>68500</v>
      </c>
      <c r="N1713" s="17">
        <v>87000</v>
      </c>
      <c r="O1713" s="18">
        <v>77750</v>
      </c>
      <c r="P1713" s="25">
        <f t="shared" si="80"/>
        <v>0</v>
      </c>
      <c r="Q1713" s="25">
        <f t="shared" si="81"/>
        <v>0</v>
      </c>
      <c r="R1713" s="25">
        <f t="shared" si="82"/>
        <v>0</v>
      </c>
    </row>
    <row r="1714" spans="1:18" x14ac:dyDescent="0.2">
      <c r="A1714" s="4" t="s">
        <v>22</v>
      </c>
      <c r="B1714" s="4" t="s">
        <v>23</v>
      </c>
      <c r="C1714" s="4" t="s">
        <v>23</v>
      </c>
      <c r="D1714" s="4" t="s">
        <v>861</v>
      </c>
      <c r="E1714" s="4" t="s">
        <v>99</v>
      </c>
      <c r="F1714" s="4" t="s">
        <v>99</v>
      </c>
      <c r="G1714" s="4" t="s">
        <v>99</v>
      </c>
      <c r="H1714" s="4" t="s">
        <v>100</v>
      </c>
      <c r="I1714" s="4" t="s">
        <v>2565</v>
      </c>
      <c r="J1714" s="4" t="s">
        <v>20</v>
      </c>
      <c r="K1714" s="4" t="s">
        <v>32</v>
      </c>
      <c r="L1714" s="4" t="s">
        <v>21</v>
      </c>
      <c r="M1714" s="15">
        <v>86000</v>
      </c>
      <c r="N1714" s="15">
        <v>104000</v>
      </c>
      <c r="O1714" s="16">
        <v>95000</v>
      </c>
      <c r="P1714" s="25">
        <f t="shared" si="80"/>
        <v>0</v>
      </c>
      <c r="Q1714" s="25">
        <f t="shared" si="81"/>
        <v>0</v>
      </c>
      <c r="R1714" s="25">
        <f t="shared" si="82"/>
        <v>0</v>
      </c>
    </row>
    <row r="1715" spans="1:18" x14ac:dyDescent="0.2">
      <c r="A1715" s="5" t="s">
        <v>22</v>
      </c>
      <c r="B1715" s="5" t="s">
        <v>294</v>
      </c>
      <c r="C1715" s="5" t="s">
        <v>50</v>
      </c>
      <c r="D1715" s="5" t="s">
        <v>2881</v>
      </c>
      <c r="E1715" s="5" t="s">
        <v>37</v>
      </c>
      <c r="F1715" s="5" t="s">
        <v>37</v>
      </c>
      <c r="G1715" s="5" t="s">
        <v>37</v>
      </c>
      <c r="H1715" s="5" t="s">
        <v>31</v>
      </c>
      <c r="I1715" s="5" t="s">
        <v>2029</v>
      </c>
      <c r="J1715" s="5" t="s">
        <v>20</v>
      </c>
      <c r="K1715" s="5" t="s">
        <v>32</v>
      </c>
      <c r="L1715" s="5" t="s">
        <v>46</v>
      </c>
      <c r="M1715" s="17">
        <v>67000</v>
      </c>
      <c r="N1715" s="17">
        <v>87000</v>
      </c>
      <c r="O1715" s="18">
        <v>77000</v>
      </c>
      <c r="P1715" s="25">
        <f t="shared" si="80"/>
        <v>0</v>
      </c>
      <c r="Q1715" s="25">
        <f t="shared" si="81"/>
        <v>0</v>
      </c>
      <c r="R1715" s="25">
        <f t="shared" si="82"/>
        <v>0</v>
      </c>
    </row>
    <row r="1716" spans="1:18" x14ac:dyDescent="0.2">
      <c r="A1716" s="4" t="s">
        <v>81</v>
      </c>
      <c r="B1716" s="4" t="s">
        <v>2882</v>
      </c>
      <c r="C1716" s="4" t="s">
        <v>50</v>
      </c>
      <c r="D1716" s="4" t="s">
        <v>2883</v>
      </c>
      <c r="E1716" s="4" t="s">
        <v>123</v>
      </c>
      <c r="F1716" s="4" t="s">
        <v>123</v>
      </c>
      <c r="G1716" s="4" t="s">
        <v>123</v>
      </c>
      <c r="H1716" s="4" t="s">
        <v>31</v>
      </c>
      <c r="I1716" s="4" t="s">
        <v>2884</v>
      </c>
      <c r="J1716" s="4" t="s">
        <v>45</v>
      </c>
      <c r="K1716" s="4" t="s">
        <v>32</v>
      </c>
      <c r="L1716" s="4" t="s">
        <v>21</v>
      </c>
      <c r="M1716" s="15">
        <v>61000</v>
      </c>
      <c r="N1716" s="15">
        <v>77000</v>
      </c>
      <c r="O1716" s="16">
        <v>69000</v>
      </c>
      <c r="P1716" s="25">
        <f t="shared" si="80"/>
        <v>0</v>
      </c>
      <c r="Q1716" s="25">
        <f t="shared" si="81"/>
        <v>0</v>
      </c>
      <c r="R1716" s="25">
        <f t="shared" si="82"/>
        <v>0</v>
      </c>
    </row>
    <row r="1717" spans="1:18" x14ac:dyDescent="0.2">
      <c r="A1717" s="5" t="s">
        <v>22</v>
      </c>
      <c r="B1717" s="5" t="s">
        <v>23</v>
      </c>
      <c r="C1717" s="5" t="s">
        <v>23</v>
      </c>
      <c r="D1717" s="5" t="s">
        <v>305</v>
      </c>
      <c r="E1717" s="5" t="s">
        <v>99</v>
      </c>
      <c r="F1717" s="5" t="s">
        <v>99</v>
      </c>
      <c r="G1717" s="5" t="s">
        <v>99</v>
      </c>
      <c r="H1717" s="5" t="s">
        <v>100</v>
      </c>
      <c r="I1717" s="5" t="s">
        <v>2404</v>
      </c>
      <c r="J1717" s="5" t="s">
        <v>20</v>
      </c>
      <c r="K1717" s="5" t="s">
        <v>32</v>
      </c>
      <c r="L1717" s="5" t="s">
        <v>21</v>
      </c>
      <c r="M1717" s="17">
        <v>95000</v>
      </c>
      <c r="N1717" s="17">
        <v>125000</v>
      </c>
      <c r="O1717" s="18">
        <v>110000</v>
      </c>
      <c r="P1717" s="25">
        <f t="shared" si="80"/>
        <v>0</v>
      </c>
      <c r="Q1717" s="25">
        <f t="shared" si="81"/>
        <v>1</v>
      </c>
      <c r="R1717" s="25">
        <f t="shared" si="82"/>
        <v>0</v>
      </c>
    </row>
    <row r="1718" spans="1:18" x14ac:dyDescent="0.2">
      <c r="A1718" s="4" t="s">
        <v>48</v>
      </c>
      <c r="B1718" s="4" t="s">
        <v>1233</v>
      </c>
      <c r="C1718" s="4" t="s">
        <v>50</v>
      </c>
      <c r="D1718" s="4" t="s">
        <v>895</v>
      </c>
      <c r="E1718" s="4" t="s">
        <v>63</v>
      </c>
      <c r="F1718" s="4" t="s">
        <v>63</v>
      </c>
      <c r="G1718" s="4" t="s">
        <v>63</v>
      </c>
      <c r="H1718" s="4" t="s">
        <v>53</v>
      </c>
      <c r="I1718" s="4" t="s">
        <v>2885</v>
      </c>
      <c r="J1718" s="4" t="s">
        <v>20</v>
      </c>
      <c r="K1718" s="4" t="s">
        <v>32</v>
      </c>
      <c r="L1718" s="4" t="s">
        <v>46</v>
      </c>
      <c r="M1718" s="19">
        <v>79310.399999999994</v>
      </c>
      <c r="N1718" s="15">
        <v>114025.60000000001</v>
      </c>
      <c r="O1718" s="16">
        <v>96668</v>
      </c>
      <c r="P1718" s="25">
        <f t="shared" si="80"/>
        <v>0</v>
      </c>
      <c r="Q1718" s="25">
        <f t="shared" si="81"/>
        <v>1</v>
      </c>
      <c r="R1718" s="25">
        <f t="shared" si="82"/>
        <v>0</v>
      </c>
    </row>
    <row r="1719" spans="1:18" x14ac:dyDescent="0.2">
      <c r="A1719" s="5" t="s">
        <v>424</v>
      </c>
      <c r="B1719" s="5" t="s">
        <v>450</v>
      </c>
      <c r="C1719" s="5" t="s">
        <v>50</v>
      </c>
      <c r="D1719" s="5" t="s">
        <v>2886</v>
      </c>
      <c r="E1719" s="5" t="s">
        <v>1554</v>
      </c>
      <c r="F1719" s="5" t="s">
        <v>1554</v>
      </c>
      <c r="G1719" s="5" t="s">
        <v>1554</v>
      </c>
      <c r="H1719" s="5" t="s">
        <v>31</v>
      </c>
      <c r="I1719" s="5" t="s">
        <v>2029</v>
      </c>
      <c r="J1719" s="5" t="s">
        <v>20</v>
      </c>
      <c r="K1719" s="5" t="s">
        <v>32</v>
      </c>
      <c r="L1719" s="5" t="s">
        <v>33</v>
      </c>
      <c r="M1719" s="17">
        <v>90480</v>
      </c>
      <c r="N1719" s="17">
        <v>90480</v>
      </c>
      <c r="O1719" s="18">
        <v>90480</v>
      </c>
      <c r="P1719" s="25">
        <f t="shared" si="80"/>
        <v>0</v>
      </c>
      <c r="Q1719" s="25">
        <f t="shared" si="81"/>
        <v>0</v>
      </c>
      <c r="R1719" s="25">
        <f t="shared" si="82"/>
        <v>0</v>
      </c>
    </row>
    <row r="1720" spans="1:18" x14ac:dyDescent="0.2">
      <c r="A1720" s="4" t="s">
        <v>96</v>
      </c>
      <c r="B1720" s="4" t="s">
        <v>1578</v>
      </c>
      <c r="C1720" s="4" t="s">
        <v>50</v>
      </c>
      <c r="D1720" s="4" t="s">
        <v>2887</v>
      </c>
      <c r="E1720" s="4" t="s">
        <v>316</v>
      </c>
      <c r="F1720" s="4" t="s">
        <v>316</v>
      </c>
      <c r="G1720" s="4" t="s">
        <v>316</v>
      </c>
      <c r="H1720" s="4" t="s">
        <v>31</v>
      </c>
      <c r="I1720" s="4" t="s">
        <v>2888</v>
      </c>
      <c r="J1720" s="4" t="s">
        <v>20</v>
      </c>
      <c r="K1720" s="4" t="s">
        <v>32</v>
      </c>
      <c r="L1720" s="4" t="s">
        <v>21</v>
      </c>
      <c r="M1720" s="15">
        <v>87464</v>
      </c>
      <c r="N1720" s="15">
        <v>87464</v>
      </c>
      <c r="O1720" s="16">
        <v>87464</v>
      </c>
      <c r="P1720" s="25">
        <f t="shared" si="80"/>
        <v>0</v>
      </c>
      <c r="Q1720" s="25">
        <f t="shared" si="81"/>
        <v>0</v>
      </c>
      <c r="R1720" s="25">
        <f t="shared" si="82"/>
        <v>0</v>
      </c>
    </row>
    <row r="1721" spans="1:18" x14ac:dyDescent="0.2">
      <c r="A1721" s="5" t="s">
        <v>88</v>
      </c>
      <c r="B1721" s="5" t="s">
        <v>972</v>
      </c>
      <c r="C1721" s="5" t="s">
        <v>23</v>
      </c>
      <c r="D1721" s="5" t="s">
        <v>1523</v>
      </c>
      <c r="E1721" s="5" t="s">
        <v>316</v>
      </c>
      <c r="F1721" s="5" t="s">
        <v>316</v>
      </c>
      <c r="G1721" s="5" t="s">
        <v>316</v>
      </c>
      <c r="H1721" s="5" t="s">
        <v>31</v>
      </c>
      <c r="I1721" s="5" t="s">
        <v>2029</v>
      </c>
      <c r="J1721" s="5" t="s">
        <v>20</v>
      </c>
      <c r="K1721" s="5" t="s">
        <v>32</v>
      </c>
      <c r="L1721" s="5" t="s">
        <v>21</v>
      </c>
      <c r="M1721" s="17">
        <v>90480</v>
      </c>
      <c r="N1721" s="17">
        <v>90480</v>
      </c>
      <c r="O1721" s="18">
        <v>90480</v>
      </c>
      <c r="P1721" s="25">
        <f t="shared" si="80"/>
        <v>0</v>
      </c>
      <c r="Q1721" s="25">
        <f t="shared" si="81"/>
        <v>0</v>
      </c>
      <c r="R1721" s="25">
        <f t="shared" si="82"/>
        <v>0</v>
      </c>
    </row>
    <row r="1722" spans="1:18" x14ac:dyDescent="0.2">
      <c r="A1722" s="4" t="s">
        <v>424</v>
      </c>
      <c r="B1722" s="4" t="s">
        <v>450</v>
      </c>
      <c r="C1722" s="4" t="s">
        <v>50</v>
      </c>
      <c r="D1722" s="4" t="s">
        <v>2889</v>
      </c>
      <c r="E1722" s="4" t="s">
        <v>2890</v>
      </c>
      <c r="F1722" s="4" t="s">
        <v>2890</v>
      </c>
      <c r="G1722" s="4" t="s">
        <v>2890</v>
      </c>
      <c r="H1722" s="4" t="s">
        <v>31</v>
      </c>
      <c r="I1722" s="4" t="s">
        <v>2029</v>
      </c>
      <c r="J1722" s="4" t="s">
        <v>20</v>
      </c>
      <c r="K1722" s="4" t="s">
        <v>32</v>
      </c>
      <c r="L1722" s="4" t="s">
        <v>21</v>
      </c>
      <c r="M1722" s="19">
        <v>81057.599999999904</v>
      </c>
      <c r="N1722" s="15">
        <v>83200</v>
      </c>
      <c r="O1722" s="21">
        <v>82128.799999999901</v>
      </c>
      <c r="P1722" s="25">
        <f t="shared" si="80"/>
        <v>0</v>
      </c>
      <c r="Q1722" s="25">
        <f t="shared" si="81"/>
        <v>0</v>
      </c>
      <c r="R1722" s="25">
        <f t="shared" si="82"/>
        <v>0</v>
      </c>
    </row>
    <row r="1723" spans="1:18" x14ac:dyDescent="0.2">
      <c r="A1723" s="5" t="s">
        <v>26</v>
      </c>
      <c r="B1723" s="5" t="s">
        <v>1037</v>
      </c>
      <c r="C1723" s="5" t="s">
        <v>50</v>
      </c>
      <c r="D1723" s="5" t="s">
        <v>1038</v>
      </c>
      <c r="E1723" s="5" t="s">
        <v>99</v>
      </c>
      <c r="F1723" s="5" t="s">
        <v>99</v>
      </c>
      <c r="G1723" s="5" t="s">
        <v>99</v>
      </c>
      <c r="H1723" s="5" t="s">
        <v>100</v>
      </c>
      <c r="I1723" s="5" t="s">
        <v>2893</v>
      </c>
      <c r="J1723" s="5" t="s">
        <v>20</v>
      </c>
      <c r="K1723" s="5" t="s">
        <v>32</v>
      </c>
      <c r="L1723" s="5" t="s">
        <v>101</v>
      </c>
      <c r="M1723" s="17">
        <v>72000</v>
      </c>
      <c r="N1723" s="17">
        <v>98000</v>
      </c>
      <c r="O1723" s="18">
        <v>85000</v>
      </c>
      <c r="P1723" s="25">
        <f t="shared" si="80"/>
        <v>0</v>
      </c>
      <c r="Q1723" s="25">
        <f t="shared" si="81"/>
        <v>0</v>
      </c>
      <c r="R1723" s="25">
        <f t="shared" si="82"/>
        <v>0</v>
      </c>
    </row>
    <row r="1724" spans="1:18" x14ac:dyDescent="0.2">
      <c r="A1724" s="4" t="s">
        <v>81</v>
      </c>
      <c r="B1724" s="4" t="s">
        <v>147</v>
      </c>
      <c r="C1724" s="4" t="s">
        <v>50</v>
      </c>
      <c r="D1724" s="4" t="s">
        <v>148</v>
      </c>
      <c r="E1724" s="4" t="s">
        <v>63</v>
      </c>
      <c r="F1724" s="4" t="s">
        <v>63</v>
      </c>
      <c r="G1724" s="4" t="s">
        <v>63</v>
      </c>
      <c r="H1724" s="4" t="s">
        <v>53</v>
      </c>
      <c r="I1724" s="4" t="s">
        <v>2894</v>
      </c>
      <c r="J1724" s="4" t="s">
        <v>20</v>
      </c>
      <c r="K1724" s="4" t="s">
        <v>32</v>
      </c>
      <c r="L1724" s="4" t="s">
        <v>150</v>
      </c>
      <c r="M1724" s="15">
        <v>104000</v>
      </c>
      <c r="N1724" s="15">
        <v>110000</v>
      </c>
      <c r="O1724" s="16">
        <v>107000</v>
      </c>
      <c r="P1724" s="25">
        <f t="shared" si="80"/>
        <v>0</v>
      </c>
      <c r="Q1724" s="25">
        <f t="shared" si="81"/>
        <v>0</v>
      </c>
      <c r="R1724" s="25">
        <f t="shared" si="82"/>
        <v>0</v>
      </c>
    </row>
    <row r="1725" spans="1:18" x14ac:dyDescent="0.2">
      <c r="A1725" s="5" t="s">
        <v>48</v>
      </c>
      <c r="B1725" s="5" t="s">
        <v>1688</v>
      </c>
      <c r="C1725" s="5" t="s">
        <v>28</v>
      </c>
      <c r="D1725" s="5" t="s">
        <v>993</v>
      </c>
      <c r="E1725" s="5" t="s">
        <v>37</v>
      </c>
      <c r="F1725" s="5" t="s">
        <v>37</v>
      </c>
      <c r="G1725" s="5" t="s">
        <v>37</v>
      </c>
      <c r="H1725" s="5" t="s">
        <v>31</v>
      </c>
      <c r="I1725" s="5" t="s">
        <v>2895</v>
      </c>
      <c r="J1725" s="5" t="s">
        <v>45</v>
      </c>
      <c r="K1725" s="5" t="s">
        <v>32</v>
      </c>
      <c r="L1725" s="5" t="s">
        <v>732</v>
      </c>
      <c r="M1725" s="17">
        <v>60000</v>
      </c>
      <c r="N1725" s="17">
        <v>82000</v>
      </c>
      <c r="O1725" s="18">
        <v>71000</v>
      </c>
      <c r="P1725" s="25">
        <f t="shared" si="80"/>
        <v>0</v>
      </c>
      <c r="Q1725" s="25">
        <f t="shared" si="81"/>
        <v>0</v>
      </c>
      <c r="R1725" s="25">
        <f t="shared" si="82"/>
        <v>0</v>
      </c>
    </row>
    <row r="1726" spans="1:18" x14ac:dyDescent="0.2">
      <c r="A1726" s="4" t="s">
        <v>96</v>
      </c>
      <c r="B1726" s="4" t="s">
        <v>1312</v>
      </c>
      <c r="C1726" s="4" t="s">
        <v>50</v>
      </c>
      <c r="D1726" s="4" t="s">
        <v>1483</v>
      </c>
      <c r="E1726" s="4" t="s">
        <v>37</v>
      </c>
      <c r="F1726" s="4" t="s">
        <v>37</v>
      </c>
      <c r="G1726" s="4" t="s">
        <v>37</v>
      </c>
      <c r="H1726" s="4" t="s">
        <v>31</v>
      </c>
      <c r="I1726" s="4" t="s">
        <v>2896</v>
      </c>
      <c r="J1726" s="4" t="s">
        <v>20</v>
      </c>
      <c r="K1726" s="4" t="s">
        <v>32</v>
      </c>
      <c r="L1726" s="4" t="s">
        <v>33</v>
      </c>
      <c r="M1726" s="15">
        <v>68000</v>
      </c>
      <c r="N1726" s="15">
        <v>77000</v>
      </c>
      <c r="O1726" s="16">
        <v>72500</v>
      </c>
      <c r="P1726" s="25">
        <f t="shared" si="80"/>
        <v>0</v>
      </c>
      <c r="Q1726" s="25">
        <f t="shared" si="81"/>
        <v>0</v>
      </c>
      <c r="R1726" s="25">
        <f t="shared" si="82"/>
        <v>0</v>
      </c>
    </row>
    <row r="1727" spans="1:18" x14ac:dyDescent="0.2">
      <c r="A1727" s="5" t="s">
        <v>424</v>
      </c>
      <c r="B1727" s="5" t="s">
        <v>2849</v>
      </c>
      <c r="C1727" s="5" t="s">
        <v>50</v>
      </c>
      <c r="D1727" s="5" t="s">
        <v>2897</v>
      </c>
      <c r="E1727" s="5" t="s">
        <v>810</v>
      </c>
      <c r="F1727" s="5" t="s">
        <v>810</v>
      </c>
      <c r="G1727" s="5" t="s">
        <v>810</v>
      </c>
      <c r="H1727" s="5" t="s">
        <v>31</v>
      </c>
      <c r="I1727" s="5" t="s">
        <v>2898</v>
      </c>
      <c r="J1727" s="5" t="s">
        <v>20</v>
      </c>
      <c r="K1727" s="5" t="s">
        <v>32</v>
      </c>
      <c r="L1727" s="5" t="s">
        <v>21</v>
      </c>
      <c r="M1727" s="17">
        <v>89440</v>
      </c>
      <c r="N1727" s="17">
        <v>89440</v>
      </c>
      <c r="O1727" s="18">
        <v>89440</v>
      </c>
      <c r="P1727" s="25">
        <f t="shared" si="80"/>
        <v>0</v>
      </c>
      <c r="Q1727" s="25">
        <f t="shared" si="81"/>
        <v>0</v>
      </c>
      <c r="R1727" s="25">
        <f t="shared" si="82"/>
        <v>0</v>
      </c>
    </row>
    <row r="1728" spans="1:18" x14ac:dyDescent="0.2">
      <c r="A1728" s="4" t="s">
        <v>48</v>
      </c>
      <c r="B1728" s="4" t="s">
        <v>569</v>
      </c>
      <c r="C1728" s="4" t="s">
        <v>50</v>
      </c>
      <c r="D1728" s="4" t="s">
        <v>139</v>
      </c>
      <c r="E1728" s="4" t="s">
        <v>1876</v>
      </c>
      <c r="F1728" s="4" t="s">
        <v>1876</v>
      </c>
      <c r="G1728" s="4" t="s">
        <v>1876</v>
      </c>
      <c r="H1728" s="4" t="s">
        <v>31</v>
      </c>
      <c r="I1728" s="4" t="s">
        <v>2899</v>
      </c>
      <c r="J1728" s="4" t="s">
        <v>20</v>
      </c>
      <c r="K1728" s="4" t="s">
        <v>32</v>
      </c>
      <c r="L1728" s="4" t="s">
        <v>93</v>
      </c>
      <c r="M1728" s="15">
        <v>65000</v>
      </c>
      <c r="N1728" s="15">
        <v>76000</v>
      </c>
      <c r="O1728" s="16">
        <v>70500</v>
      </c>
      <c r="P1728" s="25">
        <f t="shared" si="80"/>
        <v>0</v>
      </c>
      <c r="Q1728" s="25">
        <f t="shared" si="81"/>
        <v>0</v>
      </c>
      <c r="R1728" s="25">
        <f t="shared" si="82"/>
        <v>0</v>
      </c>
    </row>
    <row r="1729" spans="1:18" x14ac:dyDescent="0.2">
      <c r="A1729" s="5" t="s">
        <v>48</v>
      </c>
      <c r="B1729" s="5" t="s">
        <v>952</v>
      </c>
      <c r="C1729" s="5" t="s">
        <v>50</v>
      </c>
      <c r="D1729" s="5" t="s">
        <v>529</v>
      </c>
      <c r="E1729" s="5" t="s">
        <v>37</v>
      </c>
      <c r="F1729" s="5" t="s">
        <v>37</v>
      </c>
      <c r="G1729" s="5" t="s">
        <v>37</v>
      </c>
      <c r="H1729" s="5" t="s">
        <v>31</v>
      </c>
      <c r="I1729" s="5" t="s">
        <v>2900</v>
      </c>
      <c r="J1729" s="5" t="s">
        <v>20</v>
      </c>
      <c r="K1729" s="5" t="s">
        <v>32</v>
      </c>
      <c r="L1729" s="5" t="s">
        <v>21</v>
      </c>
      <c r="M1729" s="17">
        <v>51000</v>
      </c>
      <c r="N1729" s="17">
        <v>57200</v>
      </c>
      <c r="O1729" s="18">
        <v>54100</v>
      </c>
      <c r="P1729" s="25">
        <f t="shared" si="80"/>
        <v>0</v>
      </c>
      <c r="Q1729" s="25">
        <f t="shared" si="81"/>
        <v>1</v>
      </c>
      <c r="R1729" s="25">
        <f t="shared" si="82"/>
        <v>0</v>
      </c>
    </row>
    <row r="1730" spans="1:18" x14ac:dyDescent="0.2">
      <c r="A1730" s="4" t="s">
        <v>96</v>
      </c>
      <c r="B1730" s="4" t="s">
        <v>606</v>
      </c>
      <c r="C1730" s="4" t="s">
        <v>50</v>
      </c>
      <c r="D1730" s="4" t="s">
        <v>2901</v>
      </c>
      <c r="E1730" s="4" t="s">
        <v>279</v>
      </c>
      <c r="F1730" s="4" t="s">
        <v>279</v>
      </c>
      <c r="G1730" s="4" t="s">
        <v>279</v>
      </c>
      <c r="H1730" s="4" t="s">
        <v>31</v>
      </c>
      <c r="I1730" s="4" t="s">
        <v>2902</v>
      </c>
      <c r="J1730" s="4" t="s">
        <v>20</v>
      </c>
      <c r="K1730" s="4" t="s">
        <v>32</v>
      </c>
      <c r="L1730" s="4" t="s">
        <v>21</v>
      </c>
      <c r="M1730" s="15">
        <v>48000</v>
      </c>
      <c r="N1730" s="15">
        <v>83000</v>
      </c>
      <c r="O1730" s="16">
        <v>65500</v>
      </c>
      <c r="P1730" s="25">
        <f t="shared" si="80"/>
        <v>0</v>
      </c>
      <c r="Q1730" s="25">
        <f t="shared" si="81"/>
        <v>0</v>
      </c>
      <c r="R1730" s="25">
        <f t="shared" si="82"/>
        <v>0</v>
      </c>
    </row>
    <row r="1731" spans="1:18" x14ac:dyDescent="0.2">
      <c r="A1731" s="5" t="s">
        <v>88</v>
      </c>
      <c r="B1731" s="5" t="s">
        <v>972</v>
      </c>
      <c r="C1731" s="5" t="s">
        <v>23</v>
      </c>
      <c r="D1731" s="5" t="s">
        <v>2903</v>
      </c>
      <c r="E1731" s="5" t="s">
        <v>37</v>
      </c>
      <c r="F1731" s="5" t="s">
        <v>37</v>
      </c>
      <c r="G1731" s="5" t="s">
        <v>37</v>
      </c>
      <c r="H1731" s="5" t="s">
        <v>31</v>
      </c>
      <c r="I1731" s="5" t="s">
        <v>2029</v>
      </c>
      <c r="J1731" s="5" t="s">
        <v>20</v>
      </c>
      <c r="K1731" s="5" t="s">
        <v>32</v>
      </c>
      <c r="L1731" s="5" t="s">
        <v>33</v>
      </c>
      <c r="M1731" s="17">
        <v>91520</v>
      </c>
      <c r="N1731" s="17">
        <v>91520</v>
      </c>
      <c r="O1731" s="18">
        <v>91520</v>
      </c>
      <c r="P1731" s="25">
        <f t="shared" ref="P1731:P1760" si="83">IF(OR(M1731&lt;V$21, M1731&gt;V$25), 1, 0)</f>
        <v>0</v>
      </c>
      <c r="Q1731" s="25">
        <f t="shared" si="81"/>
        <v>0</v>
      </c>
      <c r="R1731" s="25">
        <f t="shared" si="82"/>
        <v>0</v>
      </c>
    </row>
    <row r="1732" spans="1:18" x14ac:dyDescent="0.2">
      <c r="A1732" s="4" t="s">
        <v>81</v>
      </c>
      <c r="B1732" s="4" t="s">
        <v>217</v>
      </c>
      <c r="C1732" s="4" t="s">
        <v>23</v>
      </c>
      <c r="D1732" s="4" t="s">
        <v>1809</v>
      </c>
      <c r="E1732" s="4" t="s">
        <v>2904</v>
      </c>
      <c r="F1732" s="4" t="s">
        <v>2904</v>
      </c>
      <c r="G1732" s="4" t="s">
        <v>2904</v>
      </c>
      <c r="H1732" s="4" t="s">
        <v>100</v>
      </c>
      <c r="I1732" s="4" t="s">
        <v>2905</v>
      </c>
      <c r="J1732" s="4" t="s">
        <v>45</v>
      </c>
      <c r="K1732" s="4" t="s">
        <v>32</v>
      </c>
      <c r="L1732" s="4" t="s">
        <v>21</v>
      </c>
      <c r="M1732" s="15">
        <v>66000</v>
      </c>
      <c r="N1732" s="15">
        <v>84500</v>
      </c>
      <c r="O1732" s="16">
        <v>75250</v>
      </c>
      <c r="P1732" s="25">
        <f t="shared" si="83"/>
        <v>0</v>
      </c>
      <c r="Q1732" s="25">
        <f t="shared" si="81"/>
        <v>0</v>
      </c>
      <c r="R1732" s="25">
        <f t="shared" si="82"/>
        <v>0</v>
      </c>
    </row>
    <row r="1733" spans="1:18" x14ac:dyDescent="0.2">
      <c r="A1733" s="5" t="s">
        <v>26</v>
      </c>
      <c r="B1733" s="5" t="s">
        <v>2906</v>
      </c>
      <c r="C1733" s="5" t="s">
        <v>188</v>
      </c>
      <c r="D1733" s="5" t="s">
        <v>470</v>
      </c>
      <c r="E1733" s="5" t="s">
        <v>63</v>
      </c>
      <c r="F1733" s="5" t="s">
        <v>63</v>
      </c>
      <c r="G1733" s="5" t="s">
        <v>63</v>
      </c>
      <c r="H1733" s="5" t="s">
        <v>53</v>
      </c>
      <c r="I1733" s="5" t="s">
        <v>2794</v>
      </c>
      <c r="J1733" s="5" t="s">
        <v>20</v>
      </c>
      <c r="K1733" s="5" t="s">
        <v>32</v>
      </c>
      <c r="L1733" s="5" t="s">
        <v>33</v>
      </c>
      <c r="M1733" s="17">
        <v>72000</v>
      </c>
      <c r="N1733" s="17">
        <v>100000</v>
      </c>
      <c r="O1733" s="18">
        <v>86000</v>
      </c>
      <c r="P1733" s="25">
        <f t="shared" si="83"/>
        <v>0</v>
      </c>
      <c r="Q1733" s="25">
        <f t="shared" si="81"/>
        <v>0</v>
      </c>
      <c r="R1733" s="25">
        <f t="shared" si="82"/>
        <v>0</v>
      </c>
    </row>
    <row r="1734" spans="1:18" x14ac:dyDescent="0.2">
      <c r="A1734" s="4" t="s">
        <v>48</v>
      </c>
      <c r="B1734" s="4" t="s">
        <v>2907</v>
      </c>
      <c r="C1734" s="4" t="s">
        <v>50</v>
      </c>
      <c r="D1734" s="4" t="s">
        <v>2908</v>
      </c>
      <c r="E1734" s="4" t="s">
        <v>123</v>
      </c>
      <c r="F1734" s="4" t="s">
        <v>123</v>
      </c>
      <c r="G1734" s="4" t="s">
        <v>123</v>
      </c>
      <c r="H1734" s="4" t="s">
        <v>31</v>
      </c>
      <c r="I1734" s="4" t="s">
        <v>2909</v>
      </c>
      <c r="J1734" s="4" t="s">
        <v>375</v>
      </c>
      <c r="K1734" s="4" t="s">
        <v>32</v>
      </c>
      <c r="L1734" s="4" t="s">
        <v>21</v>
      </c>
      <c r="M1734" s="15">
        <v>71000</v>
      </c>
      <c r="N1734" s="15">
        <v>119000</v>
      </c>
      <c r="O1734" s="16">
        <v>95000</v>
      </c>
      <c r="P1734" s="25">
        <f t="shared" si="83"/>
        <v>0</v>
      </c>
      <c r="Q1734" s="25">
        <f t="shared" si="81"/>
        <v>1</v>
      </c>
      <c r="R1734" s="25">
        <f t="shared" si="82"/>
        <v>0</v>
      </c>
    </row>
    <row r="1735" spans="1:18" x14ac:dyDescent="0.2">
      <c r="A1735" s="5" t="s">
        <v>424</v>
      </c>
      <c r="B1735" s="5" t="s">
        <v>2849</v>
      </c>
      <c r="C1735" s="5" t="s">
        <v>50</v>
      </c>
      <c r="D1735" s="5" t="s">
        <v>2910</v>
      </c>
      <c r="E1735" s="5" t="s">
        <v>316</v>
      </c>
      <c r="F1735" s="5" t="s">
        <v>316</v>
      </c>
      <c r="G1735" s="5" t="s">
        <v>316</v>
      </c>
      <c r="H1735" s="5" t="s">
        <v>31</v>
      </c>
      <c r="I1735" s="5" t="s">
        <v>2911</v>
      </c>
      <c r="J1735" s="5" t="s">
        <v>20</v>
      </c>
      <c r="K1735" s="5" t="s">
        <v>32</v>
      </c>
      <c r="L1735" s="5" t="s">
        <v>732</v>
      </c>
      <c r="M1735" s="17">
        <v>89440</v>
      </c>
      <c r="N1735" s="17">
        <v>89440</v>
      </c>
      <c r="O1735" s="18">
        <v>89440</v>
      </c>
      <c r="P1735" s="25">
        <f t="shared" si="83"/>
        <v>0</v>
      </c>
      <c r="Q1735" s="25">
        <f t="shared" si="81"/>
        <v>0</v>
      </c>
      <c r="R1735" s="25">
        <f t="shared" si="82"/>
        <v>0</v>
      </c>
    </row>
    <row r="1736" spans="1:18" x14ac:dyDescent="0.2">
      <c r="A1736" s="4" t="s">
        <v>81</v>
      </c>
      <c r="B1736" s="4" t="s">
        <v>686</v>
      </c>
      <c r="C1736" s="4" t="s">
        <v>50</v>
      </c>
      <c r="D1736" s="4" t="s">
        <v>1202</v>
      </c>
      <c r="E1736" s="4" t="s">
        <v>37</v>
      </c>
      <c r="F1736" s="4" t="s">
        <v>37</v>
      </c>
      <c r="G1736" s="4" t="s">
        <v>37</v>
      </c>
      <c r="H1736" s="4" t="s">
        <v>31</v>
      </c>
      <c r="I1736" s="4" t="s">
        <v>2912</v>
      </c>
      <c r="J1736" s="4" t="s">
        <v>45</v>
      </c>
      <c r="K1736" s="4" t="s">
        <v>32</v>
      </c>
      <c r="L1736" s="4" t="s">
        <v>46</v>
      </c>
      <c r="M1736" s="15">
        <v>137280</v>
      </c>
      <c r="N1736" s="15">
        <v>150000</v>
      </c>
      <c r="O1736" s="16">
        <v>143640</v>
      </c>
      <c r="P1736" s="25">
        <f t="shared" si="83"/>
        <v>1</v>
      </c>
      <c r="Q1736" s="25">
        <f t="shared" si="81"/>
        <v>1</v>
      </c>
      <c r="R1736" s="25">
        <f t="shared" si="82"/>
        <v>1</v>
      </c>
    </row>
    <row r="1737" spans="1:18" x14ac:dyDescent="0.2">
      <c r="A1737" s="5" t="s">
        <v>26</v>
      </c>
      <c r="B1737" s="5" t="s">
        <v>1459</v>
      </c>
      <c r="C1737" s="5" t="s">
        <v>50</v>
      </c>
      <c r="D1737" s="5" t="s">
        <v>1194</v>
      </c>
      <c r="E1737" s="5" t="s">
        <v>37</v>
      </c>
      <c r="F1737" s="5" t="s">
        <v>37</v>
      </c>
      <c r="G1737" s="5" t="s">
        <v>37</v>
      </c>
      <c r="H1737" s="5" t="s">
        <v>31</v>
      </c>
      <c r="I1737" s="5" t="s">
        <v>2913</v>
      </c>
      <c r="J1737" s="5" t="s">
        <v>20</v>
      </c>
      <c r="K1737" s="5" t="s">
        <v>32</v>
      </c>
      <c r="L1737" s="5" t="s">
        <v>21</v>
      </c>
      <c r="M1737" s="17">
        <v>58000</v>
      </c>
      <c r="N1737" s="17">
        <v>65000</v>
      </c>
      <c r="O1737" s="18">
        <v>61500</v>
      </c>
      <c r="P1737" s="25">
        <f t="shared" si="83"/>
        <v>0</v>
      </c>
      <c r="Q1737" s="25">
        <f t="shared" si="81"/>
        <v>0</v>
      </c>
      <c r="R1737" s="25">
        <f t="shared" si="82"/>
        <v>0</v>
      </c>
    </row>
    <row r="1738" spans="1:18" x14ac:dyDescent="0.2">
      <c r="A1738" s="4" t="s">
        <v>424</v>
      </c>
      <c r="B1738" s="4" t="s">
        <v>2849</v>
      </c>
      <c r="C1738" s="4" t="s">
        <v>50</v>
      </c>
      <c r="D1738" s="4" t="s">
        <v>1712</v>
      </c>
      <c r="E1738" s="4" t="s">
        <v>99</v>
      </c>
      <c r="F1738" s="4" t="s">
        <v>99</v>
      </c>
      <c r="G1738" s="4" t="s">
        <v>99</v>
      </c>
      <c r="H1738" s="4" t="s">
        <v>100</v>
      </c>
      <c r="I1738" s="4" t="s">
        <v>2029</v>
      </c>
      <c r="J1738" s="4" t="s">
        <v>20</v>
      </c>
      <c r="K1738" s="4" t="s">
        <v>32</v>
      </c>
      <c r="L1738" s="4" t="s">
        <v>21</v>
      </c>
      <c r="M1738" s="15">
        <v>87360</v>
      </c>
      <c r="N1738" s="15">
        <v>87360</v>
      </c>
      <c r="O1738" s="16">
        <v>87360</v>
      </c>
      <c r="P1738" s="25">
        <f t="shared" si="83"/>
        <v>0</v>
      </c>
      <c r="Q1738" s="25">
        <f t="shared" si="81"/>
        <v>0</v>
      </c>
      <c r="R1738" s="25">
        <f t="shared" si="82"/>
        <v>0</v>
      </c>
    </row>
    <row r="1739" spans="1:18" x14ac:dyDescent="0.2">
      <c r="A1739" s="5" t="s">
        <v>26</v>
      </c>
      <c r="B1739" s="5" t="s">
        <v>2914</v>
      </c>
      <c r="C1739" s="5" t="s">
        <v>61</v>
      </c>
      <c r="D1739" s="5" t="s">
        <v>2915</v>
      </c>
      <c r="E1739" s="5" t="s">
        <v>276</v>
      </c>
      <c r="F1739" s="5" t="s">
        <v>276</v>
      </c>
      <c r="G1739" s="5" t="s">
        <v>276</v>
      </c>
      <c r="H1739" s="5" t="s">
        <v>146</v>
      </c>
      <c r="I1739" s="5" t="s">
        <v>2916</v>
      </c>
      <c r="J1739" s="5" t="s">
        <v>20</v>
      </c>
      <c r="K1739" s="5" t="s">
        <v>32</v>
      </c>
      <c r="L1739" s="5" t="s">
        <v>21</v>
      </c>
      <c r="M1739" s="17">
        <v>84000</v>
      </c>
      <c r="N1739" s="17">
        <v>123000</v>
      </c>
      <c r="O1739" s="18">
        <v>103500</v>
      </c>
      <c r="P1739" s="25">
        <f t="shared" si="83"/>
        <v>0</v>
      </c>
      <c r="Q1739" s="25">
        <f t="shared" si="81"/>
        <v>1</v>
      </c>
      <c r="R1739" s="25">
        <f t="shared" si="82"/>
        <v>0</v>
      </c>
    </row>
    <row r="1740" spans="1:18" x14ac:dyDescent="0.2">
      <c r="A1740" s="4" t="s">
        <v>81</v>
      </c>
      <c r="B1740" s="4" t="s">
        <v>1314</v>
      </c>
      <c r="C1740" s="4" t="s">
        <v>1031</v>
      </c>
      <c r="D1740" s="4" t="s">
        <v>1315</v>
      </c>
      <c r="E1740" s="4" t="s">
        <v>1890</v>
      </c>
      <c r="F1740" s="4" t="s">
        <v>1890</v>
      </c>
      <c r="G1740" s="4" t="s">
        <v>1890</v>
      </c>
      <c r="H1740" s="4" t="s">
        <v>18</v>
      </c>
      <c r="I1740" s="4" t="s">
        <v>2917</v>
      </c>
      <c r="J1740" s="4" t="s">
        <v>45</v>
      </c>
      <c r="K1740" s="4" t="s">
        <v>32</v>
      </c>
      <c r="L1740" s="4" t="s">
        <v>21</v>
      </c>
      <c r="M1740" s="15">
        <v>66000</v>
      </c>
      <c r="N1740" s="15">
        <v>84500</v>
      </c>
      <c r="O1740" s="16">
        <v>75250</v>
      </c>
      <c r="P1740" s="25">
        <f t="shared" si="83"/>
        <v>0</v>
      </c>
      <c r="Q1740" s="25">
        <f t="shared" si="81"/>
        <v>0</v>
      </c>
      <c r="R1740" s="25">
        <f t="shared" si="82"/>
        <v>0</v>
      </c>
    </row>
    <row r="1741" spans="1:18" x14ac:dyDescent="0.2">
      <c r="A1741" s="5" t="s">
        <v>55</v>
      </c>
      <c r="B1741" s="5" t="s">
        <v>1363</v>
      </c>
      <c r="C1741" s="5" t="s">
        <v>50</v>
      </c>
      <c r="D1741" s="5" t="s">
        <v>2918</v>
      </c>
      <c r="E1741" s="5" t="s">
        <v>123</v>
      </c>
      <c r="F1741" s="5" t="s">
        <v>123</v>
      </c>
      <c r="G1741" s="5" t="s">
        <v>123</v>
      </c>
      <c r="H1741" s="5" t="s">
        <v>31</v>
      </c>
      <c r="I1741" s="5" t="s">
        <v>2919</v>
      </c>
      <c r="J1741" s="5" t="s">
        <v>45</v>
      </c>
      <c r="K1741" s="5" t="s">
        <v>32</v>
      </c>
      <c r="L1741" s="5" t="s">
        <v>21</v>
      </c>
      <c r="M1741" s="17">
        <v>70000</v>
      </c>
      <c r="N1741" s="17">
        <v>104000</v>
      </c>
      <c r="O1741" s="18">
        <v>87000</v>
      </c>
      <c r="P1741" s="25">
        <f t="shared" si="83"/>
        <v>0</v>
      </c>
      <c r="Q1741" s="25">
        <f t="shared" si="81"/>
        <v>0</v>
      </c>
      <c r="R1741" s="25">
        <f t="shared" si="82"/>
        <v>0</v>
      </c>
    </row>
    <row r="1742" spans="1:18" x14ac:dyDescent="0.2">
      <c r="A1742" s="4" t="s">
        <v>48</v>
      </c>
      <c r="B1742" s="4" t="s">
        <v>2920</v>
      </c>
      <c r="C1742" s="4" t="s">
        <v>50</v>
      </c>
      <c r="D1742" s="4" t="s">
        <v>247</v>
      </c>
      <c r="E1742" s="4" t="s">
        <v>248</v>
      </c>
      <c r="F1742" s="4" t="s">
        <v>248</v>
      </c>
      <c r="G1742" s="4" t="s">
        <v>248</v>
      </c>
      <c r="H1742" s="4" t="s">
        <v>146</v>
      </c>
      <c r="I1742" s="4" t="s">
        <v>2921</v>
      </c>
      <c r="J1742" s="4" t="s">
        <v>20</v>
      </c>
      <c r="K1742" s="4" t="s">
        <v>32</v>
      </c>
      <c r="L1742" s="4" t="s">
        <v>21</v>
      </c>
      <c r="M1742" s="15">
        <v>68500</v>
      </c>
      <c r="N1742" s="15">
        <v>87000</v>
      </c>
      <c r="O1742" s="16">
        <v>77750</v>
      </c>
      <c r="P1742" s="25">
        <f t="shared" si="83"/>
        <v>0</v>
      </c>
      <c r="Q1742" s="25">
        <f t="shared" si="81"/>
        <v>0</v>
      </c>
      <c r="R1742" s="25">
        <f t="shared" si="82"/>
        <v>0</v>
      </c>
    </row>
    <row r="1743" spans="1:18" x14ac:dyDescent="0.2">
      <c r="A1743" s="5" t="s">
        <v>55</v>
      </c>
      <c r="B1743" s="5" t="s">
        <v>1725</v>
      </c>
      <c r="C1743" s="5" t="s">
        <v>50</v>
      </c>
      <c r="D1743" s="5" t="s">
        <v>1726</v>
      </c>
      <c r="E1743" s="5" t="s">
        <v>1835</v>
      </c>
      <c r="F1743" s="5" t="s">
        <v>1835</v>
      </c>
      <c r="G1743" s="5" t="s">
        <v>1835</v>
      </c>
      <c r="H1743" s="5" t="s">
        <v>146</v>
      </c>
      <c r="I1743" s="5" t="s">
        <v>2922</v>
      </c>
      <c r="J1743" s="5" t="s">
        <v>20</v>
      </c>
      <c r="K1743" s="5" t="s">
        <v>32</v>
      </c>
      <c r="L1743" s="5" t="s">
        <v>21</v>
      </c>
      <c r="M1743" s="17">
        <v>54000</v>
      </c>
      <c r="N1743" s="17">
        <v>67000</v>
      </c>
      <c r="O1743" s="18">
        <v>60500</v>
      </c>
      <c r="P1743" s="25">
        <f t="shared" si="83"/>
        <v>0</v>
      </c>
      <c r="Q1743" s="25">
        <f t="shared" si="81"/>
        <v>0</v>
      </c>
      <c r="R1743" s="25">
        <f t="shared" si="82"/>
        <v>0</v>
      </c>
    </row>
    <row r="1744" spans="1:18" x14ac:dyDescent="0.2">
      <c r="A1744" s="4" t="s">
        <v>81</v>
      </c>
      <c r="B1744" s="4" t="s">
        <v>2923</v>
      </c>
      <c r="C1744" s="4" t="s">
        <v>23</v>
      </c>
      <c r="D1744" s="4" t="s">
        <v>583</v>
      </c>
      <c r="E1744" s="4" t="s">
        <v>99</v>
      </c>
      <c r="F1744" s="4" t="s">
        <v>99</v>
      </c>
      <c r="G1744" s="4" t="s">
        <v>99</v>
      </c>
      <c r="H1744" s="4" t="s">
        <v>100</v>
      </c>
      <c r="I1744" s="4" t="s">
        <v>2924</v>
      </c>
      <c r="J1744" s="4" t="s">
        <v>45</v>
      </c>
      <c r="K1744" s="4" t="s">
        <v>32</v>
      </c>
      <c r="L1744" s="4" t="s">
        <v>21</v>
      </c>
      <c r="M1744" s="15">
        <v>73000</v>
      </c>
      <c r="N1744" s="15">
        <v>85000</v>
      </c>
      <c r="O1744" s="16">
        <v>79000</v>
      </c>
      <c r="P1744" s="25">
        <f t="shared" si="83"/>
        <v>0</v>
      </c>
      <c r="Q1744" s="25">
        <f t="shared" si="81"/>
        <v>0</v>
      </c>
      <c r="R1744" s="25">
        <f t="shared" si="82"/>
        <v>0</v>
      </c>
    </row>
    <row r="1745" spans="1:18" x14ac:dyDescent="0.2">
      <c r="A1745" s="5" t="s">
        <v>96</v>
      </c>
      <c r="B1745" s="5" t="s">
        <v>1306</v>
      </c>
      <c r="C1745" s="5" t="s">
        <v>50</v>
      </c>
      <c r="D1745" s="5" t="s">
        <v>1307</v>
      </c>
      <c r="E1745" s="5" t="s">
        <v>1125</v>
      </c>
      <c r="F1745" s="5" t="s">
        <v>1125</v>
      </c>
      <c r="G1745" s="5" t="s">
        <v>1125</v>
      </c>
      <c r="H1745" s="5" t="s">
        <v>53</v>
      </c>
      <c r="I1745" s="5" t="s">
        <v>2925</v>
      </c>
      <c r="J1745" s="5" t="s">
        <v>20</v>
      </c>
      <c r="K1745" s="5" t="s">
        <v>32</v>
      </c>
      <c r="L1745" s="5" t="s">
        <v>21</v>
      </c>
      <c r="M1745" s="17">
        <v>60000</v>
      </c>
      <c r="N1745" s="17">
        <v>70000</v>
      </c>
      <c r="O1745" s="18">
        <v>65000</v>
      </c>
      <c r="P1745" s="25">
        <f t="shared" si="83"/>
        <v>0</v>
      </c>
      <c r="Q1745" s="25">
        <f t="shared" si="81"/>
        <v>0</v>
      </c>
      <c r="R1745" s="25">
        <f t="shared" si="82"/>
        <v>0</v>
      </c>
    </row>
    <row r="1746" spans="1:18" x14ac:dyDescent="0.2">
      <c r="A1746" s="4" t="s">
        <v>88</v>
      </c>
      <c r="B1746" s="4" t="s">
        <v>321</v>
      </c>
      <c r="C1746" s="4" t="s">
        <v>90</v>
      </c>
      <c r="D1746" s="4" t="s">
        <v>322</v>
      </c>
      <c r="E1746" s="4" t="s">
        <v>323</v>
      </c>
      <c r="F1746" s="4" t="s">
        <v>323</v>
      </c>
      <c r="G1746" s="4" t="s">
        <v>323</v>
      </c>
      <c r="H1746" s="4" t="s">
        <v>53</v>
      </c>
      <c r="I1746" s="4" t="s">
        <v>2926</v>
      </c>
      <c r="J1746" s="4" t="s">
        <v>20</v>
      </c>
      <c r="K1746" s="4" t="s">
        <v>32</v>
      </c>
      <c r="L1746" s="4" t="s">
        <v>325</v>
      </c>
      <c r="M1746" s="15">
        <v>70000</v>
      </c>
      <c r="N1746" s="15">
        <v>85000</v>
      </c>
      <c r="O1746" s="16">
        <v>77500</v>
      </c>
      <c r="P1746" s="25">
        <f t="shared" si="83"/>
        <v>0</v>
      </c>
      <c r="Q1746" s="25">
        <f t="shared" si="81"/>
        <v>0</v>
      </c>
      <c r="R1746" s="25">
        <f t="shared" si="82"/>
        <v>0</v>
      </c>
    </row>
    <row r="1747" spans="1:18" x14ac:dyDescent="0.2">
      <c r="A1747" s="5" t="s">
        <v>88</v>
      </c>
      <c r="B1747" s="5" t="s">
        <v>321</v>
      </c>
      <c r="C1747" s="5" t="s">
        <v>90</v>
      </c>
      <c r="D1747" s="5" t="s">
        <v>322</v>
      </c>
      <c r="E1747" s="5" t="s">
        <v>323</v>
      </c>
      <c r="F1747" s="5" t="s">
        <v>323</v>
      </c>
      <c r="G1747" s="5" t="s">
        <v>323</v>
      </c>
      <c r="H1747" s="5" t="s">
        <v>146</v>
      </c>
      <c r="I1747" s="5" t="s">
        <v>2926</v>
      </c>
      <c r="J1747" s="5" t="s">
        <v>20</v>
      </c>
      <c r="K1747" s="5" t="s">
        <v>32</v>
      </c>
      <c r="L1747" s="5" t="s">
        <v>325</v>
      </c>
      <c r="M1747" s="17">
        <v>70000</v>
      </c>
      <c r="N1747" s="17">
        <v>85000</v>
      </c>
      <c r="O1747" s="18">
        <v>77500</v>
      </c>
      <c r="P1747" s="25">
        <f t="shared" si="83"/>
        <v>0</v>
      </c>
      <c r="Q1747" s="25">
        <f t="shared" si="81"/>
        <v>0</v>
      </c>
      <c r="R1747" s="25">
        <f t="shared" si="82"/>
        <v>0</v>
      </c>
    </row>
    <row r="1748" spans="1:18" x14ac:dyDescent="0.2">
      <c r="A1748" s="4" t="s">
        <v>88</v>
      </c>
      <c r="B1748" s="4" t="s">
        <v>321</v>
      </c>
      <c r="C1748" s="4" t="s">
        <v>90</v>
      </c>
      <c r="D1748" s="4" t="s">
        <v>322</v>
      </c>
      <c r="E1748" s="4" t="s">
        <v>323</v>
      </c>
      <c r="F1748" s="4" t="s">
        <v>323</v>
      </c>
      <c r="G1748" s="4" t="s">
        <v>323</v>
      </c>
      <c r="H1748" s="4" t="s">
        <v>178</v>
      </c>
      <c r="I1748" s="4" t="s">
        <v>2926</v>
      </c>
      <c r="J1748" s="4" t="s">
        <v>20</v>
      </c>
      <c r="K1748" s="4" t="s">
        <v>32</v>
      </c>
      <c r="L1748" s="4" t="s">
        <v>325</v>
      </c>
      <c r="M1748" s="15">
        <v>70000</v>
      </c>
      <c r="N1748" s="15">
        <v>85000</v>
      </c>
      <c r="O1748" s="16">
        <v>77500</v>
      </c>
      <c r="P1748" s="25">
        <f t="shared" si="83"/>
        <v>0</v>
      </c>
      <c r="Q1748" s="25">
        <f t="shared" si="81"/>
        <v>0</v>
      </c>
      <c r="R1748" s="25">
        <f t="shared" si="82"/>
        <v>0</v>
      </c>
    </row>
    <row r="1749" spans="1:18" x14ac:dyDescent="0.2">
      <c r="A1749" s="5" t="s">
        <v>48</v>
      </c>
      <c r="B1749" s="5" t="s">
        <v>2927</v>
      </c>
      <c r="C1749" s="5" t="s">
        <v>50</v>
      </c>
      <c r="D1749" s="5" t="s">
        <v>2928</v>
      </c>
      <c r="E1749" s="5" t="s">
        <v>2904</v>
      </c>
      <c r="F1749" s="5" t="s">
        <v>2904</v>
      </c>
      <c r="G1749" s="5" t="s">
        <v>2904</v>
      </c>
      <c r="H1749" s="5" t="s">
        <v>100</v>
      </c>
      <c r="I1749" s="5" t="s">
        <v>2929</v>
      </c>
      <c r="J1749" s="5" t="s">
        <v>20</v>
      </c>
      <c r="K1749" s="5" t="s">
        <v>17</v>
      </c>
      <c r="L1749" s="5" t="s">
        <v>21</v>
      </c>
      <c r="M1749" s="17">
        <v>68500</v>
      </c>
      <c r="N1749" s="17">
        <v>87000</v>
      </c>
      <c r="O1749" s="18">
        <v>77750</v>
      </c>
      <c r="P1749" s="25">
        <f t="shared" si="83"/>
        <v>0</v>
      </c>
      <c r="Q1749" s="25">
        <f t="shared" si="81"/>
        <v>0</v>
      </c>
      <c r="R1749" s="25">
        <f t="shared" si="82"/>
        <v>0</v>
      </c>
    </row>
    <row r="1750" spans="1:18" x14ac:dyDescent="0.2">
      <c r="A1750" s="4" t="s">
        <v>88</v>
      </c>
      <c r="B1750" s="4" t="s">
        <v>299</v>
      </c>
      <c r="C1750" s="4" t="s">
        <v>90</v>
      </c>
      <c r="D1750" s="4" t="s">
        <v>2930</v>
      </c>
      <c r="E1750" s="4" t="s">
        <v>123</v>
      </c>
      <c r="F1750" s="4" t="s">
        <v>123</v>
      </c>
      <c r="G1750" s="4" t="s">
        <v>123</v>
      </c>
      <c r="H1750" s="4" t="s">
        <v>31</v>
      </c>
      <c r="I1750" s="4" t="s">
        <v>2029</v>
      </c>
      <c r="J1750" s="4" t="s">
        <v>20</v>
      </c>
      <c r="K1750" s="4" t="s">
        <v>32</v>
      </c>
      <c r="L1750" s="4" t="s">
        <v>33</v>
      </c>
      <c r="M1750" s="15">
        <v>95680</v>
      </c>
      <c r="N1750" s="15">
        <v>99840</v>
      </c>
      <c r="O1750" s="16">
        <v>97760</v>
      </c>
      <c r="P1750" s="25">
        <f t="shared" si="83"/>
        <v>0</v>
      </c>
      <c r="Q1750" s="25">
        <f t="shared" si="81"/>
        <v>0</v>
      </c>
      <c r="R1750" s="25">
        <f t="shared" si="82"/>
        <v>0</v>
      </c>
    </row>
    <row r="1751" spans="1:18" x14ac:dyDescent="0.2">
      <c r="A1751" s="5" t="s">
        <v>22</v>
      </c>
      <c r="B1751" s="5" t="s">
        <v>454</v>
      </c>
      <c r="C1751" s="5" t="s">
        <v>50</v>
      </c>
      <c r="D1751" s="5" t="s">
        <v>78</v>
      </c>
      <c r="E1751" s="5" t="s">
        <v>37</v>
      </c>
      <c r="F1751" s="5" t="s">
        <v>37</v>
      </c>
      <c r="G1751" s="5" t="s">
        <v>37</v>
      </c>
      <c r="H1751" s="5" t="s">
        <v>31</v>
      </c>
      <c r="I1751" s="5" t="s">
        <v>2636</v>
      </c>
      <c r="J1751" s="5" t="s">
        <v>20</v>
      </c>
      <c r="K1751" s="5" t="s">
        <v>32</v>
      </c>
      <c r="L1751" s="5" t="s">
        <v>21</v>
      </c>
      <c r="M1751" s="17">
        <v>60000</v>
      </c>
      <c r="N1751" s="17">
        <v>100000</v>
      </c>
      <c r="O1751" s="18">
        <v>80000</v>
      </c>
      <c r="P1751" s="25">
        <f t="shared" si="83"/>
        <v>0</v>
      </c>
      <c r="Q1751" s="25">
        <f t="shared" si="81"/>
        <v>0</v>
      </c>
      <c r="R1751" s="25">
        <f t="shared" si="82"/>
        <v>0</v>
      </c>
    </row>
    <row r="1752" spans="1:18" x14ac:dyDescent="0.2">
      <c r="A1752" s="4" t="s">
        <v>48</v>
      </c>
      <c r="B1752" s="4" t="s">
        <v>2931</v>
      </c>
      <c r="C1752" s="4" t="s">
        <v>23</v>
      </c>
      <c r="D1752" s="4" t="s">
        <v>404</v>
      </c>
      <c r="E1752" s="4" t="s">
        <v>123</v>
      </c>
      <c r="F1752" s="4" t="s">
        <v>123</v>
      </c>
      <c r="G1752" s="4" t="s">
        <v>123</v>
      </c>
      <c r="H1752" s="4" t="s">
        <v>31</v>
      </c>
      <c r="I1752" s="4" t="s">
        <v>1819</v>
      </c>
      <c r="J1752" s="4" t="s">
        <v>20</v>
      </c>
      <c r="K1752" s="4" t="s">
        <v>32</v>
      </c>
      <c r="L1752" s="4" t="s">
        <v>21</v>
      </c>
      <c r="M1752" s="15">
        <v>55000</v>
      </c>
      <c r="N1752" s="15">
        <v>70000</v>
      </c>
      <c r="O1752" s="16">
        <v>62500</v>
      </c>
      <c r="P1752" s="25">
        <f t="shared" si="83"/>
        <v>0</v>
      </c>
      <c r="Q1752" s="25">
        <f t="shared" si="81"/>
        <v>0</v>
      </c>
      <c r="R1752" s="25">
        <f t="shared" si="82"/>
        <v>0</v>
      </c>
    </row>
    <row r="1753" spans="1:18" x14ac:dyDescent="0.2">
      <c r="A1753" s="5" t="s">
        <v>13</v>
      </c>
      <c r="B1753" s="5" t="s">
        <v>94</v>
      </c>
      <c r="C1753" s="5" t="s">
        <v>50</v>
      </c>
      <c r="D1753" s="5" t="s">
        <v>95</v>
      </c>
      <c r="E1753" s="5" t="s">
        <v>37</v>
      </c>
      <c r="F1753" s="5" t="s">
        <v>37</v>
      </c>
      <c r="G1753" s="5" t="s">
        <v>37</v>
      </c>
      <c r="H1753" s="5" t="s">
        <v>31</v>
      </c>
      <c r="I1753" s="5" t="s">
        <v>2932</v>
      </c>
      <c r="J1753" s="5" t="s">
        <v>20</v>
      </c>
      <c r="K1753" s="5" t="s">
        <v>32</v>
      </c>
      <c r="L1753" s="5" t="s">
        <v>46</v>
      </c>
      <c r="M1753" s="17">
        <v>57158.400000000001</v>
      </c>
      <c r="N1753" s="17">
        <v>76232</v>
      </c>
      <c r="O1753" s="18">
        <v>66695.199999999997</v>
      </c>
      <c r="P1753" s="25">
        <f t="shared" si="83"/>
        <v>0</v>
      </c>
      <c r="Q1753" s="25">
        <f t="shared" si="81"/>
        <v>0</v>
      </c>
      <c r="R1753" s="25">
        <f t="shared" si="82"/>
        <v>0</v>
      </c>
    </row>
    <row r="1754" spans="1:18" x14ac:dyDescent="0.2">
      <c r="A1754" s="4" t="s">
        <v>13</v>
      </c>
      <c r="B1754" s="4" t="s">
        <v>2933</v>
      </c>
      <c r="C1754" s="4" t="s">
        <v>67</v>
      </c>
      <c r="D1754" s="4" t="s">
        <v>859</v>
      </c>
      <c r="E1754" s="4" t="s">
        <v>276</v>
      </c>
      <c r="F1754" s="4" t="s">
        <v>276</v>
      </c>
      <c r="G1754" s="4" t="s">
        <v>276</v>
      </c>
      <c r="H1754" s="4" t="s">
        <v>146</v>
      </c>
      <c r="I1754" s="4" t="s">
        <v>2934</v>
      </c>
      <c r="J1754" s="4" t="s">
        <v>45</v>
      </c>
      <c r="K1754" s="4" t="s">
        <v>32</v>
      </c>
      <c r="L1754" s="4" t="s">
        <v>21</v>
      </c>
      <c r="M1754" s="15">
        <v>62000</v>
      </c>
      <c r="N1754" s="15">
        <v>62000</v>
      </c>
      <c r="O1754" s="16">
        <v>62000</v>
      </c>
      <c r="P1754" s="25">
        <f t="shared" si="83"/>
        <v>0</v>
      </c>
      <c r="Q1754" s="25">
        <f t="shared" si="81"/>
        <v>0</v>
      </c>
      <c r="R1754" s="25">
        <f t="shared" si="82"/>
        <v>0</v>
      </c>
    </row>
    <row r="1755" spans="1:18" x14ac:dyDescent="0.2">
      <c r="A1755" s="5" t="s">
        <v>22</v>
      </c>
      <c r="B1755" s="5" t="s">
        <v>23</v>
      </c>
      <c r="C1755" s="5" t="s">
        <v>23</v>
      </c>
      <c r="D1755" s="5" t="s">
        <v>820</v>
      </c>
      <c r="E1755" s="5" t="s">
        <v>2542</v>
      </c>
      <c r="F1755" s="5" t="s">
        <v>2542</v>
      </c>
      <c r="G1755" s="5" t="s">
        <v>2542</v>
      </c>
      <c r="H1755" s="5" t="s">
        <v>146</v>
      </c>
      <c r="I1755" s="5" t="s">
        <v>2935</v>
      </c>
      <c r="J1755" s="5" t="s">
        <v>20</v>
      </c>
      <c r="K1755" s="5" t="s">
        <v>32</v>
      </c>
      <c r="L1755" s="5" t="s">
        <v>21</v>
      </c>
      <c r="M1755" s="17">
        <v>65000</v>
      </c>
      <c r="N1755" s="17">
        <v>87000</v>
      </c>
      <c r="O1755" s="18">
        <v>76000</v>
      </c>
      <c r="P1755" s="25">
        <f t="shared" si="83"/>
        <v>0</v>
      </c>
      <c r="Q1755" s="25">
        <f t="shared" si="81"/>
        <v>0</v>
      </c>
      <c r="R1755" s="25">
        <f t="shared" si="82"/>
        <v>0</v>
      </c>
    </row>
    <row r="1756" spans="1:18" x14ac:dyDescent="0.2">
      <c r="A1756" s="4" t="s">
        <v>22</v>
      </c>
      <c r="B1756" s="4" t="s">
        <v>2936</v>
      </c>
      <c r="C1756" s="4" t="s">
        <v>23</v>
      </c>
      <c r="D1756" s="4" t="s">
        <v>2937</v>
      </c>
      <c r="E1756" s="4" t="s">
        <v>30</v>
      </c>
      <c r="F1756" s="4" t="s">
        <v>30</v>
      </c>
      <c r="G1756" s="4" t="s">
        <v>30</v>
      </c>
      <c r="H1756" s="4" t="s">
        <v>31</v>
      </c>
      <c r="I1756" s="4" t="s">
        <v>2938</v>
      </c>
      <c r="J1756" s="4" t="s">
        <v>20</v>
      </c>
      <c r="K1756" s="4" t="s">
        <v>32</v>
      </c>
      <c r="L1756" s="4" t="s">
        <v>21</v>
      </c>
      <c r="M1756" s="15">
        <v>67000</v>
      </c>
      <c r="N1756" s="15">
        <v>102000</v>
      </c>
      <c r="O1756" s="16">
        <v>84500</v>
      </c>
      <c r="P1756" s="25">
        <f t="shared" si="83"/>
        <v>0</v>
      </c>
      <c r="Q1756" s="25">
        <f t="shared" si="81"/>
        <v>0</v>
      </c>
      <c r="R1756" s="25">
        <f t="shared" si="82"/>
        <v>0</v>
      </c>
    </row>
    <row r="1757" spans="1:18" x14ac:dyDescent="0.2">
      <c r="A1757" s="5" t="s">
        <v>55</v>
      </c>
      <c r="B1757" s="5" t="s">
        <v>1199</v>
      </c>
      <c r="C1757" s="5" t="s">
        <v>15</v>
      </c>
      <c r="D1757" s="5" t="s">
        <v>910</v>
      </c>
      <c r="E1757" s="5" t="s">
        <v>600</v>
      </c>
      <c r="F1757" s="5" t="s">
        <v>600</v>
      </c>
      <c r="G1757" s="5" t="s">
        <v>600</v>
      </c>
      <c r="H1757" s="5" t="s">
        <v>31</v>
      </c>
      <c r="I1757" s="5" t="s">
        <v>2939</v>
      </c>
      <c r="J1757" s="5" t="s">
        <v>20</v>
      </c>
      <c r="K1757" s="5" t="s">
        <v>32</v>
      </c>
      <c r="L1757" s="5" t="s">
        <v>21</v>
      </c>
      <c r="M1757" s="17">
        <v>94000</v>
      </c>
      <c r="N1757" s="17">
        <v>110000</v>
      </c>
      <c r="O1757" s="18">
        <v>102000</v>
      </c>
      <c r="P1757" s="25">
        <f t="shared" si="83"/>
        <v>0</v>
      </c>
      <c r="Q1757" s="25">
        <f t="shared" si="81"/>
        <v>0</v>
      </c>
      <c r="R1757" s="25">
        <f t="shared" si="82"/>
        <v>0</v>
      </c>
    </row>
    <row r="1758" spans="1:18" x14ac:dyDescent="0.2">
      <c r="A1758" s="4" t="s">
        <v>81</v>
      </c>
      <c r="B1758" s="4" t="s">
        <v>187</v>
      </c>
      <c r="C1758" s="4" t="s">
        <v>188</v>
      </c>
      <c r="D1758" s="4" t="s">
        <v>2940</v>
      </c>
      <c r="E1758" s="4" t="s">
        <v>63</v>
      </c>
      <c r="F1758" s="4" t="s">
        <v>63</v>
      </c>
      <c r="G1758" s="4" t="s">
        <v>63</v>
      </c>
      <c r="H1758" s="4" t="s">
        <v>53</v>
      </c>
      <c r="I1758" s="4" t="s">
        <v>2941</v>
      </c>
      <c r="J1758" s="4" t="s">
        <v>20</v>
      </c>
      <c r="K1758" s="4" t="s">
        <v>32</v>
      </c>
      <c r="L1758" s="4" t="s">
        <v>21</v>
      </c>
      <c r="M1758" s="15">
        <v>86000</v>
      </c>
      <c r="N1758" s="15">
        <v>94000</v>
      </c>
      <c r="O1758" s="16">
        <v>90000</v>
      </c>
      <c r="P1758" s="25">
        <f t="shared" si="83"/>
        <v>0</v>
      </c>
      <c r="Q1758" s="25">
        <f t="shared" ref="Q1758:Q1760" si="84">IF(OR(N1758&lt;V$22, N1758&gt;V$26), 1, 0)</f>
        <v>0</v>
      </c>
      <c r="R1758" s="25">
        <f t="shared" ref="R1758:R1760" si="85">IF(OR(O1758&lt;V$23, O1758&gt;V$27),1,0)</f>
        <v>0</v>
      </c>
    </row>
    <row r="1759" spans="1:18" x14ac:dyDescent="0.2">
      <c r="A1759" s="5" t="s">
        <v>48</v>
      </c>
      <c r="B1759" s="5" t="s">
        <v>756</v>
      </c>
      <c r="C1759" s="5" t="s">
        <v>50</v>
      </c>
      <c r="D1759" s="5" t="s">
        <v>203</v>
      </c>
      <c r="E1759" s="5" t="s">
        <v>204</v>
      </c>
      <c r="F1759" s="5" t="s">
        <v>204</v>
      </c>
      <c r="G1759" s="5" t="s">
        <v>204</v>
      </c>
      <c r="H1759" s="5" t="s">
        <v>31</v>
      </c>
      <c r="I1759" s="5" t="s">
        <v>2942</v>
      </c>
      <c r="J1759" s="5" t="s">
        <v>20</v>
      </c>
      <c r="K1759" s="5" t="s">
        <v>32</v>
      </c>
      <c r="L1759" s="5" t="s">
        <v>33</v>
      </c>
      <c r="M1759" s="17">
        <v>52000</v>
      </c>
      <c r="N1759" s="17">
        <v>59000</v>
      </c>
      <c r="O1759" s="18">
        <v>55500</v>
      </c>
      <c r="P1759" s="25">
        <f t="shared" si="83"/>
        <v>0</v>
      </c>
      <c r="Q1759" s="25">
        <f t="shared" si="84"/>
        <v>1</v>
      </c>
      <c r="R1759" s="25">
        <f t="shared" si="85"/>
        <v>0</v>
      </c>
    </row>
    <row r="1760" spans="1:18" x14ac:dyDescent="0.2">
      <c r="A1760" s="4" t="s">
        <v>55</v>
      </c>
      <c r="B1760" s="4" t="s">
        <v>1926</v>
      </c>
      <c r="C1760" s="4" t="s">
        <v>50</v>
      </c>
      <c r="D1760" s="4" t="s">
        <v>2943</v>
      </c>
      <c r="E1760" s="4" t="s">
        <v>1865</v>
      </c>
      <c r="F1760" s="4" t="s">
        <v>1865</v>
      </c>
      <c r="G1760" s="4" t="s">
        <v>1865</v>
      </c>
      <c r="H1760" s="4" t="s">
        <v>100</v>
      </c>
      <c r="I1760" s="4" t="s">
        <v>2944</v>
      </c>
      <c r="J1760" s="4" t="s">
        <v>20</v>
      </c>
      <c r="K1760" s="4" t="s">
        <v>32</v>
      </c>
      <c r="L1760" s="4" t="s">
        <v>101</v>
      </c>
      <c r="M1760" s="15">
        <v>72000</v>
      </c>
      <c r="N1760" s="15">
        <v>153000</v>
      </c>
      <c r="O1760" s="16">
        <v>112500</v>
      </c>
      <c r="P1760" s="25">
        <f t="shared" si="83"/>
        <v>0</v>
      </c>
      <c r="Q1760" s="25">
        <f t="shared" si="84"/>
        <v>1</v>
      </c>
      <c r="R1760" s="25">
        <f t="shared" si="85"/>
        <v>0</v>
      </c>
    </row>
  </sheetData>
  <conditionalFormatting sqref="B1:B1760">
    <cfRule type="cellIs" dxfId="3" priority="9" operator="equal">
      <formula>TRUE</formula>
    </cfRule>
  </conditionalFormatting>
  <conditionalFormatting sqref="M2:M1760">
    <cfRule type="colorScale" priority="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1">
    <cfRule type="colorScale" priority="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2:N1760"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P2:P1760">
    <cfRule type="cellIs" dxfId="2" priority="3" operator="equal">
      <formula>1</formula>
    </cfRule>
  </conditionalFormatting>
  <conditionalFormatting sqref="Q1:R1048576">
    <cfRule type="cellIs" dxfId="1" priority="1" operator="equal">
      <formula>1</formula>
    </cfRule>
  </conditionalFormatting>
  <pageMargins left="0.7" right="0.7" top="0.75" bottom="0.75" header="0.3" footer="0.3"/>
  <tableParts count="1">
    <tablePart r:id="rId1"/>
  </tableParts>
</worksheet>
</file>

<file path=xl/worksheets/sheet13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642294-C239-B44D-A79E-DDC612E0E6AD}">
  <dimension ref="A3:E8"/>
  <sheetViews>
    <sheetView workbookViewId="0">
      <selection activeCell="F8" sqref="A3:F8"/>
    </sheetView>
  </sheetViews>
  <sheetFormatPr baseColWidth="10" defaultRowHeight="16" x14ac:dyDescent="0.2"/>
  <cols>
    <col min="1" max="1" width="15.1640625" bestFit="1" customWidth="1"/>
    <col min="2" max="2" width="18.5" bestFit="1" customWidth="1"/>
    <col min="3" max="3" width="16" bestFit="1" customWidth="1"/>
    <col min="4" max="4" width="16.5" bestFit="1" customWidth="1"/>
    <col min="5" max="5" width="16" bestFit="1" customWidth="1"/>
  </cols>
  <sheetData>
    <row r="3" spans="1:5" x14ac:dyDescent="0.2">
      <c r="A3" s="10" t="s">
        <v>2970</v>
      </c>
      <c r="B3" t="s">
        <v>3026</v>
      </c>
      <c r="C3" t="s">
        <v>3025</v>
      </c>
      <c r="D3" t="s">
        <v>3024</v>
      </c>
      <c r="E3" t="s">
        <v>3023</v>
      </c>
    </row>
    <row r="4" spans="1:5" x14ac:dyDescent="0.2">
      <c r="A4" s="11" t="s">
        <v>3019</v>
      </c>
      <c r="B4">
        <v>5</v>
      </c>
      <c r="C4">
        <v>4395173.9450000003</v>
      </c>
      <c r="D4">
        <v>4939409.01</v>
      </c>
      <c r="E4">
        <v>3850938.8800000004</v>
      </c>
    </row>
    <row r="5" spans="1:5" x14ac:dyDescent="0.2">
      <c r="A5" s="11" t="s">
        <v>3017</v>
      </c>
      <c r="B5">
        <v>23</v>
      </c>
      <c r="C5">
        <v>87453902.65500012</v>
      </c>
      <c r="D5">
        <v>98386830.109999999</v>
      </c>
      <c r="E5">
        <v>76520975.200000063</v>
      </c>
    </row>
    <row r="6" spans="1:5" x14ac:dyDescent="0.2">
      <c r="A6" s="11" t="s">
        <v>3022</v>
      </c>
      <c r="B6">
        <v>100</v>
      </c>
      <c r="C6">
        <v>9691817.1400000006</v>
      </c>
      <c r="D6">
        <v>11084837.4</v>
      </c>
      <c r="E6">
        <v>8298796.8799999999</v>
      </c>
    </row>
    <row r="7" spans="1:5" x14ac:dyDescent="0.2">
      <c r="A7" s="11" t="s">
        <v>3015</v>
      </c>
      <c r="B7">
        <v>7</v>
      </c>
      <c r="C7">
        <v>36752748.874999993</v>
      </c>
      <c r="D7">
        <v>41037698.970000006</v>
      </c>
      <c r="E7">
        <v>32467798.779999994</v>
      </c>
    </row>
    <row r="8" spans="1:5" x14ac:dyDescent="0.2">
      <c r="A8" s="11" t="s">
        <v>2972</v>
      </c>
      <c r="B8">
        <v>135</v>
      </c>
      <c r="C8">
        <v>138293642.6150001</v>
      </c>
      <c r="D8">
        <v>155448775.49000001</v>
      </c>
      <c r="E8">
        <v>121138509.74000004</v>
      </c>
    </row>
  </sheetData>
  <pageMargins left="0.7" right="0.7" top="0.75" bottom="0.75" header="0.3" footer="0.3"/>
  <pageSetup orientation="portrait" horizontalDpi="0" verticalDpi="0"/>
</worksheet>
</file>

<file path=xl/worksheets/sheet14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BF124D-2EB0-3748-8E9D-C2A4B01FD62F}">
  <dimension ref="A1:AB1760"/>
  <sheetViews>
    <sheetView tabSelected="1" workbookViewId="0">
      <selection activeCell="E1" sqref="E1:E1048576"/>
    </sheetView>
  </sheetViews>
  <sheetFormatPr baseColWidth="10" defaultRowHeight="16" x14ac:dyDescent="0.2"/>
  <cols>
    <col min="2" max="2" width="25.83203125" customWidth="1"/>
    <col min="4" max="4" width="11.1640625" customWidth="1"/>
    <col min="5" max="5" width="17.33203125" customWidth="1"/>
    <col min="6" max="6" width="19" customWidth="1"/>
    <col min="7" max="7" width="22.5" customWidth="1"/>
    <col min="11" max="11" width="11.83203125" customWidth="1"/>
    <col min="12" max="12" width="14.1640625" customWidth="1"/>
    <col min="13" max="13" width="12.33203125" customWidth="1"/>
    <col min="14" max="14" width="12.6640625" customWidth="1"/>
    <col min="15" max="15" width="12.33203125" customWidth="1"/>
    <col min="16" max="16" width="14.6640625" customWidth="1"/>
    <col min="17" max="17" width="14.83203125" customWidth="1"/>
    <col min="18" max="18" width="13.83203125" customWidth="1"/>
    <col min="19" max="19" width="16.1640625" customWidth="1"/>
    <col min="20" max="20" width="13.83203125" customWidth="1"/>
    <col min="21" max="21" width="16" customWidth="1"/>
    <col min="22" max="22" width="17.1640625" customWidth="1"/>
    <col min="24" max="24" width="11.5" customWidth="1"/>
    <col min="25" max="25" width="16" customWidth="1"/>
    <col min="26" max="26" width="20.33203125" customWidth="1"/>
    <col min="27" max="27" width="21.6640625" customWidth="1"/>
    <col min="28" max="28" width="16.33203125" customWidth="1"/>
  </cols>
  <sheetData>
    <row r="1" spans="1:25" x14ac:dyDescent="0.2">
      <c r="A1" s="3" t="s">
        <v>0</v>
      </c>
      <c r="B1" s="12" t="s">
        <v>1</v>
      </c>
      <c r="C1" s="3" t="s">
        <v>2</v>
      </c>
      <c r="D1" s="3" t="s">
        <v>3</v>
      </c>
      <c r="E1" s="3" t="s">
        <v>4</v>
      </c>
      <c r="F1" s="3" t="s">
        <v>2978</v>
      </c>
      <c r="G1" s="3" t="s">
        <v>2977</v>
      </c>
      <c r="H1" s="3" t="s">
        <v>5</v>
      </c>
      <c r="I1" s="3" t="s">
        <v>6</v>
      </c>
      <c r="J1" s="3" t="s">
        <v>7</v>
      </c>
      <c r="K1" s="3" t="s">
        <v>8</v>
      </c>
      <c r="L1" s="3" t="s">
        <v>9</v>
      </c>
      <c r="M1" s="13" t="s">
        <v>10</v>
      </c>
      <c r="N1" s="13" t="s">
        <v>11</v>
      </c>
      <c r="O1" s="14" t="s">
        <v>12</v>
      </c>
      <c r="P1" t="s">
        <v>3011</v>
      </c>
      <c r="Q1" t="s">
        <v>3013</v>
      </c>
      <c r="R1" t="s">
        <v>28</v>
      </c>
      <c r="S1" t="s">
        <v>35</v>
      </c>
      <c r="T1" t="s">
        <v>15</v>
      </c>
      <c r="U1" t="s">
        <v>90</v>
      </c>
      <c r="V1" t="s">
        <v>23</v>
      </c>
    </row>
    <row r="2" spans="1:25" x14ac:dyDescent="0.2">
      <c r="A2" s="4" t="s">
        <v>13</v>
      </c>
      <c r="B2" s="4" t="s">
        <v>14</v>
      </c>
      <c r="C2" s="4" t="s">
        <v>15</v>
      </c>
      <c r="D2" s="4" t="s">
        <v>16</v>
      </c>
      <c r="E2" s="4" t="s">
        <v>17</v>
      </c>
      <c r="F2" s="4" t="s">
        <v>17</v>
      </c>
      <c r="G2" s="4" t="s">
        <v>17</v>
      </c>
      <c r="H2" s="4" t="s">
        <v>18</v>
      </c>
      <c r="I2" s="4" t="s">
        <v>19</v>
      </c>
      <c r="J2" s="4" t="s">
        <v>20</v>
      </c>
      <c r="K2" s="4" t="s">
        <v>17</v>
      </c>
      <c r="L2" s="4" t="s">
        <v>21</v>
      </c>
      <c r="M2" s="15">
        <v>76000</v>
      </c>
      <c r="N2" s="15">
        <v>89440</v>
      </c>
      <c r="O2" s="16">
        <v>82720</v>
      </c>
      <c r="P2">
        <f>IF(F2="Remote",1,0)</f>
        <v>1</v>
      </c>
      <c r="Q2" t="str">
        <f>IF(OR(H2="AB",H2="BC",H2="SK"),"Western Canada",
 IF(OR(H2="ON",H2="QC",H2="MB"),"Central Canada",
 IF(OR(H2="NS",H2="NB",H2="PE",H2="NL"),"Atlantic Canada",
 "Northern Canada")))</f>
        <v>Northern Canada</v>
      </c>
      <c r="R2">
        <f>IF(Table5[[#This Row],[Position]]="Data Analyst",1,0)</f>
        <v>0</v>
      </c>
      <c r="S2">
        <f>IF(Table5[[#This Row],[Position]]="Data Engineer",1,0)</f>
        <v>0</v>
      </c>
      <c r="T2">
        <f>IF(Table5[[#This Row],[Position]]="Risk Analyst",1,0)</f>
        <v>1</v>
      </c>
      <c r="U2">
        <f>IF(Table5[[#This Row],[Position]]="System Analyst",1,0)</f>
        <v>0</v>
      </c>
      <c r="V2">
        <f>IF(Table5[[#This Row],[Position]]="Business Analyst",1,0)</f>
        <v>0</v>
      </c>
      <c r="X2" t="s">
        <v>17</v>
      </c>
      <c r="Y2">
        <f>COUNTIF(P2:P1760,1)</f>
        <v>135</v>
      </c>
    </row>
    <row r="3" spans="1:25" x14ac:dyDescent="0.2">
      <c r="A3" s="5" t="s">
        <v>22</v>
      </c>
      <c r="B3" s="5" t="s">
        <v>23</v>
      </c>
      <c r="C3" s="5" t="s">
        <v>23</v>
      </c>
      <c r="D3" s="5" t="s">
        <v>24</v>
      </c>
      <c r="E3" s="5" t="s">
        <v>17</v>
      </c>
      <c r="F3" s="5" t="s">
        <v>17</v>
      </c>
      <c r="G3" s="5" t="s">
        <v>17</v>
      </c>
      <c r="H3" s="5" t="s">
        <v>18</v>
      </c>
      <c r="I3" s="5" t="s">
        <v>25</v>
      </c>
      <c r="J3" s="5" t="s">
        <v>20</v>
      </c>
      <c r="K3" s="5" t="s">
        <v>17</v>
      </c>
      <c r="L3" s="5" t="s">
        <v>21</v>
      </c>
      <c r="M3" s="17">
        <v>65000</v>
      </c>
      <c r="N3" s="17">
        <v>87000</v>
      </c>
      <c r="O3" s="18">
        <v>76000</v>
      </c>
      <c r="P3">
        <f t="shared" ref="P3:P66" si="0">IF(F3="Remote",1,0)</f>
        <v>1</v>
      </c>
      <c r="Q3" t="str">
        <f t="shared" ref="Q3:Q66" si="1">IF(OR(H3="AB",H3="BC",H3="SK"),"Western Canada",
 IF(OR(H3="ON",H3="QC",H3="MB"),"Central Canada",
 IF(OR(H3="NS",H3="NB",H3="PE",H3="NL"),"Atlantic Canada",
 "Northern Canada")))</f>
        <v>Northern Canada</v>
      </c>
      <c r="R3">
        <f>IF(Table5[[#This Row],[Position]]="Data Analyst",1,0)</f>
        <v>0</v>
      </c>
      <c r="S3">
        <f>IF(Table5[[#This Row],[Position]]="Data Engineer",1,0)</f>
        <v>0</v>
      </c>
      <c r="T3">
        <f>IF(Table5[[#This Row],[Position]]="Risk Analyst",1,0)</f>
        <v>0</v>
      </c>
      <c r="U3">
        <f>IF(Table5[[#This Row],[Position]]="System Analyst",1,0)</f>
        <v>0</v>
      </c>
      <c r="V3">
        <f>IF(Table5[[#This Row],[Position]]="Business Analyst",1,0)</f>
        <v>1</v>
      </c>
      <c r="X3" t="s">
        <v>3012</v>
      </c>
      <c r="Y3">
        <f>COUNTIF(P2:P1760,0)</f>
        <v>1624</v>
      </c>
    </row>
    <row r="4" spans="1:25" x14ac:dyDescent="0.2">
      <c r="A4" s="4" t="s">
        <v>26</v>
      </c>
      <c r="B4" s="4" t="s">
        <v>27</v>
      </c>
      <c r="C4" s="4" t="s">
        <v>28</v>
      </c>
      <c r="D4" s="4" t="s">
        <v>29</v>
      </c>
      <c r="E4" s="4" t="s">
        <v>30</v>
      </c>
      <c r="F4" s="4" t="s">
        <v>30</v>
      </c>
      <c r="G4" s="4" t="s">
        <v>30</v>
      </c>
      <c r="H4" s="4" t="s">
        <v>31</v>
      </c>
      <c r="I4" s="4" t="s">
        <v>18</v>
      </c>
      <c r="J4" s="4" t="s">
        <v>20</v>
      </c>
      <c r="K4" s="4" t="s">
        <v>32</v>
      </c>
      <c r="L4" s="4" t="s">
        <v>33</v>
      </c>
      <c r="M4" s="15">
        <v>64123.59</v>
      </c>
      <c r="N4" s="15">
        <v>86600</v>
      </c>
      <c r="O4" s="16">
        <v>75361.794999999998</v>
      </c>
      <c r="P4">
        <f t="shared" si="0"/>
        <v>0</v>
      </c>
      <c r="Q4" t="str">
        <f t="shared" si="1"/>
        <v>Central Canada</v>
      </c>
      <c r="R4">
        <f>IF(Table5[[#This Row],[Position]]="Data Analyst",1,0)</f>
        <v>1</v>
      </c>
      <c r="S4">
        <f>IF(Table5[[#This Row],[Position]]="Data Engineer",1,0)</f>
        <v>0</v>
      </c>
      <c r="T4">
        <f>IF(Table5[[#This Row],[Position]]="Risk Analyst",1,0)</f>
        <v>0</v>
      </c>
      <c r="U4">
        <f>IF(Table5[[#This Row],[Position]]="System Analyst",1,0)</f>
        <v>0</v>
      </c>
      <c r="V4">
        <f>IF(Table5[[#This Row],[Position]]="Business Analyst",1,0)</f>
        <v>0</v>
      </c>
    </row>
    <row r="5" spans="1:25" x14ac:dyDescent="0.2">
      <c r="A5" s="5" t="s">
        <v>13</v>
      </c>
      <c r="B5" s="5" t="s">
        <v>34</v>
      </c>
      <c r="C5" s="5" t="s">
        <v>35</v>
      </c>
      <c r="D5" s="5" t="s">
        <v>36</v>
      </c>
      <c r="E5" s="5" t="s">
        <v>37</v>
      </c>
      <c r="F5" s="5" t="s">
        <v>37</v>
      </c>
      <c r="G5" s="5" t="s">
        <v>37</v>
      </c>
      <c r="H5" s="5" t="s">
        <v>31</v>
      </c>
      <c r="I5" s="5" t="s">
        <v>38</v>
      </c>
      <c r="J5" s="5" t="s">
        <v>20</v>
      </c>
      <c r="K5" s="5" t="s">
        <v>32</v>
      </c>
      <c r="L5" s="5" t="s">
        <v>39</v>
      </c>
      <c r="M5" s="17">
        <v>87875</v>
      </c>
      <c r="N5" s="27">
        <v>105000</v>
      </c>
      <c r="O5" s="18">
        <v>96437.5</v>
      </c>
      <c r="P5">
        <f t="shared" si="0"/>
        <v>0</v>
      </c>
      <c r="Q5" t="str">
        <f t="shared" si="1"/>
        <v>Central Canada</v>
      </c>
      <c r="R5">
        <f>IF(Table5[[#This Row],[Position]]="Data Analyst",1,0)</f>
        <v>0</v>
      </c>
      <c r="S5">
        <f>IF(Table5[[#This Row],[Position]]="Data Engineer",1,0)</f>
        <v>1</v>
      </c>
      <c r="T5">
        <f>IF(Table5[[#This Row],[Position]]="Risk Analyst",1,0)</f>
        <v>0</v>
      </c>
      <c r="U5">
        <f>IF(Table5[[#This Row],[Position]]="System Analyst",1,0)</f>
        <v>0</v>
      </c>
      <c r="V5">
        <f>IF(Table5[[#This Row],[Position]]="Business Analyst",1,0)</f>
        <v>0</v>
      </c>
    </row>
    <row r="6" spans="1:25" x14ac:dyDescent="0.2">
      <c r="A6" s="4" t="s">
        <v>13</v>
      </c>
      <c r="B6" s="4" t="s">
        <v>40</v>
      </c>
      <c r="C6" s="4" t="s">
        <v>41</v>
      </c>
      <c r="D6" s="4" t="s">
        <v>42</v>
      </c>
      <c r="E6" s="4" t="s">
        <v>43</v>
      </c>
      <c r="F6" s="4" t="s">
        <v>43</v>
      </c>
      <c r="G6" s="4" t="s">
        <v>43</v>
      </c>
      <c r="H6" s="4" t="s">
        <v>31</v>
      </c>
      <c r="I6" s="4" t="s">
        <v>44</v>
      </c>
      <c r="J6" s="4" t="s">
        <v>45</v>
      </c>
      <c r="K6" s="4" t="s">
        <v>32</v>
      </c>
      <c r="L6" s="4" t="s">
        <v>46</v>
      </c>
      <c r="M6" s="15">
        <v>115211.2</v>
      </c>
      <c r="N6" s="19">
        <v>130332.799999999</v>
      </c>
      <c r="O6" s="16">
        <v>122772</v>
      </c>
      <c r="P6">
        <f t="shared" si="0"/>
        <v>0</v>
      </c>
      <c r="Q6" t="str">
        <f t="shared" si="1"/>
        <v>Central Canada</v>
      </c>
      <c r="R6">
        <f>IF(Table5[[#This Row],[Position]]="Data Analyst",1,0)</f>
        <v>0</v>
      </c>
      <c r="S6">
        <f>IF(Table5[[#This Row],[Position]]="Data Engineer",1,0)</f>
        <v>0</v>
      </c>
      <c r="T6">
        <f>IF(Table5[[#This Row],[Position]]="Risk Analyst",1,0)</f>
        <v>0</v>
      </c>
      <c r="U6">
        <f>IF(Table5[[#This Row],[Position]]="System Analyst",1,0)</f>
        <v>0</v>
      </c>
      <c r="V6">
        <f>IF(Table5[[#This Row],[Position]]="Business Analyst",1,0)</f>
        <v>0</v>
      </c>
    </row>
    <row r="7" spans="1:25" x14ac:dyDescent="0.2">
      <c r="A7" s="5" t="s">
        <v>48</v>
      </c>
      <c r="B7" s="5" t="s">
        <v>49</v>
      </c>
      <c r="C7" s="5" t="s">
        <v>50</v>
      </c>
      <c r="D7" s="5" t="s">
        <v>51</v>
      </c>
      <c r="E7" s="5" t="s">
        <v>52</v>
      </c>
      <c r="F7" s="5" t="s">
        <v>52</v>
      </c>
      <c r="G7" s="5" t="s">
        <v>52</v>
      </c>
      <c r="H7" s="5" t="s">
        <v>53</v>
      </c>
      <c r="I7" s="5" t="s">
        <v>54</v>
      </c>
      <c r="J7" s="5" t="s">
        <v>20</v>
      </c>
      <c r="K7" s="5" t="s">
        <v>32</v>
      </c>
      <c r="L7" s="5" t="s">
        <v>21</v>
      </c>
      <c r="M7" s="17">
        <v>68500</v>
      </c>
      <c r="N7" s="17">
        <v>87000</v>
      </c>
      <c r="O7" s="18">
        <v>77750</v>
      </c>
      <c r="P7">
        <f t="shared" si="0"/>
        <v>0</v>
      </c>
      <c r="Q7" t="str">
        <f t="shared" si="1"/>
        <v>Western Canada</v>
      </c>
      <c r="R7">
        <f>IF(Table5[[#This Row],[Position]]="Data Analyst",1,0)</f>
        <v>0</v>
      </c>
      <c r="S7">
        <f>IF(Table5[[#This Row],[Position]]="Data Engineer",1,0)</f>
        <v>0</v>
      </c>
      <c r="T7">
        <f>IF(Table5[[#This Row],[Position]]="Risk Analyst",1,0)</f>
        <v>0</v>
      </c>
      <c r="U7">
        <f>IF(Table5[[#This Row],[Position]]="System Analyst",1,0)</f>
        <v>0</v>
      </c>
      <c r="V7">
        <f>IF(Table5[[#This Row],[Position]]="Business Analyst",1,0)</f>
        <v>0</v>
      </c>
    </row>
    <row r="8" spans="1:25" x14ac:dyDescent="0.2">
      <c r="A8" s="4" t="s">
        <v>55</v>
      </c>
      <c r="B8" s="4" t="s">
        <v>56</v>
      </c>
      <c r="C8" s="4" t="s">
        <v>50</v>
      </c>
      <c r="D8" s="4" t="s">
        <v>57</v>
      </c>
      <c r="E8" s="4" t="s">
        <v>58</v>
      </c>
      <c r="F8" s="4" t="s">
        <v>58</v>
      </c>
      <c r="G8" s="4" t="s">
        <v>58</v>
      </c>
      <c r="H8" s="4" t="s">
        <v>31</v>
      </c>
      <c r="I8" s="4" t="s">
        <v>59</v>
      </c>
      <c r="J8" s="4" t="s">
        <v>20</v>
      </c>
      <c r="K8" s="4" t="s">
        <v>32</v>
      </c>
      <c r="L8" s="4" t="s">
        <v>21</v>
      </c>
      <c r="M8" s="15">
        <v>68000</v>
      </c>
      <c r="N8" s="15">
        <v>88300</v>
      </c>
      <c r="O8" s="16">
        <v>78150</v>
      </c>
      <c r="P8">
        <f t="shared" si="0"/>
        <v>0</v>
      </c>
      <c r="Q8" t="str">
        <f t="shared" si="1"/>
        <v>Central Canada</v>
      </c>
      <c r="R8">
        <f>IF(Table5[[#This Row],[Position]]="Data Analyst",1,0)</f>
        <v>0</v>
      </c>
      <c r="S8">
        <f>IF(Table5[[#This Row],[Position]]="Data Engineer",1,0)</f>
        <v>0</v>
      </c>
      <c r="T8">
        <f>IF(Table5[[#This Row],[Position]]="Risk Analyst",1,0)</f>
        <v>0</v>
      </c>
      <c r="U8">
        <f>IF(Table5[[#This Row],[Position]]="System Analyst",1,0)</f>
        <v>0</v>
      </c>
      <c r="V8">
        <f>IF(Table5[[#This Row],[Position]]="Business Analyst",1,0)</f>
        <v>0</v>
      </c>
    </row>
    <row r="9" spans="1:25" x14ac:dyDescent="0.2">
      <c r="A9" s="5" t="s">
        <v>13</v>
      </c>
      <c r="B9" s="5" t="s">
        <v>60</v>
      </c>
      <c r="C9" s="5" t="s">
        <v>61</v>
      </c>
      <c r="D9" s="5" t="s">
        <v>62</v>
      </c>
      <c r="E9" s="5" t="s">
        <v>63</v>
      </c>
      <c r="F9" s="5" t="s">
        <v>63</v>
      </c>
      <c r="G9" s="5" t="s">
        <v>63</v>
      </c>
      <c r="H9" s="5" t="s">
        <v>53</v>
      </c>
      <c r="I9" s="5" t="s">
        <v>64</v>
      </c>
      <c r="J9" s="5" t="s">
        <v>20</v>
      </c>
      <c r="K9" s="5" t="s">
        <v>32</v>
      </c>
      <c r="L9" s="5" t="s">
        <v>33</v>
      </c>
      <c r="M9" s="17">
        <v>91145.600000000006</v>
      </c>
      <c r="N9" s="20">
        <v>107702.39999999999</v>
      </c>
      <c r="O9" s="18">
        <v>99424</v>
      </c>
      <c r="P9">
        <f t="shared" si="0"/>
        <v>0</v>
      </c>
      <c r="Q9" t="str">
        <f t="shared" si="1"/>
        <v>Western Canada</v>
      </c>
      <c r="R9">
        <f>IF(Table5[[#This Row],[Position]]="Data Analyst",1,0)</f>
        <v>0</v>
      </c>
      <c r="S9">
        <f>IF(Table5[[#This Row],[Position]]="Data Engineer",1,0)</f>
        <v>0</v>
      </c>
      <c r="T9">
        <f>IF(Table5[[#This Row],[Position]]="Risk Analyst",1,0)</f>
        <v>0</v>
      </c>
      <c r="U9">
        <f>IF(Table5[[#This Row],[Position]]="System Analyst",1,0)</f>
        <v>0</v>
      </c>
      <c r="V9">
        <f>IF(Table5[[#This Row],[Position]]="Business Analyst",1,0)</f>
        <v>0</v>
      </c>
    </row>
    <row r="10" spans="1:25" x14ac:dyDescent="0.2">
      <c r="A10" s="4" t="s">
        <v>55</v>
      </c>
      <c r="B10" s="4" t="s">
        <v>66</v>
      </c>
      <c r="C10" s="4" t="s">
        <v>67</v>
      </c>
      <c r="D10" s="4" t="s">
        <v>68</v>
      </c>
      <c r="E10" s="4" t="s">
        <v>37</v>
      </c>
      <c r="F10" s="4" t="s">
        <v>37</v>
      </c>
      <c r="G10" s="4" t="s">
        <v>37</v>
      </c>
      <c r="H10" s="4" t="s">
        <v>31</v>
      </c>
      <c r="I10" s="4" t="s">
        <v>69</v>
      </c>
      <c r="J10" s="4" t="s">
        <v>45</v>
      </c>
      <c r="K10" s="4" t="s">
        <v>32</v>
      </c>
      <c r="L10" s="4" t="s">
        <v>46</v>
      </c>
      <c r="M10" s="15">
        <v>68000</v>
      </c>
      <c r="N10" s="15">
        <v>88300</v>
      </c>
      <c r="O10" s="16">
        <v>78150</v>
      </c>
      <c r="P10">
        <f t="shared" si="0"/>
        <v>0</v>
      </c>
      <c r="Q10" t="str">
        <f t="shared" si="1"/>
        <v>Central Canada</v>
      </c>
      <c r="R10">
        <f>IF(Table5[[#This Row],[Position]]="Data Analyst",1,0)</f>
        <v>0</v>
      </c>
      <c r="S10">
        <f>IF(Table5[[#This Row],[Position]]="Data Engineer",1,0)</f>
        <v>0</v>
      </c>
      <c r="T10">
        <f>IF(Table5[[#This Row],[Position]]="Risk Analyst",1,0)</f>
        <v>0</v>
      </c>
      <c r="U10">
        <f>IF(Table5[[#This Row],[Position]]="System Analyst",1,0)</f>
        <v>0</v>
      </c>
      <c r="V10">
        <f>IF(Table5[[#This Row],[Position]]="Business Analyst",1,0)</f>
        <v>0</v>
      </c>
    </row>
    <row r="11" spans="1:25" x14ac:dyDescent="0.2">
      <c r="A11" s="5" t="s">
        <v>48</v>
      </c>
      <c r="B11" s="5" t="s">
        <v>70</v>
      </c>
      <c r="C11" s="5" t="s">
        <v>23</v>
      </c>
      <c r="D11" s="5" t="s">
        <v>71</v>
      </c>
      <c r="E11" s="5" t="s">
        <v>37</v>
      </c>
      <c r="F11" s="5" t="s">
        <v>37</v>
      </c>
      <c r="G11" s="5" t="s">
        <v>37</v>
      </c>
      <c r="H11" s="5" t="s">
        <v>31</v>
      </c>
      <c r="I11" s="5" t="s">
        <v>72</v>
      </c>
      <c r="J11" s="5" t="s">
        <v>45</v>
      </c>
      <c r="K11" s="5" t="s">
        <v>32</v>
      </c>
      <c r="L11" s="5" t="s">
        <v>33</v>
      </c>
      <c r="M11" s="17">
        <v>68500</v>
      </c>
      <c r="N11" s="17">
        <v>87000</v>
      </c>
      <c r="O11" s="18">
        <v>77750</v>
      </c>
      <c r="P11">
        <f t="shared" si="0"/>
        <v>0</v>
      </c>
      <c r="Q11" t="str">
        <f t="shared" si="1"/>
        <v>Central Canada</v>
      </c>
      <c r="R11">
        <f>IF(Table5[[#This Row],[Position]]="Data Analyst",1,0)</f>
        <v>0</v>
      </c>
      <c r="S11">
        <f>IF(Table5[[#This Row],[Position]]="Data Engineer",1,0)</f>
        <v>0</v>
      </c>
      <c r="T11">
        <f>IF(Table5[[#This Row],[Position]]="Risk Analyst",1,0)</f>
        <v>0</v>
      </c>
      <c r="U11">
        <f>IF(Table5[[#This Row],[Position]]="System Analyst",1,0)</f>
        <v>0</v>
      </c>
      <c r="V11">
        <f>IF(Table5[[#This Row],[Position]]="Business Analyst",1,0)</f>
        <v>1</v>
      </c>
    </row>
    <row r="12" spans="1:25" x14ac:dyDescent="0.2">
      <c r="A12" s="4" t="s">
        <v>48</v>
      </c>
      <c r="B12" s="4" t="s">
        <v>70</v>
      </c>
      <c r="C12" s="4" t="s">
        <v>23</v>
      </c>
      <c r="D12" s="4" t="s">
        <v>71</v>
      </c>
      <c r="E12" s="4" t="s">
        <v>37</v>
      </c>
      <c r="F12" s="4" t="s">
        <v>37</v>
      </c>
      <c r="G12" s="4" t="s">
        <v>37</v>
      </c>
      <c r="H12" s="4" t="s">
        <v>31</v>
      </c>
      <c r="I12" s="4" t="s">
        <v>72</v>
      </c>
      <c r="J12" s="4" t="s">
        <v>45</v>
      </c>
      <c r="K12" s="4" t="s">
        <v>32</v>
      </c>
      <c r="L12" s="4" t="s">
        <v>33</v>
      </c>
      <c r="M12" s="15">
        <v>68500</v>
      </c>
      <c r="N12" s="15">
        <v>87000</v>
      </c>
      <c r="O12" s="16">
        <v>77750</v>
      </c>
      <c r="P12">
        <f t="shared" si="0"/>
        <v>0</v>
      </c>
      <c r="Q12" t="str">
        <f t="shared" si="1"/>
        <v>Central Canada</v>
      </c>
      <c r="R12">
        <f>IF(Table5[[#This Row],[Position]]="Data Analyst",1,0)</f>
        <v>0</v>
      </c>
      <c r="S12">
        <f>IF(Table5[[#This Row],[Position]]="Data Engineer",1,0)</f>
        <v>0</v>
      </c>
      <c r="T12">
        <f>IF(Table5[[#This Row],[Position]]="Risk Analyst",1,0)</f>
        <v>0</v>
      </c>
      <c r="U12">
        <f>IF(Table5[[#This Row],[Position]]="System Analyst",1,0)</f>
        <v>0</v>
      </c>
      <c r="V12">
        <f>IF(Table5[[#This Row],[Position]]="Business Analyst",1,0)</f>
        <v>1</v>
      </c>
    </row>
    <row r="13" spans="1:25" x14ac:dyDescent="0.2">
      <c r="A13" s="5" t="s">
        <v>48</v>
      </c>
      <c r="B13" s="5" t="s">
        <v>70</v>
      </c>
      <c r="C13" s="5" t="s">
        <v>23</v>
      </c>
      <c r="D13" s="5" t="s">
        <v>71</v>
      </c>
      <c r="E13" s="5" t="s">
        <v>37</v>
      </c>
      <c r="F13" s="5" t="s">
        <v>37</v>
      </c>
      <c r="G13" s="5" t="s">
        <v>37</v>
      </c>
      <c r="H13" s="5" t="s">
        <v>31</v>
      </c>
      <c r="I13" s="5" t="s">
        <v>72</v>
      </c>
      <c r="J13" s="5" t="s">
        <v>45</v>
      </c>
      <c r="K13" s="5" t="s">
        <v>32</v>
      </c>
      <c r="L13" s="5" t="s">
        <v>33</v>
      </c>
      <c r="M13" s="17">
        <v>68500</v>
      </c>
      <c r="N13" s="17">
        <v>87000</v>
      </c>
      <c r="O13" s="18">
        <v>77750</v>
      </c>
      <c r="P13">
        <f t="shared" si="0"/>
        <v>0</v>
      </c>
      <c r="Q13" t="str">
        <f t="shared" si="1"/>
        <v>Central Canada</v>
      </c>
      <c r="R13">
        <f>IF(Table5[[#This Row],[Position]]="Data Analyst",1,0)</f>
        <v>0</v>
      </c>
      <c r="S13">
        <f>IF(Table5[[#This Row],[Position]]="Data Engineer",1,0)</f>
        <v>0</v>
      </c>
      <c r="T13">
        <f>IF(Table5[[#This Row],[Position]]="Risk Analyst",1,0)</f>
        <v>0</v>
      </c>
      <c r="U13">
        <f>IF(Table5[[#This Row],[Position]]="System Analyst",1,0)</f>
        <v>0</v>
      </c>
      <c r="V13">
        <f>IF(Table5[[#This Row],[Position]]="Business Analyst",1,0)</f>
        <v>1</v>
      </c>
    </row>
    <row r="14" spans="1:25" x14ac:dyDescent="0.2">
      <c r="A14" s="4" t="s">
        <v>48</v>
      </c>
      <c r="B14" s="4" t="s">
        <v>73</v>
      </c>
      <c r="C14" s="4" t="s">
        <v>23</v>
      </c>
      <c r="D14" s="4" t="s">
        <v>74</v>
      </c>
      <c r="E14" s="4" t="s">
        <v>75</v>
      </c>
      <c r="F14" s="4" t="s">
        <v>75</v>
      </c>
      <c r="G14" s="4" t="s">
        <v>75</v>
      </c>
      <c r="H14" s="4" t="s">
        <v>31</v>
      </c>
      <c r="I14" s="4" t="s">
        <v>76</v>
      </c>
      <c r="J14" s="4" t="s">
        <v>20</v>
      </c>
      <c r="K14" s="4" t="s">
        <v>32</v>
      </c>
      <c r="L14" s="4" t="s">
        <v>21</v>
      </c>
      <c r="M14" s="15">
        <v>75898</v>
      </c>
      <c r="N14" s="15">
        <v>113847</v>
      </c>
      <c r="O14" s="16">
        <v>94872.5</v>
      </c>
      <c r="P14">
        <f t="shared" si="0"/>
        <v>0</v>
      </c>
      <c r="Q14" t="str">
        <f t="shared" si="1"/>
        <v>Central Canada</v>
      </c>
      <c r="R14">
        <f>IF(Table5[[#This Row],[Position]]="Data Analyst",1,0)</f>
        <v>0</v>
      </c>
      <c r="S14">
        <f>IF(Table5[[#This Row],[Position]]="Data Engineer",1,0)</f>
        <v>0</v>
      </c>
      <c r="T14">
        <f>IF(Table5[[#This Row],[Position]]="Risk Analyst",1,0)</f>
        <v>0</v>
      </c>
      <c r="U14">
        <f>IF(Table5[[#This Row],[Position]]="System Analyst",1,0)</f>
        <v>0</v>
      </c>
      <c r="V14">
        <f>IF(Table5[[#This Row],[Position]]="Business Analyst",1,0)</f>
        <v>1</v>
      </c>
    </row>
    <row r="15" spans="1:25" x14ac:dyDescent="0.2">
      <c r="A15" s="5" t="s">
        <v>55</v>
      </c>
      <c r="B15" s="5" t="s">
        <v>77</v>
      </c>
      <c r="C15" s="5" t="s">
        <v>50</v>
      </c>
      <c r="D15" s="5" t="s">
        <v>78</v>
      </c>
      <c r="E15" s="5" t="s">
        <v>37</v>
      </c>
      <c r="F15" s="5" t="s">
        <v>37</v>
      </c>
      <c r="G15" s="5" t="s">
        <v>37</v>
      </c>
      <c r="H15" s="5" t="s">
        <v>31</v>
      </c>
      <c r="I15" s="5" t="s">
        <v>79</v>
      </c>
      <c r="J15" s="5" t="s">
        <v>20</v>
      </c>
      <c r="K15" s="5" t="s">
        <v>32</v>
      </c>
      <c r="L15" s="5" t="s">
        <v>21</v>
      </c>
      <c r="M15" s="17">
        <v>68000</v>
      </c>
      <c r="N15" s="17">
        <v>88300</v>
      </c>
      <c r="O15" s="18">
        <v>78150</v>
      </c>
      <c r="P15">
        <f t="shared" si="0"/>
        <v>0</v>
      </c>
      <c r="Q15" t="str">
        <f t="shared" si="1"/>
        <v>Central Canada</v>
      </c>
      <c r="R15">
        <f>IF(Table5[[#This Row],[Position]]="Data Analyst",1,0)</f>
        <v>0</v>
      </c>
      <c r="S15">
        <f>IF(Table5[[#This Row],[Position]]="Data Engineer",1,0)</f>
        <v>0</v>
      </c>
      <c r="T15">
        <f>IF(Table5[[#This Row],[Position]]="Risk Analyst",1,0)</f>
        <v>0</v>
      </c>
      <c r="U15">
        <f>IF(Table5[[#This Row],[Position]]="System Analyst",1,0)</f>
        <v>0</v>
      </c>
      <c r="V15">
        <f>IF(Table5[[#This Row],[Position]]="Business Analyst",1,0)</f>
        <v>0</v>
      </c>
    </row>
    <row r="16" spans="1:25" x14ac:dyDescent="0.2">
      <c r="A16" s="4" t="s">
        <v>13</v>
      </c>
      <c r="B16" s="4" t="s">
        <v>60</v>
      </c>
      <c r="C16" s="4" t="s">
        <v>61</v>
      </c>
      <c r="D16" s="4" t="s">
        <v>62</v>
      </c>
      <c r="E16" s="4" t="s">
        <v>63</v>
      </c>
      <c r="F16" s="4" t="s">
        <v>63</v>
      </c>
      <c r="G16" s="4" t="s">
        <v>63</v>
      </c>
      <c r="H16" s="4" t="s">
        <v>53</v>
      </c>
      <c r="I16" s="4" t="s">
        <v>64</v>
      </c>
      <c r="J16" s="4" t="s">
        <v>20</v>
      </c>
      <c r="K16" s="4" t="s">
        <v>32</v>
      </c>
      <c r="L16" s="4" t="s">
        <v>33</v>
      </c>
      <c r="M16" s="19">
        <v>99049.599999999904</v>
      </c>
      <c r="N16" s="15">
        <v>117041.60000000001</v>
      </c>
      <c r="O16" s="16">
        <v>108045.6</v>
      </c>
      <c r="P16">
        <f t="shared" si="0"/>
        <v>0</v>
      </c>
      <c r="Q16" t="str">
        <f t="shared" si="1"/>
        <v>Western Canada</v>
      </c>
      <c r="R16">
        <f>IF(Table5[[#This Row],[Position]]="Data Analyst",1,0)</f>
        <v>0</v>
      </c>
      <c r="S16">
        <f>IF(Table5[[#This Row],[Position]]="Data Engineer",1,0)</f>
        <v>0</v>
      </c>
      <c r="T16">
        <f>IF(Table5[[#This Row],[Position]]="Risk Analyst",1,0)</f>
        <v>0</v>
      </c>
      <c r="U16">
        <f>IF(Table5[[#This Row],[Position]]="System Analyst",1,0)</f>
        <v>0</v>
      </c>
      <c r="V16">
        <f>IF(Table5[[#This Row],[Position]]="Business Analyst",1,0)</f>
        <v>0</v>
      </c>
    </row>
    <row r="17" spans="1:28" x14ac:dyDescent="0.2">
      <c r="A17" s="5" t="s">
        <v>81</v>
      </c>
      <c r="B17" s="5" t="s">
        <v>82</v>
      </c>
      <c r="C17" s="5" t="s">
        <v>50</v>
      </c>
      <c r="D17" s="5" t="s">
        <v>83</v>
      </c>
      <c r="E17" s="5" t="s">
        <v>63</v>
      </c>
      <c r="F17" s="5" t="s">
        <v>63</v>
      </c>
      <c r="G17" s="5" t="s">
        <v>63</v>
      </c>
      <c r="H17" s="5" t="s">
        <v>53</v>
      </c>
      <c r="I17" s="5" t="s">
        <v>18</v>
      </c>
      <c r="J17" s="5" t="s">
        <v>45</v>
      </c>
      <c r="K17" s="5" t="s">
        <v>32</v>
      </c>
      <c r="L17" s="5" t="s">
        <v>84</v>
      </c>
      <c r="M17" s="17">
        <v>89606</v>
      </c>
      <c r="N17" s="17">
        <v>128809</v>
      </c>
      <c r="O17" s="18">
        <v>109207.5</v>
      </c>
      <c r="P17">
        <f t="shared" si="0"/>
        <v>0</v>
      </c>
      <c r="Q17" t="str">
        <f t="shared" si="1"/>
        <v>Western Canada</v>
      </c>
      <c r="R17">
        <f>IF(Table5[[#This Row],[Position]]="Data Analyst",1,0)</f>
        <v>0</v>
      </c>
      <c r="S17">
        <f>IF(Table5[[#This Row],[Position]]="Data Engineer",1,0)</f>
        <v>0</v>
      </c>
      <c r="T17">
        <f>IF(Table5[[#This Row],[Position]]="Risk Analyst",1,0)</f>
        <v>0</v>
      </c>
      <c r="U17">
        <f>IF(Table5[[#This Row],[Position]]="System Analyst",1,0)</f>
        <v>0</v>
      </c>
      <c r="V17">
        <f>IF(Table5[[#This Row],[Position]]="Business Analyst",1,0)</f>
        <v>0</v>
      </c>
      <c r="X17" t="s">
        <v>5</v>
      </c>
      <c r="Y17" t="s">
        <v>3013</v>
      </c>
      <c r="Z17" t="s">
        <v>3027</v>
      </c>
      <c r="AA17" t="s">
        <v>3028</v>
      </c>
    </row>
    <row r="18" spans="1:28" x14ac:dyDescent="0.2">
      <c r="A18" s="4" t="s">
        <v>55</v>
      </c>
      <c r="B18" s="4" t="s">
        <v>85</v>
      </c>
      <c r="C18" s="4" t="s">
        <v>50</v>
      </c>
      <c r="D18" s="4" t="s">
        <v>86</v>
      </c>
      <c r="E18" s="4" t="s">
        <v>37</v>
      </c>
      <c r="F18" s="4" t="s">
        <v>37</v>
      </c>
      <c r="G18" s="4" t="s">
        <v>37</v>
      </c>
      <c r="H18" s="4" t="s">
        <v>31</v>
      </c>
      <c r="I18" s="4" t="s">
        <v>87</v>
      </c>
      <c r="J18" s="4" t="s">
        <v>20</v>
      </c>
      <c r="K18" s="4" t="s">
        <v>32</v>
      </c>
      <c r="L18" s="4" t="s">
        <v>33</v>
      </c>
      <c r="M18" s="15">
        <v>68000</v>
      </c>
      <c r="N18" s="15">
        <v>88300</v>
      </c>
      <c r="O18" s="16">
        <v>78150</v>
      </c>
      <c r="P18">
        <f t="shared" si="0"/>
        <v>0</v>
      </c>
      <c r="Q18" t="str">
        <f t="shared" si="1"/>
        <v>Central Canada</v>
      </c>
      <c r="R18">
        <f>IF(Table5[[#This Row],[Position]]="Data Analyst",1,0)</f>
        <v>0</v>
      </c>
      <c r="S18">
        <f>IF(Table5[[#This Row],[Position]]="Data Engineer",1,0)</f>
        <v>0</v>
      </c>
      <c r="T18">
        <f>IF(Table5[[#This Row],[Position]]="Risk Analyst",1,0)</f>
        <v>0</v>
      </c>
      <c r="U18">
        <f>IF(Table5[[#This Row],[Position]]="System Analyst",1,0)</f>
        <v>0</v>
      </c>
      <c r="V18">
        <f>IF(Table5[[#This Row],[Position]]="Business Analyst",1,0)</f>
        <v>0</v>
      </c>
      <c r="X18" t="s">
        <v>3014</v>
      </c>
      <c r="Y18" t="s">
        <v>3015</v>
      </c>
      <c r="Z18">
        <v>36752748.880000003</v>
      </c>
      <c r="AA18">
        <v>32467798.779999994</v>
      </c>
    </row>
    <row r="19" spans="1:28" x14ac:dyDescent="0.2">
      <c r="A19" s="5" t="s">
        <v>88</v>
      </c>
      <c r="B19" s="5" t="s">
        <v>89</v>
      </c>
      <c r="C19" s="5" t="s">
        <v>90</v>
      </c>
      <c r="D19" s="5" t="s">
        <v>91</v>
      </c>
      <c r="E19" s="5" t="s">
        <v>37</v>
      </c>
      <c r="F19" s="5" t="s">
        <v>37</v>
      </c>
      <c r="G19" s="5" t="s">
        <v>37</v>
      </c>
      <c r="H19" s="5" t="s">
        <v>31</v>
      </c>
      <c r="I19" s="5" t="s">
        <v>92</v>
      </c>
      <c r="J19" s="5" t="s">
        <v>45</v>
      </c>
      <c r="K19" s="5" t="s">
        <v>32</v>
      </c>
      <c r="L19" s="5" t="s">
        <v>93</v>
      </c>
      <c r="M19" s="17">
        <v>85816.8</v>
      </c>
      <c r="N19" s="17">
        <v>91520</v>
      </c>
      <c r="O19" s="18">
        <v>88668.4</v>
      </c>
      <c r="P19">
        <f t="shared" si="0"/>
        <v>0</v>
      </c>
      <c r="Q19" t="str">
        <f t="shared" si="1"/>
        <v>Central Canada</v>
      </c>
      <c r="R19">
        <f>IF(Table5[[#This Row],[Position]]="Data Analyst",1,0)</f>
        <v>0</v>
      </c>
      <c r="S19">
        <f>IF(Table5[[#This Row],[Position]]="Data Engineer",1,0)</f>
        <v>0</v>
      </c>
      <c r="T19">
        <f>IF(Table5[[#This Row],[Position]]="Risk Analyst",1,0)</f>
        <v>0</v>
      </c>
      <c r="U19">
        <f>IF(Table5[[#This Row],[Position]]="System Analyst",1,0)</f>
        <v>1</v>
      </c>
      <c r="V19">
        <f>IF(Table5[[#This Row],[Position]]="Business Analyst",1,0)</f>
        <v>0</v>
      </c>
      <c r="X19" t="s">
        <v>3016</v>
      </c>
      <c r="Y19" t="s">
        <v>3017</v>
      </c>
      <c r="Z19">
        <v>87453902.65500012</v>
      </c>
      <c r="AA19">
        <v>76520975.200000003</v>
      </c>
    </row>
    <row r="20" spans="1:28" x14ac:dyDescent="0.2">
      <c r="A20" s="4" t="s">
        <v>13</v>
      </c>
      <c r="B20" s="4" t="s">
        <v>94</v>
      </c>
      <c r="C20" s="4" t="s">
        <v>50</v>
      </c>
      <c r="D20" s="4" t="s">
        <v>95</v>
      </c>
      <c r="E20" s="4" t="s">
        <v>37</v>
      </c>
      <c r="F20" s="4" t="s">
        <v>37</v>
      </c>
      <c r="G20" s="4" t="s">
        <v>37</v>
      </c>
      <c r="H20" s="4" t="s">
        <v>31</v>
      </c>
      <c r="I20" s="4" t="s">
        <v>87</v>
      </c>
      <c r="J20" s="4" t="s">
        <v>20</v>
      </c>
      <c r="K20" s="4" t="s">
        <v>32</v>
      </c>
      <c r="L20" s="4" t="s">
        <v>46</v>
      </c>
      <c r="M20" s="15">
        <v>57158.400000000001</v>
      </c>
      <c r="N20" s="15">
        <v>76232</v>
      </c>
      <c r="O20" s="16">
        <v>66695.199999999997</v>
      </c>
      <c r="P20">
        <f t="shared" si="0"/>
        <v>0</v>
      </c>
      <c r="Q20" t="str">
        <f t="shared" si="1"/>
        <v>Central Canada</v>
      </c>
      <c r="R20">
        <f>IF(Table5[[#This Row],[Position]]="Data Analyst",1,0)</f>
        <v>0</v>
      </c>
      <c r="S20">
        <f>IF(Table5[[#This Row],[Position]]="Data Engineer",1,0)</f>
        <v>0</v>
      </c>
      <c r="T20">
        <f>IF(Table5[[#This Row],[Position]]="Risk Analyst",1,0)</f>
        <v>0</v>
      </c>
      <c r="U20">
        <f>IF(Table5[[#This Row],[Position]]="System Analyst",1,0)</f>
        <v>0</v>
      </c>
      <c r="V20">
        <f>IF(Table5[[#This Row],[Position]]="Business Analyst",1,0)</f>
        <v>0</v>
      </c>
      <c r="X20" t="s">
        <v>3018</v>
      </c>
      <c r="Y20" t="s">
        <v>3019</v>
      </c>
      <c r="Z20">
        <v>4395173.9450000003</v>
      </c>
      <c r="AA20">
        <v>3850938.8800000004</v>
      </c>
    </row>
    <row r="21" spans="1:28" x14ac:dyDescent="0.2">
      <c r="A21" s="5" t="s">
        <v>96</v>
      </c>
      <c r="B21" s="5" t="s">
        <v>97</v>
      </c>
      <c r="C21" s="5" t="s">
        <v>50</v>
      </c>
      <c r="D21" s="5" t="s">
        <v>98</v>
      </c>
      <c r="E21" s="5" t="s">
        <v>99</v>
      </c>
      <c r="F21" s="5" t="s">
        <v>99</v>
      </c>
      <c r="G21" s="5" t="s">
        <v>99</v>
      </c>
      <c r="H21" s="5" t="s">
        <v>100</v>
      </c>
      <c r="I21" s="5" t="s">
        <v>54</v>
      </c>
      <c r="J21" s="5" t="s">
        <v>20</v>
      </c>
      <c r="K21" s="5" t="s">
        <v>32</v>
      </c>
      <c r="L21" s="5" t="s">
        <v>101</v>
      </c>
      <c r="M21" s="17">
        <v>50000</v>
      </c>
      <c r="N21" s="17">
        <v>76458</v>
      </c>
      <c r="O21" s="18">
        <v>63229</v>
      </c>
      <c r="P21">
        <f t="shared" si="0"/>
        <v>0</v>
      </c>
      <c r="Q21" t="str">
        <f t="shared" si="1"/>
        <v>Western Canada</v>
      </c>
      <c r="R21">
        <f>IF(Table5[[#This Row],[Position]]="Data Analyst",1,0)</f>
        <v>0</v>
      </c>
      <c r="S21">
        <f>IF(Table5[[#This Row],[Position]]="Data Engineer",1,0)</f>
        <v>0</v>
      </c>
      <c r="T21">
        <f>IF(Table5[[#This Row],[Position]]="Risk Analyst",1,0)</f>
        <v>0</v>
      </c>
      <c r="U21">
        <f>IF(Table5[[#This Row],[Position]]="System Analyst",1,0)</f>
        <v>0</v>
      </c>
      <c r="V21">
        <f>IF(Table5[[#This Row],[Position]]="Business Analyst",1,0)</f>
        <v>0</v>
      </c>
      <c r="X21" t="s">
        <v>3020</v>
      </c>
      <c r="Y21" t="s">
        <v>3021</v>
      </c>
      <c r="Z21">
        <v>9691817.1400000006</v>
      </c>
      <c r="AA21">
        <v>8298796.8799999999</v>
      </c>
    </row>
    <row r="22" spans="1:28" x14ac:dyDescent="0.2">
      <c r="A22" s="4" t="s">
        <v>81</v>
      </c>
      <c r="B22" s="4" t="s">
        <v>102</v>
      </c>
      <c r="C22" s="4" t="s">
        <v>103</v>
      </c>
      <c r="D22" s="4" t="s">
        <v>91</v>
      </c>
      <c r="E22" s="4" t="s">
        <v>63</v>
      </c>
      <c r="F22" s="4" t="s">
        <v>63</v>
      </c>
      <c r="G22" s="4" t="s">
        <v>63</v>
      </c>
      <c r="H22" s="4" t="s">
        <v>53</v>
      </c>
      <c r="I22" s="4" t="s">
        <v>104</v>
      </c>
      <c r="J22" s="4" t="s">
        <v>45</v>
      </c>
      <c r="K22" s="4" t="s">
        <v>32</v>
      </c>
      <c r="L22" s="4" t="s">
        <v>93</v>
      </c>
      <c r="M22" s="15">
        <v>66000</v>
      </c>
      <c r="N22" s="15">
        <v>84500</v>
      </c>
      <c r="O22" s="16">
        <v>75250</v>
      </c>
      <c r="P22">
        <f t="shared" si="0"/>
        <v>0</v>
      </c>
      <c r="Q22" t="str">
        <f t="shared" si="1"/>
        <v>Western Canada</v>
      </c>
      <c r="R22">
        <f>IF(Table5[[#This Row],[Position]]="Data Analyst",1,0)</f>
        <v>0</v>
      </c>
      <c r="S22">
        <f>IF(Table5[[#This Row],[Position]]="Data Engineer",1,0)</f>
        <v>0</v>
      </c>
      <c r="T22">
        <f>IF(Table5[[#This Row],[Position]]="Risk Analyst",1,0)</f>
        <v>0</v>
      </c>
      <c r="U22">
        <f>IF(Table5[[#This Row],[Position]]="System Analyst",1,0)</f>
        <v>0</v>
      </c>
      <c r="V22">
        <f>IF(Table5[[#This Row],[Position]]="Business Analyst",1,0)</f>
        <v>0</v>
      </c>
    </row>
    <row r="23" spans="1:28" x14ac:dyDescent="0.2">
      <c r="A23" s="5" t="s">
        <v>105</v>
      </c>
      <c r="B23" s="5" t="s">
        <v>28</v>
      </c>
      <c r="C23" s="5" t="s">
        <v>28</v>
      </c>
      <c r="D23" s="5" t="s">
        <v>106</v>
      </c>
      <c r="E23" s="5" t="s">
        <v>37</v>
      </c>
      <c r="F23" s="5" t="s">
        <v>37</v>
      </c>
      <c r="G23" s="5" t="s">
        <v>37</v>
      </c>
      <c r="H23" s="5" t="s">
        <v>31</v>
      </c>
      <c r="I23" s="5" t="s">
        <v>107</v>
      </c>
      <c r="J23" s="5" t="s">
        <v>20</v>
      </c>
      <c r="K23" s="5" t="s">
        <v>32</v>
      </c>
      <c r="L23" s="5" t="s">
        <v>33</v>
      </c>
      <c r="M23" s="17">
        <v>83192</v>
      </c>
      <c r="N23" s="17">
        <v>104013</v>
      </c>
      <c r="O23" s="18">
        <v>93602.5</v>
      </c>
      <c r="P23">
        <f t="shared" si="0"/>
        <v>0</v>
      </c>
      <c r="Q23" t="str">
        <f t="shared" si="1"/>
        <v>Central Canada</v>
      </c>
      <c r="R23">
        <f>IF(Table5[[#This Row],[Position]]="Data Analyst",1,0)</f>
        <v>1</v>
      </c>
      <c r="S23">
        <f>IF(Table5[[#This Row],[Position]]="Data Engineer",1,0)</f>
        <v>0</v>
      </c>
      <c r="T23">
        <f>IF(Table5[[#This Row],[Position]]="Risk Analyst",1,0)</f>
        <v>0</v>
      </c>
      <c r="U23">
        <f>IF(Table5[[#This Row],[Position]]="System Analyst",1,0)</f>
        <v>0</v>
      </c>
      <c r="V23">
        <f>IF(Table5[[#This Row],[Position]]="Business Analyst",1,0)</f>
        <v>0</v>
      </c>
    </row>
    <row r="24" spans="1:28" x14ac:dyDescent="0.2">
      <c r="A24" s="4" t="s">
        <v>13</v>
      </c>
      <c r="B24" s="4" t="s">
        <v>108</v>
      </c>
      <c r="C24" s="4" t="s">
        <v>103</v>
      </c>
      <c r="D24" s="4" t="s">
        <v>109</v>
      </c>
      <c r="E24" s="4" t="s">
        <v>110</v>
      </c>
      <c r="F24" s="4" t="s">
        <v>110</v>
      </c>
      <c r="G24" s="4" t="s">
        <v>110</v>
      </c>
      <c r="H24" s="4" t="s">
        <v>31</v>
      </c>
      <c r="I24" s="4" t="s">
        <v>111</v>
      </c>
      <c r="J24" s="4" t="s">
        <v>45</v>
      </c>
      <c r="K24" s="4" t="s">
        <v>32</v>
      </c>
      <c r="L24" s="4" t="s">
        <v>33</v>
      </c>
      <c r="M24" s="15">
        <v>95106.71</v>
      </c>
      <c r="N24" s="15">
        <v>127429.57</v>
      </c>
      <c r="O24" s="21">
        <v>111268.14</v>
      </c>
      <c r="P24">
        <f t="shared" si="0"/>
        <v>0</v>
      </c>
      <c r="Q24" t="str">
        <f t="shared" si="1"/>
        <v>Central Canada</v>
      </c>
      <c r="R24">
        <f>IF(Table5[[#This Row],[Position]]="Data Analyst",1,0)</f>
        <v>0</v>
      </c>
      <c r="S24">
        <f>IF(Table5[[#This Row],[Position]]="Data Engineer",1,0)</f>
        <v>0</v>
      </c>
      <c r="T24">
        <f>IF(Table5[[#This Row],[Position]]="Risk Analyst",1,0)</f>
        <v>0</v>
      </c>
      <c r="U24">
        <f>IF(Table5[[#This Row],[Position]]="System Analyst",1,0)</f>
        <v>0</v>
      </c>
      <c r="V24">
        <f>IF(Table5[[#This Row],[Position]]="Business Analyst",1,0)</f>
        <v>0</v>
      </c>
    </row>
    <row r="25" spans="1:28" x14ac:dyDescent="0.2">
      <c r="A25" s="5" t="s">
        <v>88</v>
      </c>
      <c r="B25" s="5" t="s">
        <v>113</v>
      </c>
      <c r="C25" s="5" t="s">
        <v>28</v>
      </c>
      <c r="D25" s="5" t="s">
        <v>114</v>
      </c>
      <c r="E25" s="5" t="s">
        <v>115</v>
      </c>
      <c r="F25" s="5" t="s">
        <v>115</v>
      </c>
      <c r="G25" s="5" t="s">
        <v>115</v>
      </c>
      <c r="H25" s="5" t="s">
        <v>31</v>
      </c>
      <c r="I25" s="5" t="s">
        <v>18</v>
      </c>
      <c r="J25" s="5" t="s">
        <v>20</v>
      </c>
      <c r="K25" s="5" t="s">
        <v>32</v>
      </c>
      <c r="L25" s="5" t="s">
        <v>21</v>
      </c>
      <c r="M25" s="17">
        <v>90480</v>
      </c>
      <c r="N25" s="17">
        <v>90480</v>
      </c>
      <c r="O25" s="18">
        <v>90480</v>
      </c>
      <c r="P25">
        <f t="shared" si="0"/>
        <v>0</v>
      </c>
      <c r="Q25" t="str">
        <f t="shared" si="1"/>
        <v>Central Canada</v>
      </c>
      <c r="R25">
        <f>IF(Table5[[#This Row],[Position]]="Data Analyst",1,0)</f>
        <v>1</v>
      </c>
      <c r="S25">
        <f>IF(Table5[[#This Row],[Position]]="Data Engineer",1,0)</f>
        <v>0</v>
      </c>
      <c r="T25">
        <f>IF(Table5[[#This Row],[Position]]="Risk Analyst",1,0)</f>
        <v>0</v>
      </c>
      <c r="U25">
        <f>IF(Table5[[#This Row],[Position]]="System Analyst",1,0)</f>
        <v>0</v>
      </c>
      <c r="V25">
        <f>IF(Table5[[#This Row],[Position]]="Business Analyst",1,0)</f>
        <v>0</v>
      </c>
      <c r="X25" s="10" t="s">
        <v>2970</v>
      </c>
      <c r="Y25" s="10" t="s">
        <v>3026</v>
      </c>
      <c r="Z25" t="s">
        <v>3025</v>
      </c>
      <c r="AA25" t="s">
        <v>3024</v>
      </c>
      <c r="AB25" t="s">
        <v>3023</v>
      </c>
    </row>
    <row r="26" spans="1:28" x14ac:dyDescent="0.2">
      <c r="A26" s="4" t="s">
        <v>96</v>
      </c>
      <c r="B26" s="4" t="s">
        <v>116</v>
      </c>
      <c r="C26" s="4" t="s">
        <v>50</v>
      </c>
      <c r="D26" s="4" t="s">
        <v>117</v>
      </c>
      <c r="E26" s="4" t="s">
        <v>118</v>
      </c>
      <c r="F26" s="4" t="s">
        <v>118</v>
      </c>
      <c r="G26" s="4" t="s">
        <v>118</v>
      </c>
      <c r="H26" s="4" t="s">
        <v>119</v>
      </c>
      <c r="I26" s="4" t="s">
        <v>120</v>
      </c>
      <c r="J26" s="4" t="s">
        <v>20</v>
      </c>
      <c r="K26" s="4" t="s">
        <v>32</v>
      </c>
      <c r="L26" s="4" t="s">
        <v>33</v>
      </c>
      <c r="M26" s="15">
        <v>61181</v>
      </c>
      <c r="N26" s="15">
        <v>76458</v>
      </c>
      <c r="O26" s="16">
        <v>68819.5</v>
      </c>
      <c r="P26">
        <f t="shared" si="0"/>
        <v>0</v>
      </c>
      <c r="Q26" t="str">
        <f t="shared" si="1"/>
        <v>Western Canada</v>
      </c>
      <c r="R26">
        <f>IF(Table5[[#This Row],[Position]]="Data Analyst",1,0)</f>
        <v>0</v>
      </c>
      <c r="S26">
        <f>IF(Table5[[#This Row],[Position]]="Data Engineer",1,0)</f>
        <v>0</v>
      </c>
      <c r="T26">
        <f>IF(Table5[[#This Row],[Position]]="Risk Analyst",1,0)</f>
        <v>0</v>
      </c>
      <c r="U26">
        <f>IF(Table5[[#This Row],[Position]]="System Analyst",1,0)</f>
        <v>0</v>
      </c>
      <c r="V26">
        <f>IF(Table5[[#This Row],[Position]]="Business Analyst",1,0)</f>
        <v>0</v>
      </c>
      <c r="X26" s="11" t="s">
        <v>3019</v>
      </c>
      <c r="Y26">
        <v>5</v>
      </c>
      <c r="Z26">
        <v>4395173.9450000003</v>
      </c>
      <c r="AA26">
        <v>4939409.01</v>
      </c>
      <c r="AB26">
        <v>3850938.8800000004</v>
      </c>
    </row>
    <row r="27" spans="1:28" x14ac:dyDescent="0.2">
      <c r="A27" s="5" t="s">
        <v>96</v>
      </c>
      <c r="B27" s="5" t="s">
        <v>121</v>
      </c>
      <c r="C27" s="5" t="s">
        <v>50</v>
      </c>
      <c r="D27" s="5" t="s">
        <v>122</v>
      </c>
      <c r="E27" s="5" t="s">
        <v>123</v>
      </c>
      <c r="F27" s="5" t="s">
        <v>123</v>
      </c>
      <c r="G27" s="5" t="s">
        <v>123</v>
      </c>
      <c r="H27" s="5" t="s">
        <v>31</v>
      </c>
      <c r="I27" s="5" t="s">
        <v>124</v>
      </c>
      <c r="J27" s="5" t="s">
        <v>20</v>
      </c>
      <c r="K27" s="5" t="s">
        <v>32</v>
      </c>
      <c r="L27" s="5" t="s">
        <v>46</v>
      </c>
      <c r="M27" s="17">
        <v>50000</v>
      </c>
      <c r="N27" s="17">
        <v>76458</v>
      </c>
      <c r="O27" s="18">
        <v>63229</v>
      </c>
      <c r="P27">
        <f t="shared" si="0"/>
        <v>0</v>
      </c>
      <c r="Q27" t="str">
        <f t="shared" si="1"/>
        <v>Central Canada</v>
      </c>
      <c r="R27">
        <f>IF(Table5[[#This Row],[Position]]="Data Analyst",1,0)</f>
        <v>0</v>
      </c>
      <c r="S27">
        <f>IF(Table5[[#This Row],[Position]]="Data Engineer",1,0)</f>
        <v>0</v>
      </c>
      <c r="T27">
        <f>IF(Table5[[#This Row],[Position]]="Risk Analyst",1,0)</f>
        <v>0</v>
      </c>
      <c r="U27">
        <f>IF(Table5[[#This Row],[Position]]="System Analyst",1,0)</f>
        <v>0</v>
      </c>
      <c r="V27">
        <f>IF(Table5[[#This Row],[Position]]="Business Analyst",1,0)</f>
        <v>0</v>
      </c>
      <c r="X27" s="11" t="s">
        <v>3017</v>
      </c>
      <c r="Y27">
        <v>23</v>
      </c>
      <c r="Z27">
        <v>87453902.65500012</v>
      </c>
      <c r="AA27">
        <v>98386830.109999999</v>
      </c>
      <c r="AB27">
        <v>76520975.200000063</v>
      </c>
    </row>
    <row r="28" spans="1:28" x14ac:dyDescent="0.2">
      <c r="A28" s="4" t="s">
        <v>88</v>
      </c>
      <c r="B28" s="4" t="s">
        <v>125</v>
      </c>
      <c r="C28" s="4" t="s">
        <v>15</v>
      </c>
      <c r="D28" s="4" t="s">
        <v>126</v>
      </c>
      <c r="E28" s="4" t="s">
        <v>37</v>
      </c>
      <c r="F28" s="4" t="s">
        <v>37</v>
      </c>
      <c r="G28" s="4" t="s">
        <v>37</v>
      </c>
      <c r="H28" s="4" t="s">
        <v>31</v>
      </c>
      <c r="I28" s="4" t="s">
        <v>18</v>
      </c>
      <c r="J28" s="4" t="s">
        <v>20</v>
      </c>
      <c r="K28" s="4" t="s">
        <v>32</v>
      </c>
      <c r="L28" s="4" t="s">
        <v>93</v>
      </c>
      <c r="M28" s="15">
        <v>74800</v>
      </c>
      <c r="N28" s="15">
        <v>138600</v>
      </c>
      <c r="O28" s="16">
        <v>106700</v>
      </c>
      <c r="P28">
        <f t="shared" si="0"/>
        <v>0</v>
      </c>
      <c r="Q28" t="str">
        <f t="shared" si="1"/>
        <v>Central Canada</v>
      </c>
      <c r="R28">
        <f>IF(Table5[[#This Row],[Position]]="Data Analyst",1,0)</f>
        <v>0</v>
      </c>
      <c r="S28">
        <f>IF(Table5[[#This Row],[Position]]="Data Engineer",1,0)</f>
        <v>0</v>
      </c>
      <c r="T28">
        <f>IF(Table5[[#This Row],[Position]]="Risk Analyst",1,0)</f>
        <v>1</v>
      </c>
      <c r="U28">
        <f>IF(Table5[[#This Row],[Position]]="System Analyst",1,0)</f>
        <v>0</v>
      </c>
      <c r="V28">
        <f>IF(Table5[[#This Row],[Position]]="Business Analyst",1,0)</f>
        <v>0</v>
      </c>
      <c r="X28" s="11" t="s">
        <v>3022</v>
      </c>
      <c r="Y28">
        <v>100</v>
      </c>
      <c r="Z28">
        <v>9691817.1400000006</v>
      </c>
      <c r="AA28">
        <v>11084837.4</v>
      </c>
      <c r="AB28">
        <v>8298796.8799999999</v>
      </c>
    </row>
    <row r="29" spans="1:28" x14ac:dyDescent="0.2">
      <c r="A29" s="5" t="s">
        <v>22</v>
      </c>
      <c r="B29" s="5" t="s">
        <v>23</v>
      </c>
      <c r="C29" s="5" t="s">
        <v>23</v>
      </c>
      <c r="D29" s="5" t="s">
        <v>127</v>
      </c>
      <c r="E29" s="5" t="s">
        <v>128</v>
      </c>
      <c r="F29" s="5" t="s">
        <v>128</v>
      </c>
      <c r="G29" s="5" t="s">
        <v>128</v>
      </c>
      <c r="H29" s="5" t="s">
        <v>100</v>
      </c>
      <c r="I29" s="5" t="s">
        <v>129</v>
      </c>
      <c r="J29" s="5" t="s">
        <v>20</v>
      </c>
      <c r="K29" s="5" t="s">
        <v>32</v>
      </c>
      <c r="L29" s="5" t="s">
        <v>130</v>
      </c>
      <c r="M29" s="17">
        <v>65000</v>
      </c>
      <c r="N29" s="17">
        <v>87000</v>
      </c>
      <c r="O29" s="18">
        <v>76000</v>
      </c>
      <c r="P29">
        <f t="shared" si="0"/>
        <v>0</v>
      </c>
      <c r="Q29" t="str">
        <f t="shared" si="1"/>
        <v>Western Canada</v>
      </c>
      <c r="R29">
        <f>IF(Table5[[#This Row],[Position]]="Data Analyst",1,0)</f>
        <v>0</v>
      </c>
      <c r="S29">
        <f>IF(Table5[[#This Row],[Position]]="Data Engineer",1,0)</f>
        <v>0</v>
      </c>
      <c r="T29">
        <f>IF(Table5[[#This Row],[Position]]="Risk Analyst",1,0)</f>
        <v>0</v>
      </c>
      <c r="U29">
        <f>IF(Table5[[#This Row],[Position]]="System Analyst",1,0)</f>
        <v>0</v>
      </c>
      <c r="V29">
        <f>IF(Table5[[#This Row],[Position]]="Business Analyst",1,0)</f>
        <v>1</v>
      </c>
      <c r="X29" s="11" t="s">
        <v>3015</v>
      </c>
      <c r="Y29">
        <v>7</v>
      </c>
      <c r="Z29">
        <v>36752748.874999993</v>
      </c>
      <c r="AA29">
        <v>41037698.970000006</v>
      </c>
      <c r="AB29">
        <v>32467798.779999994</v>
      </c>
    </row>
    <row r="30" spans="1:28" x14ac:dyDescent="0.2">
      <c r="A30" s="4" t="s">
        <v>55</v>
      </c>
      <c r="B30" s="4" t="s">
        <v>131</v>
      </c>
      <c r="C30" s="4" t="s">
        <v>50</v>
      </c>
      <c r="D30" s="4" t="s">
        <v>132</v>
      </c>
      <c r="E30" s="4" t="s">
        <v>37</v>
      </c>
      <c r="F30" s="4" t="s">
        <v>37</v>
      </c>
      <c r="G30" s="4" t="s">
        <v>37</v>
      </c>
      <c r="H30" s="4" t="s">
        <v>31</v>
      </c>
      <c r="I30" s="4" t="s">
        <v>87</v>
      </c>
      <c r="J30" s="4" t="s">
        <v>20</v>
      </c>
      <c r="K30" s="4" t="s">
        <v>32</v>
      </c>
      <c r="L30" s="4" t="s">
        <v>21</v>
      </c>
      <c r="M30" s="15">
        <v>68000</v>
      </c>
      <c r="N30" s="15">
        <v>88300</v>
      </c>
      <c r="O30" s="16">
        <v>78150</v>
      </c>
      <c r="P30">
        <f t="shared" si="0"/>
        <v>0</v>
      </c>
      <c r="Q30" t="str">
        <f t="shared" si="1"/>
        <v>Central Canada</v>
      </c>
      <c r="R30">
        <f>IF(Table5[[#This Row],[Position]]="Data Analyst",1,0)</f>
        <v>0</v>
      </c>
      <c r="S30">
        <f>IF(Table5[[#This Row],[Position]]="Data Engineer",1,0)</f>
        <v>0</v>
      </c>
      <c r="T30">
        <f>IF(Table5[[#This Row],[Position]]="Risk Analyst",1,0)</f>
        <v>0</v>
      </c>
      <c r="U30">
        <f>IF(Table5[[#This Row],[Position]]="System Analyst",1,0)</f>
        <v>0</v>
      </c>
      <c r="V30">
        <f>IF(Table5[[#This Row],[Position]]="Business Analyst",1,0)</f>
        <v>0</v>
      </c>
      <c r="X30" s="11" t="s">
        <v>2972</v>
      </c>
      <c r="Y30">
        <v>135</v>
      </c>
      <c r="Z30">
        <v>138293642.6150001</v>
      </c>
      <c r="AA30">
        <v>155448775.49000001</v>
      </c>
      <c r="AB30">
        <v>121138509.74000004</v>
      </c>
    </row>
    <row r="31" spans="1:28" x14ac:dyDescent="0.2">
      <c r="A31" s="5" t="s">
        <v>22</v>
      </c>
      <c r="B31" s="5" t="s">
        <v>23</v>
      </c>
      <c r="C31" s="5" t="s">
        <v>23</v>
      </c>
      <c r="D31" s="5" t="s">
        <v>127</v>
      </c>
      <c r="E31" s="5" t="s">
        <v>128</v>
      </c>
      <c r="F31" s="5" t="s">
        <v>128</v>
      </c>
      <c r="G31" s="5" t="s">
        <v>128</v>
      </c>
      <c r="H31" s="5" t="s">
        <v>100</v>
      </c>
      <c r="I31" s="5" t="s">
        <v>129</v>
      </c>
      <c r="J31" s="5" t="s">
        <v>20</v>
      </c>
      <c r="K31" s="5" t="s">
        <v>32</v>
      </c>
      <c r="L31" s="5" t="s">
        <v>130</v>
      </c>
      <c r="M31" s="17">
        <v>65000</v>
      </c>
      <c r="N31" s="17">
        <v>87000</v>
      </c>
      <c r="O31" s="18">
        <v>76000</v>
      </c>
      <c r="P31">
        <f t="shared" si="0"/>
        <v>0</v>
      </c>
      <c r="Q31" t="str">
        <f t="shared" si="1"/>
        <v>Western Canada</v>
      </c>
      <c r="R31">
        <f>IF(Table5[[#This Row],[Position]]="Data Analyst",1,0)</f>
        <v>0</v>
      </c>
      <c r="S31">
        <f>IF(Table5[[#This Row],[Position]]="Data Engineer",1,0)</f>
        <v>0</v>
      </c>
      <c r="T31">
        <f>IF(Table5[[#This Row],[Position]]="Risk Analyst",1,0)</f>
        <v>0</v>
      </c>
      <c r="U31">
        <f>IF(Table5[[#This Row],[Position]]="System Analyst",1,0)</f>
        <v>0</v>
      </c>
      <c r="V31">
        <f>IF(Table5[[#This Row],[Position]]="Business Analyst",1,0)</f>
        <v>1</v>
      </c>
    </row>
    <row r="32" spans="1:28" x14ac:dyDescent="0.2">
      <c r="A32" s="4" t="s">
        <v>13</v>
      </c>
      <c r="B32" s="4" t="s">
        <v>133</v>
      </c>
      <c r="C32" s="4" t="s">
        <v>50</v>
      </c>
      <c r="D32" s="4" t="s">
        <v>132</v>
      </c>
      <c r="E32" s="4" t="s">
        <v>37</v>
      </c>
      <c r="F32" s="4" t="s">
        <v>37</v>
      </c>
      <c r="G32" s="4" t="s">
        <v>37</v>
      </c>
      <c r="H32" s="4" t="s">
        <v>31</v>
      </c>
      <c r="I32" s="4" t="s">
        <v>87</v>
      </c>
      <c r="J32" s="4" t="s">
        <v>20</v>
      </c>
      <c r="K32" s="4" t="s">
        <v>32</v>
      </c>
      <c r="L32" s="4" t="s">
        <v>21</v>
      </c>
      <c r="M32" s="15">
        <v>76000</v>
      </c>
      <c r="N32" s="15">
        <v>89440</v>
      </c>
      <c r="O32" s="16">
        <v>82720</v>
      </c>
      <c r="P32">
        <f t="shared" si="0"/>
        <v>0</v>
      </c>
      <c r="Q32" t="str">
        <f t="shared" si="1"/>
        <v>Central Canada</v>
      </c>
      <c r="R32">
        <f>IF(Table5[[#This Row],[Position]]="Data Analyst",1,0)</f>
        <v>0</v>
      </c>
      <c r="S32">
        <f>IF(Table5[[#This Row],[Position]]="Data Engineer",1,0)</f>
        <v>0</v>
      </c>
      <c r="T32">
        <f>IF(Table5[[#This Row],[Position]]="Risk Analyst",1,0)</f>
        <v>0</v>
      </c>
      <c r="U32">
        <f>IF(Table5[[#This Row],[Position]]="System Analyst",1,0)</f>
        <v>0</v>
      </c>
      <c r="V32">
        <f>IF(Table5[[#This Row],[Position]]="Business Analyst",1,0)</f>
        <v>0</v>
      </c>
    </row>
    <row r="33" spans="1:26" x14ac:dyDescent="0.2">
      <c r="A33" s="5" t="s">
        <v>13</v>
      </c>
      <c r="B33" s="5" t="s">
        <v>134</v>
      </c>
      <c r="C33" s="5" t="s">
        <v>90</v>
      </c>
      <c r="D33" s="5" t="s">
        <v>135</v>
      </c>
      <c r="E33" s="5" t="s">
        <v>136</v>
      </c>
      <c r="F33" s="5" t="s">
        <v>136</v>
      </c>
      <c r="G33" s="5" t="s">
        <v>136</v>
      </c>
      <c r="H33" s="5" t="s">
        <v>100</v>
      </c>
      <c r="I33" s="5" t="s">
        <v>137</v>
      </c>
      <c r="J33" s="5" t="s">
        <v>20</v>
      </c>
      <c r="K33" s="5" t="s">
        <v>32</v>
      </c>
      <c r="L33" s="5" t="s">
        <v>33</v>
      </c>
      <c r="M33" s="17">
        <v>54764.33</v>
      </c>
      <c r="N33" s="17">
        <v>73940.149999999994</v>
      </c>
      <c r="O33" s="18">
        <v>64352.24</v>
      </c>
      <c r="P33">
        <f t="shared" si="0"/>
        <v>0</v>
      </c>
      <c r="Q33" t="str">
        <f t="shared" si="1"/>
        <v>Western Canada</v>
      </c>
      <c r="R33">
        <f>IF(Table5[[#This Row],[Position]]="Data Analyst",1,0)</f>
        <v>0</v>
      </c>
      <c r="S33">
        <f>IF(Table5[[#This Row],[Position]]="Data Engineer",1,0)</f>
        <v>0</v>
      </c>
      <c r="T33">
        <f>IF(Table5[[#This Row],[Position]]="Risk Analyst",1,0)</f>
        <v>0</v>
      </c>
      <c r="U33">
        <f>IF(Table5[[#This Row],[Position]]="System Analyst",1,0)</f>
        <v>1</v>
      </c>
      <c r="V33">
        <f>IF(Table5[[#This Row],[Position]]="Business Analyst",1,0)</f>
        <v>0</v>
      </c>
    </row>
    <row r="34" spans="1:26" x14ac:dyDescent="0.2">
      <c r="A34" s="4" t="s">
        <v>22</v>
      </c>
      <c r="B34" s="4" t="s">
        <v>23</v>
      </c>
      <c r="C34" s="4" t="s">
        <v>23</v>
      </c>
      <c r="D34" s="4" t="s">
        <v>127</v>
      </c>
      <c r="E34" s="4" t="s">
        <v>128</v>
      </c>
      <c r="F34" s="4" t="s">
        <v>128</v>
      </c>
      <c r="G34" s="4" t="s">
        <v>128</v>
      </c>
      <c r="H34" s="4" t="s">
        <v>100</v>
      </c>
      <c r="I34" s="4" t="s">
        <v>129</v>
      </c>
      <c r="J34" s="4" t="s">
        <v>20</v>
      </c>
      <c r="K34" s="4" t="s">
        <v>32</v>
      </c>
      <c r="L34" s="4" t="s">
        <v>130</v>
      </c>
      <c r="M34" s="15">
        <v>65000</v>
      </c>
      <c r="N34" s="15">
        <v>87000</v>
      </c>
      <c r="O34" s="16">
        <v>76000</v>
      </c>
      <c r="P34">
        <f t="shared" si="0"/>
        <v>0</v>
      </c>
      <c r="Q34" t="str">
        <f t="shared" si="1"/>
        <v>Western Canada</v>
      </c>
      <c r="R34">
        <f>IF(Table5[[#This Row],[Position]]="Data Analyst",1,0)</f>
        <v>0</v>
      </c>
      <c r="S34">
        <f>IF(Table5[[#This Row],[Position]]="Data Engineer",1,0)</f>
        <v>0</v>
      </c>
      <c r="T34">
        <f>IF(Table5[[#This Row],[Position]]="Risk Analyst",1,0)</f>
        <v>0</v>
      </c>
      <c r="U34">
        <f>IF(Table5[[#This Row],[Position]]="System Analyst",1,0)</f>
        <v>0</v>
      </c>
      <c r="V34">
        <f>IF(Table5[[#This Row],[Position]]="Business Analyst",1,0)</f>
        <v>1</v>
      </c>
    </row>
    <row r="35" spans="1:26" x14ac:dyDescent="0.2">
      <c r="A35" s="5" t="s">
        <v>81</v>
      </c>
      <c r="B35" s="5" t="s">
        <v>138</v>
      </c>
      <c r="C35" s="5" t="s">
        <v>90</v>
      </c>
      <c r="D35" s="5" t="s">
        <v>139</v>
      </c>
      <c r="E35" s="5" t="s">
        <v>140</v>
      </c>
      <c r="F35" s="5" t="s">
        <v>140</v>
      </c>
      <c r="G35" s="5" t="s">
        <v>140</v>
      </c>
      <c r="H35" s="5" t="s">
        <v>31</v>
      </c>
      <c r="I35" s="5" t="s">
        <v>129</v>
      </c>
      <c r="J35" s="5" t="s">
        <v>45</v>
      </c>
      <c r="K35" s="5" t="s">
        <v>32</v>
      </c>
      <c r="L35" s="5" t="s">
        <v>93</v>
      </c>
      <c r="M35" s="17">
        <v>30240.560000000001</v>
      </c>
      <c r="N35" s="17">
        <v>57200</v>
      </c>
      <c r="O35" s="18">
        <v>43720.28</v>
      </c>
      <c r="P35">
        <f t="shared" si="0"/>
        <v>0</v>
      </c>
      <c r="Q35" t="str">
        <f t="shared" si="1"/>
        <v>Central Canada</v>
      </c>
      <c r="R35">
        <f>IF(Table5[[#This Row],[Position]]="Data Analyst",1,0)</f>
        <v>0</v>
      </c>
      <c r="S35">
        <f>IF(Table5[[#This Row],[Position]]="Data Engineer",1,0)</f>
        <v>0</v>
      </c>
      <c r="T35">
        <f>IF(Table5[[#This Row],[Position]]="Risk Analyst",1,0)</f>
        <v>0</v>
      </c>
      <c r="U35">
        <f>IF(Table5[[#This Row],[Position]]="System Analyst",1,0)</f>
        <v>1</v>
      </c>
      <c r="V35">
        <f>IF(Table5[[#This Row],[Position]]="Business Analyst",1,0)</f>
        <v>0</v>
      </c>
    </row>
    <row r="36" spans="1:26" x14ac:dyDescent="0.2">
      <c r="A36" s="4" t="s">
        <v>22</v>
      </c>
      <c r="B36" s="4" t="s">
        <v>23</v>
      </c>
      <c r="C36" s="4" t="s">
        <v>23</v>
      </c>
      <c r="D36" s="4" t="s">
        <v>127</v>
      </c>
      <c r="E36" s="4" t="s">
        <v>128</v>
      </c>
      <c r="F36" s="4" t="s">
        <v>128</v>
      </c>
      <c r="G36" s="4" t="s">
        <v>128</v>
      </c>
      <c r="H36" s="4" t="s">
        <v>100</v>
      </c>
      <c r="I36" s="4" t="s">
        <v>129</v>
      </c>
      <c r="J36" s="4" t="s">
        <v>20</v>
      </c>
      <c r="K36" s="4" t="s">
        <v>32</v>
      </c>
      <c r="L36" s="4" t="s">
        <v>130</v>
      </c>
      <c r="M36" s="15">
        <v>65000</v>
      </c>
      <c r="N36" s="15">
        <v>87000</v>
      </c>
      <c r="O36" s="16">
        <v>76000</v>
      </c>
      <c r="P36">
        <f t="shared" si="0"/>
        <v>0</v>
      </c>
      <c r="Q36" t="str">
        <f t="shared" si="1"/>
        <v>Western Canada</v>
      </c>
      <c r="R36">
        <f>IF(Table5[[#This Row],[Position]]="Data Analyst",1,0)</f>
        <v>0</v>
      </c>
      <c r="S36">
        <f>IF(Table5[[#This Row],[Position]]="Data Engineer",1,0)</f>
        <v>0</v>
      </c>
      <c r="T36">
        <f>IF(Table5[[#This Row],[Position]]="Risk Analyst",1,0)</f>
        <v>0</v>
      </c>
      <c r="U36">
        <f>IF(Table5[[#This Row],[Position]]="System Analyst",1,0)</f>
        <v>0</v>
      </c>
      <c r="V36">
        <f>IF(Table5[[#This Row],[Position]]="Business Analyst",1,0)</f>
        <v>1</v>
      </c>
    </row>
    <row r="37" spans="1:26" x14ac:dyDescent="0.2">
      <c r="A37" s="5" t="s">
        <v>96</v>
      </c>
      <c r="B37" s="5" t="s">
        <v>97</v>
      </c>
      <c r="C37" s="5" t="s">
        <v>50</v>
      </c>
      <c r="D37" s="5" t="s">
        <v>141</v>
      </c>
      <c r="E37" s="5" t="s">
        <v>17</v>
      </c>
      <c r="F37" s="5" t="s">
        <v>17</v>
      </c>
      <c r="G37" s="5" t="s">
        <v>17</v>
      </c>
      <c r="H37" s="5" t="s">
        <v>18</v>
      </c>
      <c r="I37" s="5" t="s">
        <v>142</v>
      </c>
      <c r="J37" s="5" t="s">
        <v>20</v>
      </c>
      <c r="K37" s="5" t="s">
        <v>17</v>
      </c>
      <c r="L37" s="5" t="s">
        <v>33</v>
      </c>
      <c r="M37" s="17">
        <v>45000</v>
      </c>
      <c r="N37" s="17">
        <v>57200</v>
      </c>
      <c r="O37" s="18">
        <v>51100</v>
      </c>
      <c r="P37">
        <f t="shared" si="0"/>
        <v>1</v>
      </c>
      <c r="Q37" t="str">
        <f t="shared" si="1"/>
        <v>Northern Canada</v>
      </c>
      <c r="R37">
        <f>IF(Table5[[#This Row],[Position]]="Data Analyst",1,0)</f>
        <v>0</v>
      </c>
      <c r="S37">
        <f>IF(Table5[[#This Row],[Position]]="Data Engineer",1,0)</f>
        <v>0</v>
      </c>
      <c r="T37">
        <f>IF(Table5[[#This Row],[Position]]="Risk Analyst",1,0)</f>
        <v>0</v>
      </c>
      <c r="U37">
        <f>IF(Table5[[#This Row],[Position]]="System Analyst",1,0)</f>
        <v>0</v>
      </c>
      <c r="V37">
        <f>IF(Table5[[#This Row],[Position]]="Business Analyst",1,0)</f>
        <v>0</v>
      </c>
    </row>
    <row r="38" spans="1:26" x14ac:dyDescent="0.2">
      <c r="A38" s="4" t="s">
        <v>96</v>
      </c>
      <c r="B38" s="4" t="s">
        <v>97</v>
      </c>
      <c r="C38" s="4" t="s">
        <v>50</v>
      </c>
      <c r="D38" s="4" t="s">
        <v>141</v>
      </c>
      <c r="E38" s="4" t="s">
        <v>17</v>
      </c>
      <c r="F38" s="4" t="s">
        <v>17</v>
      </c>
      <c r="G38" s="4" t="s">
        <v>17</v>
      </c>
      <c r="H38" s="4" t="s">
        <v>18</v>
      </c>
      <c r="I38" s="4" t="s">
        <v>142</v>
      </c>
      <c r="J38" s="4" t="s">
        <v>20</v>
      </c>
      <c r="K38" s="4" t="s">
        <v>17</v>
      </c>
      <c r="L38" s="4" t="s">
        <v>33</v>
      </c>
      <c r="M38" s="15">
        <v>45000</v>
      </c>
      <c r="N38" s="15">
        <v>57200</v>
      </c>
      <c r="O38" s="16">
        <v>51100</v>
      </c>
      <c r="P38">
        <f t="shared" si="0"/>
        <v>1</v>
      </c>
      <c r="Q38" t="str">
        <f t="shared" si="1"/>
        <v>Northern Canada</v>
      </c>
      <c r="R38">
        <f>IF(Table5[[#This Row],[Position]]="Data Analyst",1,0)</f>
        <v>0</v>
      </c>
      <c r="S38">
        <f>IF(Table5[[#This Row],[Position]]="Data Engineer",1,0)</f>
        <v>0</v>
      </c>
      <c r="T38">
        <f>IF(Table5[[#This Row],[Position]]="Risk Analyst",1,0)</f>
        <v>0</v>
      </c>
      <c r="U38">
        <f>IF(Table5[[#This Row],[Position]]="System Analyst",1,0)</f>
        <v>0</v>
      </c>
      <c r="V38">
        <f>IF(Table5[[#This Row],[Position]]="Business Analyst",1,0)</f>
        <v>0</v>
      </c>
    </row>
    <row r="39" spans="1:26" x14ac:dyDescent="0.2">
      <c r="A39" s="5" t="s">
        <v>55</v>
      </c>
      <c r="B39" s="5" t="s">
        <v>143</v>
      </c>
      <c r="C39" s="5" t="s">
        <v>50</v>
      </c>
      <c r="D39" s="5" t="s">
        <v>144</v>
      </c>
      <c r="E39" s="5" t="s">
        <v>1835</v>
      </c>
      <c r="F39" s="5" t="s">
        <v>1835</v>
      </c>
      <c r="G39" s="5" t="s">
        <v>1835</v>
      </c>
      <c r="H39" s="5" t="s">
        <v>146</v>
      </c>
      <c r="I39" s="5" t="s">
        <v>54</v>
      </c>
      <c r="J39" s="5" t="s">
        <v>20</v>
      </c>
      <c r="K39" s="5" t="s">
        <v>32</v>
      </c>
      <c r="L39" s="5" t="s">
        <v>21</v>
      </c>
      <c r="M39" s="17">
        <v>68000</v>
      </c>
      <c r="N39" s="17">
        <v>88300</v>
      </c>
      <c r="O39" s="18">
        <v>78150</v>
      </c>
      <c r="P39">
        <f t="shared" si="0"/>
        <v>0</v>
      </c>
      <c r="Q39" t="str">
        <f t="shared" si="1"/>
        <v>Central Canada</v>
      </c>
      <c r="R39">
        <f>IF(Table5[[#This Row],[Position]]="Data Analyst",1,0)</f>
        <v>0</v>
      </c>
      <c r="S39">
        <f>IF(Table5[[#This Row],[Position]]="Data Engineer",1,0)</f>
        <v>0</v>
      </c>
      <c r="T39">
        <f>IF(Table5[[#This Row],[Position]]="Risk Analyst",1,0)</f>
        <v>0</v>
      </c>
      <c r="U39">
        <f>IF(Table5[[#This Row],[Position]]="System Analyst",1,0)</f>
        <v>0</v>
      </c>
      <c r="V39">
        <f>IF(Table5[[#This Row],[Position]]="Business Analyst",1,0)</f>
        <v>0</v>
      </c>
    </row>
    <row r="40" spans="1:26" x14ac:dyDescent="0.2">
      <c r="A40" s="4" t="s">
        <v>81</v>
      </c>
      <c r="B40" s="4" t="s">
        <v>147</v>
      </c>
      <c r="C40" s="4" t="s">
        <v>50</v>
      </c>
      <c r="D40" s="4" t="s">
        <v>148</v>
      </c>
      <c r="E40" s="4" t="s">
        <v>63</v>
      </c>
      <c r="F40" s="4" t="s">
        <v>63</v>
      </c>
      <c r="G40" s="4" t="s">
        <v>63</v>
      </c>
      <c r="H40" s="4" t="s">
        <v>53</v>
      </c>
      <c r="I40" s="4" t="s">
        <v>149</v>
      </c>
      <c r="J40" s="4" t="s">
        <v>20</v>
      </c>
      <c r="K40" s="4" t="s">
        <v>32</v>
      </c>
      <c r="L40" s="4" t="s">
        <v>150</v>
      </c>
      <c r="M40" s="15">
        <v>104423</v>
      </c>
      <c r="N40" s="15">
        <v>109644</v>
      </c>
      <c r="O40" s="16">
        <v>107033.5</v>
      </c>
      <c r="P40">
        <f t="shared" si="0"/>
        <v>0</v>
      </c>
      <c r="Q40" t="str">
        <f t="shared" si="1"/>
        <v>Western Canada</v>
      </c>
      <c r="R40">
        <f>IF(Table5[[#This Row],[Position]]="Data Analyst",1,0)</f>
        <v>0</v>
      </c>
      <c r="S40">
        <f>IF(Table5[[#This Row],[Position]]="Data Engineer",1,0)</f>
        <v>0</v>
      </c>
      <c r="T40">
        <f>IF(Table5[[#This Row],[Position]]="Risk Analyst",1,0)</f>
        <v>0</v>
      </c>
      <c r="U40">
        <f>IF(Table5[[#This Row],[Position]]="System Analyst",1,0)</f>
        <v>0</v>
      </c>
      <c r="V40">
        <f>IF(Table5[[#This Row],[Position]]="Business Analyst",1,0)</f>
        <v>0</v>
      </c>
    </row>
    <row r="41" spans="1:26" x14ac:dyDescent="0.2">
      <c r="A41" s="5" t="s">
        <v>96</v>
      </c>
      <c r="B41" s="5" t="s">
        <v>97</v>
      </c>
      <c r="C41" s="5" t="s">
        <v>50</v>
      </c>
      <c r="D41" s="5" t="s">
        <v>141</v>
      </c>
      <c r="E41" s="5" t="s">
        <v>17</v>
      </c>
      <c r="F41" s="5" t="s">
        <v>17</v>
      </c>
      <c r="G41" s="5" t="s">
        <v>17</v>
      </c>
      <c r="H41" s="5" t="s">
        <v>18</v>
      </c>
      <c r="I41" s="5" t="s">
        <v>142</v>
      </c>
      <c r="J41" s="5" t="s">
        <v>20</v>
      </c>
      <c r="K41" s="5" t="s">
        <v>17</v>
      </c>
      <c r="L41" s="5" t="s">
        <v>33</v>
      </c>
      <c r="M41" s="17">
        <v>45000</v>
      </c>
      <c r="N41" s="17">
        <v>57200</v>
      </c>
      <c r="O41" s="18">
        <v>51100</v>
      </c>
      <c r="P41">
        <f t="shared" si="0"/>
        <v>1</v>
      </c>
      <c r="Q41" t="str">
        <f t="shared" si="1"/>
        <v>Northern Canada</v>
      </c>
      <c r="R41">
        <f>IF(Table5[[#This Row],[Position]]="Data Analyst",1,0)</f>
        <v>0</v>
      </c>
      <c r="S41">
        <f>IF(Table5[[#This Row],[Position]]="Data Engineer",1,0)</f>
        <v>0</v>
      </c>
      <c r="T41">
        <f>IF(Table5[[#This Row],[Position]]="Risk Analyst",1,0)</f>
        <v>0</v>
      </c>
      <c r="U41">
        <f>IF(Table5[[#This Row],[Position]]="System Analyst",1,0)</f>
        <v>0</v>
      </c>
      <c r="V41">
        <f>IF(Table5[[#This Row],[Position]]="Business Analyst",1,0)</f>
        <v>0</v>
      </c>
    </row>
    <row r="42" spans="1:26" x14ac:dyDescent="0.2">
      <c r="A42" s="4" t="s">
        <v>96</v>
      </c>
      <c r="B42" s="4" t="s">
        <v>97</v>
      </c>
      <c r="C42" s="4" t="s">
        <v>50</v>
      </c>
      <c r="D42" s="4" t="s">
        <v>141</v>
      </c>
      <c r="E42" s="4" t="s">
        <v>151</v>
      </c>
      <c r="F42" s="4" t="s">
        <v>17</v>
      </c>
      <c r="G42" s="4" t="s">
        <v>2423</v>
      </c>
      <c r="H42" s="4" t="s">
        <v>146</v>
      </c>
      <c r="I42" s="4" t="s">
        <v>142</v>
      </c>
      <c r="J42" s="4" t="s">
        <v>20</v>
      </c>
      <c r="K42" s="4" t="s">
        <v>17</v>
      </c>
      <c r="L42" s="4" t="s">
        <v>33</v>
      </c>
      <c r="M42" s="15">
        <v>45000</v>
      </c>
      <c r="N42" s="15">
        <v>57200</v>
      </c>
      <c r="O42" s="16">
        <v>51100</v>
      </c>
      <c r="P42">
        <f t="shared" si="0"/>
        <v>1</v>
      </c>
      <c r="Q42" t="str">
        <f t="shared" si="1"/>
        <v>Central Canada</v>
      </c>
      <c r="R42">
        <f>IF(Table5[[#This Row],[Position]]="Data Analyst",1,0)</f>
        <v>0</v>
      </c>
      <c r="S42">
        <f>IF(Table5[[#This Row],[Position]]="Data Engineer",1,0)</f>
        <v>0</v>
      </c>
      <c r="T42">
        <f>IF(Table5[[#This Row],[Position]]="Risk Analyst",1,0)</f>
        <v>0</v>
      </c>
      <c r="U42">
        <f>IF(Table5[[#This Row],[Position]]="System Analyst",1,0)</f>
        <v>0</v>
      </c>
      <c r="V42">
        <f>IF(Table5[[#This Row],[Position]]="Business Analyst",1,0)</f>
        <v>0</v>
      </c>
    </row>
    <row r="43" spans="1:26" x14ac:dyDescent="0.2">
      <c r="A43" s="5" t="s">
        <v>55</v>
      </c>
      <c r="B43" s="5" t="s">
        <v>152</v>
      </c>
      <c r="C43" s="5" t="s">
        <v>50</v>
      </c>
      <c r="D43" s="5" t="s">
        <v>153</v>
      </c>
      <c r="E43" s="5" t="s">
        <v>154</v>
      </c>
      <c r="F43" s="5" t="s">
        <v>154</v>
      </c>
      <c r="G43" s="5" t="s">
        <v>154</v>
      </c>
      <c r="H43" s="5" t="s">
        <v>31</v>
      </c>
      <c r="I43" s="5" t="s">
        <v>155</v>
      </c>
      <c r="J43" s="5" t="s">
        <v>45</v>
      </c>
      <c r="K43" s="5" t="s">
        <v>32</v>
      </c>
      <c r="L43" s="5" t="s">
        <v>21</v>
      </c>
      <c r="M43" s="17">
        <v>54500</v>
      </c>
      <c r="N43" s="17">
        <v>81800</v>
      </c>
      <c r="O43" s="18">
        <v>68150</v>
      </c>
      <c r="P43">
        <f t="shared" si="0"/>
        <v>0</v>
      </c>
      <c r="Q43" t="str">
        <f t="shared" si="1"/>
        <v>Central Canada</v>
      </c>
      <c r="R43">
        <f>IF(Table5[[#This Row],[Position]]="Data Analyst",1,0)</f>
        <v>0</v>
      </c>
      <c r="S43">
        <f>IF(Table5[[#This Row],[Position]]="Data Engineer",1,0)</f>
        <v>0</v>
      </c>
      <c r="T43">
        <f>IF(Table5[[#This Row],[Position]]="Risk Analyst",1,0)</f>
        <v>0</v>
      </c>
      <c r="U43">
        <f>IF(Table5[[#This Row],[Position]]="System Analyst",1,0)</f>
        <v>0</v>
      </c>
      <c r="V43">
        <f>IF(Table5[[#This Row],[Position]]="Business Analyst",1,0)</f>
        <v>0</v>
      </c>
    </row>
    <row r="44" spans="1:26" x14ac:dyDescent="0.2">
      <c r="A44" s="4" t="s">
        <v>96</v>
      </c>
      <c r="B44" s="4" t="s">
        <v>97</v>
      </c>
      <c r="C44" s="4" t="s">
        <v>50</v>
      </c>
      <c r="D44" s="4" t="s">
        <v>141</v>
      </c>
      <c r="E44" s="4" t="s">
        <v>156</v>
      </c>
      <c r="F44" s="4" t="s">
        <v>17</v>
      </c>
      <c r="G44" s="4" t="s">
        <v>2982</v>
      </c>
      <c r="H44" s="4" t="s">
        <v>157</v>
      </c>
      <c r="I44" s="4" t="s">
        <v>142</v>
      </c>
      <c r="J44" s="4" t="s">
        <v>20</v>
      </c>
      <c r="K44" s="4" t="s">
        <v>17</v>
      </c>
      <c r="L44" s="4" t="s">
        <v>33</v>
      </c>
      <c r="M44" s="15">
        <v>45000</v>
      </c>
      <c r="N44" s="15">
        <v>57200</v>
      </c>
      <c r="O44" s="16">
        <v>51100</v>
      </c>
      <c r="P44">
        <f t="shared" si="0"/>
        <v>1</v>
      </c>
      <c r="Q44" t="str">
        <f t="shared" si="1"/>
        <v>Atlantic Canada</v>
      </c>
      <c r="R44">
        <f>IF(Table5[[#This Row],[Position]]="Data Analyst",1,0)</f>
        <v>0</v>
      </c>
      <c r="S44">
        <f>IF(Table5[[#This Row],[Position]]="Data Engineer",1,0)</f>
        <v>0</v>
      </c>
      <c r="T44">
        <f>IF(Table5[[#This Row],[Position]]="Risk Analyst",1,0)</f>
        <v>0</v>
      </c>
      <c r="U44">
        <f>IF(Table5[[#This Row],[Position]]="System Analyst",1,0)</f>
        <v>0</v>
      </c>
      <c r="V44">
        <f>IF(Table5[[#This Row],[Position]]="Business Analyst",1,0)</f>
        <v>0</v>
      </c>
    </row>
    <row r="45" spans="1:26" x14ac:dyDescent="0.2">
      <c r="A45" s="5" t="s">
        <v>96</v>
      </c>
      <c r="B45" s="5" t="s">
        <v>97</v>
      </c>
      <c r="C45" s="5" t="s">
        <v>50</v>
      </c>
      <c r="D45" s="5" t="s">
        <v>141</v>
      </c>
      <c r="E45" s="5" t="s">
        <v>17</v>
      </c>
      <c r="F45" s="5" t="s">
        <v>17</v>
      </c>
      <c r="G45" s="5" t="s">
        <v>17</v>
      </c>
      <c r="H45" s="5" t="s">
        <v>18</v>
      </c>
      <c r="I45" s="5" t="s">
        <v>142</v>
      </c>
      <c r="J45" s="5" t="s">
        <v>20</v>
      </c>
      <c r="K45" s="5" t="s">
        <v>17</v>
      </c>
      <c r="L45" s="5" t="s">
        <v>33</v>
      </c>
      <c r="M45" s="17">
        <v>45000</v>
      </c>
      <c r="N45" s="17">
        <v>57200</v>
      </c>
      <c r="O45" s="18">
        <v>51100</v>
      </c>
      <c r="P45">
        <f t="shared" si="0"/>
        <v>1</v>
      </c>
      <c r="Q45" t="str">
        <f t="shared" si="1"/>
        <v>Northern Canada</v>
      </c>
      <c r="R45">
        <f>IF(Table5[[#This Row],[Position]]="Data Analyst",1,0)</f>
        <v>0</v>
      </c>
      <c r="S45">
        <f>IF(Table5[[#This Row],[Position]]="Data Engineer",1,0)</f>
        <v>0</v>
      </c>
      <c r="T45">
        <f>IF(Table5[[#This Row],[Position]]="Risk Analyst",1,0)</f>
        <v>0</v>
      </c>
      <c r="U45">
        <f>IF(Table5[[#This Row],[Position]]="System Analyst",1,0)</f>
        <v>0</v>
      </c>
      <c r="V45">
        <f>IF(Table5[[#This Row],[Position]]="Business Analyst",1,0)</f>
        <v>0</v>
      </c>
    </row>
    <row r="46" spans="1:26" x14ac:dyDescent="0.2">
      <c r="A46" s="4" t="s">
        <v>96</v>
      </c>
      <c r="B46" s="4" t="s">
        <v>158</v>
      </c>
      <c r="C46" s="4" t="s">
        <v>50</v>
      </c>
      <c r="D46" s="4" t="s">
        <v>159</v>
      </c>
      <c r="E46" s="4" t="s">
        <v>17</v>
      </c>
      <c r="F46" s="4" t="s">
        <v>17</v>
      </c>
      <c r="G46" s="4" t="s">
        <v>17</v>
      </c>
      <c r="H46" s="4" t="s">
        <v>18</v>
      </c>
      <c r="I46" s="4" t="s">
        <v>160</v>
      </c>
      <c r="J46" s="4" t="s">
        <v>20</v>
      </c>
      <c r="K46" s="4" t="s">
        <v>17</v>
      </c>
      <c r="L46" s="4" t="s">
        <v>21</v>
      </c>
      <c r="M46" s="15">
        <v>50000</v>
      </c>
      <c r="N46" s="15">
        <v>76458</v>
      </c>
      <c r="O46" s="16">
        <v>63229</v>
      </c>
      <c r="P46">
        <f t="shared" si="0"/>
        <v>1</v>
      </c>
      <c r="Q46" t="str">
        <f t="shared" si="1"/>
        <v>Northern Canada</v>
      </c>
      <c r="R46">
        <f>IF(Table5[[#This Row],[Position]]="Data Analyst",1,0)</f>
        <v>0</v>
      </c>
      <c r="S46">
        <f>IF(Table5[[#This Row],[Position]]="Data Engineer",1,0)</f>
        <v>0</v>
      </c>
      <c r="T46">
        <f>IF(Table5[[#This Row],[Position]]="Risk Analyst",1,0)</f>
        <v>0</v>
      </c>
      <c r="U46">
        <f>IF(Table5[[#This Row],[Position]]="System Analyst",1,0)</f>
        <v>0</v>
      </c>
      <c r="V46">
        <f>IF(Table5[[#This Row],[Position]]="Business Analyst",1,0)</f>
        <v>0</v>
      </c>
      <c r="Y46" s="11" t="s">
        <v>50</v>
      </c>
      <c r="Z46">
        <v>780</v>
      </c>
    </row>
    <row r="47" spans="1:26" x14ac:dyDescent="0.2">
      <c r="A47" s="5" t="s">
        <v>13</v>
      </c>
      <c r="B47" s="5" t="s">
        <v>161</v>
      </c>
      <c r="C47" s="5" t="s">
        <v>90</v>
      </c>
      <c r="D47" s="5" t="s">
        <v>162</v>
      </c>
      <c r="E47" s="5" t="s">
        <v>123</v>
      </c>
      <c r="F47" s="5" t="s">
        <v>123</v>
      </c>
      <c r="G47" s="5" t="s">
        <v>123</v>
      </c>
      <c r="H47" s="5" t="s">
        <v>31</v>
      </c>
      <c r="I47" s="5" t="s">
        <v>163</v>
      </c>
      <c r="J47" s="5" t="s">
        <v>20</v>
      </c>
      <c r="K47" s="5" t="s">
        <v>32</v>
      </c>
      <c r="L47" s="5" t="s">
        <v>21</v>
      </c>
      <c r="M47" s="17">
        <v>76000</v>
      </c>
      <c r="N47" s="17">
        <v>89440</v>
      </c>
      <c r="O47" s="18">
        <v>82720</v>
      </c>
      <c r="P47">
        <f t="shared" si="0"/>
        <v>0</v>
      </c>
      <c r="Q47" t="str">
        <f t="shared" si="1"/>
        <v>Central Canada</v>
      </c>
      <c r="R47">
        <f>IF(Table5[[#This Row],[Position]]="Data Analyst",1,0)</f>
        <v>0</v>
      </c>
      <c r="S47">
        <f>IF(Table5[[#This Row],[Position]]="Data Engineer",1,0)</f>
        <v>0</v>
      </c>
      <c r="T47">
        <f>IF(Table5[[#This Row],[Position]]="Risk Analyst",1,0)</f>
        <v>0</v>
      </c>
      <c r="U47">
        <f>IF(Table5[[#This Row],[Position]]="System Analyst",1,0)</f>
        <v>1</v>
      </c>
      <c r="V47">
        <f>IF(Table5[[#This Row],[Position]]="Business Analyst",1,0)</f>
        <v>0</v>
      </c>
      <c r="Y47" s="11" t="s">
        <v>28</v>
      </c>
      <c r="Z47">
        <v>229</v>
      </c>
    </row>
    <row r="48" spans="1:26" x14ac:dyDescent="0.2">
      <c r="A48" s="4" t="s">
        <v>26</v>
      </c>
      <c r="B48" s="4" t="s">
        <v>164</v>
      </c>
      <c r="C48" s="4" t="s">
        <v>28</v>
      </c>
      <c r="D48" s="4" t="s">
        <v>165</v>
      </c>
      <c r="E48" s="4" t="s">
        <v>166</v>
      </c>
      <c r="F48" s="4" t="s">
        <v>166</v>
      </c>
      <c r="G48" s="4" t="s">
        <v>166</v>
      </c>
      <c r="H48" s="4" t="s">
        <v>146</v>
      </c>
      <c r="I48" s="4" t="s">
        <v>167</v>
      </c>
      <c r="J48" s="4" t="s">
        <v>20</v>
      </c>
      <c r="K48" s="4" t="s">
        <v>32</v>
      </c>
      <c r="L48" s="4" t="s">
        <v>21</v>
      </c>
      <c r="M48" s="15">
        <v>30240.560000000001</v>
      </c>
      <c r="N48" s="15">
        <v>57200</v>
      </c>
      <c r="O48" s="16">
        <v>43720.28</v>
      </c>
      <c r="P48">
        <f t="shared" si="0"/>
        <v>0</v>
      </c>
      <c r="Q48" t="str">
        <f t="shared" si="1"/>
        <v>Central Canada</v>
      </c>
      <c r="R48">
        <f>IF(Table5[[#This Row],[Position]]="Data Analyst",1,0)</f>
        <v>1</v>
      </c>
      <c r="S48">
        <f>IF(Table5[[#This Row],[Position]]="Data Engineer",1,0)</f>
        <v>0</v>
      </c>
      <c r="T48">
        <f>IF(Table5[[#This Row],[Position]]="Risk Analyst",1,0)</f>
        <v>0</v>
      </c>
      <c r="U48">
        <f>IF(Table5[[#This Row],[Position]]="System Analyst",1,0)</f>
        <v>0</v>
      </c>
      <c r="V48">
        <f>IF(Table5[[#This Row],[Position]]="Business Analyst",1,0)</f>
        <v>0</v>
      </c>
      <c r="Y48" s="11" t="s">
        <v>23</v>
      </c>
      <c r="Z48">
        <v>327</v>
      </c>
    </row>
    <row r="49" spans="1:26" x14ac:dyDescent="0.2">
      <c r="A49" s="5" t="s">
        <v>13</v>
      </c>
      <c r="B49" s="5" t="s">
        <v>168</v>
      </c>
      <c r="C49" s="5" t="s">
        <v>28</v>
      </c>
      <c r="D49" s="5" t="s">
        <v>169</v>
      </c>
      <c r="E49" s="5" t="s">
        <v>63</v>
      </c>
      <c r="F49" s="5" t="s">
        <v>63</v>
      </c>
      <c r="G49" s="5" t="s">
        <v>63</v>
      </c>
      <c r="H49" s="5" t="s">
        <v>53</v>
      </c>
      <c r="I49" s="5" t="s">
        <v>170</v>
      </c>
      <c r="J49" s="5" t="s">
        <v>45</v>
      </c>
      <c r="K49" s="5" t="s">
        <v>32</v>
      </c>
      <c r="L49" s="5" t="s">
        <v>21</v>
      </c>
      <c r="M49" s="17">
        <v>107600</v>
      </c>
      <c r="N49" s="17">
        <v>147100</v>
      </c>
      <c r="O49" s="18">
        <v>127350</v>
      </c>
      <c r="P49">
        <f t="shared" si="0"/>
        <v>0</v>
      </c>
      <c r="Q49" t="str">
        <f t="shared" si="1"/>
        <v>Western Canada</v>
      </c>
      <c r="R49">
        <f>IF(Table5[[#This Row],[Position]]="Data Analyst",1,0)</f>
        <v>1</v>
      </c>
      <c r="S49">
        <f>IF(Table5[[#This Row],[Position]]="Data Engineer",1,0)</f>
        <v>0</v>
      </c>
      <c r="T49">
        <f>IF(Table5[[#This Row],[Position]]="Risk Analyst",1,0)</f>
        <v>0</v>
      </c>
      <c r="U49">
        <f>IF(Table5[[#This Row],[Position]]="System Analyst",1,0)</f>
        <v>0</v>
      </c>
      <c r="V49">
        <f>IF(Table5[[#This Row],[Position]]="Business Analyst",1,0)</f>
        <v>0</v>
      </c>
      <c r="Y49" s="11" t="s">
        <v>35</v>
      </c>
      <c r="Z49">
        <v>41</v>
      </c>
    </row>
    <row r="50" spans="1:26" x14ac:dyDescent="0.2">
      <c r="A50" s="4" t="s">
        <v>13</v>
      </c>
      <c r="B50" s="4" t="s">
        <v>171</v>
      </c>
      <c r="C50" s="4" t="s">
        <v>50</v>
      </c>
      <c r="D50" s="4" t="s">
        <v>68</v>
      </c>
      <c r="E50" s="4" t="s">
        <v>37</v>
      </c>
      <c r="F50" s="4" t="s">
        <v>37</v>
      </c>
      <c r="G50" s="4" t="s">
        <v>37</v>
      </c>
      <c r="H50" s="4" t="s">
        <v>31</v>
      </c>
      <c r="I50" s="4" t="s">
        <v>54</v>
      </c>
      <c r="J50" s="4" t="s">
        <v>20</v>
      </c>
      <c r="K50" s="4" t="s">
        <v>32</v>
      </c>
      <c r="L50" s="4" t="s">
        <v>46</v>
      </c>
      <c r="M50" s="15">
        <v>76000</v>
      </c>
      <c r="N50" s="15">
        <v>89440</v>
      </c>
      <c r="O50" s="16">
        <v>82720</v>
      </c>
      <c r="P50">
        <f t="shared" si="0"/>
        <v>0</v>
      </c>
      <c r="Q50" t="str">
        <f t="shared" si="1"/>
        <v>Central Canada</v>
      </c>
      <c r="R50">
        <f>IF(Table5[[#This Row],[Position]]="Data Analyst",1,0)</f>
        <v>0</v>
      </c>
      <c r="S50">
        <f>IF(Table5[[#This Row],[Position]]="Data Engineer",1,0)</f>
        <v>0</v>
      </c>
      <c r="T50">
        <f>IF(Table5[[#This Row],[Position]]="Risk Analyst",1,0)</f>
        <v>0</v>
      </c>
      <c r="U50">
        <f>IF(Table5[[#This Row],[Position]]="System Analyst",1,0)</f>
        <v>0</v>
      </c>
      <c r="V50">
        <f>IF(Table5[[#This Row],[Position]]="Business Analyst",1,0)</f>
        <v>0</v>
      </c>
      <c r="Y50" s="11" t="s">
        <v>15</v>
      </c>
      <c r="Z50">
        <v>28</v>
      </c>
    </row>
    <row r="51" spans="1:26" x14ac:dyDescent="0.2">
      <c r="A51" s="5" t="s">
        <v>105</v>
      </c>
      <c r="B51" s="5" t="s">
        <v>172</v>
      </c>
      <c r="C51" s="5" t="s">
        <v>28</v>
      </c>
      <c r="D51" s="5" t="s">
        <v>173</v>
      </c>
      <c r="E51" s="5" t="s">
        <v>99</v>
      </c>
      <c r="F51" s="5" t="s">
        <v>99</v>
      </c>
      <c r="G51" s="5" t="s">
        <v>99</v>
      </c>
      <c r="H51" s="5" t="s">
        <v>100</v>
      </c>
      <c r="I51" s="5" t="s">
        <v>174</v>
      </c>
      <c r="J51" s="5" t="s">
        <v>20</v>
      </c>
      <c r="K51" s="5" t="s">
        <v>32</v>
      </c>
      <c r="L51" s="5" t="s">
        <v>21</v>
      </c>
      <c r="M51" s="17">
        <v>69000</v>
      </c>
      <c r="N51" s="17">
        <v>86000</v>
      </c>
      <c r="O51" s="18">
        <v>77500</v>
      </c>
      <c r="P51">
        <f t="shared" si="0"/>
        <v>0</v>
      </c>
      <c r="Q51" t="str">
        <f t="shared" si="1"/>
        <v>Western Canada</v>
      </c>
      <c r="R51">
        <f>IF(Table5[[#This Row],[Position]]="Data Analyst",1,0)</f>
        <v>1</v>
      </c>
      <c r="S51">
        <f>IF(Table5[[#This Row],[Position]]="Data Engineer",1,0)</f>
        <v>0</v>
      </c>
      <c r="T51">
        <f>IF(Table5[[#This Row],[Position]]="Risk Analyst",1,0)</f>
        <v>0</v>
      </c>
      <c r="U51">
        <f>IF(Table5[[#This Row],[Position]]="System Analyst",1,0)</f>
        <v>0</v>
      </c>
      <c r="V51">
        <f>IF(Table5[[#This Row],[Position]]="Business Analyst",1,0)</f>
        <v>0</v>
      </c>
      <c r="Y51" s="11" t="s">
        <v>90</v>
      </c>
      <c r="Z51">
        <v>182</v>
      </c>
    </row>
    <row r="52" spans="1:26" x14ac:dyDescent="0.2">
      <c r="A52" s="4" t="s">
        <v>105</v>
      </c>
      <c r="B52" s="4" t="s">
        <v>175</v>
      </c>
      <c r="C52" s="4" t="s">
        <v>28</v>
      </c>
      <c r="D52" s="4" t="s">
        <v>176</v>
      </c>
      <c r="E52" s="4" t="s">
        <v>177</v>
      </c>
      <c r="F52" s="4" t="s">
        <v>177</v>
      </c>
      <c r="G52" s="4" t="s">
        <v>177</v>
      </c>
      <c r="H52" s="4" t="s">
        <v>178</v>
      </c>
      <c r="I52" s="4" t="s">
        <v>179</v>
      </c>
      <c r="J52" s="4" t="s">
        <v>20</v>
      </c>
      <c r="K52" s="4" t="s">
        <v>32</v>
      </c>
      <c r="L52" s="4" t="s">
        <v>21</v>
      </c>
      <c r="M52" s="15">
        <v>69000</v>
      </c>
      <c r="N52" s="15">
        <v>86000</v>
      </c>
      <c r="O52" s="16">
        <v>77500</v>
      </c>
      <c r="P52">
        <f t="shared" si="0"/>
        <v>0</v>
      </c>
      <c r="Q52" t="str">
        <f t="shared" si="1"/>
        <v>Atlantic Canada</v>
      </c>
      <c r="R52">
        <f>IF(Table5[[#This Row],[Position]]="Data Analyst",1,0)</f>
        <v>1</v>
      </c>
      <c r="S52">
        <f>IF(Table5[[#This Row],[Position]]="Data Engineer",1,0)</f>
        <v>0</v>
      </c>
      <c r="T52">
        <f>IF(Table5[[#This Row],[Position]]="Risk Analyst",1,0)</f>
        <v>0</v>
      </c>
      <c r="U52">
        <f>IF(Table5[[#This Row],[Position]]="System Analyst",1,0)</f>
        <v>0</v>
      </c>
      <c r="V52">
        <f>IF(Table5[[#This Row],[Position]]="Business Analyst",1,0)</f>
        <v>0</v>
      </c>
      <c r="Y52" s="11"/>
    </row>
    <row r="53" spans="1:26" x14ac:dyDescent="0.2">
      <c r="A53" s="5" t="s">
        <v>88</v>
      </c>
      <c r="B53" s="5" t="s">
        <v>180</v>
      </c>
      <c r="C53" s="5" t="s">
        <v>23</v>
      </c>
      <c r="D53" s="5" t="s">
        <v>181</v>
      </c>
      <c r="E53" s="5" t="s">
        <v>17</v>
      </c>
      <c r="F53" s="5" t="s">
        <v>17</v>
      </c>
      <c r="G53" s="5" t="s">
        <v>17</v>
      </c>
      <c r="H53" s="5" t="s">
        <v>18</v>
      </c>
      <c r="I53" s="5" t="s">
        <v>182</v>
      </c>
      <c r="J53" s="5" t="s">
        <v>20</v>
      </c>
      <c r="K53" s="5" t="s">
        <v>17</v>
      </c>
      <c r="L53" s="5" t="s">
        <v>21</v>
      </c>
      <c r="M53" s="17">
        <v>85816.8</v>
      </c>
      <c r="N53" s="17">
        <v>91520</v>
      </c>
      <c r="O53" s="18">
        <v>88668.4</v>
      </c>
      <c r="P53">
        <f t="shared" si="0"/>
        <v>1</v>
      </c>
      <c r="Q53" t="str">
        <f t="shared" si="1"/>
        <v>Northern Canada</v>
      </c>
      <c r="R53">
        <f>IF(Table5[[#This Row],[Position]]="Data Analyst",1,0)</f>
        <v>0</v>
      </c>
      <c r="S53">
        <f>IF(Table5[[#This Row],[Position]]="Data Engineer",1,0)</f>
        <v>0</v>
      </c>
      <c r="T53">
        <f>IF(Table5[[#This Row],[Position]]="Risk Analyst",1,0)</f>
        <v>0</v>
      </c>
      <c r="U53">
        <f>IF(Table5[[#This Row],[Position]]="System Analyst",1,0)</f>
        <v>0</v>
      </c>
      <c r="V53">
        <f>IF(Table5[[#This Row],[Position]]="Business Analyst",1,0)</f>
        <v>1</v>
      </c>
      <c r="Y53" s="11"/>
    </row>
    <row r="54" spans="1:26" x14ac:dyDescent="0.2">
      <c r="A54" s="4" t="s">
        <v>105</v>
      </c>
      <c r="B54" s="4" t="s">
        <v>183</v>
      </c>
      <c r="C54" s="4" t="s">
        <v>50</v>
      </c>
      <c r="D54" s="4" t="s">
        <v>184</v>
      </c>
      <c r="E54" s="4" t="s">
        <v>185</v>
      </c>
      <c r="F54" s="4" t="s">
        <v>185</v>
      </c>
      <c r="G54" s="4" t="s">
        <v>185</v>
      </c>
      <c r="H54" s="4" t="s">
        <v>186</v>
      </c>
      <c r="I54" s="4" t="s">
        <v>18</v>
      </c>
      <c r="J54" s="4" t="s">
        <v>20</v>
      </c>
      <c r="K54" s="4" t="s">
        <v>32</v>
      </c>
      <c r="L54" s="4" t="s">
        <v>21</v>
      </c>
      <c r="M54" s="15">
        <v>69000</v>
      </c>
      <c r="N54" s="15">
        <v>86000</v>
      </c>
      <c r="O54" s="16">
        <v>77500</v>
      </c>
      <c r="P54">
        <f t="shared" si="0"/>
        <v>0</v>
      </c>
      <c r="Q54" t="str">
        <f t="shared" si="1"/>
        <v>Atlantic Canada</v>
      </c>
      <c r="R54">
        <f>IF(Table5[[#This Row],[Position]]="Data Analyst",1,0)</f>
        <v>0</v>
      </c>
      <c r="S54">
        <f>IF(Table5[[#This Row],[Position]]="Data Engineer",1,0)</f>
        <v>0</v>
      </c>
      <c r="T54">
        <f>IF(Table5[[#This Row],[Position]]="Risk Analyst",1,0)</f>
        <v>0</v>
      </c>
      <c r="U54">
        <f>IF(Table5[[#This Row],[Position]]="System Analyst",1,0)</f>
        <v>0</v>
      </c>
      <c r="V54">
        <f>IF(Table5[[#This Row],[Position]]="Business Analyst",1,0)</f>
        <v>0</v>
      </c>
      <c r="Y54" s="11"/>
    </row>
    <row r="55" spans="1:26" x14ac:dyDescent="0.2">
      <c r="A55" s="5" t="s">
        <v>81</v>
      </c>
      <c r="B55" s="5" t="s">
        <v>187</v>
      </c>
      <c r="C55" s="5" t="s">
        <v>188</v>
      </c>
      <c r="D55" s="5" t="s">
        <v>189</v>
      </c>
      <c r="E55" s="5" t="s">
        <v>37</v>
      </c>
      <c r="F55" s="5" t="s">
        <v>37</v>
      </c>
      <c r="G55" s="5" t="s">
        <v>37</v>
      </c>
      <c r="H55" s="5" t="s">
        <v>31</v>
      </c>
      <c r="I55" s="5" t="s">
        <v>190</v>
      </c>
      <c r="J55" s="5" t="s">
        <v>20</v>
      </c>
      <c r="K55" s="5" t="s">
        <v>32</v>
      </c>
      <c r="L55" s="5" t="s">
        <v>21</v>
      </c>
      <c r="M55" s="17">
        <v>66000</v>
      </c>
      <c r="N55" s="17">
        <v>84500</v>
      </c>
      <c r="O55" s="18">
        <v>75250</v>
      </c>
      <c r="P55">
        <f t="shared" si="0"/>
        <v>0</v>
      </c>
      <c r="Q55" t="str">
        <f t="shared" si="1"/>
        <v>Central Canada</v>
      </c>
      <c r="R55">
        <f>IF(Table5[[#This Row],[Position]]="Data Analyst",1,0)</f>
        <v>0</v>
      </c>
      <c r="S55">
        <f>IF(Table5[[#This Row],[Position]]="Data Engineer",1,0)</f>
        <v>0</v>
      </c>
      <c r="T55">
        <f>IF(Table5[[#This Row],[Position]]="Risk Analyst",1,0)</f>
        <v>0</v>
      </c>
      <c r="U55">
        <f>IF(Table5[[#This Row],[Position]]="System Analyst",1,0)</f>
        <v>0</v>
      </c>
      <c r="V55">
        <f>IF(Table5[[#This Row],[Position]]="Business Analyst",1,0)</f>
        <v>0</v>
      </c>
      <c r="Y55" s="11"/>
    </row>
    <row r="56" spans="1:26" x14ac:dyDescent="0.2">
      <c r="A56" s="4" t="s">
        <v>22</v>
      </c>
      <c r="B56" s="4" t="s">
        <v>191</v>
      </c>
      <c r="C56" s="4" t="s">
        <v>50</v>
      </c>
      <c r="D56" s="4" t="s">
        <v>192</v>
      </c>
      <c r="E56" s="4" t="s">
        <v>37</v>
      </c>
      <c r="F56" s="4" t="s">
        <v>37</v>
      </c>
      <c r="G56" s="4" t="s">
        <v>37</v>
      </c>
      <c r="H56" s="4" t="s">
        <v>31</v>
      </c>
      <c r="I56" s="4" t="s">
        <v>193</v>
      </c>
      <c r="J56" s="4" t="s">
        <v>20</v>
      </c>
      <c r="K56" s="4" t="s">
        <v>32</v>
      </c>
      <c r="L56" s="4" t="s">
        <v>84</v>
      </c>
      <c r="M56" s="15">
        <v>65000</v>
      </c>
      <c r="N56" s="15">
        <v>87000</v>
      </c>
      <c r="O56" s="16">
        <v>76000</v>
      </c>
      <c r="P56">
        <f t="shared" si="0"/>
        <v>0</v>
      </c>
      <c r="Q56" t="str">
        <f t="shared" si="1"/>
        <v>Central Canada</v>
      </c>
      <c r="R56">
        <f>IF(Table5[[#This Row],[Position]]="Data Analyst",1,0)</f>
        <v>0</v>
      </c>
      <c r="S56">
        <f>IF(Table5[[#This Row],[Position]]="Data Engineer",1,0)</f>
        <v>0</v>
      </c>
      <c r="T56">
        <f>IF(Table5[[#This Row],[Position]]="Risk Analyst",1,0)</f>
        <v>0</v>
      </c>
      <c r="U56">
        <f>IF(Table5[[#This Row],[Position]]="System Analyst",1,0)</f>
        <v>0</v>
      </c>
      <c r="V56">
        <f>IF(Table5[[#This Row],[Position]]="Business Analyst",1,0)</f>
        <v>0</v>
      </c>
      <c r="Y56" s="11"/>
    </row>
    <row r="57" spans="1:26" x14ac:dyDescent="0.2">
      <c r="A57" s="5" t="s">
        <v>13</v>
      </c>
      <c r="B57" s="5" t="s">
        <v>194</v>
      </c>
      <c r="C57" s="5" t="s">
        <v>50</v>
      </c>
      <c r="D57" s="5" t="s">
        <v>195</v>
      </c>
      <c r="E57" s="5" t="s">
        <v>196</v>
      </c>
      <c r="F57" s="5" t="s">
        <v>17</v>
      </c>
      <c r="G57" s="5" t="s">
        <v>37</v>
      </c>
      <c r="H57" s="5" t="s">
        <v>31</v>
      </c>
      <c r="I57" s="5" t="s">
        <v>18</v>
      </c>
      <c r="J57" s="5" t="s">
        <v>20</v>
      </c>
      <c r="K57" s="5" t="s">
        <v>17</v>
      </c>
      <c r="L57" s="5" t="s">
        <v>21</v>
      </c>
      <c r="M57" s="17">
        <v>41600</v>
      </c>
      <c r="N57" s="17">
        <v>57200</v>
      </c>
      <c r="O57" s="18">
        <v>49400</v>
      </c>
      <c r="P57">
        <f t="shared" si="0"/>
        <v>1</v>
      </c>
      <c r="Q57" t="str">
        <f t="shared" si="1"/>
        <v>Central Canada</v>
      </c>
      <c r="R57">
        <f>IF(Table5[[#This Row],[Position]]="Data Analyst",1,0)</f>
        <v>0</v>
      </c>
      <c r="S57">
        <f>IF(Table5[[#This Row],[Position]]="Data Engineer",1,0)</f>
        <v>0</v>
      </c>
      <c r="T57">
        <f>IF(Table5[[#This Row],[Position]]="Risk Analyst",1,0)</f>
        <v>0</v>
      </c>
      <c r="U57">
        <f>IF(Table5[[#This Row],[Position]]="System Analyst",1,0)</f>
        <v>0</v>
      </c>
      <c r="V57">
        <f>IF(Table5[[#This Row],[Position]]="Business Analyst",1,0)</f>
        <v>0</v>
      </c>
      <c r="Y57" s="11"/>
    </row>
    <row r="58" spans="1:26" x14ac:dyDescent="0.2">
      <c r="A58" s="4" t="s">
        <v>55</v>
      </c>
      <c r="B58" s="4" t="s">
        <v>197</v>
      </c>
      <c r="C58" s="4" t="s">
        <v>23</v>
      </c>
      <c r="D58" s="4" t="s">
        <v>198</v>
      </c>
      <c r="E58" s="4" t="s">
        <v>110</v>
      </c>
      <c r="F58" s="4" t="s">
        <v>110</v>
      </c>
      <c r="G58" s="4" t="s">
        <v>110</v>
      </c>
      <c r="H58" s="4" t="s">
        <v>31</v>
      </c>
      <c r="I58" s="4" t="s">
        <v>54</v>
      </c>
      <c r="J58" s="4" t="s">
        <v>20</v>
      </c>
      <c r="K58" s="4" t="s">
        <v>32</v>
      </c>
      <c r="L58" s="4" t="s">
        <v>21</v>
      </c>
      <c r="M58" s="15">
        <v>68000</v>
      </c>
      <c r="N58" s="15">
        <v>88300</v>
      </c>
      <c r="O58" s="16">
        <v>78150</v>
      </c>
      <c r="P58">
        <f t="shared" si="0"/>
        <v>0</v>
      </c>
      <c r="Q58" t="str">
        <f t="shared" si="1"/>
        <v>Central Canada</v>
      </c>
      <c r="R58">
        <f>IF(Table5[[#This Row],[Position]]="Data Analyst",1,0)</f>
        <v>0</v>
      </c>
      <c r="S58">
        <f>IF(Table5[[#This Row],[Position]]="Data Engineer",1,0)</f>
        <v>0</v>
      </c>
      <c r="T58">
        <f>IF(Table5[[#This Row],[Position]]="Risk Analyst",1,0)</f>
        <v>0</v>
      </c>
      <c r="U58">
        <f>IF(Table5[[#This Row],[Position]]="System Analyst",1,0)</f>
        <v>0</v>
      </c>
      <c r="V58">
        <f>IF(Table5[[#This Row],[Position]]="Business Analyst",1,0)</f>
        <v>1</v>
      </c>
      <c r="Y58" s="11"/>
    </row>
    <row r="59" spans="1:26" x14ac:dyDescent="0.2">
      <c r="A59" s="5" t="s">
        <v>81</v>
      </c>
      <c r="B59" s="5" t="s">
        <v>199</v>
      </c>
      <c r="C59" s="5" t="s">
        <v>188</v>
      </c>
      <c r="D59" s="5" t="s">
        <v>200</v>
      </c>
      <c r="E59" s="5" t="s">
        <v>37</v>
      </c>
      <c r="F59" s="5" t="s">
        <v>37</v>
      </c>
      <c r="G59" s="5" t="s">
        <v>37</v>
      </c>
      <c r="H59" s="5" t="s">
        <v>31</v>
      </c>
      <c r="I59" s="5" t="s">
        <v>201</v>
      </c>
      <c r="J59" s="5" t="s">
        <v>20</v>
      </c>
      <c r="K59" s="5" t="s">
        <v>32</v>
      </c>
      <c r="L59" s="5" t="s">
        <v>21</v>
      </c>
      <c r="M59" s="17">
        <v>66000</v>
      </c>
      <c r="N59" s="17">
        <v>84500</v>
      </c>
      <c r="O59" s="18">
        <v>75250</v>
      </c>
      <c r="P59">
        <f t="shared" si="0"/>
        <v>0</v>
      </c>
      <c r="Q59" t="str">
        <f t="shared" si="1"/>
        <v>Central Canada</v>
      </c>
      <c r="R59">
        <f>IF(Table5[[#This Row],[Position]]="Data Analyst",1,0)</f>
        <v>0</v>
      </c>
      <c r="S59">
        <f>IF(Table5[[#This Row],[Position]]="Data Engineer",1,0)</f>
        <v>0</v>
      </c>
      <c r="T59">
        <f>IF(Table5[[#This Row],[Position]]="Risk Analyst",1,0)</f>
        <v>0</v>
      </c>
      <c r="U59">
        <f>IF(Table5[[#This Row],[Position]]="System Analyst",1,0)</f>
        <v>0</v>
      </c>
      <c r="V59">
        <f>IF(Table5[[#This Row],[Position]]="Business Analyst",1,0)</f>
        <v>0</v>
      </c>
      <c r="Y59" s="11"/>
    </row>
    <row r="60" spans="1:26" x14ac:dyDescent="0.2">
      <c r="A60" s="4" t="s">
        <v>81</v>
      </c>
      <c r="B60" s="4" t="s">
        <v>202</v>
      </c>
      <c r="C60" s="4" t="s">
        <v>35</v>
      </c>
      <c r="D60" s="4" t="s">
        <v>203</v>
      </c>
      <c r="E60" s="4" t="s">
        <v>204</v>
      </c>
      <c r="F60" s="4" t="s">
        <v>204</v>
      </c>
      <c r="G60" s="4" t="s">
        <v>204</v>
      </c>
      <c r="H60" s="4" t="s">
        <v>31</v>
      </c>
      <c r="I60" s="4" t="s">
        <v>205</v>
      </c>
      <c r="J60" s="4" t="s">
        <v>45</v>
      </c>
      <c r="K60" s="4" t="s">
        <v>32</v>
      </c>
      <c r="L60" s="4" t="s">
        <v>33</v>
      </c>
      <c r="M60" s="15">
        <v>66000</v>
      </c>
      <c r="N60" s="15">
        <v>84500</v>
      </c>
      <c r="O60" s="16">
        <v>75250</v>
      </c>
      <c r="P60">
        <f t="shared" si="0"/>
        <v>0</v>
      </c>
      <c r="Q60" t="str">
        <f t="shared" si="1"/>
        <v>Central Canada</v>
      </c>
      <c r="R60">
        <f>IF(Table5[[#This Row],[Position]]="Data Analyst",1,0)</f>
        <v>0</v>
      </c>
      <c r="S60">
        <f>IF(Table5[[#This Row],[Position]]="Data Engineer",1,0)</f>
        <v>1</v>
      </c>
      <c r="T60">
        <f>IF(Table5[[#This Row],[Position]]="Risk Analyst",1,0)</f>
        <v>0</v>
      </c>
      <c r="U60">
        <f>IF(Table5[[#This Row],[Position]]="System Analyst",1,0)</f>
        <v>0</v>
      </c>
      <c r="V60">
        <f>IF(Table5[[#This Row],[Position]]="Business Analyst",1,0)</f>
        <v>0</v>
      </c>
      <c r="Y60" s="11"/>
    </row>
    <row r="61" spans="1:26" x14ac:dyDescent="0.2">
      <c r="A61" s="5" t="s">
        <v>55</v>
      </c>
      <c r="B61" s="5" t="s">
        <v>206</v>
      </c>
      <c r="C61" s="5" t="s">
        <v>50</v>
      </c>
      <c r="D61" s="5" t="s">
        <v>207</v>
      </c>
      <c r="E61" s="5" t="s">
        <v>17</v>
      </c>
      <c r="F61" s="5" t="s">
        <v>17</v>
      </c>
      <c r="G61" s="5" t="s">
        <v>17</v>
      </c>
      <c r="H61" s="5" t="s">
        <v>18</v>
      </c>
      <c r="I61" s="5" t="s">
        <v>208</v>
      </c>
      <c r="J61" s="5" t="s">
        <v>45</v>
      </c>
      <c r="K61" s="5" t="s">
        <v>17</v>
      </c>
      <c r="L61" s="5" t="s">
        <v>21</v>
      </c>
      <c r="M61" s="17">
        <v>83500</v>
      </c>
      <c r="N61" s="17">
        <v>149300</v>
      </c>
      <c r="O61" s="18">
        <v>116400</v>
      </c>
      <c r="P61">
        <f t="shared" si="0"/>
        <v>1</v>
      </c>
      <c r="Q61" t="str">
        <f t="shared" si="1"/>
        <v>Northern Canada</v>
      </c>
      <c r="R61">
        <f>IF(Table5[[#This Row],[Position]]="Data Analyst",1,0)</f>
        <v>0</v>
      </c>
      <c r="S61">
        <f>IF(Table5[[#This Row],[Position]]="Data Engineer",1,0)</f>
        <v>0</v>
      </c>
      <c r="T61">
        <f>IF(Table5[[#This Row],[Position]]="Risk Analyst",1,0)</f>
        <v>0</v>
      </c>
      <c r="U61">
        <f>IF(Table5[[#This Row],[Position]]="System Analyst",1,0)</f>
        <v>0</v>
      </c>
      <c r="V61">
        <f>IF(Table5[[#This Row],[Position]]="Business Analyst",1,0)</f>
        <v>0</v>
      </c>
      <c r="Y61" s="11"/>
    </row>
    <row r="62" spans="1:26" x14ac:dyDescent="0.2">
      <c r="A62" s="4" t="s">
        <v>81</v>
      </c>
      <c r="B62" s="4" t="s">
        <v>138</v>
      </c>
      <c r="C62" s="4" t="s">
        <v>90</v>
      </c>
      <c r="D62" s="4" t="s">
        <v>209</v>
      </c>
      <c r="E62" s="4" t="s">
        <v>37</v>
      </c>
      <c r="F62" s="4" t="s">
        <v>37</v>
      </c>
      <c r="G62" s="4" t="s">
        <v>37</v>
      </c>
      <c r="H62" s="4" t="s">
        <v>31</v>
      </c>
      <c r="I62" s="4" t="s">
        <v>129</v>
      </c>
      <c r="J62" s="4" t="s">
        <v>45</v>
      </c>
      <c r="K62" s="4" t="s">
        <v>32</v>
      </c>
      <c r="L62" s="4" t="s">
        <v>21</v>
      </c>
      <c r="M62" s="15">
        <v>30240.560000000001</v>
      </c>
      <c r="N62" s="15">
        <v>57200</v>
      </c>
      <c r="O62" s="16">
        <v>43720.28</v>
      </c>
      <c r="P62">
        <f t="shared" si="0"/>
        <v>0</v>
      </c>
      <c r="Q62" t="str">
        <f t="shared" si="1"/>
        <v>Central Canada</v>
      </c>
      <c r="R62">
        <f>IF(Table5[[#This Row],[Position]]="Data Analyst",1,0)</f>
        <v>0</v>
      </c>
      <c r="S62">
        <f>IF(Table5[[#This Row],[Position]]="Data Engineer",1,0)</f>
        <v>0</v>
      </c>
      <c r="T62">
        <f>IF(Table5[[#This Row],[Position]]="Risk Analyst",1,0)</f>
        <v>0</v>
      </c>
      <c r="U62">
        <f>IF(Table5[[#This Row],[Position]]="System Analyst",1,0)</f>
        <v>1</v>
      </c>
      <c r="V62">
        <f>IF(Table5[[#This Row],[Position]]="Business Analyst",1,0)</f>
        <v>0</v>
      </c>
      <c r="Y62" s="11"/>
    </row>
    <row r="63" spans="1:26" x14ac:dyDescent="0.2">
      <c r="A63" s="5" t="s">
        <v>105</v>
      </c>
      <c r="B63" s="5" t="s">
        <v>210</v>
      </c>
      <c r="C63" s="5" t="s">
        <v>28</v>
      </c>
      <c r="D63" s="5" t="s">
        <v>211</v>
      </c>
      <c r="E63" s="5" t="s">
        <v>212</v>
      </c>
      <c r="F63" s="5" t="s">
        <v>212</v>
      </c>
      <c r="G63" s="5" t="s">
        <v>212</v>
      </c>
      <c r="H63" s="5" t="s">
        <v>31</v>
      </c>
      <c r="I63" s="5" t="s">
        <v>213</v>
      </c>
      <c r="J63" s="5" t="s">
        <v>20</v>
      </c>
      <c r="K63" s="5" t="s">
        <v>32</v>
      </c>
      <c r="L63" s="5" t="s">
        <v>21</v>
      </c>
      <c r="M63" s="17">
        <v>69000</v>
      </c>
      <c r="N63" s="17">
        <v>86000</v>
      </c>
      <c r="O63" s="18">
        <v>77500</v>
      </c>
      <c r="P63">
        <f t="shared" si="0"/>
        <v>0</v>
      </c>
      <c r="Q63" t="str">
        <f t="shared" si="1"/>
        <v>Central Canada</v>
      </c>
      <c r="R63">
        <f>IF(Table5[[#This Row],[Position]]="Data Analyst",1,0)</f>
        <v>1</v>
      </c>
      <c r="S63">
        <f>IF(Table5[[#This Row],[Position]]="Data Engineer",1,0)</f>
        <v>0</v>
      </c>
      <c r="T63">
        <f>IF(Table5[[#This Row],[Position]]="Risk Analyst",1,0)</f>
        <v>0</v>
      </c>
      <c r="U63">
        <f>IF(Table5[[#This Row],[Position]]="System Analyst",1,0)</f>
        <v>0</v>
      </c>
      <c r="V63">
        <f>IF(Table5[[#This Row],[Position]]="Business Analyst",1,0)</f>
        <v>0</v>
      </c>
      <c r="Y63" s="11"/>
    </row>
    <row r="64" spans="1:26" x14ac:dyDescent="0.2">
      <c r="A64" s="4" t="s">
        <v>55</v>
      </c>
      <c r="B64" s="4" t="s">
        <v>214</v>
      </c>
      <c r="C64" s="4" t="s">
        <v>41</v>
      </c>
      <c r="D64" s="4" t="s">
        <v>215</v>
      </c>
      <c r="E64" s="4" t="s">
        <v>216</v>
      </c>
      <c r="F64" s="4" t="s">
        <v>216</v>
      </c>
      <c r="G64" s="4" t="s">
        <v>216</v>
      </c>
      <c r="H64" s="4" t="s">
        <v>53</v>
      </c>
      <c r="I64" s="4" t="s">
        <v>18</v>
      </c>
      <c r="J64" s="4" t="s">
        <v>45</v>
      </c>
      <c r="K64" s="4" t="s">
        <v>32</v>
      </c>
      <c r="L64" s="4" t="s">
        <v>21</v>
      </c>
      <c r="M64" s="15">
        <v>95680</v>
      </c>
      <c r="N64" s="15">
        <v>95680</v>
      </c>
      <c r="O64" s="16">
        <v>95680</v>
      </c>
      <c r="P64">
        <f t="shared" si="0"/>
        <v>0</v>
      </c>
      <c r="Q64" t="str">
        <f t="shared" si="1"/>
        <v>Western Canada</v>
      </c>
      <c r="R64">
        <f>IF(Table5[[#This Row],[Position]]="Data Analyst",1,0)</f>
        <v>0</v>
      </c>
      <c r="S64">
        <f>IF(Table5[[#This Row],[Position]]="Data Engineer",1,0)</f>
        <v>0</v>
      </c>
      <c r="T64">
        <f>IF(Table5[[#This Row],[Position]]="Risk Analyst",1,0)</f>
        <v>0</v>
      </c>
      <c r="U64">
        <f>IF(Table5[[#This Row],[Position]]="System Analyst",1,0)</f>
        <v>0</v>
      </c>
      <c r="V64">
        <f>IF(Table5[[#This Row],[Position]]="Business Analyst",1,0)</f>
        <v>0</v>
      </c>
      <c r="Y64" s="11"/>
    </row>
    <row r="65" spans="1:25" x14ac:dyDescent="0.2">
      <c r="A65" s="5" t="s">
        <v>81</v>
      </c>
      <c r="B65" s="5" t="s">
        <v>217</v>
      </c>
      <c r="C65" s="5" t="s">
        <v>23</v>
      </c>
      <c r="D65" s="5" t="s">
        <v>218</v>
      </c>
      <c r="E65" s="5" t="s">
        <v>219</v>
      </c>
      <c r="F65" s="5" t="s">
        <v>219</v>
      </c>
      <c r="G65" s="5" t="s">
        <v>219</v>
      </c>
      <c r="H65" s="5" t="s">
        <v>31</v>
      </c>
      <c r="I65" s="5" t="s">
        <v>18</v>
      </c>
      <c r="J65" s="5" t="s">
        <v>45</v>
      </c>
      <c r="K65" s="5" t="s">
        <v>32</v>
      </c>
      <c r="L65" s="5" t="s">
        <v>21</v>
      </c>
      <c r="M65" s="17">
        <v>66000</v>
      </c>
      <c r="N65" s="17">
        <v>84500</v>
      </c>
      <c r="O65" s="18">
        <v>75250</v>
      </c>
      <c r="P65">
        <f t="shared" si="0"/>
        <v>0</v>
      </c>
      <c r="Q65" t="str">
        <f t="shared" si="1"/>
        <v>Central Canada</v>
      </c>
      <c r="R65">
        <f>IF(Table5[[#This Row],[Position]]="Data Analyst",1,0)</f>
        <v>0</v>
      </c>
      <c r="S65">
        <f>IF(Table5[[#This Row],[Position]]="Data Engineer",1,0)</f>
        <v>0</v>
      </c>
      <c r="T65">
        <f>IF(Table5[[#This Row],[Position]]="Risk Analyst",1,0)</f>
        <v>0</v>
      </c>
      <c r="U65">
        <f>IF(Table5[[#This Row],[Position]]="System Analyst",1,0)</f>
        <v>0</v>
      </c>
      <c r="V65">
        <f>IF(Table5[[#This Row],[Position]]="Business Analyst",1,0)</f>
        <v>1</v>
      </c>
      <c r="Y65" s="11"/>
    </row>
    <row r="66" spans="1:25" x14ac:dyDescent="0.2">
      <c r="A66" s="4" t="s">
        <v>81</v>
      </c>
      <c r="B66" s="4" t="s">
        <v>220</v>
      </c>
      <c r="C66" s="4" t="s">
        <v>221</v>
      </c>
      <c r="D66" s="4" t="s">
        <v>222</v>
      </c>
      <c r="E66" s="4" t="s">
        <v>37</v>
      </c>
      <c r="F66" s="4" t="s">
        <v>37</v>
      </c>
      <c r="G66" s="4" t="s">
        <v>37</v>
      </c>
      <c r="H66" s="4" t="s">
        <v>31</v>
      </c>
      <c r="I66" s="4" t="s">
        <v>87</v>
      </c>
      <c r="J66" s="4" t="s">
        <v>223</v>
      </c>
      <c r="K66" s="4" t="s">
        <v>32</v>
      </c>
      <c r="L66" s="4" t="s">
        <v>21</v>
      </c>
      <c r="M66" s="15">
        <v>30240.560000000001</v>
      </c>
      <c r="N66" s="15">
        <v>57200</v>
      </c>
      <c r="O66" s="16">
        <v>43720.28</v>
      </c>
      <c r="P66">
        <f t="shared" si="0"/>
        <v>0</v>
      </c>
      <c r="Q66" t="str">
        <f t="shared" si="1"/>
        <v>Central Canada</v>
      </c>
      <c r="R66">
        <f>IF(Table5[[#This Row],[Position]]="Data Analyst",1,0)</f>
        <v>0</v>
      </c>
      <c r="S66">
        <f>IF(Table5[[#This Row],[Position]]="Data Engineer",1,0)</f>
        <v>0</v>
      </c>
      <c r="T66">
        <f>IF(Table5[[#This Row],[Position]]="Risk Analyst",1,0)</f>
        <v>0</v>
      </c>
      <c r="U66">
        <f>IF(Table5[[#This Row],[Position]]="System Analyst",1,0)</f>
        <v>0</v>
      </c>
      <c r="V66">
        <f>IF(Table5[[#This Row],[Position]]="Business Analyst",1,0)</f>
        <v>0</v>
      </c>
      <c r="Y66" s="11"/>
    </row>
    <row r="67" spans="1:25" x14ac:dyDescent="0.2">
      <c r="A67" s="5" t="s">
        <v>55</v>
      </c>
      <c r="B67" s="5" t="s">
        <v>224</v>
      </c>
      <c r="C67" s="5" t="s">
        <v>50</v>
      </c>
      <c r="D67" s="5" t="s">
        <v>225</v>
      </c>
      <c r="E67" s="5" t="s">
        <v>123</v>
      </c>
      <c r="F67" s="5" t="s">
        <v>123</v>
      </c>
      <c r="G67" s="5" t="s">
        <v>123</v>
      </c>
      <c r="H67" s="5" t="s">
        <v>31</v>
      </c>
      <c r="I67" s="5" t="s">
        <v>226</v>
      </c>
      <c r="J67" s="5" t="s">
        <v>20</v>
      </c>
      <c r="K67" s="5" t="s">
        <v>32</v>
      </c>
      <c r="L67" s="5" t="s">
        <v>227</v>
      </c>
      <c r="M67" s="17">
        <v>68000</v>
      </c>
      <c r="N67" s="17">
        <v>88300</v>
      </c>
      <c r="O67" s="18">
        <v>78150</v>
      </c>
      <c r="P67">
        <f t="shared" ref="P67:P130" si="2">IF(F67="Remote",1,0)</f>
        <v>0</v>
      </c>
      <c r="Q67" t="str">
        <f t="shared" ref="Q67:Q130" si="3">IF(OR(H67="AB",H67="BC",H67="SK"),"Western Canada",
 IF(OR(H67="ON",H67="QC",H67="MB"),"Central Canada",
 IF(OR(H67="NS",H67="NB",H67="PE",H67="NL"),"Atlantic Canada",
 "Northern Canada")))</f>
        <v>Central Canada</v>
      </c>
      <c r="R67">
        <f>IF(Table5[[#This Row],[Position]]="Data Analyst",1,0)</f>
        <v>0</v>
      </c>
      <c r="S67">
        <f>IF(Table5[[#This Row],[Position]]="Data Engineer",1,0)</f>
        <v>0</v>
      </c>
      <c r="T67">
        <f>IF(Table5[[#This Row],[Position]]="Risk Analyst",1,0)</f>
        <v>0</v>
      </c>
      <c r="U67">
        <f>IF(Table5[[#This Row],[Position]]="System Analyst",1,0)</f>
        <v>0</v>
      </c>
      <c r="V67">
        <f>IF(Table5[[#This Row],[Position]]="Business Analyst",1,0)</f>
        <v>0</v>
      </c>
      <c r="Y67" s="11"/>
    </row>
    <row r="68" spans="1:25" x14ac:dyDescent="0.2">
      <c r="A68" s="4" t="s">
        <v>55</v>
      </c>
      <c r="B68" s="4" t="s">
        <v>228</v>
      </c>
      <c r="C68" s="4" t="s">
        <v>50</v>
      </c>
      <c r="D68" s="4" t="s">
        <v>229</v>
      </c>
      <c r="E68" s="4" t="s">
        <v>30</v>
      </c>
      <c r="F68" s="4" t="s">
        <v>30</v>
      </c>
      <c r="G68" s="4" t="s">
        <v>30</v>
      </c>
      <c r="H68" s="4" t="s">
        <v>31</v>
      </c>
      <c r="I68" s="4" t="s">
        <v>54</v>
      </c>
      <c r="J68" s="4" t="s">
        <v>20</v>
      </c>
      <c r="K68" s="4" t="s">
        <v>32</v>
      </c>
      <c r="L68" s="4" t="s">
        <v>21</v>
      </c>
      <c r="M68" s="15">
        <v>68000</v>
      </c>
      <c r="N68" s="15">
        <v>88300</v>
      </c>
      <c r="O68" s="16">
        <v>78150</v>
      </c>
      <c r="P68">
        <f t="shared" si="2"/>
        <v>0</v>
      </c>
      <c r="Q68" t="str">
        <f t="shared" si="3"/>
        <v>Central Canada</v>
      </c>
      <c r="R68">
        <f>IF(Table5[[#This Row],[Position]]="Data Analyst",1,0)</f>
        <v>0</v>
      </c>
      <c r="S68">
        <f>IF(Table5[[#This Row],[Position]]="Data Engineer",1,0)</f>
        <v>0</v>
      </c>
      <c r="T68">
        <f>IF(Table5[[#This Row],[Position]]="Risk Analyst",1,0)</f>
        <v>0</v>
      </c>
      <c r="U68">
        <f>IF(Table5[[#This Row],[Position]]="System Analyst",1,0)</f>
        <v>0</v>
      </c>
      <c r="V68">
        <f>IF(Table5[[#This Row],[Position]]="Business Analyst",1,0)</f>
        <v>0</v>
      </c>
      <c r="Y68" s="11"/>
    </row>
    <row r="69" spans="1:25" x14ac:dyDescent="0.2">
      <c r="A69" s="5" t="s">
        <v>96</v>
      </c>
      <c r="B69" s="5" t="s">
        <v>230</v>
      </c>
      <c r="C69" s="5" t="s">
        <v>50</v>
      </c>
      <c r="D69" s="5" t="s">
        <v>117</v>
      </c>
      <c r="E69" s="5" t="s">
        <v>118</v>
      </c>
      <c r="F69" s="5" t="s">
        <v>118</v>
      </c>
      <c r="G69" s="5" t="s">
        <v>118</v>
      </c>
      <c r="H69" s="5" t="s">
        <v>119</v>
      </c>
      <c r="I69" s="5" t="s">
        <v>120</v>
      </c>
      <c r="J69" s="5" t="s">
        <v>20</v>
      </c>
      <c r="K69" s="5" t="s">
        <v>32</v>
      </c>
      <c r="L69" s="5" t="s">
        <v>33</v>
      </c>
      <c r="M69" s="17">
        <v>61181</v>
      </c>
      <c r="N69" s="17">
        <v>76458</v>
      </c>
      <c r="O69" s="18">
        <v>68819.5</v>
      </c>
      <c r="P69">
        <f t="shared" si="2"/>
        <v>0</v>
      </c>
      <c r="Q69" t="str">
        <f t="shared" si="3"/>
        <v>Western Canada</v>
      </c>
      <c r="R69">
        <f>IF(Table5[[#This Row],[Position]]="Data Analyst",1,0)</f>
        <v>0</v>
      </c>
      <c r="S69">
        <f>IF(Table5[[#This Row],[Position]]="Data Engineer",1,0)</f>
        <v>0</v>
      </c>
      <c r="T69">
        <f>IF(Table5[[#This Row],[Position]]="Risk Analyst",1,0)</f>
        <v>0</v>
      </c>
      <c r="U69">
        <f>IF(Table5[[#This Row],[Position]]="System Analyst",1,0)</f>
        <v>0</v>
      </c>
      <c r="V69">
        <f>IF(Table5[[#This Row],[Position]]="Business Analyst",1,0)</f>
        <v>0</v>
      </c>
      <c r="Y69" s="11"/>
    </row>
    <row r="70" spans="1:25" x14ac:dyDescent="0.2">
      <c r="A70" s="4" t="s">
        <v>88</v>
      </c>
      <c r="B70" s="4" t="s">
        <v>236</v>
      </c>
      <c r="C70" s="4" t="s">
        <v>90</v>
      </c>
      <c r="D70" s="4" t="s">
        <v>237</v>
      </c>
      <c r="E70" s="4" t="s">
        <v>37</v>
      </c>
      <c r="F70" s="4" t="s">
        <v>37</v>
      </c>
      <c r="G70" s="4" t="s">
        <v>37</v>
      </c>
      <c r="H70" s="4" t="s">
        <v>31</v>
      </c>
      <c r="I70" s="4" t="s">
        <v>18</v>
      </c>
      <c r="J70" s="4" t="s">
        <v>20</v>
      </c>
      <c r="K70" s="4" t="s">
        <v>32</v>
      </c>
      <c r="L70" s="4" t="s">
        <v>33</v>
      </c>
      <c r="M70" s="15">
        <v>105000</v>
      </c>
      <c r="N70" s="15">
        <v>105000</v>
      </c>
      <c r="O70" s="16">
        <v>105000</v>
      </c>
      <c r="P70">
        <f t="shared" si="2"/>
        <v>0</v>
      </c>
      <c r="Q70" t="str">
        <f t="shared" si="3"/>
        <v>Central Canada</v>
      </c>
      <c r="R70">
        <f>IF(Table5[[#This Row],[Position]]="Data Analyst",1,0)</f>
        <v>0</v>
      </c>
      <c r="S70">
        <f>IF(Table5[[#This Row],[Position]]="Data Engineer",1,0)</f>
        <v>0</v>
      </c>
      <c r="T70">
        <f>IF(Table5[[#This Row],[Position]]="Risk Analyst",1,0)</f>
        <v>0</v>
      </c>
      <c r="U70">
        <f>IF(Table5[[#This Row],[Position]]="System Analyst",1,0)</f>
        <v>1</v>
      </c>
      <c r="V70">
        <f>IF(Table5[[#This Row],[Position]]="Business Analyst",1,0)</f>
        <v>0</v>
      </c>
      <c r="Y70" s="11"/>
    </row>
    <row r="71" spans="1:25" x14ac:dyDescent="0.2">
      <c r="A71" s="5" t="s">
        <v>48</v>
      </c>
      <c r="B71" s="5" t="s">
        <v>238</v>
      </c>
      <c r="C71" s="5" t="s">
        <v>15</v>
      </c>
      <c r="D71" s="5" t="s">
        <v>239</v>
      </c>
      <c r="E71" s="5" t="s">
        <v>37</v>
      </c>
      <c r="F71" s="5" t="s">
        <v>37</v>
      </c>
      <c r="G71" s="5" t="s">
        <v>37</v>
      </c>
      <c r="H71" s="5" t="s">
        <v>31</v>
      </c>
      <c r="I71" s="5" t="s">
        <v>240</v>
      </c>
      <c r="J71" s="5" t="s">
        <v>20</v>
      </c>
      <c r="K71" s="5" t="s">
        <v>32</v>
      </c>
      <c r="L71" s="5" t="s">
        <v>241</v>
      </c>
      <c r="M71" s="17">
        <v>104000</v>
      </c>
      <c r="N71" s="17">
        <v>120640</v>
      </c>
      <c r="O71" s="18">
        <v>112320</v>
      </c>
      <c r="P71">
        <f t="shared" si="2"/>
        <v>0</v>
      </c>
      <c r="Q71" t="str">
        <f t="shared" si="3"/>
        <v>Central Canada</v>
      </c>
      <c r="R71">
        <f>IF(Table5[[#This Row],[Position]]="Data Analyst",1,0)</f>
        <v>0</v>
      </c>
      <c r="S71">
        <f>IF(Table5[[#This Row],[Position]]="Data Engineer",1,0)</f>
        <v>0</v>
      </c>
      <c r="T71">
        <f>IF(Table5[[#This Row],[Position]]="Risk Analyst",1,0)</f>
        <v>1</v>
      </c>
      <c r="U71">
        <f>IF(Table5[[#This Row],[Position]]="System Analyst",1,0)</f>
        <v>0</v>
      </c>
      <c r="V71">
        <f>IF(Table5[[#This Row],[Position]]="Business Analyst",1,0)</f>
        <v>0</v>
      </c>
      <c r="Y71" s="11"/>
    </row>
    <row r="72" spans="1:25" x14ac:dyDescent="0.2">
      <c r="A72" s="4" t="s">
        <v>26</v>
      </c>
      <c r="B72" s="4" t="s">
        <v>242</v>
      </c>
      <c r="C72" s="4" t="s">
        <v>50</v>
      </c>
      <c r="D72" s="4" t="s">
        <v>243</v>
      </c>
      <c r="E72" s="4" t="s">
        <v>52</v>
      </c>
      <c r="F72" s="4" t="s">
        <v>52</v>
      </c>
      <c r="G72" s="4" t="s">
        <v>52</v>
      </c>
      <c r="H72" s="4" t="s">
        <v>53</v>
      </c>
      <c r="I72" s="4" t="s">
        <v>244</v>
      </c>
      <c r="J72" s="4" t="s">
        <v>20</v>
      </c>
      <c r="K72" s="4" t="s">
        <v>32</v>
      </c>
      <c r="L72" s="4" t="s">
        <v>39</v>
      </c>
      <c r="M72" s="15">
        <v>76071.179999999993</v>
      </c>
      <c r="N72" s="15">
        <v>86658.48</v>
      </c>
      <c r="O72" s="21">
        <v>81364.8299999999</v>
      </c>
      <c r="P72">
        <f t="shared" si="2"/>
        <v>0</v>
      </c>
      <c r="Q72" t="str">
        <f t="shared" si="3"/>
        <v>Western Canada</v>
      </c>
      <c r="R72">
        <f>IF(Table5[[#This Row],[Position]]="Data Analyst",1,0)</f>
        <v>0</v>
      </c>
      <c r="S72">
        <f>IF(Table5[[#This Row],[Position]]="Data Engineer",1,0)</f>
        <v>0</v>
      </c>
      <c r="T72">
        <f>IF(Table5[[#This Row],[Position]]="Risk Analyst",1,0)</f>
        <v>0</v>
      </c>
      <c r="U72">
        <f>IF(Table5[[#This Row],[Position]]="System Analyst",1,0)</f>
        <v>0</v>
      </c>
      <c r="V72">
        <f>IF(Table5[[#This Row],[Position]]="Business Analyst",1,0)</f>
        <v>0</v>
      </c>
      <c r="Y72" s="11"/>
    </row>
    <row r="73" spans="1:25" x14ac:dyDescent="0.2">
      <c r="A73" s="5" t="s">
        <v>48</v>
      </c>
      <c r="B73" s="5" t="s">
        <v>246</v>
      </c>
      <c r="C73" s="5" t="s">
        <v>50</v>
      </c>
      <c r="D73" s="5" t="s">
        <v>247</v>
      </c>
      <c r="E73" s="5" t="s">
        <v>248</v>
      </c>
      <c r="F73" s="5" t="s">
        <v>248</v>
      </c>
      <c r="G73" s="5" t="s">
        <v>248</v>
      </c>
      <c r="H73" s="5" t="s">
        <v>146</v>
      </c>
      <c r="I73" s="5" t="s">
        <v>18</v>
      </c>
      <c r="J73" s="5" t="s">
        <v>20</v>
      </c>
      <c r="K73" s="5" t="s">
        <v>32</v>
      </c>
      <c r="L73" s="5" t="s">
        <v>21</v>
      </c>
      <c r="M73" s="17">
        <v>68500</v>
      </c>
      <c r="N73" s="17">
        <v>87000</v>
      </c>
      <c r="O73" s="18">
        <v>77750</v>
      </c>
      <c r="P73">
        <f t="shared" si="2"/>
        <v>0</v>
      </c>
      <c r="Q73" t="str">
        <f t="shared" si="3"/>
        <v>Central Canada</v>
      </c>
      <c r="R73">
        <f>IF(Table5[[#This Row],[Position]]="Data Analyst",1,0)</f>
        <v>0</v>
      </c>
      <c r="S73">
        <f>IF(Table5[[#This Row],[Position]]="Data Engineer",1,0)</f>
        <v>0</v>
      </c>
      <c r="T73">
        <f>IF(Table5[[#This Row],[Position]]="Risk Analyst",1,0)</f>
        <v>0</v>
      </c>
      <c r="U73">
        <f>IF(Table5[[#This Row],[Position]]="System Analyst",1,0)</f>
        <v>0</v>
      </c>
      <c r="V73">
        <f>IF(Table5[[#This Row],[Position]]="Business Analyst",1,0)</f>
        <v>0</v>
      </c>
    </row>
    <row r="74" spans="1:25" x14ac:dyDescent="0.2">
      <c r="A74" s="4" t="s">
        <v>55</v>
      </c>
      <c r="B74" s="4" t="s">
        <v>214</v>
      </c>
      <c r="C74" s="4" t="s">
        <v>41</v>
      </c>
      <c r="D74" s="4" t="s">
        <v>249</v>
      </c>
      <c r="E74" s="4" t="s">
        <v>216</v>
      </c>
      <c r="F74" s="4" t="s">
        <v>216</v>
      </c>
      <c r="G74" s="4" t="s">
        <v>216</v>
      </c>
      <c r="H74" s="4" t="s">
        <v>53</v>
      </c>
      <c r="I74" s="4" t="s">
        <v>250</v>
      </c>
      <c r="J74" s="4" t="s">
        <v>45</v>
      </c>
      <c r="K74" s="4" t="s">
        <v>32</v>
      </c>
      <c r="L74" s="4" t="s">
        <v>33</v>
      </c>
      <c r="M74" s="15">
        <v>95680</v>
      </c>
      <c r="N74" s="15">
        <v>95680</v>
      </c>
      <c r="O74" s="16">
        <v>95680</v>
      </c>
      <c r="P74">
        <f t="shared" si="2"/>
        <v>0</v>
      </c>
      <c r="Q74" t="str">
        <f t="shared" si="3"/>
        <v>Western Canada</v>
      </c>
      <c r="R74">
        <f>IF(Table5[[#This Row],[Position]]="Data Analyst",1,0)</f>
        <v>0</v>
      </c>
      <c r="S74">
        <f>IF(Table5[[#This Row],[Position]]="Data Engineer",1,0)</f>
        <v>0</v>
      </c>
      <c r="T74">
        <f>IF(Table5[[#This Row],[Position]]="Risk Analyst",1,0)</f>
        <v>0</v>
      </c>
      <c r="U74">
        <f>IF(Table5[[#This Row],[Position]]="System Analyst",1,0)</f>
        <v>0</v>
      </c>
      <c r="V74">
        <f>IF(Table5[[#This Row],[Position]]="Business Analyst",1,0)</f>
        <v>0</v>
      </c>
    </row>
    <row r="75" spans="1:25" x14ac:dyDescent="0.2">
      <c r="A75" s="5" t="s">
        <v>48</v>
      </c>
      <c r="B75" s="5" t="s">
        <v>246</v>
      </c>
      <c r="C75" s="5" t="s">
        <v>50</v>
      </c>
      <c r="D75" s="5" t="s">
        <v>247</v>
      </c>
      <c r="E75" s="5" t="s">
        <v>248</v>
      </c>
      <c r="F75" s="5" t="s">
        <v>248</v>
      </c>
      <c r="G75" s="5" t="s">
        <v>248</v>
      </c>
      <c r="H75" s="5" t="s">
        <v>146</v>
      </c>
      <c r="I75" s="5" t="s">
        <v>18</v>
      </c>
      <c r="J75" s="5" t="s">
        <v>20</v>
      </c>
      <c r="K75" s="5" t="s">
        <v>32</v>
      </c>
      <c r="L75" s="5" t="s">
        <v>21</v>
      </c>
      <c r="M75" s="17">
        <v>68500</v>
      </c>
      <c r="N75" s="17">
        <v>87000</v>
      </c>
      <c r="O75" s="18">
        <v>77750</v>
      </c>
      <c r="P75">
        <f t="shared" si="2"/>
        <v>0</v>
      </c>
      <c r="Q75" t="str">
        <f t="shared" si="3"/>
        <v>Central Canada</v>
      </c>
      <c r="R75">
        <f>IF(Table5[[#This Row],[Position]]="Data Analyst",1,0)</f>
        <v>0</v>
      </c>
      <c r="S75">
        <f>IF(Table5[[#This Row],[Position]]="Data Engineer",1,0)</f>
        <v>0</v>
      </c>
      <c r="T75">
        <f>IF(Table5[[#This Row],[Position]]="Risk Analyst",1,0)</f>
        <v>0</v>
      </c>
      <c r="U75">
        <f>IF(Table5[[#This Row],[Position]]="System Analyst",1,0)</f>
        <v>0</v>
      </c>
      <c r="V75">
        <f>IF(Table5[[#This Row],[Position]]="Business Analyst",1,0)</f>
        <v>0</v>
      </c>
    </row>
    <row r="76" spans="1:25" x14ac:dyDescent="0.2">
      <c r="A76" s="4" t="s">
        <v>26</v>
      </c>
      <c r="B76" s="4" t="s">
        <v>251</v>
      </c>
      <c r="C76" s="4" t="s">
        <v>23</v>
      </c>
      <c r="D76" s="4" t="s">
        <v>252</v>
      </c>
      <c r="E76" s="4" t="s">
        <v>123</v>
      </c>
      <c r="F76" s="4" t="s">
        <v>123</v>
      </c>
      <c r="G76" s="4" t="s">
        <v>123</v>
      </c>
      <c r="H76" s="4" t="s">
        <v>31</v>
      </c>
      <c r="I76" s="4" t="s">
        <v>155</v>
      </c>
      <c r="J76" s="4" t="s">
        <v>20</v>
      </c>
      <c r="K76" s="4" t="s">
        <v>32</v>
      </c>
      <c r="L76" s="4" t="s">
        <v>21</v>
      </c>
      <c r="M76" s="15">
        <v>64123.59</v>
      </c>
      <c r="N76" s="15">
        <v>86600</v>
      </c>
      <c r="O76" s="16">
        <v>75361.794999999998</v>
      </c>
      <c r="P76">
        <f t="shared" si="2"/>
        <v>0</v>
      </c>
      <c r="Q76" t="str">
        <f t="shared" si="3"/>
        <v>Central Canada</v>
      </c>
      <c r="R76">
        <f>IF(Table5[[#This Row],[Position]]="Data Analyst",1,0)</f>
        <v>0</v>
      </c>
      <c r="S76">
        <f>IF(Table5[[#This Row],[Position]]="Data Engineer",1,0)</f>
        <v>0</v>
      </c>
      <c r="T76">
        <f>IF(Table5[[#This Row],[Position]]="Risk Analyst",1,0)</f>
        <v>0</v>
      </c>
      <c r="U76">
        <f>IF(Table5[[#This Row],[Position]]="System Analyst",1,0)</f>
        <v>0</v>
      </c>
      <c r="V76">
        <f>IF(Table5[[#This Row],[Position]]="Business Analyst",1,0)</f>
        <v>1</v>
      </c>
    </row>
    <row r="77" spans="1:25" x14ac:dyDescent="0.2">
      <c r="A77" s="5" t="s">
        <v>22</v>
      </c>
      <c r="B77" s="5" t="s">
        <v>191</v>
      </c>
      <c r="C77" s="5" t="s">
        <v>50</v>
      </c>
      <c r="D77" s="5" t="s">
        <v>253</v>
      </c>
      <c r="E77" s="5" t="s">
        <v>37</v>
      </c>
      <c r="F77" s="5" t="s">
        <v>37</v>
      </c>
      <c r="G77" s="5" t="s">
        <v>37</v>
      </c>
      <c r="H77" s="5" t="s">
        <v>31</v>
      </c>
      <c r="I77" s="5" t="s">
        <v>254</v>
      </c>
      <c r="J77" s="5" t="s">
        <v>20</v>
      </c>
      <c r="K77" s="5" t="s">
        <v>32</v>
      </c>
      <c r="L77" s="5" t="s">
        <v>33</v>
      </c>
      <c r="M77" s="17">
        <v>30240.560000000001</v>
      </c>
      <c r="N77" s="17">
        <v>75223</v>
      </c>
      <c r="O77" s="18">
        <v>52731.78</v>
      </c>
      <c r="P77">
        <f t="shared" si="2"/>
        <v>0</v>
      </c>
      <c r="Q77" t="str">
        <f t="shared" si="3"/>
        <v>Central Canada</v>
      </c>
      <c r="R77">
        <f>IF(Table5[[#This Row],[Position]]="Data Analyst",1,0)</f>
        <v>0</v>
      </c>
      <c r="S77">
        <f>IF(Table5[[#This Row],[Position]]="Data Engineer",1,0)</f>
        <v>0</v>
      </c>
      <c r="T77">
        <f>IF(Table5[[#This Row],[Position]]="Risk Analyst",1,0)</f>
        <v>0</v>
      </c>
      <c r="U77">
        <f>IF(Table5[[#This Row],[Position]]="System Analyst",1,0)</f>
        <v>0</v>
      </c>
      <c r="V77">
        <f>IF(Table5[[#This Row],[Position]]="Business Analyst",1,0)</f>
        <v>0</v>
      </c>
    </row>
    <row r="78" spans="1:25" x14ac:dyDescent="0.2">
      <c r="A78" s="4" t="s">
        <v>96</v>
      </c>
      <c r="B78" s="4" t="s">
        <v>255</v>
      </c>
      <c r="C78" s="4" t="s">
        <v>50</v>
      </c>
      <c r="D78" s="4" t="s">
        <v>256</v>
      </c>
      <c r="E78" s="4" t="s">
        <v>1835</v>
      </c>
      <c r="F78" s="4" t="s">
        <v>1835</v>
      </c>
      <c r="G78" s="4" t="s">
        <v>1835</v>
      </c>
      <c r="H78" s="4" t="s">
        <v>146</v>
      </c>
      <c r="I78" s="4" t="s">
        <v>54</v>
      </c>
      <c r="J78" s="4" t="s">
        <v>20</v>
      </c>
      <c r="K78" s="4" t="s">
        <v>32</v>
      </c>
      <c r="L78" s="4" t="s">
        <v>21</v>
      </c>
      <c r="M78" s="15">
        <v>100000</v>
      </c>
      <c r="N78" s="15">
        <v>100000</v>
      </c>
      <c r="O78" s="16">
        <v>100000</v>
      </c>
      <c r="P78">
        <f t="shared" si="2"/>
        <v>0</v>
      </c>
      <c r="Q78" t="str">
        <f t="shared" si="3"/>
        <v>Central Canada</v>
      </c>
      <c r="R78">
        <f>IF(Table5[[#This Row],[Position]]="Data Analyst",1,0)</f>
        <v>0</v>
      </c>
      <c r="S78">
        <f>IF(Table5[[#This Row],[Position]]="Data Engineer",1,0)</f>
        <v>0</v>
      </c>
      <c r="T78">
        <f>IF(Table5[[#This Row],[Position]]="Risk Analyst",1,0)</f>
        <v>0</v>
      </c>
      <c r="U78">
        <f>IF(Table5[[#This Row],[Position]]="System Analyst",1,0)</f>
        <v>0</v>
      </c>
      <c r="V78">
        <f>IF(Table5[[#This Row],[Position]]="Business Analyst",1,0)</f>
        <v>0</v>
      </c>
    </row>
    <row r="79" spans="1:25" x14ac:dyDescent="0.2">
      <c r="A79" s="5" t="s">
        <v>88</v>
      </c>
      <c r="B79" s="5" t="s">
        <v>257</v>
      </c>
      <c r="C79" s="5" t="s">
        <v>258</v>
      </c>
      <c r="D79" s="5" t="s">
        <v>259</v>
      </c>
      <c r="E79" s="5" t="s">
        <v>260</v>
      </c>
      <c r="F79" s="5" t="s">
        <v>260</v>
      </c>
      <c r="G79" s="5" t="s">
        <v>260</v>
      </c>
      <c r="H79" s="5" t="s">
        <v>186</v>
      </c>
      <c r="I79" s="5" t="s">
        <v>261</v>
      </c>
      <c r="J79" s="5" t="s">
        <v>20</v>
      </c>
      <c r="K79" s="5" t="s">
        <v>32</v>
      </c>
      <c r="L79" s="5" t="s">
        <v>21</v>
      </c>
      <c r="M79" s="17">
        <v>69000.100000000006</v>
      </c>
      <c r="N79" s="17">
        <v>84021.08</v>
      </c>
      <c r="O79" s="18">
        <v>76510.59</v>
      </c>
      <c r="P79">
        <f t="shared" si="2"/>
        <v>0</v>
      </c>
      <c r="Q79" t="str">
        <f t="shared" si="3"/>
        <v>Atlantic Canada</v>
      </c>
      <c r="R79">
        <f>IF(Table5[[#This Row],[Position]]="Data Analyst",1,0)</f>
        <v>0</v>
      </c>
      <c r="S79">
        <f>IF(Table5[[#This Row],[Position]]="Data Engineer",1,0)</f>
        <v>0</v>
      </c>
      <c r="T79">
        <f>IF(Table5[[#This Row],[Position]]="Risk Analyst",1,0)</f>
        <v>0</v>
      </c>
      <c r="U79">
        <f>IF(Table5[[#This Row],[Position]]="System Analyst",1,0)</f>
        <v>0</v>
      </c>
      <c r="V79">
        <f>IF(Table5[[#This Row],[Position]]="Business Analyst",1,0)</f>
        <v>0</v>
      </c>
    </row>
    <row r="80" spans="1:25" x14ac:dyDescent="0.2">
      <c r="A80" s="4" t="s">
        <v>88</v>
      </c>
      <c r="B80" s="4" t="s">
        <v>262</v>
      </c>
      <c r="C80" s="4" t="s">
        <v>90</v>
      </c>
      <c r="D80" s="4" t="s">
        <v>263</v>
      </c>
      <c r="E80" s="4" t="s">
        <v>37</v>
      </c>
      <c r="F80" s="4" t="s">
        <v>37</v>
      </c>
      <c r="G80" s="4" t="s">
        <v>37</v>
      </c>
      <c r="H80" s="4" t="s">
        <v>31</v>
      </c>
      <c r="I80" s="4" t="s">
        <v>264</v>
      </c>
      <c r="J80" s="4" t="s">
        <v>20</v>
      </c>
      <c r="K80" s="4" t="s">
        <v>32</v>
      </c>
      <c r="L80" s="4" t="s">
        <v>93</v>
      </c>
      <c r="M80" s="15">
        <v>85816.8</v>
      </c>
      <c r="N80" s="15">
        <v>91520</v>
      </c>
      <c r="O80" s="16">
        <v>88668.4</v>
      </c>
      <c r="P80">
        <f t="shared" si="2"/>
        <v>0</v>
      </c>
      <c r="Q80" t="str">
        <f t="shared" si="3"/>
        <v>Central Canada</v>
      </c>
      <c r="R80">
        <f>IF(Table5[[#This Row],[Position]]="Data Analyst",1,0)</f>
        <v>0</v>
      </c>
      <c r="S80">
        <f>IF(Table5[[#This Row],[Position]]="Data Engineer",1,0)</f>
        <v>0</v>
      </c>
      <c r="T80">
        <f>IF(Table5[[#This Row],[Position]]="Risk Analyst",1,0)</f>
        <v>0</v>
      </c>
      <c r="U80">
        <f>IF(Table5[[#This Row],[Position]]="System Analyst",1,0)</f>
        <v>1</v>
      </c>
      <c r="V80">
        <f>IF(Table5[[#This Row],[Position]]="Business Analyst",1,0)</f>
        <v>0</v>
      </c>
    </row>
    <row r="81" spans="1:22" x14ac:dyDescent="0.2">
      <c r="A81" s="5" t="s">
        <v>22</v>
      </c>
      <c r="B81" s="5" t="s">
        <v>265</v>
      </c>
      <c r="C81" s="5" t="s">
        <v>266</v>
      </c>
      <c r="D81" s="5" t="s">
        <v>267</v>
      </c>
      <c r="E81" s="5" t="s">
        <v>268</v>
      </c>
      <c r="F81" s="5" t="s">
        <v>268</v>
      </c>
      <c r="G81" s="5" t="s">
        <v>268</v>
      </c>
      <c r="H81" s="5" t="s">
        <v>178</v>
      </c>
      <c r="I81" s="5" t="s">
        <v>54</v>
      </c>
      <c r="J81" s="5" t="s">
        <v>45</v>
      </c>
      <c r="K81" s="5" t="s">
        <v>32</v>
      </c>
      <c r="L81" s="5" t="s">
        <v>269</v>
      </c>
      <c r="M81" s="17">
        <v>65000</v>
      </c>
      <c r="N81" s="17">
        <v>87000</v>
      </c>
      <c r="O81" s="18">
        <v>76000</v>
      </c>
      <c r="P81">
        <f t="shared" si="2"/>
        <v>0</v>
      </c>
      <c r="Q81" t="str">
        <f t="shared" si="3"/>
        <v>Atlantic Canada</v>
      </c>
      <c r="R81">
        <f>IF(Table5[[#This Row],[Position]]="Data Analyst",1,0)</f>
        <v>0</v>
      </c>
      <c r="S81">
        <f>IF(Table5[[#This Row],[Position]]="Data Engineer",1,0)</f>
        <v>0</v>
      </c>
      <c r="T81">
        <f>IF(Table5[[#This Row],[Position]]="Risk Analyst",1,0)</f>
        <v>0</v>
      </c>
      <c r="U81">
        <f>IF(Table5[[#This Row],[Position]]="System Analyst",1,0)</f>
        <v>0</v>
      </c>
      <c r="V81">
        <f>IF(Table5[[#This Row],[Position]]="Business Analyst",1,0)</f>
        <v>0</v>
      </c>
    </row>
    <row r="82" spans="1:22" x14ac:dyDescent="0.2">
      <c r="A82" s="4" t="s">
        <v>55</v>
      </c>
      <c r="B82" s="4" t="s">
        <v>270</v>
      </c>
      <c r="C82" s="4" t="s">
        <v>41</v>
      </c>
      <c r="D82" s="4" t="s">
        <v>271</v>
      </c>
      <c r="E82" s="4" t="s">
        <v>272</v>
      </c>
      <c r="F82" s="4" t="s">
        <v>272</v>
      </c>
      <c r="G82" s="4" t="s">
        <v>272</v>
      </c>
      <c r="H82" s="4" t="s">
        <v>53</v>
      </c>
      <c r="I82" s="4" t="s">
        <v>273</v>
      </c>
      <c r="J82" s="4" t="s">
        <v>45</v>
      </c>
      <c r="K82" s="4" t="s">
        <v>32</v>
      </c>
      <c r="L82" s="4" t="s">
        <v>21</v>
      </c>
      <c r="M82" s="15">
        <v>79500</v>
      </c>
      <c r="N82" s="15">
        <v>106000</v>
      </c>
      <c r="O82" s="16">
        <v>92750</v>
      </c>
      <c r="P82">
        <f t="shared" si="2"/>
        <v>0</v>
      </c>
      <c r="Q82" t="str">
        <f t="shared" si="3"/>
        <v>Western Canada</v>
      </c>
      <c r="R82">
        <f>IF(Table5[[#This Row],[Position]]="Data Analyst",1,0)</f>
        <v>0</v>
      </c>
      <c r="S82">
        <f>IF(Table5[[#This Row],[Position]]="Data Engineer",1,0)</f>
        <v>0</v>
      </c>
      <c r="T82">
        <f>IF(Table5[[#This Row],[Position]]="Risk Analyst",1,0)</f>
        <v>0</v>
      </c>
      <c r="U82">
        <f>IF(Table5[[#This Row],[Position]]="System Analyst",1,0)</f>
        <v>0</v>
      </c>
      <c r="V82">
        <f>IF(Table5[[#This Row],[Position]]="Business Analyst",1,0)</f>
        <v>0</v>
      </c>
    </row>
    <row r="83" spans="1:22" x14ac:dyDescent="0.2">
      <c r="A83" s="5" t="s">
        <v>48</v>
      </c>
      <c r="B83" s="5" t="s">
        <v>274</v>
      </c>
      <c r="C83" s="5" t="s">
        <v>50</v>
      </c>
      <c r="D83" s="5" t="s">
        <v>275</v>
      </c>
      <c r="E83" s="5" t="s">
        <v>276</v>
      </c>
      <c r="F83" s="5" t="s">
        <v>276</v>
      </c>
      <c r="G83" s="5" t="s">
        <v>276</v>
      </c>
      <c r="H83" s="5" t="s">
        <v>146</v>
      </c>
      <c r="I83" s="5" t="s">
        <v>18</v>
      </c>
      <c r="J83" s="5" t="s">
        <v>45</v>
      </c>
      <c r="K83" s="5" t="s">
        <v>32</v>
      </c>
      <c r="L83" s="5" t="s">
        <v>21</v>
      </c>
      <c r="M83" s="17">
        <v>68500</v>
      </c>
      <c r="N83" s="17">
        <v>87000</v>
      </c>
      <c r="O83" s="18">
        <v>77750</v>
      </c>
      <c r="P83">
        <f t="shared" si="2"/>
        <v>0</v>
      </c>
      <c r="Q83" t="str">
        <f t="shared" si="3"/>
        <v>Central Canada</v>
      </c>
      <c r="R83">
        <f>IF(Table5[[#This Row],[Position]]="Data Analyst",1,0)</f>
        <v>0</v>
      </c>
      <c r="S83">
        <f>IF(Table5[[#This Row],[Position]]="Data Engineer",1,0)</f>
        <v>0</v>
      </c>
      <c r="T83">
        <f>IF(Table5[[#This Row],[Position]]="Risk Analyst",1,0)</f>
        <v>0</v>
      </c>
      <c r="U83">
        <f>IF(Table5[[#This Row],[Position]]="System Analyst",1,0)</f>
        <v>0</v>
      </c>
      <c r="V83">
        <f>IF(Table5[[#This Row],[Position]]="Business Analyst",1,0)</f>
        <v>0</v>
      </c>
    </row>
    <row r="84" spans="1:22" x14ac:dyDescent="0.2">
      <c r="A84" s="4" t="s">
        <v>81</v>
      </c>
      <c r="B84" s="4" t="s">
        <v>277</v>
      </c>
      <c r="C84" s="4" t="s">
        <v>23</v>
      </c>
      <c r="D84" s="4" t="s">
        <v>278</v>
      </c>
      <c r="E84" s="4" t="s">
        <v>279</v>
      </c>
      <c r="F84" s="4" t="s">
        <v>279</v>
      </c>
      <c r="G84" s="4" t="s">
        <v>279</v>
      </c>
      <c r="H84" s="4" t="s">
        <v>31</v>
      </c>
      <c r="I84" s="4" t="s">
        <v>54</v>
      </c>
      <c r="J84" s="4" t="s">
        <v>45</v>
      </c>
      <c r="K84" s="4" t="s">
        <v>32</v>
      </c>
      <c r="L84" s="4" t="s">
        <v>21</v>
      </c>
      <c r="M84" s="15">
        <v>90000</v>
      </c>
      <c r="N84" s="15">
        <v>110000</v>
      </c>
      <c r="O84" s="16">
        <v>100000</v>
      </c>
      <c r="P84">
        <f t="shared" si="2"/>
        <v>0</v>
      </c>
      <c r="Q84" t="str">
        <f t="shared" si="3"/>
        <v>Central Canada</v>
      </c>
      <c r="R84">
        <f>IF(Table5[[#This Row],[Position]]="Data Analyst",1,0)</f>
        <v>0</v>
      </c>
      <c r="S84">
        <f>IF(Table5[[#This Row],[Position]]="Data Engineer",1,0)</f>
        <v>0</v>
      </c>
      <c r="T84">
        <f>IF(Table5[[#This Row],[Position]]="Risk Analyst",1,0)</f>
        <v>0</v>
      </c>
      <c r="U84">
        <f>IF(Table5[[#This Row],[Position]]="System Analyst",1,0)</f>
        <v>0</v>
      </c>
      <c r="V84">
        <f>IF(Table5[[#This Row],[Position]]="Business Analyst",1,0)</f>
        <v>1</v>
      </c>
    </row>
    <row r="85" spans="1:22" x14ac:dyDescent="0.2">
      <c r="A85" s="5" t="s">
        <v>81</v>
      </c>
      <c r="B85" s="5" t="s">
        <v>217</v>
      </c>
      <c r="C85" s="5" t="s">
        <v>23</v>
      </c>
      <c r="D85" s="5" t="s">
        <v>280</v>
      </c>
      <c r="E85" s="5" t="s">
        <v>154</v>
      </c>
      <c r="F85" s="5" t="s">
        <v>154</v>
      </c>
      <c r="G85" s="5" t="s">
        <v>154</v>
      </c>
      <c r="H85" s="5" t="s">
        <v>31</v>
      </c>
      <c r="I85" s="5" t="s">
        <v>129</v>
      </c>
      <c r="J85" s="5" t="s">
        <v>45</v>
      </c>
      <c r="K85" s="5" t="s">
        <v>32</v>
      </c>
      <c r="L85" s="5" t="s">
        <v>150</v>
      </c>
      <c r="M85" s="17">
        <v>82800</v>
      </c>
      <c r="N85" s="17">
        <v>103500</v>
      </c>
      <c r="O85" s="18">
        <v>93150</v>
      </c>
      <c r="P85">
        <f t="shared" si="2"/>
        <v>0</v>
      </c>
      <c r="Q85" t="str">
        <f t="shared" si="3"/>
        <v>Central Canada</v>
      </c>
      <c r="R85">
        <f>IF(Table5[[#This Row],[Position]]="Data Analyst",1,0)</f>
        <v>0</v>
      </c>
      <c r="S85">
        <f>IF(Table5[[#This Row],[Position]]="Data Engineer",1,0)</f>
        <v>0</v>
      </c>
      <c r="T85">
        <f>IF(Table5[[#This Row],[Position]]="Risk Analyst",1,0)</f>
        <v>0</v>
      </c>
      <c r="U85">
        <f>IF(Table5[[#This Row],[Position]]="System Analyst",1,0)</f>
        <v>0</v>
      </c>
      <c r="V85">
        <f>IF(Table5[[#This Row],[Position]]="Business Analyst",1,0)</f>
        <v>1</v>
      </c>
    </row>
    <row r="86" spans="1:22" x14ac:dyDescent="0.2">
      <c r="A86" s="4" t="s">
        <v>55</v>
      </c>
      <c r="B86" s="4" t="s">
        <v>281</v>
      </c>
      <c r="C86" s="4" t="s">
        <v>23</v>
      </c>
      <c r="D86" s="4" t="s">
        <v>282</v>
      </c>
      <c r="E86" s="4" t="s">
        <v>283</v>
      </c>
      <c r="F86" s="4" t="s">
        <v>283</v>
      </c>
      <c r="G86" s="4" t="s">
        <v>283</v>
      </c>
      <c r="H86" s="4" t="s">
        <v>146</v>
      </c>
      <c r="I86" s="4" t="s">
        <v>284</v>
      </c>
      <c r="J86" s="4" t="s">
        <v>20</v>
      </c>
      <c r="K86" s="4" t="s">
        <v>32</v>
      </c>
      <c r="L86" s="4" t="s">
        <v>21</v>
      </c>
      <c r="M86" s="15">
        <v>68000</v>
      </c>
      <c r="N86" s="15">
        <v>88300</v>
      </c>
      <c r="O86" s="16">
        <v>78150</v>
      </c>
      <c r="P86">
        <f t="shared" si="2"/>
        <v>0</v>
      </c>
      <c r="Q86" t="str">
        <f t="shared" si="3"/>
        <v>Central Canada</v>
      </c>
      <c r="R86">
        <f>IF(Table5[[#This Row],[Position]]="Data Analyst",1,0)</f>
        <v>0</v>
      </c>
      <c r="S86">
        <f>IF(Table5[[#This Row],[Position]]="Data Engineer",1,0)</f>
        <v>0</v>
      </c>
      <c r="T86">
        <f>IF(Table5[[#This Row],[Position]]="Risk Analyst",1,0)</f>
        <v>0</v>
      </c>
      <c r="U86">
        <f>IF(Table5[[#This Row],[Position]]="System Analyst",1,0)</f>
        <v>0</v>
      </c>
      <c r="V86">
        <f>IF(Table5[[#This Row],[Position]]="Business Analyst",1,0)</f>
        <v>1</v>
      </c>
    </row>
    <row r="87" spans="1:22" x14ac:dyDescent="0.2">
      <c r="A87" s="5" t="s">
        <v>22</v>
      </c>
      <c r="B87" s="5" t="s">
        <v>285</v>
      </c>
      <c r="C87" s="5" t="s">
        <v>50</v>
      </c>
      <c r="D87" s="5" t="s">
        <v>286</v>
      </c>
      <c r="E87" s="5" t="s">
        <v>37</v>
      </c>
      <c r="F87" s="5" t="s">
        <v>37</v>
      </c>
      <c r="G87" s="5" t="s">
        <v>37</v>
      </c>
      <c r="H87" s="5" t="s">
        <v>31</v>
      </c>
      <c r="I87" s="5" t="s">
        <v>287</v>
      </c>
      <c r="J87" s="5" t="s">
        <v>20</v>
      </c>
      <c r="K87" s="5" t="s">
        <v>32</v>
      </c>
      <c r="L87" s="5" t="s">
        <v>21</v>
      </c>
      <c r="M87" s="17">
        <v>65000</v>
      </c>
      <c r="N87" s="17">
        <v>87000</v>
      </c>
      <c r="O87" s="18">
        <v>76000</v>
      </c>
      <c r="P87">
        <f t="shared" si="2"/>
        <v>0</v>
      </c>
      <c r="Q87" t="str">
        <f t="shared" si="3"/>
        <v>Central Canada</v>
      </c>
      <c r="R87">
        <f>IF(Table5[[#This Row],[Position]]="Data Analyst",1,0)</f>
        <v>0</v>
      </c>
      <c r="S87">
        <f>IF(Table5[[#This Row],[Position]]="Data Engineer",1,0)</f>
        <v>0</v>
      </c>
      <c r="T87">
        <f>IF(Table5[[#This Row],[Position]]="Risk Analyst",1,0)</f>
        <v>0</v>
      </c>
      <c r="U87">
        <f>IF(Table5[[#This Row],[Position]]="System Analyst",1,0)</f>
        <v>0</v>
      </c>
      <c r="V87">
        <f>IF(Table5[[#This Row],[Position]]="Business Analyst",1,0)</f>
        <v>0</v>
      </c>
    </row>
    <row r="88" spans="1:22" x14ac:dyDescent="0.2">
      <c r="A88" s="4" t="s">
        <v>48</v>
      </c>
      <c r="B88" s="4" t="s">
        <v>288</v>
      </c>
      <c r="C88" s="4" t="s">
        <v>50</v>
      </c>
      <c r="D88" s="4" t="s">
        <v>289</v>
      </c>
      <c r="E88" s="4" t="s">
        <v>136</v>
      </c>
      <c r="F88" s="4" t="s">
        <v>136</v>
      </c>
      <c r="G88" s="4" t="s">
        <v>136</v>
      </c>
      <c r="H88" s="4" t="s">
        <v>100</v>
      </c>
      <c r="I88" s="4" t="s">
        <v>155</v>
      </c>
      <c r="J88" s="4" t="s">
        <v>20</v>
      </c>
      <c r="K88" s="4" t="s">
        <v>32</v>
      </c>
      <c r="L88" s="4" t="s">
        <v>21</v>
      </c>
      <c r="M88" s="15">
        <v>107931.2</v>
      </c>
      <c r="N88" s="15">
        <v>128814.39999999999</v>
      </c>
      <c r="O88" s="21">
        <v>118372.799999999</v>
      </c>
      <c r="P88">
        <f t="shared" si="2"/>
        <v>0</v>
      </c>
      <c r="Q88" t="str">
        <f t="shared" si="3"/>
        <v>Western Canada</v>
      </c>
      <c r="R88">
        <f>IF(Table5[[#This Row],[Position]]="Data Analyst",1,0)</f>
        <v>0</v>
      </c>
      <c r="S88">
        <f>IF(Table5[[#This Row],[Position]]="Data Engineer",1,0)</f>
        <v>0</v>
      </c>
      <c r="T88">
        <f>IF(Table5[[#This Row],[Position]]="Risk Analyst",1,0)</f>
        <v>0</v>
      </c>
      <c r="U88">
        <f>IF(Table5[[#This Row],[Position]]="System Analyst",1,0)</f>
        <v>0</v>
      </c>
      <c r="V88">
        <f>IF(Table5[[#This Row],[Position]]="Business Analyst",1,0)</f>
        <v>0</v>
      </c>
    </row>
    <row r="89" spans="1:22" x14ac:dyDescent="0.2">
      <c r="A89" s="5" t="s">
        <v>22</v>
      </c>
      <c r="B89" s="5" t="s">
        <v>291</v>
      </c>
      <c r="C89" s="5" t="s">
        <v>50</v>
      </c>
      <c r="D89" s="5" t="s">
        <v>292</v>
      </c>
      <c r="E89" s="5" t="s">
        <v>37</v>
      </c>
      <c r="F89" s="5" t="s">
        <v>37</v>
      </c>
      <c r="G89" s="5" t="s">
        <v>37</v>
      </c>
      <c r="H89" s="5" t="s">
        <v>31</v>
      </c>
      <c r="I89" s="5" t="s">
        <v>293</v>
      </c>
      <c r="J89" s="5" t="s">
        <v>20</v>
      </c>
      <c r="K89" s="5" t="s">
        <v>32</v>
      </c>
      <c r="L89" s="5" t="s">
        <v>21</v>
      </c>
      <c r="M89" s="17">
        <v>65000</v>
      </c>
      <c r="N89" s="17">
        <v>87000</v>
      </c>
      <c r="O89" s="18">
        <v>76000</v>
      </c>
      <c r="P89">
        <f t="shared" si="2"/>
        <v>0</v>
      </c>
      <c r="Q89" t="str">
        <f t="shared" si="3"/>
        <v>Central Canada</v>
      </c>
      <c r="R89">
        <f>IF(Table5[[#This Row],[Position]]="Data Analyst",1,0)</f>
        <v>0</v>
      </c>
      <c r="S89">
        <f>IF(Table5[[#This Row],[Position]]="Data Engineer",1,0)</f>
        <v>0</v>
      </c>
      <c r="T89">
        <f>IF(Table5[[#This Row],[Position]]="Risk Analyst",1,0)</f>
        <v>0</v>
      </c>
      <c r="U89">
        <f>IF(Table5[[#This Row],[Position]]="System Analyst",1,0)</f>
        <v>0</v>
      </c>
      <c r="V89">
        <f>IF(Table5[[#This Row],[Position]]="Business Analyst",1,0)</f>
        <v>0</v>
      </c>
    </row>
    <row r="90" spans="1:22" x14ac:dyDescent="0.2">
      <c r="A90" s="4" t="s">
        <v>22</v>
      </c>
      <c r="B90" s="4" t="s">
        <v>294</v>
      </c>
      <c r="C90" s="4" t="s">
        <v>50</v>
      </c>
      <c r="D90" s="4" t="s">
        <v>295</v>
      </c>
      <c r="E90" s="4" t="s">
        <v>204</v>
      </c>
      <c r="F90" s="4" t="s">
        <v>204</v>
      </c>
      <c r="G90" s="4" t="s">
        <v>204</v>
      </c>
      <c r="H90" s="4" t="s">
        <v>31</v>
      </c>
      <c r="I90" s="4" t="s">
        <v>87</v>
      </c>
      <c r="J90" s="4" t="s">
        <v>20</v>
      </c>
      <c r="K90" s="4" t="s">
        <v>32</v>
      </c>
      <c r="L90" s="4" t="s">
        <v>21</v>
      </c>
      <c r="M90" s="15">
        <v>79040</v>
      </c>
      <c r="N90" s="15">
        <v>79040</v>
      </c>
      <c r="O90" s="16">
        <v>79040</v>
      </c>
      <c r="P90">
        <f t="shared" si="2"/>
        <v>0</v>
      </c>
      <c r="Q90" t="str">
        <f t="shared" si="3"/>
        <v>Central Canada</v>
      </c>
      <c r="R90">
        <f>IF(Table5[[#This Row],[Position]]="Data Analyst",1,0)</f>
        <v>0</v>
      </c>
      <c r="S90">
        <f>IF(Table5[[#This Row],[Position]]="Data Engineer",1,0)</f>
        <v>0</v>
      </c>
      <c r="T90">
        <f>IF(Table5[[#This Row],[Position]]="Risk Analyst",1,0)</f>
        <v>0</v>
      </c>
      <c r="U90">
        <f>IF(Table5[[#This Row],[Position]]="System Analyst",1,0)</f>
        <v>0</v>
      </c>
      <c r="V90">
        <f>IF(Table5[[#This Row],[Position]]="Business Analyst",1,0)</f>
        <v>0</v>
      </c>
    </row>
    <row r="91" spans="1:22" x14ac:dyDescent="0.2">
      <c r="A91" s="5" t="s">
        <v>22</v>
      </c>
      <c r="B91" s="5" t="s">
        <v>296</v>
      </c>
      <c r="C91" s="5" t="s">
        <v>50</v>
      </c>
      <c r="D91" s="5" t="s">
        <v>297</v>
      </c>
      <c r="E91" s="5" t="s">
        <v>298</v>
      </c>
      <c r="F91" s="5" t="s">
        <v>298</v>
      </c>
      <c r="G91" s="5" t="s">
        <v>298</v>
      </c>
      <c r="H91" s="5" t="s">
        <v>53</v>
      </c>
      <c r="I91" s="5" t="s">
        <v>54</v>
      </c>
      <c r="J91" s="5" t="s">
        <v>20</v>
      </c>
      <c r="K91" s="5" t="s">
        <v>32</v>
      </c>
      <c r="L91" s="5" t="s">
        <v>227</v>
      </c>
      <c r="M91" s="17">
        <v>68000</v>
      </c>
      <c r="N91" s="17">
        <v>85000</v>
      </c>
      <c r="O91" s="18">
        <v>76500</v>
      </c>
      <c r="P91">
        <f t="shared" si="2"/>
        <v>0</v>
      </c>
      <c r="Q91" t="str">
        <f t="shared" si="3"/>
        <v>Western Canada</v>
      </c>
      <c r="R91">
        <f>IF(Table5[[#This Row],[Position]]="Data Analyst",1,0)</f>
        <v>0</v>
      </c>
      <c r="S91">
        <f>IF(Table5[[#This Row],[Position]]="Data Engineer",1,0)</f>
        <v>0</v>
      </c>
      <c r="T91">
        <f>IF(Table5[[#This Row],[Position]]="Risk Analyst",1,0)</f>
        <v>0</v>
      </c>
      <c r="U91">
        <f>IF(Table5[[#This Row],[Position]]="System Analyst",1,0)</f>
        <v>0</v>
      </c>
      <c r="V91">
        <f>IF(Table5[[#This Row],[Position]]="Business Analyst",1,0)</f>
        <v>0</v>
      </c>
    </row>
    <row r="92" spans="1:22" x14ac:dyDescent="0.2">
      <c r="A92" s="4" t="s">
        <v>88</v>
      </c>
      <c r="B92" s="4" t="s">
        <v>299</v>
      </c>
      <c r="C92" s="4" t="s">
        <v>90</v>
      </c>
      <c r="D92" s="4" t="s">
        <v>300</v>
      </c>
      <c r="E92" s="4" t="s">
        <v>123</v>
      </c>
      <c r="F92" s="4" t="s">
        <v>123</v>
      </c>
      <c r="G92" s="4" t="s">
        <v>123</v>
      </c>
      <c r="H92" s="4" t="s">
        <v>31</v>
      </c>
      <c r="I92" s="4" t="s">
        <v>18</v>
      </c>
      <c r="J92" s="4" t="s">
        <v>20</v>
      </c>
      <c r="K92" s="4" t="s">
        <v>32</v>
      </c>
      <c r="L92" s="4" t="s">
        <v>301</v>
      </c>
      <c r="M92" s="15">
        <v>59072</v>
      </c>
      <c r="N92" s="15">
        <v>59072</v>
      </c>
      <c r="O92" s="16">
        <v>59072</v>
      </c>
      <c r="P92">
        <f t="shared" si="2"/>
        <v>0</v>
      </c>
      <c r="Q92" t="str">
        <f t="shared" si="3"/>
        <v>Central Canada</v>
      </c>
      <c r="R92">
        <f>IF(Table5[[#This Row],[Position]]="Data Analyst",1,0)</f>
        <v>0</v>
      </c>
      <c r="S92">
        <f>IF(Table5[[#This Row],[Position]]="Data Engineer",1,0)</f>
        <v>0</v>
      </c>
      <c r="T92">
        <f>IF(Table5[[#This Row],[Position]]="Risk Analyst",1,0)</f>
        <v>0</v>
      </c>
      <c r="U92">
        <f>IF(Table5[[#This Row],[Position]]="System Analyst",1,0)</f>
        <v>1</v>
      </c>
      <c r="V92">
        <f>IF(Table5[[#This Row],[Position]]="Business Analyst",1,0)</f>
        <v>0</v>
      </c>
    </row>
    <row r="93" spans="1:22" x14ac:dyDescent="0.2">
      <c r="A93" s="5" t="s">
        <v>96</v>
      </c>
      <c r="B93" s="5" t="s">
        <v>302</v>
      </c>
      <c r="C93" s="5" t="s">
        <v>50</v>
      </c>
      <c r="D93" s="5" t="s">
        <v>303</v>
      </c>
      <c r="E93" s="5" t="s">
        <v>63</v>
      </c>
      <c r="F93" s="5" t="s">
        <v>63</v>
      </c>
      <c r="G93" s="5" t="s">
        <v>63</v>
      </c>
      <c r="H93" s="5" t="s">
        <v>53</v>
      </c>
      <c r="I93" s="5" t="s">
        <v>304</v>
      </c>
      <c r="J93" s="5" t="s">
        <v>20</v>
      </c>
      <c r="K93" s="5" t="s">
        <v>32</v>
      </c>
      <c r="L93" s="5" t="s">
        <v>21</v>
      </c>
      <c r="M93" s="17">
        <v>50000</v>
      </c>
      <c r="N93" s="17">
        <v>76458</v>
      </c>
      <c r="O93" s="18">
        <v>63229</v>
      </c>
      <c r="P93">
        <f t="shared" si="2"/>
        <v>0</v>
      </c>
      <c r="Q93" t="str">
        <f t="shared" si="3"/>
        <v>Western Canada</v>
      </c>
      <c r="R93">
        <f>IF(Table5[[#This Row],[Position]]="Data Analyst",1,0)</f>
        <v>0</v>
      </c>
      <c r="S93">
        <f>IF(Table5[[#This Row],[Position]]="Data Engineer",1,0)</f>
        <v>0</v>
      </c>
      <c r="T93">
        <f>IF(Table5[[#This Row],[Position]]="Risk Analyst",1,0)</f>
        <v>0</v>
      </c>
      <c r="U93">
        <f>IF(Table5[[#This Row],[Position]]="System Analyst",1,0)</f>
        <v>0</v>
      </c>
      <c r="V93">
        <f>IF(Table5[[#This Row],[Position]]="Business Analyst",1,0)</f>
        <v>0</v>
      </c>
    </row>
    <row r="94" spans="1:22" x14ac:dyDescent="0.2">
      <c r="A94" s="4" t="s">
        <v>22</v>
      </c>
      <c r="B94" s="4" t="s">
        <v>23</v>
      </c>
      <c r="C94" s="4" t="s">
        <v>23</v>
      </c>
      <c r="D94" s="4" t="s">
        <v>305</v>
      </c>
      <c r="E94" s="4" t="s">
        <v>99</v>
      </c>
      <c r="F94" s="4" t="s">
        <v>99</v>
      </c>
      <c r="G94" s="4" t="s">
        <v>99</v>
      </c>
      <c r="H94" s="4" t="s">
        <v>100</v>
      </c>
      <c r="I94" s="4" t="s">
        <v>306</v>
      </c>
      <c r="J94" s="4" t="s">
        <v>20</v>
      </c>
      <c r="K94" s="4" t="s">
        <v>32</v>
      </c>
      <c r="L94" s="4" t="s">
        <v>21</v>
      </c>
      <c r="M94" s="15">
        <v>65000</v>
      </c>
      <c r="N94" s="15">
        <v>87000</v>
      </c>
      <c r="O94" s="16">
        <v>76000</v>
      </c>
      <c r="P94">
        <f t="shared" si="2"/>
        <v>0</v>
      </c>
      <c r="Q94" t="str">
        <f t="shared" si="3"/>
        <v>Western Canada</v>
      </c>
      <c r="R94">
        <f>IF(Table5[[#This Row],[Position]]="Data Analyst",1,0)</f>
        <v>0</v>
      </c>
      <c r="S94">
        <f>IF(Table5[[#This Row],[Position]]="Data Engineer",1,0)</f>
        <v>0</v>
      </c>
      <c r="T94">
        <f>IF(Table5[[#This Row],[Position]]="Risk Analyst",1,0)</f>
        <v>0</v>
      </c>
      <c r="U94">
        <f>IF(Table5[[#This Row],[Position]]="System Analyst",1,0)</f>
        <v>0</v>
      </c>
      <c r="V94">
        <f>IF(Table5[[#This Row],[Position]]="Business Analyst",1,0)</f>
        <v>1</v>
      </c>
    </row>
    <row r="95" spans="1:22" x14ac:dyDescent="0.2">
      <c r="A95" s="5" t="s">
        <v>81</v>
      </c>
      <c r="B95" s="5" t="s">
        <v>307</v>
      </c>
      <c r="C95" s="5" t="s">
        <v>50</v>
      </c>
      <c r="D95" s="5" t="s">
        <v>308</v>
      </c>
      <c r="E95" s="5" t="s">
        <v>63</v>
      </c>
      <c r="F95" s="5" t="s">
        <v>63</v>
      </c>
      <c r="G95" s="5" t="s">
        <v>63</v>
      </c>
      <c r="H95" s="5" t="s">
        <v>53</v>
      </c>
      <c r="I95" s="5" t="s">
        <v>309</v>
      </c>
      <c r="J95" s="5" t="s">
        <v>20</v>
      </c>
      <c r="K95" s="5" t="s">
        <v>32</v>
      </c>
      <c r="L95" s="5" t="s">
        <v>21</v>
      </c>
      <c r="M95" s="17">
        <v>105800</v>
      </c>
      <c r="N95" s="17">
        <v>138800</v>
      </c>
      <c r="O95" s="18">
        <v>122300</v>
      </c>
      <c r="P95">
        <f t="shared" si="2"/>
        <v>0</v>
      </c>
      <c r="Q95" t="str">
        <f t="shared" si="3"/>
        <v>Western Canada</v>
      </c>
      <c r="R95">
        <f>IF(Table5[[#This Row],[Position]]="Data Analyst",1,0)</f>
        <v>0</v>
      </c>
      <c r="S95">
        <f>IF(Table5[[#This Row],[Position]]="Data Engineer",1,0)</f>
        <v>0</v>
      </c>
      <c r="T95">
        <f>IF(Table5[[#This Row],[Position]]="Risk Analyst",1,0)</f>
        <v>0</v>
      </c>
      <c r="U95">
        <f>IF(Table5[[#This Row],[Position]]="System Analyst",1,0)</f>
        <v>0</v>
      </c>
      <c r="V95">
        <f>IF(Table5[[#This Row],[Position]]="Business Analyst",1,0)</f>
        <v>0</v>
      </c>
    </row>
    <row r="96" spans="1:22" x14ac:dyDescent="0.2">
      <c r="A96" s="4" t="s">
        <v>88</v>
      </c>
      <c r="B96" s="4" t="s">
        <v>299</v>
      </c>
      <c r="C96" s="4" t="s">
        <v>90</v>
      </c>
      <c r="D96" s="4" t="s">
        <v>310</v>
      </c>
      <c r="E96" s="4" t="s">
        <v>99</v>
      </c>
      <c r="F96" s="4" t="s">
        <v>99</v>
      </c>
      <c r="G96" s="4" t="s">
        <v>99</v>
      </c>
      <c r="H96" s="4" t="s">
        <v>100</v>
      </c>
      <c r="I96" s="4" t="s">
        <v>311</v>
      </c>
      <c r="J96" s="4" t="s">
        <v>20</v>
      </c>
      <c r="K96" s="4" t="s">
        <v>32</v>
      </c>
      <c r="L96" s="4" t="s">
        <v>33</v>
      </c>
      <c r="M96" s="15">
        <v>98176</v>
      </c>
      <c r="N96" s="15">
        <v>98176</v>
      </c>
      <c r="O96" s="16">
        <v>98176</v>
      </c>
      <c r="P96">
        <f t="shared" si="2"/>
        <v>0</v>
      </c>
      <c r="Q96" t="str">
        <f t="shared" si="3"/>
        <v>Western Canada</v>
      </c>
      <c r="R96">
        <f>IF(Table5[[#This Row],[Position]]="Data Analyst",1,0)</f>
        <v>0</v>
      </c>
      <c r="S96">
        <f>IF(Table5[[#This Row],[Position]]="Data Engineer",1,0)</f>
        <v>0</v>
      </c>
      <c r="T96">
        <f>IF(Table5[[#This Row],[Position]]="Risk Analyst",1,0)</f>
        <v>0</v>
      </c>
      <c r="U96">
        <f>IF(Table5[[#This Row],[Position]]="System Analyst",1,0)</f>
        <v>1</v>
      </c>
      <c r="V96">
        <f>IF(Table5[[#This Row],[Position]]="Business Analyst",1,0)</f>
        <v>0</v>
      </c>
    </row>
    <row r="97" spans="1:22" x14ac:dyDescent="0.2">
      <c r="A97" s="5" t="s">
        <v>48</v>
      </c>
      <c r="B97" s="5" t="s">
        <v>312</v>
      </c>
      <c r="C97" s="5" t="s">
        <v>266</v>
      </c>
      <c r="D97" s="5" t="s">
        <v>313</v>
      </c>
      <c r="E97" s="5" t="s">
        <v>136</v>
      </c>
      <c r="F97" s="5" t="s">
        <v>136</v>
      </c>
      <c r="G97" s="5" t="s">
        <v>136</v>
      </c>
      <c r="H97" s="5" t="s">
        <v>100</v>
      </c>
      <c r="I97" s="5" t="s">
        <v>18</v>
      </c>
      <c r="J97" s="5" t="s">
        <v>45</v>
      </c>
      <c r="K97" s="5" t="s">
        <v>32</v>
      </c>
      <c r="L97" s="5" t="s">
        <v>21</v>
      </c>
      <c r="M97" s="17">
        <v>68500</v>
      </c>
      <c r="N97" s="17">
        <v>87000</v>
      </c>
      <c r="O97" s="18">
        <v>77750</v>
      </c>
      <c r="P97">
        <f t="shared" si="2"/>
        <v>0</v>
      </c>
      <c r="Q97" t="str">
        <f t="shared" si="3"/>
        <v>Western Canada</v>
      </c>
      <c r="R97">
        <f>IF(Table5[[#This Row],[Position]]="Data Analyst",1,0)</f>
        <v>0</v>
      </c>
      <c r="S97">
        <f>IF(Table5[[#This Row],[Position]]="Data Engineer",1,0)</f>
        <v>0</v>
      </c>
      <c r="T97">
        <f>IF(Table5[[#This Row],[Position]]="Risk Analyst",1,0)</f>
        <v>0</v>
      </c>
      <c r="U97">
        <f>IF(Table5[[#This Row],[Position]]="System Analyst",1,0)</f>
        <v>0</v>
      </c>
      <c r="V97">
        <f>IF(Table5[[#This Row],[Position]]="Business Analyst",1,0)</f>
        <v>0</v>
      </c>
    </row>
    <row r="98" spans="1:22" x14ac:dyDescent="0.2">
      <c r="A98" s="4" t="s">
        <v>55</v>
      </c>
      <c r="B98" s="4" t="s">
        <v>314</v>
      </c>
      <c r="C98" s="4" t="s">
        <v>50</v>
      </c>
      <c r="D98" s="4" t="s">
        <v>315</v>
      </c>
      <c r="E98" s="4" t="s">
        <v>316</v>
      </c>
      <c r="F98" s="4" t="s">
        <v>316</v>
      </c>
      <c r="G98" s="4" t="s">
        <v>316</v>
      </c>
      <c r="H98" s="4" t="s">
        <v>31</v>
      </c>
      <c r="I98" s="4" t="s">
        <v>54</v>
      </c>
      <c r="J98" s="4" t="s">
        <v>20</v>
      </c>
      <c r="K98" s="4" t="s">
        <v>32</v>
      </c>
      <c r="L98" s="4" t="s">
        <v>46</v>
      </c>
      <c r="M98" s="15">
        <v>50000</v>
      </c>
      <c r="N98" s="15">
        <v>70000</v>
      </c>
      <c r="O98" s="16">
        <v>60000</v>
      </c>
      <c r="P98">
        <f t="shared" si="2"/>
        <v>0</v>
      </c>
      <c r="Q98" t="str">
        <f t="shared" si="3"/>
        <v>Central Canada</v>
      </c>
      <c r="R98">
        <f>IF(Table5[[#This Row],[Position]]="Data Analyst",1,0)</f>
        <v>0</v>
      </c>
      <c r="S98">
        <f>IF(Table5[[#This Row],[Position]]="Data Engineer",1,0)</f>
        <v>0</v>
      </c>
      <c r="T98">
        <f>IF(Table5[[#This Row],[Position]]="Risk Analyst",1,0)</f>
        <v>0</v>
      </c>
      <c r="U98">
        <f>IF(Table5[[#This Row],[Position]]="System Analyst",1,0)</f>
        <v>0</v>
      </c>
      <c r="V98">
        <f>IF(Table5[[#This Row],[Position]]="Business Analyst",1,0)</f>
        <v>0</v>
      </c>
    </row>
    <row r="99" spans="1:22" x14ac:dyDescent="0.2">
      <c r="A99" s="5" t="s">
        <v>48</v>
      </c>
      <c r="B99" s="5" t="s">
        <v>317</v>
      </c>
      <c r="C99" s="5" t="s">
        <v>50</v>
      </c>
      <c r="D99" s="5" t="s">
        <v>318</v>
      </c>
      <c r="E99" s="5" t="s">
        <v>319</v>
      </c>
      <c r="F99" s="5" t="s">
        <v>319</v>
      </c>
      <c r="G99" s="5" t="s">
        <v>319</v>
      </c>
      <c r="H99" s="5" t="s">
        <v>31</v>
      </c>
      <c r="I99" s="5" t="s">
        <v>54</v>
      </c>
      <c r="J99" s="5" t="s">
        <v>45</v>
      </c>
      <c r="K99" s="5" t="s">
        <v>32</v>
      </c>
      <c r="L99" s="5" t="s">
        <v>320</v>
      </c>
      <c r="M99" s="17">
        <v>68500</v>
      </c>
      <c r="N99" s="17">
        <v>87000</v>
      </c>
      <c r="O99" s="18">
        <v>77750</v>
      </c>
      <c r="P99">
        <f t="shared" si="2"/>
        <v>0</v>
      </c>
      <c r="Q99" t="str">
        <f t="shared" si="3"/>
        <v>Central Canada</v>
      </c>
      <c r="R99">
        <f>IF(Table5[[#This Row],[Position]]="Data Analyst",1,0)</f>
        <v>0</v>
      </c>
      <c r="S99">
        <f>IF(Table5[[#This Row],[Position]]="Data Engineer",1,0)</f>
        <v>0</v>
      </c>
      <c r="T99">
        <f>IF(Table5[[#This Row],[Position]]="Risk Analyst",1,0)</f>
        <v>0</v>
      </c>
      <c r="U99">
        <f>IF(Table5[[#This Row],[Position]]="System Analyst",1,0)</f>
        <v>0</v>
      </c>
      <c r="V99">
        <f>IF(Table5[[#This Row],[Position]]="Business Analyst",1,0)</f>
        <v>0</v>
      </c>
    </row>
    <row r="100" spans="1:22" x14ac:dyDescent="0.2">
      <c r="A100" s="4" t="s">
        <v>88</v>
      </c>
      <c r="B100" s="4" t="s">
        <v>321</v>
      </c>
      <c r="C100" s="4" t="s">
        <v>90</v>
      </c>
      <c r="D100" s="4" t="s">
        <v>322</v>
      </c>
      <c r="E100" s="4" t="s">
        <v>323</v>
      </c>
      <c r="F100" s="4" t="s">
        <v>323</v>
      </c>
      <c r="G100" s="4" t="s">
        <v>323</v>
      </c>
      <c r="H100" s="4" t="s">
        <v>53</v>
      </c>
      <c r="I100" s="4" t="s">
        <v>324</v>
      </c>
      <c r="J100" s="4" t="s">
        <v>20</v>
      </c>
      <c r="K100" s="4" t="s">
        <v>32</v>
      </c>
      <c r="L100" s="4" t="s">
        <v>325</v>
      </c>
      <c r="M100" s="15">
        <v>70000</v>
      </c>
      <c r="N100" s="15">
        <v>85000</v>
      </c>
      <c r="O100" s="16">
        <v>77500</v>
      </c>
      <c r="P100">
        <f t="shared" si="2"/>
        <v>0</v>
      </c>
      <c r="Q100" t="str">
        <f t="shared" si="3"/>
        <v>Western Canada</v>
      </c>
      <c r="R100">
        <f>IF(Table5[[#This Row],[Position]]="Data Analyst",1,0)</f>
        <v>0</v>
      </c>
      <c r="S100">
        <f>IF(Table5[[#This Row],[Position]]="Data Engineer",1,0)</f>
        <v>0</v>
      </c>
      <c r="T100">
        <f>IF(Table5[[#This Row],[Position]]="Risk Analyst",1,0)</f>
        <v>0</v>
      </c>
      <c r="U100">
        <f>IF(Table5[[#This Row],[Position]]="System Analyst",1,0)</f>
        <v>1</v>
      </c>
      <c r="V100">
        <f>IF(Table5[[#This Row],[Position]]="Business Analyst",1,0)</f>
        <v>0</v>
      </c>
    </row>
    <row r="101" spans="1:22" x14ac:dyDescent="0.2">
      <c r="A101" s="5" t="s">
        <v>55</v>
      </c>
      <c r="B101" s="5" t="s">
        <v>326</v>
      </c>
      <c r="C101" s="5" t="s">
        <v>266</v>
      </c>
      <c r="D101" s="5" t="s">
        <v>327</v>
      </c>
      <c r="E101" s="5" t="s">
        <v>37</v>
      </c>
      <c r="F101" s="5" t="s">
        <v>37</v>
      </c>
      <c r="G101" s="5" t="s">
        <v>37</v>
      </c>
      <c r="H101" s="5" t="s">
        <v>31</v>
      </c>
      <c r="I101" s="5" t="s">
        <v>328</v>
      </c>
      <c r="J101" s="5" t="s">
        <v>45</v>
      </c>
      <c r="K101" s="5" t="s">
        <v>32</v>
      </c>
      <c r="L101" s="5" t="s">
        <v>93</v>
      </c>
      <c r="M101" s="17">
        <v>68000</v>
      </c>
      <c r="N101" s="17">
        <v>88300</v>
      </c>
      <c r="O101" s="18">
        <v>78150</v>
      </c>
      <c r="P101">
        <f t="shared" si="2"/>
        <v>0</v>
      </c>
      <c r="Q101" t="str">
        <f t="shared" si="3"/>
        <v>Central Canada</v>
      </c>
      <c r="R101">
        <f>IF(Table5[[#This Row],[Position]]="Data Analyst",1,0)</f>
        <v>0</v>
      </c>
      <c r="S101">
        <f>IF(Table5[[#This Row],[Position]]="Data Engineer",1,0)</f>
        <v>0</v>
      </c>
      <c r="T101">
        <f>IF(Table5[[#This Row],[Position]]="Risk Analyst",1,0)</f>
        <v>0</v>
      </c>
      <c r="U101">
        <f>IF(Table5[[#This Row],[Position]]="System Analyst",1,0)</f>
        <v>0</v>
      </c>
      <c r="V101">
        <f>IF(Table5[[#This Row],[Position]]="Business Analyst",1,0)</f>
        <v>0</v>
      </c>
    </row>
    <row r="102" spans="1:22" x14ac:dyDescent="0.2">
      <c r="A102" s="4" t="s">
        <v>55</v>
      </c>
      <c r="B102" s="4" t="s">
        <v>329</v>
      </c>
      <c r="C102" s="4" t="s">
        <v>266</v>
      </c>
      <c r="D102" s="4" t="s">
        <v>327</v>
      </c>
      <c r="E102" s="4" t="s">
        <v>37</v>
      </c>
      <c r="F102" s="4" t="s">
        <v>37</v>
      </c>
      <c r="G102" s="4" t="s">
        <v>37</v>
      </c>
      <c r="H102" s="4" t="s">
        <v>31</v>
      </c>
      <c r="I102" s="4" t="s">
        <v>18</v>
      </c>
      <c r="J102" s="4" t="s">
        <v>45</v>
      </c>
      <c r="K102" s="4" t="s">
        <v>32</v>
      </c>
      <c r="L102" s="4" t="s">
        <v>93</v>
      </c>
      <c r="M102" s="15">
        <v>68000</v>
      </c>
      <c r="N102" s="15">
        <v>88300</v>
      </c>
      <c r="O102" s="16">
        <v>78150</v>
      </c>
      <c r="P102">
        <f t="shared" si="2"/>
        <v>0</v>
      </c>
      <c r="Q102" t="str">
        <f t="shared" si="3"/>
        <v>Central Canada</v>
      </c>
      <c r="R102">
        <f>IF(Table5[[#This Row],[Position]]="Data Analyst",1,0)</f>
        <v>0</v>
      </c>
      <c r="S102">
        <f>IF(Table5[[#This Row],[Position]]="Data Engineer",1,0)</f>
        <v>0</v>
      </c>
      <c r="T102">
        <f>IF(Table5[[#This Row],[Position]]="Risk Analyst",1,0)</f>
        <v>0</v>
      </c>
      <c r="U102">
        <f>IF(Table5[[#This Row],[Position]]="System Analyst",1,0)</f>
        <v>0</v>
      </c>
      <c r="V102">
        <f>IF(Table5[[#This Row],[Position]]="Business Analyst",1,0)</f>
        <v>0</v>
      </c>
    </row>
    <row r="103" spans="1:22" x14ac:dyDescent="0.2">
      <c r="A103" s="5" t="s">
        <v>48</v>
      </c>
      <c r="B103" s="5" t="s">
        <v>330</v>
      </c>
      <c r="C103" s="5" t="s">
        <v>103</v>
      </c>
      <c r="D103" s="5" t="s">
        <v>331</v>
      </c>
      <c r="E103" s="5" t="s">
        <v>17</v>
      </c>
      <c r="F103" s="5" t="s">
        <v>17</v>
      </c>
      <c r="G103" s="5" t="s">
        <v>17</v>
      </c>
      <c r="H103" s="5" t="s">
        <v>18</v>
      </c>
      <c r="I103" s="5" t="s">
        <v>332</v>
      </c>
      <c r="J103" s="5" t="s">
        <v>45</v>
      </c>
      <c r="K103" s="5" t="s">
        <v>17</v>
      </c>
      <c r="L103" s="5" t="s">
        <v>21</v>
      </c>
      <c r="M103" s="17">
        <v>68500</v>
      </c>
      <c r="N103" s="17">
        <v>87000</v>
      </c>
      <c r="O103" s="18">
        <v>77750</v>
      </c>
      <c r="P103">
        <f t="shared" si="2"/>
        <v>1</v>
      </c>
      <c r="Q103" t="str">
        <f t="shared" si="3"/>
        <v>Northern Canada</v>
      </c>
      <c r="R103">
        <f>IF(Table5[[#This Row],[Position]]="Data Analyst",1,0)</f>
        <v>0</v>
      </c>
      <c r="S103">
        <f>IF(Table5[[#This Row],[Position]]="Data Engineer",1,0)</f>
        <v>0</v>
      </c>
      <c r="T103">
        <f>IF(Table5[[#This Row],[Position]]="Risk Analyst",1,0)</f>
        <v>0</v>
      </c>
      <c r="U103">
        <f>IF(Table5[[#This Row],[Position]]="System Analyst",1,0)</f>
        <v>0</v>
      </c>
      <c r="V103">
        <f>IF(Table5[[#This Row],[Position]]="Business Analyst",1,0)</f>
        <v>0</v>
      </c>
    </row>
    <row r="104" spans="1:22" x14ac:dyDescent="0.2">
      <c r="A104" s="4" t="s">
        <v>96</v>
      </c>
      <c r="B104" s="4" t="s">
        <v>333</v>
      </c>
      <c r="C104" s="4" t="s">
        <v>50</v>
      </c>
      <c r="D104" s="4" t="s">
        <v>334</v>
      </c>
      <c r="E104" s="4" t="s">
        <v>323</v>
      </c>
      <c r="F104" s="4" t="s">
        <v>323</v>
      </c>
      <c r="G104" s="4" t="s">
        <v>323</v>
      </c>
      <c r="H104" s="4" t="s">
        <v>53</v>
      </c>
      <c r="I104" s="4" t="s">
        <v>54</v>
      </c>
      <c r="J104" s="4" t="s">
        <v>20</v>
      </c>
      <c r="K104" s="4" t="s">
        <v>32</v>
      </c>
      <c r="L104" s="4" t="s">
        <v>33</v>
      </c>
      <c r="M104" s="15">
        <v>83345.600000000006</v>
      </c>
      <c r="N104" s="15">
        <v>98404.800000000003</v>
      </c>
      <c r="O104" s="21">
        <v>90875.199999999997</v>
      </c>
      <c r="P104">
        <f t="shared" si="2"/>
        <v>0</v>
      </c>
      <c r="Q104" t="str">
        <f t="shared" si="3"/>
        <v>Western Canada</v>
      </c>
      <c r="R104">
        <f>IF(Table5[[#This Row],[Position]]="Data Analyst",1,0)</f>
        <v>0</v>
      </c>
      <c r="S104">
        <f>IF(Table5[[#This Row],[Position]]="Data Engineer",1,0)</f>
        <v>0</v>
      </c>
      <c r="T104">
        <f>IF(Table5[[#This Row],[Position]]="Risk Analyst",1,0)</f>
        <v>0</v>
      </c>
      <c r="U104">
        <f>IF(Table5[[#This Row],[Position]]="System Analyst",1,0)</f>
        <v>0</v>
      </c>
      <c r="V104">
        <f>IF(Table5[[#This Row],[Position]]="Business Analyst",1,0)</f>
        <v>0</v>
      </c>
    </row>
    <row r="105" spans="1:22" x14ac:dyDescent="0.2">
      <c r="A105" s="5" t="s">
        <v>48</v>
      </c>
      <c r="B105" s="5" t="s">
        <v>336</v>
      </c>
      <c r="C105" s="5" t="s">
        <v>50</v>
      </c>
      <c r="D105" s="5" t="s">
        <v>337</v>
      </c>
      <c r="E105" s="5" t="s">
        <v>99</v>
      </c>
      <c r="F105" s="5" t="s">
        <v>99</v>
      </c>
      <c r="G105" s="5" t="s">
        <v>99</v>
      </c>
      <c r="H105" s="5" t="s">
        <v>100</v>
      </c>
      <c r="I105" s="5" t="s">
        <v>54</v>
      </c>
      <c r="J105" s="5" t="s">
        <v>20</v>
      </c>
      <c r="K105" s="5" t="s">
        <v>32</v>
      </c>
      <c r="L105" s="5" t="s">
        <v>33</v>
      </c>
      <c r="M105" s="17">
        <v>65000</v>
      </c>
      <c r="N105" s="17">
        <v>85000</v>
      </c>
      <c r="O105" s="18">
        <v>75000</v>
      </c>
      <c r="P105">
        <f t="shared" si="2"/>
        <v>0</v>
      </c>
      <c r="Q105" t="str">
        <f t="shared" si="3"/>
        <v>Western Canada</v>
      </c>
      <c r="R105">
        <f>IF(Table5[[#This Row],[Position]]="Data Analyst",1,0)</f>
        <v>0</v>
      </c>
      <c r="S105">
        <f>IF(Table5[[#This Row],[Position]]="Data Engineer",1,0)</f>
        <v>0</v>
      </c>
      <c r="T105">
        <f>IF(Table5[[#This Row],[Position]]="Risk Analyst",1,0)</f>
        <v>0</v>
      </c>
      <c r="U105">
        <f>IF(Table5[[#This Row],[Position]]="System Analyst",1,0)</f>
        <v>0</v>
      </c>
      <c r="V105">
        <f>IF(Table5[[#This Row],[Position]]="Business Analyst",1,0)</f>
        <v>0</v>
      </c>
    </row>
    <row r="106" spans="1:22" x14ac:dyDescent="0.2">
      <c r="A106" s="4" t="s">
        <v>13</v>
      </c>
      <c r="B106" s="4" t="s">
        <v>338</v>
      </c>
      <c r="C106" s="4" t="s">
        <v>50</v>
      </c>
      <c r="D106" s="4" t="s">
        <v>339</v>
      </c>
      <c r="E106" s="4" t="s">
        <v>17</v>
      </c>
      <c r="F106" s="4" t="s">
        <v>17</v>
      </c>
      <c r="G106" s="4" t="s">
        <v>17</v>
      </c>
      <c r="H106" s="4" t="s">
        <v>18</v>
      </c>
      <c r="I106" s="4" t="s">
        <v>340</v>
      </c>
      <c r="J106" s="4" t="s">
        <v>20</v>
      </c>
      <c r="K106" s="4" t="s">
        <v>17</v>
      </c>
      <c r="L106" s="4" t="s">
        <v>21</v>
      </c>
      <c r="M106" s="15">
        <v>87000</v>
      </c>
      <c r="N106" s="15">
        <v>87000</v>
      </c>
      <c r="O106" s="16">
        <v>87000</v>
      </c>
      <c r="P106">
        <f t="shared" si="2"/>
        <v>1</v>
      </c>
      <c r="Q106" t="str">
        <f t="shared" si="3"/>
        <v>Northern Canada</v>
      </c>
      <c r="R106">
        <f>IF(Table5[[#This Row],[Position]]="Data Analyst",1,0)</f>
        <v>0</v>
      </c>
      <c r="S106">
        <f>IF(Table5[[#This Row],[Position]]="Data Engineer",1,0)</f>
        <v>0</v>
      </c>
      <c r="T106">
        <f>IF(Table5[[#This Row],[Position]]="Risk Analyst",1,0)</f>
        <v>0</v>
      </c>
      <c r="U106">
        <f>IF(Table5[[#This Row],[Position]]="System Analyst",1,0)</f>
        <v>0</v>
      </c>
      <c r="V106">
        <f>IF(Table5[[#This Row],[Position]]="Business Analyst",1,0)</f>
        <v>0</v>
      </c>
    </row>
    <row r="107" spans="1:22" x14ac:dyDescent="0.2">
      <c r="A107" s="5" t="s">
        <v>55</v>
      </c>
      <c r="B107" s="5" t="s">
        <v>341</v>
      </c>
      <c r="C107" s="5" t="s">
        <v>28</v>
      </c>
      <c r="D107" s="5" t="s">
        <v>62</v>
      </c>
      <c r="E107" s="5" t="s">
        <v>63</v>
      </c>
      <c r="F107" s="5" t="s">
        <v>63</v>
      </c>
      <c r="G107" s="5" t="s">
        <v>63</v>
      </c>
      <c r="H107" s="5" t="s">
        <v>53</v>
      </c>
      <c r="I107" s="5" t="s">
        <v>342</v>
      </c>
      <c r="J107" s="5" t="s">
        <v>20</v>
      </c>
      <c r="K107" s="5" t="s">
        <v>32</v>
      </c>
      <c r="L107" s="5" t="s">
        <v>33</v>
      </c>
      <c r="M107" s="17">
        <v>87443.199999999997</v>
      </c>
      <c r="N107" s="17">
        <v>103272</v>
      </c>
      <c r="O107" s="18">
        <v>95357.6</v>
      </c>
      <c r="P107">
        <f t="shared" si="2"/>
        <v>0</v>
      </c>
      <c r="Q107" t="str">
        <f t="shared" si="3"/>
        <v>Western Canada</v>
      </c>
      <c r="R107">
        <f>IF(Table5[[#This Row],[Position]]="Data Analyst",1,0)</f>
        <v>1</v>
      </c>
      <c r="S107">
        <f>IF(Table5[[#This Row],[Position]]="Data Engineer",1,0)</f>
        <v>0</v>
      </c>
      <c r="T107">
        <f>IF(Table5[[#This Row],[Position]]="Risk Analyst",1,0)</f>
        <v>0</v>
      </c>
      <c r="U107">
        <f>IF(Table5[[#This Row],[Position]]="System Analyst",1,0)</f>
        <v>0</v>
      </c>
      <c r="V107">
        <f>IF(Table5[[#This Row],[Position]]="Business Analyst",1,0)</f>
        <v>0</v>
      </c>
    </row>
    <row r="108" spans="1:22" x14ac:dyDescent="0.2">
      <c r="A108" s="4" t="s">
        <v>26</v>
      </c>
      <c r="B108" s="4" t="s">
        <v>343</v>
      </c>
      <c r="C108" s="4" t="s">
        <v>28</v>
      </c>
      <c r="D108" s="4" t="s">
        <v>243</v>
      </c>
      <c r="E108" s="4" t="s">
        <v>344</v>
      </c>
      <c r="F108" s="4" t="s">
        <v>344</v>
      </c>
      <c r="G108" s="4" t="s">
        <v>344</v>
      </c>
      <c r="H108" s="4" t="s">
        <v>53</v>
      </c>
      <c r="I108" s="4" t="s">
        <v>345</v>
      </c>
      <c r="J108" s="4" t="s">
        <v>20</v>
      </c>
      <c r="K108" s="4" t="s">
        <v>32</v>
      </c>
      <c r="L108" s="4" t="s">
        <v>39</v>
      </c>
      <c r="M108" s="15">
        <v>69760.7</v>
      </c>
      <c r="N108" s="15">
        <v>79322.69</v>
      </c>
      <c r="O108" s="16">
        <v>74541.695000000007</v>
      </c>
      <c r="P108">
        <f t="shared" si="2"/>
        <v>0</v>
      </c>
      <c r="Q108" t="str">
        <f t="shared" si="3"/>
        <v>Western Canada</v>
      </c>
      <c r="R108">
        <f>IF(Table5[[#This Row],[Position]]="Data Analyst",1,0)</f>
        <v>1</v>
      </c>
      <c r="S108">
        <f>IF(Table5[[#This Row],[Position]]="Data Engineer",1,0)</f>
        <v>0</v>
      </c>
      <c r="T108">
        <f>IF(Table5[[#This Row],[Position]]="Risk Analyst",1,0)</f>
        <v>0</v>
      </c>
      <c r="U108">
        <f>IF(Table5[[#This Row],[Position]]="System Analyst",1,0)</f>
        <v>0</v>
      </c>
      <c r="V108">
        <f>IF(Table5[[#This Row],[Position]]="Business Analyst",1,0)</f>
        <v>0</v>
      </c>
    </row>
    <row r="109" spans="1:22" x14ac:dyDescent="0.2">
      <c r="A109" s="5" t="s">
        <v>105</v>
      </c>
      <c r="B109" s="5" t="s">
        <v>28</v>
      </c>
      <c r="C109" s="5" t="s">
        <v>28</v>
      </c>
      <c r="D109" s="5" t="s">
        <v>346</v>
      </c>
      <c r="E109" s="5" t="s">
        <v>216</v>
      </c>
      <c r="F109" s="5" t="s">
        <v>216</v>
      </c>
      <c r="G109" s="5" t="s">
        <v>216</v>
      </c>
      <c r="H109" s="5" t="s">
        <v>53</v>
      </c>
      <c r="I109" s="5" t="s">
        <v>347</v>
      </c>
      <c r="J109" s="5" t="s">
        <v>20</v>
      </c>
      <c r="K109" s="5" t="s">
        <v>32</v>
      </c>
      <c r="L109" s="5" t="s">
        <v>46</v>
      </c>
      <c r="M109" s="20">
        <v>79289.599999999904</v>
      </c>
      <c r="N109" s="17">
        <v>113984</v>
      </c>
      <c r="O109" s="22">
        <v>96636.799999999901</v>
      </c>
      <c r="P109">
        <f t="shared" si="2"/>
        <v>0</v>
      </c>
      <c r="Q109" t="str">
        <f t="shared" si="3"/>
        <v>Western Canada</v>
      </c>
      <c r="R109">
        <f>IF(Table5[[#This Row],[Position]]="Data Analyst",1,0)</f>
        <v>1</v>
      </c>
      <c r="S109">
        <f>IF(Table5[[#This Row],[Position]]="Data Engineer",1,0)</f>
        <v>0</v>
      </c>
      <c r="T109">
        <f>IF(Table5[[#This Row],[Position]]="Risk Analyst",1,0)</f>
        <v>0</v>
      </c>
      <c r="U109">
        <f>IF(Table5[[#This Row],[Position]]="System Analyst",1,0)</f>
        <v>0</v>
      </c>
      <c r="V109">
        <f>IF(Table5[[#This Row],[Position]]="Business Analyst",1,0)</f>
        <v>0</v>
      </c>
    </row>
    <row r="110" spans="1:22" x14ac:dyDescent="0.2">
      <c r="A110" s="4" t="s">
        <v>105</v>
      </c>
      <c r="B110" s="4" t="s">
        <v>350</v>
      </c>
      <c r="C110" s="4" t="s">
        <v>50</v>
      </c>
      <c r="D110" s="4" t="s">
        <v>351</v>
      </c>
      <c r="E110" s="4" t="s">
        <v>352</v>
      </c>
      <c r="F110" s="4" t="s">
        <v>352</v>
      </c>
      <c r="G110" s="4" t="s">
        <v>352</v>
      </c>
      <c r="H110" s="4" t="s">
        <v>53</v>
      </c>
      <c r="I110" s="4" t="s">
        <v>311</v>
      </c>
      <c r="J110" s="4" t="s">
        <v>20</v>
      </c>
      <c r="K110" s="4" t="s">
        <v>32</v>
      </c>
      <c r="L110" s="4" t="s">
        <v>21</v>
      </c>
      <c r="M110" s="15">
        <v>30240.560000000001</v>
      </c>
      <c r="N110" s="15">
        <v>57200</v>
      </c>
      <c r="O110" s="16">
        <v>43720.28</v>
      </c>
      <c r="P110">
        <f t="shared" si="2"/>
        <v>0</v>
      </c>
      <c r="Q110" t="str">
        <f t="shared" si="3"/>
        <v>Western Canada</v>
      </c>
      <c r="R110">
        <f>IF(Table5[[#This Row],[Position]]="Data Analyst",1,0)</f>
        <v>0</v>
      </c>
      <c r="S110">
        <f>IF(Table5[[#This Row],[Position]]="Data Engineer",1,0)</f>
        <v>0</v>
      </c>
      <c r="T110">
        <f>IF(Table5[[#This Row],[Position]]="Risk Analyst",1,0)</f>
        <v>0</v>
      </c>
      <c r="U110">
        <f>IF(Table5[[#This Row],[Position]]="System Analyst",1,0)</f>
        <v>0</v>
      </c>
      <c r="V110">
        <f>IF(Table5[[#This Row],[Position]]="Business Analyst",1,0)</f>
        <v>0</v>
      </c>
    </row>
    <row r="111" spans="1:22" x14ac:dyDescent="0.2">
      <c r="A111" s="5" t="s">
        <v>88</v>
      </c>
      <c r="B111" s="5" t="s">
        <v>353</v>
      </c>
      <c r="C111" s="5" t="s">
        <v>50</v>
      </c>
      <c r="D111" s="5" t="s">
        <v>354</v>
      </c>
      <c r="E111" s="5" t="s">
        <v>17</v>
      </c>
      <c r="F111" s="5" t="s">
        <v>17</v>
      </c>
      <c r="G111" s="5" t="s">
        <v>17</v>
      </c>
      <c r="H111" s="5" t="s">
        <v>18</v>
      </c>
      <c r="I111" s="5" t="s">
        <v>355</v>
      </c>
      <c r="J111" s="5" t="s">
        <v>20</v>
      </c>
      <c r="K111" s="5" t="s">
        <v>17</v>
      </c>
      <c r="L111" s="5" t="s">
        <v>46</v>
      </c>
      <c r="M111" s="17">
        <v>85816.8</v>
      </c>
      <c r="N111" s="17">
        <v>91520</v>
      </c>
      <c r="O111" s="18">
        <v>88668.4</v>
      </c>
      <c r="P111">
        <f t="shared" si="2"/>
        <v>1</v>
      </c>
      <c r="Q111" t="str">
        <f t="shared" si="3"/>
        <v>Northern Canada</v>
      </c>
      <c r="R111">
        <f>IF(Table5[[#This Row],[Position]]="Data Analyst",1,0)</f>
        <v>0</v>
      </c>
      <c r="S111">
        <f>IF(Table5[[#This Row],[Position]]="Data Engineer",1,0)</f>
        <v>0</v>
      </c>
      <c r="T111">
        <f>IF(Table5[[#This Row],[Position]]="Risk Analyst",1,0)</f>
        <v>0</v>
      </c>
      <c r="U111">
        <f>IF(Table5[[#This Row],[Position]]="System Analyst",1,0)</f>
        <v>0</v>
      </c>
      <c r="V111">
        <f>IF(Table5[[#This Row],[Position]]="Business Analyst",1,0)</f>
        <v>0</v>
      </c>
    </row>
    <row r="112" spans="1:22" x14ac:dyDescent="0.2">
      <c r="A112" s="4" t="s">
        <v>13</v>
      </c>
      <c r="B112" s="4" t="s">
        <v>356</v>
      </c>
      <c r="C112" s="4" t="s">
        <v>357</v>
      </c>
      <c r="D112" s="4" t="s">
        <v>358</v>
      </c>
      <c r="E112" s="4" t="s">
        <v>136</v>
      </c>
      <c r="F112" s="4" t="s">
        <v>136</v>
      </c>
      <c r="G112" s="4" t="s">
        <v>136</v>
      </c>
      <c r="H112" s="4" t="s">
        <v>100</v>
      </c>
      <c r="I112" s="4" t="s">
        <v>359</v>
      </c>
      <c r="J112" s="4" t="s">
        <v>20</v>
      </c>
      <c r="K112" s="4" t="s">
        <v>32</v>
      </c>
      <c r="L112" s="4" t="s">
        <v>33</v>
      </c>
      <c r="M112" s="15">
        <v>137280</v>
      </c>
      <c r="N112" s="15">
        <v>180000</v>
      </c>
      <c r="O112" s="16">
        <v>158640</v>
      </c>
      <c r="P112">
        <f t="shared" si="2"/>
        <v>0</v>
      </c>
      <c r="Q112" t="str">
        <f t="shared" si="3"/>
        <v>Western Canada</v>
      </c>
      <c r="R112">
        <f>IF(Table5[[#This Row],[Position]]="Data Analyst",1,0)</f>
        <v>0</v>
      </c>
      <c r="S112">
        <f>IF(Table5[[#This Row],[Position]]="Data Engineer",1,0)</f>
        <v>0</v>
      </c>
      <c r="T112">
        <f>IF(Table5[[#This Row],[Position]]="Risk Analyst",1,0)</f>
        <v>0</v>
      </c>
      <c r="U112">
        <f>IF(Table5[[#This Row],[Position]]="System Analyst",1,0)</f>
        <v>0</v>
      </c>
      <c r="V112">
        <f>IF(Table5[[#This Row],[Position]]="Business Analyst",1,0)</f>
        <v>0</v>
      </c>
    </row>
    <row r="113" spans="1:22" x14ac:dyDescent="0.2">
      <c r="A113" s="5" t="s">
        <v>55</v>
      </c>
      <c r="B113" s="5" t="s">
        <v>360</v>
      </c>
      <c r="C113" s="5" t="s">
        <v>67</v>
      </c>
      <c r="D113" s="5" t="s">
        <v>361</v>
      </c>
      <c r="E113" s="5" t="s">
        <v>1835</v>
      </c>
      <c r="F113" s="5" t="s">
        <v>1835</v>
      </c>
      <c r="G113" s="5" t="s">
        <v>1835</v>
      </c>
      <c r="H113" s="5" t="s">
        <v>146</v>
      </c>
      <c r="I113" s="5" t="s">
        <v>362</v>
      </c>
      <c r="J113" s="5" t="s">
        <v>20</v>
      </c>
      <c r="K113" s="5" t="s">
        <v>32</v>
      </c>
      <c r="L113" s="5" t="s">
        <v>21</v>
      </c>
      <c r="M113" s="17">
        <v>68000</v>
      </c>
      <c r="N113" s="17">
        <v>88300</v>
      </c>
      <c r="O113" s="18">
        <v>78150</v>
      </c>
      <c r="P113">
        <f t="shared" si="2"/>
        <v>0</v>
      </c>
      <c r="Q113" t="str">
        <f t="shared" si="3"/>
        <v>Central Canada</v>
      </c>
      <c r="R113">
        <f>IF(Table5[[#This Row],[Position]]="Data Analyst",1,0)</f>
        <v>0</v>
      </c>
      <c r="S113">
        <f>IF(Table5[[#This Row],[Position]]="Data Engineer",1,0)</f>
        <v>0</v>
      </c>
      <c r="T113">
        <f>IF(Table5[[#This Row],[Position]]="Risk Analyst",1,0)</f>
        <v>0</v>
      </c>
      <c r="U113">
        <f>IF(Table5[[#This Row],[Position]]="System Analyst",1,0)</f>
        <v>0</v>
      </c>
      <c r="V113">
        <f>IF(Table5[[#This Row],[Position]]="Business Analyst",1,0)</f>
        <v>0</v>
      </c>
    </row>
    <row r="114" spans="1:22" x14ac:dyDescent="0.2">
      <c r="A114" s="4" t="s">
        <v>48</v>
      </c>
      <c r="B114" s="4" t="s">
        <v>363</v>
      </c>
      <c r="C114" s="4" t="s">
        <v>50</v>
      </c>
      <c r="D114" s="4" t="s">
        <v>364</v>
      </c>
      <c r="E114" s="4" t="s">
        <v>37</v>
      </c>
      <c r="F114" s="4" t="s">
        <v>37</v>
      </c>
      <c r="G114" s="4" t="s">
        <v>37</v>
      </c>
      <c r="H114" s="4" t="s">
        <v>31</v>
      </c>
      <c r="I114" s="4" t="s">
        <v>365</v>
      </c>
      <c r="J114" s="4" t="s">
        <v>223</v>
      </c>
      <c r="K114" s="4" t="s">
        <v>32</v>
      </c>
      <c r="L114" s="4" t="s">
        <v>33</v>
      </c>
      <c r="M114" s="15">
        <v>30240.560000000001</v>
      </c>
      <c r="N114" s="15">
        <v>57200</v>
      </c>
      <c r="O114" s="16">
        <v>43720.28</v>
      </c>
      <c r="P114">
        <f t="shared" si="2"/>
        <v>0</v>
      </c>
      <c r="Q114" t="str">
        <f t="shared" si="3"/>
        <v>Central Canada</v>
      </c>
      <c r="R114">
        <f>IF(Table5[[#This Row],[Position]]="Data Analyst",1,0)</f>
        <v>0</v>
      </c>
      <c r="S114">
        <f>IF(Table5[[#This Row],[Position]]="Data Engineer",1,0)</f>
        <v>0</v>
      </c>
      <c r="T114">
        <f>IF(Table5[[#This Row],[Position]]="Risk Analyst",1,0)</f>
        <v>0</v>
      </c>
      <c r="U114">
        <f>IF(Table5[[#This Row],[Position]]="System Analyst",1,0)</f>
        <v>0</v>
      </c>
      <c r="V114">
        <f>IF(Table5[[#This Row],[Position]]="Business Analyst",1,0)</f>
        <v>0</v>
      </c>
    </row>
    <row r="115" spans="1:22" x14ac:dyDescent="0.2">
      <c r="A115" s="5" t="s">
        <v>105</v>
      </c>
      <c r="B115" s="5" t="s">
        <v>366</v>
      </c>
      <c r="C115" s="5" t="s">
        <v>28</v>
      </c>
      <c r="D115" s="5" t="s">
        <v>367</v>
      </c>
      <c r="E115" s="5" t="s">
        <v>368</v>
      </c>
      <c r="F115" s="5" t="s">
        <v>368</v>
      </c>
      <c r="G115" s="5" t="s">
        <v>368</v>
      </c>
      <c r="H115" s="5" t="s">
        <v>186</v>
      </c>
      <c r="I115" s="5" t="s">
        <v>54</v>
      </c>
      <c r="J115" s="5" t="s">
        <v>20</v>
      </c>
      <c r="K115" s="5" t="s">
        <v>32</v>
      </c>
      <c r="L115" s="5" t="s">
        <v>150</v>
      </c>
      <c r="M115" s="17">
        <v>46531</v>
      </c>
      <c r="N115" s="17">
        <v>58164</v>
      </c>
      <c r="O115" s="18">
        <v>52347.5</v>
      </c>
      <c r="P115">
        <f t="shared" si="2"/>
        <v>0</v>
      </c>
      <c r="Q115" t="str">
        <f t="shared" si="3"/>
        <v>Atlantic Canada</v>
      </c>
      <c r="R115">
        <f>IF(Table5[[#This Row],[Position]]="Data Analyst",1,0)</f>
        <v>1</v>
      </c>
      <c r="S115">
        <f>IF(Table5[[#This Row],[Position]]="Data Engineer",1,0)</f>
        <v>0</v>
      </c>
      <c r="T115">
        <f>IF(Table5[[#This Row],[Position]]="Risk Analyst",1,0)</f>
        <v>0</v>
      </c>
      <c r="U115">
        <f>IF(Table5[[#This Row],[Position]]="System Analyst",1,0)</f>
        <v>0</v>
      </c>
      <c r="V115">
        <f>IF(Table5[[#This Row],[Position]]="Business Analyst",1,0)</f>
        <v>0</v>
      </c>
    </row>
    <row r="116" spans="1:22" x14ac:dyDescent="0.2">
      <c r="A116" s="4" t="s">
        <v>105</v>
      </c>
      <c r="B116" s="4" t="s">
        <v>369</v>
      </c>
      <c r="C116" s="4" t="s">
        <v>370</v>
      </c>
      <c r="D116" s="4" t="s">
        <v>371</v>
      </c>
      <c r="E116" s="4" t="s">
        <v>99</v>
      </c>
      <c r="F116" s="4" t="s">
        <v>99</v>
      </c>
      <c r="G116" s="4" t="s">
        <v>99</v>
      </c>
      <c r="H116" s="4" t="s">
        <v>100</v>
      </c>
      <c r="I116" s="4" t="s">
        <v>372</v>
      </c>
      <c r="J116" s="4" t="s">
        <v>20</v>
      </c>
      <c r="K116" s="4" t="s">
        <v>32</v>
      </c>
      <c r="L116" s="4" t="s">
        <v>21</v>
      </c>
      <c r="M116" s="15">
        <v>69000</v>
      </c>
      <c r="N116" s="15">
        <v>86000</v>
      </c>
      <c r="O116" s="16">
        <v>77500</v>
      </c>
      <c r="P116">
        <f t="shared" si="2"/>
        <v>0</v>
      </c>
      <c r="Q116" t="str">
        <f t="shared" si="3"/>
        <v>Western Canada</v>
      </c>
      <c r="R116">
        <f>IF(Table5[[#This Row],[Position]]="Data Analyst",1,0)</f>
        <v>0</v>
      </c>
      <c r="S116">
        <f>IF(Table5[[#This Row],[Position]]="Data Engineer",1,0)</f>
        <v>0</v>
      </c>
      <c r="T116">
        <f>IF(Table5[[#This Row],[Position]]="Risk Analyst",1,0)</f>
        <v>0</v>
      </c>
      <c r="U116">
        <f>IF(Table5[[#This Row],[Position]]="System Analyst",1,0)</f>
        <v>0</v>
      </c>
      <c r="V116">
        <f>IF(Table5[[#This Row],[Position]]="Business Analyst",1,0)</f>
        <v>0</v>
      </c>
    </row>
    <row r="117" spans="1:22" x14ac:dyDescent="0.2">
      <c r="A117" s="5" t="s">
        <v>13</v>
      </c>
      <c r="B117" s="5" t="s">
        <v>373</v>
      </c>
      <c r="C117" s="5" t="s">
        <v>28</v>
      </c>
      <c r="D117" s="5" t="s">
        <v>374</v>
      </c>
      <c r="E117" s="5" t="s">
        <v>136</v>
      </c>
      <c r="F117" s="5" t="s">
        <v>136</v>
      </c>
      <c r="G117" s="5" t="s">
        <v>136</v>
      </c>
      <c r="H117" s="5" t="s">
        <v>100</v>
      </c>
      <c r="I117" s="5" t="s">
        <v>155</v>
      </c>
      <c r="J117" s="5" t="s">
        <v>375</v>
      </c>
      <c r="K117" s="5" t="s">
        <v>32</v>
      </c>
      <c r="L117" s="5" t="s">
        <v>33</v>
      </c>
      <c r="M117" s="17">
        <v>81239.899999999994</v>
      </c>
      <c r="N117" s="17">
        <v>101495.59</v>
      </c>
      <c r="O117" s="18">
        <v>91367.744999999995</v>
      </c>
      <c r="P117">
        <f t="shared" si="2"/>
        <v>0</v>
      </c>
      <c r="Q117" t="str">
        <f t="shared" si="3"/>
        <v>Western Canada</v>
      </c>
      <c r="R117">
        <f>IF(Table5[[#This Row],[Position]]="Data Analyst",1,0)</f>
        <v>1</v>
      </c>
      <c r="S117">
        <f>IF(Table5[[#This Row],[Position]]="Data Engineer",1,0)</f>
        <v>0</v>
      </c>
      <c r="T117">
        <f>IF(Table5[[#This Row],[Position]]="Risk Analyst",1,0)</f>
        <v>0</v>
      </c>
      <c r="U117">
        <f>IF(Table5[[#This Row],[Position]]="System Analyst",1,0)</f>
        <v>0</v>
      </c>
      <c r="V117">
        <f>IF(Table5[[#This Row],[Position]]="Business Analyst",1,0)</f>
        <v>0</v>
      </c>
    </row>
    <row r="118" spans="1:22" x14ac:dyDescent="0.2">
      <c r="A118" s="4" t="s">
        <v>96</v>
      </c>
      <c r="B118" s="4" t="s">
        <v>376</v>
      </c>
      <c r="C118" s="4" t="s">
        <v>50</v>
      </c>
      <c r="D118" s="4" t="s">
        <v>377</v>
      </c>
      <c r="E118" s="4" t="s">
        <v>378</v>
      </c>
      <c r="F118" s="4" t="s">
        <v>17</v>
      </c>
      <c r="G118" s="4" t="s">
        <v>1730</v>
      </c>
      <c r="H118" s="4" t="s">
        <v>178</v>
      </c>
      <c r="I118" s="4" t="s">
        <v>379</v>
      </c>
      <c r="J118" s="4" t="s">
        <v>20</v>
      </c>
      <c r="K118" s="4" t="s">
        <v>17</v>
      </c>
      <c r="L118" s="4" t="s">
        <v>39</v>
      </c>
      <c r="M118" s="15">
        <v>45016</v>
      </c>
      <c r="N118" s="15">
        <v>93603</v>
      </c>
      <c r="O118" s="16">
        <v>69309.5</v>
      </c>
      <c r="P118">
        <f t="shared" si="2"/>
        <v>1</v>
      </c>
      <c r="Q118" t="str">
        <f t="shared" si="3"/>
        <v>Atlantic Canada</v>
      </c>
      <c r="R118">
        <f>IF(Table5[[#This Row],[Position]]="Data Analyst",1,0)</f>
        <v>0</v>
      </c>
      <c r="S118">
        <f>IF(Table5[[#This Row],[Position]]="Data Engineer",1,0)</f>
        <v>0</v>
      </c>
      <c r="T118">
        <f>IF(Table5[[#This Row],[Position]]="Risk Analyst",1,0)</f>
        <v>0</v>
      </c>
      <c r="U118">
        <f>IF(Table5[[#This Row],[Position]]="System Analyst",1,0)</f>
        <v>0</v>
      </c>
      <c r="V118">
        <f>IF(Table5[[#This Row],[Position]]="Business Analyst",1,0)</f>
        <v>0</v>
      </c>
    </row>
    <row r="119" spans="1:22" x14ac:dyDescent="0.2">
      <c r="A119" s="5" t="s">
        <v>26</v>
      </c>
      <c r="B119" s="5" t="s">
        <v>380</v>
      </c>
      <c r="C119" s="5" t="s">
        <v>50</v>
      </c>
      <c r="D119" s="5" t="s">
        <v>381</v>
      </c>
      <c r="E119" s="5" t="s">
        <v>17</v>
      </c>
      <c r="F119" s="5" t="s">
        <v>17</v>
      </c>
      <c r="G119" s="5" t="s">
        <v>17</v>
      </c>
      <c r="H119" s="5" t="s">
        <v>18</v>
      </c>
      <c r="I119" s="5" t="s">
        <v>382</v>
      </c>
      <c r="J119" s="5" t="s">
        <v>375</v>
      </c>
      <c r="K119" s="5" t="s">
        <v>17</v>
      </c>
      <c r="L119" s="5" t="s">
        <v>21</v>
      </c>
      <c r="M119" s="17">
        <v>64123.59</v>
      </c>
      <c r="N119" s="17">
        <v>86600</v>
      </c>
      <c r="O119" s="18">
        <v>75361.794999999998</v>
      </c>
      <c r="P119">
        <f t="shared" si="2"/>
        <v>1</v>
      </c>
      <c r="Q119" t="str">
        <f t="shared" si="3"/>
        <v>Northern Canada</v>
      </c>
      <c r="R119">
        <f>IF(Table5[[#This Row],[Position]]="Data Analyst",1,0)</f>
        <v>0</v>
      </c>
      <c r="S119">
        <f>IF(Table5[[#This Row],[Position]]="Data Engineer",1,0)</f>
        <v>0</v>
      </c>
      <c r="T119">
        <f>IF(Table5[[#This Row],[Position]]="Risk Analyst",1,0)</f>
        <v>0</v>
      </c>
      <c r="U119">
        <f>IF(Table5[[#This Row],[Position]]="System Analyst",1,0)</f>
        <v>0</v>
      </c>
      <c r="V119">
        <f>IF(Table5[[#This Row],[Position]]="Business Analyst",1,0)</f>
        <v>0</v>
      </c>
    </row>
    <row r="120" spans="1:22" x14ac:dyDescent="0.2">
      <c r="A120" s="4" t="s">
        <v>96</v>
      </c>
      <c r="B120" s="4" t="s">
        <v>376</v>
      </c>
      <c r="C120" s="4" t="s">
        <v>50</v>
      </c>
      <c r="D120" s="4" t="s">
        <v>377</v>
      </c>
      <c r="E120" s="4" t="s">
        <v>383</v>
      </c>
      <c r="F120" s="4" t="s">
        <v>17</v>
      </c>
      <c r="G120" s="4" t="s">
        <v>2984</v>
      </c>
      <c r="H120" s="4" t="s">
        <v>384</v>
      </c>
      <c r="I120" s="4" t="s">
        <v>379</v>
      </c>
      <c r="J120" s="4" t="s">
        <v>20</v>
      </c>
      <c r="K120" s="4" t="s">
        <v>17</v>
      </c>
      <c r="L120" s="4" t="s">
        <v>39</v>
      </c>
      <c r="M120" s="15">
        <v>45016</v>
      </c>
      <c r="N120" s="15">
        <v>93603</v>
      </c>
      <c r="O120" s="16">
        <v>69309.5</v>
      </c>
      <c r="P120">
        <f t="shared" si="2"/>
        <v>1</v>
      </c>
      <c r="Q120" t="str">
        <f t="shared" si="3"/>
        <v>Atlantic Canada</v>
      </c>
      <c r="R120">
        <f>IF(Table5[[#This Row],[Position]]="Data Analyst",1,0)</f>
        <v>0</v>
      </c>
      <c r="S120">
        <f>IF(Table5[[#This Row],[Position]]="Data Engineer",1,0)</f>
        <v>0</v>
      </c>
      <c r="T120">
        <f>IF(Table5[[#This Row],[Position]]="Risk Analyst",1,0)</f>
        <v>0</v>
      </c>
      <c r="U120">
        <f>IF(Table5[[#This Row],[Position]]="System Analyst",1,0)</f>
        <v>0</v>
      </c>
      <c r="V120">
        <f>IF(Table5[[#This Row],[Position]]="Business Analyst",1,0)</f>
        <v>0</v>
      </c>
    </row>
    <row r="121" spans="1:22" x14ac:dyDescent="0.2">
      <c r="A121" s="5" t="s">
        <v>96</v>
      </c>
      <c r="B121" s="5" t="s">
        <v>376</v>
      </c>
      <c r="C121" s="5" t="s">
        <v>50</v>
      </c>
      <c r="D121" s="5" t="s">
        <v>377</v>
      </c>
      <c r="E121" s="5" t="s">
        <v>385</v>
      </c>
      <c r="F121" s="5" t="s">
        <v>17</v>
      </c>
      <c r="G121" s="5" t="s">
        <v>840</v>
      </c>
      <c r="H121" s="5" t="s">
        <v>31</v>
      </c>
      <c r="I121" s="5" t="s">
        <v>379</v>
      </c>
      <c r="J121" s="5" t="s">
        <v>20</v>
      </c>
      <c r="K121" s="5" t="s">
        <v>17</v>
      </c>
      <c r="L121" s="5" t="s">
        <v>39</v>
      </c>
      <c r="M121" s="17">
        <v>45016</v>
      </c>
      <c r="N121" s="17">
        <v>93603</v>
      </c>
      <c r="O121" s="18">
        <v>69309.5</v>
      </c>
      <c r="P121">
        <f t="shared" si="2"/>
        <v>1</v>
      </c>
      <c r="Q121" t="str">
        <f t="shared" si="3"/>
        <v>Central Canada</v>
      </c>
      <c r="R121">
        <f>IF(Table5[[#This Row],[Position]]="Data Analyst",1,0)</f>
        <v>0</v>
      </c>
      <c r="S121">
        <f>IF(Table5[[#This Row],[Position]]="Data Engineer",1,0)</f>
        <v>0</v>
      </c>
      <c r="T121">
        <f>IF(Table5[[#This Row],[Position]]="Risk Analyst",1,0)</f>
        <v>0</v>
      </c>
      <c r="U121">
        <f>IF(Table5[[#This Row],[Position]]="System Analyst",1,0)</f>
        <v>0</v>
      </c>
      <c r="V121">
        <f>IF(Table5[[#This Row],[Position]]="Business Analyst",1,0)</f>
        <v>0</v>
      </c>
    </row>
    <row r="122" spans="1:22" x14ac:dyDescent="0.2">
      <c r="A122" s="4" t="s">
        <v>13</v>
      </c>
      <c r="B122" s="4" t="s">
        <v>386</v>
      </c>
      <c r="C122" s="4" t="s">
        <v>50</v>
      </c>
      <c r="D122" s="4" t="s">
        <v>387</v>
      </c>
      <c r="E122" s="4" t="s">
        <v>30</v>
      </c>
      <c r="F122" s="4" t="s">
        <v>30</v>
      </c>
      <c r="G122" s="4" t="s">
        <v>30</v>
      </c>
      <c r="H122" s="4" t="s">
        <v>31</v>
      </c>
      <c r="I122" s="4" t="s">
        <v>388</v>
      </c>
      <c r="J122" s="4" t="s">
        <v>45</v>
      </c>
      <c r="K122" s="4" t="s">
        <v>32</v>
      </c>
      <c r="L122" s="4" t="s">
        <v>33</v>
      </c>
      <c r="M122" s="15">
        <v>76000</v>
      </c>
      <c r="N122" s="15">
        <v>89440</v>
      </c>
      <c r="O122" s="16">
        <v>82720</v>
      </c>
      <c r="P122">
        <f t="shared" si="2"/>
        <v>0</v>
      </c>
      <c r="Q122" t="str">
        <f t="shared" si="3"/>
        <v>Central Canada</v>
      </c>
      <c r="R122">
        <f>IF(Table5[[#This Row],[Position]]="Data Analyst",1,0)</f>
        <v>0</v>
      </c>
      <c r="S122">
        <f>IF(Table5[[#This Row],[Position]]="Data Engineer",1,0)</f>
        <v>0</v>
      </c>
      <c r="T122">
        <f>IF(Table5[[#This Row],[Position]]="Risk Analyst",1,0)</f>
        <v>0</v>
      </c>
      <c r="U122">
        <f>IF(Table5[[#This Row],[Position]]="System Analyst",1,0)</f>
        <v>0</v>
      </c>
      <c r="V122">
        <f>IF(Table5[[#This Row],[Position]]="Business Analyst",1,0)</f>
        <v>0</v>
      </c>
    </row>
    <row r="123" spans="1:22" x14ac:dyDescent="0.2">
      <c r="A123" s="5" t="s">
        <v>96</v>
      </c>
      <c r="B123" s="5" t="s">
        <v>376</v>
      </c>
      <c r="C123" s="5" t="s">
        <v>50</v>
      </c>
      <c r="D123" s="5" t="s">
        <v>377</v>
      </c>
      <c r="E123" s="5" t="s">
        <v>389</v>
      </c>
      <c r="F123" s="5" t="s">
        <v>17</v>
      </c>
      <c r="G123" s="5" t="s">
        <v>1764</v>
      </c>
      <c r="H123" s="5" t="s">
        <v>146</v>
      </c>
      <c r="I123" s="5" t="s">
        <v>379</v>
      </c>
      <c r="J123" s="5" t="s">
        <v>20</v>
      </c>
      <c r="K123" s="5" t="s">
        <v>17</v>
      </c>
      <c r="L123" s="5" t="s">
        <v>39</v>
      </c>
      <c r="M123" s="17">
        <v>45016</v>
      </c>
      <c r="N123" s="17">
        <v>93603</v>
      </c>
      <c r="O123" s="18">
        <v>69309.5</v>
      </c>
      <c r="P123">
        <f t="shared" si="2"/>
        <v>1</v>
      </c>
      <c r="Q123" t="str">
        <f t="shared" si="3"/>
        <v>Central Canada</v>
      </c>
      <c r="R123">
        <f>IF(Table5[[#This Row],[Position]]="Data Analyst",1,0)</f>
        <v>0</v>
      </c>
      <c r="S123">
        <f>IF(Table5[[#This Row],[Position]]="Data Engineer",1,0)</f>
        <v>0</v>
      </c>
      <c r="T123">
        <f>IF(Table5[[#This Row],[Position]]="Risk Analyst",1,0)</f>
        <v>0</v>
      </c>
      <c r="U123">
        <f>IF(Table5[[#This Row],[Position]]="System Analyst",1,0)</f>
        <v>0</v>
      </c>
      <c r="V123">
        <f>IF(Table5[[#This Row],[Position]]="Business Analyst",1,0)</f>
        <v>0</v>
      </c>
    </row>
    <row r="124" spans="1:22" x14ac:dyDescent="0.2">
      <c r="A124" s="4" t="s">
        <v>105</v>
      </c>
      <c r="B124" s="4" t="s">
        <v>390</v>
      </c>
      <c r="C124" s="4" t="s">
        <v>28</v>
      </c>
      <c r="D124" s="4" t="s">
        <v>391</v>
      </c>
      <c r="E124" s="4" t="s">
        <v>37</v>
      </c>
      <c r="F124" s="4" t="s">
        <v>37</v>
      </c>
      <c r="G124" s="4" t="s">
        <v>37</v>
      </c>
      <c r="H124" s="4" t="s">
        <v>31</v>
      </c>
      <c r="I124" s="4" t="s">
        <v>392</v>
      </c>
      <c r="J124" s="4" t="s">
        <v>20</v>
      </c>
      <c r="K124" s="4" t="s">
        <v>32</v>
      </c>
      <c r="L124" s="4" t="s">
        <v>21</v>
      </c>
      <c r="M124" s="15">
        <v>69000</v>
      </c>
      <c r="N124" s="15">
        <v>86000</v>
      </c>
      <c r="O124" s="16">
        <v>77500</v>
      </c>
      <c r="P124">
        <f t="shared" si="2"/>
        <v>0</v>
      </c>
      <c r="Q124" t="str">
        <f t="shared" si="3"/>
        <v>Central Canada</v>
      </c>
      <c r="R124">
        <f>IF(Table5[[#This Row],[Position]]="Data Analyst",1,0)</f>
        <v>1</v>
      </c>
      <c r="S124">
        <f>IF(Table5[[#This Row],[Position]]="Data Engineer",1,0)</f>
        <v>0</v>
      </c>
      <c r="T124">
        <f>IF(Table5[[#This Row],[Position]]="Risk Analyst",1,0)</f>
        <v>0</v>
      </c>
      <c r="U124">
        <f>IF(Table5[[#This Row],[Position]]="System Analyst",1,0)</f>
        <v>0</v>
      </c>
      <c r="V124">
        <f>IF(Table5[[#This Row],[Position]]="Business Analyst",1,0)</f>
        <v>0</v>
      </c>
    </row>
    <row r="125" spans="1:22" x14ac:dyDescent="0.2">
      <c r="A125" s="5" t="s">
        <v>96</v>
      </c>
      <c r="B125" s="5" t="s">
        <v>376</v>
      </c>
      <c r="C125" s="5" t="s">
        <v>50</v>
      </c>
      <c r="D125" s="5" t="s">
        <v>377</v>
      </c>
      <c r="E125" s="5" t="s">
        <v>393</v>
      </c>
      <c r="F125" s="5" t="s">
        <v>17</v>
      </c>
      <c r="G125" s="5" t="s">
        <v>2986</v>
      </c>
      <c r="H125" s="5" t="s">
        <v>31</v>
      </c>
      <c r="I125" s="5" t="s">
        <v>379</v>
      </c>
      <c r="J125" s="5" t="s">
        <v>20</v>
      </c>
      <c r="K125" s="5" t="s">
        <v>17</v>
      </c>
      <c r="L125" s="5" t="s">
        <v>39</v>
      </c>
      <c r="M125" s="17">
        <v>45016</v>
      </c>
      <c r="N125" s="17">
        <v>93603</v>
      </c>
      <c r="O125" s="18">
        <v>69309.5</v>
      </c>
      <c r="P125">
        <f t="shared" si="2"/>
        <v>1</v>
      </c>
      <c r="Q125" t="str">
        <f t="shared" si="3"/>
        <v>Central Canada</v>
      </c>
      <c r="R125">
        <f>IF(Table5[[#This Row],[Position]]="Data Analyst",1,0)</f>
        <v>0</v>
      </c>
      <c r="S125">
        <f>IF(Table5[[#This Row],[Position]]="Data Engineer",1,0)</f>
        <v>0</v>
      </c>
      <c r="T125">
        <f>IF(Table5[[#This Row],[Position]]="Risk Analyst",1,0)</f>
        <v>0</v>
      </c>
      <c r="U125">
        <f>IF(Table5[[#This Row],[Position]]="System Analyst",1,0)</f>
        <v>0</v>
      </c>
      <c r="V125">
        <f>IF(Table5[[#This Row],[Position]]="Business Analyst",1,0)</f>
        <v>0</v>
      </c>
    </row>
    <row r="126" spans="1:22" x14ac:dyDescent="0.2">
      <c r="A126" s="4" t="s">
        <v>88</v>
      </c>
      <c r="B126" s="4" t="s">
        <v>394</v>
      </c>
      <c r="C126" s="4" t="s">
        <v>90</v>
      </c>
      <c r="D126" s="4" t="s">
        <v>126</v>
      </c>
      <c r="E126" s="4" t="s">
        <v>37</v>
      </c>
      <c r="F126" s="4" t="s">
        <v>37</v>
      </c>
      <c r="G126" s="4" t="s">
        <v>37</v>
      </c>
      <c r="H126" s="4" t="s">
        <v>31</v>
      </c>
      <c r="I126" s="4" t="s">
        <v>395</v>
      </c>
      <c r="J126" s="4" t="s">
        <v>20</v>
      </c>
      <c r="K126" s="4" t="s">
        <v>32</v>
      </c>
      <c r="L126" s="4" t="s">
        <v>93</v>
      </c>
      <c r="M126" s="15">
        <v>74800</v>
      </c>
      <c r="N126" s="15">
        <v>138600</v>
      </c>
      <c r="O126" s="16">
        <v>106700</v>
      </c>
      <c r="P126">
        <f t="shared" si="2"/>
        <v>0</v>
      </c>
      <c r="Q126" t="str">
        <f t="shared" si="3"/>
        <v>Central Canada</v>
      </c>
      <c r="R126">
        <f>IF(Table5[[#This Row],[Position]]="Data Analyst",1,0)</f>
        <v>0</v>
      </c>
      <c r="S126">
        <f>IF(Table5[[#This Row],[Position]]="Data Engineer",1,0)</f>
        <v>0</v>
      </c>
      <c r="T126">
        <f>IF(Table5[[#This Row],[Position]]="Risk Analyst",1,0)</f>
        <v>0</v>
      </c>
      <c r="U126">
        <f>IF(Table5[[#This Row],[Position]]="System Analyst",1,0)</f>
        <v>1</v>
      </c>
      <c r="V126">
        <f>IF(Table5[[#This Row],[Position]]="Business Analyst",1,0)</f>
        <v>0</v>
      </c>
    </row>
    <row r="127" spans="1:22" x14ac:dyDescent="0.2">
      <c r="A127" s="5" t="s">
        <v>96</v>
      </c>
      <c r="B127" s="5" t="s">
        <v>376</v>
      </c>
      <c r="C127" s="5" t="s">
        <v>50</v>
      </c>
      <c r="D127" s="5" t="s">
        <v>377</v>
      </c>
      <c r="E127" s="5" t="s">
        <v>396</v>
      </c>
      <c r="F127" s="5" t="s">
        <v>17</v>
      </c>
      <c r="G127" s="5" t="s">
        <v>30</v>
      </c>
      <c r="H127" s="5" t="s">
        <v>31</v>
      </c>
      <c r="I127" s="5" t="s">
        <v>379</v>
      </c>
      <c r="J127" s="5" t="s">
        <v>20</v>
      </c>
      <c r="K127" s="5" t="s">
        <v>17</v>
      </c>
      <c r="L127" s="5" t="s">
        <v>39</v>
      </c>
      <c r="M127" s="17">
        <v>45016</v>
      </c>
      <c r="N127" s="17">
        <v>93603</v>
      </c>
      <c r="O127" s="18">
        <v>69309.5</v>
      </c>
      <c r="P127">
        <f t="shared" si="2"/>
        <v>1</v>
      </c>
      <c r="Q127" t="str">
        <f t="shared" si="3"/>
        <v>Central Canada</v>
      </c>
      <c r="R127">
        <f>IF(Table5[[#This Row],[Position]]="Data Analyst",1,0)</f>
        <v>0</v>
      </c>
      <c r="S127">
        <f>IF(Table5[[#This Row],[Position]]="Data Engineer",1,0)</f>
        <v>0</v>
      </c>
      <c r="T127">
        <f>IF(Table5[[#This Row],[Position]]="Risk Analyst",1,0)</f>
        <v>0</v>
      </c>
      <c r="U127">
        <f>IF(Table5[[#This Row],[Position]]="System Analyst",1,0)</f>
        <v>0</v>
      </c>
      <c r="V127">
        <f>IF(Table5[[#This Row],[Position]]="Business Analyst",1,0)</f>
        <v>0</v>
      </c>
    </row>
    <row r="128" spans="1:22" x14ac:dyDescent="0.2">
      <c r="A128" s="4" t="s">
        <v>81</v>
      </c>
      <c r="B128" s="4" t="s">
        <v>397</v>
      </c>
      <c r="C128" s="4" t="s">
        <v>23</v>
      </c>
      <c r="D128" s="4" t="s">
        <v>398</v>
      </c>
      <c r="E128" s="4" t="s">
        <v>37</v>
      </c>
      <c r="F128" s="4" t="s">
        <v>37</v>
      </c>
      <c r="G128" s="4" t="s">
        <v>37</v>
      </c>
      <c r="H128" s="4" t="s">
        <v>31</v>
      </c>
      <c r="I128" s="4" t="s">
        <v>399</v>
      </c>
      <c r="J128" s="4" t="s">
        <v>45</v>
      </c>
      <c r="K128" s="4" t="s">
        <v>32</v>
      </c>
      <c r="L128" s="4" t="s">
        <v>46</v>
      </c>
      <c r="M128" s="15">
        <v>30240.560000000001</v>
      </c>
      <c r="N128" s="15">
        <v>57200</v>
      </c>
      <c r="O128" s="16">
        <v>43720.28</v>
      </c>
      <c r="P128">
        <f t="shared" si="2"/>
        <v>0</v>
      </c>
      <c r="Q128" t="str">
        <f t="shared" si="3"/>
        <v>Central Canada</v>
      </c>
      <c r="R128">
        <f>IF(Table5[[#This Row],[Position]]="Data Analyst",1,0)</f>
        <v>0</v>
      </c>
      <c r="S128">
        <f>IF(Table5[[#This Row],[Position]]="Data Engineer",1,0)</f>
        <v>0</v>
      </c>
      <c r="T128">
        <f>IF(Table5[[#This Row],[Position]]="Risk Analyst",1,0)</f>
        <v>0</v>
      </c>
      <c r="U128">
        <f>IF(Table5[[#This Row],[Position]]="System Analyst",1,0)</f>
        <v>0</v>
      </c>
      <c r="V128">
        <f>IF(Table5[[#This Row],[Position]]="Business Analyst",1,0)</f>
        <v>1</v>
      </c>
    </row>
    <row r="129" spans="1:22" x14ac:dyDescent="0.2">
      <c r="A129" s="5" t="s">
        <v>13</v>
      </c>
      <c r="B129" s="5" t="s">
        <v>400</v>
      </c>
      <c r="C129" s="5" t="s">
        <v>28</v>
      </c>
      <c r="D129" s="5" t="s">
        <v>401</v>
      </c>
      <c r="E129" s="5" t="s">
        <v>212</v>
      </c>
      <c r="F129" s="5" t="s">
        <v>212</v>
      </c>
      <c r="G129" s="5" t="s">
        <v>212</v>
      </c>
      <c r="H129" s="5" t="s">
        <v>31</v>
      </c>
      <c r="I129" s="5" t="s">
        <v>402</v>
      </c>
      <c r="J129" s="5" t="s">
        <v>20</v>
      </c>
      <c r="K129" s="5" t="s">
        <v>32</v>
      </c>
      <c r="L129" s="5" t="s">
        <v>21</v>
      </c>
      <c r="M129" s="17">
        <v>30240.560000000001</v>
      </c>
      <c r="N129" s="17">
        <v>57200</v>
      </c>
      <c r="O129" s="18">
        <v>43720.28</v>
      </c>
      <c r="P129">
        <f t="shared" si="2"/>
        <v>0</v>
      </c>
      <c r="Q129" t="str">
        <f t="shared" si="3"/>
        <v>Central Canada</v>
      </c>
      <c r="R129">
        <f>IF(Table5[[#This Row],[Position]]="Data Analyst",1,0)</f>
        <v>1</v>
      </c>
      <c r="S129">
        <f>IF(Table5[[#This Row],[Position]]="Data Engineer",1,0)</f>
        <v>0</v>
      </c>
      <c r="T129">
        <f>IF(Table5[[#This Row],[Position]]="Risk Analyst",1,0)</f>
        <v>0</v>
      </c>
      <c r="U129">
        <f>IF(Table5[[#This Row],[Position]]="System Analyst",1,0)</f>
        <v>0</v>
      </c>
      <c r="V129">
        <f>IF(Table5[[#This Row],[Position]]="Business Analyst",1,0)</f>
        <v>0</v>
      </c>
    </row>
    <row r="130" spans="1:22" x14ac:dyDescent="0.2">
      <c r="A130" s="4" t="s">
        <v>48</v>
      </c>
      <c r="B130" s="4" t="s">
        <v>403</v>
      </c>
      <c r="C130" s="4" t="s">
        <v>23</v>
      </c>
      <c r="D130" s="4" t="s">
        <v>404</v>
      </c>
      <c r="E130" s="4" t="s">
        <v>123</v>
      </c>
      <c r="F130" s="4" t="s">
        <v>123</v>
      </c>
      <c r="G130" s="4" t="s">
        <v>123</v>
      </c>
      <c r="H130" s="4" t="s">
        <v>31</v>
      </c>
      <c r="I130" s="4" t="s">
        <v>405</v>
      </c>
      <c r="J130" s="4" t="s">
        <v>20</v>
      </c>
      <c r="K130" s="4" t="s">
        <v>32</v>
      </c>
      <c r="L130" s="4" t="s">
        <v>21</v>
      </c>
      <c r="M130" s="15">
        <v>30240.560000000001</v>
      </c>
      <c r="N130" s="15">
        <v>57200</v>
      </c>
      <c r="O130" s="16">
        <v>43720.28</v>
      </c>
      <c r="P130">
        <f t="shared" si="2"/>
        <v>0</v>
      </c>
      <c r="Q130" t="str">
        <f t="shared" si="3"/>
        <v>Central Canada</v>
      </c>
      <c r="R130">
        <f>IF(Table5[[#This Row],[Position]]="Data Analyst",1,0)</f>
        <v>0</v>
      </c>
      <c r="S130">
        <f>IF(Table5[[#This Row],[Position]]="Data Engineer",1,0)</f>
        <v>0</v>
      </c>
      <c r="T130">
        <f>IF(Table5[[#This Row],[Position]]="Risk Analyst",1,0)</f>
        <v>0</v>
      </c>
      <c r="U130">
        <f>IF(Table5[[#This Row],[Position]]="System Analyst",1,0)</f>
        <v>0</v>
      </c>
      <c r="V130">
        <f>IF(Table5[[#This Row],[Position]]="Business Analyst",1,0)</f>
        <v>1</v>
      </c>
    </row>
    <row r="131" spans="1:22" x14ac:dyDescent="0.2">
      <c r="A131" s="5" t="s">
        <v>96</v>
      </c>
      <c r="B131" s="5" t="s">
        <v>376</v>
      </c>
      <c r="C131" s="5" t="s">
        <v>50</v>
      </c>
      <c r="D131" s="5" t="s">
        <v>377</v>
      </c>
      <c r="E131" s="5" t="s">
        <v>406</v>
      </c>
      <c r="F131" s="5" t="s">
        <v>17</v>
      </c>
      <c r="G131" s="5" t="s">
        <v>1125</v>
      </c>
      <c r="H131" s="5" t="s">
        <v>53</v>
      </c>
      <c r="I131" s="5" t="s">
        <v>379</v>
      </c>
      <c r="J131" s="5" t="s">
        <v>20</v>
      </c>
      <c r="K131" s="5" t="s">
        <v>17</v>
      </c>
      <c r="L131" s="5" t="s">
        <v>39</v>
      </c>
      <c r="M131" s="17">
        <v>45016</v>
      </c>
      <c r="N131" s="17">
        <v>93603</v>
      </c>
      <c r="O131" s="18">
        <v>69309.5</v>
      </c>
      <c r="P131">
        <f t="shared" ref="P131:P194" si="4">IF(F131="Remote",1,0)</f>
        <v>1</v>
      </c>
      <c r="Q131" t="str">
        <f t="shared" ref="Q131:Q194" si="5">IF(OR(H131="AB",H131="BC",H131="SK"),"Western Canada",
 IF(OR(H131="ON",H131="QC",H131="MB"),"Central Canada",
 IF(OR(H131="NS",H131="NB",H131="PE",H131="NL"),"Atlantic Canada",
 "Northern Canada")))</f>
        <v>Western Canada</v>
      </c>
      <c r="R131">
        <f>IF(Table5[[#This Row],[Position]]="Data Analyst",1,0)</f>
        <v>0</v>
      </c>
      <c r="S131">
        <f>IF(Table5[[#This Row],[Position]]="Data Engineer",1,0)</f>
        <v>0</v>
      </c>
      <c r="T131">
        <f>IF(Table5[[#This Row],[Position]]="Risk Analyst",1,0)</f>
        <v>0</v>
      </c>
      <c r="U131">
        <f>IF(Table5[[#This Row],[Position]]="System Analyst",1,0)</f>
        <v>0</v>
      </c>
      <c r="V131">
        <f>IF(Table5[[#This Row],[Position]]="Business Analyst",1,0)</f>
        <v>0</v>
      </c>
    </row>
    <row r="132" spans="1:22" x14ac:dyDescent="0.2">
      <c r="A132" s="4" t="s">
        <v>96</v>
      </c>
      <c r="B132" s="4" t="s">
        <v>376</v>
      </c>
      <c r="C132" s="4" t="s">
        <v>50</v>
      </c>
      <c r="D132" s="4" t="s">
        <v>377</v>
      </c>
      <c r="E132" s="4" t="s">
        <v>407</v>
      </c>
      <c r="F132" s="4" t="s">
        <v>17</v>
      </c>
      <c r="G132" s="4" t="s">
        <v>2983</v>
      </c>
      <c r="H132" s="4" t="s">
        <v>186</v>
      </c>
      <c r="I132" s="4" t="s">
        <v>379</v>
      </c>
      <c r="J132" s="4" t="s">
        <v>20</v>
      </c>
      <c r="K132" s="4" t="s">
        <v>17</v>
      </c>
      <c r="L132" s="4" t="s">
        <v>39</v>
      </c>
      <c r="M132" s="15">
        <v>45016</v>
      </c>
      <c r="N132" s="15">
        <v>93603</v>
      </c>
      <c r="O132" s="16">
        <v>69309.5</v>
      </c>
      <c r="P132">
        <f t="shared" si="4"/>
        <v>1</v>
      </c>
      <c r="Q132" t="str">
        <f t="shared" si="5"/>
        <v>Atlantic Canada</v>
      </c>
      <c r="R132">
        <f>IF(Table5[[#This Row],[Position]]="Data Analyst",1,0)</f>
        <v>0</v>
      </c>
      <c r="S132">
        <f>IF(Table5[[#This Row],[Position]]="Data Engineer",1,0)</f>
        <v>0</v>
      </c>
      <c r="T132">
        <f>IF(Table5[[#This Row],[Position]]="Risk Analyst",1,0)</f>
        <v>0</v>
      </c>
      <c r="U132">
        <f>IF(Table5[[#This Row],[Position]]="System Analyst",1,0)</f>
        <v>0</v>
      </c>
      <c r="V132">
        <f>IF(Table5[[#This Row],[Position]]="Business Analyst",1,0)</f>
        <v>0</v>
      </c>
    </row>
    <row r="133" spans="1:22" x14ac:dyDescent="0.2">
      <c r="A133" s="5" t="s">
        <v>22</v>
      </c>
      <c r="B133" s="5" t="s">
        <v>23</v>
      </c>
      <c r="C133" s="5" t="s">
        <v>23</v>
      </c>
      <c r="D133" s="5" t="s">
        <v>408</v>
      </c>
      <c r="E133" s="5" t="s">
        <v>99</v>
      </c>
      <c r="F133" s="5" t="s">
        <v>99</v>
      </c>
      <c r="G133" s="5" t="s">
        <v>99</v>
      </c>
      <c r="H133" s="5" t="s">
        <v>100</v>
      </c>
      <c r="I133" s="5" t="s">
        <v>306</v>
      </c>
      <c r="J133" s="5" t="s">
        <v>20</v>
      </c>
      <c r="K133" s="5" t="s">
        <v>32</v>
      </c>
      <c r="L133" s="5" t="s">
        <v>101</v>
      </c>
      <c r="M133" s="17">
        <v>65000</v>
      </c>
      <c r="N133" s="17">
        <v>87000</v>
      </c>
      <c r="O133" s="18">
        <v>76000</v>
      </c>
      <c r="P133">
        <f t="shared" si="4"/>
        <v>0</v>
      </c>
      <c r="Q133" t="str">
        <f t="shared" si="5"/>
        <v>Western Canada</v>
      </c>
      <c r="R133">
        <f>IF(Table5[[#This Row],[Position]]="Data Analyst",1,0)</f>
        <v>0</v>
      </c>
      <c r="S133">
        <f>IF(Table5[[#This Row],[Position]]="Data Engineer",1,0)</f>
        <v>0</v>
      </c>
      <c r="T133">
        <f>IF(Table5[[#This Row],[Position]]="Risk Analyst",1,0)</f>
        <v>0</v>
      </c>
      <c r="U133">
        <f>IF(Table5[[#This Row],[Position]]="System Analyst",1,0)</f>
        <v>0</v>
      </c>
      <c r="V133">
        <f>IF(Table5[[#This Row],[Position]]="Business Analyst",1,0)</f>
        <v>1</v>
      </c>
    </row>
    <row r="134" spans="1:22" x14ac:dyDescent="0.2">
      <c r="A134" s="4" t="s">
        <v>48</v>
      </c>
      <c r="B134" s="4" t="s">
        <v>409</v>
      </c>
      <c r="C134" s="4" t="s">
        <v>28</v>
      </c>
      <c r="D134" s="4" t="s">
        <v>391</v>
      </c>
      <c r="E134" s="4" t="s">
        <v>37</v>
      </c>
      <c r="F134" s="4" t="s">
        <v>37</v>
      </c>
      <c r="G134" s="4" t="s">
        <v>37</v>
      </c>
      <c r="H134" s="4" t="s">
        <v>31</v>
      </c>
      <c r="I134" s="4" t="s">
        <v>410</v>
      </c>
      <c r="J134" s="4" t="s">
        <v>20</v>
      </c>
      <c r="K134" s="4" t="s">
        <v>32</v>
      </c>
      <c r="L134" s="4" t="s">
        <v>21</v>
      </c>
      <c r="M134" s="15">
        <v>68500</v>
      </c>
      <c r="N134" s="15">
        <v>87000</v>
      </c>
      <c r="O134" s="16">
        <v>77750</v>
      </c>
      <c r="P134">
        <f t="shared" si="4"/>
        <v>0</v>
      </c>
      <c r="Q134" t="str">
        <f t="shared" si="5"/>
        <v>Central Canada</v>
      </c>
      <c r="R134">
        <f>IF(Table5[[#This Row],[Position]]="Data Analyst",1,0)</f>
        <v>1</v>
      </c>
      <c r="S134">
        <f>IF(Table5[[#This Row],[Position]]="Data Engineer",1,0)</f>
        <v>0</v>
      </c>
      <c r="T134">
        <f>IF(Table5[[#This Row],[Position]]="Risk Analyst",1,0)</f>
        <v>0</v>
      </c>
      <c r="U134">
        <f>IF(Table5[[#This Row],[Position]]="System Analyst",1,0)</f>
        <v>0</v>
      </c>
      <c r="V134">
        <f>IF(Table5[[#This Row],[Position]]="Business Analyst",1,0)</f>
        <v>0</v>
      </c>
    </row>
    <row r="135" spans="1:22" x14ac:dyDescent="0.2">
      <c r="A135" s="5" t="s">
        <v>96</v>
      </c>
      <c r="B135" s="5" t="s">
        <v>376</v>
      </c>
      <c r="C135" s="5" t="s">
        <v>50</v>
      </c>
      <c r="D135" s="5" t="s">
        <v>377</v>
      </c>
      <c r="E135" s="5" t="s">
        <v>411</v>
      </c>
      <c r="F135" s="5" t="s">
        <v>17</v>
      </c>
      <c r="G135" s="5" t="s">
        <v>123</v>
      </c>
      <c r="H135" s="5" t="s">
        <v>31</v>
      </c>
      <c r="I135" s="5" t="s">
        <v>379</v>
      </c>
      <c r="J135" s="5" t="s">
        <v>20</v>
      </c>
      <c r="K135" s="5" t="s">
        <v>17</v>
      </c>
      <c r="L135" s="5" t="s">
        <v>39</v>
      </c>
      <c r="M135" s="17">
        <v>45016</v>
      </c>
      <c r="N135" s="17">
        <v>93603</v>
      </c>
      <c r="O135" s="18">
        <v>69309.5</v>
      </c>
      <c r="P135">
        <f t="shared" si="4"/>
        <v>1</v>
      </c>
      <c r="Q135" t="str">
        <f t="shared" si="5"/>
        <v>Central Canada</v>
      </c>
      <c r="R135">
        <f>IF(Table5[[#This Row],[Position]]="Data Analyst",1,0)</f>
        <v>0</v>
      </c>
      <c r="S135">
        <f>IF(Table5[[#This Row],[Position]]="Data Engineer",1,0)</f>
        <v>0</v>
      </c>
      <c r="T135">
        <f>IF(Table5[[#This Row],[Position]]="Risk Analyst",1,0)</f>
        <v>0</v>
      </c>
      <c r="U135">
        <f>IF(Table5[[#This Row],[Position]]="System Analyst",1,0)</f>
        <v>0</v>
      </c>
      <c r="V135">
        <f>IF(Table5[[#This Row],[Position]]="Business Analyst",1,0)</f>
        <v>0</v>
      </c>
    </row>
    <row r="136" spans="1:22" x14ac:dyDescent="0.2">
      <c r="A136" s="4" t="s">
        <v>48</v>
      </c>
      <c r="B136" s="4" t="s">
        <v>412</v>
      </c>
      <c r="C136" s="4" t="s">
        <v>50</v>
      </c>
      <c r="D136" s="4" t="s">
        <v>404</v>
      </c>
      <c r="E136" s="4" t="s">
        <v>37</v>
      </c>
      <c r="F136" s="4" t="s">
        <v>37</v>
      </c>
      <c r="G136" s="4" t="s">
        <v>37</v>
      </c>
      <c r="H136" s="4" t="s">
        <v>31</v>
      </c>
      <c r="I136" s="4" t="s">
        <v>413</v>
      </c>
      <c r="J136" s="4" t="s">
        <v>20</v>
      </c>
      <c r="K136" s="4" t="s">
        <v>32</v>
      </c>
      <c r="L136" s="4" t="s">
        <v>21</v>
      </c>
      <c r="M136" s="15">
        <v>30240.560000000001</v>
      </c>
      <c r="N136" s="15">
        <v>57200</v>
      </c>
      <c r="O136" s="16">
        <v>43720.28</v>
      </c>
      <c r="P136">
        <f t="shared" si="4"/>
        <v>0</v>
      </c>
      <c r="Q136" t="str">
        <f t="shared" si="5"/>
        <v>Central Canada</v>
      </c>
      <c r="R136">
        <f>IF(Table5[[#This Row],[Position]]="Data Analyst",1,0)</f>
        <v>0</v>
      </c>
      <c r="S136">
        <f>IF(Table5[[#This Row],[Position]]="Data Engineer",1,0)</f>
        <v>0</v>
      </c>
      <c r="T136">
        <f>IF(Table5[[#This Row],[Position]]="Risk Analyst",1,0)</f>
        <v>0</v>
      </c>
      <c r="U136">
        <f>IF(Table5[[#This Row],[Position]]="System Analyst",1,0)</f>
        <v>0</v>
      </c>
      <c r="V136">
        <f>IF(Table5[[#This Row],[Position]]="Business Analyst",1,0)</f>
        <v>0</v>
      </c>
    </row>
    <row r="137" spans="1:22" x14ac:dyDescent="0.2">
      <c r="A137" s="5" t="s">
        <v>48</v>
      </c>
      <c r="B137" s="5" t="s">
        <v>414</v>
      </c>
      <c r="C137" s="5" t="s">
        <v>23</v>
      </c>
      <c r="D137" s="5" t="s">
        <v>404</v>
      </c>
      <c r="E137" s="5" t="s">
        <v>123</v>
      </c>
      <c r="F137" s="5" t="s">
        <v>123</v>
      </c>
      <c r="G137" s="5" t="s">
        <v>123</v>
      </c>
      <c r="H137" s="5" t="s">
        <v>31</v>
      </c>
      <c r="I137" s="5" t="s">
        <v>415</v>
      </c>
      <c r="J137" s="5" t="s">
        <v>20</v>
      </c>
      <c r="K137" s="5" t="s">
        <v>32</v>
      </c>
      <c r="L137" s="5" t="s">
        <v>21</v>
      </c>
      <c r="M137" s="17">
        <v>30240.560000000001</v>
      </c>
      <c r="N137" s="17">
        <v>57200</v>
      </c>
      <c r="O137" s="18">
        <v>43720.28</v>
      </c>
      <c r="P137">
        <f t="shared" si="4"/>
        <v>0</v>
      </c>
      <c r="Q137" t="str">
        <f t="shared" si="5"/>
        <v>Central Canada</v>
      </c>
      <c r="R137">
        <f>IF(Table5[[#This Row],[Position]]="Data Analyst",1,0)</f>
        <v>0</v>
      </c>
      <c r="S137">
        <f>IF(Table5[[#This Row],[Position]]="Data Engineer",1,0)</f>
        <v>0</v>
      </c>
      <c r="T137">
        <f>IF(Table5[[#This Row],[Position]]="Risk Analyst",1,0)</f>
        <v>0</v>
      </c>
      <c r="U137">
        <f>IF(Table5[[#This Row],[Position]]="System Analyst",1,0)</f>
        <v>0</v>
      </c>
      <c r="V137">
        <f>IF(Table5[[#This Row],[Position]]="Business Analyst",1,0)</f>
        <v>1</v>
      </c>
    </row>
    <row r="138" spans="1:22" x14ac:dyDescent="0.2">
      <c r="A138" s="4" t="s">
        <v>22</v>
      </c>
      <c r="B138" s="4" t="s">
        <v>417</v>
      </c>
      <c r="C138" s="4" t="s">
        <v>50</v>
      </c>
      <c r="D138" s="4" t="s">
        <v>418</v>
      </c>
      <c r="E138" s="4" t="s">
        <v>37</v>
      </c>
      <c r="F138" s="4" t="s">
        <v>37</v>
      </c>
      <c r="G138" s="4" t="s">
        <v>37</v>
      </c>
      <c r="H138" s="4" t="s">
        <v>31</v>
      </c>
      <c r="I138" s="4" t="s">
        <v>54</v>
      </c>
      <c r="J138" s="4" t="s">
        <v>20</v>
      </c>
      <c r="K138" s="4" t="s">
        <v>32</v>
      </c>
      <c r="L138" s="4" t="s">
        <v>21</v>
      </c>
      <c r="M138" s="15">
        <v>65000</v>
      </c>
      <c r="N138" s="15">
        <v>87000</v>
      </c>
      <c r="O138" s="16">
        <v>76000</v>
      </c>
      <c r="P138">
        <f t="shared" si="4"/>
        <v>0</v>
      </c>
      <c r="Q138" t="str">
        <f t="shared" si="5"/>
        <v>Central Canada</v>
      </c>
      <c r="R138">
        <f>IF(Table5[[#This Row],[Position]]="Data Analyst",1,0)</f>
        <v>0</v>
      </c>
      <c r="S138">
        <f>IF(Table5[[#This Row],[Position]]="Data Engineer",1,0)</f>
        <v>0</v>
      </c>
      <c r="T138">
        <f>IF(Table5[[#This Row],[Position]]="Risk Analyst",1,0)</f>
        <v>0</v>
      </c>
      <c r="U138">
        <f>IF(Table5[[#This Row],[Position]]="System Analyst",1,0)</f>
        <v>0</v>
      </c>
      <c r="V138">
        <f>IF(Table5[[#This Row],[Position]]="Business Analyst",1,0)</f>
        <v>0</v>
      </c>
    </row>
    <row r="139" spans="1:22" x14ac:dyDescent="0.2">
      <c r="A139" s="5" t="s">
        <v>96</v>
      </c>
      <c r="B139" s="5" t="s">
        <v>376</v>
      </c>
      <c r="C139" s="5" t="s">
        <v>50</v>
      </c>
      <c r="D139" s="5" t="s">
        <v>377</v>
      </c>
      <c r="E139" s="5" t="s">
        <v>419</v>
      </c>
      <c r="F139" s="5" t="s">
        <v>17</v>
      </c>
      <c r="G139" s="5" t="s">
        <v>640</v>
      </c>
      <c r="H139" s="5" t="s">
        <v>119</v>
      </c>
      <c r="I139" s="5" t="s">
        <v>379</v>
      </c>
      <c r="J139" s="5" t="s">
        <v>20</v>
      </c>
      <c r="K139" s="5" t="s">
        <v>17</v>
      </c>
      <c r="L139" s="5" t="s">
        <v>39</v>
      </c>
      <c r="M139" s="17">
        <v>45016</v>
      </c>
      <c r="N139" s="17">
        <v>93603</v>
      </c>
      <c r="O139" s="18">
        <v>69309.5</v>
      </c>
      <c r="P139">
        <f t="shared" si="4"/>
        <v>1</v>
      </c>
      <c r="Q139" t="str">
        <f t="shared" si="5"/>
        <v>Western Canada</v>
      </c>
      <c r="R139">
        <f>IF(Table5[[#This Row],[Position]]="Data Analyst",1,0)</f>
        <v>0</v>
      </c>
      <c r="S139">
        <f>IF(Table5[[#This Row],[Position]]="Data Engineer",1,0)</f>
        <v>0</v>
      </c>
      <c r="T139">
        <f>IF(Table5[[#This Row],[Position]]="Risk Analyst",1,0)</f>
        <v>0</v>
      </c>
      <c r="U139">
        <f>IF(Table5[[#This Row],[Position]]="System Analyst",1,0)</f>
        <v>0</v>
      </c>
      <c r="V139">
        <f>IF(Table5[[#This Row],[Position]]="Business Analyst",1,0)</f>
        <v>0</v>
      </c>
    </row>
    <row r="140" spans="1:22" x14ac:dyDescent="0.2">
      <c r="A140" s="4" t="s">
        <v>55</v>
      </c>
      <c r="B140" s="4" t="s">
        <v>420</v>
      </c>
      <c r="C140" s="4" t="s">
        <v>221</v>
      </c>
      <c r="D140" s="4" t="s">
        <v>421</v>
      </c>
      <c r="E140" s="4" t="s">
        <v>63</v>
      </c>
      <c r="F140" s="4" t="s">
        <v>63</v>
      </c>
      <c r="G140" s="4" t="s">
        <v>63</v>
      </c>
      <c r="H140" s="4" t="s">
        <v>53</v>
      </c>
      <c r="I140" s="4" t="s">
        <v>422</v>
      </c>
      <c r="J140" s="4" t="s">
        <v>223</v>
      </c>
      <c r="K140" s="4" t="s">
        <v>32</v>
      </c>
      <c r="L140" s="4" t="s">
        <v>21</v>
      </c>
      <c r="M140" s="15">
        <v>63800</v>
      </c>
      <c r="N140" s="15">
        <v>76125</v>
      </c>
      <c r="O140" s="16">
        <v>69962.5</v>
      </c>
      <c r="P140">
        <f t="shared" si="4"/>
        <v>0</v>
      </c>
      <c r="Q140" t="str">
        <f t="shared" si="5"/>
        <v>Western Canada</v>
      </c>
      <c r="R140">
        <f>IF(Table5[[#This Row],[Position]]="Data Analyst",1,0)</f>
        <v>0</v>
      </c>
      <c r="S140">
        <f>IF(Table5[[#This Row],[Position]]="Data Engineer",1,0)</f>
        <v>0</v>
      </c>
      <c r="T140">
        <f>IF(Table5[[#This Row],[Position]]="Risk Analyst",1,0)</f>
        <v>0</v>
      </c>
      <c r="U140">
        <f>IF(Table5[[#This Row],[Position]]="System Analyst",1,0)</f>
        <v>0</v>
      </c>
      <c r="V140">
        <f>IF(Table5[[#This Row],[Position]]="Business Analyst",1,0)</f>
        <v>0</v>
      </c>
    </row>
    <row r="141" spans="1:22" x14ac:dyDescent="0.2">
      <c r="A141" s="5" t="s">
        <v>96</v>
      </c>
      <c r="B141" s="5" t="s">
        <v>376</v>
      </c>
      <c r="C141" s="5" t="s">
        <v>50</v>
      </c>
      <c r="D141" s="5" t="s">
        <v>377</v>
      </c>
      <c r="E141" s="5" t="s">
        <v>423</v>
      </c>
      <c r="F141" s="5" t="s">
        <v>17</v>
      </c>
      <c r="G141" s="5" t="s">
        <v>298</v>
      </c>
      <c r="H141" s="5" t="s">
        <v>53</v>
      </c>
      <c r="I141" s="5" t="s">
        <v>379</v>
      </c>
      <c r="J141" s="5" t="s">
        <v>20</v>
      </c>
      <c r="K141" s="5" t="s">
        <v>17</v>
      </c>
      <c r="L141" s="5" t="s">
        <v>39</v>
      </c>
      <c r="M141" s="17">
        <v>45016</v>
      </c>
      <c r="N141" s="17">
        <v>93603</v>
      </c>
      <c r="O141" s="18">
        <v>69309.5</v>
      </c>
      <c r="P141">
        <f t="shared" si="4"/>
        <v>1</v>
      </c>
      <c r="Q141" t="str">
        <f t="shared" si="5"/>
        <v>Western Canada</v>
      </c>
      <c r="R141">
        <f>IF(Table5[[#This Row],[Position]]="Data Analyst",1,0)</f>
        <v>0</v>
      </c>
      <c r="S141">
        <f>IF(Table5[[#This Row],[Position]]="Data Engineer",1,0)</f>
        <v>0</v>
      </c>
      <c r="T141">
        <f>IF(Table5[[#This Row],[Position]]="Risk Analyst",1,0)</f>
        <v>0</v>
      </c>
      <c r="U141">
        <f>IF(Table5[[#This Row],[Position]]="System Analyst",1,0)</f>
        <v>0</v>
      </c>
      <c r="V141">
        <f>IF(Table5[[#This Row],[Position]]="Business Analyst",1,0)</f>
        <v>0</v>
      </c>
    </row>
    <row r="142" spans="1:22" x14ac:dyDescent="0.2">
      <c r="A142" s="4" t="s">
        <v>424</v>
      </c>
      <c r="B142" s="4" t="s">
        <v>425</v>
      </c>
      <c r="C142" s="4" t="s">
        <v>61</v>
      </c>
      <c r="D142" s="4" t="s">
        <v>426</v>
      </c>
      <c r="E142" s="4" t="s">
        <v>63</v>
      </c>
      <c r="F142" s="4" t="s">
        <v>63</v>
      </c>
      <c r="G142" s="4" t="s">
        <v>63</v>
      </c>
      <c r="H142" s="4" t="s">
        <v>53</v>
      </c>
      <c r="I142" s="4" t="s">
        <v>427</v>
      </c>
      <c r="J142" s="4" t="s">
        <v>20</v>
      </c>
      <c r="K142" s="4" t="s">
        <v>32</v>
      </c>
      <c r="L142" s="4" t="s">
        <v>33</v>
      </c>
      <c r="M142" s="15">
        <v>30240.560000000001</v>
      </c>
      <c r="N142" s="15">
        <v>57200</v>
      </c>
      <c r="O142" s="16">
        <v>43720.28</v>
      </c>
      <c r="P142">
        <f t="shared" si="4"/>
        <v>0</v>
      </c>
      <c r="Q142" t="str">
        <f t="shared" si="5"/>
        <v>Western Canada</v>
      </c>
      <c r="R142">
        <f>IF(Table5[[#This Row],[Position]]="Data Analyst",1,0)</f>
        <v>0</v>
      </c>
      <c r="S142">
        <f>IF(Table5[[#This Row],[Position]]="Data Engineer",1,0)</f>
        <v>0</v>
      </c>
      <c r="T142">
        <f>IF(Table5[[#This Row],[Position]]="Risk Analyst",1,0)</f>
        <v>0</v>
      </c>
      <c r="U142">
        <f>IF(Table5[[#This Row],[Position]]="System Analyst",1,0)</f>
        <v>0</v>
      </c>
      <c r="V142">
        <f>IF(Table5[[#This Row],[Position]]="Business Analyst",1,0)</f>
        <v>0</v>
      </c>
    </row>
    <row r="143" spans="1:22" x14ac:dyDescent="0.2">
      <c r="A143" s="5" t="s">
        <v>96</v>
      </c>
      <c r="B143" s="5" t="s">
        <v>376</v>
      </c>
      <c r="C143" s="5" t="s">
        <v>50</v>
      </c>
      <c r="D143" s="5" t="s">
        <v>377</v>
      </c>
      <c r="E143" s="5" t="s">
        <v>428</v>
      </c>
      <c r="F143" s="5" t="s">
        <v>17</v>
      </c>
      <c r="G143" s="5" t="s">
        <v>1318</v>
      </c>
      <c r="H143" s="5" t="s">
        <v>53</v>
      </c>
      <c r="I143" s="5" t="s">
        <v>379</v>
      </c>
      <c r="J143" s="5" t="s">
        <v>20</v>
      </c>
      <c r="K143" s="5" t="s">
        <v>17</v>
      </c>
      <c r="L143" s="5" t="s">
        <v>39</v>
      </c>
      <c r="M143" s="17">
        <v>45016</v>
      </c>
      <c r="N143" s="17">
        <v>93603</v>
      </c>
      <c r="O143" s="18">
        <v>69309.5</v>
      </c>
      <c r="P143">
        <f t="shared" si="4"/>
        <v>1</v>
      </c>
      <c r="Q143" t="str">
        <f t="shared" si="5"/>
        <v>Western Canada</v>
      </c>
      <c r="R143">
        <f>IF(Table5[[#This Row],[Position]]="Data Analyst",1,0)</f>
        <v>0</v>
      </c>
      <c r="S143">
        <f>IF(Table5[[#This Row],[Position]]="Data Engineer",1,0)</f>
        <v>0</v>
      </c>
      <c r="T143">
        <f>IF(Table5[[#This Row],[Position]]="Risk Analyst",1,0)</f>
        <v>0</v>
      </c>
      <c r="U143">
        <f>IF(Table5[[#This Row],[Position]]="System Analyst",1,0)</f>
        <v>0</v>
      </c>
      <c r="V143">
        <f>IF(Table5[[#This Row],[Position]]="Business Analyst",1,0)</f>
        <v>0</v>
      </c>
    </row>
    <row r="144" spans="1:22" x14ac:dyDescent="0.2">
      <c r="A144" s="4" t="s">
        <v>96</v>
      </c>
      <c r="B144" s="4" t="s">
        <v>376</v>
      </c>
      <c r="C144" s="4" t="s">
        <v>50</v>
      </c>
      <c r="D144" s="4" t="s">
        <v>377</v>
      </c>
      <c r="E144" s="4" t="s">
        <v>196</v>
      </c>
      <c r="F144" s="4" t="s">
        <v>17</v>
      </c>
      <c r="G144" s="4" t="s">
        <v>37</v>
      </c>
      <c r="H144" s="4" t="s">
        <v>31</v>
      </c>
      <c r="I144" s="4" t="s">
        <v>379</v>
      </c>
      <c r="J144" s="4" t="s">
        <v>20</v>
      </c>
      <c r="K144" s="4" t="s">
        <v>17</v>
      </c>
      <c r="L144" s="4" t="s">
        <v>39</v>
      </c>
      <c r="M144" s="15">
        <v>45016</v>
      </c>
      <c r="N144" s="15">
        <v>93603</v>
      </c>
      <c r="O144" s="16">
        <v>69309.5</v>
      </c>
      <c r="P144">
        <f t="shared" si="4"/>
        <v>1</v>
      </c>
      <c r="Q144" t="str">
        <f t="shared" si="5"/>
        <v>Central Canada</v>
      </c>
      <c r="R144">
        <f>IF(Table5[[#This Row],[Position]]="Data Analyst",1,0)</f>
        <v>0</v>
      </c>
      <c r="S144">
        <f>IF(Table5[[#This Row],[Position]]="Data Engineer",1,0)</f>
        <v>0</v>
      </c>
      <c r="T144">
        <f>IF(Table5[[#This Row],[Position]]="Risk Analyst",1,0)</f>
        <v>0</v>
      </c>
      <c r="U144">
        <f>IF(Table5[[#This Row],[Position]]="System Analyst",1,0)</f>
        <v>0</v>
      </c>
      <c r="V144">
        <f>IF(Table5[[#This Row],[Position]]="Business Analyst",1,0)</f>
        <v>0</v>
      </c>
    </row>
    <row r="145" spans="1:22" x14ac:dyDescent="0.2">
      <c r="A145" s="5" t="s">
        <v>96</v>
      </c>
      <c r="B145" s="5" t="s">
        <v>429</v>
      </c>
      <c r="C145" s="5" t="s">
        <v>50</v>
      </c>
      <c r="D145" s="5" t="s">
        <v>126</v>
      </c>
      <c r="E145" s="5" t="s">
        <v>37</v>
      </c>
      <c r="F145" s="5" t="s">
        <v>37</v>
      </c>
      <c r="G145" s="5" t="s">
        <v>37</v>
      </c>
      <c r="H145" s="5" t="s">
        <v>31</v>
      </c>
      <c r="I145" s="5" t="s">
        <v>18</v>
      </c>
      <c r="J145" s="5" t="s">
        <v>20</v>
      </c>
      <c r="K145" s="5" t="s">
        <v>32</v>
      </c>
      <c r="L145" s="5" t="s">
        <v>93</v>
      </c>
      <c r="M145" s="17">
        <v>37500</v>
      </c>
      <c r="N145" s="17">
        <v>69500</v>
      </c>
      <c r="O145" s="18">
        <v>53500</v>
      </c>
      <c r="P145">
        <f t="shared" si="4"/>
        <v>0</v>
      </c>
      <c r="Q145" t="str">
        <f t="shared" si="5"/>
        <v>Central Canada</v>
      </c>
      <c r="R145">
        <f>IF(Table5[[#This Row],[Position]]="Data Analyst",1,0)</f>
        <v>0</v>
      </c>
      <c r="S145">
        <f>IF(Table5[[#This Row],[Position]]="Data Engineer",1,0)</f>
        <v>0</v>
      </c>
      <c r="T145">
        <f>IF(Table5[[#This Row],[Position]]="Risk Analyst",1,0)</f>
        <v>0</v>
      </c>
      <c r="U145">
        <f>IF(Table5[[#This Row],[Position]]="System Analyst",1,0)</f>
        <v>0</v>
      </c>
      <c r="V145">
        <f>IF(Table5[[#This Row],[Position]]="Business Analyst",1,0)</f>
        <v>0</v>
      </c>
    </row>
    <row r="146" spans="1:22" x14ac:dyDescent="0.2">
      <c r="A146" s="4" t="s">
        <v>55</v>
      </c>
      <c r="B146" s="4" t="s">
        <v>430</v>
      </c>
      <c r="C146" s="4" t="s">
        <v>67</v>
      </c>
      <c r="D146" s="4" t="s">
        <v>431</v>
      </c>
      <c r="E146" s="4" t="s">
        <v>1835</v>
      </c>
      <c r="F146" s="4" t="s">
        <v>1835</v>
      </c>
      <c r="G146" s="4" t="s">
        <v>1835</v>
      </c>
      <c r="H146" s="4" t="s">
        <v>146</v>
      </c>
      <c r="I146" s="4" t="s">
        <v>432</v>
      </c>
      <c r="J146" s="4" t="s">
        <v>20</v>
      </c>
      <c r="K146" s="4" t="s">
        <v>32</v>
      </c>
      <c r="L146" s="4" t="s">
        <v>241</v>
      </c>
      <c r="M146" s="15">
        <v>104000</v>
      </c>
      <c r="N146" s="15">
        <v>104000</v>
      </c>
      <c r="O146" s="16">
        <v>104000</v>
      </c>
      <c r="P146">
        <f t="shared" si="4"/>
        <v>0</v>
      </c>
      <c r="Q146" t="str">
        <f t="shared" si="5"/>
        <v>Central Canada</v>
      </c>
      <c r="R146">
        <f>IF(Table5[[#This Row],[Position]]="Data Analyst",1,0)</f>
        <v>0</v>
      </c>
      <c r="S146">
        <f>IF(Table5[[#This Row],[Position]]="Data Engineer",1,0)</f>
        <v>0</v>
      </c>
      <c r="T146">
        <f>IF(Table5[[#This Row],[Position]]="Risk Analyst",1,0)</f>
        <v>0</v>
      </c>
      <c r="U146">
        <f>IF(Table5[[#This Row],[Position]]="System Analyst",1,0)</f>
        <v>0</v>
      </c>
      <c r="V146">
        <f>IF(Table5[[#This Row],[Position]]="Business Analyst",1,0)</f>
        <v>0</v>
      </c>
    </row>
    <row r="147" spans="1:22" x14ac:dyDescent="0.2">
      <c r="A147" s="5" t="s">
        <v>96</v>
      </c>
      <c r="B147" s="5" t="s">
        <v>376</v>
      </c>
      <c r="C147" s="5" t="s">
        <v>50</v>
      </c>
      <c r="D147" s="5" t="s">
        <v>377</v>
      </c>
      <c r="E147" s="5" t="s">
        <v>433</v>
      </c>
      <c r="F147" s="5" t="s">
        <v>17</v>
      </c>
      <c r="G147" s="5" t="s">
        <v>905</v>
      </c>
      <c r="H147" s="5" t="s">
        <v>31</v>
      </c>
      <c r="I147" s="5" t="s">
        <v>379</v>
      </c>
      <c r="J147" s="5" t="s">
        <v>20</v>
      </c>
      <c r="K147" s="5" t="s">
        <v>17</v>
      </c>
      <c r="L147" s="5" t="s">
        <v>39</v>
      </c>
      <c r="M147" s="17">
        <v>45016</v>
      </c>
      <c r="N147" s="17">
        <v>93603</v>
      </c>
      <c r="O147" s="18">
        <v>69309.5</v>
      </c>
      <c r="P147">
        <f t="shared" si="4"/>
        <v>1</v>
      </c>
      <c r="Q147" t="str">
        <f t="shared" si="5"/>
        <v>Central Canada</v>
      </c>
      <c r="R147">
        <f>IF(Table5[[#This Row],[Position]]="Data Analyst",1,0)</f>
        <v>0</v>
      </c>
      <c r="S147">
        <f>IF(Table5[[#This Row],[Position]]="Data Engineer",1,0)</f>
        <v>0</v>
      </c>
      <c r="T147">
        <f>IF(Table5[[#This Row],[Position]]="Risk Analyst",1,0)</f>
        <v>0</v>
      </c>
      <c r="U147">
        <f>IF(Table5[[#This Row],[Position]]="System Analyst",1,0)</f>
        <v>0</v>
      </c>
      <c r="V147">
        <f>IF(Table5[[#This Row],[Position]]="Business Analyst",1,0)</f>
        <v>0</v>
      </c>
    </row>
    <row r="148" spans="1:22" x14ac:dyDescent="0.2">
      <c r="A148" s="4" t="s">
        <v>81</v>
      </c>
      <c r="B148" s="4" t="s">
        <v>434</v>
      </c>
      <c r="C148" s="4" t="s">
        <v>50</v>
      </c>
      <c r="D148" s="4" t="s">
        <v>435</v>
      </c>
      <c r="E148" s="4" t="s">
        <v>196</v>
      </c>
      <c r="F148" s="4" t="s">
        <v>17</v>
      </c>
      <c r="G148" s="4" t="s">
        <v>37</v>
      </c>
      <c r="H148" s="4" t="s">
        <v>31</v>
      </c>
      <c r="I148" s="4" t="s">
        <v>18</v>
      </c>
      <c r="J148" s="4" t="s">
        <v>45</v>
      </c>
      <c r="K148" s="4" t="s">
        <v>17</v>
      </c>
      <c r="L148" s="4" t="s">
        <v>33</v>
      </c>
      <c r="M148" s="15">
        <v>66000</v>
      </c>
      <c r="N148" s="15">
        <v>84500</v>
      </c>
      <c r="O148" s="16">
        <v>75250</v>
      </c>
      <c r="P148">
        <f t="shared" si="4"/>
        <v>1</v>
      </c>
      <c r="Q148" t="str">
        <f t="shared" si="5"/>
        <v>Central Canada</v>
      </c>
      <c r="R148">
        <f>IF(Table5[[#This Row],[Position]]="Data Analyst",1,0)</f>
        <v>0</v>
      </c>
      <c r="S148">
        <f>IF(Table5[[#This Row],[Position]]="Data Engineer",1,0)</f>
        <v>0</v>
      </c>
      <c r="T148">
        <f>IF(Table5[[#This Row],[Position]]="Risk Analyst",1,0)</f>
        <v>0</v>
      </c>
      <c r="U148">
        <f>IF(Table5[[#This Row],[Position]]="System Analyst",1,0)</f>
        <v>0</v>
      </c>
      <c r="V148">
        <f>IF(Table5[[#This Row],[Position]]="Business Analyst",1,0)</f>
        <v>0</v>
      </c>
    </row>
    <row r="149" spans="1:22" x14ac:dyDescent="0.2">
      <c r="A149" s="5" t="s">
        <v>55</v>
      </c>
      <c r="B149" s="5" t="s">
        <v>436</v>
      </c>
      <c r="C149" s="5" t="s">
        <v>50</v>
      </c>
      <c r="D149" s="5" t="s">
        <v>207</v>
      </c>
      <c r="E149" s="5" t="s">
        <v>17</v>
      </c>
      <c r="F149" s="5" t="s">
        <v>17</v>
      </c>
      <c r="G149" s="5" t="s">
        <v>17</v>
      </c>
      <c r="H149" s="5" t="s">
        <v>18</v>
      </c>
      <c r="I149" s="5" t="s">
        <v>87</v>
      </c>
      <c r="J149" s="5" t="s">
        <v>45</v>
      </c>
      <c r="K149" s="5" t="s">
        <v>17</v>
      </c>
      <c r="L149" s="5" t="s">
        <v>21</v>
      </c>
      <c r="M149" s="17">
        <v>83500</v>
      </c>
      <c r="N149" s="17">
        <v>149300</v>
      </c>
      <c r="O149" s="18">
        <v>116400</v>
      </c>
      <c r="P149">
        <f t="shared" si="4"/>
        <v>1</v>
      </c>
      <c r="Q149" t="str">
        <f t="shared" si="5"/>
        <v>Northern Canada</v>
      </c>
      <c r="R149">
        <f>IF(Table5[[#This Row],[Position]]="Data Analyst",1,0)</f>
        <v>0</v>
      </c>
      <c r="S149">
        <f>IF(Table5[[#This Row],[Position]]="Data Engineer",1,0)</f>
        <v>0</v>
      </c>
      <c r="T149">
        <f>IF(Table5[[#This Row],[Position]]="Risk Analyst",1,0)</f>
        <v>0</v>
      </c>
      <c r="U149">
        <f>IF(Table5[[#This Row],[Position]]="System Analyst",1,0)</f>
        <v>0</v>
      </c>
      <c r="V149">
        <f>IF(Table5[[#This Row],[Position]]="Business Analyst",1,0)</f>
        <v>0</v>
      </c>
    </row>
    <row r="150" spans="1:22" x14ac:dyDescent="0.2">
      <c r="A150" s="4" t="s">
        <v>96</v>
      </c>
      <c r="B150" s="4" t="s">
        <v>376</v>
      </c>
      <c r="C150" s="4" t="s">
        <v>50</v>
      </c>
      <c r="D150" s="4" t="s">
        <v>377</v>
      </c>
      <c r="E150" s="4" t="s">
        <v>437</v>
      </c>
      <c r="F150" s="4" t="s">
        <v>17</v>
      </c>
      <c r="G150" s="4" t="s">
        <v>99</v>
      </c>
      <c r="H150" s="4" t="s">
        <v>100</v>
      </c>
      <c r="I150" s="4" t="s">
        <v>379</v>
      </c>
      <c r="J150" s="4" t="s">
        <v>20</v>
      </c>
      <c r="K150" s="4" t="s">
        <v>17</v>
      </c>
      <c r="L150" s="4" t="s">
        <v>39</v>
      </c>
      <c r="M150" s="15">
        <v>45016</v>
      </c>
      <c r="N150" s="15">
        <v>93603</v>
      </c>
      <c r="O150" s="16">
        <v>69309.5</v>
      </c>
      <c r="P150">
        <f t="shared" si="4"/>
        <v>1</v>
      </c>
      <c r="Q150" t="str">
        <f t="shared" si="5"/>
        <v>Western Canada</v>
      </c>
      <c r="R150">
        <f>IF(Table5[[#This Row],[Position]]="Data Analyst",1,0)</f>
        <v>0</v>
      </c>
      <c r="S150">
        <f>IF(Table5[[#This Row],[Position]]="Data Engineer",1,0)</f>
        <v>0</v>
      </c>
      <c r="T150">
        <f>IF(Table5[[#This Row],[Position]]="Risk Analyst",1,0)</f>
        <v>0</v>
      </c>
      <c r="U150">
        <f>IF(Table5[[#This Row],[Position]]="System Analyst",1,0)</f>
        <v>0</v>
      </c>
      <c r="V150">
        <f>IF(Table5[[#This Row],[Position]]="Business Analyst",1,0)</f>
        <v>0</v>
      </c>
    </row>
    <row r="151" spans="1:22" x14ac:dyDescent="0.2">
      <c r="A151" s="5" t="s">
        <v>48</v>
      </c>
      <c r="B151" s="5" t="s">
        <v>438</v>
      </c>
      <c r="C151" s="5" t="s">
        <v>23</v>
      </c>
      <c r="D151" s="5" t="s">
        <v>439</v>
      </c>
      <c r="E151" s="5" t="s">
        <v>440</v>
      </c>
      <c r="F151" s="5" t="s">
        <v>440</v>
      </c>
      <c r="G151" s="5" t="s">
        <v>440</v>
      </c>
      <c r="H151" s="5" t="s">
        <v>53</v>
      </c>
      <c r="I151" s="5" t="s">
        <v>332</v>
      </c>
      <c r="J151" s="5" t="s">
        <v>20</v>
      </c>
      <c r="K151" s="5" t="s">
        <v>32</v>
      </c>
      <c r="L151" s="5" t="s">
        <v>21</v>
      </c>
      <c r="M151" s="17">
        <v>87734.399999999994</v>
      </c>
      <c r="N151" s="17">
        <v>87734.399999999994</v>
      </c>
      <c r="O151" s="18">
        <v>87734.399999999994</v>
      </c>
      <c r="P151">
        <f t="shared" si="4"/>
        <v>0</v>
      </c>
      <c r="Q151" t="str">
        <f t="shared" si="5"/>
        <v>Western Canada</v>
      </c>
      <c r="R151">
        <f>IF(Table5[[#This Row],[Position]]="Data Analyst",1,0)</f>
        <v>0</v>
      </c>
      <c r="S151">
        <f>IF(Table5[[#This Row],[Position]]="Data Engineer",1,0)</f>
        <v>0</v>
      </c>
      <c r="T151">
        <f>IF(Table5[[#This Row],[Position]]="Risk Analyst",1,0)</f>
        <v>0</v>
      </c>
      <c r="U151">
        <f>IF(Table5[[#This Row],[Position]]="System Analyst",1,0)</f>
        <v>0</v>
      </c>
      <c r="V151">
        <f>IF(Table5[[#This Row],[Position]]="Business Analyst",1,0)</f>
        <v>1</v>
      </c>
    </row>
    <row r="152" spans="1:22" x14ac:dyDescent="0.2">
      <c r="A152" s="4" t="s">
        <v>88</v>
      </c>
      <c r="B152" s="4" t="s">
        <v>441</v>
      </c>
      <c r="C152" s="4" t="s">
        <v>90</v>
      </c>
      <c r="D152" s="4" t="s">
        <v>263</v>
      </c>
      <c r="E152" s="4" t="s">
        <v>37</v>
      </c>
      <c r="F152" s="4" t="s">
        <v>37</v>
      </c>
      <c r="G152" s="4" t="s">
        <v>37</v>
      </c>
      <c r="H152" s="4" t="s">
        <v>31</v>
      </c>
      <c r="I152" s="4" t="s">
        <v>442</v>
      </c>
      <c r="J152" s="4" t="s">
        <v>20</v>
      </c>
      <c r="K152" s="4" t="s">
        <v>443</v>
      </c>
      <c r="L152" s="4" t="s">
        <v>93</v>
      </c>
      <c r="M152" s="15">
        <v>85816.8</v>
      </c>
      <c r="N152" s="15">
        <v>91520</v>
      </c>
      <c r="O152" s="16">
        <v>88668.4</v>
      </c>
      <c r="P152">
        <f t="shared" si="4"/>
        <v>0</v>
      </c>
      <c r="Q152" t="str">
        <f t="shared" si="5"/>
        <v>Central Canada</v>
      </c>
      <c r="R152">
        <f>IF(Table5[[#This Row],[Position]]="Data Analyst",1,0)</f>
        <v>0</v>
      </c>
      <c r="S152">
        <f>IF(Table5[[#This Row],[Position]]="Data Engineer",1,0)</f>
        <v>0</v>
      </c>
      <c r="T152">
        <f>IF(Table5[[#This Row],[Position]]="Risk Analyst",1,0)</f>
        <v>0</v>
      </c>
      <c r="U152">
        <f>IF(Table5[[#This Row],[Position]]="System Analyst",1,0)</f>
        <v>1</v>
      </c>
      <c r="V152">
        <f>IF(Table5[[#This Row],[Position]]="Business Analyst",1,0)</f>
        <v>0</v>
      </c>
    </row>
    <row r="153" spans="1:22" x14ac:dyDescent="0.2">
      <c r="A153" s="5" t="s">
        <v>96</v>
      </c>
      <c r="B153" s="5" t="s">
        <v>376</v>
      </c>
      <c r="C153" s="5" t="s">
        <v>50</v>
      </c>
      <c r="D153" s="5" t="s">
        <v>377</v>
      </c>
      <c r="E153" s="5" t="s">
        <v>444</v>
      </c>
      <c r="F153" s="5" t="s">
        <v>17</v>
      </c>
      <c r="G153" s="5" t="s">
        <v>136</v>
      </c>
      <c r="H153" s="5" t="s">
        <v>100</v>
      </c>
      <c r="I153" s="5" t="s">
        <v>379</v>
      </c>
      <c r="J153" s="5" t="s">
        <v>20</v>
      </c>
      <c r="K153" s="5" t="s">
        <v>17</v>
      </c>
      <c r="L153" s="5" t="s">
        <v>39</v>
      </c>
      <c r="M153" s="17">
        <v>45016</v>
      </c>
      <c r="N153" s="17">
        <v>93603</v>
      </c>
      <c r="O153" s="18">
        <v>69309.5</v>
      </c>
      <c r="P153">
        <f t="shared" si="4"/>
        <v>1</v>
      </c>
      <c r="Q153" t="str">
        <f t="shared" si="5"/>
        <v>Western Canada</v>
      </c>
      <c r="R153">
        <f>IF(Table5[[#This Row],[Position]]="Data Analyst",1,0)</f>
        <v>0</v>
      </c>
      <c r="S153">
        <f>IF(Table5[[#This Row],[Position]]="Data Engineer",1,0)</f>
        <v>0</v>
      </c>
      <c r="T153">
        <f>IF(Table5[[#This Row],[Position]]="Risk Analyst",1,0)</f>
        <v>0</v>
      </c>
      <c r="U153">
        <f>IF(Table5[[#This Row],[Position]]="System Analyst",1,0)</f>
        <v>0</v>
      </c>
      <c r="V153">
        <f>IF(Table5[[#This Row],[Position]]="Business Analyst",1,0)</f>
        <v>0</v>
      </c>
    </row>
    <row r="154" spans="1:22" x14ac:dyDescent="0.2">
      <c r="A154" s="4" t="s">
        <v>26</v>
      </c>
      <c r="B154" s="4" t="s">
        <v>445</v>
      </c>
      <c r="C154" s="4" t="s">
        <v>23</v>
      </c>
      <c r="D154" s="4" t="s">
        <v>263</v>
      </c>
      <c r="E154" s="4" t="s">
        <v>37</v>
      </c>
      <c r="F154" s="4" t="s">
        <v>37</v>
      </c>
      <c r="G154" s="4" t="s">
        <v>37</v>
      </c>
      <c r="H154" s="4" t="s">
        <v>31</v>
      </c>
      <c r="I154" s="4" t="s">
        <v>87</v>
      </c>
      <c r="J154" s="4" t="s">
        <v>20</v>
      </c>
      <c r="K154" s="4" t="s">
        <v>32</v>
      </c>
      <c r="L154" s="4" t="s">
        <v>93</v>
      </c>
      <c r="M154" s="15">
        <v>64123.59</v>
      </c>
      <c r="N154" s="15">
        <v>86600</v>
      </c>
      <c r="O154" s="16">
        <v>75361.794999999998</v>
      </c>
      <c r="P154">
        <f t="shared" si="4"/>
        <v>0</v>
      </c>
      <c r="Q154" t="str">
        <f t="shared" si="5"/>
        <v>Central Canada</v>
      </c>
      <c r="R154">
        <f>IF(Table5[[#This Row],[Position]]="Data Analyst",1,0)</f>
        <v>0</v>
      </c>
      <c r="S154">
        <f>IF(Table5[[#This Row],[Position]]="Data Engineer",1,0)</f>
        <v>0</v>
      </c>
      <c r="T154">
        <f>IF(Table5[[#This Row],[Position]]="Risk Analyst",1,0)</f>
        <v>0</v>
      </c>
      <c r="U154">
        <f>IF(Table5[[#This Row],[Position]]="System Analyst",1,0)</f>
        <v>0</v>
      </c>
      <c r="V154">
        <f>IF(Table5[[#This Row],[Position]]="Business Analyst",1,0)</f>
        <v>1</v>
      </c>
    </row>
    <row r="155" spans="1:22" x14ac:dyDescent="0.2">
      <c r="A155" s="5" t="s">
        <v>55</v>
      </c>
      <c r="B155" s="5" t="s">
        <v>446</v>
      </c>
      <c r="C155" s="5" t="s">
        <v>50</v>
      </c>
      <c r="D155" s="5" t="s">
        <v>447</v>
      </c>
      <c r="E155" s="5" t="s">
        <v>123</v>
      </c>
      <c r="F155" s="5" t="s">
        <v>123</v>
      </c>
      <c r="G155" s="5" t="s">
        <v>123</v>
      </c>
      <c r="H155" s="5" t="s">
        <v>31</v>
      </c>
      <c r="I155" s="5" t="s">
        <v>54</v>
      </c>
      <c r="J155" s="5" t="s">
        <v>20</v>
      </c>
      <c r="K155" s="5" t="s">
        <v>32</v>
      </c>
      <c r="L155" s="5" t="s">
        <v>21</v>
      </c>
      <c r="M155" s="17">
        <v>68000</v>
      </c>
      <c r="N155" s="17">
        <v>88300</v>
      </c>
      <c r="O155" s="18">
        <v>78150</v>
      </c>
      <c r="P155">
        <f t="shared" si="4"/>
        <v>0</v>
      </c>
      <c r="Q155" t="str">
        <f t="shared" si="5"/>
        <v>Central Canada</v>
      </c>
      <c r="R155">
        <f>IF(Table5[[#This Row],[Position]]="Data Analyst",1,0)</f>
        <v>0</v>
      </c>
      <c r="S155">
        <f>IF(Table5[[#This Row],[Position]]="Data Engineer",1,0)</f>
        <v>0</v>
      </c>
      <c r="T155">
        <f>IF(Table5[[#This Row],[Position]]="Risk Analyst",1,0)</f>
        <v>0</v>
      </c>
      <c r="U155">
        <f>IF(Table5[[#This Row],[Position]]="System Analyst",1,0)</f>
        <v>0</v>
      </c>
      <c r="V155">
        <f>IF(Table5[[#This Row],[Position]]="Business Analyst",1,0)</f>
        <v>0</v>
      </c>
    </row>
    <row r="156" spans="1:22" x14ac:dyDescent="0.2">
      <c r="A156" s="4" t="s">
        <v>48</v>
      </c>
      <c r="B156" s="4" t="s">
        <v>448</v>
      </c>
      <c r="C156" s="4" t="s">
        <v>23</v>
      </c>
      <c r="D156" s="4" t="s">
        <v>449</v>
      </c>
      <c r="E156" s="4" t="s">
        <v>37</v>
      </c>
      <c r="F156" s="4" t="s">
        <v>37</v>
      </c>
      <c r="G156" s="4" t="s">
        <v>37</v>
      </c>
      <c r="H156" s="4" t="s">
        <v>31</v>
      </c>
      <c r="I156" s="4" t="s">
        <v>18</v>
      </c>
      <c r="J156" s="4" t="s">
        <v>20</v>
      </c>
      <c r="K156" s="4" t="s">
        <v>443</v>
      </c>
      <c r="L156" s="4" t="s">
        <v>33</v>
      </c>
      <c r="M156" s="15">
        <v>68500</v>
      </c>
      <c r="N156" s="15">
        <v>87000</v>
      </c>
      <c r="O156" s="16">
        <v>77750</v>
      </c>
      <c r="P156">
        <f t="shared" si="4"/>
        <v>0</v>
      </c>
      <c r="Q156" t="str">
        <f t="shared" si="5"/>
        <v>Central Canada</v>
      </c>
      <c r="R156">
        <f>IF(Table5[[#This Row],[Position]]="Data Analyst",1,0)</f>
        <v>0</v>
      </c>
      <c r="S156">
        <f>IF(Table5[[#This Row],[Position]]="Data Engineer",1,0)</f>
        <v>0</v>
      </c>
      <c r="T156">
        <f>IF(Table5[[#This Row],[Position]]="Risk Analyst",1,0)</f>
        <v>0</v>
      </c>
      <c r="U156">
        <f>IF(Table5[[#This Row],[Position]]="System Analyst",1,0)</f>
        <v>0</v>
      </c>
      <c r="V156">
        <f>IF(Table5[[#This Row],[Position]]="Business Analyst",1,0)</f>
        <v>1</v>
      </c>
    </row>
    <row r="157" spans="1:22" x14ac:dyDescent="0.2">
      <c r="A157" s="5" t="s">
        <v>424</v>
      </c>
      <c r="B157" s="5" t="s">
        <v>450</v>
      </c>
      <c r="C157" s="5" t="s">
        <v>50</v>
      </c>
      <c r="D157" s="5" t="s">
        <v>451</v>
      </c>
      <c r="E157" s="5" t="s">
        <v>452</v>
      </c>
      <c r="F157" s="5" t="s">
        <v>452</v>
      </c>
      <c r="G157" s="5" t="s">
        <v>452</v>
      </c>
      <c r="H157" s="5" t="s">
        <v>53</v>
      </c>
      <c r="I157" s="5" t="s">
        <v>87</v>
      </c>
      <c r="J157" s="5" t="s">
        <v>20</v>
      </c>
      <c r="K157" s="5" t="s">
        <v>32</v>
      </c>
      <c r="L157" s="5" t="s">
        <v>241</v>
      </c>
      <c r="M157" s="17">
        <v>79040</v>
      </c>
      <c r="N157" s="17">
        <v>81120</v>
      </c>
      <c r="O157" s="18">
        <v>80080</v>
      </c>
      <c r="P157">
        <f t="shared" si="4"/>
        <v>0</v>
      </c>
      <c r="Q157" t="str">
        <f t="shared" si="5"/>
        <v>Western Canada</v>
      </c>
      <c r="R157">
        <f>IF(Table5[[#This Row],[Position]]="Data Analyst",1,0)</f>
        <v>0</v>
      </c>
      <c r="S157">
        <f>IF(Table5[[#This Row],[Position]]="Data Engineer",1,0)</f>
        <v>0</v>
      </c>
      <c r="T157">
        <f>IF(Table5[[#This Row],[Position]]="Risk Analyst",1,0)</f>
        <v>0</v>
      </c>
      <c r="U157">
        <f>IF(Table5[[#This Row],[Position]]="System Analyst",1,0)</f>
        <v>0</v>
      </c>
      <c r="V157">
        <f>IF(Table5[[#This Row],[Position]]="Business Analyst",1,0)</f>
        <v>0</v>
      </c>
    </row>
    <row r="158" spans="1:22" x14ac:dyDescent="0.2">
      <c r="A158" s="4" t="s">
        <v>48</v>
      </c>
      <c r="B158" s="4" t="s">
        <v>453</v>
      </c>
      <c r="C158" s="4" t="s">
        <v>50</v>
      </c>
      <c r="D158" s="4" t="s">
        <v>203</v>
      </c>
      <c r="E158" s="4" t="s">
        <v>204</v>
      </c>
      <c r="F158" s="4" t="s">
        <v>204</v>
      </c>
      <c r="G158" s="4" t="s">
        <v>204</v>
      </c>
      <c r="H158" s="4" t="s">
        <v>31</v>
      </c>
      <c r="I158" s="4" t="s">
        <v>18</v>
      </c>
      <c r="J158" s="4" t="s">
        <v>20</v>
      </c>
      <c r="K158" s="4" t="s">
        <v>32</v>
      </c>
      <c r="L158" s="4" t="s">
        <v>33</v>
      </c>
      <c r="M158" s="15">
        <v>68500</v>
      </c>
      <c r="N158" s="15">
        <v>87000</v>
      </c>
      <c r="O158" s="16">
        <v>77750</v>
      </c>
      <c r="P158">
        <f t="shared" si="4"/>
        <v>0</v>
      </c>
      <c r="Q158" t="str">
        <f t="shared" si="5"/>
        <v>Central Canada</v>
      </c>
      <c r="R158">
        <f>IF(Table5[[#This Row],[Position]]="Data Analyst",1,0)</f>
        <v>0</v>
      </c>
      <c r="S158">
        <f>IF(Table5[[#This Row],[Position]]="Data Engineer",1,0)</f>
        <v>0</v>
      </c>
      <c r="T158">
        <f>IF(Table5[[#This Row],[Position]]="Risk Analyst",1,0)</f>
        <v>0</v>
      </c>
      <c r="U158">
        <f>IF(Table5[[#This Row],[Position]]="System Analyst",1,0)</f>
        <v>0</v>
      </c>
      <c r="V158">
        <f>IF(Table5[[#This Row],[Position]]="Business Analyst",1,0)</f>
        <v>0</v>
      </c>
    </row>
    <row r="159" spans="1:22" x14ac:dyDescent="0.2">
      <c r="A159" s="5" t="s">
        <v>22</v>
      </c>
      <c r="B159" s="5" t="s">
        <v>454</v>
      </c>
      <c r="C159" s="5" t="s">
        <v>50</v>
      </c>
      <c r="D159" s="5" t="s">
        <v>78</v>
      </c>
      <c r="E159" s="5" t="s">
        <v>37</v>
      </c>
      <c r="F159" s="5" t="s">
        <v>37</v>
      </c>
      <c r="G159" s="5" t="s">
        <v>37</v>
      </c>
      <c r="H159" s="5" t="s">
        <v>31</v>
      </c>
      <c r="I159" s="5" t="s">
        <v>455</v>
      </c>
      <c r="J159" s="5" t="s">
        <v>20</v>
      </c>
      <c r="K159" s="5" t="s">
        <v>32</v>
      </c>
      <c r="L159" s="5" t="s">
        <v>21</v>
      </c>
      <c r="M159" s="17">
        <v>65000</v>
      </c>
      <c r="N159" s="17">
        <v>87000</v>
      </c>
      <c r="O159" s="18">
        <v>76000</v>
      </c>
      <c r="P159">
        <f t="shared" si="4"/>
        <v>0</v>
      </c>
      <c r="Q159" t="str">
        <f t="shared" si="5"/>
        <v>Central Canada</v>
      </c>
      <c r="R159">
        <f>IF(Table5[[#This Row],[Position]]="Data Analyst",1,0)</f>
        <v>0</v>
      </c>
      <c r="S159">
        <f>IF(Table5[[#This Row],[Position]]="Data Engineer",1,0)</f>
        <v>0</v>
      </c>
      <c r="T159">
        <f>IF(Table5[[#This Row],[Position]]="Risk Analyst",1,0)</f>
        <v>0</v>
      </c>
      <c r="U159">
        <f>IF(Table5[[#This Row],[Position]]="System Analyst",1,0)</f>
        <v>0</v>
      </c>
      <c r="V159">
        <f>IF(Table5[[#This Row],[Position]]="Business Analyst",1,0)</f>
        <v>0</v>
      </c>
    </row>
    <row r="160" spans="1:22" x14ac:dyDescent="0.2">
      <c r="A160" s="4" t="s">
        <v>48</v>
      </c>
      <c r="B160" s="4" t="s">
        <v>456</v>
      </c>
      <c r="C160" s="4" t="s">
        <v>90</v>
      </c>
      <c r="D160" s="4" t="s">
        <v>91</v>
      </c>
      <c r="E160" s="4" t="s">
        <v>37</v>
      </c>
      <c r="F160" s="4" t="s">
        <v>37</v>
      </c>
      <c r="G160" s="4" t="s">
        <v>37</v>
      </c>
      <c r="H160" s="4" t="s">
        <v>31</v>
      </c>
      <c r="I160" s="4" t="s">
        <v>18</v>
      </c>
      <c r="J160" s="4" t="s">
        <v>20</v>
      </c>
      <c r="K160" s="4" t="s">
        <v>32</v>
      </c>
      <c r="L160" s="4" t="s">
        <v>93</v>
      </c>
      <c r="M160" s="15">
        <v>68500</v>
      </c>
      <c r="N160" s="15">
        <v>87000</v>
      </c>
      <c r="O160" s="16">
        <v>77750</v>
      </c>
      <c r="P160">
        <f t="shared" si="4"/>
        <v>0</v>
      </c>
      <c r="Q160" t="str">
        <f t="shared" si="5"/>
        <v>Central Canada</v>
      </c>
      <c r="R160">
        <f>IF(Table5[[#This Row],[Position]]="Data Analyst",1,0)</f>
        <v>0</v>
      </c>
      <c r="S160">
        <f>IF(Table5[[#This Row],[Position]]="Data Engineer",1,0)</f>
        <v>0</v>
      </c>
      <c r="T160">
        <f>IF(Table5[[#This Row],[Position]]="Risk Analyst",1,0)</f>
        <v>0</v>
      </c>
      <c r="U160">
        <f>IF(Table5[[#This Row],[Position]]="System Analyst",1,0)</f>
        <v>1</v>
      </c>
      <c r="V160">
        <f>IF(Table5[[#This Row],[Position]]="Business Analyst",1,0)</f>
        <v>0</v>
      </c>
    </row>
    <row r="161" spans="1:22" x14ac:dyDescent="0.2">
      <c r="A161" s="5" t="s">
        <v>81</v>
      </c>
      <c r="B161" s="5" t="s">
        <v>457</v>
      </c>
      <c r="C161" s="5" t="s">
        <v>50</v>
      </c>
      <c r="D161" s="5" t="s">
        <v>458</v>
      </c>
      <c r="E161" s="5" t="s">
        <v>452</v>
      </c>
      <c r="F161" s="5" t="s">
        <v>452</v>
      </c>
      <c r="G161" s="5" t="s">
        <v>452</v>
      </c>
      <c r="H161" s="5" t="s">
        <v>53</v>
      </c>
      <c r="I161" s="5" t="s">
        <v>54</v>
      </c>
      <c r="J161" s="5" t="s">
        <v>45</v>
      </c>
      <c r="K161" s="5" t="s">
        <v>32</v>
      </c>
      <c r="L161" s="5" t="s">
        <v>21</v>
      </c>
      <c r="M161" s="17">
        <v>80000</v>
      </c>
      <c r="N161" s="17">
        <v>100000</v>
      </c>
      <c r="O161" s="18">
        <v>90000</v>
      </c>
      <c r="P161">
        <f t="shared" si="4"/>
        <v>0</v>
      </c>
      <c r="Q161" t="str">
        <f t="shared" si="5"/>
        <v>Western Canada</v>
      </c>
      <c r="R161">
        <f>IF(Table5[[#This Row],[Position]]="Data Analyst",1,0)</f>
        <v>0</v>
      </c>
      <c r="S161">
        <f>IF(Table5[[#This Row],[Position]]="Data Engineer",1,0)</f>
        <v>0</v>
      </c>
      <c r="T161">
        <f>IF(Table5[[#This Row],[Position]]="Risk Analyst",1,0)</f>
        <v>0</v>
      </c>
      <c r="U161">
        <f>IF(Table5[[#This Row],[Position]]="System Analyst",1,0)</f>
        <v>0</v>
      </c>
      <c r="V161">
        <f>IF(Table5[[#This Row],[Position]]="Business Analyst",1,0)</f>
        <v>0</v>
      </c>
    </row>
    <row r="162" spans="1:22" x14ac:dyDescent="0.2">
      <c r="A162" s="4" t="s">
        <v>48</v>
      </c>
      <c r="B162" s="4" t="s">
        <v>459</v>
      </c>
      <c r="C162" s="4" t="s">
        <v>50</v>
      </c>
      <c r="D162" s="4" t="s">
        <v>460</v>
      </c>
      <c r="E162" s="4" t="s">
        <v>1835</v>
      </c>
      <c r="F162" s="4" t="s">
        <v>1835</v>
      </c>
      <c r="G162" s="4" t="s">
        <v>1835</v>
      </c>
      <c r="H162" s="4" t="s">
        <v>146</v>
      </c>
      <c r="I162" s="4" t="s">
        <v>461</v>
      </c>
      <c r="J162" s="4" t="s">
        <v>20</v>
      </c>
      <c r="K162" s="4" t="s">
        <v>32</v>
      </c>
      <c r="L162" s="4" t="s">
        <v>21</v>
      </c>
      <c r="M162" s="15">
        <v>68500</v>
      </c>
      <c r="N162" s="15">
        <v>87000</v>
      </c>
      <c r="O162" s="16">
        <v>77750</v>
      </c>
      <c r="P162">
        <f t="shared" si="4"/>
        <v>0</v>
      </c>
      <c r="Q162" t="str">
        <f t="shared" si="5"/>
        <v>Central Canada</v>
      </c>
      <c r="R162">
        <f>IF(Table5[[#This Row],[Position]]="Data Analyst",1,0)</f>
        <v>0</v>
      </c>
      <c r="S162">
        <f>IF(Table5[[#This Row],[Position]]="Data Engineer",1,0)</f>
        <v>0</v>
      </c>
      <c r="T162">
        <f>IF(Table5[[#This Row],[Position]]="Risk Analyst",1,0)</f>
        <v>0</v>
      </c>
      <c r="U162">
        <f>IF(Table5[[#This Row],[Position]]="System Analyst",1,0)</f>
        <v>0</v>
      </c>
      <c r="V162">
        <f>IF(Table5[[#This Row],[Position]]="Business Analyst",1,0)</f>
        <v>0</v>
      </c>
    </row>
    <row r="163" spans="1:22" x14ac:dyDescent="0.2">
      <c r="A163" s="5" t="s">
        <v>81</v>
      </c>
      <c r="B163" s="5" t="s">
        <v>217</v>
      </c>
      <c r="C163" s="5" t="s">
        <v>23</v>
      </c>
      <c r="D163" s="5" t="s">
        <v>462</v>
      </c>
      <c r="E163" s="5" t="s">
        <v>63</v>
      </c>
      <c r="F163" s="5" t="s">
        <v>63</v>
      </c>
      <c r="G163" s="5" t="s">
        <v>63</v>
      </c>
      <c r="H163" s="5" t="s">
        <v>53</v>
      </c>
      <c r="I163" s="5" t="s">
        <v>463</v>
      </c>
      <c r="J163" s="5" t="s">
        <v>45</v>
      </c>
      <c r="K163" s="5" t="s">
        <v>32</v>
      </c>
      <c r="L163" s="5" t="s">
        <v>21</v>
      </c>
      <c r="M163" s="17">
        <v>66000</v>
      </c>
      <c r="N163" s="17">
        <v>84500</v>
      </c>
      <c r="O163" s="18">
        <v>75250</v>
      </c>
      <c r="P163">
        <f t="shared" si="4"/>
        <v>0</v>
      </c>
      <c r="Q163" t="str">
        <f t="shared" si="5"/>
        <v>Western Canada</v>
      </c>
      <c r="R163">
        <f>IF(Table5[[#This Row],[Position]]="Data Analyst",1,0)</f>
        <v>0</v>
      </c>
      <c r="S163">
        <f>IF(Table5[[#This Row],[Position]]="Data Engineer",1,0)</f>
        <v>0</v>
      </c>
      <c r="T163">
        <f>IF(Table5[[#This Row],[Position]]="Risk Analyst",1,0)</f>
        <v>0</v>
      </c>
      <c r="U163">
        <f>IF(Table5[[#This Row],[Position]]="System Analyst",1,0)</f>
        <v>0</v>
      </c>
      <c r="V163">
        <f>IF(Table5[[#This Row],[Position]]="Business Analyst",1,0)</f>
        <v>1</v>
      </c>
    </row>
    <row r="164" spans="1:22" x14ac:dyDescent="0.2">
      <c r="A164" s="4" t="s">
        <v>81</v>
      </c>
      <c r="B164" s="4" t="s">
        <v>457</v>
      </c>
      <c r="C164" s="4" t="s">
        <v>50</v>
      </c>
      <c r="D164" s="4" t="s">
        <v>458</v>
      </c>
      <c r="E164" s="4" t="s">
        <v>452</v>
      </c>
      <c r="F164" s="4" t="s">
        <v>452</v>
      </c>
      <c r="G164" s="4" t="s">
        <v>452</v>
      </c>
      <c r="H164" s="4" t="s">
        <v>53</v>
      </c>
      <c r="I164" s="4" t="s">
        <v>54</v>
      </c>
      <c r="J164" s="4" t="s">
        <v>45</v>
      </c>
      <c r="K164" s="4" t="s">
        <v>32</v>
      </c>
      <c r="L164" s="4" t="s">
        <v>21</v>
      </c>
      <c r="M164" s="15">
        <v>80000</v>
      </c>
      <c r="N164" s="15">
        <v>100000</v>
      </c>
      <c r="O164" s="16">
        <v>90000</v>
      </c>
      <c r="P164">
        <f t="shared" si="4"/>
        <v>0</v>
      </c>
      <c r="Q164" t="str">
        <f t="shared" si="5"/>
        <v>Western Canada</v>
      </c>
      <c r="R164">
        <f>IF(Table5[[#This Row],[Position]]="Data Analyst",1,0)</f>
        <v>0</v>
      </c>
      <c r="S164">
        <f>IF(Table5[[#This Row],[Position]]="Data Engineer",1,0)</f>
        <v>0</v>
      </c>
      <c r="T164">
        <f>IF(Table5[[#This Row],[Position]]="Risk Analyst",1,0)</f>
        <v>0</v>
      </c>
      <c r="U164">
        <f>IF(Table5[[#This Row],[Position]]="System Analyst",1,0)</f>
        <v>0</v>
      </c>
      <c r="V164">
        <f>IF(Table5[[#This Row],[Position]]="Business Analyst",1,0)</f>
        <v>0</v>
      </c>
    </row>
    <row r="165" spans="1:22" x14ac:dyDescent="0.2">
      <c r="A165" s="5" t="s">
        <v>48</v>
      </c>
      <c r="B165" s="5" t="s">
        <v>459</v>
      </c>
      <c r="C165" s="5" t="s">
        <v>50</v>
      </c>
      <c r="D165" s="5" t="s">
        <v>460</v>
      </c>
      <c r="E165" s="5" t="s">
        <v>1835</v>
      </c>
      <c r="F165" s="5" t="s">
        <v>1835</v>
      </c>
      <c r="G165" s="5" t="s">
        <v>1835</v>
      </c>
      <c r="H165" s="5" t="s">
        <v>146</v>
      </c>
      <c r="I165" s="5" t="s">
        <v>461</v>
      </c>
      <c r="J165" s="5" t="s">
        <v>20</v>
      </c>
      <c r="K165" s="5" t="s">
        <v>32</v>
      </c>
      <c r="L165" s="5" t="s">
        <v>21</v>
      </c>
      <c r="M165" s="17">
        <v>68500</v>
      </c>
      <c r="N165" s="17">
        <v>87000</v>
      </c>
      <c r="O165" s="18">
        <v>77750</v>
      </c>
      <c r="P165">
        <f t="shared" si="4"/>
        <v>0</v>
      </c>
      <c r="Q165" t="str">
        <f t="shared" si="5"/>
        <v>Central Canada</v>
      </c>
      <c r="R165">
        <f>IF(Table5[[#This Row],[Position]]="Data Analyst",1,0)</f>
        <v>0</v>
      </c>
      <c r="S165">
        <f>IF(Table5[[#This Row],[Position]]="Data Engineer",1,0)</f>
        <v>0</v>
      </c>
      <c r="T165">
        <f>IF(Table5[[#This Row],[Position]]="Risk Analyst",1,0)</f>
        <v>0</v>
      </c>
      <c r="U165">
        <f>IF(Table5[[#This Row],[Position]]="System Analyst",1,0)</f>
        <v>0</v>
      </c>
      <c r="V165">
        <f>IF(Table5[[#This Row],[Position]]="Business Analyst",1,0)</f>
        <v>0</v>
      </c>
    </row>
    <row r="166" spans="1:22" x14ac:dyDescent="0.2">
      <c r="A166" s="4" t="s">
        <v>55</v>
      </c>
      <c r="B166" s="4" t="s">
        <v>464</v>
      </c>
      <c r="C166" s="4" t="s">
        <v>50</v>
      </c>
      <c r="D166" s="4" t="s">
        <v>387</v>
      </c>
      <c r="E166" s="4" t="s">
        <v>37</v>
      </c>
      <c r="F166" s="4" t="s">
        <v>37</v>
      </c>
      <c r="G166" s="4" t="s">
        <v>37</v>
      </c>
      <c r="H166" s="4" t="s">
        <v>31</v>
      </c>
      <c r="I166" s="4" t="s">
        <v>465</v>
      </c>
      <c r="J166" s="4" t="s">
        <v>45</v>
      </c>
      <c r="K166" s="4" t="s">
        <v>32</v>
      </c>
      <c r="L166" s="4" t="s">
        <v>33</v>
      </c>
      <c r="M166" s="15">
        <v>68000</v>
      </c>
      <c r="N166" s="15">
        <v>88300</v>
      </c>
      <c r="O166" s="16">
        <v>78150</v>
      </c>
      <c r="P166">
        <f t="shared" si="4"/>
        <v>0</v>
      </c>
      <c r="Q166" t="str">
        <f t="shared" si="5"/>
        <v>Central Canada</v>
      </c>
      <c r="R166">
        <f>IF(Table5[[#This Row],[Position]]="Data Analyst",1,0)</f>
        <v>0</v>
      </c>
      <c r="S166">
        <f>IF(Table5[[#This Row],[Position]]="Data Engineer",1,0)</f>
        <v>0</v>
      </c>
      <c r="T166">
        <f>IF(Table5[[#This Row],[Position]]="Risk Analyst",1,0)</f>
        <v>0</v>
      </c>
      <c r="U166">
        <f>IF(Table5[[#This Row],[Position]]="System Analyst",1,0)</f>
        <v>0</v>
      </c>
      <c r="V166">
        <f>IF(Table5[[#This Row],[Position]]="Business Analyst",1,0)</f>
        <v>0</v>
      </c>
    </row>
    <row r="167" spans="1:22" x14ac:dyDescent="0.2">
      <c r="A167" s="5" t="s">
        <v>55</v>
      </c>
      <c r="B167" s="5" t="s">
        <v>466</v>
      </c>
      <c r="C167" s="5" t="s">
        <v>23</v>
      </c>
      <c r="D167" s="5" t="s">
        <v>263</v>
      </c>
      <c r="E167" s="5" t="s">
        <v>37</v>
      </c>
      <c r="F167" s="5" t="s">
        <v>37</v>
      </c>
      <c r="G167" s="5" t="s">
        <v>37</v>
      </c>
      <c r="H167" s="5" t="s">
        <v>31</v>
      </c>
      <c r="I167" s="5" t="s">
        <v>264</v>
      </c>
      <c r="J167" s="5" t="s">
        <v>20</v>
      </c>
      <c r="K167" s="5" t="s">
        <v>32</v>
      </c>
      <c r="L167" s="5" t="s">
        <v>93</v>
      </c>
      <c r="M167" s="17">
        <v>68000</v>
      </c>
      <c r="N167" s="17">
        <v>88300</v>
      </c>
      <c r="O167" s="18">
        <v>78150</v>
      </c>
      <c r="P167">
        <f t="shared" si="4"/>
        <v>0</v>
      </c>
      <c r="Q167" t="str">
        <f t="shared" si="5"/>
        <v>Central Canada</v>
      </c>
      <c r="R167">
        <f>IF(Table5[[#This Row],[Position]]="Data Analyst",1,0)</f>
        <v>0</v>
      </c>
      <c r="S167">
        <f>IF(Table5[[#This Row],[Position]]="Data Engineer",1,0)</f>
        <v>0</v>
      </c>
      <c r="T167">
        <f>IF(Table5[[#This Row],[Position]]="Risk Analyst",1,0)</f>
        <v>0</v>
      </c>
      <c r="U167">
        <f>IF(Table5[[#This Row],[Position]]="System Analyst",1,0)</f>
        <v>0</v>
      </c>
      <c r="V167">
        <f>IF(Table5[[#This Row],[Position]]="Business Analyst",1,0)</f>
        <v>1</v>
      </c>
    </row>
    <row r="168" spans="1:22" x14ac:dyDescent="0.2">
      <c r="A168" s="4" t="s">
        <v>81</v>
      </c>
      <c r="B168" s="4" t="s">
        <v>467</v>
      </c>
      <c r="C168" s="4" t="s">
        <v>23</v>
      </c>
      <c r="D168" s="4" t="s">
        <v>91</v>
      </c>
      <c r="E168" s="4" t="s">
        <v>63</v>
      </c>
      <c r="F168" s="4" t="s">
        <v>63</v>
      </c>
      <c r="G168" s="4" t="s">
        <v>63</v>
      </c>
      <c r="H168" s="4" t="s">
        <v>53</v>
      </c>
      <c r="I168" s="4" t="s">
        <v>468</v>
      </c>
      <c r="J168" s="4" t="s">
        <v>45</v>
      </c>
      <c r="K168" s="4" t="s">
        <v>32</v>
      </c>
      <c r="L168" s="4" t="s">
        <v>93</v>
      </c>
      <c r="M168" s="15">
        <v>66000</v>
      </c>
      <c r="N168" s="15">
        <v>84500</v>
      </c>
      <c r="O168" s="16">
        <v>75250</v>
      </c>
      <c r="P168">
        <f t="shared" si="4"/>
        <v>0</v>
      </c>
      <c r="Q168" t="str">
        <f t="shared" si="5"/>
        <v>Western Canada</v>
      </c>
      <c r="R168">
        <f>IF(Table5[[#This Row],[Position]]="Data Analyst",1,0)</f>
        <v>0</v>
      </c>
      <c r="S168">
        <f>IF(Table5[[#This Row],[Position]]="Data Engineer",1,0)</f>
        <v>0</v>
      </c>
      <c r="T168">
        <f>IF(Table5[[#This Row],[Position]]="Risk Analyst",1,0)</f>
        <v>0</v>
      </c>
      <c r="U168">
        <f>IF(Table5[[#This Row],[Position]]="System Analyst",1,0)</f>
        <v>0</v>
      </c>
      <c r="V168">
        <f>IF(Table5[[#This Row],[Position]]="Business Analyst",1,0)</f>
        <v>1</v>
      </c>
    </row>
    <row r="169" spans="1:22" x14ac:dyDescent="0.2">
      <c r="A169" s="5" t="s">
        <v>48</v>
      </c>
      <c r="B169" s="5" t="s">
        <v>469</v>
      </c>
      <c r="C169" s="5" t="s">
        <v>23</v>
      </c>
      <c r="D169" s="5" t="s">
        <v>470</v>
      </c>
      <c r="E169" s="5" t="s">
        <v>63</v>
      </c>
      <c r="F169" s="5" t="s">
        <v>63</v>
      </c>
      <c r="G169" s="5" t="s">
        <v>63</v>
      </c>
      <c r="H169" s="5" t="s">
        <v>53</v>
      </c>
      <c r="I169" s="5" t="s">
        <v>463</v>
      </c>
      <c r="J169" s="5" t="s">
        <v>45</v>
      </c>
      <c r="K169" s="5" t="s">
        <v>32</v>
      </c>
      <c r="L169" s="5" t="s">
        <v>33</v>
      </c>
      <c r="M169" s="17">
        <v>68500</v>
      </c>
      <c r="N169" s="17">
        <v>87000</v>
      </c>
      <c r="O169" s="18">
        <v>77750</v>
      </c>
      <c r="P169">
        <f t="shared" si="4"/>
        <v>0</v>
      </c>
      <c r="Q169" t="str">
        <f t="shared" si="5"/>
        <v>Western Canada</v>
      </c>
      <c r="R169">
        <f>IF(Table5[[#This Row],[Position]]="Data Analyst",1,0)</f>
        <v>0</v>
      </c>
      <c r="S169">
        <f>IF(Table5[[#This Row],[Position]]="Data Engineer",1,0)</f>
        <v>0</v>
      </c>
      <c r="T169">
        <f>IF(Table5[[#This Row],[Position]]="Risk Analyst",1,0)</f>
        <v>0</v>
      </c>
      <c r="U169">
        <f>IF(Table5[[#This Row],[Position]]="System Analyst",1,0)</f>
        <v>0</v>
      </c>
      <c r="V169">
        <f>IF(Table5[[#This Row],[Position]]="Business Analyst",1,0)</f>
        <v>1</v>
      </c>
    </row>
    <row r="170" spans="1:22" x14ac:dyDescent="0.2">
      <c r="A170" s="4" t="s">
        <v>55</v>
      </c>
      <c r="B170" s="4" t="s">
        <v>471</v>
      </c>
      <c r="C170" s="4" t="s">
        <v>50</v>
      </c>
      <c r="D170" s="4" t="s">
        <v>472</v>
      </c>
      <c r="E170" s="4" t="s">
        <v>99</v>
      </c>
      <c r="F170" s="4" t="s">
        <v>99</v>
      </c>
      <c r="G170" s="4" t="s">
        <v>99</v>
      </c>
      <c r="H170" s="4" t="s">
        <v>100</v>
      </c>
      <c r="I170" s="4" t="s">
        <v>473</v>
      </c>
      <c r="J170" s="4" t="s">
        <v>20</v>
      </c>
      <c r="K170" s="4" t="s">
        <v>32</v>
      </c>
      <c r="L170" s="4" t="s">
        <v>269</v>
      </c>
      <c r="M170" s="15">
        <v>68000</v>
      </c>
      <c r="N170" s="15">
        <v>88300</v>
      </c>
      <c r="O170" s="16">
        <v>78150</v>
      </c>
      <c r="P170">
        <f t="shared" si="4"/>
        <v>0</v>
      </c>
      <c r="Q170" t="str">
        <f t="shared" si="5"/>
        <v>Western Canada</v>
      </c>
      <c r="R170">
        <f>IF(Table5[[#This Row],[Position]]="Data Analyst",1,0)</f>
        <v>0</v>
      </c>
      <c r="S170">
        <f>IF(Table5[[#This Row],[Position]]="Data Engineer",1,0)</f>
        <v>0</v>
      </c>
      <c r="T170">
        <f>IF(Table5[[#This Row],[Position]]="Risk Analyst",1,0)</f>
        <v>0</v>
      </c>
      <c r="U170">
        <f>IF(Table5[[#This Row],[Position]]="System Analyst",1,0)</f>
        <v>0</v>
      </c>
      <c r="V170">
        <f>IF(Table5[[#This Row],[Position]]="Business Analyst",1,0)</f>
        <v>0</v>
      </c>
    </row>
    <row r="171" spans="1:22" x14ac:dyDescent="0.2">
      <c r="A171" s="5" t="s">
        <v>55</v>
      </c>
      <c r="B171" s="5" t="s">
        <v>474</v>
      </c>
      <c r="C171" s="5" t="s">
        <v>50</v>
      </c>
      <c r="D171" s="5" t="s">
        <v>475</v>
      </c>
      <c r="E171" s="5" t="s">
        <v>37</v>
      </c>
      <c r="F171" s="5" t="s">
        <v>37</v>
      </c>
      <c r="G171" s="5" t="s">
        <v>37</v>
      </c>
      <c r="H171" s="5" t="s">
        <v>31</v>
      </c>
      <c r="I171" s="5" t="s">
        <v>476</v>
      </c>
      <c r="J171" s="5" t="s">
        <v>20</v>
      </c>
      <c r="K171" s="5" t="s">
        <v>32</v>
      </c>
      <c r="L171" s="5" t="s">
        <v>21</v>
      </c>
      <c r="M171" s="17">
        <v>54000</v>
      </c>
      <c r="N171" s="17">
        <v>75000</v>
      </c>
      <c r="O171" s="18">
        <v>64500</v>
      </c>
      <c r="P171">
        <f t="shared" si="4"/>
        <v>0</v>
      </c>
      <c r="Q171" t="str">
        <f t="shared" si="5"/>
        <v>Central Canada</v>
      </c>
      <c r="R171">
        <f>IF(Table5[[#This Row],[Position]]="Data Analyst",1,0)</f>
        <v>0</v>
      </c>
      <c r="S171">
        <f>IF(Table5[[#This Row],[Position]]="Data Engineer",1,0)</f>
        <v>0</v>
      </c>
      <c r="T171">
        <f>IF(Table5[[#This Row],[Position]]="Risk Analyst",1,0)</f>
        <v>0</v>
      </c>
      <c r="U171">
        <f>IF(Table5[[#This Row],[Position]]="System Analyst",1,0)</f>
        <v>0</v>
      </c>
      <c r="V171">
        <f>IF(Table5[[#This Row],[Position]]="Business Analyst",1,0)</f>
        <v>0</v>
      </c>
    </row>
    <row r="172" spans="1:22" x14ac:dyDescent="0.2">
      <c r="A172" s="4" t="s">
        <v>55</v>
      </c>
      <c r="B172" s="4" t="s">
        <v>477</v>
      </c>
      <c r="C172" s="4" t="s">
        <v>50</v>
      </c>
      <c r="D172" s="4" t="s">
        <v>478</v>
      </c>
      <c r="E172" s="4" t="s">
        <v>479</v>
      </c>
      <c r="F172" s="4" t="s">
        <v>17</v>
      </c>
      <c r="G172" s="4" t="s">
        <v>2985</v>
      </c>
      <c r="H172" s="4" t="s">
        <v>31</v>
      </c>
      <c r="I172" s="4" t="s">
        <v>480</v>
      </c>
      <c r="J172" s="4" t="s">
        <v>20</v>
      </c>
      <c r="K172" s="4" t="s">
        <v>17</v>
      </c>
      <c r="L172" s="4" t="s">
        <v>481</v>
      </c>
      <c r="M172" s="15">
        <v>68000</v>
      </c>
      <c r="N172" s="15">
        <v>88300</v>
      </c>
      <c r="O172" s="16">
        <v>78150</v>
      </c>
      <c r="P172">
        <f t="shared" si="4"/>
        <v>1</v>
      </c>
      <c r="Q172" t="str">
        <f t="shared" si="5"/>
        <v>Central Canada</v>
      </c>
      <c r="R172">
        <f>IF(Table5[[#This Row],[Position]]="Data Analyst",1,0)</f>
        <v>0</v>
      </c>
      <c r="S172">
        <f>IF(Table5[[#This Row],[Position]]="Data Engineer",1,0)</f>
        <v>0</v>
      </c>
      <c r="T172">
        <f>IF(Table5[[#This Row],[Position]]="Risk Analyst",1,0)</f>
        <v>0</v>
      </c>
      <c r="U172">
        <f>IF(Table5[[#This Row],[Position]]="System Analyst",1,0)</f>
        <v>0</v>
      </c>
      <c r="V172">
        <f>IF(Table5[[#This Row],[Position]]="Business Analyst",1,0)</f>
        <v>0</v>
      </c>
    </row>
    <row r="173" spans="1:22" x14ac:dyDescent="0.2">
      <c r="A173" s="5" t="s">
        <v>55</v>
      </c>
      <c r="B173" s="5" t="s">
        <v>474</v>
      </c>
      <c r="C173" s="5" t="s">
        <v>50</v>
      </c>
      <c r="D173" s="5" t="s">
        <v>475</v>
      </c>
      <c r="E173" s="5" t="s">
        <v>482</v>
      </c>
      <c r="F173" s="5" t="s">
        <v>482</v>
      </c>
      <c r="G173" s="5" t="s">
        <v>482</v>
      </c>
      <c r="H173" s="5" t="s">
        <v>31</v>
      </c>
      <c r="I173" s="5" t="s">
        <v>476</v>
      </c>
      <c r="J173" s="5" t="s">
        <v>20</v>
      </c>
      <c r="K173" s="5" t="s">
        <v>32</v>
      </c>
      <c r="L173" s="5" t="s">
        <v>21</v>
      </c>
      <c r="M173" s="17">
        <v>54000</v>
      </c>
      <c r="N173" s="17">
        <v>75000</v>
      </c>
      <c r="O173" s="18">
        <v>64500</v>
      </c>
      <c r="P173">
        <f t="shared" si="4"/>
        <v>0</v>
      </c>
      <c r="Q173" t="str">
        <f t="shared" si="5"/>
        <v>Central Canada</v>
      </c>
      <c r="R173">
        <f>IF(Table5[[#This Row],[Position]]="Data Analyst",1,0)</f>
        <v>0</v>
      </c>
      <c r="S173">
        <f>IF(Table5[[#This Row],[Position]]="Data Engineer",1,0)</f>
        <v>0</v>
      </c>
      <c r="T173">
        <f>IF(Table5[[#This Row],[Position]]="Risk Analyst",1,0)</f>
        <v>0</v>
      </c>
      <c r="U173">
        <f>IF(Table5[[#This Row],[Position]]="System Analyst",1,0)</f>
        <v>0</v>
      </c>
      <c r="V173">
        <f>IF(Table5[[#This Row],[Position]]="Business Analyst",1,0)</f>
        <v>0</v>
      </c>
    </row>
    <row r="174" spans="1:22" x14ac:dyDescent="0.2">
      <c r="A174" s="4" t="s">
        <v>81</v>
      </c>
      <c r="B174" s="4" t="s">
        <v>483</v>
      </c>
      <c r="C174" s="4" t="s">
        <v>23</v>
      </c>
      <c r="D174" s="4" t="s">
        <v>484</v>
      </c>
      <c r="E174" s="4" t="s">
        <v>37</v>
      </c>
      <c r="F174" s="4" t="s">
        <v>37</v>
      </c>
      <c r="G174" s="4" t="s">
        <v>37</v>
      </c>
      <c r="H174" s="4" t="s">
        <v>31</v>
      </c>
      <c r="I174" s="4" t="s">
        <v>72</v>
      </c>
      <c r="J174" s="4" t="s">
        <v>20</v>
      </c>
      <c r="K174" s="4" t="s">
        <v>32</v>
      </c>
      <c r="L174" s="4" t="s">
        <v>33</v>
      </c>
      <c r="M174" s="15">
        <v>66000</v>
      </c>
      <c r="N174" s="15">
        <v>84500</v>
      </c>
      <c r="O174" s="16">
        <v>75250</v>
      </c>
      <c r="P174">
        <f t="shared" si="4"/>
        <v>0</v>
      </c>
      <c r="Q174" t="str">
        <f t="shared" si="5"/>
        <v>Central Canada</v>
      </c>
      <c r="R174">
        <f>IF(Table5[[#This Row],[Position]]="Data Analyst",1,0)</f>
        <v>0</v>
      </c>
      <c r="S174">
        <f>IF(Table5[[#This Row],[Position]]="Data Engineer",1,0)</f>
        <v>0</v>
      </c>
      <c r="T174">
        <f>IF(Table5[[#This Row],[Position]]="Risk Analyst",1,0)</f>
        <v>0</v>
      </c>
      <c r="U174">
        <f>IF(Table5[[#This Row],[Position]]="System Analyst",1,0)</f>
        <v>0</v>
      </c>
      <c r="V174">
        <f>IF(Table5[[#This Row],[Position]]="Business Analyst",1,0)</f>
        <v>1</v>
      </c>
    </row>
    <row r="175" spans="1:22" x14ac:dyDescent="0.2">
      <c r="A175" s="5" t="s">
        <v>55</v>
      </c>
      <c r="B175" s="5" t="s">
        <v>474</v>
      </c>
      <c r="C175" s="5" t="s">
        <v>50</v>
      </c>
      <c r="D175" s="5" t="s">
        <v>475</v>
      </c>
      <c r="E175" s="5" t="s">
        <v>30</v>
      </c>
      <c r="F175" s="5" t="s">
        <v>30</v>
      </c>
      <c r="G175" s="5" t="s">
        <v>30</v>
      </c>
      <c r="H175" s="5" t="s">
        <v>31</v>
      </c>
      <c r="I175" s="5" t="s">
        <v>476</v>
      </c>
      <c r="J175" s="5" t="s">
        <v>20</v>
      </c>
      <c r="K175" s="5" t="s">
        <v>32</v>
      </c>
      <c r="L175" s="5" t="s">
        <v>21</v>
      </c>
      <c r="M175" s="17">
        <v>54000</v>
      </c>
      <c r="N175" s="17">
        <v>75000</v>
      </c>
      <c r="O175" s="18">
        <v>64500</v>
      </c>
      <c r="P175">
        <f t="shared" si="4"/>
        <v>0</v>
      </c>
      <c r="Q175" t="str">
        <f t="shared" si="5"/>
        <v>Central Canada</v>
      </c>
      <c r="R175">
        <f>IF(Table5[[#This Row],[Position]]="Data Analyst",1,0)</f>
        <v>0</v>
      </c>
      <c r="S175">
        <f>IF(Table5[[#This Row],[Position]]="Data Engineer",1,0)</f>
        <v>0</v>
      </c>
      <c r="T175">
        <f>IF(Table5[[#This Row],[Position]]="Risk Analyst",1,0)</f>
        <v>0</v>
      </c>
      <c r="U175">
        <f>IF(Table5[[#This Row],[Position]]="System Analyst",1,0)</f>
        <v>0</v>
      </c>
      <c r="V175">
        <f>IF(Table5[[#This Row],[Position]]="Business Analyst",1,0)</f>
        <v>0</v>
      </c>
    </row>
    <row r="176" spans="1:22" x14ac:dyDescent="0.2">
      <c r="A176" s="4" t="s">
        <v>55</v>
      </c>
      <c r="B176" s="4" t="s">
        <v>485</v>
      </c>
      <c r="C176" s="4" t="s">
        <v>35</v>
      </c>
      <c r="D176" s="4" t="s">
        <v>91</v>
      </c>
      <c r="E176" s="4" t="s">
        <v>37</v>
      </c>
      <c r="F176" s="4" t="s">
        <v>37</v>
      </c>
      <c r="G176" s="4" t="s">
        <v>37</v>
      </c>
      <c r="H176" s="4" t="s">
        <v>31</v>
      </c>
      <c r="I176" s="4" t="s">
        <v>486</v>
      </c>
      <c r="J176" s="4" t="s">
        <v>45</v>
      </c>
      <c r="K176" s="4" t="s">
        <v>32</v>
      </c>
      <c r="L176" s="4" t="s">
        <v>93</v>
      </c>
      <c r="M176" s="15">
        <v>68000</v>
      </c>
      <c r="N176" s="15">
        <v>88300</v>
      </c>
      <c r="O176" s="16">
        <v>78150</v>
      </c>
      <c r="P176">
        <f t="shared" si="4"/>
        <v>0</v>
      </c>
      <c r="Q176" t="str">
        <f t="shared" si="5"/>
        <v>Central Canada</v>
      </c>
      <c r="R176">
        <f>IF(Table5[[#This Row],[Position]]="Data Analyst",1,0)</f>
        <v>0</v>
      </c>
      <c r="S176">
        <f>IF(Table5[[#This Row],[Position]]="Data Engineer",1,0)</f>
        <v>1</v>
      </c>
      <c r="T176">
        <f>IF(Table5[[#This Row],[Position]]="Risk Analyst",1,0)</f>
        <v>0</v>
      </c>
      <c r="U176">
        <f>IF(Table5[[#This Row],[Position]]="System Analyst",1,0)</f>
        <v>0</v>
      </c>
      <c r="V176">
        <f>IF(Table5[[#This Row],[Position]]="Business Analyst",1,0)</f>
        <v>0</v>
      </c>
    </row>
    <row r="177" spans="1:22" x14ac:dyDescent="0.2">
      <c r="A177" s="5" t="s">
        <v>55</v>
      </c>
      <c r="B177" s="5" t="s">
        <v>474</v>
      </c>
      <c r="C177" s="5" t="s">
        <v>50</v>
      </c>
      <c r="D177" s="5" t="s">
        <v>475</v>
      </c>
      <c r="E177" s="5" t="s">
        <v>487</v>
      </c>
      <c r="F177" s="5" t="s">
        <v>487</v>
      </c>
      <c r="G177" s="5" t="s">
        <v>487</v>
      </c>
      <c r="H177" s="5" t="s">
        <v>31</v>
      </c>
      <c r="I177" s="5" t="s">
        <v>476</v>
      </c>
      <c r="J177" s="5" t="s">
        <v>20</v>
      </c>
      <c r="K177" s="5" t="s">
        <v>32</v>
      </c>
      <c r="L177" s="5" t="s">
        <v>21</v>
      </c>
      <c r="M177" s="17">
        <v>54000</v>
      </c>
      <c r="N177" s="17">
        <v>75000</v>
      </c>
      <c r="O177" s="18">
        <v>64500</v>
      </c>
      <c r="P177">
        <f t="shared" si="4"/>
        <v>0</v>
      </c>
      <c r="Q177" t="str">
        <f t="shared" si="5"/>
        <v>Central Canada</v>
      </c>
      <c r="R177">
        <f>IF(Table5[[#This Row],[Position]]="Data Analyst",1,0)</f>
        <v>0</v>
      </c>
      <c r="S177">
        <f>IF(Table5[[#This Row],[Position]]="Data Engineer",1,0)</f>
        <v>0</v>
      </c>
      <c r="T177">
        <f>IF(Table5[[#This Row],[Position]]="Risk Analyst",1,0)</f>
        <v>0</v>
      </c>
      <c r="U177">
        <f>IF(Table5[[#This Row],[Position]]="System Analyst",1,0)</f>
        <v>0</v>
      </c>
      <c r="V177">
        <f>IF(Table5[[#This Row],[Position]]="Business Analyst",1,0)</f>
        <v>0</v>
      </c>
    </row>
    <row r="178" spans="1:22" x14ac:dyDescent="0.2">
      <c r="A178" s="4" t="s">
        <v>55</v>
      </c>
      <c r="B178" s="4" t="s">
        <v>474</v>
      </c>
      <c r="C178" s="4" t="s">
        <v>50</v>
      </c>
      <c r="D178" s="4" t="s">
        <v>475</v>
      </c>
      <c r="E178" s="4" t="s">
        <v>99</v>
      </c>
      <c r="F178" s="4" t="s">
        <v>99</v>
      </c>
      <c r="G178" s="4" t="s">
        <v>99</v>
      </c>
      <c r="H178" s="4" t="s">
        <v>100</v>
      </c>
      <c r="I178" s="4" t="s">
        <v>476</v>
      </c>
      <c r="J178" s="4" t="s">
        <v>20</v>
      </c>
      <c r="K178" s="4" t="s">
        <v>32</v>
      </c>
      <c r="L178" s="4" t="s">
        <v>21</v>
      </c>
      <c r="M178" s="15">
        <v>54000</v>
      </c>
      <c r="N178" s="15">
        <v>75000</v>
      </c>
      <c r="O178" s="16">
        <v>64500</v>
      </c>
      <c r="P178">
        <f t="shared" si="4"/>
        <v>0</v>
      </c>
      <c r="Q178" t="str">
        <f t="shared" si="5"/>
        <v>Western Canada</v>
      </c>
      <c r="R178">
        <f>IF(Table5[[#This Row],[Position]]="Data Analyst",1,0)</f>
        <v>0</v>
      </c>
      <c r="S178">
        <f>IF(Table5[[#This Row],[Position]]="Data Engineer",1,0)</f>
        <v>0</v>
      </c>
      <c r="T178">
        <f>IF(Table5[[#This Row],[Position]]="Risk Analyst",1,0)</f>
        <v>0</v>
      </c>
      <c r="U178">
        <f>IF(Table5[[#This Row],[Position]]="System Analyst",1,0)</f>
        <v>0</v>
      </c>
      <c r="V178">
        <f>IF(Table5[[#This Row],[Position]]="Business Analyst",1,0)</f>
        <v>0</v>
      </c>
    </row>
    <row r="179" spans="1:22" x14ac:dyDescent="0.2">
      <c r="A179" s="5" t="s">
        <v>81</v>
      </c>
      <c r="B179" s="5" t="s">
        <v>488</v>
      </c>
      <c r="C179" s="5" t="s">
        <v>50</v>
      </c>
      <c r="D179" s="5" t="s">
        <v>489</v>
      </c>
      <c r="E179" s="5" t="s">
        <v>37</v>
      </c>
      <c r="F179" s="5" t="s">
        <v>37</v>
      </c>
      <c r="G179" s="5" t="s">
        <v>37</v>
      </c>
      <c r="H179" s="5" t="s">
        <v>31</v>
      </c>
      <c r="I179" s="5" t="s">
        <v>311</v>
      </c>
      <c r="J179" s="5" t="s">
        <v>45</v>
      </c>
      <c r="K179" s="5" t="s">
        <v>32</v>
      </c>
      <c r="L179" s="5" t="s">
        <v>93</v>
      </c>
      <c r="M179" s="17">
        <v>66000</v>
      </c>
      <c r="N179" s="17">
        <v>84500</v>
      </c>
      <c r="O179" s="18">
        <v>75250</v>
      </c>
      <c r="P179">
        <f t="shared" si="4"/>
        <v>0</v>
      </c>
      <c r="Q179" t="str">
        <f t="shared" si="5"/>
        <v>Central Canada</v>
      </c>
      <c r="R179">
        <f>IF(Table5[[#This Row],[Position]]="Data Analyst",1,0)</f>
        <v>0</v>
      </c>
      <c r="S179">
        <f>IF(Table5[[#This Row],[Position]]="Data Engineer",1,0)</f>
        <v>0</v>
      </c>
      <c r="T179">
        <f>IF(Table5[[#This Row],[Position]]="Risk Analyst",1,0)</f>
        <v>0</v>
      </c>
      <c r="U179">
        <f>IF(Table5[[#This Row],[Position]]="System Analyst",1,0)</f>
        <v>0</v>
      </c>
      <c r="V179">
        <f>IF(Table5[[#This Row],[Position]]="Business Analyst",1,0)</f>
        <v>0</v>
      </c>
    </row>
    <row r="180" spans="1:22" x14ac:dyDescent="0.2">
      <c r="A180" s="4" t="s">
        <v>55</v>
      </c>
      <c r="B180" s="4" t="s">
        <v>490</v>
      </c>
      <c r="C180" s="4" t="s">
        <v>23</v>
      </c>
      <c r="D180" s="4" t="s">
        <v>491</v>
      </c>
      <c r="E180" s="4" t="s">
        <v>1835</v>
      </c>
      <c r="F180" s="4" t="s">
        <v>1835</v>
      </c>
      <c r="G180" s="4" t="s">
        <v>1835</v>
      </c>
      <c r="H180" s="4" t="s">
        <v>146</v>
      </c>
      <c r="I180" s="4" t="s">
        <v>18</v>
      </c>
      <c r="J180" s="4" t="s">
        <v>45</v>
      </c>
      <c r="K180" s="4" t="s">
        <v>32</v>
      </c>
      <c r="L180" s="4" t="s">
        <v>21</v>
      </c>
      <c r="M180" s="15">
        <v>68000</v>
      </c>
      <c r="N180" s="15">
        <v>88300</v>
      </c>
      <c r="O180" s="16">
        <v>78150</v>
      </c>
      <c r="P180">
        <f t="shared" si="4"/>
        <v>0</v>
      </c>
      <c r="Q180" t="str">
        <f t="shared" si="5"/>
        <v>Central Canada</v>
      </c>
      <c r="R180">
        <f>IF(Table5[[#This Row],[Position]]="Data Analyst",1,0)</f>
        <v>0</v>
      </c>
      <c r="S180">
        <f>IF(Table5[[#This Row],[Position]]="Data Engineer",1,0)</f>
        <v>0</v>
      </c>
      <c r="T180">
        <f>IF(Table5[[#This Row],[Position]]="Risk Analyst",1,0)</f>
        <v>0</v>
      </c>
      <c r="U180">
        <f>IF(Table5[[#This Row],[Position]]="System Analyst",1,0)</f>
        <v>0</v>
      </c>
      <c r="V180">
        <f>IF(Table5[[#This Row],[Position]]="Business Analyst",1,0)</f>
        <v>1</v>
      </c>
    </row>
    <row r="181" spans="1:22" x14ac:dyDescent="0.2">
      <c r="A181" s="5" t="s">
        <v>55</v>
      </c>
      <c r="B181" s="5" t="s">
        <v>474</v>
      </c>
      <c r="C181" s="5" t="s">
        <v>50</v>
      </c>
      <c r="D181" s="5" t="s">
        <v>475</v>
      </c>
      <c r="E181" s="5" t="s">
        <v>63</v>
      </c>
      <c r="F181" s="5" t="s">
        <v>63</v>
      </c>
      <c r="G181" s="5" t="s">
        <v>63</v>
      </c>
      <c r="H181" s="5" t="s">
        <v>53</v>
      </c>
      <c r="I181" s="5" t="s">
        <v>476</v>
      </c>
      <c r="J181" s="5" t="s">
        <v>20</v>
      </c>
      <c r="K181" s="5" t="s">
        <v>32</v>
      </c>
      <c r="L181" s="5" t="s">
        <v>21</v>
      </c>
      <c r="M181" s="17">
        <v>54000</v>
      </c>
      <c r="N181" s="17">
        <v>75000</v>
      </c>
      <c r="O181" s="18">
        <v>64500</v>
      </c>
      <c r="P181">
        <f t="shared" si="4"/>
        <v>0</v>
      </c>
      <c r="Q181" t="str">
        <f t="shared" si="5"/>
        <v>Western Canada</v>
      </c>
      <c r="R181">
        <f>IF(Table5[[#This Row],[Position]]="Data Analyst",1,0)</f>
        <v>0</v>
      </c>
      <c r="S181">
        <f>IF(Table5[[#This Row],[Position]]="Data Engineer",1,0)</f>
        <v>0</v>
      </c>
      <c r="T181">
        <f>IF(Table5[[#This Row],[Position]]="Risk Analyst",1,0)</f>
        <v>0</v>
      </c>
      <c r="U181">
        <f>IF(Table5[[#This Row],[Position]]="System Analyst",1,0)</f>
        <v>0</v>
      </c>
      <c r="V181">
        <f>IF(Table5[[#This Row],[Position]]="Business Analyst",1,0)</f>
        <v>0</v>
      </c>
    </row>
    <row r="182" spans="1:22" x14ac:dyDescent="0.2">
      <c r="A182" s="4" t="s">
        <v>48</v>
      </c>
      <c r="B182" s="4" t="s">
        <v>336</v>
      </c>
      <c r="C182" s="4" t="s">
        <v>50</v>
      </c>
      <c r="D182" s="4" t="s">
        <v>492</v>
      </c>
      <c r="E182" s="4" t="s">
        <v>99</v>
      </c>
      <c r="F182" s="4" t="s">
        <v>99</v>
      </c>
      <c r="G182" s="4" t="s">
        <v>99</v>
      </c>
      <c r="H182" s="4" t="s">
        <v>100</v>
      </c>
      <c r="I182" s="4" t="s">
        <v>54</v>
      </c>
      <c r="J182" s="4" t="s">
        <v>20</v>
      </c>
      <c r="K182" s="4" t="s">
        <v>32</v>
      </c>
      <c r="L182" s="4" t="s">
        <v>33</v>
      </c>
      <c r="M182" s="15">
        <v>65000</v>
      </c>
      <c r="N182" s="15">
        <v>85000</v>
      </c>
      <c r="O182" s="16">
        <v>75000</v>
      </c>
      <c r="P182">
        <f t="shared" si="4"/>
        <v>0</v>
      </c>
      <c r="Q182" t="str">
        <f t="shared" si="5"/>
        <v>Western Canada</v>
      </c>
      <c r="R182">
        <f>IF(Table5[[#This Row],[Position]]="Data Analyst",1,0)</f>
        <v>0</v>
      </c>
      <c r="S182">
        <f>IF(Table5[[#This Row],[Position]]="Data Engineer",1,0)</f>
        <v>0</v>
      </c>
      <c r="T182">
        <f>IF(Table5[[#This Row],[Position]]="Risk Analyst",1,0)</f>
        <v>0</v>
      </c>
      <c r="U182">
        <f>IF(Table5[[#This Row],[Position]]="System Analyst",1,0)</f>
        <v>0</v>
      </c>
      <c r="V182">
        <f>IF(Table5[[#This Row],[Position]]="Business Analyst",1,0)</f>
        <v>0</v>
      </c>
    </row>
    <row r="183" spans="1:22" x14ac:dyDescent="0.2">
      <c r="A183" s="5" t="s">
        <v>96</v>
      </c>
      <c r="B183" s="5" t="s">
        <v>493</v>
      </c>
      <c r="C183" s="5" t="s">
        <v>50</v>
      </c>
      <c r="D183" s="5" t="s">
        <v>494</v>
      </c>
      <c r="E183" s="5" t="s">
        <v>37</v>
      </c>
      <c r="F183" s="5" t="s">
        <v>37</v>
      </c>
      <c r="G183" s="5" t="s">
        <v>37</v>
      </c>
      <c r="H183" s="5" t="s">
        <v>31</v>
      </c>
      <c r="I183" s="5" t="s">
        <v>495</v>
      </c>
      <c r="J183" s="5" t="s">
        <v>45</v>
      </c>
      <c r="K183" s="5" t="s">
        <v>32</v>
      </c>
      <c r="L183" s="5" t="s">
        <v>33</v>
      </c>
      <c r="M183" s="17">
        <v>50000</v>
      </c>
      <c r="N183" s="17">
        <v>76458</v>
      </c>
      <c r="O183" s="18">
        <v>63229</v>
      </c>
      <c r="P183">
        <f t="shared" si="4"/>
        <v>0</v>
      </c>
      <c r="Q183" t="str">
        <f t="shared" si="5"/>
        <v>Central Canada</v>
      </c>
      <c r="R183">
        <f>IF(Table5[[#This Row],[Position]]="Data Analyst",1,0)</f>
        <v>0</v>
      </c>
      <c r="S183">
        <f>IF(Table5[[#This Row],[Position]]="Data Engineer",1,0)</f>
        <v>0</v>
      </c>
      <c r="T183">
        <f>IF(Table5[[#This Row],[Position]]="Risk Analyst",1,0)</f>
        <v>0</v>
      </c>
      <c r="U183">
        <f>IF(Table5[[#This Row],[Position]]="System Analyst",1,0)</f>
        <v>0</v>
      </c>
      <c r="V183">
        <f>IF(Table5[[#This Row],[Position]]="Business Analyst",1,0)</f>
        <v>0</v>
      </c>
    </row>
    <row r="184" spans="1:22" x14ac:dyDescent="0.2">
      <c r="A184" s="4" t="s">
        <v>55</v>
      </c>
      <c r="B184" s="4" t="s">
        <v>496</v>
      </c>
      <c r="C184" s="4" t="s">
        <v>23</v>
      </c>
      <c r="D184" s="4" t="s">
        <v>497</v>
      </c>
      <c r="E184" s="4" t="s">
        <v>123</v>
      </c>
      <c r="F184" s="4" t="s">
        <v>123</v>
      </c>
      <c r="G184" s="4" t="s">
        <v>123</v>
      </c>
      <c r="H184" s="4" t="s">
        <v>31</v>
      </c>
      <c r="I184" s="4" t="s">
        <v>193</v>
      </c>
      <c r="J184" s="4" t="s">
        <v>45</v>
      </c>
      <c r="K184" s="4" t="s">
        <v>32</v>
      </c>
      <c r="L184" s="4" t="s">
        <v>21</v>
      </c>
      <c r="M184" s="15">
        <v>68000</v>
      </c>
      <c r="N184" s="15">
        <v>88300</v>
      </c>
      <c r="O184" s="16">
        <v>78150</v>
      </c>
      <c r="P184">
        <f t="shared" si="4"/>
        <v>0</v>
      </c>
      <c r="Q184" t="str">
        <f t="shared" si="5"/>
        <v>Central Canada</v>
      </c>
      <c r="R184">
        <f>IF(Table5[[#This Row],[Position]]="Data Analyst",1,0)</f>
        <v>0</v>
      </c>
      <c r="S184">
        <f>IF(Table5[[#This Row],[Position]]="Data Engineer",1,0)</f>
        <v>0</v>
      </c>
      <c r="T184">
        <f>IF(Table5[[#This Row],[Position]]="Risk Analyst",1,0)</f>
        <v>0</v>
      </c>
      <c r="U184">
        <f>IF(Table5[[#This Row],[Position]]="System Analyst",1,0)</f>
        <v>0</v>
      </c>
      <c r="V184">
        <f>IF(Table5[[#This Row],[Position]]="Business Analyst",1,0)</f>
        <v>1</v>
      </c>
    </row>
    <row r="185" spans="1:22" x14ac:dyDescent="0.2">
      <c r="A185" s="5" t="s">
        <v>55</v>
      </c>
      <c r="B185" s="5" t="s">
        <v>498</v>
      </c>
      <c r="C185" s="5" t="s">
        <v>50</v>
      </c>
      <c r="D185" s="5" t="s">
        <v>499</v>
      </c>
      <c r="E185" s="5" t="s">
        <v>136</v>
      </c>
      <c r="F185" s="5" t="s">
        <v>136</v>
      </c>
      <c r="G185" s="5" t="s">
        <v>136</v>
      </c>
      <c r="H185" s="5" t="s">
        <v>100</v>
      </c>
      <c r="I185" s="5" t="s">
        <v>500</v>
      </c>
      <c r="J185" s="5" t="s">
        <v>20</v>
      </c>
      <c r="K185" s="5" t="s">
        <v>32</v>
      </c>
      <c r="L185" s="5" t="s">
        <v>227</v>
      </c>
      <c r="M185" s="17">
        <v>68000</v>
      </c>
      <c r="N185" s="17">
        <v>88300</v>
      </c>
      <c r="O185" s="18">
        <v>78150</v>
      </c>
      <c r="P185">
        <f t="shared" si="4"/>
        <v>0</v>
      </c>
      <c r="Q185" t="str">
        <f t="shared" si="5"/>
        <v>Western Canada</v>
      </c>
      <c r="R185">
        <f>IF(Table5[[#This Row],[Position]]="Data Analyst",1,0)</f>
        <v>0</v>
      </c>
      <c r="S185">
        <f>IF(Table5[[#This Row],[Position]]="Data Engineer",1,0)</f>
        <v>0</v>
      </c>
      <c r="T185">
        <f>IF(Table5[[#This Row],[Position]]="Risk Analyst",1,0)</f>
        <v>0</v>
      </c>
      <c r="U185">
        <f>IF(Table5[[#This Row],[Position]]="System Analyst",1,0)</f>
        <v>0</v>
      </c>
      <c r="V185">
        <f>IF(Table5[[#This Row],[Position]]="Business Analyst",1,0)</f>
        <v>0</v>
      </c>
    </row>
    <row r="186" spans="1:22" x14ac:dyDescent="0.2">
      <c r="A186" s="4" t="s">
        <v>55</v>
      </c>
      <c r="B186" s="4" t="s">
        <v>501</v>
      </c>
      <c r="C186" s="4" t="s">
        <v>23</v>
      </c>
      <c r="D186" s="4" t="s">
        <v>263</v>
      </c>
      <c r="E186" s="4" t="s">
        <v>37</v>
      </c>
      <c r="F186" s="4" t="s">
        <v>37</v>
      </c>
      <c r="G186" s="4" t="s">
        <v>37</v>
      </c>
      <c r="H186" s="4" t="s">
        <v>31</v>
      </c>
      <c r="I186" s="4" t="s">
        <v>264</v>
      </c>
      <c r="J186" s="4" t="s">
        <v>20</v>
      </c>
      <c r="K186" s="4" t="s">
        <v>32</v>
      </c>
      <c r="L186" s="4" t="s">
        <v>93</v>
      </c>
      <c r="M186" s="15">
        <v>68000</v>
      </c>
      <c r="N186" s="15">
        <v>88300</v>
      </c>
      <c r="O186" s="16">
        <v>78150</v>
      </c>
      <c r="P186">
        <f t="shared" si="4"/>
        <v>0</v>
      </c>
      <c r="Q186" t="str">
        <f t="shared" si="5"/>
        <v>Central Canada</v>
      </c>
      <c r="R186">
        <f>IF(Table5[[#This Row],[Position]]="Data Analyst",1,0)</f>
        <v>0</v>
      </c>
      <c r="S186">
        <f>IF(Table5[[#This Row],[Position]]="Data Engineer",1,0)</f>
        <v>0</v>
      </c>
      <c r="T186">
        <f>IF(Table5[[#This Row],[Position]]="Risk Analyst",1,0)</f>
        <v>0</v>
      </c>
      <c r="U186">
        <f>IF(Table5[[#This Row],[Position]]="System Analyst",1,0)</f>
        <v>0</v>
      </c>
      <c r="V186">
        <f>IF(Table5[[#This Row],[Position]]="Business Analyst",1,0)</f>
        <v>1</v>
      </c>
    </row>
    <row r="187" spans="1:22" x14ac:dyDescent="0.2">
      <c r="A187" s="5" t="s">
        <v>48</v>
      </c>
      <c r="B187" s="5" t="s">
        <v>502</v>
      </c>
      <c r="C187" s="5" t="s">
        <v>90</v>
      </c>
      <c r="D187" s="5" t="s">
        <v>203</v>
      </c>
      <c r="E187" s="5" t="s">
        <v>204</v>
      </c>
      <c r="F187" s="5" t="s">
        <v>204</v>
      </c>
      <c r="G187" s="5" t="s">
        <v>204</v>
      </c>
      <c r="H187" s="5" t="s">
        <v>31</v>
      </c>
      <c r="I187" s="5" t="s">
        <v>155</v>
      </c>
      <c r="J187" s="5" t="s">
        <v>45</v>
      </c>
      <c r="K187" s="5" t="s">
        <v>32</v>
      </c>
      <c r="L187" s="5" t="s">
        <v>33</v>
      </c>
      <c r="M187" s="17">
        <v>68500</v>
      </c>
      <c r="N187" s="17">
        <v>87000</v>
      </c>
      <c r="O187" s="18">
        <v>77750</v>
      </c>
      <c r="P187">
        <f t="shared" si="4"/>
        <v>0</v>
      </c>
      <c r="Q187" t="str">
        <f t="shared" si="5"/>
        <v>Central Canada</v>
      </c>
      <c r="R187">
        <f>IF(Table5[[#This Row],[Position]]="Data Analyst",1,0)</f>
        <v>0</v>
      </c>
      <c r="S187">
        <f>IF(Table5[[#This Row],[Position]]="Data Engineer",1,0)</f>
        <v>0</v>
      </c>
      <c r="T187">
        <f>IF(Table5[[#This Row],[Position]]="Risk Analyst",1,0)</f>
        <v>0</v>
      </c>
      <c r="U187">
        <f>IF(Table5[[#This Row],[Position]]="System Analyst",1,0)</f>
        <v>1</v>
      </c>
      <c r="V187">
        <f>IF(Table5[[#This Row],[Position]]="Business Analyst",1,0)</f>
        <v>0</v>
      </c>
    </row>
    <row r="188" spans="1:22" x14ac:dyDescent="0.2">
      <c r="A188" s="4" t="s">
        <v>13</v>
      </c>
      <c r="B188" s="4" t="s">
        <v>503</v>
      </c>
      <c r="C188" s="4" t="s">
        <v>41</v>
      </c>
      <c r="D188" s="4" t="s">
        <v>504</v>
      </c>
      <c r="E188" s="4" t="s">
        <v>17</v>
      </c>
      <c r="F188" s="4" t="s">
        <v>17</v>
      </c>
      <c r="G188" s="4" t="s">
        <v>17</v>
      </c>
      <c r="H188" s="4" t="s">
        <v>18</v>
      </c>
      <c r="I188" s="4" t="s">
        <v>505</v>
      </c>
      <c r="J188" s="4" t="s">
        <v>45</v>
      </c>
      <c r="K188" s="4" t="s">
        <v>17</v>
      </c>
      <c r="L188" s="4" t="s">
        <v>325</v>
      </c>
      <c r="M188" s="15">
        <v>70000</v>
      </c>
      <c r="N188" s="15">
        <v>90000</v>
      </c>
      <c r="O188" s="16">
        <v>80000</v>
      </c>
      <c r="P188">
        <f t="shared" si="4"/>
        <v>1</v>
      </c>
      <c r="Q188" t="str">
        <f t="shared" si="5"/>
        <v>Northern Canada</v>
      </c>
      <c r="R188">
        <f>IF(Table5[[#This Row],[Position]]="Data Analyst",1,0)</f>
        <v>0</v>
      </c>
      <c r="S188">
        <f>IF(Table5[[#This Row],[Position]]="Data Engineer",1,0)</f>
        <v>0</v>
      </c>
      <c r="T188">
        <f>IF(Table5[[#This Row],[Position]]="Risk Analyst",1,0)</f>
        <v>0</v>
      </c>
      <c r="U188">
        <f>IF(Table5[[#This Row],[Position]]="System Analyst",1,0)</f>
        <v>0</v>
      </c>
      <c r="V188">
        <f>IF(Table5[[#This Row],[Position]]="Business Analyst",1,0)</f>
        <v>0</v>
      </c>
    </row>
    <row r="189" spans="1:22" x14ac:dyDescent="0.2">
      <c r="A189" s="5" t="s">
        <v>105</v>
      </c>
      <c r="B189" s="5" t="s">
        <v>506</v>
      </c>
      <c r="C189" s="5" t="s">
        <v>188</v>
      </c>
      <c r="D189" s="5" t="s">
        <v>200</v>
      </c>
      <c r="E189" s="5" t="s">
        <v>37</v>
      </c>
      <c r="F189" s="5" t="s">
        <v>37</v>
      </c>
      <c r="G189" s="5" t="s">
        <v>37</v>
      </c>
      <c r="H189" s="5" t="s">
        <v>31</v>
      </c>
      <c r="I189" s="5" t="s">
        <v>507</v>
      </c>
      <c r="J189" s="5" t="s">
        <v>20</v>
      </c>
      <c r="K189" s="5" t="s">
        <v>32</v>
      </c>
      <c r="L189" s="5" t="s">
        <v>21</v>
      </c>
      <c r="M189" s="17">
        <v>69000</v>
      </c>
      <c r="N189" s="17">
        <v>86000</v>
      </c>
      <c r="O189" s="18">
        <v>77500</v>
      </c>
      <c r="P189">
        <f t="shared" si="4"/>
        <v>0</v>
      </c>
      <c r="Q189" t="str">
        <f t="shared" si="5"/>
        <v>Central Canada</v>
      </c>
      <c r="R189">
        <f>IF(Table5[[#This Row],[Position]]="Data Analyst",1,0)</f>
        <v>0</v>
      </c>
      <c r="S189">
        <f>IF(Table5[[#This Row],[Position]]="Data Engineer",1,0)</f>
        <v>0</v>
      </c>
      <c r="T189">
        <f>IF(Table5[[#This Row],[Position]]="Risk Analyst",1,0)</f>
        <v>0</v>
      </c>
      <c r="U189">
        <f>IF(Table5[[#This Row],[Position]]="System Analyst",1,0)</f>
        <v>0</v>
      </c>
      <c r="V189">
        <f>IF(Table5[[#This Row],[Position]]="Business Analyst",1,0)</f>
        <v>0</v>
      </c>
    </row>
    <row r="190" spans="1:22" x14ac:dyDescent="0.2">
      <c r="A190" s="4" t="s">
        <v>22</v>
      </c>
      <c r="B190" s="4" t="s">
        <v>23</v>
      </c>
      <c r="C190" s="4" t="s">
        <v>23</v>
      </c>
      <c r="D190" s="4" t="s">
        <v>508</v>
      </c>
      <c r="E190" s="4" t="s">
        <v>17</v>
      </c>
      <c r="F190" s="4" t="s">
        <v>17</v>
      </c>
      <c r="G190" s="4" t="s">
        <v>17</v>
      </c>
      <c r="H190" s="4" t="s">
        <v>18</v>
      </c>
      <c r="I190" s="4" t="s">
        <v>509</v>
      </c>
      <c r="J190" s="4" t="s">
        <v>20</v>
      </c>
      <c r="K190" s="4" t="s">
        <v>17</v>
      </c>
      <c r="L190" s="4" t="s">
        <v>21</v>
      </c>
      <c r="M190" s="15">
        <v>80000</v>
      </c>
      <c r="N190" s="15">
        <v>90000</v>
      </c>
      <c r="O190" s="16">
        <v>85000</v>
      </c>
      <c r="P190">
        <f t="shared" si="4"/>
        <v>1</v>
      </c>
      <c r="Q190" t="str">
        <f t="shared" si="5"/>
        <v>Northern Canada</v>
      </c>
      <c r="R190">
        <f>IF(Table5[[#This Row],[Position]]="Data Analyst",1,0)</f>
        <v>0</v>
      </c>
      <c r="S190">
        <f>IF(Table5[[#This Row],[Position]]="Data Engineer",1,0)</f>
        <v>0</v>
      </c>
      <c r="T190">
        <f>IF(Table5[[#This Row],[Position]]="Risk Analyst",1,0)</f>
        <v>0</v>
      </c>
      <c r="U190">
        <f>IF(Table5[[#This Row],[Position]]="System Analyst",1,0)</f>
        <v>0</v>
      </c>
      <c r="V190">
        <f>IF(Table5[[#This Row],[Position]]="Business Analyst",1,0)</f>
        <v>1</v>
      </c>
    </row>
    <row r="191" spans="1:22" x14ac:dyDescent="0.2">
      <c r="A191" s="5" t="s">
        <v>105</v>
      </c>
      <c r="B191" s="5" t="s">
        <v>510</v>
      </c>
      <c r="C191" s="5" t="s">
        <v>28</v>
      </c>
      <c r="D191" s="5" t="s">
        <v>511</v>
      </c>
      <c r="E191" s="5" t="s">
        <v>37</v>
      </c>
      <c r="F191" s="5" t="s">
        <v>37</v>
      </c>
      <c r="G191" s="5" t="s">
        <v>37</v>
      </c>
      <c r="H191" s="5" t="s">
        <v>31</v>
      </c>
      <c r="I191" s="5" t="s">
        <v>512</v>
      </c>
      <c r="J191" s="5" t="s">
        <v>45</v>
      </c>
      <c r="K191" s="5" t="s">
        <v>32</v>
      </c>
      <c r="L191" s="5" t="s">
        <v>21</v>
      </c>
      <c r="M191" s="17">
        <v>69000</v>
      </c>
      <c r="N191" s="17">
        <v>86000</v>
      </c>
      <c r="O191" s="18">
        <v>77500</v>
      </c>
      <c r="P191">
        <f t="shared" si="4"/>
        <v>0</v>
      </c>
      <c r="Q191" t="str">
        <f t="shared" si="5"/>
        <v>Central Canada</v>
      </c>
      <c r="R191">
        <f>IF(Table5[[#This Row],[Position]]="Data Analyst",1,0)</f>
        <v>1</v>
      </c>
      <c r="S191">
        <f>IF(Table5[[#This Row],[Position]]="Data Engineer",1,0)</f>
        <v>0</v>
      </c>
      <c r="T191">
        <f>IF(Table5[[#This Row],[Position]]="Risk Analyst",1,0)</f>
        <v>0</v>
      </c>
      <c r="U191">
        <f>IF(Table5[[#This Row],[Position]]="System Analyst",1,0)</f>
        <v>0</v>
      </c>
      <c r="V191">
        <f>IF(Table5[[#This Row],[Position]]="Business Analyst",1,0)</f>
        <v>0</v>
      </c>
    </row>
    <row r="192" spans="1:22" x14ac:dyDescent="0.2">
      <c r="A192" s="4" t="s">
        <v>48</v>
      </c>
      <c r="B192" s="4" t="s">
        <v>513</v>
      </c>
      <c r="C192" s="4" t="s">
        <v>67</v>
      </c>
      <c r="D192" s="4" t="s">
        <v>514</v>
      </c>
      <c r="E192" s="4" t="s">
        <v>99</v>
      </c>
      <c r="F192" s="4" t="s">
        <v>99</v>
      </c>
      <c r="G192" s="4" t="s">
        <v>99</v>
      </c>
      <c r="H192" s="4" t="s">
        <v>100</v>
      </c>
      <c r="I192" s="4" t="s">
        <v>515</v>
      </c>
      <c r="J192" s="4" t="s">
        <v>20</v>
      </c>
      <c r="K192" s="4" t="s">
        <v>32</v>
      </c>
      <c r="L192" s="4" t="s">
        <v>21</v>
      </c>
      <c r="M192" s="15">
        <v>65000</v>
      </c>
      <c r="N192" s="15">
        <v>120000</v>
      </c>
      <c r="O192" s="16">
        <v>92500</v>
      </c>
      <c r="P192">
        <f t="shared" si="4"/>
        <v>0</v>
      </c>
      <c r="Q192" t="str">
        <f t="shared" si="5"/>
        <v>Western Canada</v>
      </c>
      <c r="R192">
        <f>IF(Table5[[#This Row],[Position]]="Data Analyst",1,0)</f>
        <v>0</v>
      </c>
      <c r="S192">
        <f>IF(Table5[[#This Row],[Position]]="Data Engineer",1,0)</f>
        <v>0</v>
      </c>
      <c r="T192">
        <f>IF(Table5[[#This Row],[Position]]="Risk Analyst",1,0)</f>
        <v>0</v>
      </c>
      <c r="U192">
        <f>IF(Table5[[#This Row],[Position]]="System Analyst",1,0)</f>
        <v>0</v>
      </c>
      <c r="V192">
        <f>IF(Table5[[#This Row],[Position]]="Business Analyst",1,0)</f>
        <v>0</v>
      </c>
    </row>
    <row r="193" spans="1:22" x14ac:dyDescent="0.2">
      <c r="A193" s="5" t="s">
        <v>55</v>
      </c>
      <c r="B193" s="5" t="s">
        <v>516</v>
      </c>
      <c r="C193" s="5" t="s">
        <v>188</v>
      </c>
      <c r="D193" s="5" t="s">
        <v>253</v>
      </c>
      <c r="E193" s="5" t="s">
        <v>37</v>
      </c>
      <c r="F193" s="5" t="s">
        <v>37</v>
      </c>
      <c r="G193" s="5" t="s">
        <v>37</v>
      </c>
      <c r="H193" s="5" t="s">
        <v>31</v>
      </c>
      <c r="I193" s="5" t="s">
        <v>517</v>
      </c>
      <c r="J193" s="5" t="s">
        <v>20</v>
      </c>
      <c r="K193" s="5" t="s">
        <v>32</v>
      </c>
      <c r="L193" s="5" t="s">
        <v>33</v>
      </c>
      <c r="M193" s="17">
        <v>30240.560000000001</v>
      </c>
      <c r="N193" s="17">
        <v>84813</v>
      </c>
      <c r="O193" s="18">
        <v>57526.78</v>
      </c>
      <c r="P193">
        <f t="shared" si="4"/>
        <v>0</v>
      </c>
      <c r="Q193" t="str">
        <f t="shared" si="5"/>
        <v>Central Canada</v>
      </c>
      <c r="R193">
        <f>IF(Table5[[#This Row],[Position]]="Data Analyst",1,0)</f>
        <v>0</v>
      </c>
      <c r="S193">
        <f>IF(Table5[[#This Row],[Position]]="Data Engineer",1,0)</f>
        <v>0</v>
      </c>
      <c r="T193">
        <f>IF(Table5[[#This Row],[Position]]="Risk Analyst",1,0)</f>
        <v>0</v>
      </c>
      <c r="U193">
        <f>IF(Table5[[#This Row],[Position]]="System Analyst",1,0)</f>
        <v>0</v>
      </c>
      <c r="V193">
        <f>IF(Table5[[#This Row],[Position]]="Business Analyst",1,0)</f>
        <v>0</v>
      </c>
    </row>
    <row r="194" spans="1:22" x14ac:dyDescent="0.2">
      <c r="A194" s="4" t="s">
        <v>48</v>
      </c>
      <c r="B194" s="4" t="s">
        <v>513</v>
      </c>
      <c r="C194" s="4" t="s">
        <v>67</v>
      </c>
      <c r="D194" s="4" t="s">
        <v>514</v>
      </c>
      <c r="E194" s="4" t="s">
        <v>99</v>
      </c>
      <c r="F194" s="4" t="s">
        <v>99</v>
      </c>
      <c r="G194" s="4" t="s">
        <v>99</v>
      </c>
      <c r="H194" s="4" t="s">
        <v>100</v>
      </c>
      <c r="I194" s="4" t="s">
        <v>515</v>
      </c>
      <c r="J194" s="4" t="s">
        <v>20</v>
      </c>
      <c r="K194" s="4" t="s">
        <v>32</v>
      </c>
      <c r="L194" s="4" t="s">
        <v>21</v>
      </c>
      <c r="M194" s="15">
        <v>65000</v>
      </c>
      <c r="N194" s="15">
        <v>120000</v>
      </c>
      <c r="O194" s="16">
        <v>92500</v>
      </c>
      <c r="P194">
        <f t="shared" si="4"/>
        <v>0</v>
      </c>
      <c r="Q194" t="str">
        <f t="shared" si="5"/>
        <v>Western Canada</v>
      </c>
      <c r="R194">
        <f>IF(Table5[[#This Row],[Position]]="Data Analyst",1,0)</f>
        <v>0</v>
      </c>
      <c r="S194">
        <f>IF(Table5[[#This Row],[Position]]="Data Engineer",1,0)</f>
        <v>0</v>
      </c>
      <c r="T194">
        <f>IF(Table5[[#This Row],[Position]]="Risk Analyst",1,0)</f>
        <v>0</v>
      </c>
      <c r="U194">
        <f>IF(Table5[[#This Row],[Position]]="System Analyst",1,0)</f>
        <v>0</v>
      </c>
      <c r="V194">
        <f>IF(Table5[[#This Row],[Position]]="Business Analyst",1,0)</f>
        <v>0</v>
      </c>
    </row>
    <row r="195" spans="1:22" x14ac:dyDescent="0.2">
      <c r="A195" s="5" t="s">
        <v>48</v>
      </c>
      <c r="B195" s="5" t="s">
        <v>518</v>
      </c>
      <c r="C195" s="5" t="s">
        <v>28</v>
      </c>
      <c r="D195" s="5" t="s">
        <v>519</v>
      </c>
      <c r="E195" s="5" t="s">
        <v>30</v>
      </c>
      <c r="F195" s="5" t="s">
        <v>30</v>
      </c>
      <c r="G195" s="5" t="s">
        <v>30</v>
      </c>
      <c r="H195" s="5" t="s">
        <v>31</v>
      </c>
      <c r="I195" s="5" t="s">
        <v>520</v>
      </c>
      <c r="J195" s="5" t="s">
        <v>20</v>
      </c>
      <c r="K195" s="5" t="s">
        <v>32</v>
      </c>
      <c r="L195" s="5" t="s">
        <v>21</v>
      </c>
      <c r="M195" s="17">
        <v>72883.199999999997</v>
      </c>
      <c r="N195" s="17">
        <v>89440</v>
      </c>
      <c r="O195" s="18">
        <v>81161.600000000006</v>
      </c>
      <c r="P195">
        <f t="shared" ref="P195:P258" si="6">IF(F195="Remote",1,0)</f>
        <v>0</v>
      </c>
      <c r="Q195" t="str">
        <f t="shared" ref="Q195:Q258" si="7">IF(OR(H195="AB",H195="BC",H195="SK"),"Western Canada",
 IF(OR(H195="ON",H195="QC",H195="MB"),"Central Canada",
 IF(OR(H195="NS",H195="NB",H195="PE",H195="NL"),"Atlantic Canada",
 "Northern Canada")))</f>
        <v>Central Canada</v>
      </c>
      <c r="R195">
        <f>IF(Table5[[#This Row],[Position]]="Data Analyst",1,0)</f>
        <v>1</v>
      </c>
      <c r="S195">
        <f>IF(Table5[[#This Row],[Position]]="Data Engineer",1,0)</f>
        <v>0</v>
      </c>
      <c r="T195">
        <f>IF(Table5[[#This Row],[Position]]="Risk Analyst",1,0)</f>
        <v>0</v>
      </c>
      <c r="U195">
        <f>IF(Table5[[#This Row],[Position]]="System Analyst",1,0)</f>
        <v>0</v>
      </c>
      <c r="V195">
        <f>IF(Table5[[#This Row],[Position]]="Business Analyst",1,0)</f>
        <v>0</v>
      </c>
    </row>
    <row r="196" spans="1:22" x14ac:dyDescent="0.2">
      <c r="A196" s="4" t="s">
        <v>55</v>
      </c>
      <c r="B196" s="4" t="s">
        <v>521</v>
      </c>
      <c r="C196" s="4" t="s">
        <v>50</v>
      </c>
      <c r="D196" s="4" t="s">
        <v>522</v>
      </c>
      <c r="E196" s="4" t="s">
        <v>37</v>
      </c>
      <c r="F196" s="4" t="s">
        <v>37</v>
      </c>
      <c r="G196" s="4" t="s">
        <v>37</v>
      </c>
      <c r="H196" s="4" t="s">
        <v>31</v>
      </c>
      <c r="I196" s="4" t="s">
        <v>18</v>
      </c>
      <c r="J196" s="4" t="s">
        <v>20</v>
      </c>
      <c r="K196" s="4" t="s">
        <v>32</v>
      </c>
      <c r="L196" s="4" t="s">
        <v>21</v>
      </c>
      <c r="M196" s="15">
        <v>68000</v>
      </c>
      <c r="N196" s="15">
        <v>88300</v>
      </c>
      <c r="O196" s="16">
        <v>78150</v>
      </c>
      <c r="P196">
        <f t="shared" si="6"/>
        <v>0</v>
      </c>
      <c r="Q196" t="str">
        <f t="shared" si="7"/>
        <v>Central Canada</v>
      </c>
      <c r="R196">
        <f>IF(Table5[[#This Row],[Position]]="Data Analyst",1,0)</f>
        <v>0</v>
      </c>
      <c r="S196">
        <f>IF(Table5[[#This Row],[Position]]="Data Engineer",1,0)</f>
        <v>0</v>
      </c>
      <c r="T196">
        <f>IF(Table5[[#This Row],[Position]]="Risk Analyst",1,0)</f>
        <v>0</v>
      </c>
      <c r="U196">
        <f>IF(Table5[[#This Row],[Position]]="System Analyst",1,0)</f>
        <v>0</v>
      </c>
      <c r="V196">
        <f>IF(Table5[[#This Row],[Position]]="Business Analyst",1,0)</f>
        <v>0</v>
      </c>
    </row>
    <row r="197" spans="1:22" x14ac:dyDescent="0.2">
      <c r="A197" s="5" t="s">
        <v>55</v>
      </c>
      <c r="B197" s="5" t="s">
        <v>523</v>
      </c>
      <c r="C197" s="5" t="s">
        <v>23</v>
      </c>
      <c r="D197" s="5" t="s">
        <v>524</v>
      </c>
      <c r="E197" s="5" t="s">
        <v>525</v>
      </c>
      <c r="F197" s="5" t="s">
        <v>525</v>
      </c>
      <c r="G197" s="5" t="s">
        <v>525</v>
      </c>
      <c r="H197" s="5" t="s">
        <v>31</v>
      </c>
      <c r="I197" s="5" t="s">
        <v>526</v>
      </c>
      <c r="J197" s="5" t="s">
        <v>20</v>
      </c>
      <c r="K197" s="5" t="s">
        <v>32</v>
      </c>
      <c r="L197" s="5" t="s">
        <v>33</v>
      </c>
      <c r="M197" s="17">
        <v>68000</v>
      </c>
      <c r="N197" s="17">
        <v>88300</v>
      </c>
      <c r="O197" s="18">
        <v>78150</v>
      </c>
      <c r="P197">
        <f t="shared" si="6"/>
        <v>0</v>
      </c>
      <c r="Q197" t="str">
        <f t="shared" si="7"/>
        <v>Central Canada</v>
      </c>
      <c r="R197">
        <f>IF(Table5[[#This Row],[Position]]="Data Analyst",1,0)</f>
        <v>0</v>
      </c>
      <c r="S197">
        <f>IF(Table5[[#This Row],[Position]]="Data Engineer",1,0)</f>
        <v>0</v>
      </c>
      <c r="T197">
        <f>IF(Table5[[#This Row],[Position]]="Risk Analyst",1,0)</f>
        <v>0</v>
      </c>
      <c r="U197">
        <f>IF(Table5[[#This Row],[Position]]="System Analyst",1,0)</f>
        <v>0</v>
      </c>
      <c r="V197">
        <f>IF(Table5[[#This Row],[Position]]="Business Analyst",1,0)</f>
        <v>1</v>
      </c>
    </row>
    <row r="198" spans="1:22" x14ac:dyDescent="0.2">
      <c r="A198" s="4" t="s">
        <v>22</v>
      </c>
      <c r="B198" s="4" t="s">
        <v>23</v>
      </c>
      <c r="C198" s="4" t="s">
        <v>23</v>
      </c>
      <c r="D198" s="4" t="s">
        <v>529</v>
      </c>
      <c r="E198" s="4" t="s">
        <v>37</v>
      </c>
      <c r="F198" s="4" t="s">
        <v>37</v>
      </c>
      <c r="G198" s="4" t="s">
        <v>37</v>
      </c>
      <c r="H198" s="4" t="s">
        <v>31</v>
      </c>
      <c r="I198" s="4" t="s">
        <v>530</v>
      </c>
      <c r="J198" s="4" t="s">
        <v>20</v>
      </c>
      <c r="K198" s="4" t="s">
        <v>32</v>
      </c>
      <c r="L198" s="4" t="s">
        <v>21</v>
      </c>
      <c r="M198" s="15">
        <v>65000</v>
      </c>
      <c r="N198" s="15">
        <v>87000</v>
      </c>
      <c r="O198" s="16">
        <v>76000</v>
      </c>
      <c r="P198">
        <f t="shared" si="6"/>
        <v>0</v>
      </c>
      <c r="Q198" t="str">
        <f t="shared" si="7"/>
        <v>Central Canada</v>
      </c>
      <c r="R198">
        <f>IF(Table5[[#This Row],[Position]]="Data Analyst",1,0)</f>
        <v>0</v>
      </c>
      <c r="S198">
        <f>IF(Table5[[#This Row],[Position]]="Data Engineer",1,0)</f>
        <v>0</v>
      </c>
      <c r="T198">
        <f>IF(Table5[[#This Row],[Position]]="Risk Analyst",1,0)</f>
        <v>0</v>
      </c>
      <c r="U198">
        <f>IF(Table5[[#This Row],[Position]]="System Analyst",1,0)</f>
        <v>0</v>
      </c>
      <c r="V198">
        <f>IF(Table5[[#This Row],[Position]]="Business Analyst",1,0)</f>
        <v>1</v>
      </c>
    </row>
    <row r="199" spans="1:22" x14ac:dyDescent="0.2">
      <c r="A199" s="5" t="s">
        <v>48</v>
      </c>
      <c r="B199" s="5" t="s">
        <v>531</v>
      </c>
      <c r="C199" s="5" t="s">
        <v>23</v>
      </c>
      <c r="D199" s="5" t="s">
        <v>532</v>
      </c>
      <c r="E199" s="5" t="s">
        <v>533</v>
      </c>
      <c r="F199" s="5" t="s">
        <v>533</v>
      </c>
      <c r="G199" s="5" t="s">
        <v>533</v>
      </c>
      <c r="H199" s="5" t="s">
        <v>119</v>
      </c>
      <c r="I199" s="5" t="s">
        <v>463</v>
      </c>
      <c r="J199" s="5" t="s">
        <v>45</v>
      </c>
      <c r="K199" s="5" t="s">
        <v>32</v>
      </c>
      <c r="L199" s="5" t="s">
        <v>21</v>
      </c>
      <c r="M199" s="17">
        <v>68500</v>
      </c>
      <c r="N199" s="17">
        <v>87000</v>
      </c>
      <c r="O199" s="18">
        <v>77750</v>
      </c>
      <c r="P199">
        <f t="shared" si="6"/>
        <v>0</v>
      </c>
      <c r="Q199" t="str">
        <f t="shared" si="7"/>
        <v>Western Canada</v>
      </c>
      <c r="R199">
        <f>IF(Table5[[#This Row],[Position]]="Data Analyst",1,0)</f>
        <v>0</v>
      </c>
      <c r="S199">
        <f>IF(Table5[[#This Row],[Position]]="Data Engineer",1,0)</f>
        <v>0</v>
      </c>
      <c r="T199">
        <f>IF(Table5[[#This Row],[Position]]="Risk Analyst",1,0)</f>
        <v>0</v>
      </c>
      <c r="U199">
        <f>IF(Table5[[#This Row],[Position]]="System Analyst",1,0)</f>
        <v>0</v>
      </c>
      <c r="V199">
        <f>IF(Table5[[#This Row],[Position]]="Business Analyst",1,0)</f>
        <v>1</v>
      </c>
    </row>
    <row r="200" spans="1:22" x14ac:dyDescent="0.2">
      <c r="A200" s="4" t="s">
        <v>13</v>
      </c>
      <c r="B200" s="4" t="s">
        <v>534</v>
      </c>
      <c r="C200" s="4" t="s">
        <v>50</v>
      </c>
      <c r="D200" s="4" t="s">
        <v>535</v>
      </c>
      <c r="E200" s="4" t="s">
        <v>99</v>
      </c>
      <c r="F200" s="4" t="s">
        <v>99</v>
      </c>
      <c r="G200" s="4" t="s">
        <v>99</v>
      </c>
      <c r="H200" s="4" t="s">
        <v>100</v>
      </c>
      <c r="I200" s="4" t="s">
        <v>18</v>
      </c>
      <c r="J200" s="4" t="s">
        <v>20</v>
      </c>
      <c r="K200" s="4" t="s">
        <v>32</v>
      </c>
      <c r="L200" s="4" t="s">
        <v>101</v>
      </c>
      <c r="M200" s="15">
        <v>76000</v>
      </c>
      <c r="N200" s="15">
        <v>89440</v>
      </c>
      <c r="O200" s="16">
        <v>82720</v>
      </c>
      <c r="P200">
        <f t="shared" si="6"/>
        <v>0</v>
      </c>
      <c r="Q200" t="str">
        <f t="shared" si="7"/>
        <v>Western Canada</v>
      </c>
      <c r="R200">
        <f>IF(Table5[[#This Row],[Position]]="Data Analyst",1,0)</f>
        <v>0</v>
      </c>
      <c r="S200">
        <f>IF(Table5[[#This Row],[Position]]="Data Engineer",1,0)</f>
        <v>0</v>
      </c>
      <c r="T200">
        <f>IF(Table5[[#This Row],[Position]]="Risk Analyst",1,0)</f>
        <v>0</v>
      </c>
      <c r="U200">
        <f>IF(Table5[[#This Row],[Position]]="System Analyst",1,0)</f>
        <v>0</v>
      </c>
      <c r="V200">
        <f>IF(Table5[[#This Row],[Position]]="Business Analyst",1,0)</f>
        <v>0</v>
      </c>
    </row>
    <row r="201" spans="1:22" x14ac:dyDescent="0.2">
      <c r="A201" s="5" t="s">
        <v>22</v>
      </c>
      <c r="B201" s="5" t="s">
        <v>23</v>
      </c>
      <c r="C201" s="5" t="s">
        <v>23</v>
      </c>
      <c r="D201" s="5" t="s">
        <v>263</v>
      </c>
      <c r="E201" s="5" t="s">
        <v>37</v>
      </c>
      <c r="F201" s="5" t="s">
        <v>37</v>
      </c>
      <c r="G201" s="5" t="s">
        <v>37</v>
      </c>
      <c r="H201" s="5" t="s">
        <v>31</v>
      </c>
      <c r="I201" s="5" t="s">
        <v>536</v>
      </c>
      <c r="J201" s="5" t="s">
        <v>20</v>
      </c>
      <c r="K201" s="5" t="s">
        <v>32</v>
      </c>
      <c r="L201" s="5" t="s">
        <v>93</v>
      </c>
      <c r="M201" s="17">
        <v>65000</v>
      </c>
      <c r="N201" s="17">
        <v>87000</v>
      </c>
      <c r="O201" s="18">
        <v>76000</v>
      </c>
      <c r="P201">
        <f t="shared" si="6"/>
        <v>0</v>
      </c>
      <c r="Q201" t="str">
        <f t="shared" si="7"/>
        <v>Central Canada</v>
      </c>
      <c r="R201">
        <f>IF(Table5[[#This Row],[Position]]="Data Analyst",1,0)</f>
        <v>0</v>
      </c>
      <c r="S201">
        <f>IF(Table5[[#This Row],[Position]]="Data Engineer",1,0)</f>
        <v>0</v>
      </c>
      <c r="T201">
        <f>IF(Table5[[#This Row],[Position]]="Risk Analyst",1,0)</f>
        <v>0</v>
      </c>
      <c r="U201">
        <f>IF(Table5[[#This Row],[Position]]="System Analyst",1,0)</f>
        <v>0</v>
      </c>
      <c r="V201">
        <f>IF(Table5[[#This Row],[Position]]="Business Analyst",1,0)</f>
        <v>1</v>
      </c>
    </row>
    <row r="202" spans="1:22" x14ac:dyDescent="0.2">
      <c r="A202" s="4" t="s">
        <v>88</v>
      </c>
      <c r="B202" s="4" t="s">
        <v>537</v>
      </c>
      <c r="C202" s="4" t="s">
        <v>90</v>
      </c>
      <c r="D202" s="4" t="s">
        <v>538</v>
      </c>
      <c r="E202" s="4" t="s">
        <v>539</v>
      </c>
      <c r="F202" s="4" t="s">
        <v>539</v>
      </c>
      <c r="G202" s="4" t="s">
        <v>539</v>
      </c>
      <c r="H202" s="4" t="s">
        <v>540</v>
      </c>
      <c r="I202" s="4" t="s">
        <v>541</v>
      </c>
      <c r="J202" s="4" t="s">
        <v>20</v>
      </c>
      <c r="K202" s="4" t="s">
        <v>32</v>
      </c>
      <c r="L202" s="4" t="s">
        <v>21</v>
      </c>
      <c r="M202" s="15">
        <v>85816.8</v>
      </c>
      <c r="N202" s="15">
        <v>91520</v>
      </c>
      <c r="O202" s="16">
        <v>88668.4</v>
      </c>
      <c r="P202">
        <f t="shared" si="6"/>
        <v>0</v>
      </c>
      <c r="Q202" t="str">
        <f t="shared" si="7"/>
        <v>Northern Canada</v>
      </c>
      <c r="R202">
        <f>IF(Table5[[#This Row],[Position]]="Data Analyst",1,0)</f>
        <v>0</v>
      </c>
      <c r="S202">
        <f>IF(Table5[[#This Row],[Position]]="Data Engineer",1,0)</f>
        <v>0</v>
      </c>
      <c r="T202">
        <f>IF(Table5[[#This Row],[Position]]="Risk Analyst",1,0)</f>
        <v>0</v>
      </c>
      <c r="U202">
        <f>IF(Table5[[#This Row],[Position]]="System Analyst",1,0)</f>
        <v>1</v>
      </c>
      <c r="V202">
        <f>IF(Table5[[#This Row],[Position]]="Business Analyst",1,0)</f>
        <v>0</v>
      </c>
    </row>
    <row r="203" spans="1:22" x14ac:dyDescent="0.2">
      <c r="A203" s="5" t="s">
        <v>22</v>
      </c>
      <c r="B203" s="5" t="s">
        <v>542</v>
      </c>
      <c r="C203" s="5" t="s">
        <v>23</v>
      </c>
      <c r="D203" s="5" t="s">
        <v>449</v>
      </c>
      <c r="E203" s="5" t="s">
        <v>37</v>
      </c>
      <c r="F203" s="5" t="s">
        <v>37</v>
      </c>
      <c r="G203" s="5" t="s">
        <v>37</v>
      </c>
      <c r="H203" s="5" t="s">
        <v>31</v>
      </c>
      <c r="I203" s="5" t="s">
        <v>18</v>
      </c>
      <c r="J203" s="5" t="s">
        <v>20</v>
      </c>
      <c r="K203" s="5" t="s">
        <v>32</v>
      </c>
      <c r="L203" s="5" t="s">
        <v>33</v>
      </c>
      <c r="M203" s="17">
        <v>65000</v>
      </c>
      <c r="N203" s="17">
        <v>87000</v>
      </c>
      <c r="O203" s="18">
        <v>76000</v>
      </c>
      <c r="P203">
        <f t="shared" si="6"/>
        <v>0</v>
      </c>
      <c r="Q203" t="str">
        <f t="shared" si="7"/>
        <v>Central Canada</v>
      </c>
      <c r="R203">
        <f>IF(Table5[[#This Row],[Position]]="Data Analyst",1,0)</f>
        <v>0</v>
      </c>
      <c r="S203">
        <f>IF(Table5[[#This Row],[Position]]="Data Engineer",1,0)</f>
        <v>0</v>
      </c>
      <c r="T203">
        <f>IF(Table5[[#This Row],[Position]]="Risk Analyst",1,0)</f>
        <v>0</v>
      </c>
      <c r="U203">
        <f>IF(Table5[[#This Row],[Position]]="System Analyst",1,0)</f>
        <v>0</v>
      </c>
      <c r="V203">
        <f>IF(Table5[[#This Row],[Position]]="Business Analyst",1,0)</f>
        <v>1</v>
      </c>
    </row>
    <row r="204" spans="1:22" x14ac:dyDescent="0.2">
      <c r="A204" s="4" t="s">
        <v>22</v>
      </c>
      <c r="B204" s="4" t="s">
        <v>543</v>
      </c>
      <c r="C204" s="4" t="s">
        <v>50</v>
      </c>
      <c r="D204" s="4" t="s">
        <v>544</v>
      </c>
      <c r="E204" s="4" t="s">
        <v>37</v>
      </c>
      <c r="F204" s="4" t="s">
        <v>37</v>
      </c>
      <c r="G204" s="4" t="s">
        <v>37</v>
      </c>
      <c r="H204" s="4" t="s">
        <v>31</v>
      </c>
      <c r="I204" s="4" t="s">
        <v>545</v>
      </c>
      <c r="J204" s="4" t="s">
        <v>20</v>
      </c>
      <c r="K204" s="4" t="s">
        <v>32</v>
      </c>
      <c r="L204" s="4" t="s">
        <v>93</v>
      </c>
      <c r="M204" s="15">
        <v>65000</v>
      </c>
      <c r="N204" s="15">
        <v>87000</v>
      </c>
      <c r="O204" s="16">
        <v>76000</v>
      </c>
      <c r="P204">
        <f t="shared" si="6"/>
        <v>0</v>
      </c>
      <c r="Q204" t="str">
        <f t="shared" si="7"/>
        <v>Central Canada</v>
      </c>
      <c r="R204">
        <f>IF(Table5[[#This Row],[Position]]="Data Analyst",1,0)</f>
        <v>0</v>
      </c>
      <c r="S204">
        <f>IF(Table5[[#This Row],[Position]]="Data Engineer",1,0)</f>
        <v>0</v>
      </c>
      <c r="T204">
        <f>IF(Table5[[#This Row],[Position]]="Risk Analyst",1,0)</f>
        <v>0</v>
      </c>
      <c r="U204">
        <f>IF(Table5[[#This Row],[Position]]="System Analyst",1,0)</f>
        <v>0</v>
      </c>
      <c r="V204">
        <f>IF(Table5[[#This Row],[Position]]="Business Analyst",1,0)</f>
        <v>0</v>
      </c>
    </row>
    <row r="205" spans="1:22" x14ac:dyDescent="0.2">
      <c r="A205" s="5" t="s">
        <v>55</v>
      </c>
      <c r="B205" s="5" t="s">
        <v>546</v>
      </c>
      <c r="C205" s="5" t="s">
        <v>50</v>
      </c>
      <c r="D205" s="5" t="s">
        <v>547</v>
      </c>
      <c r="E205" s="5" t="s">
        <v>396</v>
      </c>
      <c r="F205" s="5" t="s">
        <v>17</v>
      </c>
      <c r="G205" s="5" t="s">
        <v>30</v>
      </c>
      <c r="H205" s="5" t="s">
        <v>31</v>
      </c>
      <c r="I205" s="5" t="s">
        <v>54</v>
      </c>
      <c r="J205" s="5" t="s">
        <v>20</v>
      </c>
      <c r="K205" s="5" t="s">
        <v>17</v>
      </c>
      <c r="L205" s="5" t="s">
        <v>46</v>
      </c>
      <c r="M205" s="17">
        <v>68000</v>
      </c>
      <c r="N205" s="17">
        <v>91000</v>
      </c>
      <c r="O205" s="18">
        <v>79500</v>
      </c>
      <c r="P205">
        <f t="shared" si="6"/>
        <v>1</v>
      </c>
      <c r="Q205" t="str">
        <f t="shared" si="7"/>
        <v>Central Canada</v>
      </c>
      <c r="R205">
        <f>IF(Table5[[#This Row],[Position]]="Data Analyst",1,0)</f>
        <v>0</v>
      </c>
      <c r="S205">
        <f>IF(Table5[[#This Row],[Position]]="Data Engineer",1,0)</f>
        <v>0</v>
      </c>
      <c r="T205">
        <f>IF(Table5[[#This Row],[Position]]="Risk Analyst",1,0)</f>
        <v>0</v>
      </c>
      <c r="U205">
        <f>IF(Table5[[#This Row],[Position]]="System Analyst",1,0)</f>
        <v>0</v>
      </c>
      <c r="V205">
        <f>IF(Table5[[#This Row],[Position]]="Business Analyst",1,0)</f>
        <v>0</v>
      </c>
    </row>
    <row r="206" spans="1:22" x14ac:dyDescent="0.2">
      <c r="A206" s="4" t="s">
        <v>105</v>
      </c>
      <c r="B206" s="4" t="s">
        <v>548</v>
      </c>
      <c r="C206" s="4" t="s">
        <v>28</v>
      </c>
      <c r="D206" s="4" t="s">
        <v>549</v>
      </c>
      <c r="E206" s="4" t="s">
        <v>30</v>
      </c>
      <c r="F206" s="4" t="s">
        <v>30</v>
      </c>
      <c r="G206" s="4" t="s">
        <v>30</v>
      </c>
      <c r="H206" s="4" t="s">
        <v>31</v>
      </c>
      <c r="I206" s="4" t="s">
        <v>550</v>
      </c>
      <c r="J206" s="4" t="s">
        <v>45</v>
      </c>
      <c r="K206" s="4" t="s">
        <v>32</v>
      </c>
      <c r="L206" s="4" t="s">
        <v>21</v>
      </c>
      <c r="M206" s="15">
        <v>37440</v>
      </c>
      <c r="N206" s="15">
        <v>180000</v>
      </c>
      <c r="O206" s="16">
        <v>108720</v>
      </c>
      <c r="P206">
        <f t="shared" si="6"/>
        <v>0</v>
      </c>
      <c r="Q206" t="str">
        <f t="shared" si="7"/>
        <v>Central Canada</v>
      </c>
      <c r="R206">
        <f>IF(Table5[[#This Row],[Position]]="Data Analyst",1,0)</f>
        <v>1</v>
      </c>
      <c r="S206">
        <f>IF(Table5[[#This Row],[Position]]="Data Engineer",1,0)</f>
        <v>0</v>
      </c>
      <c r="T206">
        <f>IF(Table5[[#This Row],[Position]]="Risk Analyst",1,0)</f>
        <v>0</v>
      </c>
      <c r="U206">
        <f>IF(Table5[[#This Row],[Position]]="System Analyst",1,0)</f>
        <v>0</v>
      </c>
      <c r="V206">
        <f>IF(Table5[[#This Row],[Position]]="Business Analyst",1,0)</f>
        <v>0</v>
      </c>
    </row>
    <row r="207" spans="1:22" x14ac:dyDescent="0.2">
      <c r="A207" s="5" t="s">
        <v>22</v>
      </c>
      <c r="B207" s="5" t="s">
        <v>296</v>
      </c>
      <c r="C207" s="5" t="s">
        <v>50</v>
      </c>
      <c r="D207" s="5" t="s">
        <v>551</v>
      </c>
      <c r="E207" s="5" t="s">
        <v>552</v>
      </c>
      <c r="F207" s="5" t="s">
        <v>552</v>
      </c>
      <c r="G207" s="5" t="s">
        <v>552</v>
      </c>
      <c r="H207" s="5" t="s">
        <v>100</v>
      </c>
      <c r="I207" s="5" t="s">
        <v>553</v>
      </c>
      <c r="J207" s="5" t="s">
        <v>20</v>
      </c>
      <c r="K207" s="5" t="s">
        <v>32</v>
      </c>
      <c r="L207" s="5" t="s">
        <v>21</v>
      </c>
      <c r="M207" s="17">
        <v>65000</v>
      </c>
      <c r="N207" s="17">
        <v>87000</v>
      </c>
      <c r="O207" s="18">
        <v>76000</v>
      </c>
      <c r="P207">
        <f t="shared" si="6"/>
        <v>0</v>
      </c>
      <c r="Q207" t="str">
        <f t="shared" si="7"/>
        <v>Western Canada</v>
      </c>
      <c r="R207">
        <f>IF(Table5[[#This Row],[Position]]="Data Analyst",1,0)</f>
        <v>0</v>
      </c>
      <c r="S207">
        <f>IF(Table5[[#This Row],[Position]]="Data Engineer",1,0)</f>
        <v>0</v>
      </c>
      <c r="T207">
        <f>IF(Table5[[#This Row],[Position]]="Risk Analyst",1,0)</f>
        <v>0</v>
      </c>
      <c r="U207">
        <f>IF(Table5[[#This Row],[Position]]="System Analyst",1,0)</f>
        <v>0</v>
      </c>
      <c r="V207">
        <f>IF(Table5[[#This Row],[Position]]="Business Analyst",1,0)</f>
        <v>0</v>
      </c>
    </row>
    <row r="208" spans="1:22" x14ac:dyDescent="0.2">
      <c r="A208" s="4" t="s">
        <v>96</v>
      </c>
      <c r="B208" s="4" t="s">
        <v>554</v>
      </c>
      <c r="C208" s="4" t="s">
        <v>50</v>
      </c>
      <c r="D208" s="4" t="s">
        <v>555</v>
      </c>
      <c r="E208" s="4" t="s">
        <v>556</v>
      </c>
      <c r="F208" s="4" t="s">
        <v>556</v>
      </c>
      <c r="G208" s="4" t="s">
        <v>556</v>
      </c>
      <c r="H208" s="4" t="s">
        <v>31</v>
      </c>
      <c r="I208" s="4" t="s">
        <v>129</v>
      </c>
      <c r="J208" s="4" t="s">
        <v>20</v>
      </c>
      <c r="K208" s="4" t="s">
        <v>32</v>
      </c>
      <c r="L208" s="4" t="s">
        <v>21</v>
      </c>
      <c r="M208" s="15">
        <v>30240.560000000001</v>
      </c>
      <c r="N208" s="15">
        <v>57200</v>
      </c>
      <c r="O208" s="16">
        <v>43720.28</v>
      </c>
      <c r="P208">
        <f t="shared" si="6"/>
        <v>0</v>
      </c>
      <c r="Q208" t="str">
        <f t="shared" si="7"/>
        <v>Central Canada</v>
      </c>
      <c r="R208">
        <f>IF(Table5[[#This Row],[Position]]="Data Analyst",1,0)</f>
        <v>0</v>
      </c>
      <c r="S208">
        <f>IF(Table5[[#This Row],[Position]]="Data Engineer",1,0)</f>
        <v>0</v>
      </c>
      <c r="T208">
        <f>IF(Table5[[#This Row],[Position]]="Risk Analyst",1,0)</f>
        <v>0</v>
      </c>
      <c r="U208">
        <f>IF(Table5[[#This Row],[Position]]="System Analyst",1,0)</f>
        <v>0</v>
      </c>
      <c r="V208">
        <f>IF(Table5[[#This Row],[Position]]="Business Analyst",1,0)</f>
        <v>0</v>
      </c>
    </row>
    <row r="209" spans="1:22" x14ac:dyDescent="0.2">
      <c r="A209" s="5" t="s">
        <v>88</v>
      </c>
      <c r="B209" s="5" t="s">
        <v>557</v>
      </c>
      <c r="C209" s="5" t="s">
        <v>35</v>
      </c>
      <c r="D209" s="5" t="s">
        <v>558</v>
      </c>
      <c r="E209" s="5" t="s">
        <v>37</v>
      </c>
      <c r="F209" s="5" t="s">
        <v>37</v>
      </c>
      <c r="G209" s="5" t="s">
        <v>37</v>
      </c>
      <c r="H209" s="5" t="s">
        <v>31</v>
      </c>
      <c r="I209" s="5" t="s">
        <v>129</v>
      </c>
      <c r="J209" s="5" t="s">
        <v>20</v>
      </c>
      <c r="K209" s="5" t="s">
        <v>32</v>
      </c>
      <c r="L209" s="5" t="s">
        <v>33</v>
      </c>
      <c r="M209" s="17">
        <v>120000</v>
      </c>
      <c r="N209" s="17">
        <v>130000</v>
      </c>
      <c r="O209" s="18">
        <v>125000</v>
      </c>
      <c r="P209">
        <f t="shared" si="6"/>
        <v>0</v>
      </c>
      <c r="Q209" t="str">
        <f t="shared" si="7"/>
        <v>Central Canada</v>
      </c>
      <c r="R209">
        <f>IF(Table5[[#This Row],[Position]]="Data Analyst",1,0)</f>
        <v>0</v>
      </c>
      <c r="S209">
        <f>IF(Table5[[#This Row],[Position]]="Data Engineer",1,0)</f>
        <v>1</v>
      </c>
      <c r="T209">
        <f>IF(Table5[[#This Row],[Position]]="Risk Analyst",1,0)</f>
        <v>0</v>
      </c>
      <c r="U209">
        <f>IF(Table5[[#This Row],[Position]]="System Analyst",1,0)</f>
        <v>0</v>
      </c>
      <c r="V209">
        <f>IF(Table5[[#This Row],[Position]]="Business Analyst",1,0)</f>
        <v>0</v>
      </c>
    </row>
    <row r="210" spans="1:22" x14ac:dyDescent="0.2">
      <c r="A210" s="4" t="s">
        <v>424</v>
      </c>
      <c r="B210" s="4" t="s">
        <v>450</v>
      </c>
      <c r="C210" s="4" t="s">
        <v>50</v>
      </c>
      <c r="D210" s="4" t="s">
        <v>559</v>
      </c>
      <c r="E210" s="4" t="s">
        <v>560</v>
      </c>
      <c r="F210" s="4" t="s">
        <v>560</v>
      </c>
      <c r="G210" s="4" t="s">
        <v>560</v>
      </c>
      <c r="H210" s="4" t="s">
        <v>31</v>
      </c>
      <c r="I210" s="4" t="s">
        <v>87</v>
      </c>
      <c r="J210" s="4" t="s">
        <v>20</v>
      </c>
      <c r="K210" s="4" t="s">
        <v>32</v>
      </c>
      <c r="L210" s="4" t="s">
        <v>21</v>
      </c>
      <c r="M210" s="15">
        <v>88524.800000000003</v>
      </c>
      <c r="N210" s="15">
        <v>88524.800000000003</v>
      </c>
      <c r="O210" s="16">
        <v>88524.800000000003</v>
      </c>
      <c r="P210">
        <f t="shared" si="6"/>
        <v>0</v>
      </c>
      <c r="Q210" t="str">
        <f t="shared" si="7"/>
        <v>Central Canada</v>
      </c>
      <c r="R210">
        <f>IF(Table5[[#This Row],[Position]]="Data Analyst",1,0)</f>
        <v>0</v>
      </c>
      <c r="S210">
        <f>IF(Table5[[#This Row],[Position]]="Data Engineer",1,0)</f>
        <v>0</v>
      </c>
      <c r="T210">
        <f>IF(Table5[[#This Row],[Position]]="Risk Analyst",1,0)</f>
        <v>0</v>
      </c>
      <c r="U210">
        <f>IF(Table5[[#This Row],[Position]]="System Analyst",1,0)</f>
        <v>0</v>
      </c>
      <c r="V210">
        <f>IF(Table5[[#This Row],[Position]]="Business Analyst",1,0)</f>
        <v>0</v>
      </c>
    </row>
    <row r="211" spans="1:22" x14ac:dyDescent="0.2">
      <c r="A211" s="5" t="s">
        <v>88</v>
      </c>
      <c r="B211" s="5" t="s">
        <v>557</v>
      </c>
      <c r="C211" s="5" t="s">
        <v>35</v>
      </c>
      <c r="D211" s="5" t="s">
        <v>561</v>
      </c>
      <c r="E211" s="5" t="s">
        <v>37</v>
      </c>
      <c r="F211" s="5" t="s">
        <v>37</v>
      </c>
      <c r="G211" s="5" t="s">
        <v>37</v>
      </c>
      <c r="H211" s="5" t="s">
        <v>31</v>
      </c>
      <c r="I211" s="5" t="s">
        <v>129</v>
      </c>
      <c r="J211" s="5" t="s">
        <v>20</v>
      </c>
      <c r="K211" s="5" t="s">
        <v>32</v>
      </c>
      <c r="L211" s="5" t="s">
        <v>241</v>
      </c>
      <c r="M211" s="17">
        <v>95000</v>
      </c>
      <c r="N211" s="17">
        <v>105000</v>
      </c>
      <c r="O211" s="18">
        <v>100000</v>
      </c>
      <c r="P211">
        <f t="shared" si="6"/>
        <v>0</v>
      </c>
      <c r="Q211" t="str">
        <f t="shared" si="7"/>
        <v>Central Canada</v>
      </c>
      <c r="R211">
        <f>IF(Table5[[#This Row],[Position]]="Data Analyst",1,0)</f>
        <v>0</v>
      </c>
      <c r="S211">
        <f>IF(Table5[[#This Row],[Position]]="Data Engineer",1,0)</f>
        <v>1</v>
      </c>
      <c r="T211">
        <f>IF(Table5[[#This Row],[Position]]="Risk Analyst",1,0)</f>
        <v>0</v>
      </c>
      <c r="U211">
        <f>IF(Table5[[#This Row],[Position]]="System Analyst",1,0)</f>
        <v>0</v>
      </c>
      <c r="V211">
        <f>IF(Table5[[#This Row],[Position]]="Business Analyst",1,0)</f>
        <v>0</v>
      </c>
    </row>
    <row r="212" spans="1:22" x14ac:dyDescent="0.2">
      <c r="A212" s="4" t="s">
        <v>48</v>
      </c>
      <c r="B212" s="4" t="s">
        <v>562</v>
      </c>
      <c r="C212" s="4" t="s">
        <v>50</v>
      </c>
      <c r="D212" s="4" t="s">
        <v>563</v>
      </c>
      <c r="E212" s="4" t="s">
        <v>564</v>
      </c>
      <c r="F212" s="4" t="s">
        <v>564</v>
      </c>
      <c r="G212" s="4" t="s">
        <v>564</v>
      </c>
      <c r="H212" s="4" t="s">
        <v>53</v>
      </c>
      <c r="I212" s="4" t="s">
        <v>111</v>
      </c>
      <c r="J212" s="4" t="s">
        <v>20</v>
      </c>
      <c r="K212" s="4" t="s">
        <v>32</v>
      </c>
      <c r="L212" s="4" t="s">
        <v>21</v>
      </c>
      <c r="M212" s="15">
        <v>82000</v>
      </c>
      <c r="N212" s="15">
        <v>101000</v>
      </c>
      <c r="O212" s="16">
        <v>91500</v>
      </c>
      <c r="P212">
        <f t="shared" si="6"/>
        <v>0</v>
      </c>
      <c r="Q212" t="str">
        <f t="shared" si="7"/>
        <v>Western Canada</v>
      </c>
      <c r="R212">
        <f>IF(Table5[[#This Row],[Position]]="Data Analyst",1,0)</f>
        <v>0</v>
      </c>
      <c r="S212">
        <f>IF(Table5[[#This Row],[Position]]="Data Engineer",1,0)</f>
        <v>0</v>
      </c>
      <c r="T212">
        <f>IF(Table5[[#This Row],[Position]]="Risk Analyst",1,0)</f>
        <v>0</v>
      </c>
      <c r="U212">
        <f>IF(Table5[[#This Row],[Position]]="System Analyst",1,0)</f>
        <v>0</v>
      </c>
      <c r="V212">
        <f>IF(Table5[[#This Row],[Position]]="Business Analyst",1,0)</f>
        <v>0</v>
      </c>
    </row>
    <row r="213" spans="1:22" x14ac:dyDescent="0.2">
      <c r="A213" s="5" t="s">
        <v>48</v>
      </c>
      <c r="B213" s="5" t="s">
        <v>565</v>
      </c>
      <c r="C213" s="5" t="s">
        <v>50</v>
      </c>
      <c r="D213" s="5" t="s">
        <v>566</v>
      </c>
      <c r="E213" s="5" t="s">
        <v>212</v>
      </c>
      <c r="F213" s="5" t="s">
        <v>212</v>
      </c>
      <c r="G213" s="5" t="s">
        <v>212</v>
      </c>
      <c r="H213" s="5" t="s">
        <v>31</v>
      </c>
      <c r="I213" s="5" t="s">
        <v>480</v>
      </c>
      <c r="J213" s="5" t="s">
        <v>20</v>
      </c>
      <c r="K213" s="5" t="s">
        <v>32</v>
      </c>
      <c r="L213" s="5" t="s">
        <v>46</v>
      </c>
      <c r="M213" s="17">
        <v>68500</v>
      </c>
      <c r="N213" s="17">
        <v>87000</v>
      </c>
      <c r="O213" s="18">
        <v>77750</v>
      </c>
      <c r="P213">
        <f t="shared" si="6"/>
        <v>0</v>
      </c>
      <c r="Q213" t="str">
        <f t="shared" si="7"/>
        <v>Central Canada</v>
      </c>
      <c r="R213">
        <f>IF(Table5[[#This Row],[Position]]="Data Analyst",1,0)</f>
        <v>0</v>
      </c>
      <c r="S213">
        <f>IF(Table5[[#This Row],[Position]]="Data Engineer",1,0)</f>
        <v>0</v>
      </c>
      <c r="T213">
        <f>IF(Table5[[#This Row],[Position]]="Risk Analyst",1,0)</f>
        <v>0</v>
      </c>
      <c r="U213">
        <f>IF(Table5[[#This Row],[Position]]="System Analyst",1,0)</f>
        <v>0</v>
      </c>
      <c r="V213">
        <f>IF(Table5[[#This Row],[Position]]="Business Analyst",1,0)</f>
        <v>0</v>
      </c>
    </row>
    <row r="214" spans="1:22" x14ac:dyDescent="0.2">
      <c r="A214" s="4" t="s">
        <v>55</v>
      </c>
      <c r="B214" s="4" t="s">
        <v>567</v>
      </c>
      <c r="C214" s="4" t="s">
        <v>50</v>
      </c>
      <c r="D214" s="4" t="s">
        <v>568</v>
      </c>
      <c r="E214" s="4" t="s">
        <v>63</v>
      </c>
      <c r="F214" s="4" t="s">
        <v>63</v>
      </c>
      <c r="G214" s="4" t="s">
        <v>63</v>
      </c>
      <c r="H214" s="4" t="s">
        <v>53</v>
      </c>
      <c r="I214" s="4" t="s">
        <v>311</v>
      </c>
      <c r="J214" s="4" t="s">
        <v>45</v>
      </c>
      <c r="K214" s="4" t="s">
        <v>32</v>
      </c>
      <c r="L214" s="4" t="s">
        <v>33</v>
      </c>
      <c r="M214" s="15">
        <v>87872</v>
      </c>
      <c r="N214" s="15">
        <v>136815</v>
      </c>
      <c r="O214" s="16">
        <v>112343.5</v>
      </c>
      <c r="P214">
        <f t="shared" si="6"/>
        <v>0</v>
      </c>
      <c r="Q214" t="str">
        <f t="shared" si="7"/>
        <v>Western Canada</v>
      </c>
      <c r="R214">
        <f>IF(Table5[[#This Row],[Position]]="Data Analyst",1,0)</f>
        <v>0</v>
      </c>
      <c r="S214">
        <f>IF(Table5[[#This Row],[Position]]="Data Engineer",1,0)</f>
        <v>0</v>
      </c>
      <c r="T214">
        <f>IF(Table5[[#This Row],[Position]]="Risk Analyst",1,0)</f>
        <v>0</v>
      </c>
      <c r="U214">
        <f>IF(Table5[[#This Row],[Position]]="System Analyst",1,0)</f>
        <v>0</v>
      </c>
      <c r="V214">
        <f>IF(Table5[[#This Row],[Position]]="Business Analyst",1,0)</f>
        <v>0</v>
      </c>
    </row>
    <row r="215" spans="1:22" x14ac:dyDescent="0.2">
      <c r="A215" s="5" t="s">
        <v>48</v>
      </c>
      <c r="B215" s="5" t="s">
        <v>569</v>
      </c>
      <c r="C215" s="5" t="s">
        <v>50</v>
      </c>
      <c r="D215" s="5" t="s">
        <v>139</v>
      </c>
      <c r="E215" s="5" t="s">
        <v>140</v>
      </c>
      <c r="F215" s="5" t="s">
        <v>140</v>
      </c>
      <c r="G215" s="5" t="s">
        <v>140</v>
      </c>
      <c r="H215" s="5" t="s">
        <v>31</v>
      </c>
      <c r="I215" s="5" t="s">
        <v>18</v>
      </c>
      <c r="J215" s="5" t="s">
        <v>20</v>
      </c>
      <c r="K215" s="5" t="s">
        <v>32</v>
      </c>
      <c r="L215" s="5" t="s">
        <v>93</v>
      </c>
      <c r="M215" s="17">
        <v>30240.560000000001</v>
      </c>
      <c r="N215" s="17">
        <v>57200</v>
      </c>
      <c r="O215" s="18">
        <v>43720.28</v>
      </c>
      <c r="P215">
        <f t="shared" si="6"/>
        <v>0</v>
      </c>
      <c r="Q215" t="str">
        <f t="shared" si="7"/>
        <v>Central Canada</v>
      </c>
      <c r="R215">
        <f>IF(Table5[[#This Row],[Position]]="Data Analyst",1,0)</f>
        <v>0</v>
      </c>
      <c r="S215">
        <f>IF(Table5[[#This Row],[Position]]="Data Engineer",1,0)</f>
        <v>0</v>
      </c>
      <c r="T215">
        <f>IF(Table5[[#This Row],[Position]]="Risk Analyst",1,0)</f>
        <v>0</v>
      </c>
      <c r="U215">
        <f>IF(Table5[[#This Row],[Position]]="System Analyst",1,0)</f>
        <v>0</v>
      </c>
      <c r="V215">
        <f>IF(Table5[[#This Row],[Position]]="Business Analyst",1,0)</f>
        <v>0</v>
      </c>
    </row>
    <row r="216" spans="1:22" x14ac:dyDescent="0.2">
      <c r="A216" s="4" t="s">
        <v>48</v>
      </c>
      <c r="B216" s="4" t="s">
        <v>570</v>
      </c>
      <c r="C216" s="4" t="s">
        <v>50</v>
      </c>
      <c r="D216" s="4" t="s">
        <v>538</v>
      </c>
      <c r="E216" s="4" t="s">
        <v>571</v>
      </c>
      <c r="F216" s="4" t="s">
        <v>571</v>
      </c>
      <c r="G216" s="4" t="s">
        <v>571</v>
      </c>
      <c r="H216" s="4" t="s">
        <v>572</v>
      </c>
      <c r="I216" s="4" t="s">
        <v>573</v>
      </c>
      <c r="J216" s="4" t="s">
        <v>20</v>
      </c>
      <c r="K216" s="4" t="s">
        <v>32</v>
      </c>
      <c r="L216" s="4" t="s">
        <v>21</v>
      </c>
      <c r="M216" s="15">
        <v>68500</v>
      </c>
      <c r="N216" s="15">
        <v>87000</v>
      </c>
      <c r="O216" s="16">
        <v>77750</v>
      </c>
      <c r="P216">
        <f t="shared" si="6"/>
        <v>0</v>
      </c>
      <c r="Q216" t="str">
        <f t="shared" si="7"/>
        <v>Northern Canada</v>
      </c>
      <c r="R216">
        <f>IF(Table5[[#This Row],[Position]]="Data Analyst",1,0)</f>
        <v>0</v>
      </c>
      <c r="S216">
        <f>IF(Table5[[#This Row],[Position]]="Data Engineer",1,0)</f>
        <v>0</v>
      </c>
      <c r="T216">
        <f>IF(Table5[[#This Row],[Position]]="Risk Analyst",1,0)</f>
        <v>0</v>
      </c>
      <c r="U216">
        <f>IF(Table5[[#This Row],[Position]]="System Analyst",1,0)</f>
        <v>0</v>
      </c>
      <c r="V216">
        <f>IF(Table5[[#This Row],[Position]]="Business Analyst",1,0)</f>
        <v>0</v>
      </c>
    </row>
    <row r="217" spans="1:22" x14ac:dyDescent="0.2">
      <c r="A217" s="5" t="s">
        <v>48</v>
      </c>
      <c r="B217" s="5" t="s">
        <v>574</v>
      </c>
      <c r="C217" s="5" t="s">
        <v>50</v>
      </c>
      <c r="D217" s="5" t="s">
        <v>575</v>
      </c>
      <c r="E217" s="5" t="s">
        <v>99</v>
      </c>
      <c r="F217" s="5" t="s">
        <v>99</v>
      </c>
      <c r="G217" s="5" t="s">
        <v>99</v>
      </c>
      <c r="H217" s="5" t="s">
        <v>100</v>
      </c>
      <c r="I217" s="5" t="s">
        <v>19</v>
      </c>
      <c r="J217" s="5" t="s">
        <v>20</v>
      </c>
      <c r="K217" s="5" t="s">
        <v>32</v>
      </c>
      <c r="L217" s="5" t="s">
        <v>21</v>
      </c>
      <c r="M217" s="17">
        <v>68500</v>
      </c>
      <c r="N217" s="17">
        <v>87000</v>
      </c>
      <c r="O217" s="18">
        <v>77750</v>
      </c>
      <c r="P217">
        <f t="shared" si="6"/>
        <v>0</v>
      </c>
      <c r="Q217" t="str">
        <f t="shared" si="7"/>
        <v>Western Canada</v>
      </c>
      <c r="R217">
        <f>IF(Table5[[#This Row],[Position]]="Data Analyst",1,0)</f>
        <v>0</v>
      </c>
      <c r="S217">
        <f>IF(Table5[[#This Row],[Position]]="Data Engineer",1,0)</f>
        <v>0</v>
      </c>
      <c r="T217">
        <f>IF(Table5[[#This Row],[Position]]="Risk Analyst",1,0)</f>
        <v>0</v>
      </c>
      <c r="U217">
        <f>IF(Table5[[#This Row],[Position]]="System Analyst",1,0)</f>
        <v>0</v>
      </c>
      <c r="V217">
        <f>IF(Table5[[#This Row],[Position]]="Business Analyst",1,0)</f>
        <v>0</v>
      </c>
    </row>
    <row r="218" spans="1:22" x14ac:dyDescent="0.2">
      <c r="A218" s="4" t="s">
        <v>81</v>
      </c>
      <c r="B218" s="4" t="s">
        <v>576</v>
      </c>
      <c r="C218" s="4" t="s">
        <v>23</v>
      </c>
      <c r="D218" s="4" t="s">
        <v>577</v>
      </c>
      <c r="E218" s="4" t="s">
        <v>30</v>
      </c>
      <c r="F218" s="4" t="s">
        <v>30</v>
      </c>
      <c r="G218" s="4" t="s">
        <v>30</v>
      </c>
      <c r="H218" s="4" t="s">
        <v>31</v>
      </c>
      <c r="I218" s="4" t="s">
        <v>578</v>
      </c>
      <c r="J218" s="4" t="s">
        <v>20</v>
      </c>
      <c r="K218" s="4" t="s">
        <v>32</v>
      </c>
      <c r="L218" s="4" t="s">
        <v>21</v>
      </c>
      <c r="M218" s="15">
        <v>66000</v>
      </c>
      <c r="N218" s="15">
        <v>84500</v>
      </c>
      <c r="O218" s="16">
        <v>75250</v>
      </c>
      <c r="P218">
        <f t="shared" si="6"/>
        <v>0</v>
      </c>
      <c r="Q218" t="str">
        <f t="shared" si="7"/>
        <v>Central Canada</v>
      </c>
      <c r="R218">
        <f>IF(Table5[[#This Row],[Position]]="Data Analyst",1,0)</f>
        <v>0</v>
      </c>
      <c r="S218">
        <f>IF(Table5[[#This Row],[Position]]="Data Engineer",1,0)</f>
        <v>0</v>
      </c>
      <c r="T218">
        <f>IF(Table5[[#This Row],[Position]]="Risk Analyst",1,0)</f>
        <v>0</v>
      </c>
      <c r="U218">
        <f>IF(Table5[[#This Row],[Position]]="System Analyst",1,0)</f>
        <v>0</v>
      </c>
      <c r="V218">
        <f>IF(Table5[[#This Row],[Position]]="Business Analyst",1,0)</f>
        <v>1</v>
      </c>
    </row>
    <row r="219" spans="1:22" x14ac:dyDescent="0.2">
      <c r="A219" s="5" t="s">
        <v>55</v>
      </c>
      <c r="B219" s="5" t="s">
        <v>579</v>
      </c>
      <c r="C219" s="5" t="s">
        <v>50</v>
      </c>
      <c r="D219" s="5" t="s">
        <v>580</v>
      </c>
      <c r="E219" s="5" t="s">
        <v>560</v>
      </c>
      <c r="F219" s="5" t="s">
        <v>560</v>
      </c>
      <c r="G219" s="5" t="s">
        <v>560</v>
      </c>
      <c r="H219" s="5" t="s">
        <v>31</v>
      </c>
      <c r="I219" s="5" t="s">
        <v>581</v>
      </c>
      <c r="J219" s="5" t="s">
        <v>20</v>
      </c>
      <c r="K219" s="5" t="s">
        <v>32</v>
      </c>
      <c r="L219" s="5" t="s">
        <v>33</v>
      </c>
      <c r="M219" s="17">
        <v>76294.399999999994</v>
      </c>
      <c r="N219" s="17">
        <v>88420.800000000003</v>
      </c>
      <c r="O219" s="18">
        <v>82357.600000000006</v>
      </c>
      <c r="P219">
        <f t="shared" si="6"/>
        <v>0</v>
      </c>
      <c r="Q219" t="str">
        <f t="shared" si="7"/>
        <v>Central Canada</v>
      </c>
      <c r="R219">
        <f>IF(Table5[[#This Row],[Position]]="Data Analyst",1,0)</f>
        <v>0</v>
      </c>
      <c r="S219">
        <f>IF(Table5[[#This Row],[Position]]="Data Engineer",1,0)</f>
        <v>0</v>
      </c>
      <c r="T219">
        <f>IF(Table5[[#This Row],[Position]]="Risk Analyst",1,0)</f>
        <v>0</v>
      </c>
      <c r="U219">
        <f>IF(Table5[[#This Row],[Position]]="System Analyst",1,0)</f>
        <v>0</v>
      </c>
      <c r="V219">
        <f>IF(Table5[[#This Row],[Position]]="Business Analyst",1,0)</f>
        <v>0</v>
      </c>
    </row>
    <row r="220" spans="1:22" x14ac:dyDescent="0.2">
      <c r="A220" s="4" t="s">
        <v>96</v>
      </c>
      <c r="B220" s="4" t="s">
        <v>582</v>
      </c>
      <c r="C220" s="4" t="s">
        <v>23</v>
      </c>
      <c r="D220" s="4" t="s">
        <v>583</v>
      </c>
      <c r="E220" s="4" t="s">
        <v>37</v>
      </c>
      <c r="F220" s="4" t="s">
        <v>37</v>
      </c>
      <c r="G220" s="4" t="s">
        <v>37</v>
      </c>
      <c r="H220" s="4" t="s">
        <v>31</v>
      </c>
      <c r="I220" s="4" t="s">
        <v>18</v>
      </c>
      <c r="J220" s="4" t="s">
        <v>20</v>
      </c>
      <c r="K220" s="4" t="s">
        <v>32</v>
      </c>
      <c r="L220" s="4" t="s">
        <v>21</v>
      </c>
      <c r="M220" s="15">
        <v>50000</v>
      </c>
      <c r="N220" s="15">
        <v>76458</v>
      </c>
      <c r="O220" s="16">
        <v>63229</v>
      </c>
      <c r="P220">
        <f t="shared" si="6"/>
        <v>0</v>
      </c>
      <c r="Q220" t="str">
        <f t="shared" si="7"/>
        <v>Central Canada</v>
      </c>
      <c r="R220">
        <f>IF(Table5[[#This Row],[Position]]="Data Analyst",1,0)</f>
        <v>0</v>
      </c>
      <c r="S220">
        <f>IF(Table5[[#This Row],[Position]]="Data Engineer",1,0)</f>
        <v>0</v>
      </c>
      <c r="T220">
        <f>IF(Table5[[#This Row],[Position]]="Risk Analyst",1,0)</f>
        <v>0</v>
      </c>
      <c r="U220">
        <f>IF(Table5[[#This Row],[Position]]="System Analyst",1,0)</f>
        <v>0</v>
      </c>
      <c r="V220">
        <f>IF(Table5[[#This Row],[Position]]="Business Analyst",1,0)</f>
        <v>1</v>
      </c>
    </row>
    <row r="221" spans="1:22" x14ac:dyDescent="0.2">
      <c r="A221" s="5" t="s">
        <v>55</v>
      </c>
      <c r="B221" s="5" t="s">
        <v>584</v>
      </c>
      <c r="C221" s="5" t="s">
        <v>50</v>
      </c>
      <c r="D221" s="5" t="s">
        <v>585</v>
      </c>
      <c r="E221" s="5" t="s">
        <v>154</v>
      </c>
      <c r="F221" s="5" t="s">
        <v>154</v>
      </c>
      <c r="G221" s="5" t="s">
        <v>154</v>
      </c>
      <c r="H221" s="5" t="s">
        <v>31</v>
      </c>
      <c r="I221" s="5" t="s">
        <v>586</v>
      </c>
      <c r="J221" s="5" t="s">
        <v>20</v>
      </c>
      <c r="K221" s="5" t="s">
        <v>32</v>
      </c>
      <c r="L221" s="5" t="s">
        <v>33</v>
      </c>
      <c r="M221" s="17">
        <v>68000</v>
      </c>
      <c r="N221" s="17">
        <v>88300</v>
      </c>
      <c r="O221" s="18">
        <v>78150</v>
      </c>
      <c r="P221">
        <f t="shared" si="6"/>
        <v>0</v>
      </c>
      <c r="Q221" t="str">
        <f t="shared" si="7"/>
        <v>Central Canada</v>
      </c>
      <c r="R221">
        <f>IF(Table5[[#This Row],[Position]]="Data Analyst",1,0)</f>
        <v>0</v>
      </c>
      <c r="S221">
        <f>IF(Table5[[#This Row],[Position]]="Data Engineer",1,0)</f>
        <v>0</v>
      </c>
      <c r="T221">
        <f>IF(Table5[[#This Row],[Position]]="Risk Analyst",1,0)</f>
        <v>0</v>
      </c>
      <c r="U221">
        <f>IF(Table5[[#This Row],[Position]]="System Analyst",1,0)</f>
        <v>0</v>
      </c>
      <c r="V221">
        <f>IF(Table5[[#This Row],[Position]]="Business Analyst",1,0)</f>
        <v>0</v>
      </c>
    </row>
    <row r="222" spans="1:22" x14ac:dyDescent="0.2">
      <c r="A222" s="4" t="s">
        <v>81</v>
      </c>
      <c r="B222" s="4" t="s">
        <v>587</v>
      </c>
      <c r="C222" s="4" t="s">
        <v>50</v>
      </c>
      <c r="D222" s="4" t="s">
        <v>588</v>
      </c>
      <c r="E222" s="4" t="s">
        <v>37</v>
      </c>
      <c r="F222" s="4" t="s">
        <v>37</v>
      </c>
      <c r="G222" s="4" t="s">
        <v>37</v>
      </c>
      <c r="H222" s="4" t="s">
        <v>31</v>
      </c>
      <c r="I222" s="4" t="s">
        <v>589</v>
      </c>
      <c r="J222" s="4" t="s">
        <v>45</v>
      </c>
      <c r="K222" s="4" t="s">
        <v>32</v>
      </c>
      <c r="L222" s="4" t="s">
        <v>33</v>
      </c>
      <c r="M222" s="15">
        <v>30240.560000000001</v>
      </c>
      <c r="N222" s="15">
        <v>57200</v>
      </c>
      <c r="O222" s="16">
        <v>43720.28</v>
      </c>
      <c r="P222">
        <f t="shared" si="6"/>
        <v>0</v>
      </c>
      <c r="Q222" t="str">
        <f t="shared" si="7"/>
        <v>Central Canada</v>
      </c>
      <c r="R222">
        <f>IF(Table5[[#This Row],[Position]]="Data Analyst",1,0)</f>
        <v>0</v>
      </c>
      <c r="S222">
        <f>IF(Table5[[#This Row],[Position]]="Data Engineer",1,0)</f>
        <v>0</v>
      </c>
      <c r="T222">
        <f>IF(Table5[[#This Row],[Position]]="Risk Analyst",1,0)</f>
        <v>0</v>
      </c>
      <c r="U222">
        <f>IF(Table5[[#This Row],[Position]]="System Analyst",1,0)</f>
        <v>0</v>
      </c>
      <c r="V222">
        <f>IF(Table5[[#This Row],[Position]]="Business Analyst",1,0)</f>
        <v>0</v>
      </c>
    </row>
    <row r="223" spans="1:22" x14ac:dyDescent="0.2">
      <c r="A223" s="5" t="s">
        <v>96</v>
      </c>
      <c r="B223" s="5" t="s">
        <v>582</v>
      </c>
      <c r="C223" s="5" t="s">
        <v>23</v>
      </c>
      <c r="D223" s="5" t="s">
        <v>583</v>
      </c>
      <c r="E223" s="5" t="s">
        <v>37</v>
      </c>
      <c r="F223" s="5" t="s">
        <v>37</v>
      </c>
      <c r="G223" s="5" t="s">
        <v>37</v>
      </c>
      <c r="H223" s="5" t="s">
        <v>31</v>
      </c>
      <c r="I223" s="5" t="s">
        <v>18</v>
      </c>
      <c r="J223" s="5" t="s">
        <v>20</v>
      </c>
      <c r="K223" s="5" t="s">
        <v>32</v>
      </c>
      <c r="L223" s="5" t="s">
        <v>21</v>
      </c>
      <c r="M223" s="17">
        <v>50000</v>
      </c>
      <c r="N223" s="17">
        <v>76458</v>
      </c>
      <c r="O223" s="18">
        <v>63229</v>
      </c>
      <c r="P223">
        <f t="shared" si="6"/>
        <v>0</v>
      </c>
      <c r="Q223" t="str">
        <f t="shared" si="7"/>
        <v>Central Canada</v>
      </c>
      <c r="R223">
        <f>IF(Table5[[#This Row],[Position]]="Data Analyst",1,0)</f>
        <v>0</v>
      </c>
      <c r="S223">
        <f>IF(Table5[[#This Row],[Position]]="Data Engineer",1,0)</f>
        <v>0</v>
      </c>
      <c r="T223">
        <f>IF(Table5[[#This Row],[Position]]="Risk Analyst",1,0)</f>
        <v>0</v>
      </c>
      <c r="U223">
        <f>IF(Table5[[#This Row],[Position]]="System Analyst",1,0)</f>
        <v>0</v>
      </c>
      <c r="V223">
        <f>IF(Table5[[#This Row],[Position]]="Business Analyst",1,0)</f>
        <v>1</v>
      </c>
    </row>
    <row r="224" spans="1:22" x14ac:dyDescent="0.2">
      <c r="A224" s="4" t="s">
        <v>55</v>
      </c>
      <c r="B224" s="4" t="s">
        <v>584</v>
      </c>
      <c r="C224" s="4" t="s">
        <v>50</v>
      </c>
      <c r="D224" s="4" t="s">
        <v>585</v>
      </c>
      <c r="E224" s="4" t="s">
        <v>154</v>
      </c>
      <c r="F224" s="4" t="s">
        <v>154</v>
      </c>
      <c r="G224" s="4" t="s">
        <v>154</v>
      </c>
      <c r="H224" s="4" t="s">
        <v>31</v>
      </c>
      <c r="I224" s="4" t="s">
        <v>586</v>
      </c>
      <c r="J224" s="4" t="s">
        <v>20</v>
      </c>
      <c r="K224" s="4" t="s">
        <v>32</v>
      </c>
      <c r="L224" s="4" t="s">
        <v>33</v>
      </c>
      <c r="M224" s="15">
        <v>68000</v>
      </c>
      <c r="N224" s="15">
        <v>88300</v>
      </c>
      <c r="O224" s="16">
        <v>78150</v>
      </c>
      <c r="P224">
        <f t="shared" si="6"/>
        <v>0</v>
      </c>
      <c r="Q224" t="str">
        <f t="shared" si="7"/>
        <v>Central Canada</v>
      </c>
      <c r="R224">
        <f>IF(Table5[[#This Row],[Position]]="Data Analyst",1,0)</f>
        <v>0</v>
      </c>
      <c r="S224">
        <f>IF(Table5[[#This Row],[Position]]="Data Engineer",1,0)</f>
        <v>0</v>
      </c>
      <c r="T224">
        <f>IF(Table5[[#This Row],[Position]]="Risk Analyst",1,0)</f>
        <v>0</v>
      </c>
      <c r="U224">
        <f>IF(Table5[[#This Row],[Position]]="System Analyst",1,0)</f>
        <v>0</v>
      </c>
      <c r="V224">
        <f>IF(Table5[[#This Row],[Position]]="Business Analyst",1,0)</f>
        <v>0</v>
      </c>
    </row>
    <row r="225" spans="1:22" x14ac:dyDescent="0.2">
      <c r="A225" s="5" t="s">
        <v>81</v>
      </c>
      <c r="B225" s="5" t="s">
        <v>217</v>
      </c>
      <c r="C225" s="5" t="s">
        <v>23</v>
      </c>
      <c r="D225" s="5" t="s">
        <v>346</v>
      </c>
      <c r="E225" s="5" t="s">
        <v>216</v>
      </c>
      <c r="F225" s="5" t="s">
        <v>216</v>
      </c>
      <c r="G225" s="5" t="s">
        <v>216</v>
      </c>
      <c r="H225" s="5" t="s">
        <v>53</v>
      </c>
      <c r="I225" s="5" t="s">
        <v>18</v>
      </c>
      <c r="J225" s="5" t="s">
        <v>45</v>
      </c>
      <c r="K225" s="5" t="s">
        <v>32</v>
      </c>
      <c r="L225" s="5" t="s">
        <v>46</v>
      </c>
      <c r="M225" s="20">
        <v>79289.599999999904</v>
      </c>
      <c r="N225" s="17">
        <v>113984</v>
      </c>
      <c r="O225" s="22">
        <v>96636.799999999901</v>
      </c>
      <c r="P225">
        <f t="shared" si="6"/>
        <v>0</v>
      </c>
      <c r="Q225" t="str">
        <f t="shared" si="7"/>
        <v>Western Canada</v>
      </c>
      <c r="R225">
        <f>IF(Table5[[#This Row],[Position]]="Data Analyst",1,0)</f>
        <v>0</v>
      </c>
      <c r="S225">
        <f>IF(Table5[[#This Row],[Position]]="Data Engineer",1,0)</f>
        <v>0</v>
      </c>
      <c r="T225">
        <f>IF(Table5[[#This Row],[Position]]="Risk Analyst",1,0)</f>
        <v>0</v>
      </c>
      <c r="U225">
        <f>IF(Table5[[#This Row],[Position]]="System Analyst",1,0)</f>
        <v>0</v>
      </c>
      <c r="V225">
        <f>IF(Table5[[#This Row],[Position]]="Business Analyst",1,0)</f>
        <v>1</v>
      </c>
    </row>
    <row r="226" spans="1:22" x14ac:dyDescent="0.2">
      <c r="A226" s="4" t="s">
        <v>48</v>
      </c>
      <c r="B226" s="4" t="s">
        <v>590</v>
      </c>
      <c r="C226" s="4" t="s">
        <v>591</v>
      </c>
      <c r="D226" s="4" t="s">
        <v>592</v>
      </c>
      <c r="E226" s="4" t="s">
        <v>487</v>
      </c>
      <c r="F226" s="4" t="s">
        <v>487</v>
      </c>
      <c r="G226" s="4" t="s">
        <v>487</v>
      </c>
      <c r="H226" s="4" t="s">
        <v>31</v>
      </c>
      <c r="I226" s="4" t="s">
        <v>593</v>
      </c>
      <c r="J226" s="4" t="s">
        <v>45</v>
      </c>
      <c r="K226" s="4" t="s">
        <v>32</v>
      </c>
      <c r="L226" s="4" t="s">
        <v>33</v>
      </c>
      <c r="M226" s="15">
        <v>68500</v>
      </c>
      <c r="N226" s="15">
        <v>87000</v>
      </c>
      <c r="O226" s="16">
        <v>77750</v>
      </c>
      <c r="P226">
        <f t="shared" si="6"/>
        <v>0</v>
      </c>
      <c r="Q226" t="str">
        <f t="shared" si="7"/>
        <v>Central Canada</v>
      </c>
      <c r="R226">
        <f>IF(Table5[[#This Row],[Position]]="Data Analyst",1,0)</f>
        <v>0</v>
      </c>
      <c r="S226">
        <f>IF(Table5[[#This Row],[Position]]="Data Engineer",1,0)</f>
        <v>0</v>
      </c>
      <c r="T226">
        <f>IF(Table5[[#This Row],[Position]]="Risk Analyst",1,0)</f>
        <v>0</v>
      </c>
      <c r="U226">
        <f>IF(Table5[[#This Row],[Position]]="System Analyst",1,0)</f>
        <v>0</v>
      </c>
      <c r="V226">
        <f>IF(Table5[[#This Row],[Position]]="Business Analyst",1,0)</f>
        <v>0</v>
      </c>
    </row>
    <row r="227" spans="1:22" x14ac:dyDescent="0.2">
      <c r="A227" s="5" t="s">
        <v>88</v>
      </c>
      <c r="B227" s="5" t="s">
        <v>299</v>
      </c>
      <c r="C227" s="5" t="s">
        <v>90</v>
      </c>
      <c r="D227" s="5" t="s">
        <v>594</v>
      </c>
      <c r="E227" s="5" t="s">
        <v>115</v>
      </c>
      <c r="F227" s="5" t="s">
        <v>115</v>
      </c>
      <c r="G227" s="5" t="s">
        <v>115</v>
      </c>
      <c r="H227" s="5" t="s">
        <v>31</v>
      </c>
      <c r="I227" s="5" t="s">
        <v>87</v>
      </c>
      <c r="J227" s="5" t="s">
        <v>20</v>
      </c>
      <c r="K227" s="5" t="s">
        <v>32</v>
      </c>
      <c r="L227" s="5" t="s">
        <v>21</v>
      </c>
      <c r="M227" s="17">
        <v>90064</v>
      </c>
      <c r="N227" s="17">
        <v>90064</v>
      </c>
      <c r="O227" s="18">
        <v>90064</v>
      </c>
      <c r="P227">
        <f t="shared" si="6"/>
        <v>0</v>
      </c>
      <c r="Q227" t="str">
        <f t="shared" si="7"/>
        <v>Central Canada</v>
      </c>
      <c r="R227">
        <f>IF(Table5[[#This Row],[Position]]="Data Analyst",1,0)</f>
        <v>0</v>
      </c>
      <c r="S227">
        <f>IF(Table5[[#This Row],[Position]]="Data Engineer",1,0)</f>
        <v>0</v>
      </c>
      <c r="T227">
        <f>IF(Table5[[#This Row],[Position]]="Risk Analyst",1,0)</f>
        <v>0</v>
      </c>
      <c r="U227">
        <f>IF(Table5[[#This Row],[Position]]="System Analyst",1,0)</f>
        <v>1</v>
      </c>
      <c r="V227">
        <f>IF(Table5[[#This Row],[Position]]="Business Analyst",1,0)</f>
        <v>0</v>
      </c>
    </row>
    <row r="228" spans="1:22" x14ac:dyDescent="0.2">
      <c r="A228" s="4" t="s">
        <v>26</v>
      </c>
      <c r="B228" s="4" t="s">
        <v>595</v>
      </c>
      <c r="C228" s="4" t="s">
        <v>357</v>
      </c>
      <c r="D228" s="4" t="s">
        <v>596</v>
      </c>
      <c r="E228" s="4" t="s">
        <v>30</v>
      </c>
      <c r="F228" s="4" t="s">
        <v>30</v>
      </c>
      <c r="G228" s="4" t="s">
        <v>30</v>
      </c>
      <c r="H228" s="4" t="s">
        <v>31</v>
      </c>
      <c r="I228" s="4" t="s">
        <v>597</v>
      </c>
      <c r="J228" s="4" t="s">
        <v>375</v>
      </c>
      <c r="K228" s="4" t="s">
        <v>32</v>
      </c>
      <c r="L228" s="4" t="s">
        <v>325</v>
      </c>
      <c r="M228" s="15">
        <v>64123.59</v>
      </c>
      <c r="N228" s="15">
        <v>86600</v>
      </c>
      <c r="O228" s="16">
        <v>75361.794999999998</v>
      </c>
      <c r="P228">
        <f t="shared" si="6"/>
        <v>0</v>
      </c>
      <c r="Q228" t="str">
        <f t="shared" si="7"/>
        <v>Central Canada</v>
      </c>
      <c r="R228">
        <f>IF(Table5[[#This Row],[Position]]="Data Analyst",1,0)</f>
        <v>0</v>
      </c>
      <c r="S228">
        <f>IF(Table5[[#This Row],[Position]]="Data Engineer",1,0)</f>
        <v>0</v>
      </c>
      <c r="T228">
        <f>IF(Table5[[#This Row],[Position]]="Risk Analyst",1,0)</f>
        <v>0</v>
      </c>
      <c r="U228">
        <f>IF(Table5[[#This Row],[Position]]="System Analyst",1,0)</f>
        <v>0</v>
      </c>
      <c r="V228">
        <f>IF(Table5[[#This Row],[Position]]="Business Analyst",1,0)</f>
        <v>0</v>
      </c>
    </row>
    <row r="229" spans="1:22" x14ac:dyDescent="0.2">
      <c r="A229" s="5" t="s">
        <v>88</v>
      </c>
      <c r="B229" s="5" t="s">
        <v>598</v>
      </c>
      <c r="C229" s="5" t="s">
        <v>90</v>
      </c>
      <c r="D229" s="5" t="s">
        <v>599</v>
      </c>
      <c r="E229" s="5" t="s">
        <v>600</v>
      </c>
      <c r="F229" s="5" t="s">
        <v>600</v>
      </c>
      <c r="G229" s="5" t="s">
        <v>600</v>
      </c>
      <c r="H229" s="5" t="s">
        <v>31</v>
      </c>
      <c r="I229" s="5" t="s">
        <v>601</v>
      </c>
      <c r="J229" s="5" t="s">
        <v>20</v>
      </c>
      <c r="K229" s="5" t="s">
        <v>32</v>
      </c>
      <c r="L229" s="5" t="s">
        <v>33</v>
      </c>
      <c r="M229" s="17">
        <v>91520</v>
      </c>
      <c r="N229" s="17">
        <v>91520</v>
      </c>
      <c r="O229" s="18">
        <v>91520</v>
      </c>
      <c r="P229">
        <f t="shared" si="6"/>
        <v>0</v>
      </c>
      <c r="Q229" t="str">
        <f t="shared" si="7"/>
        <v>Central Canada</v>
      </c>
      <c r="R229">
        <f>IF(Table5[[#This Row],[Position]]="Data Analyst",1,0)</f>
        <v>0</v>
      </c>
      <c r="S229">
        <f>IF(Table5[[#This Row],[Position]]="Data Engineer",1,0)</f>
        <v>0</v>
      </c>
      <c r="T229">
        <f>IF(Table5[[#This Row],[Position]]="Risk Analyst",1,0)</f>
        <v>0</v>
      </c>
      <c r="U229">
        <f>IF(Table5[[#This Row],[Position]]="System Analyst",1,0)</f>
        <v>1</v>
      </c>
      <c r="V229">
        <f>IF(Table5[[#This Row],[Position]]="Business Analyst",1,0)</f>
        <v>0</v>
      </c>
    </row>
    <row r="230" spans="1:22" x14ac:dyDescent="0.2">
      <c r="A230" s="4" t="s">
        <v>55</v>
      </c>
      <c r="B230" s="4" t="s">
        <v>602</v>
      </c>
      <c r="C230" s="4" t="s">
        <v>50</v>
      </c>
      <c r="D230" s="4" t="s">
        <v>603</v>
      </c>
      <c r="E230" s="4" t="s">
        <v>604</v>
      </c>
      <c r="F230" s="4" t="s">
        <v>604</v>
      </c>
      <c r="G230" s="4" t="s">
        <v>604</v>
      </c>
      <c r="H230" s="4" t="s">
        <v>31</v>
      </c>
      <c r="I230" s="4" t="s">
        <v>605</v>
      </c>
      <c r="J230" s="4" t="s">
        <v>20</v>
      </c>
      <c r="K230" s="4" t="s">
        <v>32</v>
      </c>
      <c r="L230" s="4" t="s">
        <v>21</v>
      </c>
      <c r="M230" s="15">
        <v>68000</v>
      </c>
      <c r="N230" s="15">
        <v>88300</v>
      </c>
      <c r="O230" s="16">
        <v>78150</v>
      </c>
      <c r="P230">
        <f t="shared" si="6"/>
        <v>0</v>
      </c>
      <c r="Q230" t="str">
        <f t="shared" si="7"/>
        <v>Central Canada</v>
      </c>
      <c r="R230">
        <f>IF(Table5[[#This Row],[Position]]="Data Analyst",1,0)</f>
        <v>0</v>
      </c>
      <c r="S230">
        <f>IF(Table5[[#This Row],[Position]]="Data Engineer",1,0)</f>
        <v>0</v>
      </c>
      <c r="T230">
        <f>IF(Table5[[#This Row],[Position]]="Risk Analyst",1,0)</f>
        <v>0</v>
      </c>
      <c r="U230">
        <f>IF(Table5[[#This Row],[Position]]="System Analyst",1,0)</f>
        <v>0</v>
      </c>
      <c r="V230">
        <f>IF(Table5[[#This Row],[Position]]="Business Analyst",1,0)</f>
        <v>0</v>
      </c>
    </row>
    <row r="231" spans="1:22" x14ac:dyDescent="0.2">
      <c r="A231" s="5" t="s">
        <v>96</v>
      </c>
      <c r="B231" s="5" t="s">
        <v>606</v>
      </c>
      <c r="C231" s="5" t="s">
        <v>50</v>
      </c>
      <c r="D231" s="5" t="s">
        <v>607</v>
      </c>
      <c r="E231" s="5" t="s">
        <v>608</v>
      </c>
      <c r="F231" s="5" t="s">
        <v>608</v>
      </c>
      <c r="G231" s="5" t="s">
        <v>608</v>
      </c>
      <c r="H231" s="5" t="s">
        <v>31</v>
      </c>
      <c r="I231" s="5" t="s">
        <v>54</v>
      </c>
      <c r="J231" s="5" t="s">
        <v>20</v>
      </c>
      <c r="K231" s="5" t="s">
        <v>32</v>
      </c>
      <c r="L231" s="5" t="s">
        <v>21</v>
      </c>
      <c r="M231" s="17">
        <v>50000</v>
      </c>
      <c r="N231" s="17">
        <v>76458</v>
      </c>
      <c r="O231" s="18">
        <v>63229</v>
      </c>
      <c r="P231">
        <f t="shared" si="6"/>
        <v>0</v>
      </c>
      <c r="Q231" t="str">
        <f t="shared" si="7"/>
        <v>Central Canada</v>
      </c>
      <c r="R231">
        <f>IF(Table5[[#This Row],[Position]]="Data Analyst",1,0)</f>
        <v>0</v>
      </c>
      <c r="S231">
        <f>IF(Table5[[#This Row],[Position]]="Data Engineer",1,0)</f>
        <v>0</v>
      </c>
      <c r="T231">
        <f>IF(Table5[[#This Row],[Position]]="Risk Analyst",1,0)</f>
        <v>0</v>
      </c>
      <c r="U231">
        <f>IF(Table5[[#This Row],[Position]]="System Analyst",1,0)</f>
        <v>0</v>
      </c>
      <c r="V231">
        <f>IF(Table5[[#This Row],[Position]]="Business Analyst",1,0)</f>
        <v>0</v>
      </c>
    </row>
    <row r="232" spans="1:22" x14ac:dyDescent="0.2">
      <c r="A232" s="4" t="s">
        <v>88</v>
      </c>
      <c r="B232" s="4" t="s">
        <v>299</v>
      </c>
      <c r="C232" s="4" t="s">
        <v>90</v>
      </c>
      <c r="D232" s="4" t="s">
        <v>609</v>
      </c>
      <c r="E232" s="4" t="s">
        <v>610</v>
      </c>
      <c r="F232" s="4" t="s">
        <v>610</v>
      </c>
      <c r="G232" s="4" t="s">
        <v>610</v>
      </c>
      <c r="H232" s="4" t="s">
        <v>100</v>
      </c>
      <c r="I232" s="4" t="s">
        <v>18</v>
      </c>
      <c r="J232" s="4" t="s">
        <v>20</v>
      </c>
      <c r="K232" s="4" t="s">
        <v>32</v>
      </c>
      <c r="L232" s="4" t="s">
        <v>130</v>
      </c>
      <c r="M232" s="19">
        <v>98009.599999999904</v>
      </c>
      <c r="N232" s="19">
        <v>98009.599999999904</v>
      </c>
      <c r="O232" s="21">
        <v>98009.599999999904</v>
      </c>
      <c r="P232">
        <f t="shared" si="6"/>
        <v>0</v>
      </c>
      <c r="Q232" t="str">
        <f t="shared" si="7"/>
        <v>Western Canada</v>
      </c>
      <c r="R232">
        <f>IF(Table5[[#This Row],[Position]]="Data Analyst",1,0)</f>
        <v>0</v>
      </c>
      <c r="S232">
        <f>IF(Table5[[#This Row],[Position]]="Data Engineer",1,0)</f>
        <v>0</v>
      </c>
      <c r="T232">
        <f>IF(Table5[[#This Row],[Position]]="Risk Analyst",1,0)</f>
        <v>0</v>
      </c>
      <c r="U232">
        <f>IF(Table5[[#This Row],[Position]]="System Analyst",1,0)</f>
        <v>1</v>
      </c>
      <c r="V232">
        <f>IF(Table5[[#This Row],[Position]]="Business Analyst",1,0)</f>
        <v>0</v>
      </c>
    </row>
    <row r="233" spans="1:22" x14ac:dyDescent="0.2">
      <c r="A233" s="5" t="s">
        <v>26</v>
      </c>
      <c r="B233" s="5" t="s">
        <v>612</v>
      </c>
      <c r="C233" s="5" t="s">
        <v>50</v>
      </c>
      <c r="D233" s="5" t="s">
        <v>613</v>
      </c>
      <c r="E233" s="5" t="s">
        <v>316</v>
      </c>
      <c r="F233" s="5" t="s">
        <v>316</v>
      </c>
      <c r="G233" s="5" t="s">
        <v>316</v>
      </c>
      <c r="H233" s="5" t="s">
        <v>31</v>
      </c>
      <c r="I233" s="5" t="s">
        <v>614</v>
      </c>
      <c r="J233" s="5" t="s">
        <v>20</v>
      </c>
      <c r="K233" s="5" t="s">
        <v>32</v>
      </c>
      <c r="L233" s="5" t="s">
        <v>21</v>
      </c>
      <c r="M233" s="17">
        <v>64123.59</v>
      </c>
      <c r="N233" s="17">
        <v>86600</v>
      </c>
      <c r="O233" s="18">
        <v>75361.794999999998</v>
      </c>
      <c r="P233">
        <f t="shared" si="6"/>
        <v>0</v>
      </c>
      <c r="Q233" t="str">
        <f t="shared" si="7"/>
        <v>Central Canada</v>
      </c>
      <c r="R233">
        <f>IF(Table5[[#This Row],[Position]]="Data Analyst",1,0)</f>
        <v>0</v>
      </c>
      <c r="S233">
        <f>IF(Table5[[#This Row],[Position]]="Data Engineer",1,0)</f>
        <v>0</v>
      </c>
      <c r="T233">
        <f>IF(Table5[[#This Row],[Position]]="Risk Analyst",1,0)</f>
        <v>0</v>
      </c>
      <c r="U233">
        <f>IF(Table5[[#This Row],[Position]]="System Analyst",1,0)</f>
        <v>0</v>
      </c>
      <c r="V233">
        <f>IF(Table5[[#This Row],[Position]]="Business Analyst",1,0)</f>
        <v>0</v>
      </c>
    </row>
    <row r="234" spans="1:22" x14ac:dyDescent="0.2">
      <c r="A234" s="4" t="s">
        <v>88</v>
      </c>
      <c r="B234" s="4" t="s">
        <v>441</v>
      </c>
      <c r="C234" s="4" t="s">
        <v>90</v>
      </c>
      <c r="D234" s="4" t="s">
        <v>263</v>
      </c>
      <c r="E234" s="4" t="s">
        <v>37</v>
      </c>
      <c r="F234" s="4" t="s">
        <v>37</v>
      </c>
      <c r="G234" s="4" t="s">
        <v>37</v>
      </c>
      <c r="H234" s="4" t="s">
        <v>31</v>
      </c>
      <c r="I234" s="4" t="s">
        <v>615</v>
      </c>
      <c r="J234" s="4" t="s">
        <v>20</v>
      </c>
      <c r="K234" s="4" t="s">
        <v>443</v>
      </c>
      <c r="L234" s="4" t="s">
        <v>93</v>
      </c>
      <c r="M234" s="15">
        <v>85816.8</v>
      </c>
      <c r="N234" s="15">
        <v>91520</v>
      </c>
      <c r="O234" s="16">
        <v>88668.4</v>
      </c>
      <c r="P234">
        <f t="shared" si="6"/>
        <v>0</v>
      </c>
      <c r="Q234" t="str">
        <f t="shared" si="7"/>
        <v>Central Canada</v>
      </c>
      <c r="R234">
        <f>IF(Table5[[#This Row],[Position]]="Data Analyst",1,0)</f>
        <v>0</v>
      </c>
      <c r="S234">
        <f>IF(Table5[[#This Row],[Position]]="Data Engineer",1,0)</f>
        <v>0</v>
      </c>
      <c r="T234">
        <f>IF(Table5[[#This Row],[Position]]="Risk Analyst",1,0)</f>
        <v>0</v>
      </c>
      <c r="U234">
        <f>IF(Table5[[#This Row],[Position]]="System Analyst",1,0)</f>
        <v>1</v>
      </c>
      <c r="V234">
        <f>IF(Table5[[#This Row],[Position]]="Business Analyst",1,0)</f>
        <v>0</v>
      </c>
    </row>
    <row r="235" spans="1:22" x14ac:dyDescent="0.2">
      <c r="A235" s="5" t="s">
        <v>88</v>
      </c>
      <c r="B235" s="5" t="s">
        <v>89</v>
      </c>
      <c r="C235" s="5" t="s">
        <v>90</v>
      </c>
      <c r="D235" s="5" t="s">
        <v>91</v>
      </c>
      <c r="E235" s="5" t="s">
        <v>37</v>
      </c>
      <c r="F235" s="5" t="s">
        <v>37</v>
      </c>
      <c r="G235" s="5" t="s">
        <v>37</v>
      </c>
      <c r="H235" s="5" t="s">
        <v>31</v>
      </c>
      <c r="I235" s="5" t="s">
        <v>616</v>
      </c>
      <c r="J235" s="5" t="s">
        <v>45</v>
      </c>
      <c r="K235" s="5" t="s">
        <v>32</v>
      </c>
      <c r="L235" s="5" t="s">
        <v>93</v>
      </c>
      <c r="M235" s="17">
        <v>85816.8</v>
      </c>
      <c r="N235" s="17">
        <v>91520</v>
      </c>
      <c r="O235" s="18">
        <v>88668.4</v>
      </c>
      <c r="P235">
        <f t="shared" si="6"/>
        <v>0</v>
      </c>
      <c r="Q235" t="str">
        <f t="shared" si="7"/>
        <v>Central Canada</v>
      </c>
      <c r="R235">
        <f>IF(Table5[[#This Row],[Position]]="Data Analyst",1,0)</f>
        <v>0</v>
      </c>
      <c r="S235">
        <f>IF(Table5[[#This Row],[Position]]="Data Engineer",1,0)</f>
        <v>0</v>
      </c>
      <c r="T235">
        <f>IF(Table5[[#This Row],[Position]]="Risk Analyst",1,0)</f>
        <v>0</v>
      </c>
      <c r="U235">
        <f>IF(Table5[[#This Row],[Position]]="System Analyst",1,0)</f>
        <v>1</v>
      </c>
      <c r="V235">
        <f>IF(Table5[[#This Row],[Position]]="Business Analyst",1,0)</f>
        <v>0</v>
      </c>
    </row>
    <row r="236" spans="1:22" x14ac:dyDescent="0.2">
      <c r="A236" s="4" t="s">
        <v>88</v>
      </c>
      <c r="B236" s="4" t="s">
        <v>89</v>
      </c>
      <c r="C236" s="4" t="s">
        <v>90</v>
      </c>
      <c r="D236" s="4" t="s">
        <v>617</v>
      </c>
      <c r="E236" s="4" t="s">
        <v>1835</v>
      </c>
      <c r="F236" s="4" t="s">
        <v>1835</v>
      </c>
      <c r="G236" s="4" t="s">
        <v>1835</v>
      </c>
      <c r="H236" s="4" t="s">
        <v>146</v>
      </c>
      <c r="I236" s="4" t="s">
        <v>618</v>
      </c>
      <c r="J236" s="4" t="s">
        <v>45</v>
      </c>
      <c r="K236" s="4" t="s">
        <v>32</v>
      </c>
      <c r="L236" s="4" t="s">
        <v>93</v>
      </c>
      <c r="M236" s="15">
        <v>85816.8</v>
      </c>
      <c r="N236" s="15">
        <v>91520</v>
      </c>
      <c r="O236" s="16">
        <v>88668.4</v>
      </c>
      <c r="P236">
        <f t="shared" si="6"/>
        <v>0</v>
      </c>
      <c r="Q236" t="str">
        <f t="shared" si="7"/>
        <v>Central Canada</v>
      </c>
      <c r="R236">
        <f>IF(Table5[[#This Row],[Position]]="Data Analyst",1,0)</f>
        <v>0</v>
      </c>
      <c r="S236">
        <f>IF(Table5[[#This Row],[Position]]="Data Engineer",1,0)</f>
        <v>0</v>
      </c>
      <c r="T236">
        <f>IF(Table5[[#This Row],[Position]]="Risk Analyst",1,0)</f>
        <v>0</v>
      </c>
      <c r="U236">
        <f>IF(Table5[[#This Row],[Position]]="System Analyst",1,0)</f>
        <v>1</v>
      </c>
      <c r="V236">
        <f>IF(Table5[[#This Row],[Position]]="Business Analyst",1,0)</f>
        <v>0</v>
      </c>
    </row>
    <row r="237" spans="1:22" x14ac:dyDescent="0.2">
      <c r="A237" s="5" t="s">
        <v>96</v>
      </c>
      <c r="B237" s="5" t="s">
        <v>619</v>
      </c>
      <c r="C237" s="5" t="s">
        <v>50</v>
      </c>
      <c r="D237" s="5" t="s">
        <v>620</v>
      </c>
      <c r="E237" s="5" t="s">
        <v>123</v>
      </c>
      <c r="F237" s="5" t="s">
        <v>123</v>
      </c>
      <c r="G237" s="5" t="s">
        <v>123</v>
      </c>
      <c r="H237" s="5" t="s">
        <v>31</v>
      </c>
      <c r="I237" s="5" t="s">
        <v>54</v>
      </c>
      <c r="J237" s="5" t="s">
        <v>20</v>
      </c>
      <c r="K237" s="5" t="s">
        <v>32</v>
      </c>
      <c r="L237" s="5" t="s">
        <v>21</v>
      </c>
      <c r="M237" s="17">
        <v>50000</v>
      </c>
      <c r="N237" s="17">
        <v>76458</v>
      </c>
      <c r="O237" s="18">
        <v>63229</v>
      </c>
      <c r="P237">
        <f t="shared" si="6"/>
        <v>0</v>
      </c>
      <c r="Q237" t="str">
        <f t="shared" si="7"/>
        <v>Central Canada</v>
      </c>
      <c r="R237">
        <f>IF(Table5[[#This Row],[Position]]="Data Analyst",1,0)</f>
        <v>0</v>
      </c>
      <c r="S237">
        <f>IF(Table5[[#This Row],[Position]]="Data Engineer",1,0)</f>
        <v>0</v>
      </c>
      <c r="T237">
        <f>IF(Table5[[#This Row],[Position]]="Risk Analyst",1,0)</f>
        <v>0</v>
      </c>
      <c r="U237">
        <f>IF(Table5[[#This Row],[Position]]="System Analyst",1,0)</f>
        <v>0</v>
      </c>
      <c r="V237">
        <f>IF(Table5[[#This Row],[Position]]="Business Analyst",1,0)</f>
        <v>0</v>
      </c>
    </row>
    <row r="238" spans="1:22" x14ac:dyDescent="0.2">
      <c r="A238" s="4" t="s">
        <v>88</v>
      </c>
      <c r="B238" s="4" t="s">
        <v>621</v>
      </c>
      <c r="C238" s="4" t="s">
        <v>90</v>
      </c>
      <c r="D238" s="4" t="s">
        <v>622</v>
      </c>
      <c r="E238" s="4" t="s">
        <v>154</v>
      </c>
      <c r="F238" s="4" t="s">
        <v>154</v>
      </c>
      <c r="G238" s="4" t="s">
        <v>154</v>
      </c>
      <c r="H238" s="4" t="s">
        <v>31</v>
      </c>
      <c r="I238" s="4" t="s">
        <v>18</v>
      </c>
      <c r="J238" s="4" t="s">
        <v>20</v>
      </c>
      <c r="K238" s="4" t="s">
        <v>32</v>
      </c>
      <c r="L238" s="4" t="s">
        <v>33</v>
      </c>
      <c r="M238" s="15">
        <v>58649</v>
      </c>
      <c r="N238" s="15">
        <v>85218</v>
      </c>
      <c r="O238" s="16">
        <v>71933.5</v>
      </c>
      <c r="P238">
        <f t="shared" si="6"/>
        <v>0</v>
      </c>
      <c r="Q238" t="str">
        <f t="shared" si="7"/>
        <v>Central Canada</v>
      </c>
      <c r="R238">
        <f>IF(Table5[[#This Row],[Position]]="Data Analyst",1,0)</f>
        <v>0</v>
      </c>
      <c r="S238">
        <f>IF(Table5[[#This Row],[Position]]="Data Engineer",1,0)</f>
        <v>0</v>
      </c>
      <c r="T238">
        <f>IF(Table5[[#This Row],[Position]]="Risk Analyst",1,0)</f>
        <v>0</v>
      </c>
      <c r="U238">
        <f>IF(Table5[[#This Row],[Position]]="System Analyst",1,0)</f>
        <v>1</v>
      </c>
      <c r="V238">
        <f>IF(Table5[[#This Row],[Position]]="Business Analyst",1,0)</f>
        <v>0</v>
      </c>
    </row>
    <row r="239" spans="1:22" x14ac:dyDescent="0.2">
      <c r="A239" s="5" t="s">
        <v>26</v>
      </c>
      <c r="B239" s="5" t="s">
        <v>623</v>
      </c>
      <c r="C239" s="5" t="s">
        <v>50</v>
      </c>
      <c r="D239" s="5" t="s">
        <v>243</v>
      </c>
      <c r="E239" s="5" t="s">
        <v>298</v>
      </c>
      <c r="F239" s="5" t="s">
        <v>298</v>
      </c>
      <c r="G239" s="5" t="s">
        <v>298</v>
      </c>
      <c r="H239" s="5" t="s">
        <v>53</v>
      </c>
      <c r="I239" s="5" t="s">
        <v>624</v>
      </c>
      <c r="J239" s="5" t="s">
        <v>20</v>
      </c>
      <c r="K239" s="5" t="s">
        <v>32</v>
      </c>
      <c r="L239" s="5" t="s">
        <v>39</v>
      </c>
      <c r="M239" s="17">
        <v>76071.179999999993</v>
      </c>
      <c r="N239" s="17">
        <v>86658.48</v>
      </c>
      <c r="O239" s="22">
        <v>81364.8299999999</v>
      </c>
      <c r="P239">
        <f t="shared" si="6"/>
        <v>0</v>
      </c>
      <c r="Q239" t="str">
        <f t="shared" si="7"/>
        <v>Western Canada</v>
      </c>
      <c r="R239">
        <f>IF(Table5[[#This Row],[Position]]="Data Analyst",1,0)</f>
        <v>0</v>
      </c>
      <c r="S239">
        <f>IF(Table5[[#This Row],[Position]]="Data Engineer",1,0)</f>
        <v>0</v>
      </c>
      <c r="T239">
        <f>IF(Table5[[#This Row],[Position]]="Risk Analyst",1,0)</f>
        <v>0</v>
      </c>
      <c r="U239">
        <f>IF(Table5[[#This Row],[Position]]="System Analyst",1,0)</f>
        <v>0</v>
      </c>
      <c r="V239">
        <f>IF(Table5[[#This Row],[Position]]="Business Analyst",1,0)</f>
        <v>0</v>
      </c>
    </row>
    <row r="240" spans="1:22" x14ac:dyDescent="0.2">
      <c r="A240" s="4" t="s">
        <v>96</v>
      </c>
      <c r="B240" s="4" t="s">
        <v>606</v>
      </c>
      <c r="C240" s="4" t="s">
        <v>50</v>
      </c>
      <c r="D240" s="4" t="s">
        <v>625</v>
      </c>
      <c r="E240" s="4" t="s">
        <v>626</v>
      </c>
      <c r="F240" s="4" t="s">
        <v>626</v>
      </c>
      <c r="G240" s="4" t="s">
        <v>626</v>
      </c>
      <c r="H240" s="4" t="s">
        <v>100</v>
      </c>
      <c r="I240" s="4" t="s">
        <v>405</v>
      </c>
      <c r="J240" s="4" t="s">
        <v>20</v>
      </c>
      <c r="K240" s="4" t="s">
        <v>32</v>
      </c>
      <c r="L240" s="4" t="s">
        <v>39</v>
      </c>
      <c r="M240" s="15">
        <v>47266.400000000001</v>
      </c>
      <c r="N240" s="15">
        <v>64725.919999999998</v>
      </c>
      <c r="O240" s="16">
        <v>55996.160000000003</v>
      </c>
      <c r="P240">
        <f t="shared" si="6"/>
        <v>0</v>
      </c>
      <c r="Q240" t="str">
        <f t="shared" si="7"/>
        <v>Western Canada</v>
      </c>
      <c r="R240">
        <f>IF(Table5[[#This Row],[Position]]="Data Analyst",1,0)</f>
        <v>0</v>
      </c>
      <c r="S240">
        <f>IF(Table5[[#This Row],[Position]]="Data Engineer",1,0)</f>
        <v>0</v>
      </c>
      <c r="T240">
        <f>IF(Table5[[#This Row],[Position]]="Risk Analyst",1,0)</f>
        <v>0</v>
      </c>
      <c r="U240">
        <f>IF(Table5[[#This Row],[Position]]="System Analyst",1,0)</f>
        <v>0</v>
      </c>
      <c r="V240">
        <f>IF(Table5[[#This Row],[Position]]="Business Analyst",1,0)</f>
        <v>0</v>
      </c>
    </row>
    <row r="241" spans="1:22" x14ac:dyDescent="0.2">
      <c r="A241" s="5" t="s">
        <v>81</v>
      </c>
      <c r="B241" s="5" t="s">
        <v>627</v>
      </c>
      <c r="C241" s="5" t="s">
        <v>23</v>
      </c>
      <c r="D241" s="5" t="s">
        <v>628</v>
      </c>
      <c r="E241" s="5" t="s">
        <v>30</v>
      </c>
      <c r="F241" s="5" t="s">
        <v>30</v>
      </c>
      <c r="G241" s="5" t="s">
        <v>30</v>
      </c>
      <c r="H241" s="5" t="s">
        <v>31</v>
      </c>
      <c r="I241" s="5" t="s">
        <v>54</v>
      </c>
      <c r="J241" s="5" t="s">
        <v>45</v>
      </c>
      <c r="K241" s="5" t="s">
        <v>32</v>
      </c>
      <c r="L241" s="5" t="s">
        <v>46</v>
      </c>
      <c r="M241" s="17">
        <v>56000</v>
      </c>
      <c r="N241" s="17">
        <v>84000</v>
      </c>
      <c r="O241" s="18">
        <v>70000</v>
      </c>
      <c r="P241">
        <f t="shared" si="6"/>
        <v>0</v>
      </c>
      <c r="Q241" t="str">
        <f t="shared" si="7"/>
        <v>Central Canada</v>
      </c>
      <c r="R241">
        <f>IF(Table5[[#This Row],[Position]]="Data Analyst",1,0)</f>
        <v>0</v>
      </c>
      <c r="S241">
        <f>IF(Table5[[#This Row],[Position]]="Data Engineer",1,0)</f>
        <v>0</v>
      </c>
      <c r="T241">
        <f>IF(Table5[[#This Row],[Position]]="Risk Analyst",1,0)</f>
        <v>0</v>
      </c>
      <c r="U241">
        <f>IF(Table5[[#This Row],[Position]]="System Analyst",1,0)</f>
        <v>0</v>
      </c>
      <c r="V241">
        <f>IF(Table5[[#This Row],[Position]]="Business Analyst",1,0)</f>
        <v>1</v>
      </c>
    </row>
    <row r="242" spans="1:22" x14ac:dyDescent="0.2">
      <c r="A242" s="4" t="s">
        <v>81</v>
      </c>
      <c r="B242" s="4" t="s">
        <v>627</v>
      </c>
      <c r="C242" s="4" t="s">
        <v>23</v>
      </c>
      <c r="D242" s="4" t="s">
        <v>628</v>
      </c>
      <c r="E242" s="4" t="s">
        <v>37</v>
      </c>
      <c r="F242" s="4" t="s">
        <v>37</v>
      </c>
      <c r="G242" s="4" t="s">
        <v>37</v>
      </c>
      <c r="H242" s="4" t="s">
        <v>31</v>
      </c>
      <c r="I242" s="4" t="s">
        <v>54</v>
      </c>
      <c r="J242" s="4" t="s">
        <v>45</v>
      </c>
      <c r="K242" s="4" t="s">
        <v>32</v>
      </c>
      <c r="L242" s="4" t="s">
        <v>46</v>
      </c>
      <c r="M242" s="15">
        <v>56000</v>
      </c>
      <c r="N242" s="15">
        <v>84000</v>
      </c>
      <c r="O242" s="16">
        <v>70000</v>
      </c>
      <c r="P242">
        <f t="shared" si="6"/>
        <v>0</v>
      </c>
      <c r="Q242" t="str">
        <f t="shared" si="7"/>
        <v>Central Canada</v>
      </c>
      <c r="R242">
        <f>IF(Table5[[#This Row],[Position]]="Data Analyst",1,0)</f>
        <v>0</v>
      </c>
      <c r="S242">
        <f>IF(Table5[[#This Row],[Position]]="Data Engineer",1,0)</f>
        <v>0</v>
      </c>
      <c r="T242">
        <f>IF(Table5[[#This Row],[Position]]="Risk Analyst",1,0)</f>
        <v>0</v>
      </c>
      <c r="U242">
        <f>IF(Table5[[#This Row],[Position]]="System Analyst",1,0)</f>
        <v>0</v>
      </c>
      <c r="V242">
        <f>IF(Table5[[#This Row],[Position]]="Business Analyst",1,0)</f>
        <v>1</v>
      </c>
    </row>
    <row r="243" spans="1:22" x14ac:dyDescent="0.2">
      <c r="A243" s="5" t="s">
        <v>26</v>
      </c>
      <c r="B243" s="5" t="s">
        <v>629</v>
      </c>
      <c r="C243" s="5" t="s">
        <v>50</v>
      </c>
      <c r="D243" s="5" t="s">
        <v>203</v>
      </c>
      <c r="E243" s="5" t="s">
        <v>204</v>
      </c>
      <c r="F243" s="5" t="s">
        <v>204</v>
      </c>
      <c r="G243" s="5" t="s">
        <v>204</v>
      </c>
      <c r="H243" s="5" t="s">
        <v>31</v>
      </c>
      <c r="I243" s="5" t="s">
        <v>630</v>
      </c>
      <c r="J243" s="5" t="s">
        <v>45</v>
      </c>
      <c r="K243" s="5" t="s">
        <v>32</v>
      </c>
      <c r="L243" s="5" t="s">
        <v>33</v>
      </c>
      <c r="M243" s="17">
        <v>64123.59</v>
      </c>
      <c r="N243" s="17">
        <v>86600</v>
      </c>
      <c r="O243" s="18">
        <v>75361.794999999998</v>
      </c>
      <c r="P243">
        <f t="shared" si="6"/>
        <v>0</v>
      </c>
      <c r="Q243" t="str">
        <f t="shared" si="7"/>
        <v>Central Canada</v>
      </c>
      <c r="R243">
        <f>IF(Table5[[#This Row],[Position]]="Data Analyst",1,0)</f>
        <v>0</v>
      </c>
      <c r="S243">
        <f>IF(Table5[[#This Row],[Position]]="Data Engineer",1,0)</f>
        <v>0</v>
      </c>
      <c r="T243">
        <f>IF(Table5[[#This Row],[Position]]="Risk Analyst",1,0)</f>
        <v>0</v>
      </c>
      <c r="U243">
        <f>IF(Table5[[#This Row],[Position]]="System Analyst",1,0)</f>
        <v>0</v>
      </c>
      <c r="V243">
        <f>IF(Table5[[#This Row],[Position]]="Business Analyst",1,0)</f>
        <v>0</v>
      </c>
    </row>
    <row r="244" spans="1:22" x14ac:dyDescent="0.2">
      <c r="A244" s="4" t="s">
        <v>81</v>
      </c>
      <c r="B244" s="4" t="s">
        <v>627</v>
      </c>
      <c r="C244" s="4" t="s">
        <v>23</v>
      </c>
      <c r="D244" s="4" t="s">
        <v>628</v>
      </c>
      <c r="E244" s="4" t="s">
        <v>260</v>
      </c>
      <c r="F244" s="4" t="s">
        <v>260</v>
      </c>
      <c r="G244" s="4" t="s">
        <v>260</v>
      </c>
      <c r="H244" s="4" t="s">
        <v>186</v>
      </c>
      <c r="I244" s="4" t="s">
        <v>54</v>
      </c>
      <c r="J244" s="4" t="s">
        <v>45</v>
      </c>
      <c r="K244" s="4" t="s">
        <v>32</v>
      </c>
      <c r="L244" s="4" t="s">
        <v>46</v>
      </c>
      <c r="M244" s="15">
        <v>56000</v>
      </c>
      <c r="N244" s="15">
        <v>84000</v>
      </c>
      <c r="O244" s="16">
        <v>70000</v>
      </c>
      <c r="P244">
        <f t="shared" si="6"/>
        <v>0</v>
      </c>
      <c r="Q244" t="str">
        <f t="shared" si="7"/>
        <v>Atlantic Canada</v>
      </c>
      <c r="R244">
        <f>IF(Table5[[#This Row],[Position]]="Data Analyst",1,0)</f>
        <v>0</v>
      </c>
      <c r="S244">
        <f>IF(Table5[[#This Row],[Position]]="Data Engineer",1,0)</f>
        <v>0</v>
      </c>
      <c r="T244">
        <f>IF(Table5[[#This Row],[Position]]="Risk Analyst",1,0)</f>
        <v>0</v>
      </c>
      <c r="U244">
        <f>IF(Table5[[#This Row],[Position]]="System Analyst",1,0)</f>
        <v>0</v>
      </c>
      <c r="V244">
        <f>IF(Table5[[#This Row],[Position]]="Business Analyst",1,0)</f>
        <v>1</v>
      </c>
    </row>
    <row r="245" spans="1:22" x14ac:dyDescent="0.2">
      <c r="A245" s="5" t="s">
        <v>81</v>
      </c>
      <c r="B245" s="5" t="s">
        <v>631</v>
      </c>
      <c r="C245" s="5" t="s">
        <v>50</v>
      </c>
      <c r="D245" s="5" t="s">
        <v>263</v>
      </c>
      <c r="E245" s="5" t="s">
        <v>37</v>
      </c>
      <c r="F245" s="5" t="s">
        <v>37</v>
      </c>
      <c r="G245" s="5" t="s">
        <v>37</v>
      </c>
      <c r="H245" s="5" t="s">
        <v>31</v>
      </c>
      <c r="I245" s="5" t="s">
        <v>18</v>
      </c>
      <c r="J245" s="5" t="s">
        <v>45</v>
      </c>
      <c r="K245" s="5" t="s">
        <v>32</v>
      </c>
      <c r="L245" s="5" t="s">
        <v>93</v>
      </c>
      <c r="M245" s="17">
        <v>66000</v>
      </c>
      <c r="N245" s="17">
        <v>84500</v>
      </c>
      <c r="O245" s="18">
        <v>75250</v>
      </c>
      <c r="P245">
        <f t="shared" si="6"/>
        <v>0</v>
      </c>
      <c r="Q245" t="str">
        <f t="shared" si="7"/>
        <v>Central Canada</v>
      </c>
      <c r="R245">
        <f>IF(Table5[[#This Row],[Position]]="Data Analyst",1,0)</f>
        <v>0</v>
      </c>
      <c r="S245">
        <f>IF(Table5[[#This Row],[Position]]="Data Engineer",1,0)</f>
        <v>0</v>
      </c>
      <c r="T245">
        <f>IF(Table5[[#This Row],[Position]]="Risk Analyst",1,0)</f>
        <v>0</v>
      </c>
      <c r="U245">
        <f>IF(Table5[[#This Row],[Position]]="System Analyst",1,0)</f>
        <v>0</v>
      </c>
      <c r="V245">
        <f>IF(Table5[[#This Row],[Position]]="Business Analyst",1,0)</f>
        <v>0</v>
      </c>
    </row>
    <row r="246" spans="1:22" x14ac:dyDescent="0.2">
      <c r="A246" s="4" t="s">
        <v>55</v>
      </c>
      <c r="B246" s="4" t="s">
        <v>632</v>
      </c>
      <c r="C246" s="4" t="s">
        <v>23</v>
      </c>
      <c r="D246" s="4" t="s">
        <v>633</v>
      </c>
      <c r="E246" s="4" t="s">
        <v>1835</v>
      </c>
      <c r="F246" s="4" t="s">
        <v>1835</v>
      </c>
      <c r="G246" s="4" t="s">
        <v>1835</v>
      </c>
      <c r="H246" s="4" t="s">
        <v>146</v>
      </c>
      <c r="I246" s="4" t="s">
        <v>634</v>
      </c>
      <c r="J246" s="4" t="s">
        <v>45</v>
      </c>
      <c r="K246" s="4" t="s">
        <v>32</v>
      </c>
      <c r="L246" s="4" t="s">
        <v>21</v>
      </c>
      <c r="M246" s="15">
        <v>68000</v>
      </c>
      <c r="N246" s="15">
        <v>88300</v>
      </c>
      <c r="O246" s="16">
        <v>78150</v>
      </c>
      <c r="P246">
        <f t="shared" si="6"/>
        <v>0</v>
      </c>
      <c r="Q246" t="str">
        <f t="shared" si="7"/>
        <v>Central Canada</v>
      </c>
      <c r="R246">
        <f>IF(Table5[[#This Row],[Position]]="Data Analyst",1,0)</f>
        <v>0</v>
      </c>
      <c r="S246">
        <f>IF(Table5[[#This Row],[Position]]="Data Engineer",1,0)</f>
        <v>0</v>
      </c>
      <c r="T246">
        <f>IF(Table5[[#This Row],[Position]]="Risk Analyst",1,0)</f>
        <v>0</v>
      </c>
      <c r="U246">
        <f>IF(Table5[[#This Row],[Position]]="System Analyst",1,0)</f>
        <v>0</v>
      </c>
      <c r="V246">
        <f>IF(Table5[[#This Row],[Position]]="Business Analyst",1,0)</f>
        <v>1</v>
      </c>
    </row>
    <row r="247" spans="1:22" x14ac:dyDescent="0.2">
      <c r="A247" s="5" t="s">
        <v>81</v>
      </c>
      <c r="B247" s="5" t="s">
        <v>627</v>
      </c>
      <c r="C247" s="5" t="s">
        <v>23</v>
      </c>
      <c r="D247" s="5" t="s">
        <v>628</v>
      </c>
      <c r="E247" s="5" t="s">
        <v>99</v>
      </c>
      <c r="F247" s="5" t="s">
        <v>99</v>
      </c>
      <c r="G247" s="5" t="s">
        <v>99</v>
      </c>
      <c r="H247" s="5" t="s">
        <v>100</v>
      </c>
      <c r="I247" s="5" t="s">
        <v>54</v>
      </c>
      <c r="J247" s="5" t="s">
        <v>45</v>
      </c>
      <c r="K247" s="5" t="s">
        <v>32</v>
      </c>
      <c r="L247" s="5" t="s">
        <v>46</v>
      </c>
      <c r="M247" s="17">
        <v>56000</v>
      </c>
      <c r="N247" s="17">
        <v>84000</v>
      </c>
      <c r="O247" s="18">
        <v>70000</v>
      </c>
      <c r="P247">
        <f t="shared" si="6"/>
        <v>0</v>
      </c>
      <c r="Q247" t="str">
        <f t="shared" si="7"/>
        <v>Western Canada</v>
      </c>
      <c r="R247">
        <f>IF(Table5[[#This Row],[Position]]="Data Analyst",1,0)</f>
        <v>0</v>
      </c>
      <c r="S247">
        <f>IF(Table5[[#This Row],[Position]]="Data Engineer",1,0)</f>
        <v>0</v>
      </c>
      <c r="T247">
        <f>IF(Table5[[#This Row],[Position]]="Risk Analyst",1,0)</f>
        <v>0</v>
      </c>
      <c r="U247">
        <f>IF(Table5[[#This Row],[Position]]="System Analyst",1,0)</f>
        <v>0</v>
      </c>
      <c r="V247">
        <f>IF(Table5[[#This Row],[Position]]="Business Analyst",1,0)</f>
        <v>1</v>
      </c>
    </row>
    <row r="248" spans="1:22" x14ac:dyDescent="0.2">
      <c r="A248" s="4" t="s">
        <v>81</v>
      </c>
      <c r="B248" s="4" t="s">
        <v>635</v>
      </c>
      <c r="C248" s="4" t="s">
        <v>50</v>
      </c>
      <c r="D248" s="4" t="s">
        <v>478</v>
      </c>
      <c r="E248" s="4" t="s">
        <v>636</v>
      </c>
      <c r="F248" s="4" t="s">
        <v>17</v>
      </c>
      <c r="G248" s="4" t="s">
        <v>600</v>
      </c>
      <c r="H248" s="4" t="s">
        <v>31</v>
      </c>
      <c r="I248" s="4" t="s">
        <v>637</v>
      </c>
      <c r="J248" s="4" t="s">
        <v>45</v>
      </c>
      <c r="K248" s="4" t="s">
        <v>17</v>
      </c>
      <c r="L248" s="4" t="s">
        <v>481</v>
      </c>
      <c r="M248" s="15">
        <v>85000</v>
      </c>
      <c r="N248" s="15">
        <v>133750</v>
      </c>
      <c r="O248" s="16">
        <v>109375</v>
      </c>
      <c r="P248">
        <f t="shared" si="6"/>
        <v>1</v>
      </c>
      <c r="Q248" t="str">
        <f t="shared" si="7"/>
        <v>Central Canada</v>
      </c>
      <c r="R248">
        <f>IF(Table5[[#This Row],[Position]]="Data Analyst",1,0)</f>
        <v>0</v>
      </c>
      <c r="S248">
        <f>IF(Table5[[#This Row],[Position]]="Data Engineer",1,0)</f>
        <v>0</v>
      </c>
      <c r="T248">
        <f>IF(Table5[[#This Row],[Position]]="Risk Analyst",1,0)</f>
        <v>0</v>
      </c>
      <c r="U248">
        <f>IF(Table5[[#This Row],[Position]]="System Analyst",1,0)</f>
        <v>0</v>
      </c>
      <c r="V248">
        <f>IF(Table5[[#This Row],[Position]]="Business Analyst",1,0)</f>
        <v>0</v>
      </c>
    </row>
    <row r="249" spans="1:22" x14ac:dyDescent="0.2">
      <c r="A249" s="5" t="s">
        <v>81</v>
      </c>
      <c r="B249" s="5" t="s">
        <v>627</v>
      </c>
      <c r="C249" s="5" t="s">
        <v>23</v>
      </c>
      <c r="D249" s="5" t="s">
        <v>628</v>
      </c>
      <c r="E249" s="5" t="s">
        <v>63</v>
      </c>
      <c r="F249" s="5" t="s">
        <v>63</v>
      </c>
      <c r="G249" s="5" t="s">
        <v>63</v>
      </c>
      <c r="H249" s="5" t="s">
        <v>53</v>
      </c>
      <c r="I249" s="5" t="s">
        <v>54</v>
      </c>
      <c r="J249" s="5" t="s">
        <v>45</v>
      </c>
      <c r="K249" s="5" t="s">
        <v>32</v>
      </c>
      <c r="L249" s="5" t="s">
        <v>46</v>
      </c>
      <c r="M249" s="17">
        <v>56000</v>
      </c>
      <c r="N249" s="17">
        <v>84000</v>
      </c>
      <c r="O249" s="18">
        <v>70000</v>
      </c>
      <c r="P249">
        <f t="shared" si="6"/>
        <v>0</v>
      </c>
      <c r="Q249" t="str">
        <f t="shared" si="7"/>
        <v>Western Canada</v>
      </c>
      <c r="R249">
        <f>IF(Table5[[#This Row],[Position]]="Data Analyst",1,0)</f>
        <v>0</v>
      </c>
      <c r="S249">
        <f>IF(Table5[[#This Row],[Position]]="Data Engineer",1,0)</f>
        <v>0</v>
      </c>
      <c r="T249">
        <f>IF(Table5[[#This Row],[Position]]="Risk Analyst",1,0)</f>
        <v>0</v>
      </c>
      <c r="U249">
        <f>IF(Table5[[#This Row],[Position]]="System Analyst",1,0)</f>
        <v>0</v>
      </c>
      <c r="V249">
        <f>IF(Table5[[#This Row],[Position]]="Business Analyst",1,0)</f>
        <v>1</v>
      </c>
    </row>
    <row r="250" spans="1:22" x14ac:dyDescent="0.2">
      <c r="A250" s="4" t="s">
        <v>105</v>
      </c>
      <c r="B250" s="4" t="s">
        <v>638</v>
      </c>
      <c r="C250" s="4" t="s">
        <v>50</v>
      </c>
      <c r="D250" s="4" t="s">
        <v>639</v>
      </c>
      <c r="E250" s="4" t="s">
        <v>640</v>
      </c>
      <c r="F250" s="4" t="s">
        <v>640</v>
      </c>
      <c r="G250" s="4" t="s">
        <v>640</v>
      </c>
      <c r="H250" s="4" t="s">
        <v>119</v>
      </c>
      <c r="I250" s="4" t="s">
        <v>641</v>
      </c>
      <c r="J250" s="4" t="s">
        <v>20</v>
      </c>
      <c r="K250" s="4" t="s">
        <v>32</v>
      </c>
      <c r="L250" s="4" t="s">
        <v>46</v>
      </c>
      <c r="M250" s="15">
        <v>74152</v>
      </c>
      <c r="N250" s="15">
        <v>90272</v>
      </c>
      <c r="O250" s="16">
        <v>82212</v>
      </c>
      <c r="P250">
        <f t="shared" si="6"/>
        <v>0</v>
      </c>
      <c r="Q250" t="str">
        <f t="shared" si="7"/>
        <v>Western Canada</v>
      </c>
      <c r="R250">
        <f>IF(Table5[[#This Row],[Position]]="Data Analyst",1,0)</f>
        <v>0</v>
      </c>
      <c r="S250">
        <f>IF(Table5[[#This Row],[Position]]="Data Engineer",1,0)</f>
        <v>0</v>
      </c>
      <c r="T250">
        <f>IF(Table5[[#This Row],[Position]]="Risk Analyst",1,0)</f>
        <v>0</v>
      </c>
      <c r="U250">
        <f>IF(Table5[[#This Row],[Position]]="System Analyst",1,0)</f>
        <v>0</v>
      </c>
      <c r="V250">
        <f>IF(Table5[[#This Row],[Position]]="Business Analyst",1,0)</f>
        <v>0</v>
      </c>
    </row>
    <row r="251" spans="1:22" x14ac:dyDescent="0.2">
      <c r="A251" s="5" t="s">
        <v>105</v>
      </c>
      <c r="B251" s="5" t="s">
        <v>28</v>
      </c>
      <c r="C251" s="5" t="s">
        <v>28</v>
      </c>
      <c r="D251" s="5" t="s">
        <v>642</v>
      </c>
      <c r="E251" s="5" t="s">
        <v>136</v>
      </c>
      <c r="F251" s="5" t="s">
        <v>136</v>
      </c>
      <c r="G251" s="5" t="s">
        <v>136</v>
      </c>
      <c r="H251" s="5" t="s">
        <v>100</v>
      </c>
      <c r="I251" s="5" t="s">
        <v>643</v>
      </c>
      <c r="J251" s="5" t="s">
        <v>20</v>
      </c>
      <c r="K251" s="5" t="s">
        <v>32</v>
      </c>
      <c r="L251" s="5" t="s">
        <v>33</v>
      </c>
      <c r="M251" s="17">
        <v>69000</v>
      </c>
      <c r="N251" s="17">
        <v>86000</v>
      </c>
      <c r="O251" s="18">
        <v>77500</v>
      </c>
      <c r="P251">
        <f t="shared" si="6"/>
        <v>0</v>
      </c>
      <c r="Q251" t="str">
        <f t="shared" si="7"/>
        <v>Western Canada</v>
      </c>
      <c r="R251">
        <f>IF(Table5[[#This Row],[Position]]="Data Analyst",1,0)</f>
        <v>1</v>
      </c>
      <c r="S251">
        <f>IF(Table5[[#This Row],[Position]]="Data Engineer",1,0)</f>
        <v>0</v>
      </c>
      <c r="T251">
        <f>IF(Table5[[#This Row],[Position]]="Risk Analyst",1,0)</f>
        <v>0</v>
      </c>
      <c r="U251">
        <f>IF(Table5[[#This Row],[Position]]="System Analyst",1,0)</f>
        <v>0</v>
      </c>
      <c r="V251">
        <f>IF(Table5[[#This Row],[Position]]="Business Analyst",1,0)</f>
        <v>0</v>
      </c>
    </row>
    <row r="252" spans="1:22" x14ac:dyDescent="0.2">
      <c r="A252" s="4" t="s">
        <v>81</v>
      </c>
      <c r="B252" s="4" t="s">
        <v>627</v>
      </c>
      <c r="C252" s="4" t="s">
        <v>23</v>
      </c>
      <c r="D252" s="4" t="s">
        <v>628</v>
      </c>
      <c r="E252" s="4" t="s">
        <v>298</v>
      </c>
      <c r="F252" s="4" t="s">
        <v>298</v>
      </c>
      <c r="G252" s="4" t="s">
        <v>298</v>
      </c>
      <c r="H252" s="4" t="s">
        <v>53</v>
      </c>
      <c r="I252" s="4" t="s">
        <v>54</v>
      </c>
      <c r="J252" s="4" t="s">
        <v>45</v>
      </c>
      <c r="K252" s="4" t="s">
        <v>32</v>
      </c>
      <c r="L252" s="4" t="s">
        <v>46</v>
      </c>
      <c r="M252" s="15">
        <v>56000</v>
      </c>
      <c r="N252" s="15">
        <v>84000</v>
      </c>
      <c r="O252" s="16">
        <v>70000</v>
      </c>
      <c r="P252">
        <f t="shared" si="6"/>
        <v>0</v>
      </c>
      <c r="Q252" t="str">
        <f t="shared" si="7"/>
        <v>Western Canada</v>
      </c>
      <c r="R252">
        <f>IF(Table5[[#This Row],[Position]]="Data Analyst",1,0)</f>
        <v>0</v>
      </c>
      <c r="S252">
        <f>IF(Table5[[#This Row],[Position]]="Data Engineer",1,0)</f>
        <v>0</v>
      </c>
      <c r="T252">
        <f>IF(Table5[[#This Row],[Position]]="Risk Analyst",1,0)</f>
        <v>0</v>
      </c>
      <c r="U252">
        <f>IF(Table5[[#This Row],[Position]]="System Analyst",1,0)</f>
        <v>0</v>
      </c>
      <c r="V252">
        <f>IF(Table5[[#This Row],[Position]]="Business Analyst",1,0)</f>
        <v>1</v>
      </c>
    </row>
    <row r="253" spans="1:22" x14ac:dyDescent="0.2">
      <c r="A253" s="5" t="s">
        <v>105</v>
      </c>
      <c r="B253" s="5" t="s">
        <v>28</v>
      </c>
      <c r="C253" s="5" t="s">
        <v>28</v>
      </c>
      <c r="D253" s="5" t="s">
        <v>642</v>
      </c>
      <c r="E253" s="5" t="s">
        <v>136</v>
      </c>
      <c r="F253" s="5" t="s">
        <v>136</v>
      </c>
      <c r="G253" s="5" t="s">
        <v>136</v>
      </c>
      <c r="H253" s="5" t="s">
        <v>100</v>
      </c>
      <c r="I253" s="5" t="s">
        <v>643</v>
      </c>
      <c r="J253" s="5" t="s">
        <v>20</v>
      </c>
      <c r="K253" s="5" t="s">
        <v>32</v>
      </c>
      <c r="L253" s="5" t="s">
        <v>33</v>
      </c>
      <c r="M253" s="17">
        <v>69000</v>
      </c>
      <c r="N253" s="17">
        <v>86000</v>
      </c>
      <c r="O253" s="18">
        <v>77500</v>
      </c>
      <c r="P253">
        <f t="shared" si="6"/>
        <v>0</v>
      </c>
      <c r="Q253" t="str">
        <f t="shared" si="7"/>
        <v>Western Canada</v>
      </c>
      <c r="R253">
        <f>IF(Table5[[#This Row],[Position]]="Data Analyst",1,0)</f>
        <v>1</v>
      </c>
      <c r="S253">
        <f>IF(Table5[[#This Row],[Position]]="Data Engineer",1,0)</f>
        <v>0</v>
      </c>
      <c r="T253">
        <f>IF(Table5[[#This Row],[Position]]="Risk Analyst",1,0)</f>
        <v>0</v>
      </c>
      <c r="U253">
        <f>IF(Table5[[#This Row],[Position]]="System Analyst",1,0)</f>
        <v>0</v>
      </c>
      <c r="V253">
        <f>IF(Table5[[#This Row],[Position]]="Business Analyst",1,0)</f>
        <v>0</v>
      </c>
    </row>
    <row r="254" spans="1:22" x14ac:dyDescent="0.2">
      <c r="A254" s="4" t="s">
        <v>26</v>
      </c>
      <c r="B254" s="4" t="s">
        <v>644</v>
      </c>
      <c r="C254" s="4" t="s">
        <v>50</v>
      </c>
      <c r="D254" s="4" t="s">
        <v>460</v>
      </c>
      <c r="E254" s="4" t="s">
        <v>1835</v>
      </c>
      <c r="F254" s="4" t="s">
        <v>1835</v>
      </c>
      <c r="G254" s="4" t="s">
        <v>1835</v>
      </c>
      <c r="H254" s="4" t="s">
        <v>146</v>
      </c>
      <c r="I254" s="4" t="s">
        <v>87</v>
      </c>
      <c r="J254" s="4" t="s">
        <v>20</v>
      </c>
      <c r="K254" s="4" t="s">
        <v>32</v>
      </c>
      <c r="L254" s="4" t="s">
        <v>21</v>
      </c>
      <c r="M254" s="15">
        <v>64123.59</v>
      </c>
      <c r="N254" s="15">
        <v>86600</v>
      </c>
      <c r="O254" s="16">
        <v>75361.794999999998</v>
      </c>
      <c r="P254">
        <f t="shared" si="6"/>
        <v>0</v>
      </c>
      <c r="Q254" t="str">
        <f t="shared" si="7"/>
        <v>Central Canada</v>
      </c>
      <c r="R254">
        <f>IF(Table5[[#This Row],[Position]]="Data Analyst",1,0)</f>
        <v>0</v>
      </c>
      <c r="S254">
        <f>IF(Table5[[#This Row],[Position]]="Data Engineer",1,0)</f>
        <v>0</v>
      </c>
      <c r="T254">
        <f>IF(Table5[[#This Row],[Position]]="Risk Analyst",1,0)</f>
        <v>0</v>
      </c>
      <c r="U254">
        <f>IF(Table5[[#This Row],[Position]]="System Analyst",1,0)</f>
        <v>0</v>
      </c>
      <c r="V254">
        <f>IF(Table5[[#This Row],[Position]]="Business Analyst",1,0)</f>
        <v>0</v>
      </c>
    </row>
    <row r="255" spans="1:22" x14ac:dyDescent="0.2">
      <c r="A255" s="5" t="s">
        <v>88</v>
      </c>
      <c r="B255" s="5" t="s">
        <v>645</v>
      </c>
      <c r="C255" s="5" t="s">
        <v>28</v>
      </c>
      <c r="D255" s="5" t="s">
        <v>646</v>
      </c>
      <c r="E255" s="5" t="s">
        <v>52</v>
      </c>
      <c r="F255" s="5" t="s">
        <v>52</v>
      </c>
      <c r="G255" s="5" t="s">
        <v>52</v>
      </c>
      <c r="H255" s="5" t="s">
        <v>53</v>
      </c>
      <c r="I255" s="5" t="s">
        <v>18</v>
      </c>
      <c r="J255" s="5" t="s">
        <v>20</v>
      </c>
      <c r="K255" s="5" t="s">
        <v>32</v>
      </c>
      <c r="L255" s="5" t="s">
        <v>241</v>
      </c>
      <c r="M255" s="17">
        <v>97760</v>
      </c>
      <c r="N255" s="17">
        <v>97760</v>
      </c>
      <c r="O255" s="18">
        <v>97760</v>
      </c>
      <c r="P255">
        <f t="shared" si="6"/>
        <v>0</v>
      </c>
      <c r="Q255" t="str">
        <f t="shared" si="7"/>
        <v>Western Canada</v>
      </c>
      <c r="R255">
        <f>IF(Table5[[#This Row],[Position]]="Data Analyst",1,0)</f>
        <v>1</v>
      </c>
      <c r="S255">
        <f>IF(Table5[[#This Row],[Position]]="Data Engineer",1,0)</f>
        <v>0</v>
      </c>
      <c r="T255">
        <f>IF(Table5[[#This Row],[Position]]="Risk Analyst",1,0)</f>
        <v>0</v>
      </c>
      <c r="U255">
        <f>IF(Table5[[#This Row],[Position]]="System Analyst",1,0)</f>
        <v>0</v>
      </c>
      <c r="V255">
        <f>IF(Table5[[#This Row],[Position]]="Business Analyst",1,0)</f>
        <v>0</v>
      </c>
    </row>
    <row r="256" spans="1:22" x14ac:dyDescent="0.2">
      <c r="A256" s="4" t="s">
        <v>22</v>
      </c>
      <c r="B256" s="4" t="s">
        <v>23</v>
      </c>
      <c r="C256" s="4" t="s">
        <v>23</v>
      </c>
      <c r="D256" s="4" t="s">
        <v>126</v>
      </c>
      <c r="E256" s="4" t="s">
        <v>37</v>
      </c>
      <c r="F256" s="4" t="s">
        <v>37</v>
      </c>
      <c r="G256" s="4" t="s">
        <v>37</v>
      </c>
      <c r="H256" s="4" t="s">
        <v>31</v>
      </c>
      <c r="I256" s="4" t="s">
        <v>129</v>
      </c>
      <c r="J256" s="4" t="s">
        <v>20</v>
      </c>
      <c r="K256" s="4" t="s">
        <v>32</v>
      </c>
      <c r="L256" s="4" t="s">
        <v>93</v>
      </c>
      <c r="M256" s="15">
        <v>60000</v>
      </c>
      <c r="N256" s="15">
        <v>111700</v>
      </c>
      <c r="O256" s="16">
        <v>85850</v>
      </c>
      <c r="P256">
        <f t="shared" si="6"/>
        <v>0</v>
      </c>
      <c r="Q256" t="str">
        <f t="shared" si="7"/>
        <v>Central Canada</v>
      </c>
      <c r="R256">
        <f>IF(Table5[[#This Row],[Position]]="Data Analyst",1,0)</f>
        <v>0</v>
      </c>
      <c r="S256">
        <f>IF(Table5[[#This Row],[Position]]="Data Engineer",1,0)</f>
        <v>0</v>
      </c>
      <c r="T256">
        <f>IF(Table5[[#This Row],[Position]]="Risk Analyst",1,0)</f>
        <v>0</v>
      </c>
      <c r="U256">
        <f>IF(Table5[[#This Row],[Position]]="System Analyst",1,0)</f>
        <v>0</v>
      </c>
      <c r="V256">
        <f>IF(Table5[[#This Row],[Position]]="Business Analyst",1,0)</f>
        <v>1</v>
      </c>
    </row>
    <row r="257" spans="1:22" x14ac:dyDescent="0.2">
      <c r="A257" s="5" t="s">
        <v>13</v>
      </c>
      <c r="B257" s="5" t="s">
        <v>647</v>
      </c>
      <c r="C257" s="5" t="s">
        <v>50</v>
      </c>
      <c r="D257" s="5" t="s">
        <v>42</v>
      </c>
      <c r="E257" s="5" t="s">
        <v>648</v>
      </c>
      <c r="F257" s="5" t="s">
        <v>648</v>
      </c>
      <c r="G257" s="5" t="s">
        <v>648</v>
      </c>
      <c r="H257" s="5" t="s">
        <v>31</v>
      </c>
      <c r="I257" s="5" t="s">
        <v>304</v>
      </c>
      <c r="J257" s="5" t="s">
        <v>20</v>
      </c>
      <c r="K257" s="5" t="s">
        <v>32</v>
      </c>
      <c r="L257" s="5" t="s">
        <v>46</v>
      </c>
      <c r="M257" s="20">
        <v>83449.599999999904</v>
      </c>
      <c r="N257" s="17">
        <v>94411.199999999997</v>
      </c>
      <c r="O257" s="18">
        <v>88930.4</v>
      </c>
      <c r="P257">
        <f t="shared" si="6"/>
        <v>0</v>
      </c>
      <c r="Q257" t="str">
        <f t="shared" si="7"/>
        <v>Central Canada</v>
      </c>
      <c r="R257">
        <f>IF(Table5[[#This Row],[Position]]="Data Analyst",1,0)</f>
        <v>0</v>
      </c>
      <c r="S257">
        <f>IF(Table5[[#This Row],[Position]]="Data Engineer",1,0)</f>
        <v>0</v>
      </c>
      <c r="T257">
        <f>IF(Table5[[#This Row],[Position]]="Risk Analyst",1,0)</f>
        <v>0</v>
      </c>
      <c r="U257">
        <f>IF(Table5[[#This Row],[Position]]="System Analyst",1,0)</f>
        <v>0</v>
      </c>
      <c r="V257">
        <f>IF(Table5[[#This Row],[Position]]="Business Analyst",1,0)</f>
        <v>0</v>
      </c>
    </row>
    <row r="258" spans="1:22" x14ac:dyDescent="0.2">
      <c r="A258" s="4" t="s">
        <v>88</v>
      </c>
      <c r="B258" s="4" t="s">
        <v>650</v>
      </c>
      <c r="C258" s="4" t="s">
        <v>50</v>
      </c>
      <c r="D258" s="4" t="s">
        <v>651</v>
      </c>
      <c r="E258" s="4" t="s">
        <v>123</v>
      </c>
      <c r="F258" s="4" t="s">
        <v>123</v>
      </c>
      <c r="G258" s="4" t="s">
        <v>123</v>
      </c>
      <c r="H258" s="4" t="s">
        <v>31</v>
      </c>
      <c r="I258" s="4" t="s">
        <v>18</v>
      </c>
      <c r="J258" s="4" t="s">
        <v>20</v>
      </c>
      <c r="K258" s="4" t="s">
        <v>32</v>
      </c>
      <c r="L258" s="4" t="s">
        <v>21</v>
      </c>
      <c r="M258" s="15">
        <v>85816.8</v>
      </c>
      <c r="N258" s="15">
        <v>91520</v>
      </c>
      <c r="O258" s="16">
        <v>88668.4</v>
      </c>
      <c r="P258">
        <f t="shared" si="6"/>
        <v>0</v>
      </c>
      <c r="Q258" t="str">
        <f t="shared" si="7"/>
        <v>Central Canada</v>
      </c>
      <c r="R258">
        <f>IF(Table5[[#This Row],[Position]]="Data Analyst",1,0)</f>
        <v>0</v>
      </c>
      <c r="S258">
        <f>IF(Table5[[#This Row],[Position]]="Data Engineer",1,0)</f>
        <v>0</v>
      </c>
      <c r="T258">
        <f>IF(Table5[[#This Row],[Position]]="Risk Analyst",1,0)</f>
        <v>0</v>
      </c>
      <c r="U258">
        <f>IF(Table5[[#This Row],[Position]]="System Analyst",1,0)</f>
        <v>0</v>
      </c>
      <c r="V258">
        <f>IF(Table5[[#This Row],[Position]]="Business Analyst",1,0)</f>
        <v>0</v>
      </c>
    </row>
    <row r="259" spans="1:22" x14ac:dyDescent="0.2">
      <c r="A259" s="5" t="s">
        <v>424</v>
      </c>
      <c r="B259" s="5" t="s">
        <v>450</v>
      </c>
      <c r="C259" s="5" t="s">
        <v>50</v>
      </c>
      <c r="D259" s="5" t="s">
        <v>652</v>
      </c>
      <c r="E259" s="5" t="s">
        <v>560</v>
      </c>
      <c r="F259" s="5" t="s">
        <v>560</v>
      </c>
      <c r="G259" s="5" t="s">
        <v>560</v>
      </c>
      <c r="H259" s="5" t="s">
        <v>31</v>
      </c>
      <c r="I259" s="5" t="s">
        <v>653</v>
      </c>
      <c r="J259" s="5" t="s">
        <v>20</v>
      </c>
      <c r="K259" s="5" t="s">
        <v>32</v>
      </c>
      <c r="L259" s="5" t="s">
        <v>33</v>
      </c>
      <c r="M259" s="17">
        <v>91520</v>
      </c>
      <c r="N259" s="17">
        <v>91520</v>
      </c>
      <c r="O259" s="18">
        <v>91520</v>
      </c>
      <c r="P259">
        <f t="shared" ref="P259:P322" si="8">IF(F259="Remote",1,0)</f>
        <v>0</v>
      </c>
      <c r="Q259" t="str">
        <f t="shared" ref="Q259:Q322" si="9">IF(OR(H259="AB",H259="BC",H259="SK"),"Western Canada",
 IF(OR(H259="ON",H259="QC",H259="MB"),"Central Canada",
 IF(OR(H259="NS",H259="NB",H259="PE",H259="NL"),"Atlantic Canada",
 "Northern Canada")))</f>
        <v>Central Canada</v>
      </c>
      <c r="R259">
        <f>IF(Table5[[#This Row],[Position]]="Data Analyst",1,0)</f>
        <v>0</v>
      </c>
      <c r="S259">
        <f>IF(Table5[[#This Row],[Position]]="Data Engineer",1,0)</f>
        <v>0</v>
      </c>
      <c r="T259">
        <f>IF(Table5[[#This Row],[Position]]="Risk Analyst",1,0)</f>
        <v>0</v>
      </c>
      <c r="U259">
        <f>IF(Table5[[#This Row],[Position]]="System Analyst",1,0)</f>
        <v>0</v>
      </c>
      <c r="V259">
        <f>IF(Table5[[#This Row],[Position]]="Business Analyst",1,0)</f>
        <v>0</v>
      </c>
    </row>
    <row r="260" spans="1:22" x14ac:dyDescent="0.2">
      <c r="A260" s="4" t="s">
        <v>48</v>
      </c>
      <c r="B260" s="4" t="s">
        <v>654</v>
      </c>
      <c r="C260" s="4" t="s">
        <v>103</v>
      </c>
      <c r="D260" s="4" t="s">
        <v>655</v>
      </c>
      <c r="E260" s="4" t="s">
        <v>656</v>
      </c>
      <c r="F260" s="4" t="s">
        <v>656</v>
      </c>
      <c r="G260" s="4" t="s">
        <v>656</v>
      </c>
      <c r="H260" s="4" t="s">
        <v>31</v>
      </c>
      <c r="I260" s="4" t="s">
        <v>657</v>
      </c>
      <c r="J260" s="4" t="s">
        <v>45</v>
      </c>
      <c r="K260" s="4" t="s">
        <v>32</v>
      </c>
      <c r="L260" s="4" t="s">
        <v>21</v>
      </c>
      <c r="M260" s="15">
        <v>68500</v>
      </c>
      <c r="N260" s="15">
        <v>87000</v>
      </c>
      <c r="O260" s="16">
        <v>77750</v>
      </c>
      <c r="P260">
        <f t="shared" si="8"/>
        <v>0</v>
      </c>
      <c r="Q260" t="str">
        <f t="shared" si="9"/>
        <v>Central Canada</v>
      </c>
      <c r="R260">
        <f>IF(Table5[[#This Row],[Position]]="Data Analyst",1,0)</f>
        <v>0</v>
      </c>
      <c r="S260">
        <f>IF(Table5[[#This Row],[Position]]="Data Engineer",1,0)</f>
        <v>0</v>
      </c>
      <c r="T260">
        <f>IF(Table5[[#This Row],[Position]]="Risk Analyst",1,0)</f>
        <v>0</v>
      </c>
      <c r="U260">
        <f>IF(Table5[[#This Row],[Position]]="System Analyst",1,0)</f>
        <v>0</v>
      </c>
      <c r="V260">
        <f>IF(Table5[[#This Row],[Position]]="Business Analyst",1,0)</f>
        <v>0</v>
      </c>
    </row>
    <row r="261" spans="1:22" x14ac:dyDescent="0.2">
      <c r="A261" s="5" t="s">
        <v>48</v>
      </c>
      <c r="B261" s="5" t="s">
        <v>658</v>
      </c>
      <c r="C261" s="5" t="s">
        <v>15</v>
      </c>
      <c r="D261" s="5" t="s">
        <v>659</v>
      </c>
      <c r="E261" s="5" t="s">
        <v>196</v>
      </c>
      <c r="F261" s="5" t="s">
        <v>17</v>
      </c>
      <c r="G261" s="5" t="s">
        <v>37</v>
      </c>
      <c r="H261" s="5" t="s">
        <v>31</v>
      </c>
      <c r="I261" s="5" t="s">
        <v>660</v>
      </c>
      <c r="J261" s="5" t="s">
        <v>223</v>
      </c>
      <c r="K261" s="5" t="s">
        <v>17</v>
      </c>
      <c r="L261" s="5" t="s">
        <v>661</v>
      </c>
      <c r="M261" s="17">
        <v>109000</v>
      </c>
      <c r="N261" s="17">
        <v>159000</v>
      </c>
      <c r="O261" s="18">
        <v>134000</v>
      </c>
      <c r="P261">
        <f t="shared" si="8"/>
        <v>1</v>
      </c>
      <c r="Q261" t="str">
        <f t="shared" si="9"/>
        <v>Central Canada</v>
      </c>
      <c r="R261">
        <f>IF(Table5[[#This Row],[Position]]="Data Analyst",1,0)</f>
        <v>0</v>
      </c>
      <c r="S261">
        <f>IF(Table5[[#This Row],[Position]]="Data Engineer",1,0)</f>
        <v>0</v>
      </c>
      <c r="T261">
        <f>IF(Table5[[#This Row],[Position]]="Risk Analyst",1,0)</f>
        <v>1</v>
      </c>
      <c r="U261">
        <f>IF(Table5[[#This Row],[Position]]="System Analyst",1,0)</f>
        <v>0</v>
      </c>
      <c r="V261">
        <f>IF(Table5[[#This Row],[Position]]="Business Analyst",1,0)</f>
        <v>0</v>
      </c>
    </row>
    <row r="262" spans="1:22" x14ac:dyDescent="0.2">
      <c r="A262" s="4" t="s">
        <v>55</v>
      </c>
      <c r="B262" s="4" t="s">
        <v>662</v>
      </c>
      <c r="C262" s="4" t="s">
        <v>50</v>
      </c>
      <c r="D262" s="4" t="s">
        <v>663</v>
      </c>
      <c r="E262" s="4" t="s">
        <v>17</v>
      </c>
      <c r="F262" s="4" t="s">
        <v>17</v>
      </c>
      <c r="G262" s="4" t="s">
        <v>17</v>
      </c>
      <c r="H262" s="4" t="s">
        <v>18</v>
      </c>
      <c r="I262" s="4" t="s">
        <v>87</v>
      </c>
      <c r="J262" s="4" t="s">
        <v>20</v>
      </c>
      <c r="K262" s="4" t="s">
        <v>17</v>
      </c>
      <c r="L262" s="4" t="s">
        <v>46</v>
      </c>
      <c r="M262" s="15">
        <v>68515.199999999997</v>
      </c>
      <c r="N262" s="15">
        <v>76440</v>
      </c>
      <c r="O262" s="16">
        <v>72477.600000000006</v>
      </c>
      <c r="P262">
        <f t="shared" si="8"/>
        <v>1</v>
      </c>
      <c r="Q262" t="str">
        <f t="shared" si="9"/>
        <v>Northern Canada</v>
      </c>
      <c r="R262">
        <f>IF(Table5[[#This Row],[Position]]="Data Analyst",1,0)</f>
        <v>0</v>
      </c>
      <c r="S262">
        <f>IF(Table5[[#This Row],[Position]]="Data Engineer",1,0)</f>
        <v>0</v>
      </c>
      <c r="T262">
        <f>IF(Table5[[#This Row],[Position]]="Risk Analyst",1,0)</f>
        <v>0</v>
      </c>
      <c r="U262">
        <f>IF(Table5[[#This Row],[Position]]="System Analyst",1,0)</f>
        <v>0</v>
      </c>
      <c r="V262">
        <f>IF(Table5[[#This Row],[Position]]="Business Analyst",1,0)</f>
        <v>0</v>
      </c>
    </row>
    <row r="263" spans="1:22" x14ac:dyDescent="0.2">
      <c r="A263" s="5" t="s">
        <v>22</v>
      </c>
      <c r="B263" s="5" t="s">
        <v>23</v>
      </c>
      <c r="C263" s="5" t="s">
        <v>23</v>
      </c>
      <c r="D263" s="5" t="s">
        <v>664</v>
      </c>
      <c r="E263" s="5" t="s">
        <v>37</v>
      </c>
      <c r="F263" s="5" t="s">
        <v>37</v>
      </c>
      <c r="G263" s="5" t="s">
        <v>37</v>
      </c>
      <c r="H263" s="5" t="s">
        <v>31</v>
      </c>
      <c r="I263" s="5" t="s">
        <v>665</v>
      </c>
      <c r="J263" s="5" t="s">
        <v>20</v>
      </c>
      <c r="K263" s="5" t="s">
        <v>32</v>
      </c>
      <c r="L263" s="5" t="s">
        <v>21</v>
      </c>
      <c r="M263" s="17">
        <v>100000</v>
      </c>
      <c r="N263" s="17">
        <v>100000</v>
      </c>
      <c r="O263" s="18">
        <v>100000</v>
      </c>
      <c r="P263">
        <f t="shared" si="8"/>
        <v>0</v>
      </c>
      <c r="Q263" t="str">
        <f t="shared" si="9"/>
        <v>Central Canada</v>
      </c>
      <c r="R263">
        <f>IF(Table5[[#This Row],[Position]]="Data Analyst",1,0)</f>
        <v>0</v>
      </c>
      <c r="S263">
        <f>IF(Table5[[#This Row],[Position]]="Data Engineer",1,0)</f>
        <v>0</v>
      </c>
      <c r="T263">
        <f>IF(Table5[[#This Row],[Position]]="Risk Analyst",1,0)</f>
        <v>0</v>
      </c>
      <c r="U263">
        <f>IF(Table5[[#This Row],[Position]]="System Analyst",1,0)</f>
        <v>0</v>
      </c>
      <c r="V263">
        <f>IF(Table5[[#This Row],[Position]]="Business Analyst",1,0)</f>
        <v>1</v>
      </c>
    </row>
    <row r="264" spans="1:22" x14ac:dyDescent="0.2">
      <c r="A264" s="4" t="s">
        <v>55</v>
      </c>
      <c r="B264" s="4" t="s">
        <v>666</v>
      </c>
      <c r="C264" s="4" t="s">
        <v>50</v>
      </c>
      <c r="D264" s="4" t="s">
        <v>667</v>
      </c>
      <c r="E264" s="4" t="s">
        <v>63</v>
      </c>
      <c r="F264" s="4" t="s">
        <v>63</v>
      </c>
      <c r="G264" s="4" t="s">
        <v>63</v>
      </c>
      <c r="H264" s="4" t="s">
        <v>53</v>
      </c>
      <c r="I264" s="4" t="s">
        <v>668</v>
      </c>
      <c r="J264" s="4" t="s">
        <v>20</v>
      </c>
      <c r="K264" s="4" t="s">
        <v>32</v>
      </c>
      <c r="L264" s="4" t="s">
        <v>93</v>
      </c>
      <c r="M264" s="15">
        <v>70000</v>
      </c>
      <c r="N264" s="15">
        <v>90000</v>
      </c>
      <c r="O264" s="16">
        <v>80000</v>
      </c>
      <c r="P264">
        <f t="shared" si="8"/>
        <v>0</v>
      </c>
      <c r="Q264" t="str">
        <f t="shared" si="9"/>
        <v>Western Canada</v>
      </c>
      <c r="R264">
        <f>IF(Table5[[#This Row],[Position]]="Data Analyst",1,0)</f>
        <v>0</v>
      </c>
      <c r="S264">
        <f>IF(Table5[[#This Row],[Position]]="Data Engineer",1,0)</f>
        <v>0</v>
      </c>
      <c r="T264">
        <f>IF(Table5[[#This Row],[Position]]="Risk Analyst",1,0)</f>
        <v>0</v>
      </c>
      <c r="U264">
        <f>IF(Table5[[#This Row],[Position]]="System Analyst",1,0)</f>
        <v>0</v>
      </c>
      <c r="V264">
        <f>IF(Table5[[#This Row],[Position]]="Business Analyst",1,0)</f>
        <v>0</v>
      </c>
    </row>
    <row r="265" spans="1:22" x14ac:dyDescent="0.2">
      <c r="A265" s="5" t="s">
        <v>55</v>
      </c>
      <c r="B265" s="5" t="s">
        <v>360</v>
      </c>
      <c r="C265" s="5" t="s">
        <v>67</v>
      </c>
      <c r="D265" s="5" t="s">
        <v>669</v>
      </c>
      <c r="E265" s="5" t="s">
        <v>670</v>
      </c>
      <c r="F265" s="5" t="s">
        <v>670</v>
      </c>
      <c r="G265" s="5" t="s">
        <v>670</v>
      </c>
      <c r="H265" s="5" t="s">
        <v>31</v>
      </c>
      <c r="I265" s="5" t="s">
        <v>671</v>
      </c>
      <c r="J265" s="5" t="s">
        <v>20</v>
      </c>
      <c r="K265" s="5" t="s">
        <v>32</v>
      </c>
      <c r="L265" s="5" t="s">
        <v>269</v>
      </c>
      <c r="M265" s="17">
        <v>68000</v>
      </c>
      <c r="N265" s="17">
        <v>88300</v>
      </c>
      <c r="O265" s="18">
        <v>78150</v>
      </c>
      <c r="P265">
        <f t="shared" si="8"/>
        <v>0</v>
      </c>
      <c r="Q265" t="str">
        <f t="shared" si="9"/>
        <v>Central Canada</v>
      </c>
      <c r="R265">
        <f>IF(Table5[[#This Row],[Position]]="Data Analyst",1,0)</f>
        <v>0</v>
      </c>
      <c r="S265">
        <f>IF(Table5[[#This Row],[Position]]="Data Engineer",1,0)</f>
        <v>0</v>
      </c>
      <c r="T265">
        <f>IF(Table5[[#This Row],[Position]]="Risk Analyst",1,0)</f>
        <v>0</v>
      </c>
      <c r="U265">
        <f>IF(Table5[[#This Row],[Position]]="System Analyst",1,0)</f>
        <v>0</v>
      </c>
      <c r="V265">
        <f>IF(Table5[[#This Row],[Position]]="Business Analyst",1,0)</f>
        <v>0</v>
      </c>
    </row>
    <row r="266" spans="1:22" x14ac:dyDescent="0.2">
      <c r="A266" s="4" t="s">
        <v>48</v>
      </c>
      <c r="B266" s="4" t="s">
        <v>672</v>
      </c>
      <c r="C266" s="4" t="s">
        <v>23</v>
      </c>
      <c r="D266" s="4" t="s">
        <v>404</v>
      </c>
      <c r="E266" s="4" t="s">
        <v>123</v>
      </c>
      <c r="F266" s="4" t="s">
        <v>123</v>
      </c>
      <c r="G266" s="4" t="s">
        <v>123</v>
      </c>
      <c r="H266" s="4" t="s">
        <v>31</v>
      </c>
      <c r="I266" s="4" t="s">
        <v>54</v>
      </c>
      <c r="J266" s="4" t="s">
        <v>20</v>
      </c>
      <c r="K266" s="4" t="s">
        <v>32</v>
      </c>
      <c r="L266" s="4" t="s">
        <v>21</v>
      </c>
      <c r="M266" s="15">
        <v>30240.560000000001</v>
      </c>
      <c r="N266" s="15">
        <v>57200</v>
      </c>
      <c r="O266" s="16">
        <v>43720.28</v>
      </c>
      <c r="P266">
        <f t="shared" si="8"/>
        <v>0</v>
      </c>
      <c r="Q266" t="str">
        <f t="shared" si="9"/>
        <v>Central Canada</v>
      </c>
      <c r="R266">
        <f>IF(Table5[[#This Row],[Position]]="Data Analyst",1,0)</f>
        <v>0</v>
      </c>
      <c r="S266">
        <f>IF(Table5[[#This Row],[Position]]="Data Engineer",1,0)</f>
        <v>0</v>
      </c>
      <c r="T266">
        <f>IF(Table5[[#This Row],[Position]]="Risk Analyst",1,0)</f>
        <v>0</v>
      </c>
      <c r="U266">
        <f>IF(Table5[[#This Row],[Position]]="System Analyst",1,0)</f>
        <v>0</v>
      </c>
      <c r="V266">
        <f>IF(Table5[[#This Row],[Position]]="Business Analyst",1,0)</f>
        <v>1</v>
      </c>
    </row>
    <row r="267" spans="1:22" x14ac:dyDescent="0.2">
      <c r="A267" s="5" t="s">
        <v>48</v>
      </c>
      <c r="B267" s="5" t="s">
        <v>565</v>
      </c>
      <c r="C267" s="5" t="s">
        <v>50</v>
      </c>
      <c r="D267" s="5" t="s">
        <v>673</v>
      </c>
      <c r="E267" s="5" t="s">
        <v>674</v>
      </c>
      <c r="F267" s="5" t="s">
        <v>674</v>
      </c>
      <c r="G267" s="5" t="s">
        <v>674</v>
      </c>
      <c r="H267" s="5" t="s">
        <v>31</v>
      </c>
      <c r="I267" s="5" t="s">
        <v>54</v>
      </c>
      <c r="J267" s="5" t="s">
        <v>20</v>
      </c>
      <c r="K267" s="5" t="s">
        <v>32</v>
      </c>
      <c r="L267" s="5" t="s">
        <v>21</v>
      </c>
      <c r="M267" s="17">
        <v>60000</v>
      </c>
      <c r="N267" s="17">
        <v>75000</v>
      </c>
      <c r="O267" s="18">
        <v>67500</v>
      </c>
      <c r="P267">
        <f t="shared" si="8"/>
        <v>0</v>
      </c>
      <c r="Q267" t="str">
        <f t="shared" si="9"/>
        <v>Central Canada</v>
      </c>
      <c r="R267">
        <f>IF(Table5[[#This Row],[Position]]="Data Analyst",1,0)</f>
        <v>0</v>
      </c>
      <c r="S267">
        <f>IF(Table5[[#This Row],[Position]]="Data Engineer",1,0)</f>
        <v>0</v>
      </c>
      <c r="T267">
        <f>IF(Table5[[#This Row],[Position]]="Risk Analyst",1,0)</f>
        <v>0</v>
      </c>
      <c r="U267">
        <f>IF(Table5[[#This Row],[Position]]="System Analyst",1,0)</f>
        <v>0</v>
      </c>
      <c r="V267">
        <f>IF(Table5[[#This Row],[Position]]="Business Analyst",1,0)</f>
        <v>0</v>
      </c>
    </row>
    <row r="268" spans="1:22" x14ac:dyDescent="0.2">
      <c r="A268" s="4" t="s">
        <v>88</v>
      </c>
      <c r="B268" s="4" t="s">
        <v>675</v>
      </c>
      <c r="C268" s="4" t="s">
        <v>90</v>
      </c>
      <c r="D268" s="4" t="s">
        <v>676</v>
      </c>
      <c r="E268" s="4" t="s">
        <v>677</v>
      </c>
      <c r="F268" s="4" t="s">
        <v>677</v>
      </c>
      <c r="G268" s="4" t="s">
        <v>677</v>
      </c>
      <c r="H268" s="4" t="s">
        <v>100</v>
      </c>
      <c r="I268" s="4" t="s">
        <v>87</v>
      </c>
      <c r="J268" s="4" t="s">
        <v>20</v>
      </c>
      <c r="K268" s="4" t="s">
        <v>32</v>
      </c>
      <c r="L268" s="4" t="s">
        <v>150</v>
      </c>
      <c r="M268" s="15">
        <v>30240.560000000001</v>
      </c>
      <c r="N268" s="15">
        <v>57200</v>
      </c>
      <c r="O268" s="16">
        <v>43720.28</v>
      </c>
      <c r="P268">
        <f t="shared" si="8"/>
        <v>0</v>
      </c>
      <c r="Q268" t="str">
        <f t="shared" si="9"/>
        <v>Western Canada</v>
      </c>
      <c r="R268">
        <f>IF(Table5[[#This Row],[Position]]="Data Analyst",1,0)</f>
        <v>0</v>
      </c>
      <c r="S268">
        <f>IF(Table5[[#This Row],[Position]]="Data Engineer",1,0)</f>
        <v>0</v>
      </c>
      <c r="T268">
        <f>IF(Table5[[#This Row],[Position]]="Risk Analyst",1,0)</f>
        <v>0</v>
      </c>
      <c r="U268">
        <f>IF(Table5[[#This Row],[Position]]="System Analyst",1,0)</f>
        <v>1</v>
      </c>
      <c r="V268">
        <f>IF(Table5[[#This Row],[Position]]="Business Analyst",1,0)</f>
        <v>0</v>
      </c>
    </row>
    <row r="269" spans="1:22" x14ac:dyDescent="0.2">
      <c r="A269" s="5" t="s">
        <v>81</v>
      </c>
      <c r="B269" s="5" t="s">
        <v>678</v>
      </c>
      <c r="C269" s="5" t="s">
        <v>15</v>
      </c>
      <c r="D269" s="5" t="s">
        <v>679</v>
      </c>
      <c r="E269" s="5" t="s">
        <v>37</v>
      </c>
      <c r="F269" s="5" t="s">
        <v>37</v>
      </c>
      <c r="G269" s="5" t="s">
        <v>37</v>
      </c>
      <c r="H269" s="5" t="s">
        <v>31</v>
      </c>
      <c r="I269" s="5" t="s">
        <v>18</v>
      </c>
      <c r="J269" s="5" t="s">
        <v>45</v>
      </c>
      <c r="K269" s="5" t="s">
        <v>32</v>
      </c>
      <c r="L269" s="5" t="s">
        <v>130</v>
      </c>
      <c r="M269" s="17">
        <v>66000</v>
      </c>
      <c r="N269" s="17">
        <v>84500</v>
      </c>
      <c r="O269" s="18">
        <v>75250</v>
      </c>
      <c r="P269">
        <f t="shared" si="8"/>
        <v>0</v>
      </c>
      <c r="Q269" t="str">
        <f t="shared" si="9"/>
        <v>Central Canada</v>
      </c>
      <c r="R269">
        <f>IF(Table5[[#This Row],[Position]]="Data Analyst",1,0)</f>
        <v>0</v>
      </c>
      <c r="S269">
        <f>IF(Table5[[#This Row],[Position]]="Data Engineer",1,0)</f>
        <v>0</v>
      </c>
      <c r="T269">
        <f>IF(Table5[[#This Row],[Position]]="Risk Analyst",1,0)</f>
        <v>1</v>
      </c>
      <c r="U269">
        <f>IF(Table5[[#This Row],[Position]]="System Analyst",1,0)</f>
        <v>0</v>
      </c>
      <c r="V269">
        <f>IF(Table5[[#This Row],[Position]]="Business Analyst",1,0)</f>
        <v>0</v>
      </c>
    </row>
    <row r="270" spans="1:22" x14ac:dyDescent="0.2">
      <c r="A270" s="4" t="s">
        <v>22</v>
      </c>
      <c r="B270" s="4" t="s">
        <v>291</v>
      </c>
      <c r="C270" s="4" t="s">
        <v>50</v>
      </c>
      <c r="D270" s="4" t="s">
        <v>680</v>
      </c>
      <c r="E270" s="4" t="s">
        <v>123</v>
      </c>
      <c r="F270" s="4" t="s">
        <v>123</v>
      </c>
      <c r="G270" s="4" t="s">
        <v>123</v>
      </c>
      <c r="H270" s="4" t="s">
        <v>31</v>
      </c>
      <c r="I270" s="4" t="s">
        <v>18</v>
      </c>
      <c r="J270" s="4" t="s">
        <v>20</v>
      </c>
      <c r="K270" s="4" t="s">
        <v>32</v>
      </c>
      <c r="L270" s="4" t="s">
        <v>681</v>
      </c>
      <c r="M270" s="15">
        <v>80000</v>
      </c>
      <c r="N270" s="15">
        <v>80000</v>
      </c>
      <c r="O270" s="16">
        <v>80000</v>
      </c>
      <c r="P270">
        <f t="shared" si="8"/>
        <v>0</v>
      </c>
      <c r="Q270" t="str">
        <f t="shared" si="9"/>
        <v>Central Canada</v>
      </c>
      <c r="R270">
        <f>IF(Table5[[#This Row],[Position]]="Data Analyst",1,0)</f>
        <v>0</v>
      </c>
      <c r="S270">
        <f>IF(Table5[[#This Row],[Position]]="Data Engineer",1,0)</f>
        <v>0</v>
      </c>
      <c r="T270">
        <f>IF(Table5[[#This Row],[Position]]="Risk Analyst",1,0)</f>
        <v>0</v>
      </c>
      <c r="U270">
        <f>IF(Table5[[#This Row],[Position]]="System Analyst",1,0)</f>
        <v>0</v>
      </c>
      <c r="V270">
        <f>IF(Table5[[#This Row],[Position]]="Business Analyst",1,0)</f>
        <v>0</v>
      </c>
    </row>
    <row r="271" spans="1:22" x14ac:dyDescent="0.2">
      <c r="A271" s="5" t="s">
        <v>48</v>
      </c>
      <c r="B271" s="5" t="s">
        <v>682</v>
      </c>
      <c r="C271" s="5" t="s">
        <v>50</v>
      </c>
      <c r="D271" s="5" t="s">
        <v>683</v>
      </c>
      <c r="E271" s="5" t="s">
        <v>684</v>
      </c>
      <c r="F271" s="5" t="s">
        <v>684</v>
      </c>
      <c r="G271" s="5" t="s">
        <v>684</v>
      </c>
      <c r="H271" s="5" t="s">
        <v>100</v>
      </c>
      <c r="I271" s="5" t="s">
        <v>685</v>
      </c>
      <c r="J271" s="5" t="s">
        <v>20</v>
      </c>
      <c r="K271" s="5" t="s">
        <v>32</v>
      </c>
      <c r="L271" s="5" t="s">
        <v>93</v>
      </c>
      <c r="M271" s="17">
        <v>75715</v>
      </c>
      <c r="N271" s="17">
        <v>100652</v>
      </c>
      <c r="O271" s="18">
        <v>88183.5</v>
      </c>
      <c r="P271">
        <f t="shared" si="8"/>
        <v>0</v>
      </c>
      <c r="Q271" t="str">
        <f t="shared" si="9"/>
        <v>Western Canada</v>
      </c>
      <c r="R271">
        <f>IF(Table5[[#This Row],[Position]]="Data Analyst",1,0)</f>
        <v>0</v>
      </c>
      <c r="S271">
        <f>IF(Table5[[#This Row],[Position]]="Data Engineer",1,0)</f>
        <v>0</v>
      </c>
      <c r="T271">
        <f>IF(Table5[[#This Row],[Position]]="Risk Analyst",1,0)</f>
        <v>0</v>
      </c>
      <c r="U271">
        <f>IF(Table5[[#This Row],[Position]]="System Analyst",1,0)</f>
        <v>0</v>
      </c>
      <c r="V271">
        <f>IF(Table5[[#This Row],[Position]]="Business Analyst",1,0)</f>
        <v>0</v>
      </c>
    </row>
    <row r="272" spans="1:22" x14ac:dyDescent="0.2">
      <c r="A272" s="4" t="s">
        <v>81</v>
      </c>
      <c r="B272" s="4" t="s">
        <v>686</v>
      </c>
      <c r="C272" s="4" t="s">
        <v>50</v>
      </c>
      <c r="D272" s="4" t="s">
        <v>387</v>
      </c>
      <c r="E272" s="4" t="s">
        <v>30</v>
      </c>
      <c r="F272" s="4" t="s">
        <v>30</v>
      </c>
      <c r="G272" s="4" t="s">
        <v>30</v>
      </c>
      <c r="H272" s="4" t="s">
        <v>31</v>
      </c>
      <c r="I272" s="4" t="s">
        <v>687</v>
      </c>
      <c r="J272" s="4" t="s">
        <v>45</v>
      </c>
      <c r="K272" s="4" t="s">
        <v>32</v>
      </c>
      <c r="L272" s="4" t="s">
        <v>33</v>
      </c>
      <c r="M272" s="15">
        <v>66000</v>
      </c>
      <c r="N272" s="15">
        <v>84500</v>
      </c>
      <c r="O272" s="16">
        <v>75250</v>
      </c>
      <c r="P272">
        <f t="shared" si="8"/>
        <v>0</v>
      </c>
      <c r="Q272" t="str">
        <f t="shared" si="9"/>
        <v>Central Canada</v>
      </c>
      <c r="R272">
        <f>IF(Table5[[#This Row],[Position]]="Data Analyst",1,0)</f>
        <v>0</v>
      </c>
      <c r="S272">
        <f>IF(Table5[[#This Row],[Position]]="Data Engineer",1,0)</f>
        <v>0</v>
      </c>
      <c r="T272">
        <f>IF(Table5[[#This Row],[Position]]="Risk Analyst",1,0)</f>
        <v>0</v>
      </c>
      <c r="U272">
        <f>IF(Table5[[#This Row],[Position]]="System Analyst",1,0)</f>
        <v>0</v>
      </c>
      <c r="V272">
        <f>IF(Table5[[#This Row],[Position]]="Business Analyst",1,0)</f>
        <v>0</v>
      </c>
    </row>
    <row r="273" spans="1:22" x14ac:dyDescent="0.2">
      <c r="A273" s="5" t="s">
        <v>81</v>
      </c>
      <c r="B273" s="5" t="s">
        <v>688</v>
      </c>
      <c r="C273" s="5" t="s">
        <v>50</v>
      </c>
      <c r="D273" s="5" t="s">
        <v>253</v>
      </c>
      <c r="E273" s="5" t="s">
        <v>37</v>
      </c>
      <c r="F273" s="5" t="s">
        <v>37</v>
      </c>
      <c r="G273" s="5" t="s">
        <v>37</v>
      </c>
      <c r="H273" s="5" t="s">
        <v>31</v>
      </c>
      <c r="I273" s="5" t="s">
        <v>689</v>
      </c>
      <c r="J273" s="5" t="s">
        <v>45</v>
      </c>
      <c r="K273" s="5" t="s">
        <v>32</v>
      </c>
      <c r="L273" s="5" t="s">
        <v>33</v>
      </c>
      <c r="M273" s="17">
        <v>30240.560000000001</v>
      </c>
      <c r="N273" s="17">
        <v>95627</v>
      </c>
      <c r="O273" s="18">
        <v>62933.78</v>
      </c>
      <c r="P273">
        <f t="shared" si="8"/>
        <v>0</v>
      </c>
      <c r="Q273" t="str">
        <f t="shared" si="9"/>
        <v>Central Canada</v>
      </c>
      <c r="R273">
        <f>IF(Table5[[#This Row],[Position]]="Data Analyst",1,0)</f>
        <v>0</v>
      </c>
      <c r="S273">
        <f>IF(Table5[[#This Row],[Position]]="Data Engineer",1,0)</f>
        <v>0</v>
      </c>
      <c r="T273">
        <f>IF(Table5[[#This Row],[Position]]="Risk Analyst",1,0)</f>
        <v>0</v>
      </c>
      <c r="U273">
        <f>IF(Table5[[#This Row],[Position]]="System Analyst",1,0)</f>
        <v>0</v>
      </c>
      <c r="V273">
        <f>IF(Table5[[#This Row],[Position]]="Business Analyst",1,0)</f>
        <v>0</v>
      </c>
    </row>
    <row r="274" spans="1:22" x14ac:dyDescent="0.2">
      <c r="A274" s="4" t="s">
        <v>96</v>
      </c>
      <c r="B274" s="4" t="s">
        <v>690</v>
      </c>
      <c r="C274" s="4" t="s">
        <v>50</v>
      </c>
      <c r="D274" s="4" t="s">
        <v>691</v>
      </c>
      <c r="E274" s="4" t="s">
        <v>37</v>
      </c>
      <c r="F274" s="4" t="s">
        <v>37</v>
      </c>
      <c r="G274" s="4" t="s">
        <v>37</v>
      </c>
      <c r="H274" s="4" t="s">
        <v>31</v>
      </c>
      <c r="I274" s="4" t="s">
        <v>54</v>
      </c>
      <c r="J274" s="4" t="s">
        <v>20</v>
      </c>
      <c r="K274" s="4" t="s">
        <v>32</v>
      </c>
      <c r="L274" s="4" t="s">
        <v>21</v>
      </c>
      <c r="M274" s="15">
        <v>50000</v>
      </c>
      <c r="N274" s="15">
        <v>76458</v>
      </c>
      <c r="O274" s="16">
        <v>63229</v>
      </c>
      <c r="P274">
        <f t="shared" si="8"/>
        <v>0</v>
      </c>
      <c r="Q274" t="str">
        <f t="shared" si="9"/>
        <v>Central Canada</v>
      </c>
      <c r="R274">
        <f>IF(Table5[[#This Row],[Position]]="Data Analyst",1,0)</f>
        <v>0</v>
      </c>
      <c r="S274">
        <f>IF(Table5[[#This Row],[Position]]="Data Engineer",1,0)</f>
        <v>0</v>
      </c>
      <c r="T274">
        <f>IF(Table5[[#This Row],[Position]]="Risk Analyst",1,0)</f>
        <v>0</v>
      </c>
      <c r="U274">
        <f>IF(Table5[[#This Row],[Position]]="System Analyst",1,0)</f>
        <v>0</v>
      </c>
      <c r="V274">
        <f>IF(Table5[[#This Row],[Position]]="Business Analyst",1,0)</f>
        <v>0</v>
      </c>
    </row>
    <row r="275" spans="1:22" x14ac:dyDescent="0.2">
      <c r="A275" s="5" t="s">
        <v>48</v>
      </c>
      <c r="B275" s="5" t="s">
        <v>692</v>
      </c>
      <c r="C275" s="5" t="s">
        <v>28</v>
      </c>
      <c r="D275" s="5" t="s">
        <v>693</v>
      </c>
      <c r="E275" s="5" t="s">
        <v>1835</v>
      </c>
      <c r="F275" s="5" t="s">
        <v>1835</v>
      </c>
      <c r="G275" s="5" t="s">
        <v>1835</v>
      </c>
      <c r="H275" s="5" t="s">
        <v>146</v>
      </c>
      <c r="I275" s="5" t="s">
        <v>694</v>
      </c>
      <c r="J275" s="5" t="s">
        <v>223</v>
      </c>
      <c r="K275" s="5" t="s">
        <v>32</v>
      </c>
      <c r="L275" s="5" t="s">
        <v>21</v>
      </c>
      <c r="M275" s="17">
        <v>68500</v>
      </c>
      <c r="N275" s="17">
        <v>87000</v>
      </c>
      <c r="O275" s="18">
        <v>77750</v>
      </c>
      <c r="P275">
        <f t="shared" si="8"/>
        <v>0</v>
      </c>
      <c r="Q275" t="str">
        <f t="shared" si="9"/>
        <v>Central Canada</v>
      </c>
      <c r="R275">
        <f>IF(Table5[[#This Row],[Position]]="Data Analyst",1,0)</f>
        <v>1</v>
      </c>
      <c r="S275">
        <f>IF(Table5[[#This Row],[Position]]="Data Engineer",1,0)</f>
        <v>0</v>
      </c>
      <c r="T275">
        <f>IF(Table5[[#This Row],[Position]]="Risk Analyst",1,0)</f>
        <v>0</v>
      </c>
      <c r="U275">
        <f>IF(Table5[[#This Row],[Position]]="System Analyst",1,0)</f>
        <v>0</v>
      </c>
      <c r="V275">
        <f>IF(Table5[[#This Row],[Position]]="Business Analyst",1,0)</f>
        <v>0</v>
      </c>
    </row>
    <row r="276" spans="1:22" x14ac:dyDescent="0.2">
      <c r="A276" s="4" t="s">
        <v>48</v>
      </c>
      <c r="B276" s="4" t="s">
        <v>565</v>
      </c>
      <c r="C276" s="4" t="s">
        <v>50</v>
      </c>
      <c r="D276" s="4" t="s">
        <v>695</v>
      </c>
      <c r="E276" s="4" t="s">
        <v>204</v>
      </c>
      <c r="F276" s="4" t="s">
        <v>204</v>
      </c>
      <c r="G276" s="4" t="s">
        <v>204</v>
      </c>
      <c r="H276" s="4" t="s">
        <v>31</v>
      </c>
      <c r="I276" s="4" t="s">
        <v>54</v>
      </c>
      <c r="J276" s="4" t="s">
        <v>20</v>
      </c>
      <c r="K276" s="4" t="s">
        <v>32</v>
      </c>
      <c r="L276" s="4" t="s">
        <v>21</v>
      </c>
      <c r="M276" s="15">
        <v>68500</v>
      </c>
      <c r="N276" s="15">
        <v>87000</v>
      </c>
      <c r="O276" s="16">
        <v>77750</v>
      </c>
      <c r="P276">
        <f t="shared" si="8"/>
        <v>0</v>
      </c>
      <c r="Q276" t="str">
        <f t="shared" si="9"/>
        <v>Central Canada</v>
      </c>
      <c r="R276">
        <f>IF(Table5[[#This Row],[Position]]="Data Analyst",1,0)</f>
        <v>0</v>
      </c>
      <c r="S276">
        <f>IF(Table5[[#This Row],[Position]]="Data Engineer",1,0)</f>
        <v>0</v>
      </c>
      <c r="T276">
        <f>IF(Table5[[#This Row],[Position]]="Risk Analyst",1,0)</f>
        <v>0</v>
      </c>
      <c r="U276">
        <f>IF(Table5[[#This Row],[Position]]="System Analyst",1,0)</f>
        <v>0</v>
      </c>
      <c r="V276">
        <f>IF(Table5[[#This Row],[Position]]="Business Analyst",1,0)</f>
        <v>0</v>
      </c>
    </row>
    <row r="277" spans="1:22" x14ac:dyDescent="0.2">
      <c r="A277" s="5" t="s">
        <v>26</v>
      </c>
      <c r="B277" s="5" t="s">
        <v>696</v>
      </c>
      <c r="C277" s="5" t="s">
        <v>41</v>
      </c>
      <c r="D277" s="5" t="s">
        <v>697</v>
      </c>
      <c r="E277" s="5" t="s">
        <v>204</v>
      </c>
      <c r="F277" s="5" t="s">
        <v>204</v>
      </c>
      <c r="G277" s="5" t="s">
        <v>204</v>
      </c>
      <c r="H277" s="5" t="s">
        <v>31</v>
      </c>
      <c r="I277" s="5" t="s">
        <v>698</v>
      </c>
      <c r="J277" s="5" t="s">
        <v>45</v>
      </c>
      <c r="K277" s="5" t="s">
        <v>32</v>
      </c>
      <c r="L277" s="5" t="s">
        <v>21</v>
      </c>
      <c r="M277" s="17">
        <v>64123.59</v>
      </c>
      <c r="N277" s="17">
        <v>86600</v>
      </c>
      <c r="O277" s="18">
        <v>75361.794999999998</v>
      </c>
      <c r="P277">
        <f t="shared" si="8"/>
        <v>0</v>
      </c>
      <c r="Q277" t="str">
        <f t="shared" si="9"/>
        <v>Central Canada</v>
      </c>
      <c r="R277">
        <f>IF(Table5[[#This Row],[Position]]="Data Analyst",1,0)</f>
        <v>0</v>
      </c>
      <c r="S277">
        <f>IF(Table5[[#This Row],[Position]]="Data Engineer",1,0)</f>
        <v>0</v>
      </c>
      <c r="T277">
        <f>IF(Table5[[#This Row],[Position]]="Risk Analyst",1,0)</f>
        <v>0</v>
      </c>
      <c r="U277">
        <f>IF(Table5[[#This Row],[Position]]="System Analyst",1,0)</f>
        <v>0</v>
      </c>
      <c r="V277">
        <f>IF(Table5[[#This Row],[Position]]="Business Analyst",1,0)</f>
        <v>0</v>
      </c>
    </row>
    <row r="278" spans="1:22" x14ac:dyDescent="0.2">
      <c r="A278" s="4" t="s">
        <v>55</v>
      </c>
      <c r="B278" s="4" t="s">
        <v>701</v>
      </c>
      <c r="C278" s="4" t="s">
        <v>50</v>
      </c>
      <c r="D278" s="4" t="s">
        <v>387</v>
      </c>
      <c r="E278" s="4" t="s">
        <v>37</v>
      </c>
      <c r="F278" s="4" t="s">
        <v>37</v>
      </c>
      <c r="G278" s="4" t="s">
        <v>37</v>
      </c>
      <c r="H278" s="4" t="s">
        <v>31</v>
      </c>
      <c r="I278" s="4" t="s">
        <v>702</v>
      </c>
      <c r="J278" s="4" t="s">
        <v>45</v>
      </c>
      <c r="K278" s="4" t="s">
        <v>32</v>
      </c>
      <c r="L278" s="4" t="s">
        <v>33</v>
      </c>
      <c r="M278" s="15">
        <v>68000</v>
      </c>
      <c r="N278" s="15">
        <v>88300</v>
      </c>
      <c r="O278" s="16">
        <v>78150</v>
      </c>
      <c r="P278">
        <f t="shared" si="8"/>
        <v>0</v>
      </c>
      <c r="Q278" t="str">
        <f t="shared" si="9"/>
        <v>Central Canada</v>
      </c>
      <c r="R278">
        <f>IF(Table5[[#This Row],[Position]]="Data Analyst",1,0)</f>
        <v>0</v>
      </c>
      <c r="S278">
        <f>IF(Table5[[#This Row],[Position]]="Data Engineer",1,0)</f>
        <v>0</v>
      </c>
      <c r="T278">
        <f>IF(Table5[[#This Row],[Position]]="Risk Analyst",1,0)</f>
        <v>0</v>
      </c>
      <c r="U278">
        <f>IF(Table5[[#This Row],[Position]]="System Analyst",1,0)</f>
        <v>0</v>
      </c>
      <c r="V278">
        <f>IF(Table5[[#This Row],[Position]]="Business Analyst",1,0)</f>
        <v>0</v>
      </c>
    </row>
    <row r="279" spans="1:22" x14ac:dyDescent="0.2">
      <c r="A279" s="5" t="s">
        <v>26</v>
      </c>
      <c r="B279" s="5" t="s">
        <v>703</v>
      </c>
      <c r="C279" s="5" t="s">
        <v>28</v>
      </c>
      <c r="D279" s="5" t="s">
        <v>704</v>
      </c>
      <c r="E279" s="5" t="s">
        <v>705</v>
      </c>
      <c r="F279" s="5" t="s">
        <v>705</v>
      </c>
      <c r="G279" s="5" t="s">
        <v>705</v>
      </c>
      <c r="H279" s="5" t="s">
        <v>146</v>
      </c>
      <c r="I279" s="5" t="s">
        <v>706</v>
      </c>
      <c r="J279" s="5" t="s">
        <v>20</v>
      </c>
      <c r="K279" s="5" t="s">
        <v>32</v>
      </c>
      <c r="L279" s="5" t="s">
        <v>21</v>
      </c>
      <c r="M279" s="17">
        <v>30240.560000000001</v>
      </c>
      <c r="N279" s="17">
        <v>57200</v>
      </c>
      <c r="O279" s="18">
        <v>43720.28</v>
      </c>
      <c r="P279">
        <f t="shared" si="8"/>
        <v>0</v>
      </c>
      <c r="Q279" t="str">
        <f t="shared" si="9"/>
        <v>Central Canada</v>
      </c>
      <c r="R279">
        <f>IF(Table5[[#This Row],[Position]]="Data Analyst",1,0)</f>
        <v>1</v>
      </c>
      <c r="S279">
        <f>IF(Table5[[#This Row],[Position]]="Data Engineer",1,0)</f>
        <v>0</v>
      </c>
      <c r="T279">
        <f>IF(Table5[[#This Row],[Position]]="Risk Analyst",1,0)</f>
        <v>0</v>
      </c>
      <c r="U279">
        <f>IF(Table5[[#This Row],[Position]]="System Analyst",1,0)</f>
        <v>0</v>
      </c>
      <c r="V279">
        <f>IF(Table5[[#This Row],[Position]]="Business Analyst",1,0)</f>
        <v>0</v>
      </c>
    </row>
    <row r="280" spans="1:22" x14ac:dyDescent="0.2">
      <c r="A280" s="4" t="s">
        <v>48</v>
      </c>
      <c r="B280" s="4" t="s">
        <v>707</v>
      </c>
      <c r="C280" s="4" t="s">
        <v>23</v>
      </c>
      <c r="D280" s="4" t="s">
        <v>708</v>
      </c>
      <c r="E280" s="4" t="s">
        <v>37</v>
      </c>
      <c r="F280" s="4" t="s">
        <v>37</v>
      </c>
      <c r="G280" s="4" t="s">
        <v>37</v>
      </c>
      <c r="H280" s="4" t="s">
        <v>31</v>
      </c>
      <c r="I280" s="4" t="s">
        <v>18</v>
      </c>
      <c r="J280" s="4" t="s">
        <v>375</v>
      </c>
      <c r="K280" s="4" t="s">
        <v>32</v>
      </c>
      <c r="L280" s="4" t="s">
        <v>21</v>
      </c>
      <c r="M280" s="15">
        <v>68500</v>
      </c>
      <c r="N280" s="15">
        <v>87000</v>
      </c>
      <c r="O280" s="16">
        <v>77750</v>
      </c>
      <c r="P280">
        <f t="shared" si="8"/>
        <v>0</v>
      </c>
      <c r="Q280" t="str">
        <f t="shared" si="9"/>
        <v>Central Canada</v>
      </c>
      <c r="R280">
        <f>IF(Table5[[#This Row],[Position]]="Data Analyst",1,0)</f>
        <v>0</v>
      </c>
      <c r="S280">
        <f>IF(Table5[[#This Row],[Position]]="Data Engineer",1,0)</f>
        <v>0</v>
      </c>
      <c r="T280">
        <f>IF(Table5[[#This Row],[Position]]="Risk Analyst",1,0)</f>
        <v>0</v>
      </c>
      <c r="U280">
        <f>IF(Table5[[#This Row],[Position]]="System Analyst",1,0)</f>
        <v>0</v>
      </c>
      <c r="V280">
        <f>IF(Table5[[#This Row],[Position]]="Business Analyst",1,0)</f>
        <v>1</v>
      </c>
    </row>
    <row r="281" spans="1:22" x14ac:dyDescent="0.2">
      <c r="A281" s="5" t="s">
        <v>26</v>
      </c>
      <c r="B281" s="5" t="s">
        <v>709</v>
      </c>
      <c r="C281" s="5" t="s">
        <v>50</v>
      </c>
      <c r="D281" s="5" t="s">
        <v>710</v>
      </c>
      <c r="E281" s="5" t="s">
        <v>283</v>
      </c>
      <c r="F281" s="5" t="s">
        <v>283</v>
      </c>
      <c r="G281" s="5" t="s">
        <v>283</v>
      </c>
      <c r="H281" s="5" t="s">
        <v>146</v>
      </c>
      <c r="I281" s="5" t="s">
        <v>637</v>
      </c>
      <c r="J281" s="5" t="s">
        <v>20</v>
      </c>
      <c r="K281" s="5" t="s">
        <v>32</v>
      </c>
      <c r="L281" s="5" t="s">
        <v>21</v>
      </c>
      <c r="M281" s="17">
        <v>30240.560000000001</v>
      </c>
      <c r="N281" s="17">
        <v>57200</v>
      </c>
      <c r="O281" s="18">
        <v>43720.28</v>
      </c>
      <c r="P281">
        <f t="shared" si="8"/>
        <v>0</v>
      </c>
      <c r="Q281" t="str">
        <f t="shared" si="9"/>
        <v>Central Canada</v>
      </c>
      <c r="R281">
        <f>IF(Table5[[#This Row],[Position]]="Data Analyst",1,0)</f>
        <v>0</v>
      </c>
      <c r="S281">
        <f>IF(Table5[[#This Row],[Position]]="Data Engineer",1,0)</f>
        <v>0</v>
      </c>
      <c r="T281">
        <f>IF(Table5[[#This Row],[Position]]="Risk Analyst",1,0)</f>
        <v>0</v>
      </c>
      <c r="U281">
        <f>IF(Table5[[#This Row],[Position]]="System Analyst",1,0)</f>
        <v>0</v>
      </c>
      <c r="V281">
        <f>IF(Table5[[#This Row],[Position]]="Business Analyst",1,0)</f>
        <v>0</v>
      </c>
    </row>
    <row r="282" spans="1:22" x14ac:dyDescent="0.2">
      <c r="A282" s="4" t="s">
        <v>55</v>
      </c>
      <c r="B282" s="4" t="s">
        <v>711</v>
      </c>
      <c r="C282" s="4" t="s">
        <v>50</v>
      </c>
      <c r="D282" s="4" t="s">
        <v>222</v>
      </c>
      <c r="E282" s="4" t="s">
        <v>1835</v>
      </c>
      <c r="F282" s="4" t="s">
        <v>1835</v>
      </c>
      <c r="G282" s="4" t="s">
        <v>1835</v>
      </c>
      <c r="H282" s="4" t="s">
        <v>146</v>
      </c>
      <c r="I282" s="4" t="s">
        <v>18</v>
      </c>
      <c r="J282" s="4" t="s">
        <v>45</v>
      </c>
      <c r="K282" s="4" t="s">
        <v>32</v>
      </c>
      <c r="L282" s="4" t="s">
        <v>21</v>
      </c>
      <c r="M282" s="15">
        <v>30240.560000000001</v>
      </c>
      <c r="N282" s="15">
        <v>57200</v>
      </c>
      <c r="O282" s="16">
        <v>43720.28</v>
      </c>
      <c r="P282">
        <f t="shared" si="8"/>
        <v>0</v>
      </c>
      <c r="Q282" t="str">
        <f t="shared" si="9"/>
        <v>Central Canada</v>
      </c>
      <c r="R282">
        <f>IF(Table5[[#This Row],[Position]]="Data Analyst",1,0)</f>
        <v>0</v>
      </c>
      <c r="S282">
        <f>IF(Table5[[#This Row],[Position]]="Data Engineer",1,0)</f>
        <v>0</v>
      </c>
      <c r="T282">
        <f>IF(Table5[[#This Row],[Position]]="Risk Analyst",1,0)</f>
        <v>0</v>
      </c>
      <c r="U282">
        <f>IF(Table5[[#This Row],[Position]]="System Analyst",1,0)</f>
        <v>0</v>
      </c>
      <c r="V282">
        <f>IF(Table5[[#This Row],[Position]]="Business Analyst",1,0)</f>
        <v>0</v>
      </c>
    </row>
    <row r="283" spans="1:22" x14ac:dyDescent="0.2">
      <c r="A283" s="5" t="s">
        <v>105</v>
      </c>
      <c r="B283" s="5" t="s">
        <v>712</v>
      </c>
      <c r="C283" s="5" t="s">
        <v>50</v>
      </c>
      <c r="D283" s="5" t="s">
        <v>713</v>
      </c>
      <c r="E283" s="5" t="s">
        <v>17</v>
      </c>
      <c r="F283" s="5" t="s">
        <v>17</v>
      </c>
      <c r="G283" s="5" t="s">
        <v>17</v>
      </c>
      <c r="H283" s="5" t="s">
        <v>18</v>
      </c>
      <c r="I283" s="5" t="s">
        <v>714</v>
      </c>
      <c r="J283" s="5" t="s">
        <v>20</v>
      </c>
      <c r="K283" s="5" t="s">
        <v>17</v>
      </c>
      <c r="L283" s="5" t="s">
        <v>241</v>
      </c>
      <c r="M283" s="17">
        <v>69000</v>
      </c>
      <c r="N283" s="17">
        <v>86000</v>
      </c>
      <c r="O283" s="18">
        <v>77500</v>
      </c>
      <c r="P283">
        <f t="shared" si="8"/>
        <v>1</v>
      </c>
      <c r="Q283" t="str">
        <f t="shared" si="9"/>
        <v>Northern Canada</v>
      </c>
      <c r="R283">
        <f>IF(Table5[[#This Row],[Position]]="Data Analyst",1,0)</f>
        <v>0</v>
      </c>
      <c r="S283">
        <f>IF(Table5[[#This Row],[Position]]="Data Engineer",1,0)</f>
        <v>0</v>
      </c>
      <c r="T283">
        <f>IF(Table5[[#This Row],[Position]]="Risk Analyst",1,0)</f>
        <v>0</v>
      </c>
      <c r="U283">
        <f>IF(Table5[[#This Row],[Position]]="System Analyst",1,0)</f>
        <v>0</v>
      </c>
      <c r="V283">
        <f>IF(Table5[[#This Row],[Position]]="Business Analyst",1,0)</f>
        <v>0</v>
      </c>
    </row>
    <row r="284" spans="1:22" x14ac:dyDescent="0.2">
      <c r="A284" s="4" t="s">
        <v>105</v>
      </c>
      <c r="B284" s="4" t="s">
        <v>715</v>
      </c>
      <c r="C284" s="4" t="s">
        <v>28</v>
      </c>
      <c r="D284" s="4" t="s">
        <v>91</v>
      </c>
      <c r="E284" s="4" t="s">
        <v>185</v>
      </c>
      <c r="F284" s="4" t="s">
        <v>185</v>
      </c>
      <c r="G284" s="4" t="s">
        <v>185</v>
      </c>
      <c r="H284" s="4" t="s">
        <v>186</v>
      </c>
      <c r="I284" s="4" t="s">
        <v>716</v>
      </c>
      <c r="J284" s="4" t="s">
        <v>45</v>
      </c>
      <c r="K284" s="4" t="s">
        <v>32</v>
      </c>
      <c r="L284" s="4" t="s">
        <v>93</v>
      </c>
      <c r="M284" s="15">
        <v>69000</v>
      </c>
      <c r="N284" s="15">
        <v>86000</v>
      </c>
      <c r="O284" s="16">
        <v>77500</v>
      </c>
      <c r="P284">
        <f t="shared" si="8"/>
        <v>0</v>
      </c>
      <c r="Q284" t="str">
        <f t="shared" si="9"/>
        <v>Atlantic Canada</v>
      </c>
      <c r="R284">
        <f>IF(Table5[[#This Row],[Position]]="Data Analyst",1,0)</f>
        <v>1</v>
      </c>
      <c r="S284">
        <f>IF(Table5[[#This Row],[Position]]="Data Engineer",1,0)</f>
        <v>0</v>
      </c>
      <c r="T284">
        <f>IF(Table5[[#This Row],[Position]]="Risk Analyst",1,0)</f>
        <v>0</v>
      </c>
      <c r="U284">
        <f>IF(Table5[[#This Row],[Position]]="System Analyst",1,0)</f>
        <v>0</v>
      </c>
      <c r="V284">
        <f>IF(Table5[[#This Row],[Position]]="Business Analyst",1,0)</f>
        <v>0</v>
      </c>
    </row>
    <row r="285" spans="1:22" x14ac:dyDescent="0.2">
      <c r="A285" s="5" t="s">
        <v>13</v>
      </c>
      <c r="B285" s="5" t="s">
        <v>717</v>
      </c>
      <c r="C285" s="5" t="s">
        <v>50</v>
      </c>
      <c r="D285" s="5" t="s">
        <v>718</v>
      </c>
      <c r="E285" s="5" t="s">
        <v>37</v>
      </c>
      <c r="F285" s="5" t="s">
        <v>37</v>
      </c>
      <c r="G285" s="5" t="s">
        <v>37</v>
      </c>
      <c r="H285" s="5" t="s">
        <v>31</v>
      </c>
      <c r="I285" s="5" t="s">
        <v>19</v>
      </c>
      <c r="J285" s="5" t="s">
        <v>20</v>
      </c>
      <c r="K285" s="5" t="s">
        <v>32</v>
      </c>
      <c r="L285" s="5" t="s">
        <v>21</v>
      </c>
      <c r="M285" s="17">
        <v>76000</v>
      </c>
      <c r="N285" s="17">
        <v>89440</v>
      </c>
      <c r="O285" s="18">
        <v>82720</v>
      </c>
      <c r="P285">
        <f t="shared" si="8"/>
        <v>0</v>
      </c>
      <c r="Q285" t="str">
        <f t="shared" si="9"/>
        <v>Central Canada</v>
      </c>
      <c r="R285">
        <f>IF(Table5[[#This Row],[Position]]="Data Analyst",1,0)</f>
        <v>0</v>
      </c>
      <c r="S285">
        <f>IF(Table5[[#This Row],[Position]]="Data Engineer",1,0)</f>
        <v>0</v>
      </c>
      <c r="T285">
        <f>IF(Table5[[#This Row],[Position]]="Risk Analyst",1,0)</f>
        <v>0</v>
      </c>
      <c r="U285">
        <f>IF(Table5[[#This Row],[Position]]="System Analyst",1,0)</f>
        <v>0</v>
      </c>
      <c r="V285">
        <f>IF(Table5[[#This Row],[Position]]="Business Analyst",1,0)</f>
        <v>0</v>
      </c>
    </row>
    <row r="286" spans="1:22" x14ac:dyDescent="0.2">
      <c r="A286" s="4" t="s">
        <v>48</v>
      </c>
      <c r="B286" s="4" t="s">
        <v>719</v>
      </c>
      <c r="C286" s="4" t="s">
        <v>23</v>
      </c>
      <c r="D286" s="4" t="s">
        <v>720</v>
      </c>
      <c r="E286" s="4" t="s">
        <v>196</v>
      </c>
      <c r="F286" s="4" t="s">
        <v>17</v>
      </c>
      <c r="G286" s="4" t="s">
        <v>37</v>
      </c>
      <c r="H286" s="4" t="s">
        <v>31</v>
      </c>
      <c r="I286" s="4" t="s">
        <v>721</v>
      </c>
      <c r="J286" s="4" t="s">
        <v>45</v>
      </c>
      <c r="K286" s="4" t="s">
        <v>17</v>
      </c>
      <c r="L286" s="4" t="s">
        <v>21</v>
      </c>
      <c r="M286" s="15">
        <v>113343</v>
      </c>
      <c r="N286" s="15">
        <v>113343</v>
      </c>
      <c r="O286" s="16">
        <v>113343</v>
      </c>
      <c r="P286">
        <f t="shared" si="8"/>
        <v>1</v>
      </c>
      <c r="Q286" t="str">
        <f t="shared" si="9"/>
        <v>Central Canada</v>
      </c>
      <c r="R286">
        <f>IF(Table5[[#This Row],[Position]]="Data Analyst",1,0)</f>
        <v>0</v>
      </c>
      <c r="S286">
        <f>IF(Table5[[#This Row],[Position]]="Data Engineer",1,0)</f>
        <v>0</v>
      </c>
      <c r="T286">
        <f>IF(Table5[[#This Row],[Position]]="Risk Analyst",1,0)</f>
        <v>0</v>
      </c>
      <c r="U286">
        <f>IF(Table5[[#This Row],[Position]]="System Analyst",1,0)</f>
        <v>0</v>
      </c>
      <c r="V286">
        <f>IF(Table5[[#This Row],[Position]]="Business Analyst",1,0)</f>
        <v>1</v>
      </c>
    </row>
    <row r="287" spans="1:22" x14ac:dyDescent="0.2">
      <c r="A287" s="5" t="s">
        <v>22</v>
      </c>
      <c r="B287" s="5" t="s">
        <v>23</v>
      </c>
      <c r="C287" s="5" t="s">
        <v>23</v>
      </c>
      <c r="D287" s="5" t="s">
        <v>722</v>
      </c>
      <c r="E287" s="5" t="s">
        <v>136</v>
      </c>
      <c r="F287" s="5" t="s">
        <v>136</v>
      </c>
      <c r="G287" s="5" t="s">
        <v>136</v>
      </c>
      <c r="H287" s="5" t="s">
        <v>100</v>
      </c>
      <c r="I287" s="5" t="s">
        <v>723</v>
      </c>
      <c r="J287" s="5" t="s">
        <v>20</v>
      </c>
      <c r="K287" s="5" t="s">
        <v>32</v>
      </c>
      <c r="L287" s="5" t="s">
        <v>21</v>
      </c>
      <c r="M287" s="17">
        <v>65000</v>
      </c>
      <c r="N287" s="17">
        <v>87000</v>
      </c>
      <c r="O287" s="18">
        <v>76000</v>
      </c>
      <c r="P287">
        <f t="shared" si="8"/>
        <v>0</v>
      </c>
      <c r="Q287" t="str">
        <f t="shared" si="9"/>
        <v>Western Canada</v>
      </c>
      <c r="R287">
        <f>IF(Table5[[#This Row],[Position]]="Data Analyst",1,0)</f>
        <v>0</v>
      </c>
      <c r="S287">
        <f>IF(Table5[[#This Row],[Position]]="Data Engineer",1,0)</f>
        <v>0</v>
      </c>
      <c r="T287">
        <f>IF(Table5[[#This Row],[Position]]="Risk Analyst",1,0)</f>
        <v>0</v>
      </c>
      <c r="U287">
        <f>IF(Table5[[#This Row],[Position]]="System Analyst",1,0)</f>
        <v>0</v>
      </c>
      <c r="V287">
        <f>IF(Table5[[#This Row],[Position]]="Business Analyst",1,0)</f>
        <v>1</v>
      </c>
    </row>
    <row r="288" spans="1:22" x14ac:dyDescent="0.2">
      <c r="A288" s="4" t="s">
        <v>424</v>
      </c>
      <c r="B288" s="4" t="s">
        <v>450</v>
      </c>
      <c r="C288" s="4" t="s">
        <v>50</v>
      </c>
      <c r="D288" s="4" t="s">
        <v>724</v>
      </c>
      <c r="E288" s="4" t="s">
        <v>63</v>
      </c>
      <c r="F288" s="4" t="s">
        <v>63</v>
      </c>
      <c r="G288" s="4" t="s">
        <v>63</v>
      </c>
      <c r="H288" s="4" t="s">
        <v>53</v>
      </c>
      <c r="I288" s="4" t="s">
        <v>725</v>
      </c>
      <c r="J288" s="4" t="s">
        <v>20</v>
      </c>
      <c r="K288" s="4" t="s">
        <v>32</v>
      </c>
      <c r="L288" s="4" t="s">
        <v>21</v>
      </c>
      <c r="M288" s="15">
        <v>85280</v>
      </c>
      <c r="N288" s="15">
        <v>85280</v>
      </c>
      <c r="O288" s="16">
        <v>85280</v>
      </c>
      <c r="P288">
        <f t="shared" si="8"/>
        <v>0</v>
      </c>
      <c r="Q288" t="str">
        <f t="shared" si="9"/>
        <v>Western Canada</v>
      </c>
      <c r="R288">
        <f>IF(Table5[[#This Row],[Position]]="Data Analyst",1,0)</f>
        <v>0</v>
      </c>
      <c r="S288">
        <f>IF(Table5[[#This Row],[Position]]="Data Engineer",1,0)</f>
        <v>0</v>
      </c>
      <c r="T288">
        <f>IF(Table5[[#This Row],[Position]]="Risk Analyst",1,0)</f>
        <v>0</v>
      </c>
      <c r="U288">
        <f>IF(Table5[[#This Row],[Position]]="System Analyst",1,0)</f>
        <v>0</v>
      </c>
      <c r="V288">
        <f>IF(Table5[[#This Row],[Position]]="Business Analyst",1,0)</f>
        <v>0</v>
      </c>
    </row>
    <row r="289" spans="1:22" x14ac:dyDescent="0.2">
      <c r="A289" s="5" t="s">
        <v>88</v>
      </c>
      <c r="B289" s="5" t="s">
        <v>726</v>
      </c>
      <c r="C289" s="5" t="s">
        <v>15</v>
      </c>
      <c r="D289" s="5" t="s">
        <v>263</v>
      </c>
      <c r="E289" s="5" t="s">
        <v>37</v>
      </c>
      <c r="F289" s="5" t="s">
        <v>37</v>
      </c>
      <c r="G289" s="5" t="s">
        <v>37</v>
      </c>
      <c r="H289" s="5" t="s">
        <v>31</v>
      </c>
      <c r="I289" s="5" t="s">
        <v>727</v>
      </c>
      <c r="J289" s="5" t="s">
        <v>20</v>
      </c>
      <c r="K289" s="5" t="s">
        <v>32</v>
      </c>
      <c r="L289" s="5" t="s">
        <v>93</v>
      </c>
      <c r="M289" s="17">
        <v>85816.8</v>
      </c>
      <c r="N289" s="17">
        <v>91520</v>
      </c>
      <c r="O289" s="18">
        <v>88668.4</v>
      </c>
      <c r="P289">
        <f t="shared" si="8"/>
        <v>0</v>
      </c>
      <c r="Q289" t="str">
        <f t="shared" si="9"/>
        <v>Central Canada</v>
      </c>
      <c r="R289">
        <f>IF(Table5[[#This Row],[Position]]="Data Analyst",1,0)</f>
        <v>0</v>
      </c>
      <c r="S289">
        <f>IF(Table5[[#This Row],[Position]]="Data Engineer",1,0)</f>
        <v>0</v>
      </c>
      <c r="T289">
        <f>IF(Table5[[#This Row],[Position]]="Risk Analyst",1,0)</f>
        <v>1</v>
      </c>
      <c r="U289">
        <f>IF(Table5[[#This Row],[Position]]="System Analyst",1,0)</f>
        <v>0</v>
      </c>
      <c r="V289">
        <f>IF(Table5[[#This Row],[Position]]="Business Analyst",1,0)</f>
        <v>0</v>
      </c>
    </row>
    <row r="290" spans="1:22" x14ac:dyDescent="0.2">
      <c r="A290" s="4" t="s">
        <v>13</v>
      </c>
      <c r="B290" s="4" t="s">
        <v>728</v>
      </c>
      <c r="C290" s="4" t="s">
        <v>90</v>
      </c>
      <c r="D290" s="4" t="s">
        <v>729</v>
      </c>
      <c r="E290" s="4" t="s">
        <v>316</v>
      </c>
      <c r="F290" s="4" t="s">
        <v>316</v>
      </c>
      <c r="G290" s="4" t="s">
        <v>316</v>
      </c>
      <c r="H290" s="4" t="s">
        <v>31</v>
      </c>
      <c r="I290" s="4" t="s">
        <v>730</v>
      </c>
      <c r="J290" s="4" t="s">
        <v>20</v>
      </c>
      <c r="K290" s="4" t="s">
        <v>32</v>
      </c>
      <c r="L290" s="4" t="s">
        <v>93</v>
      </c>
      <c r="M290" s="15">
        <v>89440</v>
      </c>
      <c r="N290" s="15">
        <v>89440</v>
      </c>
      <c r="O290" s="16">
        <v>89440</v>
      </c>
      <c r="P290">
        <f t="shared" si="8"/>
        <v>0</v>
      </c>
      <c r="Q290" t="str">
        <f t="shared" si="9"/>
        <v>Central Canada</v>
      </c>
      <c r="R290">
        <f>IF(Table5[[#This Row],[Position]]="Data Analyst",1,0)</f>
        <v>0</v>
      </c>
      <c r="S290">
        <f>IF(Table5[[#This Row],[Position]]="Data Engineer",1,0)</f>
        <v>0</v>
      </c>
      <c r="T290">
        <f>IF(Table5[[#This Row],[Position]]="Risk Analyst",1,0)</f>
        <v>0</v>
      </c>
      <c r="U290">
        <f>IF(Table5[[#This Row],[Position]]="System Analyst",1,0)</f>
        <v>1</v>
      </c>
      <c r="V290">
        <f>IF(Table5[[#This Row],[Position]]="Business Analyst",1,0)</f>
        <v>0</v>
      </c>
    </row>
    <row r="291" spans="1:22" x14ac:dyDescent="0.2">
      <c r="A291" s="5" t="s">
        <v>424</v>
      </c>
      <c r="B291" s="5" t="s">
        <v>450</v>
      </c>
      <c r="C291" s="5" t="s">
        <v>50</v>
      </c>
      <c r="D291" s="5" t="s">
        <v>731</v>
      </c>
      <c r="E291" s="5" t="s">
        <v>344</v>
      </c>
      <c r="F291" s="5" t="s">
        <v>344</v>
      </c>
      <c r="G291" s="5" t="s">
        <v>344</v>
      </c>
      <c r="H291" s="5" t="s">
        <v>53</v>
      </c>
      <c r="I291" s="5" t="s">
        <v>87</v>
      </c>
      <c r="J291" s="5" t="s">
        <v>20</v>
      </c>
      <c r="K291" s="5" t="s">
        <v>32</v>
      </c>
      <c r="L291" s="5" t="s">
        <v>732</v>
      </c>
      <c r="M291" s="17">
        <v>77334.399999999994</v>
      </c>
      <c r="N291" s="17">
        <v>83200</v>
      </c>
      <c r="O291" s="18">
        <v>80267.199999999997</v>
      </c>
      <c r="P291">
        <f t="shared" si="8"/>
        <v>0</v>
      </c>
      <c r="Q291" t="str">
        <f t="shared" si="9"/>
        <v>Western Canada</v>
      </c>
      <c r="R291">
        <f>IF(Table5[[#This Row],[Position]]="Data Analyst",1,0)</f>
        <v>0</v>
      </c>
      <c r="S291">
        <f>IF(Table5[[#This Row],[Position]]="Data Engineer",1,0)</f>
        <v>0</v>
      </c>
      <c r="T291">
        <f>IF(Table5[[#This Row],[Position]]="Risk Analyst",1,0)</f>
        <v>0</v>
      </c>
      <c r="U291">
        <f>IF(Table5[[#This Row],[Position]]="System Analyst",1,0)</f>
        <v>0</v>
      </c>
      <c r="V291">
        <f>IF(Table5[[#This Row],[Position]]="Business Analyst",1,0)</f>
        <v>0</v>
      </c>
    </row>
    <row r="292" spans="1:22" x14ac:dyDescent="0.2">
      <c r="A292" s="4" t="s">
        <v>81</v>
      </c>
      <c r="B292" s="4" t="s">
        <v>733</v>
      </c>
      <c r="C292" s="4" t="s">
        <v>591</v>
      </c>
      <c r="D292" s="4" t="s">
        <v>734</v>
      </c>
      <c r="E292" s="4" t="s">
        <v>17</v>
      </c>
      <c r="F292" s="4" t="s">
        <v>17</v>
      </c>
      <c r="G292" s="4" t="s">
        <v>17</v>
      </c>
      <c r="H292" s="4" t="s">
        <v>18</v>
      </c>
      <c r="I292" s="4" t="s">
        <v>735</v>
      </c>
      <c r="J292" s="4" t="s">
        <v>45</v>
      </c>
      <c r="K292" s="4" t="s">
        <v>17</v>
      </c>
      <c r="L292" s="4" t="s">
        <v>21</v>
      </c>
      <c r="M292" s="15">
        <v>66000</v>
      </c>
      <c r="N292" s="15">
        <v>84500</v>
      </c>
      <c r="O292" s="16">
        <v>75250</v>
      </c>
      <c r="P292">
        <f t="shared" si="8"/>
        <v>1</v>
      </c>
      <c r="Q292" t="str">
        <f t="shared" si="9"/>
        <v>Northern Canada</v>
      </c>
      <c r="R292">
        <f>IF(Table5[[#This Row],[Position]]="Data Analyst",1,0)</f>
        <v>0</v>
      </c>
      <c r="S292">
        <f>IF(Table5[[#This Row],[Position]]="Data Engineer",1,0)</f>
        <v>0</v>
      </c>
      <c r="T292">
        <f>IF(Table5[[#This Row],[Position]]="Risk Analyst",1,0)</f>
        <v>0</v>
      </c>
      <c r="U292">
        <f>IF(Table5[[#This Row],[Position]]="System Analyst",1,0)</f>
        <v>0</v>
      </c>
      <c r="V292">
        <f>IF(Table5[[#This Row],[Position]]="Business Analyst",1,0)</f>
        <v>0</v>
      </c>
    </row>
    <row r="293" spans="1:22" x14ac:dyDescent="0.2">
      <c r="A293" s="5" t="s">
        <v>22</v>
      </c>
      <c r="B293" s="5" t="s">
        <v>191</v>
      </c>
      <c r="C293" s="5" t="s">
        <v>50</v>
      </c>
      <c r="D293" s="5" t="s">
        <v>736</v>
      </c>
      <c r="E293" s="5" t="s">
        <v>136</v>
      </c>
      <c r="F293" s="5" t="s">
        <v>136</v>
      </c>
      <c r="G293" s="5" t="s">
        <v>136</v>
      </c>
      <c r="H293" s="5" t="s">
        <v>100</v>
      </c>
      <c r="I293" s="5" t="s">
        <v>480</v>
      </c>
      <c r="J293" s="5" t="s">
        <v>20</v>
      </c>
      <c r="K293" s="5" t="s">
        <v>32</v>
      </c>
      <c r="L293" s="5" t="s">
        <v>241</v>
      </c>
      <c r="M293" s="17">
        <v>50000</v>
      </c>
      <c r="N293" s="17">
        <v>60000</v>
      </c>
      <c r="O293" s="18">
        <v>55000</v>
      </c>
      <c r="P293">
        <f t="shared" si="8"/>
        <v>0</v>
      </c>
      <c r="Q293" t="str">
        <f t="shared" si="9"/>
        <v>Western Canada</v>
      </c>
      <c r="R293">
        <f>IF(Table5[[#This Row],[Position]]="Data Analyst",1,0)</f>
        <v>0</v>
      </c>
      <c r="S293">
        <f>IF(Table5[[#This Row],[Position]]="Data Engineer",1,0)</f>
        <v>0</v>
      </c>
      <c r="T293">
        <f>IF(Table5[[#This Row],[Position]]="Risk Analyst",1,0)</f>
        <v>0</v>
      </c>
      <c r="U293">
        <f>IF(Table5[[#This Row],[Position]]="System Analyst",1,0)</f>
        <v>0</v>
      </c>
      <c r="V293">
        <f>IF(Table5[[#This Row],[Position]]="Business Analyst",1,0)</f>
        <v>0</v>
      </c>
    </row>
    <row r="294" spans="1:22" x14ac:dyDescent="0.2">
      <c r="A294" s="4" t="s">
        <v>81</v>
      </c>
      <c r="B294" s="4" t="s">
        <v>733</v>
      </c>
      <c r="C294" s="4" t="s">
        <v>591</v>
      </c>
      <c r="D294" s="4" t="s">
        <v>734</v>
      </c>
      <c r="E294" s="4" t="s">
        <v>17</v>
      </c>
      <c r="F294" s="4" t="s">
        <v>17</v>
      </c>
      <c r="G294" s="4" t="s">
        <v>17</v>
      </c>
      <c r="H294" s="4" t="s">
        <v>18</v>
      </c>
      <c r="I294" s="4" t="s">
        <v>735</v>
      </c>
      <c r="J294" s="4" t="s">
        <v>45</v>
      </c>
      <c r="K294" s="4" t="s">
        <v>17</v>
      </c>
      <c r="L294" s="4" t="s">
        <v>21</v>
      </c>
      <c r="M294" s="15">
        <v>66000</v>
      </c>
      <c r="N294" s="15">
        <v>84500</v>
      </c>
      <c r="O294" s="16">
        <v>75250</v>
      </c>
      <c r="P294">
        <f t="shared" si="8"/>
        <v>1</v>
      </c>
      <c r="Q294" t="str">
        <f t="shared" si="9"/>
        <v>Northern Canada</v>
      </c>
      <c r="R294">
        <f>IF(Table5[[#This Row],[Position]]="Data Analyst",1,0)</f>
        <v>0</v>
      </c>
      <c r="S294">
        <f>IF(Table5[[#This Row],[Position]]="Data Engineer",1,0)</f>
        <v>0</v>
      </c>
      <c r="T294">
        <f>IF(Table5[[#This Row],[Position]]="Risk Analyst",1,0)</f>
        <v>0</v>
      </c>
      <c r="U294">
        <f>IF(Table5[[#This Row],[Position]]="System Analyst",1,0)</f>
        <v>0</v>
      </c>
      <c r="V294">
        <f>IF(Table5[[#This Row],[Position]]="Business Analyst",1,0)</f>
        <v>0</v>
      </c>
    </row>
    <row r="295" spans="1:22" x14ac:dyDescent="0.2">
      <c r="A295" s="5" t="s">
        <v>81</v>
      </c>
      <c r="B295" s="5" t="s">
        <v>733</v>
      </c>
      <c r="C295" s="5" t="s">
        <v>591</v>
      </c>
      <c r="D295" s="5" t="s">
        <v>734</v>
      </c>
      <c r="E295" s="5" t="s">
        <v>17</v>
      </c>
      <c r="F295" s="5" t="s">
        <v>17</v>
      </c>
      <c r="G295" s="5" t="s">
        <v>17</v>
      </c>
      <c r="H295" s="5" t="s">
        <v>18</v>
      </c>
      <c r="I295" s="5" t="s">
        <v>735</v>
      </c>
      <c r="J295" s="5" t="s">
        <v>45</v>
      </c>
      <c r="K295" s="5" t="s">
        <v>17</v>
      </c>
      <c r="L295" s="5" t="s">
        <v>21</v>
      </c>
      <c r="M295" s="17">
        <v>66000</v>
      </c>
      <c r="N295" s="17">
        <v>84500</v>
      </c>
      <c r="O295" s="18">
        <v>75250</v>
      </c>
      <c r="P295">
        <f t="shared" si="8"/>
        <v>1</v>
      </c>
      <c r="Q295" t="str">
        <f t="shared" si="9"/>
        <v>Northern Canada</v>
      </c>
      <c r="R295">
        <f>IF(Table5[[#This Row],[Position]]="Data Analyst",1,0)</f>
        <v>0</v>
      </c>
      <c r="S295">
        <f>IF(Table5[[#This Row],[Position]]="Data Engineer",1,0)</f>
        <v>0</v>
      </c>
      <c r="T295">
        <f>IF(Table5[[#This Row],[Position]]="Risk Analyst",1,0)</f>
        <v>0</v>
      </c>
      <c r="U295">
        <f>IF(Table5[[#This Row],[Position]]="System Analyst",1,0)</f>
        <v>0</v>
      </c>
      <c r="V295">
        <f>IF(Table5[[#This Row],[Position]]="Business Analyst",1,0)</f>
        <v>0</v>
      </c>
    </row>
    <row r="296" spans="1:22" x14ac:dyDescent="0.2">
      <c r="A296" s="4" t="s">
        <v>88</v>
      </c>
      <c r="B296" s="4" t="s">
        <v>737</v>
      </c>
      <c r="C296" s="4" t="s">
        <v>23</v>
      </c>
      <c r="D296" s="4" t="s">
        <v>738</v>
      </c>
      <c r="E296" s="4" t="s">
        <v>739</v>
      </c>
      <c r="F296" s="4" t="s">
        <v>739</v>
      </c>
      <c r="G296" s="4" t="s">
        <v>739</v>
      </c>
      <c r="H296" s="4" t="s">
        <v>53</v>
      </c>
      <c r="I296" s="4" t="s">
        <v>740</v>
      </c>
      <c r="J296" s="4" t="s">
        <v>20</v>
      </c>
      <c r="K296" s="4" t="s">
        <v>32</v>
      </c>
      <c r="L296" s="4" t="s">
        <v>21</v>
      </c>
      <c r="M296" s="15">
        <v>30240.560000000001</v>
      </c>
      <c r="N296" s="15">
        <v>57200</v>
      </c>
      <c r="O296" s="16">
        <v>43720.28</v>
      </c>
      <c r="P296">
        <f t="shared" si="8"/>
        <v>0</v>
      </c>
      <c r="Q296" t="str">
        <f t="shared" si="9"/>
        <v>Western Canada</v>
      </c>
      <c r="R296">
        <f>IF(Table5[[#This Row],[Position]]="Data Analyst",1,0)</f>
        <v>0</v>
      </c>
      <c r="S296">
        <f>IF(Table5[[#This Row],[Position]]="Data Engineer",1,0)</f>
        <v>0</v>
      </c>
      <c r="T296">
        <f>IF(Table5[[#This Row],[Position]]="Risk Analyst",1,0)</f>
        <v>0</v>
      </c>
      <c r="U296">
        <f>IF(Table5[[#This Row],[Position]]="System Analyst",1,0)</f>
        <v>0</v>
      </c>
      <c r="V296">
        <f>IF(Table5[[#This Row],[Position]]="Business Analyst",1,0)</f>
        <v>1</v>
      </c>
    </row>
    <row r="297" spans="1:22" x14ac:dyDescent="0.2">
      <c r="A297" s="5" t="s">
        <v>81</v>
      </c>
      <c r="B297" s="5" t="s">
        <v>733</v>
      </c>
      <c r="C297" s="5" t="s">
        <v>591</v>
      </c>
      <c r="D297" s="5" t="s">
        <v>734</v>
      </c>
      <c r="E297" s="5" t="s">
        <v>17</v>
      </c>
      <c r="F297" s="5" t="s">
        <v>17</v>
      </c>
      <c r="G297" s="5" t="s">
        <v>17</v>
      </c>
      <c r="H297" s="5" t="s">
        <v>18</v>
      </c>
      <c r="I297" s="5" t="s">
        <v>735</v>
      </c>
      <c r="J297" s="5" t="s">
        <v>45</v>
      </c>
      <c r="K297" s="5" t="s">
        <v>17</v>
      </c>
      <c r="L297" s="5" t="s">
        <v>21</v>
      </c>
      <c r="M297" s="17">
        <v>66000</v>
      </c>
      <c r="N297" s="17">
        <v>84500</v>
      </c>
      <c r="O297" s="18">
        <v>75250</v>
      </c>
      <c r="P297">
        <f t="shared" si="8"/>
        <v>1</v>
      </c>
      <c r="Q297" t="str">
        <f t="shared" si="9"/>
        <v>Northern Canada</v>
      </c>
      <c r="R297">
        <f>IF(Table5[[#This Row],[Position]]="Data Analyst",1,0)</f>
        <v>0</v>
      </c>
      <c r="S297">
        <f>IF(Table5[[#This Row],[Position]]="Data Engineer",1,0)</f>
        <v>0</v>
      </c>
      <c r="T297">
        <f>IF(Table5[[#This Row],[Position]]="Risk Analyst",1,0)</f>
        <v>0</v>
      </c>
      <c r="U297">
        <f>IF(Table5[[#This Row],[Position]]="System Analyst",1,0)</f>
        <v>0</v>
      </c>
      <c r="V297">
        <f>IF(Table5[[#This Row],[Position]]="Business Analyst",1,0)</f>
        <v>0</v>
      </c>
    </row>
    <row r="298" spans="1:22" x14ac:dyDescent="0.2">
      <c r="A298" s="4" t="s">
        <v>81</v>
      </c>
      <c r="B298" s="4" t="s">
        <v>733</v>
      </c>
      <c r="C298" s="4" t="s">
        <v>591</v>
      </c>
      <c r="D298" s="4" t="s">
        <v>734</v>
      </c>
      <c r="E298" s="4" t="s">
        <v>17</v>
      </c>
      <c r="F298" s="4" t="s">
        <v>17</v>
      </c>
      <c r="G298" s="4" t="s">
        <v>17</v>
      </c>
      <c r="H298" s="4" t="s">
        <v>18</v>
      </c>
      <c r="I298" s="4" t="s">
        <v>735</v>
      </c>
      <c r="J298" s="4" t="s">
        <v>45</v>
      </c>
      <c r="K298" s="4" t="s">
        <v>17</v>
      </c>
      <c r="L298" s="4" t="s">
        <v>21</v>
      </c>
      <c r="M298" s="15">
        <v>66000</v>
      </c>
      <c r="N298" s="15">
        <v>84500</v>
      </c>
      <c r="O298" s="16">
        <v>75250</v>
      </c>
      <c r="P298">
        <f t="shared" si="8"/>
        <v>1</v>
      </c>
      <c r="Q298" t="str">
        <f t="shared" si="9"/>
        <v>Northern Canada</v>
      </c>
      <c r="R298">
        <f>IF(Table5[[#This Row],[Position]]="Data Analyst",1,0)</f>
        <v>0</v>
      </c>
      <c r="S298">
        <f>IF(Table5[[#This Row],[Position]]="Data Engineer",1,0)</f>
        <v>0</v>
      </c>
      <c r="T298">
        <f>IF(Table5[[#This Row],[Position]]="Risk Analyst",1,0)</f>
        <v>0</v>
      </c>
      <c r="U298">
        <f>IF(Table5[[#This Row],[Position]]="System Analyst",1,0)</f>
        <v>0</v>
      </c>
      <c r="V298">
        <f>IF(Table5[[#This Row],[Position]]="Business Analyst",1,0)</f>
        <v>0</v>
      </c>
    </row>
    <row r="299" spans="1:22" x14ac:dyDescent="0.2">
      <c r="A299" s="5" t="s">
        <v>81</v>
      </c>
      <c r="B299" s="5" t="s">
        <v>733</v>
      </c>
      <c r="C299" s="5" t="s">
        <v>591</v>
      </c>
      <c r="D299" s="5" t="s">
        <v>734</v>
      </c>
      <c r="E299" s="5" t="s">
        <v>17</v>
      </c>
      <c r="F299" s="5" t="s">
        <v>17</v>
      </c>
      <c r="G299" s="5" t="s">
        <v>17</v>
      </c>
      <c r="H299" s="5" t="s">
        <v>18</v>
      </c>
      <c r="I299" s="5" t="s">
        <v>735</v>
      </c>
      <c r="J299" s="5" t="s">
        <v>45</v>
      </c>
      <c r="K299" s="5" t="s">
        <v>17</v>
      </c>
      <c r="L299" s="5" t="s">
        <v>21</v>
      </c>
      <c r="M299" s="17">
        <v>66000</v>
      </c>
      <c r="N299" s="17">
        <v>84500</v>
      </c>
      <c r="O299" s="18">
        <v>75250</v>
      </c>
      <c r="P299">
        <f t="shared" si="8"/>
        <v>1</v>
      </c>
      <c r="Q299" t="str">
        <f t="shared" si="9"/>
        <v>Northern Canada</v>
      </c>
      <c r="R299">
        <f>IF(Table5[[#This Row],[Position]]="Data Analyst",1,0)</f>
        <v>0</v>
      </c>
      <c r="S299">
        <f>IF(Table5[[#This Row],[Position]]="Data Engineer",1,0)</f>
        <v>0</v>
      </c>
      <c r="T299">
        <f>IF(Table5[[#This Row],[Position]]="Risk Analyst",1,0)</f>
        <v>0</v>
      </c>
      <c r="U299">
        <f>IF(Table5[[#This Row],[Position]]="System Analyst",1,0)</f>
        <v>0</v>
      </c>
      <c r="V299">
        <f>IF(Table5[[#This Row],[Position]]="Business Analyst",1,0)</f>
        <v>0</v>
      </c>
    </row>
    <row r="300" spans="1:22" x14ac:dyDescent="0.2">
      <c r="A300" s="4" t="s">
        <v>96</v>
      </c>
      <c r="B300" s="4" t="s">
        <v>741</v>
      </c>
      <c r="C300" s="4" t="s">
        <v>50</v>
      </c>
      <c r="D300" s="4" t="s">
        <v>742</v>
      </c>
      <c r="E300" s="4" t="s">
        <v>260</v>
      </c>
      <c r="F300" s="4" t="s">
        <v>260</v>
      </c>
      <c r="G300" s="4" t="s">
        <v>260</v>
      </c>
      <c r="H300" s="4" t="s">
        <v>186</v>
      </c>
      <c r="I300" s="4" t="s">
        <v>586</v>
      </c>
      <c r="J300" s="4" t="s">
        <v>20</v>
      </c>
      <c r="K300" s="4" t="s">
        <v>32</v>
      </c>
      <c r="L300" s="4" t="s">
        <v>21</v>
      </c>
      <c r="M300" s="15">
        <v>30240.560000000001</v>
      </c>
      <c r="N300" s="15">
        <v>57200</v>
      </c>
      <c r="O300" s="16">
        <v>43720.28</v>
      </c>
      <c r="P300">
        <f t="shared" si="8"/>
        <v>0</v>
      </c>
      <c r="Q300" t="str">
        <f t="shared" si="9"/>
        <v>Atlantic Canada</v>
      </c>
      <c r="R300">
        <f>IF(Table5[[#This Row],[Position]]="Data Analyst",1,0)</f>
        <v>0</v>
      </c>
      <c r="S300">
        <f>IF(Table5[[#This Row],[Position]]="Data Engineer",1,0)</f>
        <v>0</v>
      </c>
      <c r="T300">
        <f>IF(Table5[[#This Row],[Position]]="Risk Analyst",1,0)</f>
        <v>0</v>
      </c>
      <c r="U300">
        <f>IF(Table5[[#This Row],[Position]]="System Analyst",1,0)</f>
        <v>0</v>
      </c>
      <c r="V300">
        <f>IF(Table5[[#This Row],[Position]]="Business Analyst",1,0)</f>
        <v>0</v>
      </c>
    </row>
    <row r="301" spans="1:22" x14ac:dyDescent="0.2">
      <c r="A301" s="5" t="s">
        <v>81</v>
      </c>
      <c r="B301" s="5" t="s">
        <v>733</v>
      </c>
      <c r="C301" s="5" t="s">
        <v>591</v>
      </c>
      <c r="D301" s="5" t="s">
        <v>734</v>
      </c>
      <c r="E301" s="5" t="s">
        <v>17</v>
      </c>
      <c r="F301" s="5" t="s">
        <v>17</v>
      </c>
      <c r="G301" s="5" t="s">
        <v>17</v>
      </c>
      <c r="H301" s="5" t="s">
        <v>18</v>
      </c>
      <c r="I301" s="5" t="s">
        <v>735</v>
      </c>
      <c r="J301" s="5" t="s">
        <v>45</v>
      </c>
      <c r="K301" s="5" t="s">
        <v>17</v>
      </c>
      <c r="L301" s="5" t="s">
        <v>21</v>
      </c>
      <c r="M301" s="17">
        <v>66000</v>
      </c>
      <c r="N301" s="17">
        <v>84500</v>
      </c>
      <c r="O301" s="18">
        <v>75250</v>
      </c>
      <c r="P301">
        <f t="shared" si="8"/>
        <v>1</v>
      </c>
      <c r="Q301" t="str">
        <f t="shared" si="9"/>
        <v>Northern Canada</v>
      </c>
      <c r="R301">
        <f>IF(Table5[[#This Row],[Position]]="Data Analyst",1,0)</f>
        <v>0</v>
      </c>
      <c r="S301">
        <f>IF(Table5[[#This Row],[Position]]="Data Engineer",1,0)</f>
        <v>0</v>
      </c>
      <c r="T301">
        <f>IF(Table5[[#This Row],[Position]]="Risk Analyst",1,0)</f>
        <v>0</v>
      </c>
      <c r="U301">
        <f>IF(Table5[[#This Row],[Position]]="System Analyst",1,0)</f>
        <v>0</v>
      </c>
      <c r="V301">
        <f>IF(Table5[[#This Row],[Position]]="Business Analyst",1,0)</f>
        <v>0</v>
      </c>
    </row>
    <row r="302" spans="1:22" x14ac:dyDescent="0.2">
      <c r="A302" s="4" t="s">
        <v>55</v>
      </c>
      <c r="B302" s="4" t="s">
        <v>743</v>
      </c>
      <c r="C302" s="4" t="s">
        <v>41</v>
      </c>
      <c r="D302" s="4" t="s">
        <v>263</v>
      </c>
      <c r="E302" s="4" t="s">
        <v>37</v>
      </c>
      <c r="F302" s="4" t="s">
        <v>37</v>
      </c>
      <c r="G302" s="4" t="s">
        <v>37</v>
      </c>
      <c r="H302" s="4" t="s">
        <v>31</v>
      </c>
      <c r="I302" s="4" t="s">
        <v>744</v>
      </c>
      <c r="J302" s="4" t="s">
        <v>45</v>
      </c>
      <c r="K302" s="4" t="s">
        <v>32</v>
      </c>
      <c r="L302" s="4" t="s">
        <v>93</v>
      </c>
      <c r="M302" s="15">
        <v>68000</v>
      </c>
      <c r="N302" s="15">
        <v>88300</v>
      </c>
      <c r="O302" s="16">
        <v>78150</v>
      </c>
      <c r="P302">
        <f t="shared" si="8"/>
        <v>0</v>
      </c>
      <c r="Q302" t="str">
        <f t="shared" si="9"/>
        <v>Central Canada</v>
      </c>
      <c r="R302">
        <f>IF(Table5[[#This Row],[Position]]="Data Analyst",1,0)</f>
        <v>0</v>
      </c>
      <c r="S302">
        <f>IF(Table5[[#This Row],[Position]]="Data Engineer",1,0)</f>
        <v>0</v>
      </c>
      <c r="T302">
        <f>IF(Table5[[#This Row],[Position]]="Risk Analyst",1,0)</f>
        <v>0</v>
      </c>
      <c r="U302">
        <f>IF(Table5[[#This Row],[Position]]="System Analyst",1,0)</f>
        <v>0</v>
      </c>
      <c r="V302">
        <f>IF(Table5[[#This Row],[Position]]="Business Analyst",1,0)</f>
        <v>0</v>
      </c>
    </row>
    <row r="303" spans="1:22" x14ac:dyDescent="0.2">
      <c r="A303" s="5" t="s">
        <v>81</v>
      </c>
      <c r="B303" s="5" t="s">
        <v>733</v>
      </c>
      <c r="C303" s="5" t="s">
        <v>591</v>
      </c>
      <c r="D303" s="5" t="s">
        <v>734</v>
      </c>
      <c r="E303" s="5" t="s">
        <v>17</v>
      </c>
      <c r="F303" s="5" t="s">
        <v>17</v>
      </c>
      <c r="G303" s="5" t="s">
        <v>17</v>
      </c>
      <c r="H303" s="5" t="s">
        <v>18</v>
      </c>
      <c r="I303" s="5" t="s">
        <v>735</v>
      </c>
      <c r="J303" s="5" t="s">
        <v>45</v>
      </c>
      <c r="K303" s="5" t="s">
        <v>17</v>
      </c>
      <c r="L303" s="5" t="s">
        <v>21</v>
      </c>
      <c r="M303" s="17">
        <v>66000</v>
      </c>
      <c r="N303" s="17">
        <v>84500</v>
      </c>
      <c r="O303" s="18">
        <v>75250</v>
      </c>
      <c r="P303">
        <f t="shared" si="8"/>
        <v>1</v>
      </c>
      <c r="Q303" t="str">
        <f t="shared" si="9"/>
        <v>Northern Canada</v>
      </c>
      <c r="R303">
        <f>IF(Table5[[#This Row],[Position]]="Data Analyst",1,0)</f>
        <v>0</v>
      </c>
      <c r="S303">
        <f>IF(Table5[[#This Row],[Position]]="Data Engineer",1,0)</f>
        <v>0</v>
      </c>
      <c r="T303">
        <f>IF(Table5[[#This Row],[Position]]="Risk Analyst",1,0)</f>
        <v>0</v>
      </c>
      <c r="U303">
        <f>IF(Table5[[#This Row],[Position]]="System Analyst",1,0)</f>
        <v>0</v>
      </c>
      <c r="V303">
        <f>IF(Table5[[#This Row],[Position]]="Business Analyst",1,0)</f>
        <v>0</v>
      </c>
    </row>
    <row r="304" spans="1:22" x14ac:dyDescent="0.2">
      <c r="A304" s="4" t="s">
        <v>81</v>
      </c>
      <c r="B304" s="4" t="s">
        <v>733</v>
      </c>
      <c r="C304" s="4" t="s">
        <v>591</v>
      </c>
      <c r="D304" s="4" t="s">
        <v>734</v>
      </c>
      <c r="E304" s="4" t="s">
        <v>17</v>
      </c>
      <c r="F304" s="4" t="s">
        <v>17</v>
      </c>
      <c r="G304" s="4" t="s">
        <v>17</v>
      </c>
      <c r="H304" s="4" t="s">
        <v>18</v>
      </c>
      <c r="I304" s="4" t="s">
        <v>735</v>
      </c>
      <c r="J304" s="4" t="s">
        <v>45</v>
      </c>
      <c r="K304" s="4" t="s">
        <v>17</v>
      </c>
      <c r="L304" s="4" t="s">
        <v>21</v>
      </c>
      <c r="M304" s="15">
        <v>66000</v>
      </c>
      <c r="N304" s="15">
        <v>84500</v>
      </c>
      <c r="O304" s="16">
        <v>75250</v>
      </c>
      <c r="P304">
        <f t="shared" si="8"/>
        <v>1</v>
      </c>
      <c r="Q304" t="str">
        <f t="shared" si="9"/>
        <v>Northern Canada</v>
      </c>
      <c r="R304">
        <f>IF(Table5[[#This Row],[Position]]="Data Analyst",1,0)</f>
        <v>0</v>
      </c>
      <c r="S304">
        <f>IF(Table5[[#This Row],[Position]]="Data Engineer",1,0)</f>
        <v>0</v>
      </c>
      <c r="T304">
        <f>IF(Table5[[#This Row],[Position]]="Risk Analyst",1,0)</f>
        <v>0</v>
      </c>
      <c r="U304">
        <f>IF(Table5[[#This Row],[Position]]="System Analyst",1,0)</f>
        <v>0</v>
      </c>
      <c r="V304">
        <f>IF(Table5[[#This Row],[Position]]="Business Analyst",1,0)</f>
        <v>0</v>
      </c>
    </row>
    <row r="305" spans="1:22" x14ac:dyDescent="0.2">
      <c r="A305" s="5" t="s">
        <v>81</v>
      </c>
      <c r="B305" s="5" t="s">
        <v>745</v>
      </c>
      <c r="C305" s="5" t="s">
        <v>50</v>
      </c>
      <c r="D305" s="5" t="s">
        <v>746</v>
      </c>
      <c r="E305" s="5" t="s">
        <v>37</v>
      </c>
      <c r="F305" s="5" t="s">
        <v>37</v>
      </c>
      <c r="G305" s="5" t="s">
        <v>37</v>
      </c>
      <c r="H305" s="5" t="s">
        <v>31</v>
      </c>
      <c r="I305" s="5" t="s">
        <v>530</v>
      </c>
      <c r="J305" s="5" t="s">
        <v>45</v>
      </c>
      <c r="K305" s="5" t="s">
        <v>32</v>
      </c>
      <c r="L305" s="5" t="s">
        <v>21</v>
      </c>
      <c r="M305" s="17">
        <v>66000</v>
      </c>
      <c r="N305" s="17">
        <v>84500</v>
      </c>
      <c r="O305" s="18">
        <v>75250</v>
      </c>
      <c r="P305">
        <f t="shared" si="8"/>
        <v>0</v>
      </c>
      <c r="Q305" t="str">
        <f t="shared" si="9"/>
        <v>Central Canada</v>
      </c>
      <c r="R305">
        <f>IF(Table5[[#This Row],[Position]]="Data Analyst",1,0)</f>
        <v>0</v>
      </c>
      <c r="S305">
        <f>IF(Table5[[#This Row],[Position]]="Data Engineer",1,0)</f>
        <v>0</v>
      </c>
      <c r="T305">
        <f>IF(Table5[[#This Row],[Position]]="Risk Analyst",1,0)</f>
        <v>0</v>
      </c>
      <c r="U305">
        <f>IF(Table5[[#This Row],[Position]]="System Analyst",1,0)</f>
        <v>0</v>
      </c>
      <c r="V305">
        <f>IF(Table5[[#This Row],[Position]]="Business Analyst",1,0)</f>
        <v>0</v>
      </c>
    </row>
    <row r="306" spans="1:22" x14ac:dyDescent="0.2">
      <c r="A306" s="4" t="s">
        <v>81</v>
      </c>
      <c r="B306" s="4" t="s">
        <v>747</v>
      </c>
      <c r="C306" s="4" t="s">
        <v>50</v>
      </c>
      <c r="D306" s="4" t="s">
        <v>748</v>
      </c>
      <c r="E306" s="4" t="s">
        <v>99</v>
      </c>
      <c r="F306" s="4" t="s">
        <v>99</v>
      </c>
      <c r="G306" s="4" t="s">
        <v>99</v>
      </c>
      <c r="H306" s="4" t="s">
        <v>100</v>
      </c>
      <c r="I306" s="4" t="s">
        <v>54</v>
      </c>
      <c r="J306" s="4" t="s">
        <v>20</v>
      </c>
      <c r="K306" s="4" t="s">
        <v>32</v>
      </c>
      <c r="L306" s="4" t="s">
        <v>33</v>
      </c>
      <c r="M306" s="19">
        <v>94702.399999999994</v>
      </c>
      <c r="N306" s="15">
        <v>126588.8</v>
      </c>
      <c r="O306" s="16">
        <v>110645.6</v>
      </c>
      <c r="P306">
        <f t="shared" si="8"/>
        <v>0</v>
      </c>
      <c r="Q306" t="str">
        <f t="shared" si="9"/>
        <v>Western Canada</v>
      </c>
      <c r="R306">
        <f>IF(Table5[[#This Row],[Position]]="Data Analyst",1,0)</f>
        <v>0</v>
      </c>
      <c r="S306">
        <f>IF(Table5[[#This Row],[Position]]="Data Engineer",1,0)</f>
        <v>0</v>
      </c>
      <c r="T306">
        <f>IF(Table5[[#This Row],[Position]]="Risk Analyst",1,0)</f>
        <v>0</v>
      </c>
      <c r="U306">
        <f>IF(Table5[[#This Row],[Position]]="System Analyst",1,0)</f>
        <v>0</v>
      </c>
      <c r="V306">
        <f>IF(Table5[[#This Row],[Position]]="Business Analyst",1,0)</f>
        <v>0</v>
      </c>
    </row>
    <row r="307" spans="1:22" x14ac:dyDescent="0.2">
      <c r="A307" s="5" t="s">
        <v>96</v>
      </c>
      <c r="B307" s="5" t="s">
        <v>750</v>
      </c>
      <c r="C307" s="5" t="s">
        <v>50</v>
      </c>
      <c r="D307" s="5" t="s">
        <v>751</v>
      </c>
      <c r="E307" s="5" t="s">
        <v>75</v>
      </c>
      <c r="F307" s="5" t="s">
        <v>75</v>
      </c>
      <c r="G307" s="5" t="s">
        <v>75</v>
      </c>
      <c r="H307" s="5" t="s">
        <v>31</v>
      </c>
      <c r="I307" s="5" t="s">
        <v>618</v>
      </c>
      <c r="J307" s="5" t="s">
        <v>20</v>
      </c>
      <c r="K307" s="5" t="s">
        <v>32</v>
      </c>
      <c r="L307" s="5" t="s">
        <v>33</v>
      </c>
      <c r="M307" s="17">
        <v>50000</v>
      </c>
      <c r="N307" s="17">
        <v>76458</v>
      </c>
      <c r="O307" s="18">
        <v>63229</v>
      </c>
      <c r="P307">
        <f t="shared" si="8"/>
        <v>0</v>
      </c>
      <c r="Q307" t="str">
        <f t="shared" si="9"/>
        <v>Central Canada</v>
      </c>
      <c r="R307">
        <f>IF(Table5[[#This Row],[Position]]="Data Analyst",1,0)</f>
        <v>0</v>
      </c>
      <c r="S307">
        <f>IF(Table5[[#This Row],[Position]]="Data Engineer",1,0)</f>
        <v>0</v>
      </c>
      <c r="T307">
        <f>IF(Table5[[#This Row],[Position]]="Risk Analyst",1,0)</f>
        <v>0</v>
      </c>
      <c r="U307">
        <f>IF(Table5[[#This Row],[Position]]="System Analyst",1,0)</f>
        <v>0</v>
      </c>
      <c r="V307">
        <f>IF(Table5[[#This Row],[Position]]="Business Analyst",1,0)</f>
        <v>0</v>
      </c>
    </row>
    <row r="308" spans="1:22" x14ac:dyDescent="0.2">
      <c r="A308" s="4" t="s">
        <v>96</v>
      </c>
      <c r="B308" s="4" t="s">
        <v>752</v>
      </c>
      <c r="C308" s="4" t="s">
        <v>50</v>
      </c>
      <c r="D308" s="4" t="s">
        <v>98</v>
      </c>
      <c r="E308" s="4" t="s">
        <v>99</v>
      </c>
      <c r="F308" s="4" t="s">
        <v>99</v>
      </c>
      <c r="G308" s="4" t="s">
        <v>99</v>
      </c>
      <c r="H308" s="4" t="s">
        <v>100</v>
      </c>
      <c r="I308" s="4" t="s">
        <v>54</v>
      </c>
      <c r="J308" s="4" t="s">
        <v>20</v>
      </c>
      <c r="K308" s="4" t="s">
        <v>32</v>
      </c>
      <c r="L308" s="4" t="s">
        <v>101</v>
      </c>
      <c r="M308" s="15">
        <v>50000</v>
      </c>
      <c r="N308" s="15">
        <v>76458</v>
      </c>
      <c r="O308" s="16">
        <v>63229</v>
      </c>
      <c r="P308">
        <f t="shared" si="8"/>
        <v>0</v>
      </c>
      <c r="Q308" t="str">
        <f t="shared" si="9"/>
        <v>Western Canada</v>
      </c>
      <c r="R308">
        <f>IF(Table5[[#This Row],[Position]]="Data Analyst",1,0)</f>
        <v>0</v>
      </c>
      <c r="S308">
        <f>IF(Table5[[#This Row],[Position]]="Data Engineer",1,0)</f>
        <v>0</v>
      </c>
      <c r="T308">
        <f>IF(Table5[[#This Row],[Position]]="Risk Analyst",1,0)</f>
        <v>0</v>
      </c>
      <c r="U308">
        <f>IF(Table5[[#This Row],[Position]]="System Analyst",1,0)</f>
        <v>0</v>
      </c>
      <c r="V308">
        <f>IF(Table5[[#This Row],[Position]]="Business Analyst",1,0)</f>
        <v>0</v>
      </c>
    </row>
    <row r="309" spans="1:22" x14ac:dyDescent="0.2">
      <c r="A309" s="5" t="s">
        <v>81</v>
      </c>
      <c r="B309" s="5" t="s">
        <v>733</v>
      </c>
      <c r="C309" s="5" t="s">
        <v>591</v>
      </c>
      <c r="D309" s="5" t="s">
        <v>734</v>
      </c>
      <c r="E309" s="5" t="s">
        <v>17</v>
      </c>
      <c r="F309" s="5" t="s">
        <v>17</v>
      </c>
      <c r="G309" s="5" t="s">
        <v>17</v>
      </c>
      <c r="H309" s="5" t="s">
        <v>18</v>
      </c>
      <c r="I309" s="5" t="s">
        <v>735</v>
      </c>
      <c r="J309" s="5" t="s">
        <v>45</v>
      </c>
      <c r="K309" s="5" t="s">
        <v>17</v>
      </c>
      <c r="L309" s="5" t="s">
        <v>21</v>
      </c>
      <c r="M309" s="17">
        <v>66000</v>
      </c>
      <c r="N309" s="17">
        <v>84500</v>
      </c>
      <c r="O309" s="18">
        <v>75250</v>
      </c>
      <c r="P309">
        <f t="shared" si="8"/>
        <v>1</v>
      </c>
      <c r="Q309" t="str">
        <f t="shared" si="9"/>
        <v>Northern Canada</v>
      </c>
      <c r="R309">
        <f>IF(Table5[[#This Row],[Position]]="Data Analyst",1,0)</f>
        <v>0</v>
      </c>
      <c r="S309">
        <f>IF(Table5[[#This Row],[Position]]="Data Engineer",1,0)</f>
        <v>0</v>
      </c>
      <c r="T309">
        <f>IF(Table5[[#This Row],[Position]]="Risk Analyst",1,0)</f>
        <v>0</v>
      </c>
      <c r="U309">
        <f>IF(Table5[[#This Row],[Position]]="System Analyst",1,0)</f>
        <v>0</v>
      </c>
      <c r="V309">
        <f>IF(Table5[[#This Row],[Position]]="Business Analyst",1,0)</f>
        <v>0</v>
      </c>
    </row>
    <row r="310" spans="1:22" x14ac:dyDescent="0.2">
      <c r="A310" s="4" t="s">
        <v>55</v>
      </c>
      <c r="B310" s="4" t="s">
        <v>753</v>
      </c>
      <c r="C310" s="4" t="s">
        <v>50</v>
      </c>
      <c r="D310" s="4" t="s">
        <v>754</v>
      </c>
      <c r="E310" s="4" t="s">
        <v>482</v>
      </c>
      <c r="F310" s="4" t="s">
        <v>482</v>
      </c>
      <c r="G310" s="4" t="s">
        <v>482</v>
      </c>
      <c r="H310" s="4" t="s">
        <v>31</v>
      </c>
      <c r="I310" s="4" t="s">
        <v>755</v>
      </c>
      <c r="J310" s="4" t="s">
        <v>20</v>
      </c>
      <c r="K310" s="4" t="s">
        <v>32</v>
      </c>
      <c r="L310" s="4" t="s">
        <v>21</v>
      </c>
      <c r="M310" s="15">
        <v>93600</v>
      </c>
      <c r="N310" s="15">
        <v>93600</v>
      </c>
      <c r="O310" s="16">
        <v>93600</v>
      </c>
      <c r="P310">
        <f t="shared" si="8"/>
        <v>0</v>
      </c>
      <c r="Q310" t="str">
        <f t="shared" si="9"/>
        <v>Central Canada</v>
      </c>
      <c r="R310">
        <f>IF(Table5[[#This Row],[Position]]="Data Analyst",1,0)</f>
        <v>0</v>
      </c>
      <c r="S310">
        <f>IF(Table5[[#This Row],[Position]]="Data Engineer",1,0)</f>
        <v>0</v>
      </c>
      <c r="T310">
        <f>IF(Table5[[#This Row],[Position]]="Risk Analyst",1,0)</f>
        <v>0</v>
      </c>
      <c r="U310">
        <f>IF(Table5[[#This Row],[Position]]="System Analyst",1,0)</f>
        <v>0</v>
      </c>
      <c r="V310">
        <f>IF(Table5[[#This Row],[Position]]="Business Analyst",1,0)</f>
        <v>0</v>
      </c>
    </row>
    <row r="311" spans="1:22" x14ac:dyDescent="0.2">
      <c r="A311" s="5" t="s">
        <v>48</v>
      </c>
      <c r="B311" s="5" t="s">
        <v>756</v>
      </c>
      <c r="C311" s="5" t="s">
        <v>50</v>
      </c>
      <c r="D311" s="5" t="s">
        <v>203</v>
      </c>
      <c r="E311" s="5" t="s">
        <v>204</v>
      </c>
      <c r="F311" s="5" t="s">
        <v>204</v>
      </c>
      <c r="G311" s="5" t="s">
        <v>204</v>
      </c>
      <c r="H311" s="5" t="s">
        <v>31</v>
      </c>
      <c r="I311" s="5" t="s">
        <v>54</v>
      </c>
      <c r="J311" s="5" t="s">
        <v>20</v>
      </c>
      <c r="K311" s="5" t="s">
        <v>32</v>
      </c>
      <c r="L311" s="5" t="s">
        <v>33</v>
      </c>
      <c r="M311" s="17">
        <v>68500</v>
      </c>
      <c r="N311" s="17">
        <v>87000</v>
      </c>
      <c r="O311" s="18">
        <v>77750</v>
      </c>
      <c r="P311">
        <f t="shared" si="8"/>
        <v>0</v>
      </c>
      <c r="Q311" t="str">
        <f t="shared" si="9"/>
        <v>Central Canada</v>
      </c>
      <c r="R311">
        <f>IF(Table5[[#This Row],[Position]]="Data Analyst",1,0)</f>
        <v>0</v>
      </c>
      <c r="S311">
        <f>IF(Table5[[#This Row],[Position]]="Data Engineer",1,0)</f>
        <v>0</v>
      </c>
      <c r="T311">
        <f>IF(Table5[[#This Row],[Position]]="Risk Analyst",1,0)</f>
        <v>0</v>
      </c>
      <c r="U311">
        <f>IF(Table5[[#This Row],[Position]]="System Analyst",1,0)</f>
        <v>0</v>
      </c>
      <c r="V311">
        <f>IF(Table5[[#This Row],[Position]]="Business Analyst",1,0)</f>
        <v>0</v>
      </c>
    </row>
    <row r="312" spans="1:22" x14ac:dyDescent="0.2">
      <c r="A312" s="4" t="s">
        <v>55</v>
      </c>
      <c r="B312" s="4" t="s">
        <v>753</v>
      </c>
      <c r="C312" s="4" t="s">
        <v>50</v>
      </c>
      <c r="D312" s="4" t="s">
        <v>754</v>
      </c>
      <c r="E312" s="4" t="s">
        <v>482</v>
      </c>
      <c r="F312" s="4" t="s">
        <v>482</v>
      </c>
      <c r="G312" s="4" t="s">
        <v>482</v>
      </c>
      <c r="H312" s="4" t="s">
        <v>31</v>
      </c>
      <c r="I312" s="4" t="s">
        <v>755</v>
      </c>
      <c r="J312" s="4" t="s">
        <v>20</v>
      </c>
      <c r="K312" s="4" t="s">
        <v>32</v>
      </c>
      <c r="L312" s="4" t="s">
        <v>21</v>
      </c>
      <c r="M312" s="15">
        <v>93600</v>
      </c>
      <c r="N312" s="15">
        <v>93600</v>
      </c>
      <c r="O312" s="16">
        <v>93600</v>
      </c>
      <c r="P312">
        <f t="shared" si="8"/>
        <v>0</v>
      </c>
      <c r="Q312" t="str">
        <f t="shared" si="9"/>
        <v>Central Canada</v>
      </c>
      <c r="R312">
        <f>IF(Table5[[#This Row],[Position]]="Data Analyst",1,0)</f>
        <v>0</v>
      </c>
      <c r="S312">
        <f>IF(Table5[[#This Row],[Position]]="Data Engineer",1,0)</f>
        <v>0</v>
      </c>
      <c r="T312">
        <f>IF(Table5[[#This Row],[Position]]="Risk Analyst",1,0)</f>
        <v>0</v>
      </c>
      <c r="U312">
        <f>IF(Table5[[#This Row],[Position]]="System Analyst",1,0)</f>
        <v>0</v>
      </c>
      <c r="V312">
        <f>IF(Table5[[#This Row],[Position]]="Business Analyst",1,0)</f>
        <v>0</v>
      </c>
    </row>
    <row r="313" spans="1:22" x14ac:dyDescent="0.2">
      <c r="A313" s="5" t="s">
        <v>26</v>
      </c>
      <c r="B313" s="5" t="s">
        <v>757</v>
      </c>
      <c r="C313" s="5" t="s">
        <v>50</v>
      </c>
      <c r="D313" s="5" t="s">
        <v>758</v>
      </c>
      <c r="E313" s="5" t="s">
        <v>560</v>
      </c>
      <c r="F313" s="5" t="s">
        <v>560</v>
      </c>
      <c r="G313" s="5" t="s">
        <v>560</v>
      </c>
      <c r="H313" s="5" t="s">
        <v>31</v>
      </c>
      <c r="I313" s="5" t="s">
        <v>586</v>
      </c>
      <c r="J313" s="5" t="s">
        <v>20</v>
      </c>
      <c r="K313" s="5" t="s">
        <v>32</v>
      </c>
      <c r="L313" s="5" t="s">
        <v>21</v>
      </c>
      <c r="M313" s="17">
        <v>64123.59</v>
      </c>
      <c r="N313" s="17">
        <v>86600</v>
      </c>
      <c r="O313" s="18">
        <v>75361.794999999998</v>
      </c>
      <c r="P313">
        <f t="shared" si="8"/>
        <v>0</v>
      </c>
      <c r="Q313" t="str">
        <f t="shared" si="9"/>
        <v>Central Canada</v>
      </c>
      <c r="R313">
        <f>IF(Table5[[#This Row],[Position]]="Data Analyst",1,0)</f>
        <v>0</v>
      </c>
      <c r="S313">
        <f>IF(Table5[[#This Row],[Position]]="Data Engineer",1,0)</f>
        <v>0</v>
      </c>
      <c r="T313">
        <f>IF(Table5[[#This Row],[Position]]="Risk Analyst",1,0)</f>
        <v>0</v>
      </c>
      <c r="U313">
        <f>IF(Table5[[#This Row],[Position]]="System Analyst",1,0)</f>
        <v>0</v>
      </c>
      <c r="V313">
        <f>IF(Table5[[#This Row],[Position]]="Business Analyst",1,0)</f>
        <v>0</v>
      </c>
    </row>
    <row r="314" spans="1:22" x14ac:dyDescent="0.2">
      <c r="A314" s="4" t="s">
        <v>55</v>
      </c>
      <c r="B314" s="4" t="s">
        <v>759</v>
      </c>
      <c r="C314" s="4" t="s">
        <v>50</v>
      </c>
      <c r="D314" s="4" t="s">
        <v>499</v>
      </c>
      <c r="E314" s="4" t="s">
        <v>136</v>
      </c>
      <c r="F314" s="4" t="s">
        <v>136</v>
      </c>
      <c r="G314" s="4" t="s">
        <v>136</v>
      </c>
      <c r="H314" s="4" t="s">
        <v>100</v>
      </c>
      <c r="I314" s="4" t="s">
        <v>760</v>
      </c>
      <c r="J314" s="4" t="s">
        <v>20</v>
      </c>
      <c r="K314" s="4" t="s">
        <v>32</v>
      </c>
      <c r="L314" s="4" t="s">
        <v>227</v>
      </c>
      <c r="M314" s="15">
        <v>68000</v>
      </c>
      <c r="N314" s="15">
        <v>88300</v>
      </c>
      <c r="O314" s="16">
        <v>78150</v>
      </c>
      <c r="P314">
        <f t="shared" si="8"/>
        <v>0</v>
      </c>
      <c r="Q314" t="str">
        <f t="shared" si="9"/>
        <v>Western Canada</v>
      </c>
      <c r="R314">
        <f>IF(Table5[[#This Row],[Position]]="Data Analyst",1,0)</f>
        <v>0</v>
      </c>
      <c r="S314">
        <f>IF(Table5[[#This Row],[Position]]="Data Engineer",1,0)</f>
        <v>0</v>
      </c>
      <c r="T314">
        <f>IF(Table5[[#This Row],[Position]]="Risk Analyst",1,0)</f>
        <v>0</v>
      </c>
      <c r="U314">
        <f>IF(Table5[[#This Row],[Position]]="System Analyst",1,0)</f>
        <v>0</v>
      </c>
      <c r="V314">
        <f>IF(Table5[[#This Row],[Position]]="Business Analyst",1,0)</f>
        <v>0</v>
      </c>
    </row>
    <row r="315" spans="1:22" x14ac:dyDescent="0.2">
      <c r="A315" s="5" t="s">
        <v>48</v>
      </c>
      <c r="B315" s="5" t="s">
        <v>761</v>
      </c>
      <c r="C315" s="5" t="s">
        <v>50</v>
      </c>
      <c r="D315" s="5" t="s">
        <v>762</v>
      </c>
      <c r="E315" s="5" t="s">
        <v>63</v>
      </c>
      <c r="F315" s="5" t="s">
        <v>63</v>
      </c>
      <c r="G315" s="5" t="s">
        <v>63</v>
      </c>
      <c r="H315" s="5" t="s">
        <v>53</v>
      </c>
      <c r="I315" s="5" t="s">
        <v>54</v>
      </c>
      <c r="J315" s="5" t="s">
        <v>45</v>
      </c>
      <c r="K315" s="5" t="s">
        <v>32</v>
      </c>
      <c r="L315" s="5" t="s">
        <v>33</v>
      </c>
      <c r="M315" s="17">
        <v>71500</v>
      </c>
      <c r="N315" s="17">
        <v>107300</v>
      </c>
      <c r="O315" s="18">
        <v>89400</v>
      </c>
      <c r="P315">
        <f t="shared" si="8"/>
        <v>0</v>
      </c>
      <c r="Q315" t="str">
        <f t="shared" si="9"/>
        <v>Western Canada</v>
      </c>
      <c r="R315">
        <f>IF(Table5[[#This Row],[Position]]="Data Analyst",1,0)</f>
        <v>0</v>
      </c>
      <c r="S315">
        <f>IF(Table5[[#This Row],[Position]]="Data Engineer",1,0)</f>
        <v>0</v>
      </c>
      <c r="T315">
        <f>IF(Table5[[#This Row],[Position]]="Risk Analyst",1,0)</f>
        <v>0</v>
      </c>
      <c r="U315">
        <f>IF(Table5[[#This Row],[Position]]="System Analyst",1,0)</f>
        <v>0</v>
      </c>
      <c r="V315">
        <f>IF(Table5[[#This Row],[Position]]="Business Analyst",1,0)</f>
        <v>0</v>
      </c>
    </row>
    <row r="316" spans="1:22" x14ac:dyDescent="0.2">
      <c r="A316" s="4" t="s">
        <v>26</v>
      </c>
      <c r="B316" s="4" t="s">
        <v>763</v>
      </c>
      <c r="C316" s="4" t="s">
        <v>50</v>
      </c>
      <c r="D316" s="4" t="s">
        <v>91</v>
      </c>
      <c r="E316" s="4" t="s">
        <v>37</v>
      </c>
      <c r="F316" s="4" t="s">
        <v>37</v>
      </c>
      <c r="G316" s="4" t="s">
        <v>37</v>
      </c>
      <c r="H316" s="4" t="s">
        <v>31</v>
      </c>
      <c r="I316" s="4" t="s">
        <v>764</v>
      </c>
      <c r="J316" s="4" t="s">
        <v>45</v>
      </c>
      <c r="K316" s="4" t="s">
        <v>443</v>
      </c>
      <c r="L316" s="4" t="s">
        <v>93</v>
      </c>
      <c r="M316" s="15">
        <v>64123.59</v>
      </c>
      <c r="N316" s="15">
        <v>86600</v>
      </c>
      <c r="O316" s="16">
        <v>75361.794999999998</v>
      </c>
      <c r="P316">
        <f t="shared" si="8"/>
        <v>0</v>
      </c>
      <c r="Q316" t="str">
        <f t="shared" si="9"/>
        <v>Central Canada</v>
      </c>
      <c r="R316">
        <f>IF(Table5[[#This Row],[Position]]="Data Analyst",1,0)</f>
        <v>0</v>
      </c>
      <c r="S316">
        <f>IF(Table5[[#This Row],[Position]]="Data Engineer",1,0)</f>
        <v>0</v>
      </c>
      <c r="T316">
        <f>IF(Table5[[#This Row],[Position]]="Risk Analyst",1,0)</f>
        <v>0</v>
      </c>
      <c r="U316">
        <f>IF(Table5[[#This Row],[Position]]="System Analyst",1,0)</f>
        <v>0</v>
      </c>
      <c r="V316">
        <f>IF(Table5[[#This Row],[Position]]="Business Analyst",1,0)</f>
        <v>0</v>
      </c>
    </row>
    <row r="317" spans="1:22" x14ac:dyDescent="0.2">
      <c r="A317" s="5" t="s">
        <v>48</v>
      </c>
      <c r="B317" s="5" t="s">
        <v>765</v>
      </c>
      <c r="C317" s="5" t="s">
        <v>50</v>
      </c>
      <c r="D317" s="5" t="s">
        <v>766</v>
      </c>
      <c r="E317" s="5" t="s">
        <v>136</v>
      </c>
      <c r="F317" s="5" t="s">
        <v>136</v>
      </c>
      <c r="G317" s="5" t="s">
        <v>136</v>
      </c>
      <c r="H317" s="5" t="s">
        <v>100</v>
      </c>
      <c r="I317" s="5" t="s">
        <v>767</v>
      </c>
      <c r="J317" s="5" t="s">
        <v>20</v>
      </c>
      <c r="K317" s="5" t="s">
        <v>32</v>
      </c>
      <c r="L317" s="5" t="s">
        <v>21</v>
      </c>
      <c r="M317" s="17">
        <v>68500</v>
      </c>
      <c r="N317" s="17">
        <v>87000</v>
      </c>
      <c r="O317" s="18">
        <v>77750</v>
      </c>
      <c r="P317">
        <f t="shared" si="8"/>
        <v>0</v>
      </c>
      <c r="Q317" t="str">
        <f t="shared" si="9"/>
        <v>Western Canada</v>
      </c>
      <c r="R317">
        <f>IF(Table5[[#This Row],[Position]]="Data Analyst",1,0)</f>
        <v>0</v>
      </c>
      <c r="S317">
        <f>IF(Table5[[#This Row],[Position]]="Data Engineer",1,0)</f>
        <v>0</v>
      </c>
      <c r="T317">
        <f>IF(Table5[[#This Row],[Position]]="Risk Analyst",1,0)</f>
        <v>0</v>
      </c>
      <c r="U317">
        <f>IF(Table5[[#This Row],[Position]]="System Analyst",1,0)</f>
        <v>0</v>
      </c>
      <c r="V317">
        <f>IF(Table5[[#This Row],[Position]]="Business Analyst",1,0)</f>
        <v>0</v>
      </c>
    </row>
    <row r="318" spans="1:22" x14ac:dyDescent="0.2">
      <c r="A318" s="4" t="s">
        <v>105</v>
      </c>
      <c r="B318" s="4" t="s">
        <v>510</v>
      </c>
      <c r="C318" s="4" t="s">
        <v>28</v>
      </c>
      <c r="D318" s="4" t="s">
        <v>768</v>
      </c>
      <c r="E318" s="4" t="s">
        <v>769</v>
      </c>
      <c r="F318" s="4" t="s">
        <v>769</v>
      </c>
      <c r="G318" s="4" t="s">
        <v>769</v>
      </c>
      <c r="H318" s="4" t="s">
        <v>31</v>
      </c>
      <c r="I318" s="4" t="s">
        <v>770</v>
      </c>
      <c r="J318" s="4" t="s">
        <v>45</v>
      </c>
      <c r="K318" s="4" t="s">
        <v>32</v>
      </c>
      <c r="L318" s="4" t="s">
        <v>33</v>
      </c>
      <c r="M318" s="15">
        <v>69000</v>
      </c>
      <c r="N318" s="15">
        <v>86000</v>
      </c>
      <c r="O318" s="16">
        <v>77500</v>
      </c>
      <c r="P318">
        <f t="shared" si="8"/>
        <v>0</v>
      </c>
      <c r="Q318" t="str">
        <f t="shared" si="9"/>
        <v>Central Canada</v>
      </c>
      <c r="R318">
        <f>IF(Table5[[#This Row],[Position]]="Data Analyst",1,0)</f>
        <v>1</v>
      </c>
      <c r="S318">
        <f>IF(Table5[[#This Row],[Position]]="Data Engineer",1,0)</f>
        <v>0</v>
      </c>
      <c r="T318">
        <f>IF(Table5[[#This Row],[Position]]="Risk Analyst",1,0)</f>
        <v>0</v>
      </c>
      <c r="U318">
        <f>IF(Table5[[#This Row],[Position]]="System Analyst",1,0)</f>
        <v>0</v>
      </c>
      <c r="V318">
        <f>IF(Table5[[#This Row],[Position]]="Business Analyst",1,0)</f>
        <v>0</v>
      </c>
    </row>
    <row r="319" spans="1:22" x14ac:dyDescent="0.2">
      <c r="A319" s="5" t="s">
        <v>105</v>
      </c>
      <c r="B319" s="5" t="s">
        <v>510</v>
      </c>
      <c r="C319" s="5" t="s">
        <v>28</v>
      </c>
      <c r="D319" s="5" t="s">
        <v>768</v>
      </c>
      <c r="E319" s="5" t="s">
        <v>769</v>
      </c>
      <c r="F319" s="5" t="s">
        <v>769</v>
      </c>
      <c r="G319" s="5" t="s">
        <v>769</v>
      </c>
      <c r="H319" s="5" t="s">
        <v>31</v>
      </c>
      <c r="I319" s="5" t="s">
        <v>18</v>
      </c>
      <c r="J319" s="5" t="s">
        <v>45</v>
      </c>
      <c r="K319" s="5" t="s">
        <v>32</v>
      </c>
      <c r="L319" s="5" t="s">
        <v>33</v>
      </c>
      <c r="M319" s="17">
        <v>69000</v>
      </c>
      <c r="N319" s="17">
        <v>86000</v>
      </c>
      <c r="O319" s="18">
        <v>77500</v>
      </c>
      <c r="P319">
        <f t="shared" si="8"/>
        <v>0</v>
      </c>
      <c r="Q319" t="str">
        <f t="shared" si="9"/>
        <v>Central Canada</v>
      </c>
      <c r="R319">
        <f>IF(Table5[[#This Row],[Position]]="Data Analyst",1,0)</f>
        <v>1</v>
      </c>
      <c r="S319">
        <f>IF(Table5[[#This Row],[Position]]="Data Engineer",1,0)</f>
        <v>0</v>
      </c>
      <c r="T319">
        <f>IF(Table5[[#This Row],[Position]]="Risk Analyst",1,0)</f>
        <v>0</v>
      </c>
      <c r="U319">
        <f>IF(Table5[[#This Row],[Position]]="System Analyst",1,0)</f>
        <v>0</v>
      </c>
      <c r="V319">
        <f>IF(Table5[[#This Row],[Position]]="Business Analyst",1,0)</f>
        <v>0</v>
      </c>
    </row>
    <row r="320" spans="1:22" x14ac:dyDescent="0.2">
      <c r="A320" s="4" t="s">
        <v>26</v>
      </c>
      <c r="B320" s="4" t="s">
        <v>771</v>
      </c>
      <c r="C320" s="4" t="s">
        <v>50</v>
      </c>
      <c r="D320" s="4" t="s">
        <v>126</v>
      </c>
      <c r="E320" s="4" t="s">
        <v>1835</v>
      </c>
      <c r="F320" s="4" t="s">
        <v>1835</v>
      </c>
      <c r="G320" s="4" t="s">
        <v>1835</v>
      </c>
      <c r="H320" s="4" t="s">
        <v>146</v>
      </c>
      <c r="I320" s="4" t="s">
        <v>18</v>
      </c>
      <c r="J320" s="4" t="s">
        <v>20</v>
      </c>
      <c r="K320" s="4" t="s">
        <v>32</v>
      </c>
      <c r="L320" s="4" t="s">
        <v>93</v>
      </c>
      <c r="M320" s="15">
        <v>37500</v>
      </c>
      <c r="N320" s="15">
        <v>69500</v>
      </c>
      <c r="O320" s="16">
        <v>53500</v>
      </c>
      <c r="P320">
        <f t="shared" si="8"/>
        <v>0</v>
      </c>
      <c r="Q320" t="str">
        <f t="shared" si="9"/>
        <v>Central Canada</v>
      </c>
      <c r="R320">
        <f>IF(Table5[[#This Row],[Position]]="Data Analyst",1,0)</f>
        <v>0</v>
      </c>
      <c r="S320">
        <f>IF(Table5[[#This Row],[Position]]="Data Engineer",1,0)</f>
        <v>0</v>
      </c>
      <c r="T320">
        <f>IF(Table5[[#This Row],[Position]]="Risk Analyst",1,0)</f>
        <v>0</v>
      </c>
      <c r="U320">
        <f>IF(Table5[[#This Row],[Position]]="System Analyst",1,0)</f>
        <v>0</v>
      </c>
      <c r="V320">
        <f>IF(Table5[[#This Row],[Position]]="Business Analyst",1,0)</f>
        <v>0</v>
      </c>
    </row>
    <row r="321" spans="1:22" x14ac:dyDescent="0.2">
      <c r="A321" s="5" t="s">
        <v>105</v>
      </c>
      <c r="B321" s="5" t="s">
        <v>772</v>
      </c>
      <c r="C321" s="5" t="s">
        <v>50</v>
      </c>
      <c r="D321" s="5" t="s">
        <v>773</v>
      </c>
      <c r="E321" s="5" t="s">
        <v>37</v>
      </c>
      <c r="F321" s="5" t="s">
        <v>37</v>
      </c>
      <c r="G321" s="5" t="s">
        <v>37</v>
      </c>
      <c r="H321" s="5" t="s">
        <v>31</v>
      </c>
      <c r="I321" s="5" t="s">
        <v>530</v>
      </c>
      <c r="J321" s="5" t="s">
        <v>20</v>
      </c>
      <c r="K321" s="5" t="s">
        <v>32</v>
      </c>
      <c r="L321" s="5" t="s">
        <v>33</v>
      </c>
      <c r="M321" s="17">
        <v>69000</v>
      </c>
      <c r="N321" s="17">
        <v>86000</v>
      </c>
      <c r="O321" s="18">
        <v>77500</v>
      </c>
      <c r="P321">
        <f t="shared" si="8"/>
        <v>0</v>
      </c>
      <c r="Q321" t="str">
        <f t="shared" si="9"/>
        <v>Central Canada</v>
      </c>
      <c r="R321">
        <f>IF(Table5[[#This Row],[Position]]="Data Analyst",1,0)</f>
        <v>0</v>
      </c>
      <c r="S321">
        <f>IF(Table5[[#This Row],[Position]]="Data Engineer",1,0)</f>
        <v>0</v>
      </c>
      <c r="T321">
        <f>IF(Table5[[#This Row],[Position]]="Risk Analyst",1,0)</f>
        <v>0</v>
      </c>
      <c r="U321">
        <f>IF(Table5[[#This Row],[Position]]="System Analyst",1,0)</f>
        <v>0</v>
      </c>
      <c r="V321">
        <f>IF(Table5[[#This Row],[Position]]="Business Analyst",1,0)</f>
        <v>0</v>
      </c>
    </row>
    <row r="322" spans="1:22" x14ac:dyDescent="0.2">
      <c r="A322" s="4" t="s">
        <v>105</v>
      </c>
      <c r="B322" s="4" t="s">
        <v>28</v>
      </c>
      <c r="C322" s="4" t="s">
        <v>28</v>
      </c>
      <c r="D322" s="4" t="s">
        <v>774</v>
      </c>
      <c r="E322" s="4" t="s">
        <v>37</v>
      </c>
      <c r="F322" s="4" t="s">
        <v>37</v>
      </c>
      <c r="G322" s="4" t="s">
        <v>37</v>
      </c>
      <c r="H322" s="4" t="s">
        <v>31</v>
      </c>
      <c r="I322" s="4" t="s">
        <v>413</v>
      </c>
      <c r="J322" s="4" t="s">
        <v>20</v>
      </c>
      <c r="K322" s="4" t="s">
        <v>32</v>
      </c>
      <c r="L322" s="4" t="s">
        <v>21</v>
      </c>
      <c r="M322" s="15">
        <v>60000</v>
      </c>
      <c r="N322" s="15">
        <v>85000</v>
      </c>
      <c r="O322" s="16">
        <v>72500</v>
      </c>
      <c r="P322">
        <f t="shared" si="8"/>
        <v>0</v>
      </c>
      <c r="Q322" t="str">
        <f t="shared" si="9"/>
        <v>Central Canada</v>
      </c>
      <c r="R322">
        <f>IF(Table5[[#This Row],[Position]]="Data Analyst",1,0)</f>
        <v>1</v>
      </c>
      <c r="S322">
        <f>IF(Table5[[#This Row],[Position]]="Data Engineer",1,0)</f>
        <v>0</v>
      </c>
      <c r="T322">
        <f>IF(Table5[[#This Row],[Position]]="Risk Analyst",1,0)</f>
        <v>0</v>
      </c>
      <c r="U322">
        <f>IF(Table5[[#This Row],[Position]]="System Analyst",1,0)</f>
        <v>0</v>
      </c>
      <c r="V322">
        <f>IF(Table5[[#This Row],[Position]]="Business Analyst",1,0)</f>
        <v>0</v>
      </c>
    </row>
    <row r="323" spans="1:22" x14ac:dyDescent="0.2">
      <c r="A323" s="5" t="s">
        <v>13</v>
      </c>
      <c r="B323" s="5" t="s">
        <v>775</v>
      </c>
      <c r="C323" s="5" t="s">
        <v>28</v>
      </c>
      <c r="D323" s="5" t="s">
        <v>263</v>
      </c>
      <c r="E323" s="5" t="s">
        <v>37</v>
      </c>
      <c r="F323" s="5" t="s">
        <v>37</v>
      </c>
      <c r="G323" s="5" t="s">
        <v>37</v>
      </c>
      <c r="H323" s="5" t="s">
        <v>31</v>
      </c>
      <c r="I323" s="5" t="s">
        <v>776</v>
      </c>
      <c r="J323" s="5" t="s">
        <v>20</v>
      </c>
      <c r="K323" s="5" t="s">
        <v>32</v>
      </c>
      <c r="L323" s="5" t="s">
        <v>93</v>
      </c>
      <c r="M323" s="17">
        <v>76000</v>
      </c>
      <c r="N323" s="17">
        <v>89440</v>
      </c>
      <c r="O323" s="18">
        <v>82720</v>
      </c>
      <c r="P323">
        <f t="shared" ref="P323:P386" si="10">IF(F323="Remote",1,0)</f>
        <v>0</v>
      </c>
      <c r="Q323" t="str">
        <f t="shared" ref="Q323:Q386" si="11">IF(OR(H323="AB",H323="BC",H323="SK"),"Western Canada",
 IF(OR(H323="ON",H323="QC",H323="MB"),"Central Canada",
 IF(OR(H323="NS",H323="NB",H323="PE",H323="NL"),"Atlantic Canada",
 "Northern Canada")))</f>
        <v>Central Canada</v>
      </c>
      <c r="R323">
        <f>IF(Table5[[#This Row],[Position]]="Data Analyst",1,0)</f>
        <v>1</v>
      </c>
      <c r="S323">
        <f>IF(Table5[[#This Row],[Position]]="Data Engineer",1,0)</f>
        <v>0</v>
      </c>
      <c r="T323">
        <f>IF(Table5[[#This Row],[Position]]="Risk Analyst",1,0)</f>
        <v>0</v>
      </c>
      <c r="U323">
        <f>IF(Table5[[#This Row],[Position]]="System Analyst",1,0)</f>
        <v>0</v>
      </c>
      <c r="V323">
        <f>IF(Table5[[#This Row],[Position]]="Business Analyst",1,0)</f>
        <v>0</v>
      </c>
    </row>
    <row r="324" spans="1:22" x14ac:dyDescent="0.2">
      <c r="A324" s="4" t="s">
        <v>81</v>
      </c>
      <c r="B324" s="4" t="s">
        <v>777</v>
      </c>
      <c r="C324" s="4" t="s">
        <v>50</v>
      </c>
      <c r="D324" s="4" t="s">
        <v>778</v>
      </c>
      <c r="E324" s="4" t="s">
        <v>779</v>
      </c>
      <c r="F324" s="4" t="s">
        <v>779</v>
      </c>
      <c r="G324" s="4" t="s">
        <v>779</v>
      </c>
      <c r="H324" s="4" t="s">
        <v>31</v>
      </c>
      <c r="I324" s="4" t="s">
        <v>87</v>
      </c>
      <c r="J324" s="4" t="s">
        <v>20</v>
      </c>
      <c r="K324" s="4" t="s">
        <v>32</v>
      </c>
      <c r="L324" s="4" t="s">
        <v>21</v>
      </c>
      <c r="M324" s="15">
        <v>101627</v>
      </c>
      <c r="N324" s="15">
        <v>107071</v>
      </c>
      <c r="O324" s="16">
        <v>104349</v>
      </c>
      <c r="P324">
        <f t="shared" si="10"/>
        <v>0</v>
      </c>
      <c r="Q324" t="str">
        <f t="shared" si="11"/>
        <v>Central Canada</v>
      </c>
      <c r="R324">
        <f>IF(Table5[[#This Row],[Position]]="Data Analyst",1,0)</f>
        <v>0</v>
      </c>
      <c r="S324">
        <f>IF(Table5[[#This Row],[Position]]="Data Engineer",1,0)</f>
        <v>0</v>
      </c>
      <c r="T324">
        <f>IF(Table5[[#This Row],[Position]]="Risk Analyst",1,0)</f>
        <v>0</v>
      </c>
      <c r="U324">
        <f>IF(Table5[[#This Row],[Position]]="System Analyst",1,0)</f>
        <v>0</v>
      </c>
      <c r="V324">
        <f>IF(Table5[[#This Row],[Position]]="Business Analyst",1,0)</f>
        <v>0</v>
      </c>
    </row>
    <row r="325" spans="1:22" x14ac:dyDescent="0.2">
      <c r="A325" s="5" t="s">
        <v>55</v>
      </c>
      <c r="B325" s="5" t="s">
        <v>780</v>
      </c>
      <c r="C325" s="5" t="s">
        <v>188</v>
      </c>
      <c r="D325" s="5" t="s">
        <v>781</v>
      </c>
      <c r="E325" s="5" t="s">
        <v>123</v>
      </c>
      <c r="F325" s="5" t="s">
        <v>123</v>
      </c>
      <c r="G325" s="5" t="s">
        <v>123</v>
      </c>
      <c r="H325" s="5" t="s">
        <v>31</v>
      </c>
      <c r="I325" s="5" t="s">
        <v>782</v>
      </c>
      <c r="J325" s="5" t="s">
        <v>20</v>
      </c>
      <c r="K325" s="5" t="s">
        <v>32</v>
      </c>
      <c r="L325" s="5" t="s">
        <v>21</v>
      </c>
      <c r="M325" s="17">
        <v>68000</v>
      </c>
      <c r="N325" s="17">
        <v>88300</v>
      </c>
      <c r="O325" s="18">
        <v>78150</v>
      </c>
      <c r="P325">
        <f t="shared" si="10"/>
        <v>0</v>
      </c>
      <c r="Q325" t="str">
        <f t="shared" si="11"/>
        <v>Central Canada</v>
      </c>
      <c r="R325">
        <f>IF(Table5[[#This Row],[Position]]="Data Analyst",1,0)</f>
        <v>0</v>
      </c>
      <c r="S325">
        <f>IF(Table5[[#This Row],[Position]]="Data Engineer",1,0)</f>
        <v>0</v>
      </c>
      <c r="T325">
        <f>IF(Table5[[#This Row],[Position]]="Risk Analyst",1,0)</f>
        <v>0</v>
      </c>
      <c r="U325">
        <f>IF(Table5[[#This Row],[Position]]="System Analyst",1,0)</f>
        <v>0</v>
      </c>
      <c r="V325">
        <f>IF(Table5[[#This Row],[Position]]="Business Analyst",1,0)</f>
        <v>0</v>
      </c>
    </row>
    <row r="326" spans="1:22" x14ac:dyDescent="0.2">
      <c r="A326" s="4" t="s">
        <v>105</v>
      </c>
      <c r="B326" s="4" t="s">
        <v>783</v>
      </c>
      <c r="C326" s="4" t="s">
        <v>357</v>
      </c>
      <c r="D326" s="4" t="s">
        <v>784</v>
      </c>
      <c r="E326" s="4" t="s">
        <v>1835</v>
      </c>
      <c r="F326" s="4" t="s">
        <v>1835</v>
      </c>
      <c r="G326" s="4" t="s">
        <v>1835</v>
      </c>
      <c r="H326" s="4" t="s">
        <v>146</v>
      </c>
      <c r="I326" s="4" t="s">
        <v>586</v>
      </c>
      <c r="J326" s="4" t="s">
        <v>375</v>
      </c>
      <c r="K326" s="4" t="s">
        <v>32</v>
      </c>
      <c r="L326" s="4" t="s">
        <v>21</v>
      </c>
      <c r="M326" s="15">
        <v>69000</v>
      </c>
      <c r="N326" s="15">
        <v>86000</v>
      </c>
      <c r="O326" s="16">
        <v>77500</v>
      </c>
      <c r="P326">
        <f t="shared" si="10"/>
        <v>0</v>
      </c>
      <c r="Q326" t="str">
        <f t="shared" si="11"/>
        <v>Central Canada</v>
      </c>
      <c r="R326">
        <f>IF(Table5[[#This Row],[Position]]="Data Analyst",1,0)</f>
        <v>0</v>
      </c>
      <c r="S326">
        <f>IF(Table5[[#This Row],[Position]]="Data Engineer",1,0)</f>
        <v>0</v>
      </c>
      <c r="T326">
        <f>IF(Table5[[#This Row],[Position]]="Risk Analyst",1,0)</f>
        <v>0</v>
      </c>
      <c r="U326">
        <f>IF(Table5[[#This Row],[Position]]="System Analyst",1,0)</f>
        <v>0</v>
      </c>
      <c r="V326">
        <f>IF(Table5[[#This Row],[Position]]="Business Analyst",1,0)</f>
        <v>0</v>
      </c>
    </row>
    <row r="327" spans="1:22" x14ac:dyDescent="0.2">
      <c r="A327" s="5" t="s">
        <v>81</v>
      </c>
      <c r="B327" s="5" t="s">
        <v>147</v>
      </c>
      <c r="C327" s="5" t="s">
        <v>50</v>
      </c>
      <c r="D327" s="5" t="s">
        <v>785</v>
      </c>
      <c r="E327" s="5" t="s">
        <v>123</v>
      </c>
      <c r="F327" s="5" t="s">
        <v>123</v>
      </c>
      <c r="G327" s="5" t="s">
        <v>123</v>
      </c>
      <c r="H327" s="5" t="s">
        <v>31</v>
      </c>
      <c r="I327" s="5" t="s">
        <v>54</v>
      </c>
      <c r="J327" s="5" t="s">
        <v>20</v>
      </c>
      <c r="K327" s="5" t="s">
        <v>32</v>
      </c>
      <c r="L327" s="5" t="s">
        <v>46</v>
      </c>
      <c r="M327" s="17">
        <v>66000</v>
      </c>
      <c r="N327" s="17">
        <v>84500</v>
      </c>
      <c r="O327" s="18">
        <v>75250</v>
      </c>
      <c r="P327">
        <f t="shared" si="10"/>
        <v>0</v>
      </c>
      <c r="Q327" t="str">
        <f t="shared" si="11"/>
        <v>Central Canada</v>
      </c>
      <c r="R327">
        <f>IF(Table5[[#This Row],[Position]]="Data Analyst",1,0)</f>
        <v>0</v>
      </c>
      <c r="S327">
        <f>IF(Table5[[#This Row],[Position]]="Data Engineer",1,0)</f>
        <v>0</v>
      </c>
      <c r="T327">
        <f>IF(Table5[[#This Row],[Position]]="Risk Analyst",1,0)</f>
        <v>0</v>
      </c>
      <c r="U327">
        <f>IF(Table5[[#This Row],[Position]]="System Analyst",1,0)</f>
        <v>0</v>
      </c>
      <c r="V327">
        <f>IF(Table5[[#This Row],[Position]]="Business Analyst",1,0)</f>
        <v>0</v>
      </c>
    </row>
    <row r="328" spans="1:22" x14ac:dyDescent="0.2">
      <c r="A328" s="4" t="s">
        <v>48</v>
      </c>
      <c r="B328" s="4" t="s">
        <v>786</v>
      </c>
      <c r="C328" s="4" t="s">
        <v>28</v>
      </c>
      <c r="D328" s="4" t="s">
        <v>651</v>
      </c>
      <c r="E328" s="4" t="s">
        <v>787</v>
      </c>
      <c r="F328" s="4" t="s">
        <v>787</v>
      </c>
      <c r="G328" s="4" t="s">
        <v>787</v>
      </c>
      <c r="H328" s="4" t="s">
        <v>186</v>
      </c>
      <c r="I328" s="4" t="s">
        <v>18</v>
      </c>
      <c r="J328" s="4" t="s">
        <v>20</v>
      </c>
      <c r="K328" s="4" t="s">
        <v>32</v>
      </c>
      <c r="L328" s="4" t="s">
        <v>21</v>
      </c>
      <c r="M328" s="15">
        <v>83416</v>
      </c>
      <c r="N328" s="15">
        <v>83416</v>
      </c>
      <c r="O328" s="16">
        <v>83416</v>
      </c>
      <c r="P328">
        <f t="shared" si="10"/>
        <v>0</v>
      </c>
      <c r="Q328" t="str">
        <f t="shared" si="11"/>
        <v>Atlantic Canada</v>
      </c>
      <c r="R328">
        <f>IF(Table5[[#This Row],[Position]]="Data Analyst",1,0)</f>
        <v>1</v>
      </c>
      <c r="S328">
        <f>IF(Table5[[#This Row],[Position]]="Data Engineer",1,0)</f>
        <v>0</v>
      </c>
      <c r="T328">
        <f>IF(Table5[[#This Row],[Position]]="Risk Analyst",1,0)</f>
        <v>0</v>
      </c>
      <c r="U328">
        <f>IF(Table5[[#This Row],[Position]]="System Analyst",1,0)</f>
        <v>0</v>
      </c>
      <c r="V328">
        <f>IF(Table5[[#This Row],[Position]]="Business Analyst",1,0)</f>
        <v>0</v>
      </c>
    </row>
    <row r="329" spans="1:22" x14ac:dyDescent="0.2">
      <c r="A329" s="5" t="s">
        <v>13</v>
      </c>
      <c r="B329" s="5" t="s">
        <v>788</v>
      </c>
      <c r="C329" s="5" t="s">
        <v>50</v>
      </c>
      <c r="D329" s="5" t="s">
        <v>404</v>
      </c>
      <c r="E329" s="5" t="s">
        <v>37</v>
      </c>
      <c r="F329" s="5" t="s">
        <v>37</v>
      </c>
      <c r="G329" s="5" t="s">
        <v>37</v>
      </c>
      <c r="H329" s="5" t="s">
        <v>31</v>
      </c>
      <c r="I329" s="5" t="s">
        <v>789</v>
      </c>
      <c r="J329" s="5" t="s">
        <v>20</v>
      </c>
      <c r="K329" s="5" t="s">
        <v>32</v>
      </c>
      <c r="L329" s="5" t="s">
        <v>21</v>
      </c>
      <c r="M329" s="17">
        <v>30240.560000000001</v>
      </c>
      <c r="N329" s="17">
        <v>57200</v>
      </c>
      <c r="O329" s="18">
        <v>43720.28</v>
      </c>
      <c r="P329">
        <f t="shared" si="10"/>
        <v>0</v>
      </c>
      <c r="Q329" t="str">
        <f t="shared" si="11"/>
        <v>Central Canada</v>
      </c>
      <c r="R329">
        <f>IF(Table5[[#This Row],[Position]]="Data Analyst",1,0)</f>
        <v>0</v>
      </c>
      <c r="S329">
        <f>IF(Table5[[#This Row],[Position]]="Data Engineer",1,0)</f>
        <v>0</v>
      </c>
      <c r="T329">
        <f>IF(Table5[[#This Row],[Position]]="Risk Analyst",1,0)</f>
        <v>0</v>
      </c>
      <c r="U329">
        <f>IF(Table5[[#This Row],[Position]]="System Analyst",1,0)</f>
        <v>0</v>
      </c>
      <c r="V329">
        <f>IF(Table5[[#This Row],[Position]]="Business Analyst",1,0)</f>
        <v>0</v>
      </c>
    </row>
    <row r="330" spans="1:22" x14ac:dyDescent="0.2">
      <c r="A330" s="4" t="s">
        <v>48</v>
      </c>
      <c r="B330" s="4" t="s">
        <v>790</v>
      </c>
      <c r="C330" s="4" t="s">
        <v>370</v>
      </c>
      <c r="D330" s="4" t="s">
        <v>791</v>
      </c>
      <c r="E330" s="4" t="s">
        <v>63</v>
      </c>
      <c r="F330" s="4" t="s">
        <v>63</v>
      </c>
      <c r="G330" s="4" t="s">
        <v>63</v>
      </c>
      <c r="H330" s="4" t="s">
        <v>53</v>
      </c>
      <c r="I330" s="4" t="s">
        <v>54</v>
      </c>
      <c r="J330" s="4" t="s">
        <v>45</v>
      </c>
      <c r="K330" s="4" t="s">
        <v>32</v>
      </c>
      <c r="L330" s="4" t="s">
        <v>93</v>
      </c>
      <c r="M330" s="15">
        <v>90000</v>
      </c>
      <c r="N330" s="15">
        <v>180000</v>
      </c>
      <c r="O330" s="16">
        <v>135000</v>
      </c>
      <c r="P330">
        <f t="shared" si="10"/>
        <v>0</v>
      </c>
      <c r="Q330" t="str">
        <f t="shared" si="11"/>
        <v>Western Canada</v>
      </c>
      <c r="R330">
        <f>IF(Table5[[#This Row],[Position]]="Data Analyst",1,0)</f>
        <v>0</v>
      </c>
      <c r="S330">
        <f>IF(Table5[[#This Row],[Position]]="Data Engineer",1,0)</f>
        <v>0</v>
      </c>
      <c r="T330">
        <f>IF(Table5[[#This Row],[Position]]="Risk Analyst",1,0)</f>
        <v>0</v>
      </c>
      <c r="U330">
        <f>IF(Table5[[#This Row],[Position]]="System Analyst",1,0)</f>
        <v>0</v>
      </c>
      <c r="V330">
        <f>IF(Table5[[#This Row],[Position]]="Business Analyst",1,0)</f>
        <v>0</v>
      </c>
    </row>
    <row r="331" spans="1:22" x14ac:dyDescent="0.2">
      <c r="A331" s="5" t="s">
        <v>55</v>
      </c>
      <c r="B331" s="5" t="s">
        <v>792</v>
      </c>
      <c r="C331" s="5" t="s">
        <v>50</v>
      </c>
      <c r="D331" s="5" t="s">
        <v>651</v>
      </c>
      <c r="E331" s="5" t="s">
        <v>123</v>
      </c>
      <c r="F331" s="5" t="s">
        <v>123</v>
      </c>
      <c r="G331" s="5" t="s">
        <v>123</v>
      </c>
      <c r="H331" s="5" t="s">
        <v>31</v>
      </c>
      <c r="I331" s="5" t="s">
        <v>18</v>
      </c>
      <c r="J331" s="5" t="s">
        <v>45</v>
      </c>
      <c r="K331" s="5" t="s">
        <v>32</v>
      </c>
      <c r="L331" s="5" t="s">
        <v>21</v>
      </c>
      <c r="M331" s="17">
        <v>68000</v>
      </c>
      <c r="N331" s="17">
        <v>88300</v>
      </c>
      <c r="O331" s="18">
        <v>78150</v>
      </c>
      <c r="P331">
        <f t="shared" si="10"/>
        <v>0</v>
      </c>
      <c r="Q331" t="str">
        <f t="shared" si="11"/>
        <v>Central Canada</v>
      </c>
      <c r="R331">
        <f>IF(Table5[[#This Row],[Position]]="Data Analyst",1,0)</f>
        <v>0</v>
      </c>
      <c r="S331">
        <f>IF(Table5[[#This Row],[Position]]="Data Engineer",1,0)</f>
        <v>0</v>
      </c>
      <c r="T331">
        <f>IF(Table5[[#This Row],[Position]]="Risk Analyst",1,0)</f>
        <v>0</v>
      </c>
      <c r="U331">
        <f>IF(Table5[[#This Row],[Position]]="System Analyst",1,0)</f>
        <v>0</v>
      </c>
      <c r="V331">
        <f>IF(Table5[[#This Row],[Position]]="Business Analyst",1,0)</f>
        <v>0</v>
      </c>
    </row>
    <row r="332" spans="1:22" x14ac:dyDescent="0.2">
      <c r="A332" s="4" t="s">
        <v>88</v>
      </c>
      <c r="B332" s="4" t="s">
        <v>645</v>
      </c>
      <c r="C332" s="4" t="s">
        <v>28</v>
      </c>
      <c r="D332" s="4" t="s">
        <v>793</v>
      </c>
      <c r="E332" s="4" t="s">
        <v>316</v>
      </c>
      <c r="F332" s="4" t="s">
        <v>316</v>
      </c>
      <c r="G332" s="4" t="s">
        <v>316</v>
      </c>
      <c r="H332" s="4" t="s">
        <v>31</v>
      </c>
      <c r="I332" s="4" t="s">
        <v>18</v>
      </c>
      <c r="J332" s="4" t="s">
        <v>20</v>
      </c>
      <c r="K332" s="4" t="s">
        <v>32</v>
      </c>
      <c r="L332" s="4" t="s">
        <v>21</v>
      </c>
      <c r="M332" s="15">
        <v>90001.600000000006</v>
      </c>
      <c r="N332" s="15">
        <v>90001.600000000006</v>
      </c>
      <c r="O332" s="16">
        <v>90001.600000000006</v>
      </c>
      <c r="P332">
        <f t="shared" si="10"/>
        <v>0</v>
      </c>
      <c r="Q332" t="str">
        <f t="shared" si="11"/>
        <v>Central Canada</v>
      </c>
      <c r="R332">
        <f>IF(Table5[[#This Row],[Position]]="Data Analyst",1,0)</f>
        <v>1</v>
      </c>
      <c r="S332">
        <f>IF(Table5[[#This Row],[Position]]="Data Engineer",1,0)</f>
        <v>0</v>
      </c>
      <c r="T332">
        <f>IF(Table5[[#This Row],[Position]]="Risk Analyst",1,0)</f>
        <v>0</v>
      </c>
      <c r="U332">
        <f>IF(Table5[[#This Row],[Position]]="System Analyst",1,0)</f>
        <v>0</v>
      </c>
      <c r="V332">
        <f>IF(Table5[[#This Row],[Position]]="Business Analyst",1,0)</f>
        <v>0</v>
      </c>
    </row>
    <row r="333" spans="1:22" x14ac:dyDescent="0.2">
      <c r="A333" s="5" t="s">
        <v>22</v>
      </c>
      <c r="B333" s="5" t="s">
        <v>23</v>
      </c>
      <c r="C333" s="5" t="s">
        <v>23</v>
      </c>
      <c r="D333" s="5" t="s">
        <v>794</v>
      </c>
      <c r="E333" s="5" t="s">
        <v>600</v>
      </c>
      <c r="F333" s="5" t="s">
        <v>600</v>
      </c>
      <c r="G333" s="5" t="s">
        <v>600</v>
      </c>
      <c r="H333" s="5" t="s">
        <v>31</v>
      </c>
      <c r="I333" s="5" t="s">
        <v>54</v>
      </c>
      <c r="J333" s="5" t="s">
        <v>20</v>
      </c>
      <c r="K333" s="5" t="s">
        <v>32</v>
      </c>
      <c r="L333" s="5" t="s">
        <v>21</v>
      </c>
      <c r="M333" s="17">
        <v>65000</v>
      </c>
      <c r="N333" s="17">
        <v>87000</v>
      </c>
      <c r="O333" s="18">
        <v>76000</v>
      </c>
      <c r="P333">
        <f t="shared" si="10"/>
        <v>0</v>
      </c>
      <c r="Q333" t="str">
        <f t="shared" si="11"/>
        <v>Central Canada</v>
      </c>
      <c r="R333">
        <f>IF(Table5[[#This Row],[Position]]="Data Analyst",1,0)</f>
        <v>0</v>
      </c>
      <c r="S333">
        <f>IF(Table5[[#This Row],[Position]]="Data Engineer",1,0)</f>
        <v>0</v>
      </c>
      <c r="T333">
        <f>IF(Table5[[#This Row],[Position]]="Risk Analyst",1,0)</f>
        <v>0</v>
      </c>
      <c r="U333">
        <f>IF(Table5[[#This Row],[Position]]="System Analyst",1,0)</f>
        <v>0</v>
      </c>
      <c r="V333">
        <f>IF(Table5[[#This Row],[Position]]="Business Analyst",1,0)</f>
        <v>1</v>
      </c>
    </row>
    <row r="334" spans="1:22" x14ac:dyDescent="0.2">
      <c r="A334" s="4" t="s">
        <v>81</v>
      </c>
      <c r="B334" s="4" t="s">
        <v>688</v>
      </c>
      <c r="C334" s="4" t="s">
        <v>50</v>
      </c>
      <c r="D334" s="4" t="s">
        <v>253</v>
      </c>
      <c r="E334" s="4" t="s">
        <v>37</v>
      </c>
      <c r="F334" s="4" t="s">
        <v>37</v>
      </c>
      <c r="G334" s="4" t="s">
        <v>37</v>
      </c>
      <c r="H334" s="4" t="s">
        <v>31</v>
      </c>
      <c r="I334" s="4" t="s">
        <v>795</v>
      </c>
      <c r="J334" s="4" t="s">
        <v>45</v>
      </c>
      <c r="K334" s="4" t="s">
        <v>32</v>
      </c>
      <c r="L334" s="4" t="s">
        <v>33</v>
      </c>
      <c r="M334" s="15">
        <v>30240.560000000001</v>
      </c>
      <c r="N334" s="15">
        <v>95627</v>
      </c>
      <c r="O334" s="16">
        <v>62933.78</v>
      </c>
      <c r="P334">
        <f t="shared" si="10"/>
        <v>0</v>
      </c>
      <c r="Q334" t="str">
        <f t="shared" si="11"/>
        <v>Central Canada</v>
      </c>
      <c r="R334">
        <f>IF(Table5[[#This Row],[Position]]="Data Analyst",1,0)</f>
        <v>0</v>
      </c>
      <c r="S334">
        <f>IF(Table5[[#This Row],[Position]]="Data Engineer",1,0)</f>
        <v>0</v>
      </c>
      <c r="T334">
        <f>IF(Table5[[#This Row],[Position]]="Risk Analyst",1,0)</f>
        <v>0</v>
      </c>
      <c r="U334">
        <f>IF(Table5[[#This Row],[Position]]="System Analyst",1,0)</f>
        <v>0</v>
      </c>
      <c r="V334">
        <f>IF(Table5[[#This Row],[Position]]="Business Analyst",1,0)</f>
        <v>0</v>
      </c>
    </row>
    <row r="335" spans="1:22" x14ac:dyDescent="0.2">
      <c r="A335" s="5" t="s">
        <v>105</v>
      </c>
      <c r="B335" s="5" t="s">
        <v>796</v>
      </c>
      <c r="C335" s="5" t="s">
        <v>28</v>
      </c>
      <c r="D335" s="5" t="s">
        <v>693</v>
      </c>
      <c r="E335" s="5" t="s">
        <v>37</v>
      </c>
      <c r="F335" s="5" t="s">
        <v>37</v>
      </c>
      <c r="G335" s="5" t="s">
        <v>37</v>
      </c>
      <c r="H335" s="5" t="s">
        <v>31</v>
      </c>
      <c r="I335" s="5" t="s">
        <v>797</v>
      </c>
      <c r="J335" s="5" t="s">
        <v>45</v>
      </c>
      <c r="K335" s="5" t="s">
        <v>32</v>
      </c>
      <c r="L335" s="5" t="s">
        <v>21</v>
      </c>
      <c r="M335" s="17">
        <v>69000</v>
      </c>
      <c r="N335" s="17">
        <v>86000</v>
      </c>
      <c r="O335" s="18">
        <v>77500</v>
      </c>
      <c r="P335">
        <f t="shared" si="10"/>
        <v>0</v>
      </c>
      <c r="Q335" t="str">
        <f t="shared" si="11"/>
        <v>Central Canada</v>
      </c>
      <c r="R335">
        <f>IF(Table5[[#This Row],[Position]]="Data Analyst",1,0)</f>
        <v>1</v>
      </c>
      <c r="S335">
        <f>IF(Table5[[#This Row],[Position]]="Data Engineer",1,0)</f>
        <v>0</v>
      </c>
      <c r="T335">
        <f>IF(Table5[[#This Row],[Position]]="Risk Analyst",1,0)</f>
        <v>0</v>
      </c>
      <c r="U335">
        <f>IF(Table5[[#This Row],[Position]]="System Analyst",1,0)</f>
        <v>0</v>
      </c>
      <c r="V335">
        <f>IF(Table5[[#This Row],[Position]]="Business Analyst",1,0)</f>
        <v>0</v>
      </c>
    </row>
    <row r="336" spans="1:22" x14ac:dyDescent="0.2">
      <c r="A336" s="4" t="s">
        <v>13</v>
      </c>
      <c r="B336" s="4" t="s">
        <v>798</v>
      </c>
      <c r="C336" s="4" t="s">
        <v>90</v>
      </c>
      <c r="D336" s="4" t="s">
        <v>799</v>
      </c>
      <c r="E336" s="4" t="s">
        <v>99</v>
      </c>
      <c r="F336" s="4" t="s">
        <v>99</v>
      </c>
      <c r="G336" s="4" t="s">
        <v>99</v>
      </c>
      <c r="H336" s="4" t="s">
        <v>100</v>
      </c>
      <c r="I336" s="4" t="s">
        <v>87</v>
      </c>
      <c r="J336" s="4" t="s">
        <v>20</v>
      </c>
      <c r="K336" s="4" t="s">
        <v>32</v>
      </c>
      <c r="L336" s="4" t="s">
        <v>21</v>
      </c>
      <c r="M336" s="15">
        <v>87360</v>
      </c>
      <c r="N336" s="15">
        <v>104000</v>
      </c>
      <c r="O336" s="16">
        <v>95680</v>
      </c>
      <c r="P336">
        <f t="shared" si="10"/>
        <v>0</v>
      </c>
      <c r="Q336" t="str">
        <f t="shared" si="11"/>
        <v>Western Canada</v>
      </c>
      <c r="R336">
        <f>IF(Table5[[#This Row],[Position]]="Data Analyst",1,0)</f>
        <v>0</v>
      </c>
      <c r="S336">
        <f>IF(Table5[[#This Row],[Position]]="Data Engineer",1,0)</f>
        <v>0</v>
      </c>
      <c r="T336">
        <f>IF(Table5[[#This Row],[Position]]="Risk Analyst",1,0)</f>
        <v>0</v>
      </c>
      <c r="U336">
        <f>IF(Table5[[#This Row],[Position]]="System Analyst",1,0)</f>
        <v>1</v>
      </c>
      <c r="V336">
        <f>IF(Table5[[#This Row],[Position]]="Business Analyst",1,0)</f>
        <v>0</v>
      </c>
    </row>
    <row r="337" spans="1:22" x14ac:dyDescent="0.2">
      <c r="A337" s="5" t="s">
        <v>22</v>
      </c>
      <c r="B337" s="5" t="s">
        <v>23</v>
      </c>
      <c r="C337" s="5" t="s">
        <v>23</v>
      </c>
      <c r="D337" s="5" t="s">
        <v>748</v>
      </c>
      <c r="E337" s="5" t="s">
        <v>99</v>
      </c>
      <c r="F337" s="5" t="s">
        <v>99</v>
      </c>
      <c r="G337" s="5" t="s">
        <v>99</v>
      </c>
      <c r="H337" s="5" t="s">
        <v>100</v>
      </c>
      <c r="I337" s="5" t="s">
        <v>18</v>
      </c>
      <c r="J337" s="5" t="s">
        <v>20</v>
      </c>
      <c r="K337" s="5" t="s">
        <v>32</v>
      </c>
      <c r="L337" s="5" t="s">
        <v>33</v>
      </c>
      <c r="M337" s="17">
        <v>30240.560000000001</v>
      </c>
      <c r="N337" s="17">
        <v>57200</v>
      </c>
      <c r="O337" s="18">
        <v>43720.28</v>
      </c>
      <c r="P337">
        <f t="shared" si="10"/>
        <v>0</v>
      </c>
      <c r="Q337" t="str">
        <f t="shared" si="11"/>
        <v>Western Canada</v>
      </c>
      <c r="R337">
        <f>IF(Table5[[#This Row],[Position]]="Data Analyst",1,0)</f>
        <v>0</v>
      </c>
      <c r="S337">
        <f>IF(Table5[[#This Row],[Position]]="Data Engineer",1,0)</f>
        <v>0</v>
      </c>
      <c r="T337">
        <f>IF(Table5[[#This Row],[Position]]="Risk Analyst",1,0)</f>
        <v>0</v>
      </c>
      <c r="U337">
        <f>IF(Table5[[#This Row],[Position]]="System Analyst",1,0)</f>
        <v>0</v>
      </c>
      <c r="V337">
        <f>IF(Table5[[#This Row],[Position]]="Business Analyst",1,0)</f>
        <v>1</v>
      </c>
    </row>
    <row r="338" spans="1:22" x14ac:dyDescent="0.2">
      <c r="A338" s="4" t="s">
        <v>13</v>
      </c>
      <c r="B338" s="4" t="s">
        <v>800</v>
      </c>
      <c r="C338" s="4" t="s">
        <v>50</v>
      </c>
      <c r="D338" s="4" t="s">
        <v>91</v>
      </c>
      <c r="E338" s="4" t="s">
        <v>260</v>
      </c>
      <c r="F338" s="4" t="s">
        <v>260</v>
      </c>
      <c r="G338" s="4" t="s">
        <v>260</v>
      </c>
      <c r="H338" s="4" t="s">
        <v>186</v>
      </c>
      <c r="I338" s="4" t="s">
        <v>755</v>
      </c>
      <c r="J338" s="4" t="s">
        <v>20</v>
      </c>
      <c r="K338" s="4" t="s">
        <v>32</v>
      </c>
      <c r="L338" s="4" t="s">
        <v>93</v>
      </c>
      <c r="M338" s="15">
        <v>76000</v>
      </c>
      <c r="N338" s="15">
        <v>89440</v>
      </c>
      <c r="O338" s="16">
        <v>82720</v>
      </c>
      <c r="P338">
        <f t="shared" si="10"/>
        <v>0</v>
      </c>
      <c r="Q338" t="str">
        <f t="shared" si="11"/>
        <v>Atlantic Canada</v>
      </c>
      <c r="R338">
        <f>IF(Table5[[#This Row],[Position]]="Data Analyst",1,0)</f>
        <v>0</v>
      </c>
      <c r="S338">
        <f>IF(Table5[[#This Row],[Position]]="Data Engineer",1,0)</f>
        <v>0</v>
      </c>
      <c r="T338">
        <f>IF(Table5[[#This Row],[Position]]="Risk Analyst",1,0)</f>
        <v>0</v>
      </c>
      <c r="U338">
        <f>IF(Table5[[#This Row],[Position]]="System Analyst",1,0)</f>
        <v>0</v>
      </c>
      <c r="V338">
        <f>IF(Table5[[#This Row],[Position]]="Business Analyst",1,0)</f>
        <v>0</v>
      </c>
    </row>
    <row r="339" spans="1:22" x14ac:dyDescent="0.2">
      <c r="A339" s="5" t="s">
        <v>105</v>
      </c>
      <c r="B339" s="5" t="s">
        <v>801</v>
      </c>
      <c r="C339" s="5" t="s">
        <v>50</v>
      </c>
      <c r="D339" s="5" t="s">
        <v>802</v>
      </c>
      <c r="E339" s="5" t="s">
        <v>37</v>
      </c>
      <c r="F339" s="5" t="s">
        <v>37</v>
      </c>
      <c r="G339" s="5" t="s">
        <v>37</v>
      </c>
      <c r="H339" s="5" t="s">
        <v>31</v>
      </c>
      <c r="I339" s="5" t="s">
        <v>54</v>
      </c>
      <c r="J339" s="5" t="s">
        <v>45</v>
      </c>
      <c r="K339" s="5" t="s">
        <v>32</v>
      </c>
      <c r="L339" s="5" t="s">
        <v>241</v>
      </c>
      <c r="M339" s="17">
        <v>90000</v>
      </c>
      <c r="N339" s="17">
        <v>100000</v>
      </c>
      <c r="O339" s="18">
        <v>95000</v>
      </c>
      <c r="P339">
        <f t="shared" si="10"/>
        <v>0</v>
      </c>
      <c r="Q339" t="str">
        <f t="shared" si="11"/>
        <v>Central Canada</v>
      </c>
      <c r="R339">
        <f>IF(Table5[[#This Row],[Position]]="Data Analyst",1,0)</f>
        <v>0</v>
      </c>
      <c r="S339">
        <f>IF(Table5[[#This Row],[Position]]="Data Engineer",1,0)</f>
        <v>0</v>
      </c>
      <c r="T339">
        <f>IF(Table5[[#This Row],[Position]]="Risk Analyst",1,0)</f>
        <v>0</v>
      </c>
      <c r="U339">
        <f>IF(Table5[[#This Row],[Position]]="System Analyst",1,0)</f>
        <v>0</v>
      </c>
      <c r="V339">
        <f>IF(Table5[[#This Row],[Position]]="Business Analyst",1,0)</f>
        <v>0</v>
      </c>
    </row>
    <row r="340" spans="1:22" x14ac:dyDescent="0.2">
      <c r="A340" s="4" t="s">
        <v>424</v>
      </c>
      <c r="B340" s="4" t="s">
        <v>803</v>
      </c>
      <c r="C340" s="4" t="s">
        <v>50</v>
      </c>
      <c r="D340" s="4" t="s">
        <v>804</v>
      </c>
      <c r="E340" s="4" t="s">
        <v>556</v>
      </c>
      <c r="F340" s="4" t="s">
        <v>556</v>
      </c>
      <c r="G340" s="4" t="s">
        <v>556</v>
      </c>
      <c r="H340" s="4" t="s">
        <v>31</v>
      </c>
      <c r="I340" s="4" t="s">
        <v>805</v>
      </c>
      <c r="J340" s="4" t="s">
        <v>20</v>
      </c>
      <c r="K340" s="4" t="s">
        <v>32</v>
      </c>
      <c r="L340" s="4" t="s">
        <v>21</v>
      </c>
      <c r="M340" s="15">
        <v>87360</v>
      </c>
      <c r="N340" s="15">
        <v>87360</v>
      </c>
      <c r="O340" s="16">
        <v>87360</v>
      </c>
      <c r="P340">
        <f t="shared" si="10"/>
        <v>0</v>
      </c>
      <c r="Q340" t="str">
        <f t="shared" si="11"/>
        <v>Central Canada</v>
      </c>
      <c r="R340">
        <f>IF(Table5[[#This Row],[Position]]="Data Analyst",1,0)</f>
        <v>0</v>
      </c>
      <c r="S340">
        <f>IF(Table5[[#This Row],[Position]]="Data Engineer",1,0)</f>
        <v>0</v>
      </c>
      <c r="T340">
        <f>IF(Table5[[#This Row],[Position]]="Risk Analyst",1,0)</f>
        <v>0</v>
      </c>
      <c r="U340">
        <f>IF(Table5[[#This Row],[Position]]="System Analyst",1,0)</f>
        <v>0</v>
      </c>
      <c r="V340">
        <f>IF(Table5[[#This Row],[Position]]="Business Analyst",1,0)</f>
        <v>0</v>
      </c>
    </row>
    <row r="341" spans="1:22" x14ac:dyDescent="0.2">
      <c r="A341" s="5" t="s">
        <v>424</v>
      </c>
      <c r="B341" s="5" t="s">
        <v>450</v>
      </c>
      <c r="C341" s="5" t="s">
        <v>50</v>
      </c>
      <c r="D341" s="5" t="s">
        <v>806</v>
      </c>
      <c r="E341" s="5" t="s">
        <v>640</v>
      </c>
      <c r="F341" s="5" t="s">
        <v>640</v>
      </c>
      <c r="G341" s="5" t="s">
        <v>640</v>
      </c>
      <c r="H341" s="5" t="s">
        <v>119</v>
      </c>
      <c r="I341" s="5" t="s">
        <v>87</v>
      </c>
      <c r="J341" s="5" t="s">
        <v>20</v>
      </c>
      <c r="K341" s="5" t="s">
        <v>32</v>
      </c>
      <c r="L341" s="5" t="s">
        <v>33</v>
      </c>
      <c r="M341" s="17">
        <v>85280</v>
      </c>
      <c r="N341" s="17">
        <v>85280</v>
      </c>
      <c r="O341" s="18">
        <v>85280</v>
      </c>
      <c r="P341">
        <f t="shared" si="10"/>
        <v>0</v>
      </c>
      <c r="Q341" t="str">
        <f t="shared" si="11"/>
        <v>Western Canada</v>
      </c>
      <c r="R341">
        <f>IF(Table5[[#This Row],[Position]]="Data Analyst",1,0)</f>
        <v>0</v>
      </c>
      <c r="S341">
        <f>IF(Table5[[#This Row],[Position]]="Data Engineer",1,0)</f>
        <v>0</v>
      </c>
      <c r="T341">
        <f>IF(Table5[[#This Row],[Position]]="Risk Analyst",1,0)</f>
        <v>0</v>
      </c>
      <c r="U341">
        <f>IF(Table5[[#This Row],[Position]]="System Analyst",1,0)</f>
        <v>0</v>
      </c>
      <c r="V341">
        <f>IF(Table5[[#This Row],[Position]]="Business Analyst",1,0)</f>
        <v>0</v>
      </c>
    </row>
    <row r="342" spans="1:22" x14ac:dyDescent="0.2">
      <c r="A342" s="4" t="s">
        <v>13</v>
      </c>
      <c r="B342" s="4" t="s">
        <v>807</v>
      </c>
      <c r="C342" s="4" t="s">
        <v>28</v>
      </c>
      <c r="D342" s="4" t="s">
        <v>808</v>
      </c>
      <c r="E342" s="4" t="s">
        <v>123</v>
      </c>
      <c r="F342" s="4" t="s">
        <v>123</v>
      </c>
      <c r="G342" s="4" t="s">
        <v>123</v>
      </c>
      <c r="H342" s="4" t="s">
        <v>31</v>
      </c>
      <c r="I342" s="4" t="s">
        <v>87</v>
      </c>
      <c r="J342" s="4" t="s">
        <v>20</v>
      </c>
      <c r="K342" s="4" t="s">
        <v>32</v>
      </c>
      <c r="L342" s="4" t="s">
        <v>301</v>
      </c>
      <c r="M342" s="15">
        <v>89440</v>
      </c>
      <c r="N342" s="15">
        <v>89440</v>
      </c>
      <c r="O342" s="16">
        <v>89440</v>
      </c>
      <c r="P342">
        <f t="shared" si="10"/>
        <v>0</v>
      </c>
      <c r="Q342" t="str">
        <f t="shared" si="11"/>
        <v>Central Canada</v>
      </c>
      <c r="R342">
        <f>IF(Table5[[#This Row],[Position]]="Data Analyst",1,0)</f>
        <v>1</v>
      </c>
      <c r="S342">
        <f>IF(Table5[[#This Row],[Position]]="Data Engineer",1,0)</f>
        <v>0</v>
      </c>
      <c r="T342">
        <f>IF(Table5[[#This Row],[Position]]="Risk Analyst",1,0)</f>
        <v>0</v>
      </c>
      <c r="U342">
        <f>IF(Table5[[#This Row],[Position]]="System Analyst",1,0)</f>
        <v>0</v>
      </c>
      <c r="V342">
        <f>IF(Table5[[#This Row],[Position]]="Business Analyst",1,0)</f>
        <v>0</v>
      </c>
    </row>
    <row r="343" spans="1:22" x14ac:dyDescent="0.2">
      <c r="A343" s="5" t="s">
        <v>88</v>
      </c>
      <c r="B343" s="5" t="s">
        <v>645</v>
      </c>
      <c r="C343" s="5" t="s">
        <v>28</v>
      </c>
      <c r="D343" s="5" t="s">
        <v>809</v>
      </c>
      <c r="E343" s="5" t="s">
        <v>810</v>
      </c>
      <c r="F343" s="5" t="s">
        <v>810</v>
      </c>
      <c r="G343" s="5" t="s">
        <v>810</v>
      </c>
      <c r="H343" s="5" t="s">
        <v>31</v>
      </c>
      <c r="I343" s="5" t="s">
        <v>395</v>
      </c>
      <c r="J343" s="5" t="s">
        <v>20</v>
      </c>
      <c r="K343" s="5" t="s">
        <v>32</v>
      </c>
      <c r="L343" s="5" t="s">
        <v>811</v>
      </c>
      <c r="M343" s="17">
        <v>90480</v>
      </c>
      <c r="N343" s="17">
        <v>90480</v>
      </c>
      <c r="O343" s="18">
        <v>90480</v>
      </c>
      <c r="P343">
        <f t="shared" si="10"/>
        <v>0</v>
      </c>
      <c r="Q343" t="str">
        <f t="shared" si="11"/>
        <v>Central Canada</v>
      </c>
      <c r="R343">
        <f>IF(Table5[[#This Row],[Position]]="Data Analyst",1,0)</f>
        <v>1</v>
      </c>
      <c r="S343">
        <f>IF(Table5[[#This Row],[Position]]="Data Engineer",1,0)</f>
        <v>0</v>
      </c>
      <c r="T343">
        <f>IF(Table5[[#This Row],[Position]]="Risk Analyst",1,0)</f>
        <v>0</v>
      </c>
      <c r="U343">
        <f>IF(Table5[[#This Row],[Position]]="System Analyst",1,0)</f>
        <v>0</v>
      </c>
      <c r="V343">
        <f>IF(Table5[[#This Row],[Position]]="Business Analyst",1,0)</f>
        <v>0</v>
      </c>
    </row>
    <row r="344" spans="1:22" x14ac:dyDescent="0.2">
      <c r="A344" s="4" t="s">
        <v>81</v>
      </c>
      <c r="B344" s="4" t="s">
        <v>147</v>
      </c>
      <c r="C344" s="4" t="s">
        <v>50</v>
      </c>
      <c r="D344" s="4" t="s">
        <v>812</v>
      </c>
      <c r="E344" s="4" t="s">
        <v>813</v>
      </c>
      <c r="F344" s="4" t="s">
        <v>813</v>
      </c>
      <c r="G344" s="4" t="s">
        <v>813</v>
      </c>
      <c r="H344" s="4" t="s">
        <v>31</v>
      </c>
      <c r="I344" s="4" t="s">
        <v>18</v>
      </c>
      <c r="J344" s="4" t="s">
        <v>20</v>
      </c>
      <c r="K344" s="4" t="s">
        <v>32</v>
      </c>
      <c r="L344" s="4" t="s">
        <v>814</v>
      </c>
      <c r="M344" s="15">
        <v>71563</v>
      </c>
      <c r="N344" s="15">
        <v>100052</v>
      </c>
      <c r="O344" s="16">
        <v>85807.5</v>
      </c>
      <c r="P344">
        <f t="shared" si="10"/>
        <v>0</v>
      </c>
      <c r="Q344" t="str">
        <f t="shared" si="11"/>
        <v>Central Canada</v>
      </c>
      <c r="R344">
        <f>IF(Table5[[#This Row],[Position]]="Data Analyst",1,0)</f>
        <v>0</v>
      </c>
      <c r="S344">
        <f>IF(Table5[[#This Row],[Position]]="Data Engineer",1,0)</f>
        <v>0</v>
      </c>
      <c r="T344">
        <f>IF(Table5[[#This Row],[Position]]="Risk Analyst",1,0)</f>
        <v>0</v>
      </c>
      <c r="U344">
        <f>IF(Table5[[#This Row],[Position]]="System Analyst",1,0)</f>
        <v>0</v>
      </c>
      <c r="V344">
        <f>IF(Table5[[#This Row],[Position]]="Business Analyst",1,0)</f>
        <v>0</v>
      </c>
    </row>
    <row r="345" spans="1:22" x14ac:dyDescent="0.2">
      <c r="A345" s="5" t="s">
        <v>22</v>
      </c>
      <c r="B345" s="5" t="s">
        <v>815</v>
      </c>
      <c r="C345" s="5" t="s">
        <v>50</v>
      </c>
      <c r="D345" s="5" t="s">
        <v>126</v>
      </c>
      <c r="E345" s="5" t="s">
        <v>37</v>
      </c>
      <c r="F345" s="5" t="s">
        <v>37</v>
      </c>
      <c r="G345" s="5" t="s">
        <v>37</v>
      </c>
      <c r="H345" s="5" t="s">
        <v>31</v>
      </c>
      <c r="I345" s="5" t="s">
        <v>54</v>
      </c>
      <c r="J345" s="5" t="s">
        <v>20</v>
      </c>
      <c r="K345" s="5" t="s">
        <v>32</v>
      </c>
      <c r="L345" s="5" t="s">
        <v>93</v>
      </c>
      <c r="M345" s="17">
        <v>60000</v>
      </c>
      <c r="N345" s="17">
        <v>111700</v>
      </c>
      <c r="O345" s="18">
        <v>85850</v>
      </c>
      <c r="P345">
        <f t="shared" si="10"/>
        <v>0</v>
      </c>
      <c r="Q345" t="str">
        <f t="shared" si="11"/>
        <v>Central Canada</v>
      </c>
      <c r="R345">
        <f>IF(Table5[[#This Row],[Position]]="Data Analyst",1,0)</f>
        <v>0</v>
      </c>
      <c r="S345">
        <f>IF(Table5[[#This Row],[Position]]="Data Engineer",1,0)</f>
        <v>0</v>
      </c>
      <c r="T345">
        <f>IF(Table5[[#This Row],[Position]]="Risk Analyst",1,0)</f>
        <v>0</v>
      </c>
      <c r="U345">
        <f>IF(Table5[[#This Row],[Position]]="System Analyst",1,0)</f>
        <v>0</v>
      </c>
      <c r="V345">
        <f>IF(Table5[[#This Row],[Position]]="Business Analyst",1,0)</f>
        <v>0</v>
      </c>
    </row>
    <row r="346" spans="1:22" x14ac:dyDescent="0.2">
      <c r="A346" s="4" t="s">
        <v>96</v>
      </c>
      <c r="B346" s="4" t="s">
        <v>816</v>
      </c>
      <c r="C346" s="4" t="s">
        <v>50</v>
      </c>
      <c r="D346" s="4" t="s">
        <v>817</v>
      </c>
      <c r="E346" s="4" t="s">
        <v>17</v>
      </c>
      <c r="F346" s="4" t="s">
        <v>17</v>
      </c>
      <c r="G346" s="4" t="s">
        <v>17</v>
      </c>
      <c r="H346" s="4" t="s">
        <v>18</v>
      </c>
      <c r="I346" s="4" t="s">
        <v>18</v>
      </c>
      <c r="J346" s="4" t="s">
        <v>20</v>
      </c>
      <c r="K346" s="4" t="s">
        <v>17</v>
      </c>
      <c r="L346" s="4" t="s">
        <v>21</v>
      </c>
      <c r="M346" s="15">
        <v>40000</v>
      </c>
      <c r="N346" s="15">
        <v>57200</v>
      </c>
      <c r="O346" s="16">
        <v>48600</v>
      </c>
      <c r="P346">
        <f t="shared" si="10"/>
        <v>1</v>
      </c>
      <c r="Q346" t="str">
        <f t="shared" si="11"/>
        <v>Northern Canada</v>
      </c>
      <c r="R346">
        <f>IF(Table5[[#This Row],[Position]]="Data Analyst",1,0)</f>
        <v>0</v>
      </c>
      <c r="S346">
        <f>IF(Table5[[#This Row],[Position]]="Data Engineer",1,0)</f>
        <v>0</v>
      </c>
      <c r="T346">
        <f>IF(Table5[[#This Row],[Position]]="Risk Analyst",1,0)</f>
        <v>0</v>
      </c>
      <c r="U346">
        <f>IF(Table5[[#This Row],[Position]]="System Analyst",1,0)</f>
        <v>0</v>
      </c>
      <c r="V346">
        <f>IF(Table5[[#This Row],[Position]]="Business Analyst",1,0)</f>
        <v>0</v>
      </c>
    </row>
    <row r="347" spans="1:22" x14ac:dyDescent="0.2">
      <c r="A347" s="5" t="s">
        <v>105</v>
      </c>
      <c r="B347" s="5" t="s">
        <v>818</v>
      </c>
      <c r="C347" s="5" t="s">
        <v>28</v>
      </c>
      <c r="D347" s="5" t="s">
        <v>819</v>
      </c>
      <c r="E347" s="5" t="s">
        <v>600</v>
      </c>
      <c r="F347" s="5" t="s">
        <v>600</v>
      </c>
      <c r="G347" s="5" t="s">
        <v>600</v>
      </c>
      <c r="H347" s="5" t="s">
        <v>31</v>
      </c>
      <c r="I347" s="5" t="s">
        <v>597</v>
      </c>
      <c r="J347" s="5" t="s">
        <v>20</v>
      </c>
      <c r="K347" s="5" t="s">
        <v>32</v>
      </c>
      <c r="L347" s="5" t="s">
        <v>33</v>
      </c>
      <c r="M347" s="17">
        <v>77105</v>
      </c>
      <c r="N347" s="17">
        <v>86637</v>
      </c>
      <c r="O347" s="18">
        <v>81871</v>
      </c>
      <c r="P347">
        <f t="shared" si="10"/>
        <v>0</v>
      </c>
      <c r="Q347" t="str">
        <f t="shared" si="11"/>
        <v>Central Canada</v>
      </c>
      <c r="R347">
        <f>IF(Table5[[#This Row],[Position]]="Data Analyst",1,0)</f>
        <v>1</v>
      </c>
      <c r="S347">
        <f>IF(Table5[[#This Row],[Position]]="Data Engineer",1,0)</f>
        <v>0</v>
      </c>
      <c r="T347">
        <f>IF(Table5[[#This Row],[Position]]="Risk Analyst",1,0)</f>
        <v>0</v>
      </c>
      <c r="U347">
        <f>IF(Table5[[#This Row],[Position]]="System Analyst",1,0)</f>
        <v>0</v>
      </c>
      <c r="V347">
        <f>IF(Table5[[#This Row],[Position]]="Business Analyst",1,0)</f>
        <v>0</v>
      </c>
    </row>
    <row r="348" spans="1:22" x14ac:dyDescent="0.2">
      <c r="A348" s="4" t="s">
        <v>105</v>
      </c>
      <c r="B348" s="4" t="s">
        <v>796</v>
      </c>
      <c r="C348" s="4" t="s">
        <v>28</v>
      </c>
      <c r="D348" s="4" t="s">
        <v>693</v>
      </c>
      <c r="E348" s="4" t="s">
        <v>1835</v>
      </c>
      <c r="F348" s="4" t="s">
        <v>1835</v>
      </c>
      <c r="G348" s="4" t="s">
        <v>1835</v>
      </c>
      <c r="H348" s="4" t="s">
        <v>146</v>
      </c>
      <c r="I348" s="4" t="s">
        <v>797</v>
      </c>
      <c r="J348" s="4" t="s">
        <v>45</v>
      </c>
      <c r="K348" s="4" t="s">
        <v>32</v>
      </c>
      <c r="L348" s="4" t="s">
        <v>21</v>
      </c>
      <c r="M348" s="15">
        <v>69000</v>
      </c>
      <c r="N348" s="15">
        <v>86000</v>
      </c>
      <c r="O348" s="16">
        <v>77500</v>
      </c>
      <c r="P348">
        <f t="shared" si="10"/>
        <v>0</v>
      </c>
      <c r="Q348" t="str">
        <f t="shared" si="11"/>
        <v>Central Canada</v>
      </c>
      <c r="R348">
        <f>IF(Table5[[#This Row],[Position]]="Data Analyst",1,0)</f>
        <v>1</v>
      </c>
      <c r="S348">
        <f>IF(Table5[[#This Row],[Position]]="Data Engineer",1,0)</f>
        <v>0</v>
      </c>
      <c r="T348">
        <f>IF(Table5[[#This Row],[Position]]="Risk Analyst",1,0)</f>
        <v>0</v>
      </c>
      <c r="U348">
        <f>IF(Table5[[#This Row],[Position]]="System Analyst",1,0)</f>
        <v>0</v>
      </c>
      <c r="V348">
        <f>IF(Table5[[#This Row],[Position]]="Business Analyst",1,0)</f>
        <v>0</v>
      </c>
    </row>
    <row r="349" spans="1:22" x14ac:dyDescent="0.2">
      <c r="A349" s="5" t="s">
        <v>22</v>
      </c>
      <c r="B349" s="5" t="s">
        <v>23</v>
      </c>
      <c r="C349" s="5" t="s">
        <v>23</v>
      </c>
      <c r="D349" s="5" t="s">
        <v>820</v>
      </c>
      <c r="E349" s="5" t="s">
        <v>821</v>
      </c>
      <c r="F349" s="5" t="s">
        <v>821</v>
      </c>
      <c r="G349" s="5" t="s">
        <v>821</v>
      </c>
      <c r="H349" s="5" t="s">
        <v>146</v>
      </c>
      <c r="I349" s="5" t="s">
        <v>822</v>
      </c>
      <c r="J349" s="5" t="s">
        <v>20</v>
      </c>
      <c r="K349" s="5" t="s">
        <v>32</v>
      </c>
      <c r="L349" s="5" t="s">
        <v>21</v>
      </c>
      <c r="M349" s="17">
        <v>65000</v>
      </c>
      <c r="N349" s="17">
        <v>87000</v>
      </c>
      <c r="O349" s="18">
        <v>76000</v>
      </c>
      <c r="P349">
        <f t="shared" si="10"/>
        <v>0</v>
      </c>
      <c r="Q349" t="str">
        <f t="shared" si="11"/>
        <v>Central Canada</v>
      </c>
      <c r="R349">
        <f>IF(Table5[[#This Row],[Position]]="Data Analyst",1,0)</f>
        <v>0</v>
      </c>
      <c r="S349">
        <f>IF(Table5[[#This Row],[Position]]="Data Engineer",1,0)</f>
        <v>0</v>
      </c>
      <c r="T349">
        <f>IF(Table5[[#This Row],[Position]]="Risk Analyst",1,0)</f>
        <v>0</v>
      </c>
      <c r="U349">
        <f>IF(Table5[[#This Row],[Position]]="System Analyst",1,0)</f>
        <v>0</v>
      </c>
      <c r="V349">
        <f>IF(Table5[[#This Row],[Position]]="Business Analyst",1,0)</f>
        <v>1</v>
      </c>
    </row>
    <row r="350" spans="1:22" x14ac:dyDescent="0.2">
      <c r="A350" s="4" t="s">
        <v>22</v>
      </c>
      <c r="B350" s="4" t="s">
        <v>823</v>
      </c>
      <c r="C350" s="4" t="s">
        <v>50</v>
      </c>
      <c r="D350" s="4" t="s">
        <v>824</v>
      </c>
      <c r="E350" s="4" t="s">
        <v>17</v>
      </c>
      <c r="F350" s="4" t="s">
        <v>17</v>
      </c>
      <c r="G350" s="4" t="s">
        <v>17</v>
      </c>
      <c r="H350" s="4" t="s">
        <v>18</v>
      </c>
      <c r="I350" s="4" t="s">
        <v>530</v>
      </c>
      <c r="J350" s="4" t="s">
        <v>20</v>
      </c>
      <c r="K350" s="4" t="s">
        <v>17</v>
      </c>
      <c r="L350" s="4" t="s">
        <v>21</v>
      </c>
      <c r="M350" s="15">
        <v>137280</v>
      </c>
      <c r="N350" s="15">
        <v>180000</v>
      </c>
      <c r="O350" s="16">
        <v>158640</v>
      </c>
      <c r="P350">
        <f t="shared" si="10"/>
        <v>1</v>
      </c>
      <c r="Q350" t="str">
        <f t="shared" si="11"/>
        <v>Northern Canada</v>
      </c>
      <c r="R350">
        <f>IF(Table5[[#This Row],[Position]]="Data Analyst",1,0)</f>
        <v>0</v>
      </c>
      <c r="S350">
        <f>IF(Table5[[#This Row],[Position]]="Data Engineer",1,0)</f>
        <v>0</v>
      </c>
      <c r="T350">
        <f>IF(Table5[[#This Row],[Position]]="Risk Analyst",1,0)</f>
        <v>0</v>
      </c>
      <c r="U350">
        <f>IF(Table5[[#This Row],[Position]]="System Analyst",1,0)</f>
        <v>0</v>
      </c>
      <c r="V350">
        <f>IF(Table5[[#This Row],[Position]]="Business Analyst",1,0)</f>
        <v>0</v>
      </c>
    </row>
    <row r="351" spans="1:22" x14ac:dyDescent="0.2">
      <c r="A351" s="5" t="s">
        <v>55</v>
      </c>
      <c r="B351" s="5" t="s">
        <v>825</v>
      </c>
      <c r="C351" s="5" t="s">
        <v>826</v>
      </c>
      <c r="D351" s="5" t="s">
        <v>91</v>
      </c>
      <c r="E351" s="5" t="s">
        <v>185</v>
      </c>
      <c r="F351" s="5" t="s">
        <v>185</v>
      </c>
      <c r="G351" s="5" t="s">
        <v>185</v>
      </c>
      <c r="H351" s="5" t="s">
        <v>186</v>
      </c>
      <c r="I351" s="5" t="s">
        <v>193</v>
      </c>
      <c r="J351" s="5" t="s">
        <v>20</v>
      </c>
      <c r="K351" s="5" t="s">
        <v>32</v>
      </c>
      <c r="L351" s="5" t="s">
        <v>93</v>
      </c>
      <c r="M351" s="17">
        <v>68000</v>
      </c>
      <c r="N351" s="17">
        <v>88300</v>
      </c>
      <c r="O351" s="18">
        <v>78150</v>
      </c>
      <c r="P351">
        <f t="shared" si="10"/>
        <v>0</v>
      </c>
      <c r="Q351" t="str">
        <f t="shared" si="11"/>
        <v>Atlantic Canada</v>
      </c>
      <c r="R351">
        <f>IF(Table5[[#This Row],[Position]]="Data Analyst",1,0)</f>
        <v>0</v>
      </c>
      <c r="S351">
        <f>IF(Table5[[#This Row],[Position]]="Data Engineer",1,0)</f>
        <v>0</v>
      </c>
      <c r="T351">
        <f>IF(Table5[[#This Row],[Position]]="Risk Analyst",1,0)</f>
        <v>0</v>
      </c>
      <c r="U351">
        <f>IF(Table5[[#This Row],[Position]]="System Analyst",1,0)</f>
        <v>0</v>
      </c>
      <c r="V351">
        <f>IF(Table5[[#This Row],[Position]]="Business Analyst",1,0)</f>
        <v>0</v>
      </c>
    </row>
    <row r="352" spans="1:22" x14ac:dyDescent="0.2">
      <c r="A352" s="4" t="s">
        <v>424</v>
      </c>
      <c r="B352" s="4" t="s">
        <v>450</v>
      </c>
      <c r="C352" s="4" t="s">
        <v>50</v>
      </c>
      <c r="D352" s="4" t="s">
        <v>827</v>
      </c>
      <c r="E352" s="4" t="s">
        <v>99</v>
      </c>
      <c r="F352" s="4" t="s">
        <v>99</v>
      </c>
      <c r="G352" s="4" t="s">
        <v>99</v>
      </c>
      <c r="H352" s="4" t="s">
        <v>100</v>
      </c>
      <c r="I352" s="4" t="s">
        <v>87</v>
      </c>
      <c r="J352" s="4" t="s">
        <v>20</v>
      </c>
      <c r="K352" s="4" t="s">
        <v>32</v>
      </c>
      <c r="L352" s="4" t="s">
        <v>21</v>
      </c>
      <c r="M352" s="15">
        <v>89440</v>
      </c>
      <c r="N352" s="15">
        <v>89440</v>
      </c>
      <c r="O352" s="16">
        <v>89440</v>
      </c>
      <c r="P352">
        <f t="shared" si="10"/>
        <v>0</v>
      </c>
      <c r="Q352" t="str">
        <f t="shared" si="11"/>
        <v>Western Canada</v>
      </c>
      <c r="R352">
        <f>IF(Table5[[#This Row],[Position]]="Data Analyst",1,0)</f>
        <v>0</v>
      </c>
      <c r="S352">
        <f>IF(Table5[[#This Row],[Position]]="Data Engineer",1,0)</f>
        <v>0</v>
      </c>
      <c r="T352">
        <f>IF(Table5[[#This Row],[Position]]="Risk Analyst",1,0)</f>
        <v>0</v>
      </c>
      <c r="U352">
        <f>IF(Table5[[#This Row],[Position]]="System Analyst",1,0)</f>
        <v>0</v>
      </c>
      <c r="V352">
        <f>IF(Table5[[#This Row],[Position]]="Business Analyst",1,0)</f>
        <v>0</v>
      </c>
    </row>
    <row r="353" spans="1:22" x14ac:dyDescent="0.2">
      <c r="A353" s="5" t="s">
        <v>48</v>
      </c>
      <c r="B353" s="5" t="s">
        <v>828</v>
      </c>
      <c r="C353" s="5" t="s">
        <v>50</v>
      </c>
      <c r="D353" s="5" t="s">
        <v>829</v>
      </c>
      <c r="E353" s="5" t="s">
        <v>17</v>
      </c>
      <c r="F353" s="5" t="s">
        <v>17</v>
      </c>
      <c r="G353" s="5" t="s">
        <v>17</v>
      </c>
      <c r="H353" s="5" t="s">
        <v>18</v>
      </c>
      <c r="I353" s="5" t="s">
        <v>54</v>
      </c>
      <c r="J353" s="5" t="s">
        <v>20</v>
      </c>
      <c r="K353" s="5" t="s">
        <v>17</v>
      </c>
      <c r="L353" s="5" t="s">
        <v>33</v>
      </c>
      <c r="M353" s="17">
        <v>60000</v>
      </c>
      <c r="N353" s="17">
        <v>65000</v>
      </c>
      <c r="O353" s="18">
        <v>62500</v>
      </c>
      <c r="P353">
        <f t="shared" si="10"/>
        <v>1</v>
      </c>
      <c r="Q353" t="str">
        <f t="shared" si="11"/>
        <v>Northern Canada</v>
      </c>
      <c r="R353">
        <f>IF(Table5[[#This Row],[Position]]="Data Analyst",1,0)</f>
        <v>0</v>
      </c>
      <c r="S353">
        <f>IF(Table5[[#This Row],[Position]]="Data Engineer",1,0)</f>
        <v>0</v>
      </c>
      <c r="T353">
        <f>IF(Table5[[#This Row],[Position]]="Risk Analyst",1,0)</f>
        <v>0</v>
      </c>
      <c r="U353">
        <f>IF(Table5[[#This Row],[Position]]="System Analyst",1,0)</f>
        <v>0</v>
      </c>
      <c r="V353">
        <f>IF(Table5[[#This Row],[Position]]="Business Analyst",1,0)</f>
        <v>0</v>
      </c>
    </row>
    <row r="354" spans="1:22" x14ac:dyDescent="0.2">
      <c r="A354" s="4" t="s">
        <v>26</v>
      </c>
      <c r="B354" s="4" t="s">
        <v>830</v>
      </c>
      <c r="C354" s="4" t="s">
        <v>50</v>
      </c>
      <c r="D354" s="4" t="s">
        <v>766</v>
      </c>
      <c r="E354" s="4" t="s">
        <v>99</v>
      </c>
      <c r="F354" s="4" t="s">
        <v>99</v>
      </c>
      <c r="G354" s="4" t="s">
        <v>99</v>
      </c>
      <c r="H354" s="4" t="s">
        <v>100</v>
      </c>
      <c r="I354" s="4" t="s">
        <v>831</v>
      </c>
      <c r="J354" s="4" t="s">
        <v>20</v>
      </c>
      <c r="K354" s="4" t="s">
        <v>32</v>
      </c>
      <c r="L354" s="4" t="s">
        <v>21</v>
      </c>
      <c r="M354" s="15">
        <v>30240.560000000001</v>
      </c>
      <c r="N354" s="15">
        <v>57200</v>
      </c>
      <c r="O354" s="16">
        <v>43720.28</v>
      </c>
      <c r="P354">
        <f t="shared" si="10"/>
        <v>0</v>
      </c>
      <c r="Q354" t="str">
        <f t="shared" si="11"/>
        <v>Western Canada</v>
      </c>
      <c r="R354">
        <f>IF(Table5[[#This Row],[Position]]="Data Analyst",1,0)</f>
        <v>0</v>
      </c>
      <c r="S354">
        <f>IF(Table5[[#This Row],[Position]]="Data Engineer",1,0)</f>
        <v>0</v>
      </c>
      <c r="T354">
        <f>IF(Table5[[#This Row],[Position]]="Risk Analyst",1,0)</f>
        <v>0</v>
      </c>
      <c r="U354">
        <f>IF(Table5[[#This Row],[Position]]="System Analyst",1,0)</f>
        <v>0</v>
      </c>
      <c r="V354">
        <f>IF(Table5[[#This Row],[Position]]="Business Analyst",1,0)</f>
        <v>0</v>
      </c>
    </row>
    <row r="355" spans="1:22" x14ac:dyDescent="0.2">
      <c r="A355" s="5" t="s">
        <v>105</v>
      </c>
      <c r="B355" s="5" t="s">
        <v>832</v>
      </c>
      <c r="C355" s="5" t="s">
        <v>28</v>
      </c>
      <c r="D355" s="5" t="s">
        <v>833</v>
      </c>
      <c r="E355" s="5" t="s">
        <v>37</v>
      </c>
      <c r="F355" s="5" t="s">
        <v>37</v>
      </c>
      <c r="G355" s="5" t="s">
        <v>37</v>
      </c>
      <c r="H355" s="5" t="s">
        <v>31</v>
      </c>
      <c r="I355" s="5" t="s">
        <v>834</v>
      </c>
      <c r="J355" s="5" t="s">
        <v>45</v>
      </c>
      <c r="K355" s="5" t="s">
        <v>32</v>
      </c>
      <c r="L355" s="5" t="s">
        <v>241</v>
      </c>
      <c r="M355" s="17">
        <v>69000</v>
      </c>
      <c r="N355" s="17">
        <v>86000</v>
      </c>
      <c r="O355" s="18">
        <v>77500</v>
      </c>
      <c r="P355">
        <f t="shared" si="10"/>
        <v>0</v>
      </c>
      <c r="Q355" t="str">
        <f t="shared" si="11"/>
        <v>Central Canada</v>
      </c>
      <c r="R355">
        <f>IF(Table5[[#This Row],[Position]]="Data Analyst",1,0)</f>
        <v>1</v>
      </c>
      <c r="S355">
        <f>IF(Table5[[#This Row],[Position]]="Data Engineer",1,0)</f>
        <v>0</v>
      </c>
      <c r="T355">
        <f>IF(Table5[[#This Row],[Position]]="Risk Analyst",1,0)</f>
        <v>0</v>
      </c>
      <c r="U355">
        <f>IF(Table5[[#This Row],[Position]]="System Analyst",1,0)</f>
        <v>0</v>
      </c>
      <c r="V355">
        <f>IF(Table5[[#This Row],[Position]]="Business Analyst",1,0)</f>
        <v>0</v>
      </c>
    </row>
    <row r="356" spans="1:22" x14ac:dyDescent="0.2">
      <c r="A356" s="4" t="s">
        <v>13</v>
      </c>
      <c r="B356" s="4" t="s">
        <v>835</v>
      </c>
      <c r="C356" s="4" t="s">
        <v>90</v>
      </c>
      <c r="D356" s="4" t="s">
        <v>836</v>
      </c>
      <c r="E356" s="4" t="s">
        <v>204</v>
      </c>
      <c r="F356" s="4" t="s">
        <v>204</v>
      </c>
      <c r="G356" s="4" t="s">
        <v>204</v>
      </c>
      <c r="H356" s="4" t="s">
        <v>31</v>
      </c>
      <c r="I356" s="4" t="s">
        <v>837</v>
      </c>
      <c r="J356" s="4" t="s">
        <v>45</v>
      </c>
      <c r="K356" s="4" t="s">
        <v>32</v>
      </c>
      <c r="L356" s="4" t="s">
        <v>21</v>
      </c>
      <c r="M356" s="15">
        <v>76000</v>
      </c>
      <c r="N356" s="15">
        <v>89440</v>
      </c>
      <c r="O356" s="16">
        <v>82720</v>
      </c>
      <c r="P356">
        <f t="shared" si="10"/>
        <v>0</v>
      </c>
      <c r="Q356" t="str">
        <f t="shared" si="11"/>
        <v>Central Canada</v>
      </c>
      <c r="R356">
        <f>IF(Table5[[#This Row],[Position]]="Data Analyst",1,0)</f>
        <v>0</v>
      </c>
      <c r="S356">
        <f>IF(Table5[[#This Row],[Position]]="Data Engineer",1,0)</f>
        <v>0</v>
      </c>
      <c r="T356">
        <f>IF(Table5[[#This Row],[Position]]="Risk Analyst",1,0)</f>
        <v>0</v>
      </c>
      <c r="U356">
        <f>IF(Table5[[#This Row],[Position]]="System Analyst",1,0)</f>
        <v>1</v>
      </c>
      <c r="V356">
        <f>IF(Table5[[#This Row],[Position]]="Business Analyst",1,0)</f>
        <v>0</v>
      </c>
    </row>
    <row r="357" spans="1:22" x14ac:dyDescent="0.2">
      <c r="A357" s="5" t="s">
        <v>26</v>
      </c>
      <c r="B357" s="5" t="s">
        <v>830</v>
      </c>
      <c r="C357" s="5" t="s">
        <v>50</v>
      </c>
      <c r="D357" s="5" t="s">
        <v>766</v>
      </c>
      <c r="E357" s="5" t="s">
        <v>99</v>
      </c>
      <c r="F357" s="5" t="s">
        <v>99</v>
      </c>
      <c r="G357" s="5" t="s">
        <v>99</v>
      </c>
      <c r="H357" s="5" t="s">
        <v>100</v>
      </c>
      <c r="I357" s="5" t="s">
        <v>831</v>
      </c>
      <c r="J357" s="5" t="s">
        <v>20</v>
      </c>
      <c r="K357" s="5" t="s">
        <v>32</v>
      </c>
      <c r="L357" s="5" t="s">
        <v>21</v>
      </c>
      <c r="M357" s="17">
        <v>30240.560000000001</v>
      </c>
      <c r="N357" s="17">
        <v>57200</v>
      </c>
      <c r="O357" s="18">
        <v>43720.28</v>
      </c>
      <c r="P357">
        <f t="shared" si="10"/>
        <v>0</v>
      </c>
      <c r="Q357" t="str">
        <f t="shared" si="11"/>
        <v>Western Canada</v>
      </c>
      <c r="R357">
        <f>IF(Table5[[#This Row],[Position]]="Data Analyst",1,0)</f>
        <v>0</v>
      </c>
      <c r="S357">
        <f>IF(Table5[[#This Row],[Position]]="Data Engineer",1,0)</f>
        <v>0</v>
      </c>
      <c r="T357">
        <f>IF(Table5[[#This Row],[Position]]="Risk Analyst",1,0)</f>
        <v>0</v>
      </c>
      <c r="U357">
        <f>IF(Table5[[#This Row],[Position]]="System Analyst",1,0)</f>
        <v>0</v>
      </c>
      <c r="V357">
        <f>IF(Table5[[#This Row],[Position]]="Business Analyst",1,0)</f>
        <v>0</v>
      </c>
    </row>
    <row r="358" spans="1:22" x14ac:dyDescent="0.2">
      <c r="A358" s="4" t="s">
        <v>105</v>
      </c>
      <c r="B358" s="4" t="s">
        <v>832</v>
      </c>
      <c r="C358" s="4" t="s">
        <v>28</v>
      </c>
      <c r="D358" s="4" t="s">
        <v>833</v>
      </c>
      <c r="E358" s="4" t="s">
        <v>37</v>
      </c>
      <c r="F358" s="4" t="s">
        <v>37</v>
      </c>
      <c r="G358" s="4" t="s">
        <v>37</v>
      </c>
      <c r="H358" s="4" t="s">
        <v>31</v>
      </c>
      <c r="I358" s="4" t="s">
        <v>834</v>
      </c>
      <c r="J358" s="4" t="s">
        <v>45</v>
      </c>
      <c r="K358" s="4" t="s">
        <v>32</v>
      </c>
      <c r="L358" s="4" t="s">
        <v>241</v>
      </c>
      <c r="M358" s="15">
        <v>69000</v>
      </c>
      <c r="N358" s="15">
        <v>86000</v>
      </c>
      <c r="O358" s="16">
        <v>77500</v>
      </c>
      <c r="P358">
        <f t="shared" si="10"/>
        <v>0</v>
      </c>
      <c r="Q358" t="str">
        <f t="shared" si="11"/>
        <v>Central Canada</v>
      </c>
      <c r="R358">
        <f>IF(Table5[[#This Row],[Position]]="Data Analyst",1,0)</f>
        <v>1</v>
      </c>
      <c r="S358">
        <f>IF(Table5[[#This Row],[Position]]="Data Engineer",1,0)</f>
        <v>0</v>
      </c>
      <c r="T358">
        <f>IF(Table5[[#This Row],[Position]]="Risk Analyst",1,0)</f>
        <v>0</v>
      </c>
      <c r="U358">
        <f>IF(Table5[[#This Row],[Position]]="System Analyst",1,0)</f>
        <v>0</v>
      </c>
      <c r="V358">
        <f>IF(Table5[[#This Row],[Position]]="Business Analyst",1,0)</f>
        <v>0</v>
      </c>
    </row>
    <row r="359" spans="1:22" x14ac:dyDescent="0.2">
      <c r="A359" s="5" t="s">
        <v>13</v>
      </c>
      <c r="B359" s="5" t="s">
        <v>838</v>
      </c>
      <c r="C359" s="5" t="s">
        <v>50</v>
      </c>
      <c r="D359" s="5" t="s">
        <v>839</v>
      </c>
      <c r="E359" s="5" t="s">
        <v>840</v>
      </c>
      <c r="F359" s="5" t="s">
        <v>840</v>
      </c>
      <c r="G359" s="5" t="s">
        <v>840</v>
      </c>
      <c r="H359" s="5" t="s">
        <v>31</v>
      </c>
      <c r="I359" s="5" t="s">
        <v>841</v>
      </c>
      <c r="J359" s="5" t="s">
        <v>20</v>
      </c>
      <c r="K359" s="5" t="s">
        <v>32</v>
      </c>
      <c r="L359" s="5" t="s">
        <v>39</v>
      </c>
      <c r="M359" s="17">
        <v>100880</v>
      </c>
      <c r="N359" s="17">
        <v>100880</v>
      </c>
      <c r="O359" s="18">
        <v>100880</v>
      </c>
      <c r="P359">
        <f t="shared" si="10"/>
        <v>0</v>
      </c>
      <c r="Q359" t="str">
        <f t="shared" si="11"/>
        <v>Central Canada</v>
      </c>
      <c r="R359">
        <f>IF(Table5[[#This Row],[Position]]="Data Analyst",1,0)</f>
        <v>0</v>
      </c>
      <c r="S359">
        <f>IF(Table5[[#This Row],[Position]]="Data Engineer",1,0)</f>
        <v>0</v>
      </c>
      <c r="T359">
        <f>IF(Table5[[#This Row],[Position]]="Risk Analyst",1,0)</f>
        <v>0</v>
      </c>
      <c r="U359">
        <f>IF(Table5[[#This Row],[Position]]="System Analyst",1,0)</f>
        <v>0</v>
      </c>
      <c r="V359">
        <f>IF(Table5[[#This Row],[Position]]="Business Analyst",1,0)</f>
        <v>0</v>
      </c>
    </row>
    <row r="360" spans="1:22" x14ac:dyDescent="0.2">
      <c r="A360" s="4" t="s">
        <v>48</v>
      </c>
      <c r="B360" s="4" t="s">
        <v>842</v>
      </c>
      <c r="C360" s="4" t="s">
        <v>50</v>
      </c>
      <c r="D360" s="4" t="s">
        <v>659</v>
      </c>
      <c r="E360" s="4" t="s">
        <v>17</v>
      </c>
      <c r="F360" s="4" t="s">
        <v>17</v>
      </c>
      <c r="G360" s="4" t="s">
        <v>17</v>
      </c>
      <c r="H360" s="4" t="s">
        <v>18</v>
      </c>
      <c r="I360" s="4" t="s">
        <v>843</v>
      </c>
      <c r="J360" s="4" t="s">
        <v>223</v>
      </c>
      <c r="K360" s="4" t="s">
        <v>17</v>
      </c>
      <c r="L360" s="4" t="s">
        <v>661</v>
      </c>
      <c r="M360" s="15">
        <v>109000</v>
      </c>
      <c r="N360" s="15">
        <v>159000</v>
      </c>
      <c r="O360" s="16">
        <v>134000</v>
      </c>
      <c r="P360">
        <f t="shared" si="10"/>
        <v>1</v>
      </c>
      <c r="Q360" t="str">
        <f t="shared" si="11"/>
        <v>Northern Canada</v>
      </c>
      <c r="R360">
        <f>IF(Table5[[#This Row],[Position]]="Data Analyst",1,0)</f>
        <v>0</v>
      </c>
      <c r="S360">
        <f>IF(Table5[[#This Row],[Position]]="Data Engineer",1,0)</f>
        <v>0</v>
      </c>
      <c r="T360">
        <f>IF(Table5[[#This Row],[Position]]="Risk Analyst",1,0)</f>
        <v>0</v>
      </c>
      <c r="U360">
        <f>IF(Table5[[#This Row],[Position]]="System Analyst",1,0)</f>
        <v>0</v>
      </c>
      <c r="V360">
        <f>IF(Table5[[#This Row],[Position]]="Business Analyst",1,0)</f>
        <v>0</v>
      </c>
    </row>
    <row r="361" spans="1:22" x14ac:dyDescent="0.2">
      <c r="A361" s="5" t="s">
        <v>105</v>
      </c>
      <c r="B361" s="5" t="s">
        <v>844</v>
      </c>
      <c r="C361" s="5" t="s">
        <v>28</v>
      </c>
      <c r="D361" s="5" t="s">
        <v>845</v>
      </c>
      <c r="E361" s="5" t="s">
        <v>600</v>
      </c>
      <c r="F361" s="5" t="s">
        <v>600</v>
      </c>
      <c r="G361" s="5" t="s">
        <v>600</v>
      </c>
      <c r="H361" s="5" t="s">
        <v>31</v>
      </c>
      <c r="I361" s="5" t="s">
        <v>155</v>
      </c>
      <c r="J361" s="5" t="s">
        <v>20</v>
      </c>
      <c r="K361" s="5" t="s">
        <v>32</v>
      </c>
      <c r="L361" s="5" t="s">
        <v>33</v>
      </c>
      <c r="M361" s="17">
        <v>69000</v>
      </c>
      <c r="N361" s="17">
        <v>86000</v>
      </c>
      <c r="O361" s="18">
        <v>77500</v>
      </c>
      <c r="P361">
        <f t="shared" si="10"/>
        <v>0</v>
      </c>
      <c r="Q361" t="str">
        <f t="shared" si="11"/>
        <v>Central Canada</v>
      </c>
      <c r="R361">
        <f>IF(Table5[[#This Row],[Position]]="Data Analyst",1,0)</f>
        <v>1</v>
      </c>
      <c r="S361">
        <f>IF(Table5[[#This Row],[Position]]="Data Engineer",1,0)</f>
        <v>0</v>
      </c>
      <c r="T361">
        <f>IF(Table5[[#This Row],[Position]]="Risk Analyst",1,0)</f>
        <v>0</v>
      </c>
      <c r="U361">
        <f>IF(Table5[[#This Row],[Position]]="System Analyst",1,0)</f>
        <v>0</v>
      </c>
      <c r="V361">
        <f>IF(Table5[[#This Row],[Position]]="Business Analyst",1,0)</f>
        <v>0</v>
      </c>
    </row>
    <row r="362" spans="1:22" x14ac:dyDescent="0.2">
      <c r="A362" s="4" t="s">
        <v>424</v>
      </c>
      <c r="B362" s="4" t="s">
        <v>450</v>
      </c>
      <c r="C362" s="4" t="s">
        <v>50</v>
      </c>
      <c r="D362" s="4" t="s">
        <v>846</v>
      </c>
      <c r="E362" s="4" t="s">
        <v>216</v>
      </c>
      <c r="F362" s="4" t="s">
        <v>216</v>
      </c>
      <c r="G362" s="4" t="s">
        <v>216</v>
      </c>
      <c r="H362" s="4" t="s">
        <v>53</v>
      </c>
      <c r="I362" s="4" t="s">
        <v>87</v>
      </c>
      <c r="J362" s="4" t="s">
        <v>20</v>
      </c>
      <c r="K362" s="4" t="s">
        <v>32</v>
      </c>
      <c r="L362" s="4" t="s">
        <v>33</v>
      </c>
      <c r="M362" s="15">
        <v>85280</v>
      </c>
      <c r="N362" s="15">
        <v>85280</v>
      </c>
      <c r="O362" s="16">
        <v>85280</v>
      </c>
      <c r="P362">
        <f t="shared" si="10"/>
        <v>0</v>
      </c>
      <c r="Q362" t="str">
        <f t="shared" si="11"/>
        <v>Western Canada</v>
      </c>
      <c r="R362">
        <f>IF(Table5[[#This Row],[Position]]="Data Analyst",1,0)</f>
        <v>0</v>
      </c>
      <c r="S362">
        <f>IF(Table5[[#This Row],[Position]]="Data Engineer",1,0)</f>
        <v>0</v>
      </c>
      <c r="T362">
        <f>IF(Table5[[#This Row],[Position]]="Risk Analyst",1,0)</f>
        <v>0</v>
      </c>
      <c r="U362">
        <f>IF(Table5[[#This Row],[Position]]="System Analyst",1,0)</f>
        <v>0</v>
      </c>
      <c r="V362">
        <f>IF(Table5[[#This Row],[Position]]="Business Analyst",1,0)</f>
        <v>0</v>
      </c>
    </row>
    <row r="363" spans="1:22" x14ac:dyDescent="0.2">
      <c r="A363" s="5" t="s">
        <v>22</v>
      </c>
      <c r="B363" s="5" t="s">
        <v>847</v>
      </c>
      <c r="C363" s="5" t="s">
        <v>23</v>
      </c>
      <c r="D363" s="5" t="s">
        <v>848</v>
      </c>
      <c r="E363" s="5" t="s">
        <v>37</v>
      </c>
      <c r="F363" s="5" t="s">
        <v>37</v>
      </c>
      <c r="G363" s="5" t="s">
        <v>37</v>
      </c>
      <c r="H363" s="5" t="s">
        <v>31</v>
      </c>
      <c r="I363" s="5" t="s">
        <v>18</v>
      </c>
      <c r="J363" s="5" t="s">
        <v>20</v>
      </c>
      <c r="K363" s="5" t="s">
        <v>32</v>
      </c>
      <c r="L363" s="5" t="s">
        <v>21</v>
      </c>
      <c r="M363" s="17">
        <v>65000</v>
      </c>
      <c r="N363" s="17">
        <v>87000</v>
      </c>
      <c r="O363" s="18">
        <v>76000</v>
      </c>
      <c r="P363">
        <f t="shared" si="10"/>
        <v>0</v>
      </c>
      <c r="Q363" t="str">
        <f t="shared" si="11"/>
        <v>Central Canada</v>
      </c>
      <c r="R363">
        <f>IF(Table5[[#This Row],[Position]]="Data Analyst",1,0)</f>
        <v>0</v>
      </c>
      <c r="S363">
        <f>IF(Table5[[#This Row],[Position]]="Data Engineer",1,0)</f>
        <v>0</v>
      </c>
      <c r="T363">
        <f>IF(Table5[[#This Row],[Position]]="Risk Analyst",1,0)</f>
        <v>0</v>
      </c>
      <c r="U363">
        <f>IF(Table5[[#This Row],[Position]]="System Analyst",1,0)</f>
        <v>0</v>
      </c>
      <c r="V363">
        <f>IF(Table5[[#This Row],[Position]]="Business Analyst",1,0)</f>
        <v>1</v>
      </c>
    </row>
    <row r="364" spans="1:22" x14ac:dyDescent="0.2">
      <c r="A364" s="4" t="s">
        <v>55</v>
      </c>
      <c r="B364" s="4" t="s">
        <v>849</v>
      </c>
      <c r="C364" s="4" t="s">
        <v>35</v>
      </c>
      <c r="D364" s="4" t="s">
        <v>850</v>
      </c>
      <c r="E364" s="4" t="s">
        <v>99</v>
      </c>
      <c r="F364" s="4" t="s">
        <v>99</v>
      </c>
      <c r="G364" s="4" t="s">
        <v>99</v>
      </c>
      <c r="H364" s="4" t="s">
        <v>100</v>
      </c>
      <c r="I364" s="4" t="s">
        <v>851</v>
      </c>
      <c r="J364" s="4" t="s">
        <v>20</v>
      </c>
      <c r="K364" s="4" t="s">
        <v>32</v>
      </c>
      <c r="L364" s="4" t="s">
        <v>21</v>
      </c>
      <c r="M364" s="15">
        <v>68000</v>
      </c>
      <c r="N364" s="15">
        <v>88300</v>
      </c>
      <c r="O364" s="16">
        <v>78150</v>
      </c>
      <c r="P364">
        <f t="shared" si="10"/>
        <v>0</v>
      </c>
      <c r="Q364" t="str">
        <f t="shared" si="11"/>
        <v>Western Canada</v>
      </c>
      <c r="R364">
        <f>IF(Table5[[#This Row],[Position]]="Data Analyst",1,0)</f>
        <v>0</v>
      </c>
      <c r="S364">
        <f>IF(Table5[[#This Row],[Position]]="Data Engineer",1,0)</f>
        <v>1</v>
      </c>
      <c r="T364">
        <f>IF(Table5[[#This Row],[Position]]="Risk Analyst",1,0)</f>
        <v>0</v>
      </c>
      <c r="U364">
        <f>IF(Table5[[#This Row],[Position]]="System Analyst",1,0)</f>
        <v>0</v>
      </c>
      <c r="V364">
        <f>IF(Table5[[#This Row],[Position]]="Business Analyst",1,0)</f>
        <v>0</v>
      </c>
    </row>
    <row r="365" spans="1:22" x14ac:dyDescent="0.2">
      <c r="A365" s="5" t="s">
        <v>55</v>
      </c>
      <c r="B365" s="5" t="s">
        <v>853</v>
      </c>
      <c r="C365" s="5" t="s">
        <v>15</v>
      </c>
      <c r="D365" s="5" t="s">
        <v>854</v>
      </c>
      <c r="E365" s="5" t="s">
        <v>37</v>
      </c>
      <c r="F365" s="5" t="s">
        <v>37</v>
      </c>
      <c r="G365" s="5" t="s">
        <v>37</v>
      </c>
      <c r="H365" s="5" t="s">
        <v>31</v>
      </c>
      <c r="I365" s="5" t="s">
        <v>855</v>
      </c>
      <c r="J365" s="5" t="s">
        <v>20</v>
      </c>
      <c r="K365" s="5" t="s">
        <v>32</v>
      </c>
      <c r="L365" s="5" t="s">
        <v>21</v>
      </c>
      <c r="M365" s="17">
        <v>43200</v>
      </c>
      <c r="N365" s="17">
        <v>70800</v>
      </c>
      <c r="O365" s="18">
        <v>57000</v>
      </c>
      <c r="P365">
        <f t="shared" si="10"/>
        <v>0</v>
      </c>
      <c r="Q365" t="str">
        <f t="shared" si="11"/>
        <v>Central Canada</v>
      </c>
      <c r="R365">
        <f>IF(Table5[[#This Row],[Position]]="Data Analyst",1,0)</f>
        <v>0</v>
      </c>
      <c r="S365">
        <f>IF(Table5[[#This Row],[Position]]="Data Engineer",1,0)</f>
        <v>0</v>
      </c>
      <c r="T365">
        <f>IF(Table5[[#This Row],[Position]]="Risk Analyst",1,0)</f>
        <v>1</v>
      </c>
      <c r="U365">
        <f>IF(Table5[[#This Row],[Position]]="System Analyst",1,0)</f>
        <v>0</v>
      </c>
      <c r="V365">
        <f>IF(Table5[[#This Row],[Position]]="Business Analyst",1,0)</f>
        <v>0</v>
      </c>
    </row>
    <row r="366" spans="1:22" x14ac:dyDescent="0.2">
      <c r="A366" s="4" t="s">
        <v>88</v>
      </c>
      <c r="B366" s="4" t="s">
        <v>321</v>
      </c>
      <c r="C366" s="4" t="s">
        <v>90</v>
      </c>
      <c r="D366" s="4" t="s">
        <v>856</v>
      </c>
      <c r="E366" s="4" t="s">
        <v>37</v>
      </c>
      <c r="F366" s="4" t="s">
        <v>37</v>
      </c>
      <c r="G366" s="4" t="s">
        <v>37</v>
      </c>
      <c r="H366" s="4" t="s">
        <v>31</v>
      </c>
      <c r="I366" s="4" t="s">
        <v>857</v>
      </c>
      <c r="J366" s="4" t="s">
        <v>20</v>
      </c>
      <c r="K366" s="4" t="s">
        <v>32</v>
      </c>
      <c r="L366" s="4" t="s">
        <v>21</v>
      </c>
      <c r="M366" s="15">
        <v>85816.8</v>
      </c>
      <c r="N366" s="15">
        <v>91520</v>
      </c>
      <c r="O366" s="16">
        <v>88668.4</v>
      </c>
      <c r="P366">
        <f t="shared" si="10"/>
        <v>0</v>
      </c>
      <c r="Q366" t="str">
        <f t="shared" si="11"/>
        <v>Central Canada</v>
      </c>
      <c r="R366">
        <f>IF(Table5[[#This Row],[Position]]="Data Analyst",1,0)</f>
        <v>0</v>
      </c>
      <c r="S366">
        <f>IF(Table5[[#This Row],[Position]]="Data Engineer",1,0)</f>
        <v>0</v>
      </c>
      <c r="T366">
        <f>IF(Table5[[#This Row],[Position]]="Risk Analyst",1,0)</f>
        <v>0</v>
      </c>
      <c r="U366">
        <f>IF(Table5[[#This Row],[Position]]="System Analyst",1,0)</f>
        <v>1</v>
      </c>
      <c r="V366">
        <f>IF(Table5[[#This Row],[Position]]="Business Analyst",1,0)</f>
        <v>0</v>
      </c>
    </row>
    <row r="367" spans="1:22" x14ac:dyDescent="0.2">
      <c r="A367" s="5" t="s">
        <v>48</v>
      </c>
      <c r="B367" s="5" t="s">
        <v>858</v>
      </c>
      <c r="C367" s="5" t="s">
        <v>50</v>
      </c>
      <c r="D367" s="5" t="s">
        <v>859</v>
      </c>
      <c r="E367" s="5" t="s">
        <v>1835</v>
      </c>
      <c r="F367" s="5" t="s">
        <v>1835</v>
      </c>
      <c r="G367" s="5" t="s">
        <v>1835</v>
      </c>
      <c r="H367" s="5" t="s">
        <v>146</v>
      </c>
      <c r="I367" s="5" t="s">
        <v>860</v>
      </c>
      <c r="J367" s="5" t="s">
        <v>20</v>
      </c>
      <c r="K367" s="5" t="s">
        <v>32</v>
      </c>
      <c r="L367" s="5" t="s">
        <v>21</v>
      </c>
      <c r="M367" s="17">
        <v>30240.560000000001</v>
      </c>
      <c r="N367" s="17">
        <v>57200</v>
      </c>
      <c r="O367" s="18">
        <v>43720.28</v>
      </c>
      <c r="P367">
        <f t="shared" si="10"/>
        <v>0</v>
      </c>
      <c r="Q367" t="str">
        <f t="shared" si="11"/>
        <v>Central Canada</v>
      </c>
      <c r="R367">
        <f>IF(Table5[[#This Row],[Position]]="Data Analyst",1,0)</f>
        <v>0</v>
      </c>
      <c r="S367">
        <f>IF(Table5[[#This Row],[Position]]="Data Engineer",1,0)</f>
        <v>0</v>
      </c>
      <c r="T367">
        <f>IF(Table5[[#This Row],[Position]]="Risk Analyst",1,0)</f>
        <v>0</v>
      </c>
      <c r="U367">
        <f>IF(Table5[[#This Row],[Position]]="System Analyst",1,0)</f>
        <v>0</v>
      </c>
      <c r="V367">
        <f>IF(Table5[[#This Row],[Position]]="Business Analyst",1,0)</f>
        <v>0</v>
      </c>
    </row>
    <row r="368" spans="1:22" x14ac:dyDescent="0.2">
      <c r="A368" s="4" t="s">
        <v>22</v>
      </c>
      <c r="B368" s="4" t="s">
        <v>23</v>
      </c>
      <c r="C368" s="4" t="s">
        <v>23</v>
      </c>
      <c r="D368" s="4" t="s">
        <v>861</v>
      </c>
      <c r="E368" s="4" t="s">
        <v>600</v>
      </c>
      <c r="F368" s="4" t="s">
        <v>600</v>
      </c>
      <c r="G368" s="4" t="s">
        <v>600</v>
      </c>
      <c r="H368" s="4" t="s">
        <v>31</v>
      </c>
      <c r="I368" s="4" t="s">
        <v>862</v>
      </c>
      <c r="J368" s="4" t="s">
        <v>20</v>
      </c>
      <c r="K368" s="4" t="s">
        <v>32</v>
      </c>
      <c r="L368" s="4" t="s">
        <v>21</v>
      </c>
      <c r="M368" s="15">
        <v>103042</v>
      </c>
      <c r="N368" s="15">
        <v>103042</v>
      </c>
      <c r="O368" s="16">
        <v>103042</v>
      </c>
      <c r="P368">
        <f t="shared" si="10"/>
        <v>0</v>
      </c>
      <c r="Q368" t="str">
        <f t="shared" si="11"/>
        <v>Central Canada</v>
      </c>
      <c r="R368">
        <f>IF(Table5[[#This Row],[Position]]="Data Analyst",1,0)</f>
        <v>0</v>
      </c>
      <c r="S368">
        <f>IF(Table5[[#This Row],[Position]]="Data Engineer",1,0)</f>
        <v>0</v>
      </c>
      <c r="T368">
        <f>IF(Table5[[#This Row],[Position]]="Risk Analyst",1,0)</f>
        <v>0</v>
      </c>
      <c r="U368">
        <f>IF(Table5[[#This Row],[Position]]="System Analyst",1,0)</f>
        <v>0</v>
      </c>
      <c r="V368">
        <f>IF(Table5[[#This Row],[Position]]="Business Analyst",1,0)</f>
        <v>1</v>
      </c>
    </row>
    <row r="369" spans="1:22" x14ac:dyDescent="0.2">
      <c r="A369" s="5" t="s">
        <v>424</v>
      </c>
      <c r="B369" s="5" t="s">
        <v>450</v>
      </c>
      <c r="C369" s="5" t="s">
        <v>50</v>
      </c>
      <c r="D369" s="5" t="s">
        <v>863</v>
      </c>
      <c r="E369" s="5" t="s">
        <v>864</v>
      </c>
      <c r="F369" s="5" t="s">
        <v>864</v>
      </c>
      <c r="G369" s="5" t="s">
        <v>864</v>
      </c>
      <c r="H369" s="5" t="s">
        <v>100</v>
      </c>
      <c r="I369" s="5" t="s">
        <v>865</v>
      </c>
      <c r="J369" s="5" t="s">
        <v>20</v>
      </c>
      <c r="K369" s="5" t="s">
        <v>32</v>
      </c>
      <c r="L369" s="5" t="s">
        <v>33</v>
      </c>
      <c r="M369" s="17">
        <v>87360</v>
      </c>
      <c r="N369" s="17">
        <v>87360</v>
      </c>
      <c r="O369" s="18">
        <v>87360</v>
      </c>
      <c r="P369">
        <f t="shared" si="10"/>
        <v>0</v>
      </c>
      <c r="Q369" t="str">
        <f t="shared" si="11"/>
        <v>Western Canada</v>
      </c>
      <c r="R369">
        <f>IF(Table5[[#This Row],[Position]]="Data Analyst",1,0)</f>
        <v>0</v>
      </c>
      <c r="S369">
        <f>IF(Table5[[#This Row],[Position]]="Data Engineer",1,0)</f>
        <v>0</v>
      </c>
      <c r="T369">
        <f>IF(Table5[[#This Row],[Position]]="Risk Analyst",1,0)</f>
        <v>0</v>
      </c>
      <c r="U369">
        <f>IF(Table5[[#This Row],[Position]]="System Analyst",1,0)</f>
        <v>0</v>
      </c>
      <c r="V369">
        <f>IF(Table5[[#This Row],[Position]]="Business Analyst",1,0)</f>
        <v>0</v>
      </c>
    </row>
    <row r="370" spans="1:22" x14ac:dyDescent="0.2">
      <c r="A370" s="4" t="s">
        <v>88</v>
      </c>
      <c r="B370" s="4" t="s">
        <v>645</v>
      </c>
      <c r="C370" s="4" t="s">
        <v>28</v>
      </c>
      <c r="D370" s="4" t="s">
        <v>866</v>
      </c>
      <c r="E370" s="4" t="s">
        <v>316</v>
      </c>
      <c r="F370" s="4" t="s">
        <v>316</v>
      </c>
      <c r="G370" s="4" t="s">
        <v>316</v>
      </c>
      <c r="H370" s="4" t="s">
        <v>31</v>
      </c>
      <c r="I370" s="4" t="s">
        <v>867</v>
      </c>
      <c r="J370" s="4" t="s">
        <v>20</v>
      </c>
      <c r="K370" s="4" t="s">
        <v>32</v>
      </c>
      <c r="L370" s="4" t="s">
        <v>33</v>
      </c>
      <c r="M370" s="15">
        <v>93600</v>
      </c>
      <c r="N370" s="15">
        <v>93600</v>
      </c>
      <c r="O370" s="16">
        <v>93600</v>
      </c>
      <c r="P370">
        <f t="shared" si="10"/>
        <v>0</v>
      </c>
      <c r="Q370" t="str">
        <f t="shared" si="11"/>
        <v>Central Canada</v>
      </c>
      <c r="R370">
        <f>IF(Table5[[#This Row],[Position]]="Data Analyst",1,0)</f>
        <v>1</v>
      </c>
      <c r="S370">
        <f>IF(Table5[[#This Row],[Position]]="Data Engineer",1,0)</f>
        <v>0</v>
      </c>
      <c r="T370">
        <f>IF(Table5[[#This Row],[Position]]="Risk Analyst",1,0)</f>
        <v>0</v>
      </c>
      <c r="U370">
        <f>IF(Table5[[#This Row],[Position]]="System Analyst",1,0)</f>
        <v>0</v>
      </c>
      <c r="V370">
        <f>IF(Table5[[#This Row],[Position]]="Business Analyst",1,0)</f>
        <v>0</v>
      </c>
    </row>
    <row r="371" spans="1:22" x14ac:dyDescent="0.2">
      <c r="A371" s="5" t="s">
        <v>22</v>
      </c>
      <c r="B371" s="5" t="s">
        <v>23</v>
      </c>
      <c r="C371" s="5" t="s">
        <v>23</v>
      </c>
      <c r="D371" s="5" t="s">
        <v>861</v>
      </c>
      <c r="E371" s="5" t="s">
        <v>600</v>
      </c>
      <c r="F371" s="5" t="s">
        <v>600</v>
      </c>
      <c r="G371" s="5" t="s">
        <v>600</v>
      </c>
      <c r="H371" s="5" t="s">
        <v>31</v>
      </c>
      <c r="I371" s="5" t="s">
        <v>862</v>
      </c>
      <c r="J371" s="5" t="s">
        <v>20</v>
      </c>
      <c r="K371" s="5" t="s">
        <v>32</v>
      </c>
      <c r="L371" s="5" t="s">
        <v>21</v>
      </c>
      <c r="M371" s="17">
        <v>103042</v>
      </c>
      <c r="N371" s="17">
        <v>103042</v>
      </c>
      <c r="O371" s="18">
        <v>103042</v>
      </c>
      <c r="P371">
        <f t="shared" si="10"/>
        <v>0</v>
      </c>
      <c r="Q371" t="str">
        <f t="shared" si="11"/>
        <v>Central Canada</v>
      </c>
      <c r="R371">
        <f>IF(Table5[[#This Row],[Position]]="Data Analyst",1,0)</f>
        <v>0</v>
      </c>
      <c r="S371">
        <f>IF(Table5[[#This Row],[Position]]="Data Engineer",1,0)</f>
        <v>0</v>
      </c>
      <c r="T371">
        <f>IF(Table5[[#This Row],[Position]]="Risk Analyst",1,0)</f>
        <v>0</v>
      </c>
      <c r="U371">
        <f>IF(Table5[[#This Row],[Position]]="System Analyst",1,0)</f>
        <v>0</v>
      </c>
      <c r="V371">
        <f>IF(Table5[[#This Row],[Position]]="Business Analyst",1,0)</f>
        <v>1</v>
      </c>
    </row>
    <row r="372" spans="1:22" x14ac:dyDescent="0.2">
      <c r="A372" s="4" t="s">
        <v>424</v>
      </c>
      <c r="B372" s="4" t="s">
        <v>450</v>
      </c>
      <c r="C372" s="4" t="s">
        <v>50</v>
      </c>
      <c r="D372" s="4" t="s">
        <v>863</v>
      </c>
      <c r="E372" s="4" t="s">
        <v>864</v>
      </c>
      <c r="F372" s="4" t="s">
        <v>864</v>
      </c>
      <c r="G372" s="4" t="s">
        <v>864</v>
      </c>
      <c r="H372" s="4" t="s">
        <v>100</v>
      </c>
      <c r="I372" s="4" t="s">
        <v>865</v>
      </c>
      <c r="J372" s="4" t="s">
        <v>20</v>
      </c>
      <c r="K372" s="4" t="s">
        <v>32</v>
      </c>
      <c r="L372" s="4" t="s">
        <v>33</v>
      </c>
      <c r="M372" s="15">
        <v>87360</v>
      </c>
      <c r="N372" s="15">
        <v>87360</v>
      </c>
      <c r="O372" s="16">
        <v>87360</v>
      </c>
      <c r="P372">
        <f t="shared" si="10"/>
        <v>0</v>
      </c>
      <c r="Q372" t="str">
        <f t="shared" si="11"/>
        <v>Western Canada</v>
      </c>
      <c r="R372">
        <f>IF(Table5[[#This Row],[Position]]="Data Analyst",1,0)</f>
        <v>0</v>
      </c>
      <c r="S372">
        <f>IF(Table5[[#This Row],[Position]]="Data Engineer",1,0)</f>
        <v>0</v>
      </c>
      <c r="T372">
        <f>IF(Table5[[#This Row],[Position]]="Risk Analyst",1,0)</f>
        <v>0</v>
      </c>
      <c r="U372">
        <f>IF(Table5[[#This Row],[Position]]="System Analyst",1,0)</f>
        <v>0</v>
      </c>
      <c r="V372">
        <f>IF(Table5[[#This Row],[Position]]="Business Analyst",1,0)</f>
        <v>0</v>
      </c>
    </row>
    <row r="373" spans="1:22" x14ac:dyDescent="0.2">
      <c r="A373" s="5" t="s">
        <v>26</v>
      </c>
      <c r="B373" s="5" t="s">
        <v>868</v>
      </c>
      <c r="C373" s="5" t="s">
        <v>50</v>
      </c>
      <c r="D373" s="5" t="s">
        <v>664</v>
      </c>
      <c r="E373" s="5" t="s">
        <v>123</v>
      </c>
      <c r="F373" s="5" t="s">
        <v>123</v>
      </c>
      <c r="G373" s="5" t="s">
        <v>123</v>
      </c>
      <c r="H373" s="5" t="s">
        <v>31</v>
      </c>
      <c r="I373" s="5" t="s">
        <v>19</v>
      </c>
      <c r="J373" s="5" t="s">
        <v>20</v>
      </c>
      <c r="K373" s="5" t="s">
        <v>32</v>
      </c>
      <c r="L373" s="5" t="s">
        <v>21</v>
      </c>
      <c r="M373" s="17">
        <v>93600</v>
      </c>
      <c r="N373" s="17">
        <v>93600</v>
      </c>
      <c r="O373" s="18">
        <v>93600</v>
      </c>
      <c r="P373">
        <f t="shared" si="10"/>
        <v>0</v>
      </c>
      <c r="Q373" t="str">
        <f t="shared" si="11"/>
        <v>Central Canada</v>
      </c>
      <c r="R373">
        <f>IF(Table5[[#This Row],[Position]]="Data Analyst",1,0)</f>
        <v>0</v>
      </c>
      <c r="S373">
        <f>IF(Table5[[#This Row],[Position]]="Data Engineer",1,0)</f>
        <v>0</v>
      </c>
      <c r="T373">
        <f>IF(Table5[[#This Row],[Position]]="Risk Analyst",1,0)</f>
        <v>0</v>
      </c>
      <c r="U373">
        <f>IF(Table5[[#This Row],[Position]]="System Analyst",1,0)</f>
        <v>0</v>
      </c>
      <c r="V373">
        <f>IF(Table5[[#This Row],[Position]]="Business Analyst",1,0)</f>
        <v>0</v>
      </c>
    </row>
    <row r="374" spans="1:22" x14ac:dyDescent="0.2">
      <c r="A374" s="4" t="s">
        <v>96</v>
      </c>
      <c r="B374" s="4" t="s">
        <v>869</v>
      </c>
      <c r="C374" s="4" t="s">
        <v>50</v>
      </c>
      <c r="D374" s="4" t="s">
        <v>870</v>
      </c>
      <c r="E374" s="4" t="s">
        <v>17</v>
      </c>
      <c r="F374" s="4" t="s">
        <v>17</v>
      </c>
      <c r="G374" s="4" t="s">
        <v>17</v>
      </c>
      <c r="H374" s="4" t="s">
        <v>18</v>
      </c>
      <c r="I374" s="4" t="s">
        <v>871</v>
      </c>
      <c r="J374" s="4" t="s">
        <v>223</v>
      </c>
      <c r="K374" s="4" t="s">
        <v>17</v>
      </c>
      <c r="L374" s="4" t="s">
        <v>21</v>
      </c>
      <c r="M374" s="15">
        <v>50000</v>
      </c>
      <c r="N374" s="15">
        <v>76458</v>
      </c>
      <c r="O374" s="16">
        <v>63229</v>
      </c>
      <c r="P374">
        <f t="shared" si="10"/>
        <v>1</v>
      </c>
      <c r="Q374" t="str">
        <f t="shared" si="11"/>
        <v>Northern Canada</v>
      </c>
      <c r="R374">
        <f>IF(Table5[[#This Row],[Position]]="Data Analyst",1,0)</f>
        <v>0</v>
      </c>
      <c r="S374">
        <f>IF(Table5[[#This Row],[Position]]="Data Engineer",1,0)</f>
        <v>0</v>
      </c>
      <c r="T374">
        <f>IF(Table5[[#This Row],[Position]]="Risk Analyst",1,0)</f>
        <v>0</v>
      </c>
      <c r="U374">
        <f>IF(Table5[[#This Row],[Position]]="System Analyst",1,0)</f>
        <v>0</v>
      </c>
      <c r="V374">
        <f>IF(Table5[[#This Row],[Position]]="Business Analyst",1,0)</f>
        <v>0</v>
      </c>
    </row>
    <row r="375" spans="1:22" x14ac:dyDescent="0.2">
      <c r="A375" s="5" t="s">
        <v>88</v>
      </c>
      <c r="B375" s="5" t="s">
        <v>675</v>
      </c>
      <c r="C375" s="5" t="s">
        <v>90</v>
      </c>
      <c r="D375" s="5" t="s">
        <v>872</v>
      </c>
      <c r="E375" s="5" t="s">
        <v>482</v>
      </c>
      <c r="F375" s="5" t="s">
        <v>482</v>
      </c>
      <c r="G375" s="5" t="s">
        <v>482</v>
      </c>
      <c r="H375" s="5" t="s">
        <v>31</v>
      </c>
      <c r="I375" s="5" t="s">
        <v>530</v>
      </c>
      <c r="J375" s="5" t="s">
        <v>20</v>
      </c>
      <c r="K375" s="5" t="s">
        <v>32</v>
      </c>
      <c r="L375" s="5" t="s">
        <v>46</v>
      </c>
      <c r="M375" s="17">
        <v>60000</v>
      </c>
      <c r="N375" s="17">
        <v>80000</v>
      </c>
      <c r="O375" s="18">
        <v>70000</v>
      </c>
      <c r="P375">
        <f t="shared" si="10"/>
        <v>0</v>
      </c>
      <c r="Q375" t="str">
        <f t="shared" si="11"/>
        <v>Central Canada</v>
      </c>
      <c r="R375">
        <f>IF(Table5[[#This Row],[Position]]="Data Analyst",1,0)</f>
        <v>0</v>
      </c>
      <c r="S375">
        <f>IF(Table5[[#This Row],[Position]]="Data Engineer",1,0)</f>
        <v>0</v>
      </c>
      <c r="T375">
        <f>IF(Table5[[#This Row],[Position]]="Risk Analyst",1,0)</f>
        <v>0</v>
      </c>
      <c r="U375">
        <f>IF(Table5[[#This Row],[Position]]="System Analyst",1,0)</f>
        <v>1</v>
      </c>
      <c r="V375">
        <f>IF(Table5[[#This Row],[Position]]="Business Analyst",1,0)</f>
        <v>0</v>
      </c>
    </row>
    <row r="376" spans="1:22" x14ac:dyDescent="0.2">
      <c r="A376" s="4" t="s">
        <v>22</v>
      </c>
      <c r="B376" s="4" t="s">
        <v>23</v>
      </c>
      <c r="C376" s="4" t="s">
        <v>23</v>
      </c>
      <c r="D376" s="4" t="s">
        <v>135</v>
      </c>
      <c r="E376" s="4" t="s">
        <v>136</v>
      </c>
      <c r="F376" s="4" t="s">
        <v>136</v>
      </c>
      <c r="G376" s="4" t="s">
        <v>136</v>
      </c>
      <c r="H376" s="4" t="s">
        <v>100</v>
      </c>
      <c r="I376" s="4" t="s">
        <v>18</v>
      </c>
      <c r="J376" s="4" t="s">
        <v>20</v>
      </c>
      <c r="K376" s="4" t="s">
        <v>32</v>
      </c>
      <c r="L376" s="4" t="s">
        <v>33</v>
      </c>
      <c r="M376" s="15">
        <v>64618.31</v>
      </c>
      <c r="N376" s="15">
        <v>90053.440000000002</v>
      </c>
      <c r="O376" s="16">
        <v>77335.875</v>
      </c>
      <c r="P376">
        <f t="shared" si="10"/>
        <v>0</v>
      </c>
      <c r="Q376" t="str">
        <f t="shared" si="11"/>
        <v>Western Canada</v>
      </c>
      <c r="R376">
        <f>IF(Table5[[#This Row],[Position]]="Data Analyst",1,0)</f>
        <v>0</v>
      </c>
      <c r="S376">
        <f>IF(Table5[[#This Row],[Position]]="Data Engineer",1,0)</f>
        <v>0</v>
      </c>
      <c r="T376">
        <f>IF(Table5[[#This Row],[Position]]="Risk Analyst",1,0)</f>
        <v>0</v>
      </c>
      <c r="U376">
        <f>IF(Table5[[#This Row],[Position]]="System Analyst",1,0)</f>
        <v>0</v>
      </c>
      <c r="V376">
        <f>IF(Table5[[#This Row],[Position]]="Business Analyst",1,0)</f>
        <v>1</v>
      </c>
    </row>
    <row r="377" spans="1:22" x14ac:dyDescent="0.2">
      <c r="A377" s="5" t="s">
        <v>81</v>
      </c>
      <c r="B377" s="5" t="s">
        <v>879</v>
      </c>
      <c r="C377" s="5" t="s">
        <v>50</v>
      </c>
      <c r="D377" s="5" t="s">
        <v>880</v>
      </c>
      <c r="E377" s="5" t="s">
        <v>37</v>
      </c>
      <c r="F377" s="5" t="s">
        <v>37</v>
      </c>
      <c r="G377" s="5" t="s">
        <v>37</v>
      </c>
      <c r="H377" s="5" t="s">
        <v>31</v>
      </c>
      <c r="I377" s="5" t="s">
        <v>54</v>
      </c>
      <c r="J377" s="5" t="s">
        <v>20</v>
      </c>
      <c r="K377" s="5" t="s">
        <v>32</v>
      </c>
      <c r="L377" s="5" t="s">
        <v>46</v>
      </c>
      <c r="M377" s="17">
        <v>45000</v>
      </c>
      <c r="N377" s="17">
        <v>60000</v>
      </c>
      <c r="O377" s="18">
        <v>52500</v>
      </c>
      <c r="P377">
        <f t="shared" si="10"/>
        <v>0</v>
      </c>
      <c r="Q377" t="str">
        <f t="shared" si="11"/>
        <v>Central Canada</v>
      </c>
      <c r="R377">
        <f>IF(Table5[[#This Row],[Position]]="Data Analyst",1,0)</f>
        <v>0</v>
      </c>
      <c r="S377">
        <f>IF(Table5[[#This Row],[Position]]="Data Engineer",1,0)</f>
        <v>0</v>
      </c>
      <c r="T377">
        <f>IF(Table5[[#This Row],[Position]]="Risk Analyst",1,0)</f>
        <v>0</v>
      </c>
      <c r="U377">
        <f>IF(Table5[[#This Row],[Position]]="System Analyst",1,0)</f>
        <v>0</v>
      </c>
      <c r="V377">
        <f>IF(Table5[[#This Row],[Position]]="Business Analyst",1,0)</f>
        <v>0</v>
      </c>
    </row>
    <row r="378" spans="1:22" x14ac:dyDescent="0.2">
      <c r="A378" s="4" t="s">
        <v>81</v>
      </c>
      <c r="B378" s="4" t="s">
        <v>881</v>
      </c>
      <c r="C378" s="4" t="s">
        <v>50</v>
      </c>
      <c r="D378" s="4" t="s">
        <v>327</v>
      </c>
      <c r="E378" s="4" t="s">
        <v>37</v>
      </c>
      <c r="F378" s="4" t="s">
        <v>37</v>
      </c>
      <c r="G378" s="4" t="s">
        <v>37</v>
      </c>
      <c r="H378" s="4" t="s">
        <v>31</v>
      </c>
      <c r="I378" s="4" t="s">
        <v>882</v>
      </c>
      <c r="J378" s="4" t="s">
        <v>45</v>
      </c>
      <c r="K378" s="4" t="s">
        <v>32</v>
      </c>
      <c r="L378" s="4" t="s">
        <v>93</v>
      </c>
      <c r="M378" s="15">
        <v>66000</v>
      </c>
      <c r="N378" s="15">
        <v>84500</v>
      </c>
      <c r="O378" s="16">
        <v>75250</v>
      </c>
      <c r="P378">
        <f t="shared" si="10"/>
        <v>0</v>
      </c>
      <c r="Q378" t="str">
        <f t="shared" si="11"/>
        <v>Central Canada</v>
      </c>
      <c r="R378">
        <f>IF(Table5[[#This Row],[Position]]="Data Analyst",1,0)</f>
        <v>0</v>
      </c>
      <c r="S378">
        <f>IF(Table5[[#This Row],[Position]]="Data Engineer",1,0)</f>
        <v>0</v>
      </c>
      <c r="T378">
        <f>IF(Table5[[#This Row],[Position]]="Risk Analyst",1,0)</f>
        <v>0</v>
      </c>
      <c r="U378">
        <f>IF(Table5[[#This Row],[Position]]="System Analyst",1,0)</f>
        <v>0</v>
      </c>
      <c r="V378">
        <f>IF(Table5[[#This Row],[Position]]="Business Analyst",1,0)</f>
        <v>0</v>
      </c>
    </row>
    <row r="379" spans="1:22" x14ac:dyDescent="0.2">
      <c r="A379" s="5" t="s">
        <v>424</v>
      </c>
      <c r="B379" s="5" t="s">
        <v>450</v>
      </c>
      <c r="C379" s="5" t="s">
        <v>50</v>
      </c>
      <c r="D379" s="5" t="s">
        <v>883</v>
      </c>
      <c r="E379" s="5" t="s">
        <v>99</v>
      </c>
      <c r="F379" s="5" t="s">
        <v>99</v>
      </c>
      <c r="G379" s="5" t="s">
        <v>99</v>
      </c>
      <c r="H379" s="5" t="s">
        <v>100</v>
      </c>
      <c r="I379" s="5" t="s">
        <v>87</v>
      </c>
      <c r="J379" s="5" t="s">
        <v>20</v>
      </c>
      <c r="K379" s="5" t="s">
        <v>32</v>
      </c>
      <c r="L379" s="5" t="s">
        <v>33</v>
      </c>
      <c r="M379" s="17">
        <v>89440</v>
      </c>
      <c r="N379" s="17">
        <v>89440</v>
      </c>
      <c r="O379" s="18">
        <v>89440</v>
      </c>
      <c r="P379">
        <f t="shared" si="10"/>
        <v>0</v>
      </c>
      <c r="Q379" t="str">
        <f t="shared" si="11"/>
        <v>Western Canada</v>
      </c>
      <c r="R379">
        <f>IF(Table5[[#This Row],[Position]]="Data Analyst",1,0)</f>
        <v>0</v>
      </c>
      <c r="S379">
        <f>IF(Table5[[#This Row],[Position]]="Data Engineer",1,0)</f>
        <v>0</v>
      </c>
      <c r="T379">
        <f>IF(Table5[[#This Row],[Position]]="Risk Analyst",1,0)</f>
        <v>0</v>
      </c>
      <c r="U379">
        <f>IF(Table5[[#This Row],[Position]]="System Analyst",1,0)</f>
        <v>0</v>
      </c>
      <c r="V379">
        <f>IF(Table5[[#This Row],[Position]]="Business Analyst",1,0)</f>
        <v>0</v>
      </c>
    </row>
    <row r="380" spans="1:22" x14ac:dyDescent="0.2">
      <c r="A380" s="4" t="s">
        <v>424</v>
      </c>
      <c r="B380" s="4" t="s">
        <v>450</v>
      </c>
      <c r="C380" s="4" t="s">
        <v>50</v>
      </c>
      <c r="D380" s="4" t="s">
        <v>884</v>
      </c>
      <c r="E380" s="4" t="s">
        <v>99</v>
      </c>
      <c r="F380" s="4" t="s">
        <v>99</v>
      </c>
      <c r="G380" s="4" t="s">
        <v>99</v>
      </c>
      <c r="H380" s="4" t="s">
        <v>100</v>
      </c>
      <c r="I380" s="4" t="s">
        <v>87</v>
      </c>
      <c r="J380" s="4" t="s">
        <v>20</v>
      </c>
      <c r="K380" s="4" t="s">
        <v>32</v>
      </c>
      <c r="L380" s="4" t="s">
        <v>241</v>
      </c>
      <c r="M380" s="15">
        <v>89440</v>
      </c>
      <c r="N380" s="15">
        <v>89440</v>
      </c>
      <c r="O380" s="16">
        <v>89440</v>
      </c>
      <c r="P380">
        <f t="shared" si="10"/>
        <v>0</v>
      </c>
      <c r="Q380" t="str">
        <f t="shared" si="11"/>
        <v>Western Canada</v>
      </c>
      <c r="R380">
        <f>IF(Table5[[#This Row],[Position]]="Data Analyst",1,0)</f>
        <v>0</v>
      </c>
      <c r="S380">
        <f>IF(Table5[[#This Row],[Position]]="Data Engineer",1,0)</f>
        <v>0</v>
      </c>
      <c r="T380">
        <f>IF(Table5[[#This Row],[Position]]="Risk Analyst",1,0)</f>
        <v>0</v>
      </c>
      <c r="U380">
        <f>IF(Table5[[#This Row],[Position]]="System Analyst",1,0)</f>
        <v>0</v>
      </c>
      <c r="V380">
        <f>IF(Table5[[#This Row],[Position]]="Business Analyst",1,0)</f>
        <v>0</v>
      </c>
    </row>
    <row r="381" spans="1:22" x14ac:dyDescent="0.2">
      <c r="A381" s="5" t="s">
        <v>26</v>
      </c>
      <c r="B381" s="5" t="s">
        <v>644</v>
      </c>
      <c r="C381" s="5" t="s">
        <v>50</v>
      </c>
      <c r="D381" s="5" t="s">
        <v>460</v>
      </c>
      <c r="E381" s="5" t="s">
        <v>1835</v>
      </c>
      <c r="F381" s="5" t="s">
        <v>1835</v>
      </c>
      <c r="G381" s="5" t="s">
        <v>1835</v>
      </c>
      <c r="H381" s="5" t="s">
        <v>146</v>
      </c>
      <c r="I381" s="5" t="s">
        <v>87</v>
      </c>
      <c r="J381" s="5" t="s">
        <v>20</v>
      </c>
      <c r="K381" s="5" t="s">
        <v>32</v>
      </c>
      <c r="L381" s="5" t="s">
        <v>21</v>
      </c>
      <c r="M381" s="17">
        <v>64123.59</v>
      </c>
      <c r="N381" s="17">
        <v>86600</v>
      </c>
      <c r="O381" s="18">
        <v>75361.794999999998</v>
      </c>
      <c r="P381">
        <f t="shared" si="10"/>
        <v>0</v>
      </c>
      <c r="Q381" t="str">
        <f t="shared" si="11"/>
        <v>Central Canada</v>
      </c>
      <c r="R381">
        <f>IF(Table5[[#This Row],[Position]]="Data Analyst",1,0)</f>
        <v>0</v>
      </c>
      <c r="S381">
        <f>IF(Table5[[#This Row],[Position]]="Data Engineer",1,0)</f>
        <v>0</v>
      </c>
      <c r="T381">
        <f>IF(Table5[[#This Row],[Position]]="Risk Analyst",1,0)</f>
        <v>0</v>
      </c>
      <c r="U381">
        <f>IF(Table5[[#This Row],[Position]]="System Analyst",1,0)</f>
        <v>0</v>
      </c>
      <c r="V381">
        <f>IF(Table5[[#This Row],[Position]]="Business Analyst",1,0)</f>
        <v>0</v>
      </c>
    </row>
    <row r="382" spans="1:22" x14ac:dyDescent="0.2">
      <c r="A382" s="4" t="s">
        <v>88</v>
      </c>
      <c r="B382" s="4" t="s">
        <v>321</v>
      </c>
      <c r="C382" s="4" t="s">
        <v>90</v>
      </c>
      <c r="D382" s="4" t="s">
        <v>885</v>
      </c>
      <c r="E382" s="4" t="s">
        <v>886</v>
      </c>
      <c r="F382" s="4" t="s">
        <v>17</v>
      </c>
      <c r="G382" s="4" t="s">
        <v>2487</v>
      </c>
      <c r="H382" s="4" t="s">
        <v>146</v>
      </c>
      <c r="I382" s="4" t="s">
        <v>887</v>
      </c>
      <c r="J382" s="4" t="s">
        <v>20</v>
      </c>
      <c r="K382" s="4" t="s">
        <v>17</v>
      </c>
      <c r="L382" s="4" t="s">
        <v>33</v>
      </c>
      <c r="M382" s="15">
        <v>85816.8</v>
      </c>
      <c r="N382" s="15">
        <v>91520</v>
      </c>
      <c r="O382" s="16">
        <v>88668.4</v>
      </c>
      <c r="P382">
        <f t="shared" si="10"/>
        <v>1</v>
      </c>
      <c r="Q382" t="str">
        <f t="shared" si="11"/>
        <v>Central Canada</v>
      </c>
      <c r="R382">
        <f>IF(Table5[[#This Row],[Position]]="Data Analyst",1,0)</f>
        <v>0</v>
      </c>
      <c r="S382">
        <f>IF(Table5[[#This Row],[Position]]="Data Engineer",1,0)</f>
        <v>0</v>
      </c>
      <c r="T382">
        <f>IF(Table5[[#This Row],[Position]]="Risk Analyst",1,0)</f>
        <v>0</v>
      </c>
      <c r="U382">
        <f>IF(Table5[[#This Row],[Position]]="System Analyst",1,0)</f>
        <v>1</v>
      </c>
      <c r="V382">
        <f>IF(Table5[[#This Row],[Position]]="Business Analyst",1,0)</f>
        <v>0</v>
      </c>
    </row>
    <row r="383" spans="1:22" x14ac:dyDescent="0.2">
      <c r="A383" s="5" t="s">
        <v>55</v>
      </c>
      <c r="B383" s="5" t="s">
        <v>888</v>
      </c>
      <c r="C383" s="5" t="s">
        <v>50</v>
      </c>
      <c r="D383" s="5" t="s">
        <v>889</v>
      </c>
      <c r="E383" s="5" t="s">
        <v>37</v>
      </c>
      <c r="F383" s="5" t="s">
        <v>37</v>
      </c>
      <c r="G383" s="5" t="s">
        <v>37</v>
      </c>
      <c r="H383" s="5" t="s">
        <v>31</v>
      </c>
      <c r="I383" s="5" t="s">
        <v>597</v>
      </c>
      <c r="J383" s="5" t="s">
        <v>20</v>
      </c>
      <c r="K383" s="5" t="s">
        <v>32</v>
      </c>
      <c r="L383" s="5" t="s">
        <v>33</v>
      </c>
      <c r="M383" s="17">
        <v>30240.560000000001</v>
      </c>
      <c r="N383" s="17">
        <v>57200</v>
      </c>
      <c r="O383" s="18">
        <v>43720.28</v>
      </c>
      <c r="P383">
        <f t="shared" si="10"/>
        <v>0</v>
      </c>
      <c r="Q383" t="str">
        <f t="shared" si="11"/>
        <v>Central Canada</v>
      </c>
      <c r="R383">
        <f>IF(Table5[[#This Row],[Position]]="Data Analyst",1,0)</f>
        <v>0</v>
      </c>
      <c r="S383">
        <f>IF(Table5[[#This Row],[Position]]="Data Engineer",1,0)</f>
        <v>0</v>
      </c>
      <c r="T383">
        <f>IF(Table5[[#This Row],[Position]]="Risk Analyst",1,0)</f>
        <v>0</v>
      </c>
      <c r="U383">
        <f>IF(Table5[[#This Row],[Position]]="System Analyst",1,0)</f>
        <v>0</v>
      </c>
      <c r="V383">
        <f>IF(Table5[[#This Row],[Position]]="Business Analyst",1,0)</f>
        <v>0</v>
      </c>
    </row>
    <row r="384" spans="1:22" x14ac:dyDescent="0.2">
      <c r="A384" s="4" t="s">
        <v>22</v>
      </c>
      <c r="B384" s="4" t="s">
        <v>23</v>
      </c>
      <c r="C384" s="4" t="s">
        <v>23</v>
      </c>
      <c r="D384" s="4" t="s">
        <v>890</v>
      </c>
      <c r="E384" s="4" t="s">
        <v>123</v>
      </c>
      <c r="F384" s="4" t="s">
        <v>123</v>
      </c>
      <c r="G384" s="4" t="s">
        <v>123</v>
      </c>
      <c r="H384" s="4" t="s">
        <v>31</v>
      </c>
      <c r="I384" s="4" t="s">
        <v>155</v>
      </c>
      <c r="J384" s="4" t="s">
        <v>20</v>
      </c>
      <c r="K384" s="4" t="s">
        <v>32</v>
      </c>
      <c r="L384" s="4" t="s">
        <v>130</v>
      </c>
      <c r="M384" s="15">
        <v>65000</v>
      </c>
      <c r="N384" s="15">
        <v>87000</v>
      </c>
      <c r="O384" s="16">
        <v>76000</v>
      </c>
      <c r="P384">
        <f t="shared" si="10"/>
        <v>0</v>
      </c>
      <c r="Q384" t="str">
        <f t="shared" si="11"/>
        <v>Central Canada</v>
      </c>
      <c r="R384">
        <f>IF(Table5[[#This Row],[Position]]="Data Analyst",1,0)</f>
        <v>0</v>
      </c>
      <c r="S384">
        <f>IF(Table5[[#This Row],[Position]]="Data Engineer",1,0)</f>
        <v>0</v>
      </c>
      <c r="T384">
        <f>IF(Table5[[#This Row],[Position]]="Risk Analyst",1,0)</f>
        <v>0</v>
      </c>
      <c r="U384">
        <f>IF(Table5[[#This Row],[Position]]="System Analyst",1,0)</f>
        <v>0</v>
      </c>
      <c r="V384">
        <f>IF(Table5[[#This Row],[Position]]="Business Analyst",1,0)</f>
        <v>1</v>
      </c>
    </row>
    <row r="385" spans="1:22" x14ac:dyDescent="0.2">
      <c r="A385" s="5" t="s">
        <v>105</v>
      </c>
      <c r="B385" s="5" t="s">
        <v>891</v>
      </c>
      <c r="C385" s="5" t="s">
        <v>50</v>
      </c>
      <c r="D385" s="5" t="s">
        <v>892</v>
      </c>
      <c r="E385" s="5" t="s">
        <v>37</v>
      </c>
      <c r="F385" s="5" t="s">
        <v>37</v>
      </c>
      <c r="G385" s="5" t="s">
        <v>37</v>
      </c>
      <c r="H385" s="5" t="s">
        <v>31</v>
      </c>
      <c r="I385" s="5" t="s">
        <v>155</v>
      </c>
      <c r="J385" s="5" t="s">
        <v>20</v>
      </c>
      <c r="K385" s="5" t="s">
        <v>32</v>
      </c>
      <c r="L385" s="5" t="s">
        <v>21</v>
      </c>
      <c r="M385" s="17">
        <v>69000</v>
      </c>
      <c r="N385" s="17">
        <v>86000</v>
      </c>
      <c r="O385" s="18">
        <v>77500</v>
      </c>
      <c r="P385">
        <f t="shared" si="10"/>
        <v>0</v>
      </c>
      <c r="Q385" t="str">
        <f t="shared" si="11"/>
        <v>Central Canada</v>
      </c>
      <c r="R385">
        <f>IF(Table5[[#This Row],[Position]]="Data Analyst",1,0)</f>
        <v>0</v>
      </c>
      <c r="S385">
        <f>IF(Table5[[#This Row],[Position]]="Data Engineer",1,0)</f>
        <v>0</v>
      </c>
      <c r="T385">
        <f>IF(Table5[[#This Row],[Position]]="Risk Analyst",1,0)</f>
        <v>0</v>
      </c>
      <c r="U385">
        <f>IF(Table5[[#This Row],[Position]]="System Analyst",1,0)</f>
        <v>0</v>
      </c>
      <c r="V385">
        <f>IF(Table5[[#This Row],[Position]]="Business Analyst",1,0)</f>
        <v>0</v>
      </c>
    </row>
    <row r="386" spans="1:22" x14ac:dyDescent="0.2">
      <c r="A386" s="4" t="s">
        <v>48</v>
      </c>
      <c r="B386" s="4" t="s">
        <v>893</v>
      </c>
      <c r="C386" s="4" t="s">
        <v>50</v>
      </c>
      <c r="D386" s="4" t="s">
        <v>679</v>
      </c>
      <c r="E386" s="4" t="s">
        <v>37</v>
      </c>
      <c r="F386" s="4" t="s">
        <v>37</v>
      </c>
      <c r="G386" s="4" t="s">
        <v>37</v>
      </c>
      <c r="H386" s="4" t="s">
        <v>31</v>
      </c>
      <c r="I386" s="4" t="s">
        <v>405</v>
      </c>
      <c r="J386" s="4" t="s">
        <v>45</v>
      </c>
      <c r="K386" s="4" t="s">
        <v>32</v>
      </c>
      <c r="L386" s="4" t="s">
        <v>130</v>
      </c>
      <c r="M386" s="15">
        <v>68500</v>
      </c>
      <c r="N386" s="15">
        <v>87000</v>
      </c>
      <c r="O386" s="16">
        <v>77750</v>
      </c>
      <c r="P386">
        <f t="shared" si="10"/>
        <v>0</v>
      </c>
      <c r="Q386" t="str">
        <f t="shared" si="11"/>
        <v>Central Canada</v>
      </c>
      <c r="R386">
        <f>IF(Table5[[#This Row],[Position]]="Data Analyst",1,0)</f>
        <v>0</v>
      </c>
      <c r="S386">
        <f>IF(Table5[[#This Row],[Position]]="Data Engineer",1,0)</f>
        <v>0</v>
      </c>
      <c r="T386">
        <f>IF(Table5[[#This Row],[Position]]="Risk Analyst",1,0)</f>
        <v>0</v>
      </c>
      <c r="U386">
        <f>IF(Table5[[#This Row],[Position]]="System Analyst",1,0)</f>
        <v>0</v>
      </c>
      <c r="V386">
        <f>IF(Table5[[#This Row],[Position]]="Business Analyst",1,0)</f>
        <v>0</v>
      </c>
    </row>
    <row r="387" spans="1:22" x14ac:dyDescent="0.2">
      <c r="A387" s="5" t="s">
        <v>26</v>
      </c>
      <c r="B387" s="5" t="s">
        <v>894</v>
      </c>
      <c r="C387" s="5" t="s">
        <v>50</v>
      </c>
      <c r="D387" s="5" t="s">
        <v>895</v>
      </c>
      <c r="E387" s="5" t="s">
        <v>63</v>
      </c>
      <c r="F387" s="5" t="s">
        <v>63</v>
      </c>
      <c r="G387" s="5" t="s">
        <v>63</v>
      </c>
      <c r="H387" s="5" t="s">
        <v>53</v>
      </c>
      <c r="I387" s="5" t="s">
        <v>586</v>
      </c>
      <c r="J387" s="5" t="s">
        <v>375</v>
      </c>
      <c r="K387" s="5" t="s">
        <v>32</v>
      </c>
      <c r="L387" s="5" t="s">
        <v>46</v>
      </c>
      <c r="M387" s="20">
        <v>60964.799999999901</v>
      </c>
      <c r="N387" s="20">
        <v>80017.599999999904</v>
      </c>
      <c r="O387" s="18">
        <v>70491.199999999997</v>
      </c>
      <c r="P387">
        <f t="shared" ref="P387:P450" si="12">IF(F387="Remote",1,0)</f>
        <v>0</v>
      </c>
      <c r="Q387" t="str">
        <f t="shared" ref="Q387:Q450" si="13">IF(OR(H387="AB",H387="BC",H387="SK"),"Western Canada",
 IF(OR(H387="ON",H387="QC",H387="MB"),"Central Canada",
 IF(OR(H387="NS",H387="NB",H387="PE",H387="NL"),"Atlantic Canada",
 "Northern Canada")))</f>
        <v>Western Canada</v>
      </c>
      <c r="R387">
        <f>IF(Table5[[#This Row],[Position]]="Data Analyst",1,0)</f>
        <v>0</v>
      </c>
      <c r="S387">
        <f>IF(Table5[[#This Row],[Position]]="Data Engineer",1,0)</f>
        <v>0</v>
      </c>
      <c r="T387">
        <f>IF(Table5[[#This Row],[Position]]="Risk Analyst",1,0)</f>
        <v>0</v>
      </c>
      <c r="U387">
        <f>IF(Table5[[#This Row],[Position]]="System Analyst",1,0)</f>
        <v>0</v>
      </c>
      <c r="V387">
        <f>IF(Table5[[#This Row],[Position]]="Business Analyst",1,0)</f>
        <v>0</v>
      </c>
    </row>
    <row r="388" spans="1:22" x14ac:dyDescent="0.2">
      <c r="A388" s="4" t="s">
        <v>88</v>
      </c>
      <c r="B388" s="4" t="s">
        <v>321</v>
      </c>
      <c r="C388" s="4" t="s">
        <v>90</v>
      </c>
      <c r="D388" s="4" t="s">
        <v>351</v>
      </c>
      <c r="E388" s="4" t="s">
        <v>352</v>
      </c>
      <c r="F388" s="4" t="s">
        <v>352</v>
      </c>
      <c r="G388" s="4" t="s">
        <v>352</v>
      </c>
      <c r="H388" s="4" t="s">
        <v>53</v>
      </c>
      <c r="I388" s="4" t="s">
        <v>898</v>
      </c>
      <c r="J388" s="4" t="s">
        <v>20</v>
      </c>
      <c r="K388" s="4" t="s">
        <v>32</v>
      </c>
      <c r="L388" s="4" t="s">
        <v>21</v>
      </c>
      <c r="M388" s="15">
        <v>30240.560000000001</v>
      </c>
      <c r="N388" s="15">
        <v>57200</v>
      </c>
      <c r="O388" s="16">
        <v>43720.28</v>
      </c>
      <c r="P388">
        <f t="shared" si="12"/>
        <v>0</v>
      </c>
      <c r="Q388" t="str">
        <f t="shared" si="13"/>
        <v>Western Canada</v>
      </c>
      <c r="R388">
        <f>IF(Table5[[#This Row],[Position]]="Data Analyst",1,0)</f>
        <v>0</v>
      </c>
      <c r="S388">
        <f>IF(Table5[[#This Row],[Position]]="Data Engineer",1,0)</f>
        <v>0</v>
      </c>
      <c r="T388">
        <f>IF(Table5[[#This Row],[Position]]="Risk Analyst",1,0)</f>
        <v>0</v>
      </c>
      <c r="U388">
        <f>IF(Table5[[#This Row],[Position]]="System Analyst",1,0)</f>
        <v>1</v>
      </c>
      <c r="V388">
        <f>IF(Table5[[#This Row],[Position]]="Business Analyst",1,0)</f>
        <v>0</v>
      </c>
    </row>
    <row r="389" spans="1:22" x14ac:dyDescent="0.2">
      <c r="A389" s="5" t="s">
        <v>105</v>
      </c>
      <c r="B389" s="5" t="s">
        <v>899</v>
      </c>
      <c r="C389" s="5" t="s">
        <v>50</v>
      </c>
      <c r="D389" s="5" t="s">
        <v>900</v>
      </c>
      <c r="E389" s="5" t="s">
        <v>276</v>
      </c>
      <c r="F389" s="5" t="s">
        <v>276</v>
      </c>
      <c r="G389" s="5" t="s">
        <v>276</v>
      </c>
      <c r="H389" s="5" t="s">
        <v>146</v>
      </c>
      <c r="I389" s="5" t="s">
        <v>901</v>
      </c>
      <c r="J389" s="5" t="s">
        <v>20</v>
      </c>
      <c r="K389" s="5" t="s">
        <v>32</v>
      </c>
      <c r="L389" s="5" t="s">
        <v>21</v>
      </c>
      <c r="M389" s="17">
        <v>69000</v>
      </c>
      <c r="N389" s="17">
        <v>86000</v>
      </c>
      <c r="O389" s="18">
        <v>77500</v>
      </c>
      <c r="P389">
        <f t="shared" si="12"/>
        <v>0</v>
      </c>
      <c r="Q389" t="str">
        <f t="shared" si="13"/>
        <v>Central Canada</v>
      </c>
      <c r="R389">
        <f>IF(Table5[[#This Row],[Position]]="Data Analyst",1,0)</f>
        <v>0</v>
      </c>
      <c r="S389">
        <f>IF(Table5[[#This Row],[Position]]="Data Engineer",1,0)</f>
        <v>0</v>
      </c>
      <c r="T389">
        <f>IF(Table5[[#This Row],[Position]]="Risk Analyst",1,0)</f>
        <v>0</v>
      </c>
      <c r="U389">
        <f>IF(Table5[[#This Row],[Position]]="System Analyst",1,0)</f>
        <v>0</v>
      </c>
      <c r="V389">
        <f>IF(Table5[[#This Row],[Position]]="Business Analyst",1,0)</f>
        <v>0</v>
      </c>
    </row>
    <row r="390" spans="1:22" x14ac:dyDescent="0.2">
      <c r="A390" s="4" t="s">
        <v>81</v>
      </c>
      <c r="B390" s="4" t="s">
        <v>217</v>
      </c>
      <c r="C390" s="4" t="s">
        <v>23</v>
      </c>
      <c r="D390" s="4" t="s">
        <v>639</v>
      </c>
      <c r="E390" s="4" t="s">
        <v>17</v>
      </c>
      <c r="F390" s="4" t="s">
        <v>17</v>
      </c>
      <c r="G390" s="4" t="s">
        <v>17</v>
      </c>
      <c r="H390" s="4" t="s">
        <v>18</v>
      </c>
      <c r="I390" s="4" t="s">
        <v>87</v>
      </c>
      <c r="J390" s="4" t="s">
        <v>45</v>
      </c>
      <c r="K390" s="4" t="s">
        <v>17</v>
      </c>
      <c r="L390" s="4" t="s">
        <v>46</v>
      </c>
      <c r="M390" s="15">
        <v>88171.199999999997</v>
      </c>
      <c r="N390" s="15">
        <v>107286.39999999999</v>
      </c>
      <c r="O390" s="21">
        <v>97728.799999999901</v>
      </c>
      <c r="P390">
        <f t="shared" si="12"/>
        <v>1</v>
      </c>
      <c r="Q390" t="str">
        <f t="shared" si="13"/>
        <v>Northern Canada</v>
      </c>
      <c r="R390">
        <f>IF(Table5[[#This Row],[Position]]="Data Analyst",1,0)</f>
        <v>0</v>
      </c>
      <c r="S390">
        <f>IF(Table5[[#This Row],[Position]]="Data Engineer",1,0)</f>
        <v>0</v>
      </c>
      <c r="T390">
        <f>IF(Table5[[#This Row],[Position]]="Risk Analyst",1,0)</f>
        <v>0</v>
      </c>
      <c r="U390">
        <f>IF(Table5[[#This Row],[Position]]="System Analyst",1,0)</f>
        <v>0</v>
      </c>
      <c r="V390">
        <f>IF(Table5[[#This Row],[Position]]="Business Analyst",1,0)</f>
        <v>1</v>
      </c>
    </row>
    <row r="391" spans="1:22" x14ac:dyDescent="0.2">
      <c r="A391" s="5" t="s">
        <v>13</v>
      </c>
      <c r="B391" s="5" t="s">
        <v>903</v>
      </c>
      <c r="C391" s="5" t="s">
        <v>90</v>
      </c>
      <c r="D391" s="5" t="s">
        <v>904</v>
      </c>
      <c r="E391" s="5" t="s">
        <v>905</v>
      </c>
      <c r="F391" s="5" t="s">
        <v>905</v>
      </c>
      <c r="G391" s="5" t="s">
        <v>905</v>
      </c>
      <c r="H391" s="5" t="s">
        <v>31</v>
      </c>
      <c r="I391" s="5" t="s">
        <v>54</v>
      </c>
      <c r="J391" s="5" t="s">
        <v>20</v>
      </c>
      <c r="K391" s="5" t="s">
        <v>32</v>
      </c>
      <c r="L391" s="5" t="s">
        <v>33</v>
      </c>
      <c r="M391" s="17">
        <v>79786.179999999993</v>
      </c>
      <c r="N391" s="17">
        <v>93866.14</v>
      </c>
      <c r="O391" s="18">
        <v>86826.16</v>
      </c>
      <c r="P391">
        <f t="shared" si="12"/>
        <v>0</v>
      </c>
      <c r="Q391" t="str">
        <f t="shared" si="13"/>
        <v>Central Canada</v>
      </c>
      <c r="R391">
        <f>IF(Table5[[#This Row],[Position]]="Data Analyst",1,0)</f>
        <v>0</v>
      </c>
      <c r="S391">
        <f>IF(Table5[[#This Row],[Position]]="Data Engineer",1,0)</f>
        <v>0</v>
      </c>
      <c r="T391">
        <f>IF(Table5[[#This Row],[Position]]="Risk Analyst",1,0)</f>
        <v>0</v>
      </c>
      <c r="U391">
        <f>IF(Table5[[#This Row],[Position]]="System Analyst",1,0)</f>
        <v>1</v>
      </c>
      <c r="V391">
        <f>IF(Table5[[#This Row],[Position]]="Business Analyst",1,0)</f>
        <v>0</v>
      </c>
    </row>
    <row r="392" spans="1:22" x14ac:dyDescent="0.2">
      <c r="A392" s="4" t="s">
        <v>88</v>
      </c>
      <c r="B392" s="4" t="s">
        <v>906</v>
      </c>
      <c r="C392" s="4" t="s">
        <v>35</v>
      </c>
      <c r="D392" s="4" t="s">
        <v>697</v>
      </c>
      <c r="E392" s="4" t="s">
        <v>37</v>
      </c>
      <c r="F392" s="4" t="s">
        <v>37</v>
      </c>
      <c r="G392" s="4" t="s">
        <v>37</v>
      </c>
      <c r="H392" s="4" t="s">
        <v>31</v>
      </c>
      <c r="I392" s="4" t="s">
        <v>129</v>
      </c>
      <c r="J392" s="4" t="s">
        <v>20</v>
      </c>
      <c r="K392" s="4" t="s">
        <v>32</v>
      </c>
      <c r="L392" s="4" t="s">
        <v>21</v>
      </c>
      <c r="M392" s="15">
        <v>85816.8</v>
      </c>
      <c r="N392" s="15">
        <v>91520</v>
      </c>
      <c r="O392" s="16">
        <v>88668.4</v>
      </c>
      <c r="P392">
        <f t="shared" si="12"/>
        <v>0</v>
      </c>
      <c r="Q392" t="str">
        <f t="shared" si="13"/>
        <v>Central Canada</v>
      </c>
      <c r="R392">
        <f>IF(Table5[[#This Row],[Position]]="Data Analyst",1,0)</f>
        <v>0</v>
      </c>
      <c r="S392">
        <f>IF(Table5[[#This Row],[Position]]="Data Engineer",1,0)</f>
        <v>1</v>
      </c>
      <c r="T392">
        <f>IF(Table5[[#This Row],[Position]]="Risk Analyst",1,0)</f>
        <v>0</v>
      </c>
      <c r="U392">
        <f>IF(Table5[[#This Row],[Position]]="System Analyst",1,0)</f>
        <v>0</v>
      </c>
      <c r="V392">
        <f>IF(Table5[[#This Row],[Position]]="Business Analyst",1,0)</f>
        <v>0</v>
      </c>
    </row>
    <row r="393" spans="1:22" x14ac:dyDescent="0.2">
      <c r="A393" s="5" t="s">
        <v>88</v>
      </c>
      <c r="B393" s="5" t="s">
        <v>645</v>
      </c>
      <c r="C393" s="5" t="s">
        <v>28</v>
      </c>
      <c r="D393" s="5" t="s">
        <v>907</v>
      </c>
      <c r="E393" s="5" t="s">
        <v>908</v>
      </c>
      <c r="F393" s="5" t="s">
        <v>908</v>
      </c>
      <c r="G393" s="5" t="s">
        <v>908</v>
      </c>
      <c r="H393" s="5" t="s">
        <v>31</v>
      </c>
      <c r="I393" s="5" t="s">
        <v>18</v>
      </c>
      <c r="J393" s="5" t="s">
        <v>20</v>
      </c>
      <c r="K393" s="5" t="s">
        <v>32</v>
      </c>
      <c r="L393" s="5" t="s">
        <v>241</v>
      </c>
      <c r="M393" s="17">
        <v>83200</v>
      </c>
      <c r="N393" s="17">
        <v>93600</v>
      </c>
      <c r="O393" s="18">
        <v>88400</v>
      </c>
      <c r="P393">
        <f t="shared" si="12"/>
        <v>0</v>
      </c>
      <c r="Q393" t="str">
        <f t="shared" si="13"/>
        <v>Central Canada</v>
      </c>
      <c r="R393">
        <f>IF(Table5[[#This Row],[Position]]="Data Analyst",1,0)</f>
        <v>1</v>
      </c>
      <c r="S393">
        <f>IF(Table5[[#This Row],[Position]]="Data Engineer",1,0)</f>
        <v>0</v>
      </c>
      <c r="T393">
        <f>IF(Table5[[#This Row],[Position]]="Risk Analyst",1,0)</f>
        <v>0</v>
      </c>
      <c r="U393">
        <f>IF(Table5[[#This Row],[Position]]="System Analyst",1,0)</f>
        <v>0</v>
      </c>
      <c r="V393">
        <f>IF(Table5[[#This Row],[Position]]="Business Analyst",1,0)</f>
        <v>0</v>
      </c>
    </row>
    <row r="394" spans="1:22" x14ac:dyDescent="0.2">
      <c r="A394" s="4" t="s">
        <v>81</v>
      </c>
      <c r="B394" s="4" t="s">
        <v>909</v>
      </c>
      <c r="C394" s="4" t="s">
        <v>50</v>
      </c>
      <c r="D394" s="4" t="s">
        <v>910</v>
      </c>
      <c r="E394" s="4" t="s">
        <v>600</v>
      </c>
      <c r="F394" s="4" t="s">
        <v>600</v>
      </c>
      <c r="G394" s="4" t="s">
        <v>600</v>
      </c>
      <c r="H394" s="4" t="s">
        <v>31</v>
      </c>
      <c r="I394" s="4" t="s">
        <v>637</v>
      </c>
      <c r="J394" s="4" t="s">
        <v>45</v>
      </c>
      <c r="K394" s="4" t="s">
        <v>32</v>
      </c>
      <c r="L394" s="4" t="s">
        <v>21</v>
      </c>
      <c r="M394" s="15">
        <v>66000</v>
      </c>
      <c r="N394" s="15">
        <v>84500</v>
      </c>
      <c r="O394" s="16">
        <v>75250</v>
      </c>
      <c r="P394">
        <f t="shared" si="12"/>
        <v>0</v>
      </c>
      <c r="Q394" t="str">
        <f t="shared" si="13"/>
        <v>Central Canada</v>
      </c>
      <c r="R394">
        <f>IF(Table5[[#This Row],[Position]]="Data Analyst",1,0)</f>
        <v>0</v>
      </c>
      <c r="S394">
        <f>IF(Table5[[#This Row],[Position]]="Data Engineer",1,0)</f>
        <v>0</v>
      </c>
      <c r="T394">
        <f>IF(Table5[[#This Row],[Position]]="Risk Analyst",1,0)</f>
        <v>0</v>
      </c>
      <c r="U394">
        <f>IF(Table5[[#This Row],[Position]]="System Analyst",1,0)</f>
        <v>0</v>
      </c>
      <c r="V394">
        <f>IF(Table5[[#This Row],[Position]]="Business Analyst",1,0)</f>
        <v>0</v>
      </c>
    </row>
    <row r="395" spans="1:22" x14ac:dyDescent="0.2">
      <c r="A395" s="5" t="s">
        <v>88</v>
      </c>
      <c r="B395" s="5" t="s">
        <v>911</v>
      </c>
      <c r="C395" s="5" t="s">
        <v>188</v>
      </c>
      <c r="D395" s="5" t="s">
        <v>912</v>
      </c>
      <c r="E395" s="5" t="s">
        <v>37</v>
      </c>
      <c r="F395" s="5" t="s">
        <v>37</v>
      </c>
      <c r="G395" s="5" t="s">
        <v>37</v>
      </c>
      <c r="H395" s="5" t="s">
        <v>31</v>
      </c>
      <c r="I395" s="5" t="s">
        <v>913</v>
      </c>
      <c r="J395" s="5" t="s">
        <v>20</v>
      </c>
      <c r="K395" s="5" t="s">
        <v>32</v>
      </c>
      <c r="L395" s="5" t="s">
        <v>21</v>
      </c>
      <c r="M395" s="17">
        <v>85816.8</v>
      </c>
      <c r="N395" s="17">
        <v>91520</v>
      </c>
      <c r="O395" s="18">
        <v>88668.4</v>
      </c>
      <c r="P395">
        <f t="shared" si="12"/>
        <v>0</v>
      </c>
      <c r="Q395" t="str">
        <f t="shared" si="13"/>
        <v>Central Canada</v>
      </c>
      <c r="R395">
        <f>IF(Table5[[#This Row],[Position]]="Data Analyst",1,0)</f>
        <v>0</v>
      </c>
      <c r="S395">
        <f>IF(Table5[[#This Row],[Position]]="Data Engineer",1,0)</f>
        <v>0</v>
      </c>
      <c r="T395">
        <f>IF(Table5[[#This Row],[Position]]="Risk Analyst",1,0)</f>
        <v>0</v>
      </c>
      <c r="U395">
        <f>IF(Table5[[#This Row],[Position]]="System Analyst",1,0)</f>
        <v>0</v>
      </c>
      <c r="V395">
        <f>IF(Table5[[#This Row],[Position]]="Business Analyst",1,0)</f>
        <v>0</v>
      </c>
    </row>
    <row r="396" spans="1:22" x14ac:dyDescent="0.2">
      <c r="A396" s="4" t="s">
        <v>81</v>
      </c>
      <c r="B396" s="4" t="s">
        <v>187</v>
      </c>
      <c r="C396" s="4" t="s">
        <v>188</v>
      </c>
      <c r="D396" s="4" t="s">
        <v>914</v>
      </c>
      <c r="E396" s="4" t="s">
        <v>344</v>
      </c>
      <c r="F396" s="4" t="s">
        <v>344</v>
      </c>
      <c r="G396" s="4" t="s">
        <v>344</v>
      </c>
      <c r="H396" s="4" t="s">
        <v>53</v>
      </c>
      <c r="I396" s="4" t="s">
        <v>915</v>
      </c>
      <c r="J396" s="4" t="s">
        <v>20</v>
      </c>
      <c r="K396" s="4" t="s">
        <v>32</v>
      </c>
      <c r="L396" s="4" t="s">
        <v>21</v>
      </c>
      <c r="M396" s="15">
        <v>60000</v>
      </c>
      <c r="N396" s="15">
        <v>70000</v>
      </c>
      <c r="O396" s="16">
        <v>65000</v>
      </c>
      <c r="P396">
        <f t="shared" si="12"/>
        <v>0</v>
      </c>
      <c r="Q396" t="str">
        <f t="shared" si="13"/>
        <v>Western Canada</v>
      </c>
      <c r="R396">
        <f>IF(Table5[[#This Row],[Position]]="Data Analyst",1,0)</f>
        <v>0</v>
      </c>
      <c r="S396">
        <f>IF(Table5[[#This Row],[Position]]="Data Engineer",1,0)</f>
        <v>0</v>
      </c>
      <c r="T396">
        <f>IF(Table5[[#This Row],[Position]]="Risk Analyst",1,0)</f>
        <v>0</v>
      </c>
      <c r="U396">
        <f>IF(Table5[[#This Row],[Position]]="System Analyst",1,0)</f>
        <v>0</v>
      </c>
      <c r="V396">
        <f>IF(Table5[[#This Row],[Position]]="Business Analyst",1,0)</f>
        <v>0</v>
      </c>
    </row>
    <row r="397" spans="1:22" x14ac:dyDescent="0.2">
      <c r="A397" s="5" t="s">
        <v>26</v>
      </c>
      <c r="B397" s="5" t="s">
        <v>894</v>
      </c>
      <c r="C397" s="5" t="s">
        <v>50</v>
      </c>
      <c r="D397" s="5" t="s">
        <v>895</v>
      </c>
      <c r="E397" s="5" t="s">
        <v>63</v>
      </c>
      <c r="F397" s="5" t="s">
        <v>63</v>
      </c>
      <c r="G397" s="5" t="s">
        <v>63</v>
      </c>
      <c r="H397" s="5" t="s">
        <v>53</v>
      </c>
      <c r="I397" s="5" t="s">
        <v>586</v>
      </c>
      <c r="J397" s="5" t="s">
        <v>375</v>
      </c>
      <c r="K397" s="5" t="s">
        <v>32</v>
      </c>
      <c r="L397" s="5" t="s">
        <v>46</v>
      </c>
      <c r="M397" s="20">
        <v>60964.799999999901</v>
      </c>
      <c r="N397" s="20">
        <v>80017.599999999904</v>
      </c>
      <c r="O397" s="18">
        <v>70491.199999999997</v>
      </c>
      <c r="P397">
        <f t="shared" si="12"/>
        <v>0</v>
      </c>
      <c r="Q397" t="str">
        <f t="shared" si="13"/>
        <v>Western Canada</v>
      </c>
      <c r="R397">
        <f>IF(Table5[[#This Row],[Position]]="Data Analyst",1,0)</f>
        <v>0</v>
      </c>
      <c r="S397">
        <f>IF(Table5[[#This Row],[Position]]="Data Engineer",1,0)</f>
        <v>0</v>
      </c>
      <c r="T397">
        <f>IF(Table5[[#This Row],[Position]]="Risk Analyst",1,0)</f>
        <v>0</v>
      </c>
      <c r="U397">
        <f>IF(Table5[[#This Row],[Position]]="System Analyst",1,0)</f>
        <v>0</v>
      </c>
      <c r="V397">
        <f>IF(Table5[[#This Row],[Position]]="Business Analyst",1,0)</f>
        <v>0</v>
      </c>
    </row>
    <row r="398" spans="1:22" x14ac:dyDescent="0.2">
      <c r="A398" s="4" t="s">
        <v>424</v>
      </c>
      <c r="B398" s="4" t="s">
        <v>916</v>
      </c>
      <c r="C398" s="4" t="s">
        <v>50</v>
      </c>
      <c r="D398" s="4" t="s">
        <v>917</v>
      </c>
      <c r="E398" s="4" t="s">
        <v>813</v>
      </c>
      <c r="F398" s="4" t="s">
        <v>813</v>
      </c>
      <c r="G398" s="4" t="s">
        <v>813</v>
      </c>
      <c r="H398" s="4" t="s">
        <v>31</v>
      </c>
      <c r="I398" s="4" t="s">
        <v>918</v>
      </c>
      <c r="J398" s="4" t="s">
        <v>20</v>
      </c>
      <c r="K398" s="4" t="s">
        <v>32</v>
      </c>
      <c r="L398" s="4" t="s">
        <v>33</v>
      </c>
      <c r="M398" s="15">
        <v>87360</v>
      </c>
      <c r="N398" s="15">
        <v>87360</v>
      </c>
      <c r="O398" s="16">
        <v>87360</v>
      </c>
      <c r="P398">
        <f t="shared" si="12"/>
        <v>0</v>
      </c>
      <c r="Q398" t="str">
        <f t="shared" si="13"/>
        <v>Central Canada</v>
      </c>
      <c r="R398">
        <f>IF(Table5[[#This Row],[Position]]="Data Analyst",1,0)</f>
        <v>0</v>
      </c>
      <c r="S398">
        <f>IF(Table5[[#This Row],[Position]]="Data Engineer",1,0)</f>
        <v>0</v>
      </c>
      <c r="T398">
        <f>IF(Table5[[#This Row],[Position]]="Risk Analyst",1,0)</f>
        <v>0</v>
      </c>
      <c r="U398">
        <f>IF(Table5[[#This Row],[Position]]="System Analyst",1,0)</f>
        <v>0</v>
      </c>
      <c r="V398">
        <f>IF(Table5[[#This Row],[Position]]="Business Analyst",1,0)</f>
        <v>0</v>
      </c>
    </row>
    <row r="399" spans="1:22" x14ac:dyDescent="0.2">
      <c r="A399" s="5" t="s">
        <v>424</v>
      </c>
      <c r="B399" s="5" t="s">
        <v>916</v>
      </c>
      <c r="C399" s="5" t="s">
        <v>50</v>
      </c>
      <c r="D399" s="5" t="s">
        <v>917</v>
      </c>
      <c r="E399" s="5" t="s">
        <v>813</v>
      </c>
      <c r="F399" s="5" t="s">
        <v>813</v>
      </c>
      <c r="G399" s="5" t="s">
        <v>813</v>
      </c>
      <c r="H399" s="5" t="s">
        <v>31</v>
      </c>
      <c r="I399" s="5" t="s">
        <v>918</v>
      </c>
      <c r="J399" s="5" t="s">
        <v>20</v>
      </c>
      <c r="K399" s="5" t="s">
        <v>32</v>
      </c>
      <c r="L399" s="5" t="s">
        <v>33</v>
      </c>
      <c r="M399" s="17">
        <v>87360</v>
      </c>
      <c r="N399" s="17">
        <v>87360</v>
      </c>
      <c r="O399" s="18">
        <v>87360</v>
      </c>
      <c r="P399">
        <f t="shared" si="12"/>
        <v>0</v>
      </c>
      <c r="Q399" t="str">
        <f t="shared" si="13"/>
        <v>Central Canada</v>
      </c>
      <c r="R399">
        <f>IF(Table5[[#This Row],[Position]]="Data Analyst",1,0)</f>
        <v>0</v>
      </c>
      <c r="S399">
        <f>IF(Table5[[#This Row],[Position]]="Data Engineer",1,0)</f>
        <v>0</v>
      </c>
      <c r="T399">
        <f>IF(Table5[[#This Row],[Position]]="Risk Analyst",1,0)</f>
        <v>0</v>
      </c>
      <c r="U399">
        <f>IF(Table5[[#This Row],[Position]]="System Analyst",1,0)</f>
        <v>0</v>
      </c>
      <c r="V399">
        <f>IF(Table5[[#This Row],[Position]]="Business Analyst",1,0)</f>
        <v>0</v>
      </c>
    </row>
    <row r="400" spans="1:22" x14ac:dyDescent="0.2">
      <c r="A400" s="4" t="s">
        <v>81</v>
      </c>
      <c r="B400" s="4" t="s">
        <v>187</v>
      </c>
      <c r="C400" s="4" t="s">
        <v>188</v>
      </c>
      <c r="D400" s="4" t="s">
        <v>914</v>
      </c>
      <c r="E400" s="4" t="s">
        <v>344</v>
      </c>
      <c r="F400" s="4" t="s">
        <v>344</v>
      </c>
      <c r="G400" s="4" t="s">
        <v>344</v>
      </c>
      <c r="H400" s="4" t="s">
        <v>53</v>
      </c>
      <c r="I400" s="4" t="s">
        <v>915</v>
      </c>
      <c r="J400" s="4" t="s">
        <v>20</v>
      </c>
      <c r="K400" s="4" t="s">
        <v>32</v>
      </c>
      <c r="L400" s="4" t="s">
        <v>21</v>
      </c>
      <c r="M400" s="15">
        <v>60000</v>
      </c>
      <c r="N400" s="15">
        <v>70000</v>
      </c>
      <c r="O400" s="16">
        <v>65000</v>
      </c>
      <c r="P400">
        <f t="shared" si="12"/>
        <v>0</v>
      </c>
      <c r="Q400" t="str">
        <f t="shared" si="13"/>
        <v>Western Canada</v>
      </c>
      <c r="R400">
        <f>IF(Table5[[#This Row],[Position]]="Data Analyst",1,0)</f>
        <v>0</v>
      </c>
      <c r="S400">
        <f>IF(Table5[[#This Row],[Position]]="Data Engineer",1,0)</f>
        <v>0</v>
      </c>
      <c r="T400">
        <f>IF(Table5[[#This Row],[Position]]="Risk Analyst",1,0)</f>
        <v>0</v>
      </c>
      <c r="U400">
        <f>IF(Table5[[#This Row],[Position]]="System Analyst",1,0)</f>
        <v>0</v>
      </c>
      <c r="V400">
        <f>IF(Table5[[#This Row],[Position]]="Business Analyst",1,0)</f>
        <v>0</v>
      </c>
    </row>
    <row r="401" spans="1:22" x14ac:dyDescent="0.2">
      <c r="A401" s="5" t="s">
        <v>26</v>
      </c>
      <c r="B401" s="5" t="s">
        <v>894</v>
      </c>
      <c r="C401" s="5" t="s">
        <v>50</v>
      </c>
      <c r="D401" s="5" t="s">
        <v>895</v>
      </c>
      <c r="E401" s="5" t="s">
        <v>63</v>
      </c>
      <c r="F401" s="5" t="s">
        <v>63</v>
      </c>
      <c r="G401" s="5" t="s">
        <v>63</v>
      </c>
      <c r="H401" s="5" t="s">
        <v>53</v>
      </c>
      <c r="I401" s="5" t="s">
        <v>586</v>
      </c>
      <c r="J401" s="5" t="s">
        <v>375</v>
      </c>
      <c r="K401" s="5" t="s">
        <v>32</v>
      </c>
      <c r="L401" s="5" t="s">
        <v>46</v>
      </c>
      <c r="M401" s="20">
        <v>60964.799999999901</v>
      </c>
      <c r="N401" s="20">
        <v>80017.599999999904</v>
      </c>
      <c r="O401" s="18">
        <v>70491.199999999997</v>
      </c>
      <c r="P401">
        <f t="shared" si="12"/>
        <v>0</v>
      </c>
      <c r="Q401" t="str">
        <f t="shared" si="13"/>
        <v>Western Canada</v>
      </c>
      <c r="R401">
        <f>IF(Table5[[#This Row],[Position]]="Data Analyst",1,0)</f>
        <v>0</v>
      </c>
      <c r="S401">
        <f>IF(Table5[[#This Row],[Position]]="Data Engineer",1,0)</f>
        <v>0</v>
      </c>
      <c r="T401">
        <f>IF(Table5[[#This Row],[Position]]="Risk Analyst",1,0)</f>
        <v>0</v>
      </c>
      <c r="U401">
        <f>IF(Table5[[#This Row],[Position]]="System Analyst",1,0)</f>
        <v>0</v>
      </c>
      <c r="V401">
        <f>IF(Table5[[#This Row],[Position]]="Business Analyst",1,0)</f>
        <v>0</v>
      </c>
    </row>
    <row r="402" spans="1:22" x14ac:dyDescent="0.2">
      <c r="A402" s="4" t="s">
        <v>26</v>
      </c>
      <c r="B402" s="4" t="s">
        <v>922</v>
      </c>
      <c r="C402" s="4" t="s">
        <v>67</v>
      </c>
      <c r="D402" s="4" t="s">
        <v>484</v>
      </c>
      <c r="E402" s="4" t="s">
        <v>37</v>
      </c>
      <c r="F402" s="4" t="s">
        <v>37</v>
      </c>
      <c r="G402" s="4" t="s">
        <v>37</v>
      </c>
      <c r="H402" s="4" t="s">
        <v>31</v>
      </c>
      <c r="I402" s="4" t="s">
        <v>923</v>
      </c>
      <c r="J402" s="4" t="s">
        <v>20</v>
      </c>
      <c r="K402" s="4" t="s">
        <v>32</v>
      </c>
      <c r="L402" s="4" t="s">
        <v>33</v>
      </c>
      <c r="M402" s="15">
        <v>64123.59</v>
      </c>
      <c r="N402" s="15">
        <v>86600</v>
      </c>
      <c r="O402" s="16">
        <v>75361.794999999998</v>
      </c>
      <c r="P402">
        <f t="shared" si="12"/>
        <v>0</v>
      </c>
      <c r="Q402" t="str">
        <f t="shared" si="13"/>
        <v>Central Canada</v>
      </c>
      <c r="R402">
        <f>IF(Table5[[#This Row],[Position]]="Data Analyst",1,0)</f>
        <v>0</v>
      </c>
      <c r="S402">
        <f>IF(Table5[[#This Row],[Position]]="Data Engineer",1,0)</f>
        <v>0</v>
      </c>
      <c r="T402">
        <f>IF(Table5[[#This Row],[Position]]="Risk Analyst",1,0)</f>
        <v>0</v>
      </c>
      <c r="U402">
        <f>IF(Table5[[#This Row],[Position]]="System Analyst",1,0)</f>
        <v>0</v>
      </c>
      <c r="V402">
        <f>IF(Table5[[#This Row],[Position]]="Business Analyst",1,0)</f>
        <v>0</v>
      </c>
    </row>
    <row r="403" spans="1:22" x14ac:dyDescent="0.2">
      <c r="A403" s="5" t="s">
        <v>96</v>
      </c>
      <c r="B403" s="5" t="s">
        <v>924</v>
      </c>
      <c r="C403" s="5" t="s">
        <v>50</v>
      </c>
      <c r="D403" s="5" t="s">
        <v>925</v>
      </c>
      <c r="E403" s="5" t="s">
        <v>926</v>
      </c>
      <c r="F403" s="5" t="s">
        <v>926</v>
      </c>
      <c r="G403" s="5" t="s">
        <v>926</v>
      </c>
      <c r="H403" s="5" t="s">
        <v>31</v>
      </c>
      <c r="I403" s="5" t="s">
        <v>18</v>
      </c>
      <c r="J403" s="5" t="s">
        <v>20</v>
      </c>
      <c r="K403" s="5" t="s">
        <v>32</v>
      </c>
      <c r="L403" s="5" t="s">
        <v>21</v>
      </c>
      <c r="M403" s="17">
        <v>50000</v>
      </c>
      <c r="N403" s="17">
        <v>76458</v>
      </c>
      <c r="O403" s="18">
        <v>63229</v>
      </c>
      <c r="P403">
        <f t="shared" si="12"/>
        <v>0</v>
      </c>
      <c r="Q403" t="str">
        <f t="shared" si="13"/>
        <v>Central Canada</v>
      </c>
      <c r="R403">
        <f>IF(Table5[[#This Row],[Position]]="Data Analyst",1,0)</f>
        <v>0</v>
      </c>
      <c r="S403">
        <f>IF(Table5[[#This Row],[Position]]="Data Engineer",1,0)</f>
        <v>0</v>
      </c>
      <c r="T403">
        <f>IF(Table5[[#This Row],[Position]]="Risk Analyst",1,0)</f>
        <v>0</v>
      </c>
      <c r="U403">
        <f>IF(Table5[[#This Row],[Position]]="System Analyst",1,0)</f>
        <v>0</v>
      </c>
      <c r="V403">
        <f>IF(Table5[[#This Row],[Position]]="Business Analyst",1,0)</f>
        <v>0</v>
      </c>
    </row>
    <row r="404" spans="1:22" x14ac:dyDescent="0.2">
      <c r="A404" s="4" t="s">
        <v>55</v>
      </c>
      <c r="B404" s="4" t="s">
        <v>927</v>
      </c>
      <c r="C404" s="4" t="s">
        <v>928</v>
      </c>
      <c r="D404" s="4" t="s">
        <v>153</v>
      </c>
      <c r="E404" s="4" t="s">
        <v>154</v>
      </c>
      <c r="F404" s="4" t="s">
        <v>154</v>
      </c>
      <c r="G404" s="4" t="s">
        <v>154</v>
      </c>
      <c r="H404" s="4" t="s">
        <v>31</v>
      </c>
      <c r="I404" s="4" t="s">
        <v>54</v>
      </c>
      <c r="J404" s="4" t="s">
        <v>45</v>
      </c>
      <c r="K404" s="4" t="s">
        <v>32</v>
      </c>
      <c r="L404" s="4" t="s">
        <v>21</v>
      </c>
      <c r="M404" s="15">
        <v>89800</v>
      </c>
      <c r="N404" s="15">
        <v>166300</v>
      </c>
      <c r="O404" s="16">
        <v>128050</v>
      </c>
      <c r="P404">
        <f t="shared" si="12"/>
        <v>0</v>
      </c>
      <c r="Q404" t="str">
        <f t="shared" si="13"/>
        <v>Central Canada</v>
      </c>
      <c r="R404">
        <f>IF(Table5[[#This Row],[Position]]="Data Analyst",1,0)</f>
        <v>0</v>
      </c>
      <c r="S404">
        <f>IF(Table5[[#This Row],[Position]]="Data Engineer",1,0)</f>
        <v>0</v>
      </c>
      <c r="T404">
        <f>IF(Table5[[#This Row],[Position]]="Risk Analyst",1,0)</f>
        <v>0</v>
      </c>
      <c r="U404">
        <f>IF(Table5[[#This Row],[Position]]="System Analyst",1,0)</f>
        <v>0</v>
      </c>
      <c r="V404">
        <f>IF(Table5[[#This Row],[Position]]="Business Analyst",1,0)</f>
        <v>0</v>
      </c>
    </row>
    <row r="405" spans="1:22" x14ac:dyDescent="0.2">
      <c r="A405" s="5" t="s">
        <v>424</v>
      </c>
      <c r="B405" s="5" t="s">
        <v>929</v>
      </c>
      <c r="C405" s="5" t="s">
        <v>50</v>
      </c>
      <c r="D405" s="5" t="s">
        <v>930</v>
      </c>
      <c r="E405" s="5" t="s">
        <v>136</v>
      </c>
      <c r="F405" s="5" t="s">
        <v>136</v>
      </c>
      <c r="G405" s="5" t="s">
        <v>136</v>
      </c>
      <c r="H405" s="5" t="s">
        <v>100</v>
      </c>
      <c r="I405" s="5" t="s">
        <v>931</v>
      </c>
      <c r="J405" s="5" t="s">
        <v>20</v>
      </c>
      <c r="K405" s="5" t="s">
        <v>32</v>
      </c>
      <c r="L405" s="5" t="s">
        <v>481</v>
      </c>
      <c r="M405" s="17">
        <v>30240.560000000001</v>
      </c>
      <c r="N405" s="17">
        <v>57200</v>
      </c>
      <c r="O405" s="18">
        <v>43720.28</v>
      </c>
      <c r="P405">
        <f t="shared" si="12"/>
        <v>0</v>
      </c>
      <c r="Q405" t="str">
        <f t="shared" si="13"/>
        <v>Western Canada</v>
      </c>
      <c r="R405">
        <f>IF(Table5[[#This Row],[Position]]="Data Analyst",1,0)</f>
        <v>0</v>
      </c>
      <c r="S405">
        <f>IF(Table5[[#This Row],[Position]]="Data Engineer",1,0)</f>
        <v>0</v>
      </c>
      <c r="T405">
        <f>IF(Table5[[#This Row],[Position]]="Risk Analyst",1,0)</f>
        <v>0</v>
      </c>
      <c r="U405">
        <f>IF(Table5[[#This Row],[Position]]="System Analyst",1,0)</f>
        <v>0</v>
      </c>
      <c r="V405">
        <f>IF(Table5[[#This Row],[Position]]="Business Analyst",1,0)</f>
        <v>0</v>
      </c>
    </row>
    <row r="406" spans="1:22" x14ac:dyDescent="0.2">
      <c r="A406" s="4" t="s">
        <v>55</v>
      </c>
      <c r="B406" s="4" t="s">
        <v>932</v>
      </c>
      <c r="C406" s="4" t="s">
        <v>50</v>
      </c>
      <c r="D406" s="4" t="s">
        <v>933</v>
      </c>
      <c r="E406" s="4" t="s">
        <v>37</v>
      </c>
      <c r="F406" s="4" t="s">
        <v>37</v>
      </c>
      <c r="G406" s="4" t="s">
        <v>37</v>
      </c>
      <c r="H406" s="4" t="s">
        <v>31</v>
      </c>
      <c r="I406" s="4" t="s">
        <v>87</v>
      </c>
      <c r="J406" s="4" t="s">
        <v>20</v>
      </c>
      <c r="K406" s="4" t="s">
        <v>32</v>
      </c>
      <c r="L406" s="4" t="s">
        <v>150</v>
      </c>
      <c r="M406" s="15">
        <v>71563</v>
      </c>
      <c r="N406" s="15">
        <v>100052</v>
      </c>
      <c r="O406" s="16">
        <v>85807.5</v>
      </c>
      <c r="P406">
        <f t="shared" si="12"/>
        <v>0</v>
      </c>
      <c r="Q406" t="str">
        <f t="shared" si="13"/>
        <v>Central Canada</v>
      </c>
      <c r="R406">
        <f>IF(Table5[[#This Row],[Position]]="Data Analyst",1,0)</f>
        <v>0</v>
      </c>
      <c r="S406">
        <f>IF(Table5[[#This Row],[Position]]="Data Engineer",1,0)</f>
        <v>0</v>
      </c>
      <c r="T406">
        <f>IF(Table5[[#This Row],[Position]]="Risk Analyst",1,0)</f>
        <v>0</v>
      </c>
      <c r="U406">
        <f>IF(Table5[[#This Row],[Position]]="System Analyst",1,0)</f>
        <v>0</v>
      </c>
      <c r="V406">
        <f>IF(Table5[[#This Row],[Position]]="Business Analyst",1,0)</f>
        <v>0</v>
      </c>
    </row>
    <row r="407" spans="1:22" x14ac:dyDescent="0.2">
      <c r="A407" s="5" t="s">
        <v>48</v>
      </c>
      <c r="B407" s="5" t="s">
        <v>934</v>
      </c>
      <c r="C407" s="5" t="s">
        <v>50</v>
      </c>
      <c r="D407" s="5" t="s">
        <v>935</v>
      </c>
      <c r="E407" s="5" t="s">
        <v>37</v>
      </c>
      <c r="F407" s="5" t="s">
        <v>37</v>
      </c>
      <c r="G407" s="5" t="s">
        <v>37</v>
      </c>
      <c r="H407" s="5" t="s">
        <v>31</v>
      </c>
      <c r="I407" s="5" t="s">
        <v>54</v>
      </c>
      <c r="J407" s="5" t="s">
        <v>20</v>
      </c>
      <c r="K407" s="5" t="s">
        <v>32</v>
      </c>
      <c r="L407" s="5" t="s">
        <v>21</v>
      </c>
      <c r="M407" s="17">
        <v>100000</v>
      </c>
      <c r="N407" s="17">
        <v>110000</v>
      </c>
      <c r="O407" s="18">
        <v>105000</v>
      </c>
      <c r="P407">
        <f t="shared" si="12"/>
        <v>0</v>
      </c>
      <c r="Q407" t="str">
        <f t="shared" si="13"/>
        <v>Central Canada</v>
      </c>
      <c r="R407">
        <f>IF(Table5[[#This Row],[Position]]="Data Analyst",1,0)</f>
        <v>0</v>
      </c>
      <c r="S407">
        <f>IF(Table5[[#This Row],[Position]]="Data Engineer",1,0)</f>
        <v>0</v>
      </c>
      <c r="T407">
        <f>IF(Table5[[#This Row],[Position]]="Risk Analyst",1,0)</f>
        <v>0</v>
      </c>
      <c r="U407">
        <f>IF(Table5[[#This Row],[Position]]="System Analyst",1,0)</f>
        <v>0</v>
      </c>
      <c r="V407">
        <f>IF(Table5[[#This Row],[Position]]="Business Analyst",1,0)</f>
        <v>0</v>
      </c>
    </row>
    <row r="408" spans="1:22" x14ac:dyDescent="0.2">
      <c r="A408" s="4" t="s">
        <v>26</v>
      </c>
      <c r="B408" s="4" t="s">
        <v>936</v>
      </c>
      <c r="C408" s="4" t="s">
        <v>50</v>
      </c>
      <c r="D408" s="4" t="s">
        <v>937</v>
      </c>
      <c r="E408" s="4" t="s">
        <v>1835</v>
      </c>
      <c r="F408" s="4" t="s">
        <v>1835</v>
      </c>
      <c r="G408" s="4" t="s">
        <v>1835</v>
      </c>
      <c r="H408" s="4" t="s">
        <v>146</v>
      </c>
      <c r="I408" s="4" t="s">
        <v>589</v>
      </c>
      <c r="J408" s="4" t="s">
        <v>20</v>
      </c>
      <c r="K408" s="4" t="s">
        <v>32</v>
      </c>
      <c r="L408" s="4" t="s">
        <v>21</v>
      </c>
      <c r="M408" s="15">
        <v>64123.59</v>
      </c>
      <c r="N408" s="15">
        <v>86600</v>
      </c>
      <c r="O408" s="16">
        <v>75361.794999999998</v>
      </c>
      <c r="P408">
        <f t="shared" si="12"/>
        <v>0</v>
      </c>
      <c r="Q408" t="str">
        <f t="shared" si="13"/>
        <v>Central Canada</v>
      </c>
      <c r="R408">
        <f>IF(Table5[[#This Row],[Position]]="Data Analyst",1,0)</f>
        <v>0</v>
      </c>
      <c r="S408">
        <f>IF(Table5[[#This Row],[Position]]="Data Engineer",1,0)</f>
        <v>0</v>
      </c>
      <c r="T408">
        <f>IF(Table5[[#This Row],[Position]]="Risk Analyst",1,0)</f>
        <v>0</v>
      </c>
      <c r="U408">
        <f>IF(Table5[[#This Row],[Position]]="System Analyst",1,0)</f>
        <v>0</v>
      </c>
      <c r="V408">
        <f>IF(Table5[[#This Row],[Position]]="Business Analyst",1,0)</f>
        <v>0</v>
      </c>
    </row>
    <row r="409" spans="1:22" x14ac:dyDescent="0.2">
      <c r="A409" s="5" t="s">
        <v>81</v>
      </c>
      <c r="B409" s="5" t="s">
        <v>938</v>
      </c>
      <c r="C409" s="5" t="s">
        <v>50</v>
      </c>
      <c r="D409" s="5" t="s">
        <v>939</v>
      </c>
      <c r="E409" s="5" t="s">
        <v>37</v>
      </c>
      <c r="F409" s="5" t="s">
        <v>37</v>
      </c>
      <c r="G409" s="5" t="s">
        <v>37</v>
      </c>
      <c r="H409" s="5" t="s">
        <v>31</v>
      </c>
      <c r="I409" s="5" t="s">
        <v>940</v>
      </c>
      <c r="J409" s="5" t="s">
        <v>45</v>
      </c>
      <c r="K409" s="5" t="s">
        <v>32</v>
      </c>
      <c r="L409" s="5" t="s">
        <v>21</v>
      </c>
      <c r="M409" s="17">
        <v>66000</v>
      </c>
      <c r="N409" s="17">
        <v>84500</v>
      </c>
      <c r="O409" s="18">
        <v>75250</v>
      </c>
      <c r="P409">
        <f t="shared" si="12"/>
        <v>0</v>
      </c>
      <c r="Q409" t="str">
        <f t="shared" si="13"/>
        <v>Central Canada</v>
      </c>
      <c r="R409">
        <f>IF(Table5[[#This Row],[Position]]="Data Analyst",1,0)</f>
        <v>0</v>
      </c>
      <c r="S409">
        <f>IF(Table5[[#This Row],[Position]]="Data Engineer",1,0)</f>
        <v>0</v>
      </c>
      <c r="T409">
        <f>IF(Table5[[#This Row],[Position]]="Risk Analyst",1,0)</f>
        <v>0</v>
      </c>
      <c r="U409">
        <f>IF(Table5[[#This Row],[Position]]="System Analyst",1,0)</f>
        <v>0</v>
      </c>
      <c r="V409">
        <f>IF(Table5[[#This Row],[Position]]="Business Analyst",1,0)</f>
        <v>0</v>
      </c>
    </row>
    <row r="410" spans="1:22" x14ac:dyDescent="0.2">
      <c r="A410" s="4" t="s">
        <v>26</v>
      </c>
      <c r="B410" s="4" t="s">
        <v>941</v>
      </c>
      <c r="C410" s="4" t="s">
        <v>15</v>
      </c>
      <c r="D410" s="4" t="s">
        <v>942</v>
      </c>
      <c r="E410" s="4" t="s">
        <v>37</v>
      </c>
      <c r="F410" s="4" t="s">
        <v>37</v>
      </c>
      <c r="G410" s="4" t="s">
        <v>37</v>
      </c>
      <c r="H410" s="4" t="s">
        <v>31</v>
      </c>
      <c r="I410" s="4" t="s">
        <v>943</v>
      </c>
      <c r="J410" s="4" t="s">
        <v>20</v>
      </c>
      <c r="K410" s="4" t="s">
        <v>32</v>
      </c>
      <c r="L410" s="4" t="s">
        <v>21</v>
      </c>
      <c r="M410" s="15">
        <v>64123.59</v>
      </c>
      <c r="N410" s="15">
        <v>86600</v>
      </c>
      <c r="O410" s="16">
        <v>75361.794999999998</v>
      </c>
      <c r="P410">
        <f t="shared" si="12"/>
        <v>0</v>
      </c>
      <c r="Q410" t="str">
        <f t="shared" si="13"/>
        <v>Central Canada</v>
      </c>
      <c r="R410">
        <f>IF(Table5[[#This Row],[Position]]="Data Analyst",1,0)</f>
        <v>0</v>
      </c>
      <c r="S410">
        <f>IF(Table5[[#This Row],[Position]]="Data Engineer",1,0)</f>
        <v>0</v>
      </c>
      <c r="T410">
        <f>IF(Table5[[#This Row],[Position]]="Risk Analyst",1,0)</f>
        <v>1</v>
      </c>
      <c r="U410">
        <f>IF(Table5[[#This Row],[Position]]="System Analyst",1,0)</f>
        <v>0</v>
      </c>
      <c r="V410">
        <f>IF(Table5[[#This Row],[Position]]="Business Analyst",1,0)</f>
        <v>0</v>
      </c>
    </row>
    <row r="411" spans="1:22" x14ac:dyDescent="0.2">
      <c r="A411" s="5" t="s">
        <v>55</v>
      </c>
      <c r="B411" s="5" t="s">
        <v>853</v>
      </c>
      <c r="C411" s="5" t="s">
        <v>15</v>
      </c>
      <c r="D411" s="5" t="s">
        <v>854</v>
      </c>
      <c r="E411" s="5" t="s">
        <v>487</v>
      </c>
      <c r="F411" s="5" t="s">
        <v>487</v>
      </c>
      <c r="G411" s="5" t="s">
        <v>487</v>
      </c>
      <c r="H411" s="5" t="s">
        <v>31</v>
      </c>
      <c r="I411" s="5" t="s">
        <v>855</v>
      </c>
      <c r="J411" s="5" t="s">
        <v>20</v>
      </c>
      <c r="K411" s="5" t="s">
        <v>32</v>
      </c>
      <c r="L411" s="5" t="s">
        <v>21</v>
      </c>
      <c r="M411" s="17">
        <v>43200</v>
      </c>
      <c r="N411" s="17">
        <v>70800</v>
      </c>
      <c r="O411" s="18">
        <v>57000</v>
      </c>
      <c r="P411">
        <f t="shared" si="12"/>
        <v>0</v>
      </c>
      <c r="Q411" t="str">
        <f t="shared" si="13"/>
        <v>Central Canada</v>
      </c>
      <c r="R411">
        <f>IF(Table5[[#This Row],[Position]]="Data Analyst",1,0)</f>
        <v>0</v>
      </c>
      <c r="S411">
        <f>IF(Table5[[#This Row],[Position]]="Data Engineer",1,0)</f>
        <v>0</v>
      </c>
      <c r="T411">
        <f>IF(Table5[[#This Row],[Position]]="Risk Analyst",1,0)</f>
        <v>1</v>
      </c>
      <c r="U411">
        <f>IF(Table5[[#This Row],[Position]]="System Analyst",1,0)</f>
        <v>0</v>
      </c>
      <c r="V411">
        <f>IF(Table5[[#This Row],[Position]]="Business Analyst",1,0)</f>
        <v>0</v>
      </c>
    </row>
    <row r="412" spans="1:22" x14ac:dyDescent="0.2">
      <c r="A412" s="4" t="s">
        <v>48</v>
      </c>
      <c r="B412" s="4" t="s">
        <v>934</v>
      </c>
      <c r="C412" s="4" t="s">
        <v>50</v>
      </c>
      <c r="D412" s="4" t="s">
        <v>935</v>
      </c>
      <c r="E412" s="4" t="s">
        <v>482</v>
      </c>
      <c r="F412" s="4" t="s">
        <v>482</v>
      </c>
      <c r="G412" s="4" t="s">
        <v>482</v>
      </c>
      <c r="H412" s="4" t="s">
        <v>31</v>
      </c>
      <c r="I412" s="4" t="s">
        <v>54</v>
      </c>
      <c r="J412" s="4" t="s">
        <v>20</v>
      </c>
      <c r="K412" s="4" t="s">
        <v>32</v>
      </c>
      <c r="L412" s="4" t="s">
        <v>21</v>
      </c>
      <c r="M412" s="15">
        <v>100000</v>
      </c>
      <c r="N412" s="15">
        <v>110000</v>
      </c>
      <c r="O412" s="16">
        <v>105000</v>
      </c>
      <c r="P412">
        <f t="shared" si="12"/>
        <v>0</v>
      </c>
      <c r="Q412" t="str">
        <f t="shared" si="13"/>
        <v>Central Canada</v>
      </c>
      <c r="R412">
        <f>IF(Table5[[#This Row],[Position]]="Data Analyst",1,0)</f>
        <v>0</v>
      </c>
      <c r="S412">
        <f>IF(Table5[[#This Row],[Position]]="Data Engineer",1,0)</f>
        <v>0</v>
      </c>
      <c r="T412">
        <f>IF(Table5[[#This Row],[Position]]="Risk Analyst",1,0)</f>
        <v>0</v>
      </c>
      <c r="U412">
        <f>IF(Table5[[#This Row],[Position]]="System Analyst",1,0)</f>
        <v>0</v>
      </c>
      <c r="V412">
        <f>IF(Table5[[#This Row],[Position]]="Business Analyst",1,0)</f>
        <v>0</v>
      </c>
    </row>
    <row r="413" spans="1:22" x14ac:dyDescent="0.2">
      <c r="A413" s="5" t="s">
        <v>22</v>
      </c>
      <c r="B413" s="5" t="s">
        <v>944</v>
      </c>
      <c r="C413" s="5" t="s">
        <v>50</v>
      </c>
      <c r="D413" s="5" t="s">
        <v>126</v>
      </c>
      <c r="E413" s="5" t="s">
        <v>1835</v>
      </c>
      <c r="F413" s="5" t="s">
        <v>1835</v>
      </c>
      <c r="G413" s="5" t="s">
        <v>1835</v>
      </c>
      <c r="H413" s="5" t="s">
        <v>146</v>
      </c>
      <c r="I413" s="5" t="s">
        <v>18</v>
      </c>
      <c r="J413" s="5" t="s">
        <v>20</v>
      </c>
      <c r="K413" s="5" t="s">
        <v>32</v>
      </c>
      <c r="L413" s="5" t="s">
        <v>93</v>
      </c>
      <c r="M413" s="17">
        <v>54500</v>
      </c>
      <c r="N413" s="17">
        <v>101500</v>
      </c>
      <c r="O413" s="18">
        <v>78000</v>
      </c>
      <c r="P413">
        <f t="shared" si="12"/>
        <v>0</v>
      </c>
      <c r="Q413" t="str">
        <f t="shared" si="13"/>
        <v>Central Canada</v>
      </c>
      <c r="R413">
        <f>IF(Table5[[#This Row],[Position]]="Data Analyst",1,0)</f>
        <v>0</v>
      </c>
      <c r="S413">
        <f>IF(Table5[[#This Row],[Position]]="Data Engineer",1,0)</f>
        <v>0</v>
      </c>
      <c r="T413">
        <f>IF(Table5[[#This Row],[Position]]="Risk Analyst",1,0)</f>
        <v>0</v>
      </c>
      <c r="U413">
        <f>IF(Table5[[#This Row],[Position]]="System Analyst",1,0)</f>
        <v>0</v>
      </c>
      <c r="V413">
        <f>IF(Table5[[#This Row],[Position]]="Business Analyst",1,0)</f>
        <v>0</v>
      </c>
    </row>
    <row r="414" spans="1:22" x14ac:dyDescent="0.2">
      <c r="A414" s="4" t="s">
        <v>88</v>
      </c>
      <c r="B414" s="4" t="s">
        <v>321</v>
      </c>
      <c r="C414" s="4" t="s">
        <v>90</v>
      </c>
      <c r="D414" s="4" t="s">
        <v>945</v>
      </c>
      <c r="E414" s="4" t="s">
        <v>123</v>
      </c>
      <c r="F414" s="4" t="s">
        <v>123</v>
      </c>
      <c r="G414" s="4" t="s">
        <v>123</v>
      </c>
      <c r="H414" s="4" t="s">
        <v>31</v>
      </c>
      <c r="I414" s="4" t="s">
        <v>946</v>
      </c>
      <c r="J414" s="4" t="s">
        <v>20</v>
      </c>
      <c r="K414" s="4" t="s">
        <v>32</v>
      </c>
      <c r="L414" s="4" t="s">
        <v>21</v>
      </c>
      <c r="M414" s="15">
        <v>85816.8</v>
      </c>
      <c r="N414" s="15">
        <v>91520</v>
      </c>
      <c r="O414" s="16">
        <v>88668.4</v>
      </c>
      <c r="P414">
        <f t="shared" si="12"/>
        <v>0</v>
      </c>
      <c r="Q414" t="str">
        <f t="shared" si="13"/>
        <v>Central Canada</v>
      </c>
      <c r="R414">
        <f>IF(Table5[[#This Row],[Position]]="Data Analyst",1,0)</f>
        <v>0</v>
      </c>
      <c r="S414">
        <f>IF(Table5[[#This Row],[Position]]="Data Engineer",1,0)</f>
        <v>0</v>
      </c>
      <c r="T414">
        <f>IF(Table5[[#This Row],[Position]]="Risk Analyst",1,0)</f>
        <v>0</v>
      </c>
      <c r="U414">
        <f>IF(Table5[[#This Row],[Position]]="System Analyst",1,0)</f>
        <v>1</v>
      </c>
      <c r="V414">
        <f>IF(Table5[[#This Row],[Position]]="Business Analyst",1,0)</f>
        <v>0</v>
      </c>
    </row>
    <row r="415" spans="1:22" x14ac:dyDescent="0.2">
      <c r="A415" s="5" t="s">
        <v>55</v>
      </c>
      <c r="B415" s="5" t="s">
        <v>947</v>
      </c>
      <c r="C415" s="5" t="s">
        <v>50</v>
      </c>
      <c r="D415" s="5" t="s">
        <v>948</v>
      </c>
      <c r="E415" s="5" t="s">
        <v>99</v>
      </c>
      <c r="F415" s="5" t="s">
        <v>99</v>
      </c>
      <c r="G415" s="5" t="s">
        <v>99</v>
      </c>
      <c r="H415" s="5" t="s">
        <v>100</v>
      </c>
      <c r="I415" s="5" t="s">
        <v>311</v>
      </c>
      <c r="J415" s="5" t="s">
        <v>20</v>
      </c>
      <c r="K415" s="5" t="s">
        <v>32</v>
      </c>
      <c r="L415" s="5" t="s">
        <v>93</v>
      </c>
      <c r="M415" s="17">
        <v>68000</v>
      </c>
      <c r="N415" s="17">
        <v>88300</v>
      </c>
      <c r="O415" s="18">
        <v>78150</v>
      </c>
      <c r="P415">
        <f t="shared" si="12"/>
        <v>0</v>
      </c>
      <c r="Q415" t="str">
        <f t="shared" si="13"/>
        <v>Western Canada</v>
      </c>
      <c r="R415">
        <f>IF(Table5[[#This Row],[Position]]="Data Analyst",1,0)</f>
        <v>0</v>
      </c>
      <c r="S415">
        <f>IF(Table5[[#This Row],[Position]]="Data Engineer",1,0)</f>
        <v>0</v>
      </c>
      <c r="T415">
        <f>IF(Table5[[#This Row],[Position]]="Risk Analyst",1,0)</f>
        <v>0</v>
      </c>
      <c r="U415">
        <f>IF(Table5[[#This Row],[Position]]="System Analyst",1,0)</f>
        <v>0</v>
      </c>
      <c r="V415">
        <f>IF(Table5[[#This Row],[Position]]="Business Analyst",1,0)</f>
        <v>0</v>
      </c>
    </row>
    <row r="416" spans="1:22" x14ac:dyDescent="0.2">
      <c r="A416" s="4" t="s">
        <v>424</v>
      </c>
      <c r="B416" s="4" t="s">
        <v>949</v>
      </c>
      <c r="C416" s="4" t="s">
        <v>50</v>
      </c>
      <c r="D416" s="4" t="s">
        <v>950</v>
      </c>
      <c r="E416" s="4" t="s">
        <v>951</v>
      </c>
      <c r="F416" s="4" t="s">
        <v>951</v>
      </c>
      <c r="G416" s="4" t="s">
        <v>951</v>
      </c>
      <c r="H416" s="4" t="s">
        <v>100</v>
      </c>
      <c r="I416" s="4" t="s">
        <v>19</v>
      </c>
      <c r="J416" s="4" t="s">
        <v>20</v>
      </c>
      <c r="K416" s="4" t="s">
        <v>32</v>
      </c>
      <c r="L416" s="4" t="s">
        <v>481</v>
      </c>
      <c r="M416" s="15">
        <v>94515.199999999997</v>
      </c>
      <c r="N416" s="15">
        <v>111196.8</v>
      </c>
      <c r="O416" s="16">
        <v>102856</v>
      </c>
      <c r="P416">
        <f t="shared" si="12"/>
        <v>0</v>
      </c>
      <c r="Q416" t="str">
        <f t="shared" si="13"/>
        <v>Western Canada</v>
      </c>
      <c r="R416">
        <f>IF(Table5[[#This Row],[Position]]="Data Analyst",1,0)</f>
        <v>0</v>
      </c>
      <c r="S416">
        <f>IF(Table5[[#This Row],[Position]]="Data Engineer",1,0)</f>
        <v>0</v>
      </c>
      <c r="T416">
        <f>IF(Table5[[#This Row],[Position]]="Risk Analyst",1,0)</f>
        <v>0</v>
      </c>
      <c r="U416">
        <f>IF(Table5[[#This Row],[Position]]="System Analyst",1,0)</f>
        <v>0</v>
      </c>
      <c r="V416">
        <f>IF(Table5[[#This Row],[Position]]="Business Analyst",1,0)</f>
        <v>0</v>
      </c>
    </row>
    <row r="417" spans="1:22" x14ac:dyDescent="0.2">
      <c r="A417" s="5" t="s">
        <v>55</v>
      </c>
      <c r="B417" s="5" t="s">
        <v>853</v>
      </c>
      <c r="C417" s="5" t="s">
        <v>15</v>
      </c>
      <c r="D417" s="5" t="s">
        <v>854</v>
      </c>
      <c r="E417" s="5" t="s">
        <v>1835</v>
      </c>
      <c r="F417" s="5" t="s">
        <v>1835</v>
      </c>
      <c r="G417" s="5" t="s">
        <v>1835</v>
      </c>
      <c r="H417" s="5" t="s">
        <v>146</v>
      </c>
      <c r="I417" s="5" t="s">
        <v>855</v>
      </c>
      <c r="J417" s="5" t="s">
        <v>20</v>
      </c>
      <c r="K417" s="5" t="s">
        <v>32</v>
      </c>
      <c r="L417" s="5" t="s">
        <v>21</v>
      </c>
      <c r="M417" s="17">
        <v>43200</v>
      </c>
      <c r="N417" s="17">
        <v>70800</v>
      </c>
      <c r="O417" s="18">
        <v>57000</v>
      </c>
      <c r="P417">
        <f t="shared" si="12"/>
        <v>0</v>
      </c>
      <c r="Q417" t="str">
        <f t="shared" si="13"/>
        <v>Central Canada</v>
      </c>
      <c r="R417">
        <f>IF(Table5[[#This Row],[Position]]="Data Analyst",1,0)</f>
        <v>0</v>
      </c>
      <c r="S417">
        <f>IF(Table5[[#This Row],[Position]]="Data Engineer",1,0)</f>
        <v>0</v>
      </c>
      <c r="T417">
        <f>IF(Table5[[#This Row],[Position]]="Risk Analyst",1,0)</f>
        <v>1</v>
      </c>
      <c r="U417">
        <f>IF(Table5[[#This Row],[Position]]="System Analyst",1,0)</f>
        <v>0</v>
      </c>
      <c r="V417">
        <f>IF(Table5[[#This Row],[Position]]="Business Analyst",1,0)</f>
        <v>0</v>
      </c>
    </row>
    <row r="418" spans="1:22" x14ac:dyDescent="0.2">
      <c r="A418" s="4" t="s">
        <v>48</v>
      </c>
      <c r="B418" s="4" t="s">
        <v>952</v>
      </c>
      <c r="C418" s="4" t="s">
        <v>50</v>
      </c>
      <c r="D418" s="4" t="s">
        <v>953</v>
      </c>
      <c r="E418" s="4" t="s">
        <v>600</v>
      </c>
      <c r="F418" s="4" t="s">
        <v>600</v>
      </c>
      <c r="G418" s="4" t="s">
        <v>600</v>
      </c>
      <c r="H418" s="4" t="s">
        <v>31</v>
      </c>
      <c r="I418" s="4" t="s">
        <v>954</v>
      </c>
      <c r="J418" s="4" t="s">
        <v>20</v>
      </c>
      <c r="K418" s="4" t="s">
        <v>32</v>
      </c>
      <c r="L418" s="4" t="s">
        <v>21</v>
      </c>
      <c r="M418" s="15">
        <v>68500</v>
      </c>
      <c r="N418" s="15">
        <v>87000</v>
      </c>
      <c r="O418" s="16">
        <v>77750</v>
      </c>
      <c r="P418">
        <f t="shared" si="12"/>
        <v>0</v>
      </c>
      <c r="Q418" t="str">
        <f t="shared" si="13"/>
        <v>Central Canada</v>
      </c>
      <c r="R418">
        <f>IF(Table5[[#This Row],[Position]]="Data Analyst",1,0)</f>
        <v>0</v>
      </c>
      <c r="S418">
        <f>IF(Table5[[#This Row],[Position]]="Data Engineer",1,0)</f>
        <v>0</v>
      </c>
      <c r="T418">
        <f>IF(Table5[[#This Row],[Position]]="Risk Analyst",1,0)</f>
        <v>0</v>
      </c>
      <c r="U418">
        <f>IF(Table5[[#This Row],[Position]]="System Analyst",1,0)</f>
        <v>0</v>
      </c>
      <c r="V418">
        <f>IF(Table5[[#This Row],[Position]]="Business Analyst",1,0)</f>
        <v>0</v>
      </c>
    </row>
    <row r="419" spans="1:22" x14ac:dyDescent="0.2">
      <c r="A419" s="5" t="s">
        <v>22</v>
      </c>
      <c r="B419" s="5" t="s">
        <v>23</v>
      </c>
      <c r="C419" s="5" t="s">
        <v>23</v>
      </c>
      <c r="D419" s="5" t="s">
        <v>955</v>
      </c>
      <c r="E419" s="5" t="s">
        <v>58</v>
      </c>
      <c r="F419" s="5" t="s">
        <v>58</v>
      </c>
      <c r="G419" s="5" t="s">
        <v>58</v>
      </c>
      <c r="H419" s="5" t="s">
        <v>31</v>
      </c>
      <c r="I419" s="5" t="s">
        <v>956</v>
      </c>
      <c r="J419" s="5" t="s">
        <v>20</v>
      </c>
      <c r="K419" s="5" t="s">
        <v>32</v>
      </c>
      <c r="L419" s="5" t="s">
        <v>33</v>
      </c>
      <c r="M419" s="17">
        <v>57200</v>
      </c>
      <c r="N419" s="17">
        <v>78000</v>
      </c>
      <c r="O419" s="18">
        <v>67600</v>
      </c>
      <c r="P419">
        <f t="shared" si="12"/>
        <v>0</v>
      </c>
      <c r="Q419" t="str">
        <f t="shared" si="13"/>
        <v>Central Canada</v>
      </c>
      <c r="R419">
        <f>IF(Table5[[#This Row],[Position]]="Data Analyst",1,0)</f>
        <v>0</v>
      </c>
      <c r="S419">
        <f>IF(Table5[[#This Row],[Position]]="Data Engineer",1,0)</f>
        <v>0</v>
      </c>
      <c r="T419">
        <f>IF(Table5[[#This Row],[Position]]="Risk Analyst",1,0)</f>
        <v>0</v>
      </c>
      <c r="U419">
        <f>IF(Table5[[#This Row],[Position]]="System Analyst",1,0)</f>
        <v>0</v>
      </c>
      <c r="V419">
        <f>IF(Table5[[#This Row],[Position]]="Business Analyst",1,0)</f>
        <v>1</v>
      </c>
    </row>
    <row r="420" spans="1:22" x14ac:dyDescent="0.2">
      <c r="A420" s="4" t="s">
        <v>13</v>
      </c>
      <c r="B420" s="4" t="s">
        <v>957</v>
      </c>
      <c r="C420" s="4" t="s">
        <v>50</v>
      </c>
      <c r="D420" s="4" t="s">
        <v>958</v>
      </c>
      <c r="E420" s="4" t="s">
        <v>959</v>
      </c>
      <c r="F420" s="4" t="s">
        <v>17</v>
      </c>
      <c r="G420" s="4" t="s">
        <v>2981</v>
      </c>
      <c r="H420" s="4" t="s">
        <v>100</v>
      </c>
      <c r="I420" s="4" t="s">
        <v>960</v>
      </c>
      <c r="J420" s="4" t="s">
        <v>20</v>
      </c>
      <c r="K420" s="4" t="s">
        <v>17</v>
      </c>
      <c r="L420" s="4" t="s">
        <v>33</v>
      </c>
      <c r="M420" s="15">
        <v>67450.89</v>
      </c>
      <c r="N420" s="15">
        <v>97437.66</v>
      </c>
      <c r="O420" s="16">
        <v>82444.274999999994</v>
      </c>
      <c r="P420">
        <f t="shared" si="12"/>
        <v>1</v>
      </c>
      <c r="Q420" t="str">
        <f t="shared" si="13"/>
        <v>Western Canada</v>
      </c>
      <c r="R420">
        <f>IF(Table5[[#This Row],[Position]]="Data Analyst",1,0)</f>
        <v>0</v>
      </c>
      <c r="S420">
        <f>IF(Table5[[#This Row],[Position]]="Data Engineer",1,0)</f>
        <v>0</v>
      </c>
      <c r="T420">
        <f>IF(Table5[[#This Row],[Position]]="Risk Analyst",1,0)</f>
        <v>0</v>
      </c>
      <c r="U420">
        <f>IF(Table5[[#This Row],[Position]]="System Analyst",1,0)</f>
        <v>0</v>
      </c>
      <c r="V420">
        <f>IF(Table5[[#This Row],[Position]]="Business Analyst",1,0)</f>
        <v>0</v>
      </c>
    </row>
    <row r="421" spans="1:22" x14ac:dyDescent="0.2">
      <c r="A421" s="5" t="s">
        <v>55</v>
      </c>
      <c r="B421" s="5" t="s">
        <v>961</v>
      </c>
      <c r="C421" s="5" t="s">
        <v>23</v>
      </c>
      <c r="D421" s="5" t="s">
        <v>962</v>
      </c>
      <c r="E421" s="5" t="s">
        <v>110</v>
      </c>
      <c r="F421" s="5" t="s">
        <v>110</v>
      </c>
      <c r="G421" s="5" t="s">
        <v>110</v>
      </c>
      <c r="H421" s="5" t="s">
        <v>31</v>
      </c>
      <c r="I421" s="5" t="s">
        <v>54</v>
      </c>
      <c r="J421" s="5" t="s">
        <v>20</v>
      </c>
      <c r="K421" s="5" t="s">
        <v>32</v>
      </c>
      <c r="L421" s="5" t="s">
        <v>21</v>
      </c>
      <c r="M421" s="17">
        <v>68000</v>
      </c>
      <c r="N421" s="17">
        <v>88300</v>
      </c>
      <c r="O421" s="18">
        <v>78150</v>
      </c>
      <c r="P421">
        <f t="shared" si="12"/>
        <v>0</v>
      </c>
      <c r="Q421" t="str">
        <f t="shared" si="13"/>
        <v>Central Canada</v>
      </c>
      <c r="R421">
        <f>IF(Table5[[#This Row],[Position]]="Data Analyst",1,0)</f>
        <v>0</v>
      </c>
      <c r="S421">
        <f>IF(Table5[[#This Row],[Position]]="Data Engineer",1,0)</f>
        <v>0</v>
      </c>
      <c r="T421">
        <f>IF(Table5[[#This Row],[Position]]="Risk Analyst",1,0)</f>
        <v>0</v>
      </c>
      <c r="U421">
        <f>IF(Table5[[#This Row],[Position]]="System Analyst",1,0)</f>
        <v>0</v>
      </c>
      <c r="V421">
        <f>IF(Table5[[#This Row],[Position]]="Business Analyst",1,0)</f>
        <v>1</v>
      </c>
    </row>
    <row r="422" spans="1:22" x14ac:dyDescent="0.2">
      <c r="A422" s="4" t="s">
        <v>81</v>
      </c>
      <c r="B422" s="4" t="s">
        <v>963</v>
      </c>
      <c r="C422" s="4" t="s">
        <v>23</v>
      </c>
      <c r="D422" s="4" t="s">
        <v>964</v>
      </c>
      <c r="E422" s="4" t="s">
        <v>136</v>
      </c>
      <c r="F422" s="4" t="s">
        <v>136</v>
      </c>
      <c r="G422" s="4" t="s">
        <v>136</v>
      </c>
      <c r="H422" s="4" t="s">
        <v>100</v>
      </c>
      <c r="I422" s="4" t="s">
        <v>965</v>
      </c>
      <c r="J422" s="4" t="s">
        <v>45</v>
      </c>
      <c r="K422" s="4" t="s">
        <v>32</v>
      </c>
      <c r="L422" s="4" t="s">
        <v>39</v>
      </c>
      <c r="M422" s="15">
        <v>77335</v>
      </c>
      <c r="N422" s="15">
        <v>113793</v>
      </c>
      <c r="O422" s="16">
        <v>95564</v>
      </c>
      <c r="P422">
        <f t="shared" si="12"/>
        <v>0</v>
      </c>
      <c r="Q422" t="str">
        <f t="shared" si="13"/>
        <v>Western Canada</v>
      </c>
      <c r="R422">
        <f>IF(Table5[[#This Row],[Position]]="Data Analyst",1,0)</f>
        <v>0</v>
      </c>
      <c r="S422">
        <f>IF(Table5[[#This Row],[Position]]="Data Engineer",1,0)</f>
        <v>0</v>
      </c>
      <c r="T422">
        <f>IF(Table5[[#This Row],[Position]]="Risk Analyst",1,0)</f>
        <v>0</v>
      </c>
      <c r="U422">
        <f>IF(Table5[[#This Row],[Position]]="System Analyst",1,0)</f>
        <v>0</v>
      </c>
      <c r="V422">
        <f>IF(Table5[[#This Row],[Position]]="Business Analyst",1,0)</f>
        <v>1</v>
      </c>
    </row>
    <row r="423" spans="1:22" x14ac:dyDescent="0.2">
      <c r="A423" s="5" t="s">
        <v>81</v>
      </c>
      <c r="B423" s="5" t="s">
        <v>966</v>
      </c>
      <c r="C423" s="5" t="s">
        <v>23</v>
      </c>
      <c r="D423" s="5" t="s">
        <v>967</v>
      </c>
      <c r="E423" s="5" t="s">
        <v>260</v>
      </c>
      <c r="F423" s="5" t="s">
        <v>260</v>
      </c>
      <c r="G423" s="5" t="s">
        <v>260</v>
      </c>
      <c r="H423" s="5" t="s">
        <v>186</v>
      </c>
      <c r="I423" s="5" t="s">
        <v>685</v>
      </c>
      <c r="J423" s="5" t="s">
        <v>45</v>
      </c>
      <c r="K423" s="5" t="s">
        <v>32</v>
      </c>
      <c r="L423" s="5" t="s">
        <v>21</v>
      </c>
      <c r="M423" s="17">
        <v>66000</v>
      </c>
      <c r="N423" s="17">
        <v>84500</v>
      </c>
      <c r="O423" s="18">
        <v>75250</v>
      </c>
      <c r="P423">
        <f t="shared" si="12"/>
        <v>0</v>
      </c>
      <c r="Q423" t="str">
        <f t="shared" si="13"/>
        <v>Atlantic Canada</v>
      </c>
      <c r="R423">
        <f>IF(Table5[[#This Row],[Position]]="Data Analyst",1,0)</f>
        <v>0</v>
      </c>
      <c r="S423">
        <f>IF(Table5[[#This Row],[Position]]="Data Engineer",1,0)</f>
        <v>0</v>
      </c>
      <c r="T423">
        <f>IF(Table5[[#This Row],[Position]]="Risk Analyst",1,0)</f>
        <v>0</v>
      </c>
      <c r="U423">
        <f>IF(Table5[[#This Row],[Position]]="System Analyst",1,0)</f>
        <v>0</v>
      </c>
      <c r="V423">
        <f>IF(Table5[[#This Row],[Position]]="Business Analyst",1,0)</f>
        <v>1</v>
      </c>
    </row>
    <row r="424" spans="1:22" x14ac:dyDescent="0.2">
      <c r="A424" s="4" t="s">
        <v>22</v>
      </c>
      <c r="B424" s="4" t="s">
        <v>23</v>
      </c>
      <c r="C424" s="4" t="s">
        <v>23</v>
      </c>
      <c r="D424" s="4" t="s">
        <v>861</v>
      </c>
      <c r="E424" s="4" t="s">
        <v>99</v>
      </c>
      <c r="F424" s="4" t="s">
        <v>99</v>
      </c>
      <c r="G424" s="4" t="s">
        <v>99</v>
      </c>
      <c r="H424" s="4" t="s">
        <v>100</v>
      </c>
      <c r="I424" s="4" t="s">
        <v>862</v>
      </c>
      <c r="J424" s="4" t="s">
        <v>20</v>
      </c>
      <c r="K424" s="4" t="s">
        <v>32</v>
      </c>
      <c r="L424" s="4" t="s">
        <v>21</v>
      </c>
      <c r="M424" s="15">
        <v>92701</v>
      </c>
      <c r="N424" s="15">
        <v>107185</v>
      </c>
      <c r="O424" s="16">
        <v>99943</v>
      </c>
      <c r="P424">
        <f t="shared" si="12"/>
        <v>0</v>
      </c>
      <c r="Q424" t="str">
        <f t="shared" si="13"/>
        <v>Western Canada</v>
      </c>
      <c r="R424">
        <f>IF(Table5[[#This Row],[Position]]="Data Analyst",1,0)</f>
        <v>0</v>
      </c>
      <c r="S424">
        <f>IF(Table5[[#This Row],[Position]]="Data Engineer",1,0)</f>
        <v>0</v>
      </c>
      <c r="T424">
        <f>IF(Table5[[#This Row],[Position]]="Risk Analyst",1,0)</f>
        <v>0</v>
      </c>
      <c r="U424">
        <f>IF(Table5[[#This Row],[Position]]="System Analyst",1,0)</f>
        <v>0</v>
      </c>
      <c r="V424">
        <f>IF(Table5[[#This Row],[Position]]="Business Analyst",1,0)</f>
        <v>1</v>
      </c>
    </row>
    <row r="425" spans="1:22" x14ac:dyDescent="0.2">
      <c r="A425" s="5" t="s">
        <v>88</v>
      </c>
      <c r="B425" s="5" t="s">
        <v>968</v>
      </c>
      <c r="C425" s="5" t="s">
        <v>28</v>
      </c>
      <c r="D425" s="5" t="s">
        <v>374</v>
      </c>
      <c r="E425" s="5" t="s">
        <v>136</v>
      </c>
      <c r="F425" s="5" t="s">
        <v>136</v>
      </c>
      <c r="G425" s="5" t="s">
        <v>136</v>
      </c>
      <c r="H425" s="5" t="s">
        <v>100</v>
      </c>
      <c r="I425" s="5" t="s">
        <v>54</v>
      </c>
      <c r="J425" s="5" t="s">
        <v>20</v>
      </c>
      <c r="K425" s="5" t="s">
        <v>32</v>
      </c>
      <c r="L425" s="5" t="s">
        <v>33</v>
      </c>
      <c r="M425" s="17">
        <v>85633.600000000006</v>
      </c>
      <c r="N425" s="17">
        <v>106995.2</v>
      </c>
      <c r="O425" s="18">
        <v>96314.4</v>
      </c>
      <c r="P425">
        <f t="shared" si="12"/>
        <v>0</v>
      </c>
      <c r="Q425" t="str">
        <f t="shared" si="13"/>
        <v>Western Canada</v>
      </c>
      <c r="R425">
        <f>IF(Table5[[#This Row],[Position]]="Data Analyst",1,0)</f>
        <v>1</v>
      </c>
      <c r="S425">
        <f>IF(Table5[[#This Row],[Position]]="Data Engineer",1,0)</f>
        <v>0</v>
      </c>
      <c r="T425">
        <f>IF(Table5[[#This Row],[Position]]="Risk Analyst",1,0)</f>
        <v>0</v>
      </c>
      <c r="U425">
        <f>IF(Table5[[#This Row],[Position]]="System Analyst",1,0)</f>
        <v>0</v>
      </c>
      <c r="V425">
        <f>IF(Table5[[#This Row],[Position]]="Business Analyst",1,0)</f>
        <v>0</v>
      </c>
    </row>
    <row r="426" spans="1:22" x14ac:dyDescent="0.2">
      <c r="A426" s="4" t="s">
        <v>48</v>
      </c>
      <c r="B426" s="4" t="s">
        <v>952</v>
      </c>
      <c r="C426" s="4" t="s">
        <v>50</v>
      </c>
      <c r="D426" s="4" t="s">
        <v>275</v>
      </c>
      <c r="E426" s="4" t="s">
        <v>276</v>
      </c>
      <c r="F426" s="4" t="s">
        <v>276</v>
      </c>
      <c r="G426" s="4" t="s">
        <v>276</v>
      </c>
      <c r="H426" s="4" t="s">
        <v>146</v>
      </c>
      <c r="I426" s="4" t="s">
        <v>54</v>
      </c>
      <c r="J426" s="4" t="s">
        <v>20</v>
      </c>
      <c r="K426" s="4" t="s">
        <v>32</v>
      </c>
      <c r="L426" s="4" t="s">
        <v>21</v>
      </c>
      <c r="M426" s="15">
        <v>68500</v>
      </c>
      <c r="N426" s="15">
        <v>87000</v>
      </c>
      <c r="O426" s="16">
        <v>77750</v>
      </c>
      <c r="P426">
        <f t="shared" si="12"/>
        <v>0</v>
      </c>
      <c r="Q426" t="str">
        <f t="shared" si="13"/>
        <v>Central Canada</v>
      </c>
      <c r="R426">
        <f>IF(Table5[[#This Row],[Position]]="Data Analyst",1,0)</f>
        <v>0</v>
      </c>
      <c r="S426">
        <f>IF(Table5[[#This Row],[Position]]="Data Engineer",1,0)</f>
        <v>0</v>
      </c>
      <c r="T426">
        <f>IF(Table5[[#This Row],[Position]]="Risk Analyst",1,0)</f>
        <v>0</v>
      </c>
      <c r="U426">
        <f>IF(Table5[[#This Row],[Position]]="System Analyst",1,0)</f>
        <v>0</v>
      </c>
      <c r="V426">
        <f>IF(Table5[[#This Row],[Position]]="Business Analyst",1,0)</f>
        <v>0</v>
      </c>
    </row>
    <row r="427" spans="1:22" x14ac:dyDescent="0.2">
      <c r="A427" s="5" t="s">
        <v>88</v>
      </c>
      <c r="B427" s="5" t="s">
        <v>969</v>
      </c>
      <c r="C427" s="5" t="s">
        <v>188</v>
      </c>
      <c r="D427" s="5" t="s">
        <v>970</v>
      </c>
      <c r="E427" s="5" t="s">
        <v>971</v>
      </c>
      <c r="F427" s="5" t="s">
        <v>971</v>
      </c>
      <c r="G427" s="5" t="s">
        <v>971</v>
      </c>
      <c r="H427" s="5" t="s">
        <v>178</v>
      </c>
      <c r="I427" s="5" t="s">
        <v>589</v>
      </c>
      <c r="J427" s="5" t="s">
        <v>20</v>
      </c>
      <c r="K427" s="5" t="s">
        <v>32</v>
      </c>
      <c r="L427" s="5" t="s">
        <v>21</v>
      </c>
      <c r="M427" s="17">
        <v>51332.28</v>
      </c>
      <c r="N427" s="17">
        <v>109672.13</v>
      </c>
      <c r="O427" s="18">
        <v>80502.205000000002</v>
      </c>
      <c r="P427">
        <f t="shared" si="12"/>
        <v>0</v>
      </c>
      <c r="Q427" t="str">
        <f t="shared" si="13"/>
        <v>Atlantic Canada</v>
      </c>
      <c r="R427">
        <f>IF(Table5[[#This Row],[Position]]="Data Analyst",1,0)</f>
        <v>0</v>
      </c>
      <c r="S427">
        <f>IF(Table5[[#This Row],[Position]]="Data Engineer",1,0)</f>
        <v>0</v>
      </c>
      <c r="T427">
        <f>IF(Table5[[#This Row],[Position]]="Risk Analyst",1,0)</f>
        <v>0</v>
      </c>
      <c r="U427">
        <f>IF(Table5[[#This Row],[Position]]="System Analyst",1,0)</f>
        <v>0</v>
      </c>
      <c r="V427">
        <f>IF(Table5[[#This Row],[Position]]="Business Analyst",1,0)</f>
        <v>0</v>
      </c>
    </row>
    <row r="428" spans="1:22" x14ac:dyDescent="0.2">
      <c r="A428" s="4" t="s">
        <v>88</v>
      </c>
      <c r="B428" s="4" t="s">
        <v>972</v>
      </c>
      <c r="C428" s="4" t="s">
        <v>23</v>
      </c>
      <c r="D428" s="4" t="s">
        <v>973</v>
      </c>
      <c r="E428" s="4" t="s">
        <v>123</v>
      </c>
      <c r="F428" s="4" t="s">
        <v>123</v>
      </c>
      <c r="G428" s="4" t="s">
        <v>123</v>
      </c>
      <c r="H428" s="4" t="s">
        <v>31</v>
      </c>
      <c r="I428" s="4" t="s">
        <v>18</v>
      </c>
      <c r="J428" s="4" t="s">
        <v>20</v>
      </c>
      <c r="K428" s="4" t="s">
        <v>32</v>
      </c>
      <c r="L428" s="4" t="s">
        <v>21</v>
      </c>
      <c r="M428" s="15">
        <v>91520</v>
      </c>
      <c r="N428" s="15">
        <v>91520</v>
      </c>
      <c r="O428" s="16">
        <v>91520</v>
      </c>
      <c r="P428">
        <f t="shared" si="12"/>
        <v>0</v>
      </c>
      <c r="Q428" t="str">
        <f t="shared" si="13"/>
        <v>Central Canada</v>
      </c>
      <c r="R428">
        <f>IF(Table5[[#This Row],[Position]]="Data Analyst",1,0)</f>
        <v>0</v>
      </c>
      <c r="S428">
        <f>IF(Table5[[#This Row],[Position]]="Data Engineer",1,0)</f>
        <v>0</v>
      </c>
      <c r="T428">
        <f>IF(Table5[[#This Row],[Position]]="Risk Analyst",1,0)</f>
        <v>0</v>
      </c>
      <c r="U428">
        <f>IF(Table5[[#This Row],[Position]]="System Analyst",1,0)</f>
        <v>0</v>
      </c>
      <c r="V428">
        <f>IF(Table5[[#This Row],[Position]]="Business Analyst",1,0)</f>
        <v>1</v>
      </c>
    </row>
    <row r="429" spans="1:22" x14ac:dyDescent="0.2">
      <c r="A429" s="5" t="s">
        <v>48</v>
      </c>
      <c r="B429" s="5" t="s">
        <v>974</v>
      </c>
      <c r="C429" s="5" t="s">
        <v>50</v>
      </c>
      <c r="D429" s="5" t="s">
        <v>930</v>
      </c>
      <c r="E429" s="5" t="s">
        <v>136</v>
      </c>
      <c r="F429" s="5" t="s">
        <v>136</v>
      </c>
      <c r="G429" s="5" t="s">
        <v>136</v>
      </c>
      <c r="H429" s="5" t="s">
        <v>100</v>
      </c>
      <c r="I429" s="5" t="s">
        <v>975</v>
      </c>
      <c r="J429" s="5" t="s">
        <v>20</v>
      </c>
      <c r="K429" s="5" t="s">
        <v>32</v>
      </c>
      <c r="L429" s="5" t="s">
        <v>481</v>
      </c>
      <c r="M429" s="17">
        <v>30240.560000000001</v>
      </c>
      <c r="N429" s="17">
        <v>57200</v>
      </c>
      <c r="O429" s="18">
        <v>43720.28</v>
      </c>
      <c r="P429">
        <f t="shared" si="12"/>
        <v>0</v>
      </c>
      <c r="Q429" t="str">
        <f t="shared" si="13"/>
        <v>Western Canada</v>
      </c>
      <c r="R429">
        <f>IF(Table5[[#This Row],[Position]]="Data Analyst",1,0)</f>
        <v>0</v>
      </c>
      <c r="S429">
        <f>IF(Table5[[#This Row],[Position]]="Data Engineer",1,0)</f>
        <v>0</v>
      </c>
      <c r="T429">
        <f>IF(Table5[[#This Row],[Position]]="Risk Analyst",1,0)</f>
        <v>0</v>
      </c>
      <c r="U429">
        <f>IF(Table5[[#This Row],[Position]]="System Analyst",1,0)</f>
        <v>0</v>
      </c>
      <c r="V429">
        <f>IF(Table5[[#This Row],[Position]]="Business Analyst",1,0)</f>
        <v>0</v>
      </c>
    </row>
    <row r="430" spans="1:22" x14ac:dyDescent="0.2">
      <c r="A430" s="4" t="s">
        <v>88</v>
      </c>
      <c r="B430" s="4" t="s">
        <v>299</v>
      </c>
      <c r="C430" s="4" t="s">
        <v>90</v>
      </c>
      <c r="D430" s="4" t="s">
        <v>976</v>
      </c>
      <c r="E430" s="4" t="s">
        <v>482</v>
      </c>
      <c r="F430" s="4" t="s">
        <v>482</v>
      </c>
      <c r="G430" s="4" t="s">
        <v>482</v>
      </c>
      <c r="H430" s="4" t="s">
        <v>31</v>
      </c>
      <c r="I430" s="4" t="s">
        <v>18</v>
      </c>
      <c r="J430" s="4" t="s">
        <v>20</v>
      </c>
      <c r="K430" s="4" t="s">
        <v>32</v>
      </c>
      <c r="L430" s="4" t="s">
        <v>33</v>
      </c>
      <c r="M430" s="15">
        <v>95680</v>
      </c>
      <c r="N430" s="15">
        <v>95680</v>
      </c>
      <c r="O430" s="16">
        <v>95680</v>
      </c>
      <c r="P430">
        <f t="shared" si="12"/>
        <v>0</v>
      </c>
      <c r="Q430" t="str">
        <f t="shared" si="13"/>
        <v>Central Canada</v>
      </c>
      <c r="R430">
        <f>IF(Table5[[#This Row],[Position]]="Data Analyst",1,0)</f>
        <v>0</v>
      </c>
      <c r="S430">
        <f>IF(Table5[[#This Row],[Position]]="Data Engineer",1,0)</f>
        <v>0</v>
      </c>
      <c r="T430">
        <f>IF(Table5[[#This Row],[Position]]="Risk Analyst",1,0)</f>
        <v>0</v>
      </c>
      <c r="U430">
        <f>IF(Table5[[#This Row],[Position]]="System Analyst",1,0)</f>
        <v>1</v>
      </c>
      <c r="V430">
        <f>IF(Table5[[#This Row],[Position]]="Business Analyst",1,0)</f>
        <v>0</v>
      </c>
    </row>
    <row r="431" spans="1:22" x14ac:dyDescent="0.2">
      <c r="A431" s="5" t="s">
        <v>26</v>
      </c>
      <c r="B431" s="5" t="s">
        <v>977</v>
      </c>
      <c r="C431" s="5" t="s">
        <v>50</v>
      </c>
      <c r="D431" s="5" t="s">
        <v>978</v>
      </c>
      <c r="E431" s="5" t="s">
        <v>75</v>
      </c>
      <c r="F431" s="5" t="s">
        <v>75</v>
      </c>
      <c r="G431" s="5" t="s">
        <v>75</v>
      </c>
      <c r="H431" s="5" t="s">
        <v>31</v>
      </c>
      <c r="I431" s="5" t="s">
        <v>979</v>
      </c>
      <c r="J431" s="5" t="s">
        <v>45</v>
      </c>
      <c r="K431" s="5" t="s">
        <v>32</v>
      </c>
      <c r="L431" s="5" t="s">
        <v>150</v>
      </c>
      <c r="M431" s="17">
        <v>30240.560000000001</v>
      </c>
      <c r="N431" s="17">
        <v>86424</v>
      </c>
      <c r="O431" s="18">
        <v>58332.28</v>
      </c>
      <c r="P431">
        <f t="shared" si="12"/>
        <v>0</v>
      </c>
      <c r="Q431" t="str">
        <f t="shared" si="13"/>
        <v>Central Canada</v>
      </c>
      <c r="R431">
        <f>IF(Table5[[#This Row],[Position]]="Data Analyst",1,0)</f>
        <v>0</v>
      </c>
      <c r="S431">
        <f>IF(Table5[[#This Row],[Position]]="Data Engineer",1,0)</f>
        <v>0</v>
      </c>
      <c r="T431">
        <f>IF(Table5[[#This Row],[Position]]="Risk Analyst",1,0)</f>
        <v>0</v>
      </c>
      <c r="U431">
        <f>IF(Table5[[#This Row],[Position]]="System Analyst",1,0)</f>
        <v>0</v>
      </c>
      <c r="V431">
        <f>IF(Table5[[#This Row],[Position]]="Business Analyst",1,0)</f>
        <v>0</v>
      </c>
    </row>
    <row r="432" spans="1:22" x14ac:dyDescent="0.2">
      <c r="A432" s="4" t="s">
        <v>26</v>
      </c>
      <c r="B432" s="4" t="s">
        <v>980</v>
      </c>
      <c r="C432" s="4" t="s">
        <v>50</v>
      </c>
      <c r="D432" s="4" t="s">
        <v>895</v>
      </c>
      <c r="E432" s="4" t="s">
        <v>63</v>
      </c>
      <c r="F432" s="4" t="s">
        <v>63</v>
      </c>
      <c r="G432" s="4" t="s">
        <v>63</v>
      </c>
      <c r="H432" s="4" t="s">
        <v>53</v>
      </c>
      <c r="I432" s="4" t="s">
        <v>586</v>
      </c>
      <c r="J432" s="4" t="s">
        <v>375</v>
      </c>
      <c r="K432" s="4" t="s">
        <v>32</v>
      </c>
      <c r="L432" s="4" t="s">
        <v>46</v>
      </c>
      <c r="M432" s="19">
        <v>60964.799999999901</v>
      </c>
      <c r="N432" s="19">
        <v>80017.599999999904</v>
      </c>
      <c r="O432" s="16">
        <v>70491.199999999997</v>
      </c>
      <c r="P432">
        <f t="shared" si="12"/>
        <v>0</v>
      </c>
      <c r="Q432" t="str">
        <f t="shared" si="13"/>
        <v>Western Canada</v>
      </c>
      <c r="R432">
        <f>IF(Table5[[#This Row],[Position]]="Data Analyst",1,0)</f>
        <v>0</v>
      </c>
      <c r="S432">
        <f>IF(Table5[[#This Row],[Position]]="Data Engineer",1,0)</f>
        <v>0</v>
      </c>
      <c r="T432">
        <f>IF(Table5[[#This Row],[Position]]="Risk Analyst",1,0)</f>
        <v>0</v>
      </c>
      <c r="U432">
        <f>IF(Table5[[#This Row],[Position]]="System Analyst",1,0)</f>
        <v>0</v>
      </c>
      <c r="V432">
        <f>IF(Table5[[#This Row],[Position]]="Business Analyst",1,0)</f>
        <v>0</v>
      </c>
    </row>
    <row r="433" spans="1:22" x14ac:dyDescent="0.2">
      <c r="A433" s="5" t="s">
        <v>96</v>
      </c>
      <c r="B433" s="5" t="s">
        <v>606</v>
      </c>
      <c r="C433" s="5" t="s">
        <v>50</v>
      </c>
      <c r="D433" s="5" t="s">
        <v>852</v>
      </c>
      <c r="E433" s="5" t="s">
        <v>136</v>
      </c>
      <c r="F433" s="5" t="s">
        <v>136</v>
      </c>
      <c r="G433" s="5" t="s">
        <v>136</v>
      </c>
      <c r="H433" s="5" t="s">
        <v>100</v>
      </c>
      <c r="I433" s="5" t="s">
        <v>54</v>
      </c>
      <c r="J433" s="5" t="s">
        <v>20</v>
      </c>
      <c r="K433" s="5" t="s">
        <v>32</v>
      </c>
      <c r="L433" s="5" t="s">
        <v>21</v>
      </c>
      <c r="M433" s="17">
        <v>50000</v>
      </c>
      <c r="N433" s="17">
        <v>76458</v>
      </c>
      <c r="O433" s="18">
        <v>63229</v>
      </c>
      <c r="P433">
        <f t="shared" si="12"/>
        <v>0</v>
      </c>
      <c r="Q433" t="str">
        <f t="shared" si="13"/>
        <v>Western Canada</v>
      </c>
      <c r="R433">
        <f>IF(Table5[[#This Row],[Position]]="Data Analyst",1,0)</f>
        <v>0</v>
      </c>
      <c r="S433">
        <f>IF(Table5[[#This Row],[Position]]="Data Engineer",1,0)</f>
        <v>0</v>
      </c>
      <c r="T433">
        <f>IF(Table5[[#This Row],[Position]]="Risk Analyst",1,0)</f>
        <v>0</v>
      </c>
      <c r="U433">
        <f>IF(Table5[[#This Row],[Position]]="System Analyst",1,0)</f>
        <v>0</v>
      </c>
      <c r="V433">
        <f>IF(Table5[[#This Row],[Position]]="Business Analyst",1,0)</f>
        <v>0</v>
      </c>
    </row>
    <row r="434" spans="1:22" x14ac:dyDescent="0.2">
      <c r="A434" s="4" t="s">
        <v>48</v>
      </c>
      <c r="B434" s="4" t="s">
        <v>981</v>
      </c>
      <c r="C434" s="4" t="s">
        <v>90</v>
      </c>
      <c r="D434" s="4" t="s">
        <v>930</v>
      </c>
      <c r="E434" s="4" t="s">
        <v>982</v>
      </c>
      <c r="F434" s="4" t="s">
        <v>982</v>
      </c>
      <c r="G434" s="4" t="s">
        <v>982</v>
      </c>
      <c r="H434" s="4" t="s">
        <v>100</v>
      </c>
      <c r="I434" s="4" t="s">
        <v>983</v>
      </c>
      <c r="J434" s="4" t="s">
        <v>20</v>
      </c>
      <c r="K434" s="4" t="s">
        <v>32</v>
      </c>
      <c r="L434" s="4" t="s">
        <v>481</v>
      </c>
      <c r="M434" s="15">
        <v>59713</v>
      </c>
      <c r="N434" s="15">
        <v>89212</v>
      </c>
      <c r="O434" s="16">
        <v>74462.5</v>
      </c>
      <c r="P434">
        <f t="shared" si="12"/>
        <v>0</v>
      </c>
      <c r="Q434" t="str">
        <f t="shared" si="13"/>
        <v>Western Canada</v>
      </c>
      <c r="R434">
        <f>IF(Table5[[#This Row],[Position]]="Data Analyst",1,0)</f>
        <v>0</v>
      </c>
      <c r="S434">
        <f>IF(Table5[[#This Row],[Position]]="Data Engineer",1,0)</f>
        <v>0</v>
      </c>
      <c r="T434">
        <f>IF(Table5[[#This Row],[Position]]="Risk Analyst",1,0)</f>
        <v>0</v>
      </c>
      <c r="U434">
        <f>IF(Table5[[#This Row],[Position]]="System Analyst",1,0)</f>
        <v>1</v>
      </c>
      <c r="V434">
        <f>IF(Table5[[#This Row],[Position]]="Business Analyst",1,0)</f>
        <v>0</v>
      </c>
    </row>
    <row r="435" spans="1:22" x14ac:dyDescent="0.2">
      <c r="A435" s="5" t="s">
        <v>26</v>
      </c>
      <c r="B435" s="5" t="s">
        <v>984</v>
      </c>
      <c r="C435" s="5" t="s">
        <v>50</v>
      </c>
      <c r="D435" s="5" t="s">
        <v>930</v>
      </c>
      <c r="E435" s="5" t="s">
        <v>136</v>
      </c>
      <c r="F435" s="5" t="s">
        <v>136</v>
      </c>
      <c r="G435" s="5" t="s">
        <v>136</v>
      </c>
      <c r="H435" s="5" t="s">
        <v>100</v>
      </c>
      <c r="I435" s="5" t="s">
        <v>614</v>
      </c>
      <c r="J435" s="5" t="s">
        <v>20</v>
      </c>
      <c r="K435" s="5" t="s">
        <v>32</v>
      </c>
      <c r="L435" s="5" t="s">
        <v>481</v>
      </c>
      <c r="M435" s="17">
        <v>68049</v>
      </c>
      <c r="N435" s="17">
        <v>87547</v>
      </c>
      <c r="O435" s="18">
        <v>77798</v>
      </c>
      <c r="P435">
        <f t="shared" si="12"/>
        <v>0</v>
      </c>
      <c r="Q435" t="str">
        <f t="shared" si="13"/>
        <v>Western Canada</v>
      </c>
      <c r="R435">
        <f>IF(Table5[[#This Row],[Position]]="Data Analyst",1,0)</f>
        <v>0</v>
      </c>
      <c r="S435">
        <f>IF(Table5[[#This Row],[Position]]="Data Engineer",1,0)</f>
        <v>0</v>
      </c>
      <c r="T435">
        <f>IF(Table5[[#This Row],[Position]]="Risk Analyst",1,0)</f>
        <v>0</v>
      </c>
      <c r="U435">
        <f>IF(Table5[[#This Row],[Position]]="System Analyst",1,0)</f>
        <v>0</v>
      </c>
      <c r="V435">
        <f>IF(Table5[[#This Row],[Position]]="Business Analyst",1,0)</f>
        <v>0</v>
      </c>
    </row>
    <row r="436" spans="1:22" x14ac:dyDescent="0.2">
      <c r="A436" s="4" t="s">
        <v>26</v>
      </c>
      <c r="B436" s="4" t="s">
        <v>985</v>
      </c>
      <c r="C436" s="4" t="s">
        <v>591</v>
      </c>
      <c r="D436" s="4" t="s">
        <v>986</v>
      </c>
      <c r="E436" s="4" t="s">
        <v>123</v>
      </c>
      <c r="F436" s="4" t="s">
        <v>123</v>
      </c>
      <c r="G436" s="4" t="s">
        <v>123</v>
      </c>
      <c r="H436" s="4" t="s">
        <v>31</v>
      </c>
      <c r="I436" s="4" t="s">
        <v>987</v>
      </c>
      <c r="J436" s="4" t="s">
        <v>223</v>
      </c>
      <c r="K436" s="4" t="s">
        <v>32</v>
      </c>
      <c r="L436" s="4" t="s">
        <v>21</v>
      </c>
      <c r="M436" s="15">
        <v>64123.59</v>
      </c>
      <c r="N436" s="15">
        <v>86600</v>
      </c>
      <c r="O436" s="16">
        <v>75361.794999999998</v>
      </c>
      <c r="P436">
        <f t="shared" si="12"/>
        <v>0</v>
      </c>
      <c r="Q436" t="str">
        <f t="shared" si="13"/>
        <v>Central Canada</v>
      </c>
      <c r="R436">
        <f>IF(Table5[[#This Row],[Position]]="Data Analyst",1,0)</f>
        <v>0</v>
      </c>
      <c r="S436">
        <f>IF(Table5[[#This Row],[Position]]="Data Engineer",1,0)</f>
        <v>0</v>
      </c>
      <c r="T436">
        <f>IF(Table5[[#This Row],[Position]]="Risk Analyst",1,0)</f>
        <v>0</v>
      </c>
      <c r="U436">
        <f>IF(Table5[[#This Row],[Position]]="System Analyst",1,0)</f>
        <v>0</v>
      </c>
      <c r="V436">
        <f>IF(Table5[[#This Row],[Position]]="Business Analyst",1,0)</f>
        <v>0</v>
      </c>
    </row>
    <row r="437" spans="1:22" x14ac:dyDescent="0.2">
      <c r="A437" s="5" t="s">
        <v>48</v>
      </c>
      <c r="B437" s="5" t="s">
        <v>988</v>
      </c>
      <c r="C437" s="5" t="s">
        <v>23</v>
      </c>
      <c r="D437" s="5" t="s">
        <v>989</v>
      </c>
      <c r="E437" s="5" t="s">
        <v>30</v>
      </c>
      <c r="F437" s="5" t="s">
        <v>30</v>
      </c>
      <c r="G437" s="5" t="s">
        <v>30</v>
      </c>
      <c r="H437" s="5" t="s">
        <v>31</v>
      </c>
      <c r="I437" s="5" t="s">
        <v>18</v>
      </c>
      <c r="J437" s="5" t="s">
        <v>45</v>
      </c>
      <c r="K437" s="5" t="s">
        <v>32</v>
      </c>
      <c r="L437" s="5" t="s">
        <v>241</v>
      </c>
      <c r="M437" s="17">
        <v>137280</v>
      </c>
      <c r="N437" s="17">
        <v>180000</v>
      </c>
      <c r="O437" s="18">
        <v>158640</v>
      </c>
      <c r="P437">
        <f t="shared" si="12"/>
        <v>0</v>
      </c>
      <c r="Q437" t="str">
        <f t="shared" si="13"/>
        <v>Central Canada</v>
      </c>
      <c r="R437">
        <f>IF(Table5[[#This Row],[Position]]="Data Analyst",1,0)</f>
        <v>0</v>
      </c>
      <c r="S437">
        <f>IF(Table5[[#This Row],[Position]]="Data Engineer",1,0)</f>
        <v>0</v>
      </c>
      <c r="T437">
        <f>IF(Table5[[#This Row],[Position]]="Risk Analyst",1,0)</f>
        <v>0</v>
      </c>
      <c r="U437">
        <f>IF(Table5[[#This Row],[Position]]="System Analyst",1,0)</f>
        <v>0</v>
      </c>
      <c r="V437">
        <f>IF(Table5[[#This Row],[Position]]="Business Analyst",1,0)</f>
        <v>1</v>
      </c>
    </row>
    <row r="438" spans="1:22" x14ac:dyDescent="0.2">
      <c r="A438" s="4" t="s">
        <v>26</v>
      </c>
      <c r="B438" s="4" t="s">
        <v>990</v>
      </c>
      <c r="C438" s="4" t="s">
        <v>90</v>
      </c>
      <c r="D438" s="4" t="s">
        <v>449</v>
      </c>
      <c r="E438" s="4" t="s">
        <v>600</v>
      </c>
      <c r="F438" s="4" t="s">
        <v>600</v>
      </c>
      <c r="G438" s="4" t="s">
        <v>600</v>
      </c>
      <c r="H438" s="4" t="s">
        <v>31</v>
      </c>
      <c r="I438" s="4" t="s">
        <v>991</v>
      </c>
      <c r="J438" s="4" t="s">
        <v>45</v>
      </c>
      <c r="K438" s="4" t="s">
        <v>32</v>
      </c>
      <c r="L438" s="4" t="s">
        <v>33</v>
      </c>
      <c r="M438" s="15">
        <v>64123.59</v>
      </c>
      <c r="N438" s="15">
        <v>86600</v>
      </c>
      <c r="O438" s="16">
        <v>75361.794999999998</v>
      </c>
      <c r="P438">
        <f t="shared" si="12"/>
        <v>0</v>
      </c>
      <c r="Q438" t="str">
        <f t="shared" si="13"/>
        <v>Central Canada</v>
      </c>
      <c r="R438">
        <f>IF(Table5[[#This Row],[Position]]="Data Analyst",1,0)</f>
        <v>0</v>
      </c>
      <c r="S438">
        <f>IF(Table5[[#This Row],[Position]]="Data Engineer",1,0)</f>
        <v>0</v>
      </c>
      <c r="T438">
        <f>IF(Table5[[#This Row],[Position]]="Risk Analyst",1,0)</f>
        <v>0</v>
      </c>
      <c r="U438">
        <f>IF(Table5[[#This Row],[Position]]="System Analyst",1,0)</f>
        <v>1</v>
      </c>
      <c r="V438">
        <f>IF(Table5[[#This Row],[Position]]="Business Analyst",1,0)</f>
        <v>0</v>
      </c>
    </row>
    <row r="439" spans="1:22" x14ac:dyDescent="0.2">
      <c r="A439" s="5" t="s">
        <v>48</v>
      </c>
      <c r="B439" s="5" t="s">
        <v>992</v>
      </c>
      <c r="C439" s="5" t="s">
        <v>50</v>
      </c>
      <c r="D439" s="5" t="s">
        <v>993</v>
      </c>
      <c r="E439" s="5" t="s">
        <v>204</v>
      </c>
      <c r="F439" s="5" t="s">
        <v>204</v>
      </c>
      <c r="G439" s="5" t="s">
        <v>204</v>
      </c>
      <c r="H439" s="5" t="s">
        <v>31</v>
      </c>
      <c r="I439" s="5" t="s">
        <v>994</v>
      </c>
      <c r="J439" s="5" t="s">
        <v>45</v>
      </c>
      <c r="K439" s="5" t="s">
        <v>32</v>
      </c>
      <c r="L439" s="5" t="s">
        <v>732</v>
      </c>
      <c r="M439" s="17">
        <v>68500</v>
      </c>
      <c r="N439" s="17">
        <v>87000</v>
      </c>
      <c r="O439" s="18">
        <v>77750</v>
      </c>
      <c r="P439">
        <f t="shared" si="12"/>
        <v>0</v>
      </c>
      <c r="Q439" t="str">
        <f t="shared" si="13"/>
        <v>Central Canada</v>
      </c>
      <c r="R439">
        <f>IF(Table5[[#This Row],[Position]]="Data Analyst",1,0)</f>
        <v>0</v>
      </c>
      <c r="S439">
        <f>IF(Table5[[#This Row],[Position]]="Data Engineer",1,0)</f>
        <v>0</v>
      </c>
      <c r="T439">
        <f>IF(Table5[[#This Row],[Position]]="Risk Analyst",1,0)</f>
        <v>0</v>
      </c>
      <c r="U439">
        <f>IF(Table5[[#This Row],[Position]]="System Analyst",1,0)</f>
        <v>0</v>
      </c>
      <c r="V439">
        <f>IF(Table5[[#This Row],[Position]]="Business Analyst",1,0)</f>
        <v>0</v>
      </c>
    </row>
    <row r="440" spans="1:22" x14ac:dyDescent="0.2">
      <c r="A440" s="4" t="s">
        <v>55</v>
      </c>
      <c r="B440" s="4" t="s">
        <v>995</v>
      </c>
      <c r="C440" s="4" t="s">
        <v>50</v>
      </c>
      <c r="D440" s="4" t="s">
        <v>275</v>
      </c>
      <c r="E440" s="4" t="s">
        <v>276</v>
      </c>
      <c r="F440" s="4" t="s">
        <v>276</v>
      </c>
      <c r="G440" s="4" t="s">
        <v>276</v>
      </c>
      <c r="H440" s="4" t="s">
        <v>146</v>
      </c>
      <c r="I440" s="4" t="s">
        <v>18</v>
      </c>
      <c r="J440" s="4" t="s">
        <v>45</v>
      </c>
      <c r="K440" s="4" t="s">
        <v>32</v>
      </c>
      <c r="L440" s="4" t="s">
        <v>21</v>
      </c>
      <c r="M440" s="15">
        <v>68000</v>
      </c>
      <c r="N440" s="15">
        <v>88300</v>
      </c>
      <c r="O440" s="16">
        <v>78150</v>
      </c>
      <c r="P440">
        <f t="shared" si="12"/>
        <v>0</v>
      </c>
      <c r="Q440" t="str">
        <f t="shared" si="13"/>
        <v>Central Canada</v>
      </c>
      <c r="R440">
        <f>IF(Table5[[#This Row],[Position]]="Data Analyst",1,0)</f>
        <v>0</v>
      </c>
      <c r="S440">
        <f>IF(Table5[[#This Row],[Position]]="Data Engineer",1,0)</f>
        <v>0</v>
      </c>
      <c r="T440">
        <f>IF(Table5[[#This Row],[Position]]="Risk Analyst",1,0)</f>
        <v>0</v>
      </c>
      <c r="U440">
        <f>IF(Table5[[#This Row],[Position]]="System Analyst",1,0)</f>
        <v>0</v>
      </c>
      <c r="V440">
        <f>IF(Table5[[#This Row],[Position]]="Business Analyst",1,0)</f>
        <v>0</v>
      </c>
    </row>
    <row r="441" spans="1:22" x14ac:dyDescent="0.2">
      <c r="A441" s="5" t="s">
        <v>55</v>
      </c>
      <c r="B441" s="5" t="s">
        <v>996</v>
      </c>
      <c r="C441" s="5" t="s">
        <v>15</v>
      </c>
      <c r="D441" s="5" t="s">
        <v>997</v>
      </c>
      <c r="E441" s="5" t="s">
        <v>37</v>
      </c>
      <c r="F441" s="5" t="s">
        <v>37</v>
      </c>
      <c r="G441" s="5" t="s">
        <v>37</v>
      </c>
      <c r="H441" s="5" t="s">
        <v>31</v>
      </c>
      <c r="I441" s="5" t="s">
        <v>998</v>
      </c>
      <c r="J441" s="5" t="s">
        <v>45</v>
      </c>
      <c r="K441" s="5" t="s">
        <v>32</v>
      </c>
      <c r="L441" s="5" t="s">
        <v>93</v>
      </c>
      <c r="M441" s="17">
        <v>68000</v>
      </c>
      <c r="N441" s="17">
        <v>88300</v>
      </c>
      <c r="O441" s="18">
        <v>78150</v>
      </c>
      <c r="P441">
        <f t="shared" si="12"/>
        <v>0</v>
      </c>
      <c r="Q441" t="str">
        <f t="shared" si="13"/>
        <v>Central Canada</v>
      </c>
      <c r="R441">
        <f>IF(Table5[[#This Row],[Position]]="Data Analyst",1,0)</f>
        <v>0</v>
      </c>
      <c r="S441">
        <f>IF(Table5[[#This Row],[Position]]="Data Engineer",1,0)</f>
        <v>0</v>
      </c>
      <c r="T441">
        <f>IF(Table5[[#This Row],[Position]]="Risk Analyst",1,0)</f>
        <v>1</v>
      </c>
      <c r="U441">
        <f>IF(Table5[[#This Row],[Position]]="System Analyst",1,0)</f>
        <v>0</v>
      </c>
      <c r="V441">
        <f>IF(Table5[[#This Row],[Position]]="Business Analyst",1,0)</f>
        <v>0</v>
      </c>
    </row>
    <row r="442" spans="1:22" x14ac:dyDescent="0.2">
      <c r="A442" s="4" t="s">
        <v>96</v>
      </c>
      <c r="B442" s="4" t="s">
        <v>606</v>
      </c>
      <c r="C442" s="4" t="s">
        <v>50</v>
      </c>
      <c r="D442" s="4" t="s">
        <v>852</v>
      </c>
      <c r="E442" s="4" t="s">
        <v>670</v>
      </c>
      <c r="F442" s="4" t="s">
        <v>670</v>
      </c>
      <c r="G442" s="4" t="s">
        <v>670</v>
      </c>
      <c r="H442" s="4" t="s">
        <v>31</v>
      </c>
      <c r="I442" s="4" t="s">
        <v>54</v>
      </c>
      <c r="J442" s="4" t="s">
        <v>20</v>
      </c>
      <c r="K442" s="4" t="s">
        <v>32</v>
      </c>
      <c r="L442" s="4" t="s">
        <v>21</v>
      </c>
      <c r="M442" s="15">
        <v>50000</v>
      </c>
      <c r="N442" s="15">
        <v>76458</v>
      </c>
      <c r="O442" s="16">
        <v>63229</v>
      </c>
      <c r="P442">
        <f t="shared" si="12"/>
        <v>0</v>
      </c>
      <c r="Q442" t="str">
        <f t="shared" si="13"/>
        <v>Central Canada</v>
      </c>
      <c r="R442">
        <f>IF(Table5[[#This Row],[Position]]="Data Analyst",1,0)</f>
        <v>0</v>
      </c>
      <c r="S442">
        <f>IF(Table5[[#This Row],[Position]]="Data Engineer",1,0)</f>
        <v>0</v>
      </c>
      <c r="T442">
        <f>IF(Table5[[#This Row],[Position]]="Risk Analyst",1,0)</f>
        <v>0</v>
      </c>
      <c r="U442">
        <f>IF(Table5[[#This Row],[Position]]="System Analyst",1,0)</f>
        <v>0</v>
      </c>
      <c r="V442">
        <f>IF(Table5[[#This Row],[Position]]="Business Analyst",1,0)</f>
        <v>0</v>
      </c>
    </row>
    <row r="443" spans="1:22" x14ac:dyDescent="0.2">
      <c r="A443" s="5" t="s">
        <v>55</v>
      </c>
      <c r="B443" s="5" t="s">
        <v>996</v>
      </c>
      <c r="C443" s="5" t="s">
        <v>15</v>
      </c>
      <c r="D443" s="5" t="s">
        <v>997</v>
      </c>
      <c r="E443" s="5" t="s">
        <v>37</v>
      </c>
      <c r="F443" s="5" t="s">
        <v>37</v>
      </c>
      <c r="G443" s="5" t="s">
        <v>37</v>
      </c>
      <c r="H443" s="5" t="s">
        <v>31</v>
      </c>
      <c r="I443" s="5" t="s">
        <v>998</v>
      </c>
      <c r="J443" s="5" t="s">
        <v>45</v>
      </c>
      <c r="K443" s="5" t="s">
        <v>32</v>
      </c>
      <c r="L443" s="5" t="s">
        <v>93</v>
      </c>
      <c r="M443" s="17">
        <v>68000</v>
      </c>
      <c r="N443" s="17">
        <v>88300</v>
      </c>
      <c r="O443" s="18">
        <v>78150</v>
      </c>
      <c r="P443">
        <f t="shared" si="12"/>
        <v>0</v>
      </c>
      <c r="Q443" t="str">
        <f t="shared" si="13"/>
        <v>Central Canada</v>
      </c>
      <c r="R443">
        <f>IF(Table5[[#This Row],[Position]]="Data Analyst",1,0)</f>
        <v>0</v>
      </c>
      <c r="S443">
        <f>IF(Table5[[#This Row],[Position]]="Data Engineer",1,0)</f>
        <v>0</v>
      </c>
      <c r="T443">
        <f>IF(Table5[[#This Row],[Position]]="Risk Analyst",1,0)</f>
        <v>1</v>
      </c>
      <c r="U443">
        <f>IF(Table5[[#This Row],[Position]]="System Analyst",1,0)</f>
        <v>0</v>
      </c>
      <c r="V443">
        <f>IF(Table5[[#This Row],[Position]]="Business Analyst",1,0)</f>
        <v>0</v>
      </c>
    </row>
    <row r="444" spans="1:22" x14ac:dyDescent="0.2">
      <c r="A444" s="4" t="s">
        <v>22</v>
      </c>
      <c r="B444" s="4" t="s">
        <v>999</v>
      </c>
      <c r="C444" s="4" t="s">
        <v>50</v>
      </c>
      <c r="D444" s="4" t="s">
        <v>1000</v>
      </c>
      <c r="E444" s="4" t="s">
        <v>37</v>
      </c>
      <c r="F444" s="4" t="s">
        <v>37</v>
      </c>
      <c r="G444" s="4" t="s">
        <v>37</v>
      </c>
      <c r="H444" s="4" t="s">
        <v>31</v>
      </c>
      <c r="I444" s="4" t="s">
        <v>1001</v>
      </c>
      <c r="J444" s="4" t="s">
        <v>20</v>
      </c>
      <c r="K444" s="4" t="s">
        <v>32</v>
      </c>
      <c r="L444" s="4" t="s">
        <v>21</v>
      </c>
      <c r="M444" s="15">
        <v>30240.560000000001</v>
      </c>
      <c r="N444" s="15">
        <v>57200</v>
      </c>
      <c r="O444" s="16">
        <v>43720.28</v>
      </c>
      <c r="P444">
        <f t="shared" si="12"/>
        <v>0</v>
      </c>
      <c r="Q444" t="str">
        <f t="shared" si="13"/>
        <v>Central Canada</v>
      </c>
      <c r="R444">
        <f>IF(Table5[[#This Row],[Position]]="Data Analyst",1,0)</f>
        <v>0</v>
      </c>
      <c r="S444">
        <f>IF(Table5[[#This Row],[Position]]="Data Engineer",1,0)</f>
        <v>0</v>
      </c>
      <c r="T444">
        <f>IF(Table5[[#This Row],[Position]]="Risk Analyst",1,0)</f>
        <v>0</v>
      </c>
      <c r="U444">
        <f>IF(Table5[[#This Row],[Position]]="System Analyst",1,0)</f>
        <v>0</v>
      </c>
      <c r="V444">
        <f>IF(Table5[[#This Row],[Position]]="Business Analyst",1,0)</f>
        <v>0</v>
      </c>
    </row>
    <row r="445" spans="1:22" x14ac:dyDescent="0.2">
      <c r="A445" s="5" t="s">
        <v>22</v>
      </c>
      <c r="B445" s="5" t="s">
        <v>1002</v>
      </c>
      <c r="C445" s="5" t="s">
        <v>23</v>
      </c>
      <c r="D445" s="5" t="s">
        <v>71</v>
      </c>
      <c r="E445" s="5" t="s">
        <v>37</v>
      </c>
      <c r="F445" s="5" t="s">
        <v>37</v>
      </c>
      <c r="G445" s="5" t="s">
        <v>37</v>
      </c>
      <c r="H445" s="5" t="s">
        <v>31</v>
      </c>
      <c r="I445" s="5" t="s">
        <v>87</v>
      </c>
      <c r="J445" s="5" t="s">
        <v>20</v>
      </c>
      <c r="K445" s="5" t="s">
        <v>32</v>
      </c>
      <c r="L445" s="5" t="s">
        <v>33</v>
      </c>
      <c r="M445" s="17">
        <v>65000</v>
      </c>
      <c r="N445" s="17">
        <v>87000</v>
      </c>
      <c r="O445" s="18">
        <v>76000</v>
      </c>
      <c r="P445">
        <f t="shared" si="12"/>
        <v>0</v>
      </c>
      <c r="Q445" t="str">
        <f t="shared" si="13"/>
        <v>Central Canada</v>
      </c>
      <c r="R445">
        <f>IF(Table5[[#This Row],[Position]]="Data Analyst",1,0)</f>
        <v>0</v>
      </c>
      <c r="S445">
        <f>IF(Table5[[#This Row],[Position]]="Data Engineer",1,0)</f>
        <v>0</v>
      </c>
      <c r="T445">
        <f>IF(Table5[[#This Row],[Position]]="Risk Analyst",1,0)</f>
        <v>0</v>
      </c>
      <c r="U445">
        <f>IF(Table5[[#This Row],[Position]]="System Analyst",1,0)</f>
        <v>0</v>
      </c>
      <c r="V445">
        <f>IF(Table5[[#This Row],[Position]]="Business Analyst",1,0)</f>
        <v>1</v>
      </c>
    </row>
    <row r="446" spans="1:22" x14ac:dyDescent="0.2">
      <c r="A446" s="4" t="s">
        <v>88</v>
      </c>
      <c r="B446" s="4" t="s">
        <v>1003</v>
      </c>
      <c r="C446" s="4" t="s">
        <v>50</v>
      </c>
      <c r="D446" s="4" t="s">
        <v>1004</v>
      </c>
      <c r="E446" s="4" t="s">
        <v>1005</v>
      </c>
      <c r="F446" s="4" t="s">
        <v>1005</v>
      </c>
      <c r="G446" s="4" t="s">
        <v>1005</v>
      </c>
      <c r="H446" s="4" t="s">
        <v>53</v>
      </c>
      <c r="I446" s="4" t="s">
        <v>1006</v>
      </c>
      <c r="J446" s="4" t="s">
        <v>20</v>
      </c>
      <c r="K446" s="4" t="s">
        <v>32</v>
      </c>
      <c r="L446" s="4" t="s">
        <v>21</v>
      </c>
      <c r="M446" s="15">
        <v>65000</v>
      </c>
      <c r="N446" s="15">
        <v>78000</v>
      </c>
      <c r="O446" s="16">
        <v>71500</v>
      </c>
      <c r="P446">
        <f t="shared" si="12"/>
        <v>0</v>
      </c>
      <c r="Q446" t="str">
        <f t="shared" si="13"/>
        <v>Western Canada</v>
      </c>
      <c r="R446">
        <f>IF(Table5[[#This Row],[Position]]="Data Analyst",1,0)</f>
        <v>0</v>
      </c>
      <c r="S446">
        <f>IF(Table5[[#This Row],[Position]]="Data Engineer",1,0)</f>
        <v>0</v>
      </c>
      <c r="T446">
        <f>IF(Table5[[#This Row],[Position]]="Risk Analyst",1,0)</f>
        <v>0</v>
      </c>
      <c r="U446">
        <f>IF(Table5[[#This Row],[Position]]="System Analyst",1,0)</f>
        <v>0</v>
      </c>
      <c r="V446">
        <f>IF(Table5[[#This Row],[Position]]="Business Analyst",1,0)</f>
        <v>0</v>
      </c>
    </row>
    <row r="447" spans="1:22" x14ac:dyDescent="0.2">
      <c r="A447" s="5" t="s">
        <v>88</v>
      </c>
      <c r="B447" s="5" t="s">
        <v>1007</v>
      </c>
      <c r="C447" s="5" t="s">
        <v>1008</v>
      </c>
      <c r="D447" s="5" t="s">
        <v>418</v>
      </c>
      <c r="E447" s="5" t="s">
        <v>37</v>
      </c>
      <c r="F447" s="5" t="s">
        <v>37</v>
      </c>
      <c r="G447" s="5" t="s">
        <v>37</v>
      </c>
      <c r="H447" s="5" t="s">
        <v>31</v>
      </c>
      <c r="I447" s="5" t="s">
        <v>18</v>
      </c>
      <c r="J447" s="5" t="s">
        <v>45</v>
      </c>
      <c r="K447" s="5" t="s">
        <v>32</v>
      </c>
      <c r="L447" s="5" t="s">
        <v>21</v>
      </c>
      <c r="M447" s="17">
        <v>85816.8</v>
      </c>
      <c r="N447" s="17">
        <v>91520</v>
      </c>
      <c r="O447" s="18">
        <v>88668.4</v>
      </c>
      <c r="P447">
        <f t="shared" si="12"/>
        <v>0</v>
      </c>
      <c r="Q447" t="str">
        <f t="shared" si="13"/>
        <v>Central Canada</v>
      </c>
      <c r="R447">
        <f>IF(Table5[[#This Row],[Position]]="Data Analyst",1,0)</f>
        <v>0</v>
      </c>
      <c r="S447">
        <f>IF(Table5[[#This Row],[Position]]="Data Engineer",1,0)</f>
        <v>0</v>
      </c>
      <c r="T447">
        <f>IF(Table5[[#This Row],[Position]]="Risk Analyst",1,0)</f>
        <v>0</v>
      </c>
      <c r="U447">
        <f>IF(Table5[[#This Row],[Position]]="System Analyst",1,0)</f>
        <v>0</v>
      </c>
      <c r="V447">
        <f>IF(Table5[[#This Row],[Position]]="Business Analyst",1,0)</f>
        <v>0</v>
      </c>
    </row>
    <row r="448" spans="1:22" x14ac:dyDescent="0.2">
      <c r="A448" s="4" t="s">
        <v>88</v>
      </c>
      <c r="B448" s="4" t="s">
        <v>1009</v>
      </c>
      <c r="C448" s="4" t="s">
        <v>23</v>
      </c>
      <c r="D448" s="4" t="s">
        <v>1010</v>
      </c>
      <c r="E448" s="4" t="s">
        <v>648</v>
      </c>
      <c r="F448" s="4" t="s">
        <v>648</v>
      </c>
      <c r="G448" s="4" t="s">
        <v>648</v>
      </c>
      <c r="H448" s="4" t="s">
        <v>31</v>
      </c>
      <c r="I448" s="4" t="s">
        <v>18</v>
      </c>
      <c r="J448" s="4" t="s">
        <v>20</v>
      </c>
      <c r="K448" s="4" t="s">
        <v>32</v>
      </c>
      <c r="L448" s="4" t="s">
        <v>33</v>
      </c>
      <c r="M448" s="15">
        <v>30240.560000000001</v>
      </c>
      <c r="N448" s="15">
        <v>57200</v>
      </c>
      <c r="O448" s="16">
        <v>43720.28</v>
      </c>
      <c r="P448">
        <f t="shared" si="12"/>
        <v>0</v>
      </c>
      <c r="Q448" t="str">
        <f t="shared" si="13"/>
        <v>Central Canada</v>
      </c>
      <c r="R448">
        <f>IF(Table5[[#This Row],[Position]]="Data Analyst",1,0)</f>
        <v>0</v>
      </c>
      <c r="S448">
        <f>IF(Table5[[#This Row],[Position]]="Data Engineer",1,0)</f>
        <v>0</v>
      </c>
      <c r="T448">
        <f>IF(Table5[[#This Row],[Position]]="Risk Analyst",1,0)</f>
        <v>0</v>
      </c>
      <c r="U448">
        <f>IF(Table5[[#This Row],[Position]]="System Analyst",1,0)</f>
        <v>0</v>
      </c>
      <c r="V448">
        <f>IF(Table5[[#This Row],[Position]]="Business Analyst",1,0)</f>
        <v>1</v>
      </c>
    </row>
    <row r="449" spans="1:22" x14ac:dyDescent="0.2">
      <c r="A449" s="5" t="s">
        <v>55</v>
      </c>
      <c r="B449" s="5" t="s">
        <v>1011</v>
      </c>
      <c r="C449" s="5" t="s">
        <v>50</v>
      </c>
      <c r="D449" s="5" t="s">
        <v>748</v>
      </c>
      <c r="E449" s="5" t="s">
        <v>99</v>
      </c>
      <c r="F449" s="5" t="s">
        <v>99</v>
      </c>
      <c r="G449" s="5" t="s">
        <v>99</v>
      </c>
      <c r="H449" s="5" t="s">
        <v>100</v>
      </c>
      <c r="I449" s="5" t="s">
        <v>54</v>
      </c>
      <c r="J449" s="5" t="s">
        <v>20</v>
      </c>
      <c r="K449" s="5" t="s">
        <v>32</v>
      </c>
      <c r="L449" s="5" t="s">
        <v>33</v>
      </c>
      <c r="M449" s="20">
        <v>85862.399999999994</v>
      </c>
      <c r="N449" s="17">
        <v>114774.39999999999</v>
      </c>
      <c r="O449" s="18">
        <v>100318.39999999999</v>
      </c>
      <c r="P449">
        <f t="shared" si="12"/>
        <v>0</v>
      </c>
      <c r="Q449" t="str">
        <f t="shared" si="13"/>
        <v>Western Canada</v>
      </c>
      <c r="R449">
        <f>IF(Table5[[#This Row],[Position]]="Data Analyst",1,0)</f>
        <v>0</v>
      </c>
      <c r="S449">
        <f>IF(Table5[[#This Row],[Position]]="Data Engineer",1,0)</f>
        <v>0</v>
      </c>
      <c r="T449">
        <f>IF(Table5[[#This Row],[Position]]="Risk Analyst",1,0)</f>
        <v>0</v>
      </c>
      <c r="U449">
        <f>IF(Table5[[#This Row],[Position]]="System Analyst",1,0)</f>
        <v>0</v>
      </c>
      <c r="V449">
        <f>IF(Table5[[#This Row],[Position]]="Business Analyst",1,0)</f>
        <v>0</v>
      </c>
    </row>
    <row r="450" spans="1:22" x14ac:dyDescent="0.2">
      <c r="A450" s="4" t="s">
        <v>48</v>
      </c>
      <c r="B450" s="4" t="s">
        <v>1013</v>
      </c>
      <c r="C450" s="4" t="s">
        <v>35</v>
      </c>
      <c r="D450" s="4" t="s">
        <v>327</v>
      </c>
      <c r="E450" s="4" t="s">
        <v>1014</v>
      </c>
      <c r="F450" s="4" t="s">
        <v>1014</v>
      </c>
      <c r="G450" s="4" t="s">
        <v>1014</v>
      </c>
      <c r="H450" s="4" t="s">
        <v>31</v>
      </c>
      <c r="I450" s="4" t="s">
        <v>1015</v>
      </c>
      <c r="J450" s="4" t="s">
        <v>223</v>
      </c>
      <c r="K450" s="4" t="s">
        <v>32</v>
      </c>
      <c r="L450" s="4" t="s">
        <v>93</v>
      </c>
      <c r="M450" s="15">
        <v>68500</v>
      </c>
      <c r="N450" s="15">
        <v>87000</v>
      </c>
      <c r="O450" s="16">
        <v>77750</v>
      </c>
      <c r="P450">
        <f t="shared" si="12"/>
        <v>0</v>
      </c>
      <c r="Q450" t="str">
        <f t="shared" si="13"/>
        <v>Central Canada</v>
      </c>
      <c r="R450">
        <f>IF(Table5[[#This Row],[Position]]="Data Analyst",1,0)</f>
        <v>0</v>
      </c>
      <c r="S450">
        <f>IF(Table5[[#This Row],[Position]]="Data Engineer",1,0)</f>
        <v>1</v>
      </c>
      <c r="T450">
        <f>IF(Table5[[#This Row],[Position]]="Risk Analyst",1,0)</f>
        <v>0</v>
      </c>
      <c r="U450">
        <f>IF(Table5[[#This Row],[Position]]="System Analyst",1,0)</f>
        <v>0</v>
      </c>
      <c r="V450">
        <f>IF(Table5[[#This Row],[Position]]="Business Analyst",1,0)</f>
        <v>0</v>
      </c>
    </row>
    <row r="451" spans="1:22" x14ac:dyDescent="0.2">
      <c r="A451" s="5" t="s">
        <v>81</v>
      </c>
      <c r="B451" s="5" t="s">
        <v>217</v>
      </c>
      <c r="C451" s="5" t="s">
        <v>23</v>
      </c>
      <c r="D451" s="5" t="s">
        <v>1016</v>
      </c>
      <c r="E451" s="5" t="s">
        <v>260</v>
      </c>
      <c r="F451" s="5" t="s">
        <v>260</v>
      </c>
      <c r="G451" s="5" t="s">
        <v>260</v>
      </c>
      <c r="H451" s="5" t="s">
        <v>186</v>
      </c>
      <c r="I451" s="5" t="s">
        <v>54</v>
      </c>
      <c r="J451" s="5" t="s">
        <v>45</v>
      </c>
      <c r="K451" s="5" t="s">
        <v>32</v>
      </c>
      <c r="L451" s="5" t="s">
        <v>39</v>
      </c>
      <c r="M451" s="17">
        <v>66000</v>
      </c>
      <c r="N451" s="17">
        <v>84500</v>
      </c>
      <c r="O451" s="18">
        <v>75250</v>
      </c>
      <c r="P451">
        <f t="shared" ref="P451:P514" si="14">IF(F451="Remote",1,0)</f>
        <v>0</v>
      </c>
      <c r="Q451" t="str">
        <f t="shared" ref="Q451:Q514" si="15">IF(OR(H451="AB",H451="BC",H451="SK"),"Western Canada",
 IF(OR(H451="ON",H451="QC",H451="MB"),"Central Canada",
 IF(OR(H451="NS",H451="NB",H451="PE",H451="NL"),"Atlantic Canada",
 "Northern Canada")))</f>
        <v>Atlantic Canada</v>
      </c>
      <c r="R451">
        <f>IF(Table5[[#This Row],[Position]]="Data Analyst",1,0)</f>
        <v>0</v>
      </c>
      <c r="S451">
        <f>IF(Table5[[#This Row],[Position]]="Data Engineer",1,0)</f>
        <v>0</v>
      </c>
      <c r="T451">
        <f>IF(Table5[[#This Row],[Position]]="Risk Analyst",1,0)</f>
        <v>0</v>
      </c>
      <c r="U451">
        <f>IF(Table5[[#This Row],[Position]]="System Analyst",1,0)</f>
        <v>0</v>
      </c>
      <c r="V451">
        <f>IF(Table5[[#This Row],[Position]]="Business Analyst",1,0)</f>
        <v>1</v>
      </c>
    </row>
    <row r="452" spans="1:22" x14ac:dyDescent="0.2">
      <c r="A452" s="4" t="s">
        <v>26</v>
      </c>
      <c r="B452" s="4" t="s">
        <v>1017</v>
      </c>
      <c r="C452" s="4" t="s">
        <v>28</v>
      </c>
      <c r="D452" s="4" t="s">
        <v>1018</v>
      </c>
      <c r="E452" s="4" t="s">
        <v>821</v>
      </c>
      <c r="F452" s="4" t="s">
        <v>821</v>
      </c>
      <c r="G452" s="4" t="s">
        <v>821</v>
      </c>
      <c r="H452" s="4" t="s">
        <v>146</v>
      </c>
      <c r="I452" s="4" t="s">
        <v>1019</v>
      </c>
      <c r="J452" s="4" t="s">
        <v>20</v>
      </c>
      <c r="K452" s="4" t="s">
        <v>32</v>
      </c>
      <c r="L452" s="4" t="s">
        <v>46</v>
      </c>
      <c r="M452" s="15">
        <v>104755</v>
      </c>
      <c r="N452" s="15">
        <v>180000</v>
      </c>
      <c r="O452" s="16">
        <v>142377.5</v>
      </c>
      <c r="P452">
        <f t="shared" si="14"/>
        <v>0</v>
      </c>
      <c r="Q452" t="str">
        <f t="shared" si="15"/>
        <v>Central Canada</v>
      </c>
      <c r="R452">
        <f>IF(Table5[[#This Row],[Position]]="Data Analyst",1,0)</f>
        <v>1</v>
      </c>
      <c r="S452">
        <f>IF(Table5[[#This Row],[Position]]="Data Engineer",1,0)</f>
        <v>0</v>
      </c>
      <c r="T452">
        <f>IF(Table5[[#This Row],[Position]]="Risk Analyst",1,0)</f>
        <v>0</v>
      </c>
      <c r="U452">
        <f>IF(Table5[[#This Row],[Position]]="System Analyst",1,0)</f>
        <v>0</v>
      </c>
      <c r="V452">
        <f>IF(Table5[[#This Row],[Position]]="Business Analyst",1,0)</f>
        <v>0</v>
      </c>
    </row>
    <row r="453" spans="1:22" x14ac:dyDescent="0.2">
      <c r="A453" s="5" t="s">
        <v>55</v>
      </c>
      <c r="B453" s="5" t="s">
        <v>1020</v>
      </c>
      <c r="C453" s="5" t="s">
        <v>50</v>
      </c>
      <c r="D453" s="5" t="s">
        <v>1021</v>
      </c>
      <c r="E453" s="5" t="s">
        <v>316</v>
      </c>
      <c r="F453" s="5" t="s">
        <v>316</v>
      </c>
      <c r="G453" s="5" t="s">
        <v>316</v>
      </c>
      <c r="H453" s="5" t="s">
        <v>31</v>
      </c>
      <c r="I453" s="5" t="s">
        <v>18</v>
      </c>
      <c r="J453" s="5" t="s">
        <v>20</v>
      </c>
      <c r="K453" s="5" t="s">
        <v>32</v>
      </c>
      <c r="L453" s="5" t="s">
        <v>101</v>
      </c>
      <c r="M453" s="17">
        <v>55000</v>
      </c>
      <c r="N453" s="17">
        <v>58000</v>
      </c>
      <c r="O453" s="18">
        <v>56500</v>
      </c>
      <c r="P453">
        <f t="shared" si="14"/>
        <v>0</v>
      </c>
      <c r="Q453" t="str">
        <f t="shared" si="15"/>
        <v>Central Canada</v>
      </c>
      <c r="R453">
        <f>IF(Table5[[#This Row],[Position]]="Data Analyst",1,0)</f>
        <v>0</v>
      </c>
      <c r="S453">
        <f>IF(Table5[[#This Row],[Position]]="Data Engineer",1,0)</f>
        <v>0</v>
      </c>
      <c r="T453">
        <f>IF(Table5[[#This Row],[Position]]="Risk Analyst",1,0)</f>
        <v>0</v>
      </c>
      <c r="U453">
        <f>IF(Table5[[#This Row],[Position]]="System Analyst",1,0)</f>
        <v>0</v>
      </c>
      <c r="V453">
        <f>IF(Table5[[#This Row],[Position]]="Business Analyst",1,0)</f>
        <v>0</v>
      </c>
    </row>
    <row r="454" spans="1:22" x14ac:dyDescent="0.2">
      <c r="A454" s="4" t="s">
        <v>22</v>
      </c>
      <c r="B454" s="4" t="s">
        <v>944</v>
      </c>
      <c r="C454" s="4" t="s">
        <v>50</v>
      </c>
      <c r="D454" s="4" t="s">
        <v>126</v>
      </c>
      <c r="E454" s="4" t="s">
        <v>248</v>
      </c>
      <c r="F454" s="4" t="s">
        <v>248</v>
      </c>
      <c r="G454" s="4" t="s">
        <v>248</v>
      </c>
      <c r="H454" s="4" t="s">
        <v>146</v>
      </c>
      <c r="I454" s="4" t="s">
        <v>18</v>
      </c>
      <c r="J454" s="4" t="s">
        <v>20</v>
      </c>
      <c r="K454" s="4" t="s">
        <v>32</v>
      </c>
      <c r="L454" s="4" t="s">
        <v>93</v>
      </c>
      <c r="M454" s="15">
        <v>54500</v>
      </c>
      <c r="N454" s="15">
        <v>101500</v>
      </c>
      <c r="O454" s="16">
        <v>78000</v>
      </c>
      <c r="P454">
        <f t="shared" si="14"/>
        <v>0</v>
      </c>
      <c r="Q454" t="str">
        <f t="shared" si="15"/>
        <v>Central Canada</v>
      </c>
      <c r="R454">
        <f>IF(Table5[[#This Row],[Position]]="Data Analyst",1,0)</f>
        <v>0</v>
      </c>
      <c r="S454">
        <f>IF(Table5[[#This Row],[Position]]="Data Engineer",1,0)</f>
        <v>0</v>
      </c>
      <c r="T454">
        <f>IF(Table5[[#This Row],[Position]]="Risk Analyst",1,0)</f>
        <v>0</v>
      </c>
      <c r="U454">
        <f>IF(Table5[[#This Row],[Position]]="System Analyst",1,0)</f>
        <v>0</v>
      </c>
      <c r="V454">
        <f>IF(Table5[[#This Row],[Position]]="Business Analyst",1,0)</f>
        <v>0</v>
      </c>
    </row>
    <row r="455" spans="1:22" x14ac:dyDescent="0.2">
      <c r="A455" s="5" t="s">
        <v>48</v>
      </c>
      <c r="B455" s="5" t="s">
        <v>1022</v>
      </c>
      <c r="C455" s="5" t="s">
        <v>23</v>
      </c>
      <c r="D455" s="5" t="s">
        <v>583</v>
      </c>
      <c r="E455" s="5" t="s">
        <v>37</v>
      </c>
      <c r="F455" s="5" t="s">
        <v>37</v>
      </c>
      <c r="G455" s="5" t="s">
        <v>37</v>
      </c>
      <c r="H455" s="5" t="s">
        <v>31</v>
      </c>
      <c r="I455" s="5" t="s">
        <v>18</v>
      </c>
      <c r="J455" s="5" t="s">
        <v>45</v>
      </c>
      <c r="K455" s="5" t="s">
        <v>32</v>
      </c>
      <c r="L455" s="5" t="s">
        <v>21</v>
      </c>
      <c r="M455" s="17">
        <v>68500</v>
      </c>
      <c r="N455" s="17">
        <v>87000</v>
      </c>
      <c r="O455" s="18">
        <v>77750</v>
      </c>
      <c r="P455">
        <f t="shared" si="14"/>
        <v>0</v>
      </c>
      <c r="Q455" t="str">
        <f t="shared" si="15"/>
        <v>Central Canada</v>
      </c>
      <c r="R455">
        <f>IF(Table5[[#This Row],[Position]]="Data Analyst",1,0)</f>
        <v>0</v>
      </c>
      <c r="S455">
        <f>IF(Table5[[#This Row],[Position]]="Data Engineer",1,0)</f>
        <v>0</v>
      </c>
      <c r="T455">
        <f>IF(Table5[[#This Row],[Position]]="Risk Analyst",1,0)</f>
        <v>0</v>
      </c>
      <c r="U455">
        <f>IF(Table5[[#This Row],[Position]]="System Analyst",1,0)</f>
        <v>0</v>
      </c>
      <c r="V455">
        <f>IF(Table5[[#This Row],[Position]]="Business Analyst",1,0)</f>
        <v>1</v>
      </c>
    </row>
    <row r="456" spans="1:22" x14ac:dyDescent="0.2">
      <c r="A456" s="4" t="s">
        <v>96</v>
      </c>
      <c r="B456" s="4" t="s">
        <v>1023</v>
      </c>
      <c r="C456" s="4" t="s">
        <v>50</v>
      </c>
      <c r="D456" s="4" t="s">
        <v>91</v>
      </c>
      <c r="E456" s="4" t="s">
        <v>63</v>
      </c>
      <c r="F456" s="4" t="s">
        <v>63</v>
      </c>
      <c r="G456" s="4" t="s">
        <v>63</v>
      </c>
      <c r="H456" s="4" t="s">
        <v>53</v>
      </c>
      <c r="I456" s="4" t="s">
        <v>54</v>
      </c>
      <c r="J456" s="4" t="s">
        <v>20</v>
      </c>
      <c r="K456" s="4" t="s">
        <v>32</v>
      </c>
      <c r="L456" s="4" t="s">
        <v>93</v>
      </c>
      <c r="M456" s="15">
        <v>30240.560000000001</v>
      </c>
      <c r="N456" s="15">
        <v>80000</v>
      </c>
      <c r="O456" s="16">
        <v>55120.28</v>
      </c>
      <c r="P456">
        <f t="shared" si="14"/>
        <v>0</v>
      </c>
      <c r="Q456" t="str">
        <f t="shared" si="15"/>
        <v>Western Canada</v>
      </c>
      <c r="R456">
        <f>IF(Table5[[#This Row],[Position]]="Data Analyst",1,0)</f>
        <v>0</v>
      </c>
      <c r="S456">
        <f>IF(Table5[[#This Row],[Position]]="Data Engineer",1,0)</f>
        <v>0</v>
      </c>
      <c r="T456">
        <f>IF(Table5[[#This Row],[Position]]="Risk Analyst",1,0)</f>
        <v>0</v>
      </c>
      <c r="U456">
        <f>IF(Table5[[#This Row],[Position]]="System Analyst",1,0)</f>
        <v>0</v>
      </c>
      <c r="V456">
        <f>IF(Table5[[#This Row],[Position]]="Business Analyst",1,0)</f>
        <v>0</v>
      </c>
    </row>
    <row r="457" spans="1:22" x14ac:dyDescent="0.2">
      <c r="A457" s="5" t="s">
        <v>13</v>
      </c>
      <c r="B457" s="5" t="s">
        <v>1024</v>
      </c>
      <c r="C457" s="5" t="s">
        <v>50</v>
      </c>
      <c r="D457" s="5" t="s">
        <v>387</v>
      </c>
      <c r="E457" s="5" t="s">
        <v>30</v>
      </c>
      <c r="F457" s="5" t="s">
        <v>30</v>
      </c>
      <c r="G457" s="5" t="s">
        <v>30</v>
      </c>
      <c r="H457" s="5" t="s">
        <v>31</v>
      </c>
      <c r="I457" s="5" t="s">
        <v>1025</v>
      </c>
      <c r="J457" s="5" t="s">
        <v>45</v>
      </c>
      <c r="K457" s="5" t="s">
        <v>32</v>
      </c>
      <c r="L457" s="5" t="s">
        <v>33</v>
      </c>
      <c r="M457" s="17">
        <v>76000</v>
      </c>
      <c r="N457" s="17">
        <v>89440</v>
      </c>
      <c r="O457" s="18">
        <v>82720</v>
      </c>
      <c r="P457">
        <f t="shared" si="14"/>
        <v>0</v>
      </c>
      <c r="Q457" t="str">
        <f t="shared" si="15"/>
        <v>Central Canada</v>
      </c>
      <c r="R457">
        <f>IF(Table5[[#This Row],[Position]]="Data Analyst",1,0)</f>
        <v>0</v>
      </c>
      <c r="S457">
        <f>IF(Table5[[#This Row],[Position]]="Data Engineer",1,0)</f>
        <v>0</v>
      </c>
      <c r="T457">
        <f>IF(Table5[[#This Row],[Position]]="Risk Analyst",1,0)</f>
        <v>0</v>
      </c>
      <c r="U457">
        <f>IF(Table5[[#This Row],[Position]]="System Analyst",1,0)</f>
        <v>0</v>
      </c>
      <c r="V457">
        <f>IF(Table5[[#This Row],[Position]]="Business Analyst",1,0)</f>
        <v>0</v>
      </c>
    </row>
    <row r="458" spans="1:22" x14ac:dyDescent="0.2">
      <c r="A458" s="4" t="s">
        <v>81</v>
      </c>
      <c r="B458" s="4" t="s">
        <v>217</v>
      </c>
      <c r="C458" s="4" t="s">
        <v>23</v>
      </c>
      <c r="D458" s="4" t="s">
        <v>1016</v>
      </c>
      <c r="E458" s="4" t="s">
        <v>37</v>
      </c>
      <c r="F458" s="4" t="s">
        <v>37</v>
      </c>
      <c r="G458" s="4" t="s">
        <v>37</v>
      </c>
      <c r="H458" s="4" t="s">
        <v>31</v>
      </c>
      <c r="I458" s="4" t="s">
        <v>54</v>
      </c>
      <c r="J458" s="4" t="s">
        <v>45</v>
      </c>
      <c r="K458" s="4" t="s">
        <v>32</v>
      </c>
      <c r="L458" s="4" t="s">
        <v>39</v>
      </c>
      <c r="M458" s="15">
        <v>66000</v>
      </c>
      <c r="N458" s="15">
        <v>84500</v>
      </c>
      <c r="O458" s="16">
        <v>75250</v>
      </c>
      <c r="P458">
        <f t="shared" si="14"/>
        <v>0</v>
      </c>
      <c r="Q458" t="str">
        <f t="shared" si="15"/>
        <v>Central Canada</v>
      </c>
      <c r="R458">
        <f>IF(Table5[[#This Row],[Position]]="Data Analyst",1,0)</f>
        <v>0</v>
      </c>
      <c r="S458">
        <f>IF(Table5[[#This Row],[Position]]="Data Engineer",1,0)</f>
        <v>0</v>
      </c>
      <c r="T458">
        <f>IF(Table5[[#This Row],[Position]]="Risk Analyst",1,0)</f>
        <v>0</v>
      </c>
      <c r="U458">
        <f>IF(Table5[[#This Row],[Position]]="System Analyst",1,0)</f>
        <v>0</v>
      </c>
      <c r="V458">
        <f>IF(Table5[[#This Row],[Position]]="Business Analyst",1,0)</f>
        <v>1</v>
      </c>
    </row>
    <row r="459" spans="1:22" x14ac:dyDescent="0.2">
      <c r="A459" s="5" t="s">
        <v>22</v>
      </c>
      <c r="B459" s="5" t="s">
        <v>1026</v>
      </c>
      <c r="C459" s="5" t="s">
        <v>50</v>
      </c>
      <c r="D459" s="5" t="s">
        <v>1027</v>
      </c>
      <c r="E459" s="5" t="s">
        <v>608</v>
      </c>
      <c r="F459" s="5" t="s">
        <v>608</v>
      </c>
      <c r="G459" s="5" t="s">
        <v>608</v>
      </c>
      <c r="H459" s="5" t="s">
        <v>31</v>
      </c>
      <c r="I459" s="5" t="s">
        <v>18</v>
      </c>
      <c r="J459" s="5" t="s">
        <v>20</v>
      </c>
      <c r="K459" s="5" t="s">
        <v>32</v>
      </c>
      <c r="L459" s="5" t="s">
        <v>21</v>
      </c>
      <c r="M459" s="17">
        <v>65000</v>
      </c>
      <c r="N459" s="17">
        <v>87000</v>
      </c>
      <c r="O459" s="18">
        <v>76000</v>
      </c>
      <c r="P459">
        <f t="shared" si="14"/>
        <v>0</v>
      </c>
      <c r="Q459" t="str">
        <f t="shared" si="15"/>
        <v>Central Canada</v>
      </c>
      <c r="R459">
        <f>IF(Table5[[#This Row],[Position]]="Data Analyst",1,0)</f>
        <v>0</v>
      </c>
      <c r="S459">
        <f>IF(Table5[[#This Row],[Position]]="Data Engineer",1,0)</f>
        <v>0</v>
      </c>
      <c r="T459">
        <f>IF(Table5[[#This Row],[Position]]="Risk Analyst",1,0)</f>
        <v>0</v>
      </c>
      <c r="U459">
        <f>IF(Table5[[#This Row],[Position]]="System Analyst",1,0)</f>
        <v>0</v>
      </c>
      <c r="V459">
        <f>IF(Table5[[#This Row],[Position]]="Business Analyst",1,0)</f>
        <v>0</v>
      </c>
    </row>
    <row r="460" spans="1:22" x14ac:dyDescent="0.2">
      <c r="A460" s="4" t="s">
        <v>81</v>
      </c>
      <c r="B460" s="4" t="s">
        <v>1028</v>
      </c>
      <c r="C460" s="4" t="s">
        <v>23</v>
      </c>
      <c r="D460" s="4" t="s">
        <v>484</v>
      </c>
      <c r="E460" s="4" t="s">
        <v>37</v>
      </c>
      <c r="F460" s="4" t="s">
        <v>37</v>
      </c>
      <c r="G460" s="4" t="s">
        <v>37</v>
      </c>
      <c r="H460" s="4" t="s">
        <v>31</v>
      </c>
      <c r="I460" s="4" t="s">
        <v>1029</v>
      </c>
      <c r="J460" s="4" t="s">
        <v>20</v>
      </c>
      <c r="K460" s="4" t="s">
        <v>32</v>
      </c>
      <c r="L460" s="4" t="s">
        <v>33</v>
      </c>
      <c r="M460" s="15">
        <v>66000</v>
      </c>
      <c r="N460" s="15">
        <v>84500</v>
      </c>
      <c r="O460" s="16">
        <v>75250</v>
      </c>
      <c r="P460">
        <f t="shared" si="14"/>
        <v>0</v>
      </c>
      <c r="Q460" t="str">
        <f t="shared" si="15"/>
        <v>Central Canada</v>
      </c>
      <c r="R460">
        <f>IF(Table5[[#This Row],[Position]]="Data Analyst",1,0)</f>
        <v>0</v>
      </c>
      <c r="S460">
        <f>IF(Table5[[#This Row],[Position]]="Data Engineer",1,0)</f>
        <v>0</v>
      </c>
      <c r="T460">
        <f>IF(Table5[[#This Row],[Position]]="Risk Analyst",1,0)</f>
        <v>0</v>
      </c>
      <c r="U460">
        <f>IF(Table5[[#This Row],[Position]]="System Analyst",1,0)</f>
        <v>0</v>
      </c>
      <c r="V460">
        <f>IF(Table5[[#This Row],[Position]]="Business Analyst",1,0)</f>
        <v>1</v>
      </c>
    </row>
    <row r="461" spans="1:22" x14ac:dyDescent="0.2">
      <c r="A461" s="5" t="s">
        <v>81</v>
      </c>
      <c r="B461" s="5" t="s">
        <v>1030</v>
      </c>
      <c r="C461" s="5" t="s">
        <v>1031</v>
      </c>
      <c r="D461" s="5" t="s">
        <v>1032</v>
      </c>
      <c r="E461" s="5" t="s">
        <v>37</v>
      </c>
      <c r="F461" s="5" t="s">
        <v>37</v>
      </c>
      <c r="G461" s="5" t="s">
        <v>37</v>
      </c>
      <c r="H461" s="5" t="s">
        <v>31</v>
      </c>
      <c r="I461" s="5" t="s">
        <v>54</v>
      </c>
      <c r="J461" s="5" t="s">
        <v>20</v>
      </c>
      <c r="K461" s="5" t="s">
        <v>32</v>
      </c>
      <c r="L461" s="5" t="s">
        <v>21</v>
      </c>
      <c r="M461" s="17">
        <v>59000</v>
      </c>
      <c r="N461" s="17">
        <v>70000</v>
      </c>
      <c r="O461" s="18">
        <v>64500</v>
      </c>
      <c r="P461">
        <f t="shared" si="14"/>
        <v>0</v>
      </c>
      <c r="Q461" t="str">
        <f t="shared" si="15"/>
        <v>Central Canada</v>
      </c>
      <c r="R461">
        <f>IF(Table5[[#This Row],[Position]]="Data Analyst",1,0)</f>
        <v>0</v>
      </c>
      <c r="S461">
        <f>IF(Table5[[#This Row],[Position]]="Data Engineer",1,0)</f>
        <v>0</v>
      </c>
      <c r="T461">
        <f>IF(Table5[[#This Row],[Position]]="Risk Analyst",1,0)</f>
        <v>0</v>
      </c>
      <c r="U461">
        <f>IF(Table5[[#This Row],[Position]]="System Analyst",1,0)</f>
        <v>0</v>
      </c>
      <c r="V461">
        <f>IF(Table5[[#This Row],[Position]]="Business Analyst",1,0)</f>
        <v>0</v>
      </c>
    </row>
    <row r="462" spans="1:22" x14ac:dyDescent="0.2">
      <c r="A462" s="4" t="s">
        <v>48</v>
      </c>
      <c r="B462" s="4" t="s">
        <v>756</v>
      </c>
      <c r="C462" s="4" t="s">
        <v>50</v>
      </c>
      <c r="D462" s="4" t="s">
        <v>203</v>
      </c>
      <c r="E462" s="4" t="s">
        <v>37</v>
      </c>
      <c r="F462" s="4" t="s">
        <v>37</v>
      </c>
      <c r="G462" s="4" t="s">
        <v>37</v>
      </c>
      <c r="H462" s="4" t="s">
        <v>31</v>
      </c>
      <c r="I462" s="4" t="s">
        <v>54</v>
      </c>
      <c r="J462" s="4" t="s">
        <v>20</v>
      </c>
      <c r="K462" s="4" t="s">
        <v>32</v>
      </c>
      <c r="L462" s="4" t="s">
        <v>33</v>
      </c>
      <c r="M462" s="15">
        <v>68500</v>
      </c>
      <c r="N462" s="15">
        <v>87000</v>
      </c>
      <c r="O462" s="16">
        <v>77750</v>
      </c>
      <c r="P462">
        <f t="shared" si="14"/>
        <v>0</v>
      </c>
      <c r="Q462" t="str">
        <f t="shared" si="15"/>
        <v>Central Canada</v>
      </c>
      <c r="R462">
        <f>IF(Table5[[#This Row],[Position]]="Data Analyst",1,0)</f>
        <v>0</v>
      </c>
      <c r="S462">
        <f>IF(Table5[[#This Row],[Position]]="Data Engineer",1,0)</f>
        <v>0</v>
      </c>
      <c r="T462">
        <f>IF(Table5[[#This Row],[Position]]="Risk Analyst",1,0)</f>
        <v>0</v>
      </c>
      <c r="U462">
        <f>IF(Table5[[#This Row],[Position]]="System Analyst",1,0)</f>
        <v>0</v>
      </c>
      <c r="V462">
        <f>IF(Table5[[#This Row],[Position]]="Business Analyst",1,0)</f>
        <v>0</v>
      </c>
    </row>
    <row r="463" spans="1:22" x14ac:dyDescent="0.2">
      <c r="A463" s="5" t="s">
        <v>81</v>
      </c>
      <c r="B463" s="5" t="s">
        <v>1033</v>
      </c>
      <c r="C463" s="5" t="s">
        <v>50</v>
      </c>
      <c r="D463" s="5" t="s">
        <v>1034</v>
      </c>
      <c r="E463" s="5" t="s">
        <v>110</v>
      </c>
      <c r="F463" s="5" t="s">
        <v>110</v>
      </c>
      <c r="G463" s="5" t="s">
        <v>110</v>
      </c>
      <c r="H463" s="5" t="s">
        <v>31</v>
      </c>
      <c r="I463" s="5" t="s">
        <v>1035</v>
      </c>
      <c r="J463" s="5" t="s">
        <v>20</v>
      </c>
      <c r="K463" s="5" t="s">
        <v>32</v>
      </c>
      <c r="L463" s="5" t="s">
        <v>39</v>
      </c>
      <c r="M463" s="17">
        <v>41620.800000000003</v>
      </c>
      <c r="N463" s="17">
        <v>57200</v>
      </c>
      <c r="O463" s="18">
        <v>49410.400000000001</v>
      </c>
      <c r="P463">
        <f t="shared" si="14"/>
        <v>0</v>
      </c>
      <c r="Q463" t="str">
        <f t="shared" si="15"/>
        <v>Central Canada</v>
      </c>
      <c r="R463">
        <f>IF(Table5[[#This Row],[Position]]="Data Analyst",1,0)</f>
        <v>0</v>
      </c>
      <c r="S463">
        <f>IF(Table5[[#This Row],[Position]]="Data Engineer",1,0)</f>
        <v>0</v>
      </c>
      <c r="T463">
        <f>IF(Table5[[#This Row],[Position]]="Risk Analyst",1,0)</f>
        <v>0</v>
      </c>
      <c r="U463">
        <f>IF(Table5[[#This Row],[Position]]="System Analyst",1,0)</f>
        <v>0</v>
      </c>
      <c r="V463">
        <f>IF(Table5[[#This Row],[Position]]="Business Analyst",1,0)</f>
        <v>0</v>
      </c>
    </row>
    <row r="464" spans="1:22" x14ac:dyDescent="0.2">
      <c r="A464" s="4" t="s">
        <v>55</v>
      </c>
      <c r="B464" s="4" t="s">
        <v>1036</v>
      </c>
      <c r="C464" s="4" t="s">
        <v>50</v>
      </c>
      <c r="D464" s="4" t="s">
        <v>263</v>
      </c>
      <c r="E464" s="4" t="s">
        <v>37</v>
      </c>
      <c r="F464" s="4" t="s">
        <v>37</v>
      </c>
      <c r="G464" s="4" t="s">
        <v>37</v>
      </c>
      <c r="H464" s="4" t="s">
        <v>31</v>
      </c>
      <c r="I464" s="4" t="s">
        <v>1001</v>
      </c>
      <c r="J464" s="4" t="s">
        <v>45</v>
      </c>
      <c r="K464" s="4" t="s">
        <v>32</v>
      </c>
      <c r="L464" s="4" t="s">
        <v>93</v>
      </c>
      <c r="M464" s="15">
        <v>68000</v>
      </c>
      <c r="N464" s="15">
        <v>88300</v>
      </c>
      <c r="O464" s="16">
        <v>78150</v>
      </c>
      <c r="P464">
        <f t="shared" si="14"/>
        <v>0</v>
      </c>
      <c r="Q464" t="str">
        <f t="shared" si="15"/>
        <v>Central Canada</v>
      </c>
      <c r="R464">
        <f>IF(Table5[[#This Row],[Position]]="Data Analyst",1,0)</f>
        <v>0</v>
      </c>
      <c r="S464">
        <f>IF(Table5[[#This Row],[Position]]="Data Engineer",1,0)</f>
        <v>0</v>
      </c>
      <c r="T464">
        <f>IF(Table5[[#This Row],[Position]]="Risk Analyst",1,0)</f>
        <v>0</v>
      </c>
      <c r="U464">
        <f>IF(Table5[[#This Row],[Position]]="System Analyst",1,0)</f>
        <v>0</v>
      </c>
      <c r="V464">
        <f>IF(Table5[[#This Row],[Position]]="Business Analyst",1,0)</f>
        <v>0</v>
      </c>
    </row>
    <row r="465" spans="1:22" x14ac:dyDescent="0.2">
      <c r="A465" s="5" t="s">
        <v>26</v>
      </c>
      <c r="B465" s="5" t="s">
        <v>1037</v>
      </c>
      <c r="C465" s="5" t="s">
        <v>50</v>
      </c>
      <c r="D465" s="5" t="s">
        <v>1038</v>
      </c>
      <c r="E465" s="5" t="s">
        <v>99</v>
      </c>
      <c r="F465" s="5" t="s">
        <v>99</v>
      </c>
      <c r="G465" s="5" t="s">
        <v>99</v>
      </c>
      <c r="H465" s="5" t="s">
        <v>100</v>
      </c>
      <c r="I465" s="5" t="s">
        <v>1039</v>
      </c>
      <c r="J465" s="5" t="s">
        <v>20</v>
      </c>
      <c r="K465" s="5" t="s">
        <v>32</v>
      </c>
      <c r="L465" s="5" t="s">
        <v>101</v>
      </c>
      <c r="M465" s="17">
        <v>30240.560000000001</v>
      </c>
      <c r="N465" s="17">
        <v>57200</v>
      </c>
      <c r="O465" s="18">
        <v>43720.28</v>
      </c>
      <c r="P465">
        <f t="shared" si="14"/>
        <v>0</v>
      </c>
      <c r="Q465" t="str">
        <f t="shared" si="15"/>
        <v>Western Canada</v>
      </c>
      <c r="R465">
        <f>IF(Table5[[#This Row],[Position]]="Data Analyst",1,0)</f>
        <v>0</v>
      </c>
      <c r="S465">
        <f>IF(Table5[[#This Row],[Position]]="Data Engineer",1,0)</f>
        <v>0</v>
      </c>
      <c r="T465">
        <f>IF(Table5[[#This Row],[Position]]="Risk Analyst",1,0)</f>
        <v>0</v>
      </c>
      <c r="U465">
        <f>IF(Table5[[#This Row],[Position]]="System Analyst",1,0)</f>
        <v>0</v>
      </c>
      <c r="V465">
        <f>IF(Table5[[#This Row],[Position]]="Business Analyst",1,0)</f>
        <v>0</v>
      </c>
    </row>
    <row r="466" spans="1:22" x14ac:dyDescent="0.2">
      <c r="A466" s="4" t="s">
        <v>96</v>
      </c>
      <c r="B466" s="4" t="s">
        <v>1040</v>
      </c>
      <c r="C466" s="4" t="s">
        <v>50</v>
      </c>
      <c r="D466" s="4" t="s">
        <v>1041</v>
      </c>
      <c r="E466" s="4" t="s">
        <v>204</v>
      </c>
      <c r="F466" s="4" t="s">
        <v>204</v>
      </c>
      <c r="G466" s="4" t="s">
        <v>204</v>
      </c>
      <c r="H466" s="4" t="s">
        <v>31</v>
      </c>
      <c r="I466" s="4" t="s">
        <v>18</v>
      </c>
      <c r="J466" s="4" t="s">
        <v>20</v>
      </c>
      <c r="K466" s="4" t="s">
        <v>32</v>
      </c>
      <c r="L466" s="4" t="s">
        <v>33</v>
      </c>
      <c r="M466" s="15">
        <v>86091</v>
      </c>
      <c r="N466" s="15">
        <v>96853</v>
      </c>
      <c r="O466" s="16">
        <v>91472</v>
      </c>
      <c r="P466">
        <f t="shared" si="14"/>
        <v>0</v>
      </c>
      <c r="Q466" t="str">
        <f t="shared" si="15"/>
        <v>Central Canada</v>
      </c>
      <c r="R466">
        <f>IF(Table5[[#This Row],[Position]]="Data Analyst",1,0)</f>
        <v>0</v>
      </c>
      <c r="S466">
        <f>IF(Table5[[#This Row],[Position]]="Data Engineer",1,0)</f>
        <v>0</v>
      </c>
      <c r="T466">
        <f>IF(Table5[[#This Row],[Position]]="Risk Analyst",1,0)</f>
        <v>0</v>
      </c>
      <c r="U466">
        <f>IF(Table5[[#This Row],[Position]]="System Analyst",1,0)</f>
        <v>0</v>
      </c>
      <c r="V466">
        <f>IF(Table5[[#This Row],[Position]]="Business Analyst",1,0)</f>
        <v>0</v>
      </c>
    </row>
    <row r="467" spans="1:22" x14ac:dyDescent="0.2">
      <c r="A467" s="5" t="s">
        <v>55</v>
      </c>
      <c r="B467" s="5" t="s">
        <v>1042</v>
      </c>
      <c r="C467" s="5" t="s">
        <v>357</v>
      </c>
      <c r="D467" s="5" t="s">
        <v>1043</v>
      </c>
      <c r="E467" s="5" t="s">
        <v>99</v>
      </c>
      <c r="F467" s="5" t="s">
        <v>99</v>
      </c>
      <c r="G467" s="5" t="s">
        <v>99</v>
      </c>
      <c r="H467" s="5" t="s">
        <v>100</v>
      </c>
      <c r="I467" s="5" t="s">
        <v>54</v>
      </c>
      <c r="J467" s="5" t="s">
        <v>20</v>
      </c>
      <c r="K467" s="5" t="s">
        <v>32</v>
      </c>
      <c r="L467" s="5" t="s">
        <v>101</v>
      </c>
      <c r="M467" s="17">
        <v>68000</v>
      </c>
      <c r="N467" s="17">
        <v>88300</v>
      </c>
      <c r="O467" s="18">
        <v>78150</v>
      </c>
      <c r="P467">
        <f t="shared" si="14"/>
        <v>0</v>
      </c>
      <c r="Q467" t="str">
        <f t="shared" si="15"/>
        <v>Western Canada</v>
      </c>
      <c r="R467">
        <f>IF(Table5[[#This Row],[Position]]="Data Analyst",1,0)</f>
        <v>0</v>
      </c>
      <c r="S467">
        <f>IF(Table5[[#This Row],[Position]]="Data Engineer",1,0)</f>
        <v>0</v>
      </c>
      <c r="T467">
        <f>IF(Table5[[#This Row],[Position]]="Risk Analyst",1,0)</f>
        <v>0</v>
      </c>
      <c r="U467">
        <f>IF(Table5[[#This Row],[Position]]="System Analyst",1,0)</f>
        <v>0</v>
      </c>
      <c r="V467">
        <f>IF(Table5[[#This Row],[Position]]="Business Analyst",1,0)</f>
        <v>0</v>
      </c>
    </row>
    <row r="468" spans="1:22" x14ac:dyDescent="0.2">
      <c r="A468" s="4" t="s">
        <v>88</v>
      </c>
      <c r="B468" s="4" t="s">
        <v>1044</v>
      </c>
      <c r="C468" s="4" t="s">
        <v>188</v>
      </c>
      <c r="D468" s="4" t="s">
        <v>970</v>
      </c>
      <c r="E468" s="4" t="s">
        <v>971</v>
      </c>
      <c r="F468" s="4" t="s">
        <v>971</v>
      </c>
      <c r="G468" s="4" t="s">
        <v>971</v>
      </c>
      <c r="H468" s="4" t="s">
        <v>178</v>
      </c>
      <c r="I468" s="4" t="s">
        <v>1045</v>
      </c>
      <c r="J468" s="4" t="s">
        <v>20</v>
      </c>
      <c r="K468" s="4" t="s">
        <v>32</v>
      </c>
      <c r="L468" s="4" t="s">
        <v>21</v>
      </c>
      <c r="M468" s="15">
        <v>52000</v>
      </c>
      <c r="N468" s="15">
        <v>62400</v>
      </c>
      <c r="O468" s="16">
        <v>57200</v>
      </c>
      <c r="P468">
        <f t="shared" si="14"/>
        <v>0</v>
      </c>
      <c r="Q468" t="str">
        <f t="shared" si="15"/>
        <v>Atlantic Canada</v>
      </c>
      <c r="R468">
        <f>IF(Table5[[#This Row],[Position]]="Data Analyst",1,0)</f>
        <v>0</v>
      </c>
      <c r="S468">
        <f>IF(Table5[[#This Row],[Position]]="Data Engineer",1,0)</f>
        <v>0</v>
      </c>
      <c r="T468">
        <f>IF(Table5[[#This Row],[Position]]="Risk Analyst",1,0)</f>
        <v>0</v>
      </c>
      <c r="U468">
        <f>IF(Table5[[#This Row],[Position]]="System Analyst",1,0)</f>
        <v>0</v>
      </c>
      <c r="V468">
        <f>IF(Table5[[#This Row],[Position]]="Business Analyst",1,0)</f>
        <v>0</v>
      </c>
    </row>
    <row r="469" spans="1:22" x14ac:dyDescent="0.2">
      <c r="A469" s="5" t="s">
        <v>26</v>
      </c>
      <c r="B469" s="5" t="s">
        <v>1046</v>
      </c>
      <c r="C469" s="5" t="s">
        <v>28</v>
      </c>
      <c r="D469" s="5" t="s">
        <v>1018</v>
      </c>
      <c r="E469" s="5" t="s">
        <v>821</v>
      </c>
      <c r="F469" s="5" t="s">
        <v>821</v>
      </c>
      <c r="G469" s="5" t="s">
        <v>821</v>
      </c>
      <c r="H469" s="5" t="s">
        <v>146</v>
      </c>
      <c r="I469" s="5" t="s">
        <v>1019</v>
      </c>
      <c r="J469" s="5" t="s">
        <v>20</v>
      </c>
      <c r="K469" s="5" t="s">
        <v>32</v>
      </c>
      <c r="L469" s="5" t="s">
        <v>46</v>
      </c>
      <c r="M469" s="17">
        <v>30240.560000000001</v>
      </c>
      <c r="N469" s="17">
        <v>57200</v>
      </c>
      <c r="O469" s="18">
        <v>43720.28</v>
      </c>
      <c r="P469">
        <f t="shared" si="14"/>
        <v>0</v>
      </c>
      <c r="Q469" t="str">
        <f t="shared" si="15"/>
        <v>Central Canada</v>
      </c>
      <c r="R469">
        <f>IF(Table5[[#This Row],[Position]]="Data Analyst",1,0)</f>
        <v>1</v>
      </c>
      <c r="S469">
        <f>IF(Table5[[#This Row],[Position]]="Data Engineer",1,0)</f>
        <v>0</v>
      </c>
      <c r="T469">
        <f>IF(Table5[[#This Row],[Position]]="Risk Analyst",1,0)</f>
        <v>0</v>
      </c>
      <c r="U469">
        <f>IF(Table5[[#This Row],[Position]]="System Analyst",1,0)</f>
        <v>0</v>
      </c>
      <c r="V469">
        <f>IF(Table5[[#This Row],[Position]]="Business Analyst",1,0)</f>
        <v>0</v>
      </c>
    </row>
    <row r="470" spans="1:22" x14ac:dyDescent="0.2">
      <c r="A470" s="4" t="s">
        <v>81</v>
      </c>
      <c r="B470" s="4" t="s">
        <v>1047</v>
      </c>
      <c r="C470" s="4" t="s">
        <v>50</v>
      </c>
      <c r="D470" s="4" t="s">
        <v>1048</v>
      </c>
      <c r="E470" s="4" t="s">
        <v>37</v>
      </c>
      <c r="F470" s="4" t="s">
        <v>37</v>
      </c>
      <c r="G470" s="4" t="s">
        <v>37</v>
      </c>
      <c r="H470" s="4" t="s">
        <v>31</v>
      </c>
      <c r="I470" s="4" t="s">
        <v>18</v>
      </c>
      <c r="J470" s="4" t="s">
        <v>45</v>
      </c>
      <c r="K470" s="4" t="s">
        <v>32</v>
      </c>
      <c r="L470" s="4" t="s">
        <v>21</v>
      </c>
      <c r="M470" s="15">
        <v>30240.560000000001</v>
      </c>
      <c r="N470" s="15">
        <v>57200</v>
      </c>
      <c r="O470" s="16">
        <v>43720.28</v>
      </c>
      <c r="P470">
        <f t="shared" si="14"/>
        <v>0</v>
      </c>
      <c r="Q470" t="str">
        <f t="shared" si="15"/>
        <v>Central Canada</v>
      </c>
      <c r="R470">
        <f>IF(Table5[[#This Row],[Position]]="Data Analyst",1,0)</f>
        <v>0</v>
      </c>
      <c r="S470">
        <f>IF(Table5[[#This Row],[Position]]="Data Engineer",1,0)</f>
        <v>0</v>
      </c>
      <c r="T470">
        <f>IF(Table5[[#This Row],[Position]]="Risk Analyst",1,0)</f>
        <v>0</v>
      </c>
      <c r="U470">
        <f>IF(Table5[[#This Row],[Position]]="System Analyst",1,0)</f>
        <v>0</v>
      </c>
      <c r="V470">
        <f>IF(Table5[[#This Row],[Position]]="Business Analyst",1,0)</f>
        <v>0</v>
      </c>
    </row>
    <row r="471" spans="1:22" x14ac:dyDescent="0.2">
      <c r="A471" s="5" t="s">
        <v>48</v>
      </c>
      <c r="B471" s="5" t="s">
        <v>1049</v>
      </c>
      <c r="C471" s="5" t="s">
        <v>50</v>
      </c>
      <c r="D471" s="5" t="s">
        <v>1050</v>
      </c>
      <c r="E471" s="5" t="s">
        <v>63</v>
      </c>
      <c r="F471" s="5" t="s">
        <v>63</v>
      </c>
      <c r="G471" s="5" t="s">
        <v>63</v>
      </c>
      <c r="H471" s="5" t="s">
        <v>53</v>
      </c>
      <c r="I471" s="5" t="s">
        <v>18</v>
      </c>
      <c r="J471" s="5" t="s">
        <v>20</v>
      </c>
      <c r="K471" s="5" t="s">
        <v>32</v>
      </c>
      <c r="L471" s="5" t="s">
        <v>21</v>
      </c>
      <c r="M471" s="17">
        <v>62400</v>
      </c>
      <c r="N471" s="17">
        <v>79040</v>
      </c>
      <c r="O471" s="18">
        <v>70720</v>
      </c>
      <c r="P471">
        <f t="shared" si="14"/>
        <v>0</v>
      </c>
      <c r="Q471" t="str">
        <f t="shared" si="15"/>
        <v>Western Canada</v>
      </c>
      <c r="R471">
        <f>IF(Table5[[#This Row],[Position]]="Data Analyst",1,0)</f>
        <v>0</v>
      </c>
      <c r="S471">
        <f>IF(Table5[[#This Row],[Position]]="Data Engineer",1,0)</f>
        <v>0</v>
      </c>
      <c r="T471">
        <f>IF(Table5[[#This Row],[Position]]="Risk Analyst",1,0)</f>
        <v>0</v>
      </c>
      <c r="U471">
        <f>IF(Table5[[#This Row],[Position]]="System Analyst",1,0)</f>
        <v>0</v>
      </c>
      <c r="V471">
        <f>IF(Table5[[#This Row],[Position]]="Business Analyst",1,0)</f>
        <v>0</v>
      </c>
    </row>
    <row r="472" spans="1:22" x14ac:dyDescent="0.2">
      <c r="A472" s="4" t="s">
        <v>13</v>
      </c>
      <c r="B472" s="4" t="s">
        <v>1051</v>
      </c>
      <c r="C472" s="4" t="s">
        <v>90</v>
      </c>
      <c r="D472" s="4" t="s">
        <v>492</v>
      </c>
      <c r="E472" s="4" t="s">
        <v>99</v>
      </c>
      <c r="F472" s="4" t="s">
        <v>99</v>
      </c>
      <c r="G472" s="4" t="s">
        <v>99</v>
      </c>
      <c r="H472" s="4" t="s">
        <v>100</v>
      </c>
      <c r="I472" s="4" t="s">
        <v>1052</v>
      </c>
      <c r="J472" s="4" t="s">
        <v>20</v>
      </c>
      <c r="K472" s="4" t="s">
        <v>32</v>
      </c>
      <c r="L472" s="4" t="s">
        <v>33</v>
      </c>
      <c r="M472" s="15">
        <v>70000</v>
      </c>
      <c r="N472" s="15">
        <v>82000</v>
      </c>
      <c r="O472" s="16">
        <v>76000</v>
      </c>
      <c r="P472">
        <f t="shared" si="14"/>
        <v>0</v>
      </c>
      <c r="Q472" t="str">
        <f t="shared" si="15"/>
        <v>Western Canada</v>
      </c>
      <c r="R472">
        <f>IF(Table5[[#This Row],[Position]]="Data Analyst",1,0)</f>
        <v>0</v>
      </c>
      <c r="S472">
        <f>IF(Table5[[#This Row],[Position]]="Data Engineer",1,0)</f>
        <v>0</v>
      </c>
      <c r="T472">
        <f>IF(Table5[[#This Row],[Position]]="Risk Analyst",1,0)</f>
        <v>0</v>
      </c>
      <c r="U472">
        <f>IF(Table5[[#This Row],[Position]]="System Analyst",1,0)</f>
        <v>1</v>
      </c>
      <c r="V472">
        <f>IF(Table5[[#This Row],[Position]]="Business Analyst",1,0)</f>
        <v>0</v>
      </c>
    </row>
    <row r="473" spans="1:22" x14ac:dyDescent="0.2">
      <c r="A473" s="5" t="s">
        <v>55</v>
      </c>
      <c r="B473" s="5" t="s">
        <v>1053</v>
      </c>
      <c r="C473" s="5" t="s">
        <v>23</v>
      </c>
      <c r="D473" s="5" t="s">
        <v>1054</v>
      </c>
      <c r="E473" s="5" t="s">
        <v>37</v>
      </c>
      <c r="F473" s="5" t="s">
        <v>37</v>
      </c>
      <c r="G473" s="5" t="s">
        <v>37</v>
      </c>
      <c r="H473" s="5" t="s">
        <v>31</v>
      </c>
      <c r="I473" s="5" t="s">
        <v>18</v>
      </c>
      <c r="J473" s="5" t="s">
        <v>45</v>
      </c>
      <c r="K473" s="5" t="s">
        <v>32</v>
      </c>
      <c r="L473" s="5" t="s">
        <v>21</v>
      </c>
      <c r="M473" s="17">
        <v>68000</v>
      </c>
      <c r="N473" s="17">
        <v>88300</v>
      </c>
      <c r="O473" s="18">
        <v>78150</v>
      </c>
      <c r="P473">
        <f t="shared" si="14"/>
        <v>0</v>
      </c>
      <c r="Q473" t="str">
        <f t="shared" si="15"/>
        <v>Central Canada</v>
      </c>
      <c r="R473">
        <f>IF(Table5[[#This Row],[Position]]="Data Analyst",1,0)</f>
        <v>0</v>
      </c>
      <c r="S473">
        <f>IF(Table5[[#This Row],[Position]]="Data Engineer",1,0)</f>
        <v>0</v>
      </c>
      <c r="T473">
        <f>IF(Table5[[#This Row],[Position]]="Risk Analyst",1,0)</f>
        <v>0</v>
      </c>
      <c r="U473">
        <f>IF(Table5[[#This Row],[Position]]="System Analyst",1,0)</f>
        <v>0</v>
      </c>
      <c r="V473">
        <f>IF(Table5[[#This Row],[Position]]="Business Analyst",1,0)</f>
        <v>1</v>
      </c>
    </row>
    <row r="474" spans="1:22" x14ac:dyDescent="0.2">
      <c r="A474" s="4" t="s">
        <v>13</v>
      </c>
      <c r="B474" s="4" t="s">
        <v>1055</v>
      </c>
      <c r="C474" s="4" t="s">
        <v>28</v>
      </c>
      <c r="D474" s="4" t="s">
        <v>1056</v>
      </c>
      <c r="E474" s="4" t="s">
        <v>37</v>
      </c>
      <c r="F474" s="4" t="s">
        <v>37</v>
      </c>
      <c r="G474" s="4" t="s">
        <v>37</v>
      </c>
      <c r="H474" s="4" t="s">
        <v>31</v>
      </c>
      <c r="I474" s="4" t="s">
        <v>685</v>
      </c>
      <c r="J474" s="4" t="s">
        <v>20</v>
      </c>
      <c r="K474" s="4" t="s">
        <v>32</v>
      </c>
      <c r="L474" s="4" t="s">
        <v>21</v>
      </c>
      <c r="M474" s="15">
        <v>76000</v>
      </c>
      <c r="N474" s="15">
        <v>89440</v>
      </c>
      <c r="O474" s="16">
        <v>82720</v>
      </c>
      <c r="P474">
        <f t="shared" si="14"/>
        <v>0</v>
      </c>
      <c r="Q474" t="str">
        <f t="shared" si="15"/>
        <v>Central Canada</v>
      </c>
      <c r="R474">
        <f>IF(Table5[[#This Row],[Position]]="Data Analyst",1,0)</f>
        <v>1</v>
      </c>
      <c r="S474">
        <f>IF(Table5[[#This Row],[Position]]="Data Engineer",1,0)</f>
        <v>0</v>
      </c>
      <c r="T474">
        <f>IF(Table5[[#This Row],[Position]]="Risk Analyst",1,0)</f>
        <v>0</v>
      </c>
      <c r="U474">
        <f>IF(Table5[[#This Row],[Position]]="System Analyst",1,0)</f>
        <v>0</v>
      </c>
      <c r="V474">
        <f>IF(Table5[[#This Row],[Position]]="Business Analyst",1,0)</f>
        <v>0</v>
      </c>
    </row>
    <row r="475" spans="1:22" x14ac:dyDescent="0.2">
      <c r="A475" s="5" t="s">
        <v>55</v>
      </c>
      <c r="B475" s="5" t="s">
        <v>1057</v>
      </c>
      <c r="C475" s="5" t="s">
        <v>50</v>
      </c>
      <c r="D475" s="5" t="s">
        <v>1058</v>
      </c>
      <c r="E475" s="5" t="s">
        <v>298</v>
      </c>
      <c r="F475" s="5" t="s">
        <v>298</v>
      </c>
      <c r="G475" s="5" t="s">
        <v>298</v>
      </c>
      <c r="H475" s="5" t="s">
        <v>53</v>
      </c>
      <c r="I475" s="5" t="s">
        <v>18</v>
      </c>
      <c r="J475" s="5" t="s">
        <v>20</v>
      </c>
      <c r="K475" s="5" t="s">
        <v>32</v>
      </c>
      <c r="L475" s="5" t="s">
        <v>21</v>
      </c>
      <c r="M475" s="17">
        <v>65466.34</v>
      </c>
      <c r="N475" s="17">
        <v>76927.3</v>
      </c>
      <c r="O475" s="18">
        <v>71196.820000000007</v>
      </c>
      <c r="P475">
        <f t="shared" si="14"/>
        <v>0</v>
      </c>
      <c r="Q475" t="str">
        <f t="shared" si="15"/>
        <v>Western Canada</v>
      </c>
      <c r="R475">
        <f>IF(Table5[[#This Row],[Position]]="Data Analyst",1,0)</f>
        <v>0</v>
      </c>
      <c r="S475">
        <f>IF(Table5[[#This Row],[Position]]="Data Engineer",1,0)</f>
        <v>0</v>
      </c>
      <c r="T475">
        <f>IF(Table5[[#This Row],[Position]]="Risk Analyst",1,0)</f>
        <v>0</v>
      </c>
      <c r="U475">
        <f>IF(Table5[[#This Row],[Position]]="System Analyst",1,0)</f>
        <v>0</v>
      </c>
      <c r="V475">
        <f>IF(Table5[[#This Row],[Position]]="Business Analyst",1,0)</f>
        <v>0</v>
      </c>
    </row>
    <row r="476" spans="1:22" x14ac:dyDescent="0.2">
      <c r="A476" s="4" t="s">
        <v>48</v>
      </c>
      <c r="B476" s="4" t="s">
        <v>1059</v>
      </c>
      <c r="C476" s="4" t="s">
        <v>50</v>
      </c>
      <c r="D476" s="4" t="s">
        <v>1060</v>
      </c>
      <c r="E476" s="4" t="s">
        <v>99</v>
      </c>
      <c r="F476" s="4" t="s">
        <v>99</v>
      </c>
      <c r="G476" s="4" t="s">
        <v>99</v>
      </c>
      <c r="H476" s="4" t="s">
        <v>100</v>
      </c>
      <c r="I476" s="4" t="s">
        <v>1061</v>
      </c>
      <c r="J476" s="4" t="s">
        <v>45</v>
      </c>
      <c r="K476" s="4" t="s">
        <v>32</v>
      </c>
      <c r="L476" s="4" t="s">
        <v>130</v>
      </c>
      <c r="M476" s="15">
        <v>68500</v>
      </c>
      <c r="N476" s="15">
        <v>87000</v>
      </c>
      <c r="O476" s="16">
        <v>77750</v>
      </c>
      <c r="P476">
        <f t="shared" si="14"/>
        <v>0</v>
      </c>
      <c r="Q476" t="str">
        <f t="shared" si="15"/>
        <v>Western Canada</v>
      </c>
      <c r="R476">
        <f>IF(Table5[[#This Row],[Position]]="Data Analyst",1,0)</f>
        <v>0</v>
      </c>
      <c r="S476">
        <f>IF(Table5[[#This Row],[Position]]="Data Engineer",1,0)</f>
        <v>0</v>
      </c>
      <c r="T476">
        <f>IF(Table5[[#This Row],[Position]]="Risk Analyst",1,0)</f>
        <v>0</v>
      </c>
      <c r="U476">
        <f>IF(Table5[[#This Row],[Position]]="System Analyst",1,0)</f>
        <v>0</v>
      </c>
      <c r="V476">
        <f>IF(Table5[[#This Row],[Position]]="Business Analyst",1,0)</f>
        <v>0</v>
      </c>
    </row>
    <row r="477" spans="1:22" x14ac:dyDescent="0.2">
      <c r="A477" s="5" t="s">
        <v>81</v>
      </c>
      <c r="B477" s="5" t="s">
        <v>1062</v>
      </c>
      <c r="C477" s="5" t="s">
        <v>23</v>
      </c>
      <c r="D477" s="5" t="s">
        <v>1063</v>
      </c>
      <c r="E477" s="5" t="s">
        <v>323</v>
      </c>
      <c r="F477" s="5" t="s">
        <v>323</v>
      </c>
      <c r="G477" s="5" t="s">
        <v>323</v>
      </c>
      <c r="H477" s="5" t="s">
        <v>53</v>
      </c>
      <c r="I477" s="5" t="s">
        <v>1064</v>
      </c>
      <c r="J477" s="5" t="s">
        <v>20</v>
      </c>
      <c r="K477" s="5" t="s">
        <v>32</v>
      </c>
      <c r="L477" s="5" t="s">
        <v>21</v>
      </c>
      <c r="M477" s="17">
        <v>38000</v>
      </c>
      <c r="N477" s="17">
        <v>57200</v>
      </c>
      <c r="O477" s="18">
        <v>47600</v>
      </c>
      <c r="P477">
        <f t="shared" si="14"/>
        <v>0</v>
      </c>
      <c r="Q477" t="str">
        <f t="shared" si="15"/>
        <v>Western Canada</v>
      </c>
      <c r="R477">
        <f>IF(Table5[[#This Row],[Position]]="Data Analyst",1,0)</f>
        <v>0</v>
      </c>
      <c r="S477">
        <f>IF(Table5[[#This Row],[Position]]="Data Engineer",1,0)</f>
        <v>0</v>
      </c>
      <c r="T477">
        <f>IF(Table5[[#This Row],[Position]]="Risk Analyst",1,0)</f>
        <v>0</v>
      </c>
      <c r="U477">
        <f>IF(Table5[[#This Row],[Position]]="System Analyst",1,0)</f>
        <v>0</v>
      </c>
      <c r="V477">
        <f>IF(Table5[[#This Row],[Position]]="Business Analyst",1,0)</f>
        <v>1</v>
      </c>
    </row>
    <row r="478" spans="1:22" x14ac:dyDescent="0.2">
      <c r="A478" s="4" t="s">
        <v>48</v>
      </c>
      <c r="B478" s="4" t="s">
        <v>1065</v>
      </c>
      <c r="C478" s="4" t="s">
        <v>23</v>
      </c>
      <c r="D478" s="4" t="s">
        <v>1066</v>
      </c>
      <c r="E478" s="4" t="s">
        <v>63</v>
      </c>
      <c r="F478" s="4" t="s">
        <v>63</v>
      </c>
      <c r="G478" s="4" t="s">
        <v>63</v>
      </c>
      <c r="H478" s="4" t="s">
        <v>53</v>
      </c>
      <c r="I478" s="4" t="s">
        <v>831</v>
      </c>
      <c r="J478" s="4" t="s">
        <v>45</v>
      </c>
      <c r="K478" s="4" t="s">
        <v>32</v>
      </c>
      <c r="L478" s="4" t="s">
        <v>21</v>
      </c>
      <c r="M478" s="15">
        <v>68500</v>
      </c>
      <c r="N478" s="15">
        <v>87000</v>
      </c>
      <c r="O478" s="16">
        <v>77750</v>
      </c>
      <c r="P478">
        <f t="shared" si="14"/>
        <v>0</v>
      </c>
      <c r="Q478" t="str">
        <f t="shared" si="15"/>
        <v>Western Canada</v>
      </c>
      <c r="R478">
        <f>IF(Table5[[#This Row],[Position]]="Data Analyst",1,0)</f>
        <v>0</v>
      </c>
      <c r="S478">
        <f>IF(Table5[[#This Row],[Position]]="Data Engineer",1,0)</f>
        <v>0</v>
      </c>
      <c r="T478">
        <f>IF(Table5[[#This Row],[Position]]="Risk Analyst",1,0)</f>
        <v>0</v>
      </c>
      <c r="U478">
        <f>IF(Table5[[#This Row],[Position]]="System Analyst",1,0)</f>
        <v>0</v>
      </c>
      <c r="V478">
        <f>IF(Table5[[#This Row],[Position]]="Business Analyst",1,0)</f>
        <v>1</v>
      </c>
    </row>
    <row r="479" spans="1:22" x14ac:dyDescent="0.2">
      <c r="A479" s="5" t="s">
        <v>26</v>
      </c>
      <c r="B479" s="5" t="s">
        <v>1067</v>
      </c>
      <c r="C479" s="5" t="s">
        <v>50</v>
      </c>
      <c r="D479" s="5" t="s">
        <v>1068</v>
      </c>
      <c r="E479" s="5" t="s">
        <v>123</v>
      </c>
      <c r="F479" s="5" t="s">
        <v>123</v>
      </c>
      <c r="G479" s="5" t="s">
        <v>123</v>
      </c>
      <c r="H479" s="5" t="s">
        <v>31</v>
      </c>
      <c r="I479" s="5" t="s">
        <v>87</v>
      </c>
      <c r="J479" s="5" t="s">
        <v>20</v>
      </c>
      <c r="K479" s="5" t="s">
        <v>32</v>
      </c>
      <c r="L479" s="5" t="s">
        <v>33</v>
      </c>
      <c r="M479" s="17">
        <v>64123.59</v>
      </c>
      <c r="N479" s="17">
        <v>86600</v>
      </c>
      <c r="O479" s="18">
        <v>75361.794999999998</v>
      </c>
      <c r="P479">
        <f t="shared" si="14"/>
        <v>0</v>
      </c>
      <c r="Q479" t="str">
        <f t="shared" si="15"/>
        <v>Central Canada</v>
      </c>
      <c r="R479">
        <f>IF(Table5[[#This Row],[Position]]="Data Analyst",1,0)</f>
        <v>0</v>
      </c>
      <c r="S479">
        <f>IF(Table5[[#This Row],[Position]]="Data Engineer",1,0)</f>
        <v>0</v>
      </c>
      <c r="T479">
        <f>IF(Table5[[#This Row],[Position]]="Risk Analyst",1,0)</f>
        <v>0</v>
      </c>
      <c r="U479">
        <f>IF(Table5[[#This Row],[Position]]="System Analyst",1,0)</f>
        <v>0</v>
      </c>
      <c r="V479">
        <f>IF(Table5[[#This Row],[Position]]="Business Analyst",1,0)</f>
        <v>0</v>
      </c>
    </row>
    <row r="480" spans="1:22" x14ac:dyDescent="0.2">
      <c r="A480" s="4" t="s">
        <v>55</v>
      </c>
      <c r="B480" s="4" t="s">
        <v>1069</v>
      </c>
      <c r="C480" s="4" t="s">
        <v>50</v>
      </c>
      <c r="D480" s="4" t="s">
        <v>1070</v>
      </c>
      <c r="E480" s="4" t="s">
        <v>600</v>
      </c>
      <c r="F480" s="4" t="s">
        <v>600</v>
      </c>
      <c r="G480" s="4" t="s">
        <v>600</v>
      </c>
      <c r="H480" s="4" t="s">
        <v>31</v>
      </c>
      <c r="I480" s="4" t="s">
        <v>1071</v>
      </c>
      <c r="J480" s="4" t="s">
        <v>20</v>
      </c>
      <c r="K480" s="4" t="s">
        <v>32</v>
      </c>
      <c r="L480" s="4" t="s">
        <v>21</v>
      </c>
      <c r="M480" s="15">
        <v>68000</v>
      </c>
      <c r="N480" s="15">
        <v>88300</v>
      </c>
      <c r="O480" s="16">
        <v>78150</v>
      </c>
      <c r="P480">
        <f t="shared" si="14"/>
        <v>0</v>
      </c>
      <c r="Q480" t="str">
        <f t="shared" si="15"/>
        <v>Central Canada</v>
      </c>
      <c r="R480">
        <f>IF(Table5[[#This Row],[Position]]="Data Analyst",1,0)</f>
        <v>0</v>
      </c>
      <c r="S480">
        <f>IF(Table5[[#This Row],[Position]]="Data Engineer",1,0)</f>
        <v>0</v>
      </c>
      <c r="T480">
        <f>IF(Table5[[#This Row],[Position]]="Risk Analyst",1,0)</f>
        <v>0</v>
      </c>
      <c r="U480">
        <f>IF(Table5[[#This Row],[Position]]="System Analyst",1,0)</f>
        <v>0</v>
      </c>
      <c r="V480">
        <f>IF(Table5[[#This Row],[Position]]="Business Analyst",1,0)</f>
        <v>0</v>
      </c>
    </row>
    <row r="481" spans="1:22" x14ac:dyDescent="0.2">
      <c r="A481" s="5" t="s">
        <v>96</v>
      </c>
      <c r="B481" s="5" t="s">
        <v>1072</v>
      </c>
      <c r="C481" s="5" t="s">
        <v>50</v>
      </c>
      <c r="D481" s="5" t="s">
        <v>1073</v>
      </c>
      <c r="E481" s="5" t="s">
        <v>1074</v>
      </c>
      <c r="F481" s="5" t="s">
        <v>1074</v>
      </c>
      <c r="G481" s="5" t="s">
        <v>1074</v>
      </c>
      <c r="H481" s="5" t="s">
        <v>146</v>
      </c>
      <c r="I481" s="5" t="s">
        <v>54</v>
      </c>
      <c r="J481" s="5" t="s">
        <v>20</v>
      </c>
      <c r="K481" s="5" t="s">
        <v>32</v>
      </c>
      <c r="L481" s="5" t="s">
        <v>21</v>
      </c>
      <c r="M481" s="17">
        <v>50000</v>
      </c>
      <c r="N481" s="17">
        <v>76458</v>
      </c>
      <c r="O481" s="18">
        <v>63229</v>
      </c>
      <c r="P481">
        <f t="shared" si="14"/>
        <v>0</v>
      </c>
      <c r="Q481" t="str">
        <f t="shared" si="15"/>
        <v>Central Canada</v>
      </c>
      <c r="R481">
        <f>IF(Table5[[#This Row],[Position]]="Data Analyst",1,0)</f>
        <v>0</v>
      </c>
      <c r="S481">
        <f>IF(Table5[[#This Row],[Position]]="Data Engineer",1,0)</f>
        <v>0</v>
      </c>
      <c r="T481">
        <f>IF(Table5[[#This Row],[Position]]="Risk Analyst",1,0)</f>
        <v>0</v>
      </c>
      <c r="U481">
        <f>IF(Table5[[#This Row],[Position]]="System Analyst",1,0)</f>
        <v>0</v>
      </c>
      <c r="V481">
        <f>IF(Table5[[#This Row],[Position]]="Business Analyst",1,0)</f>
        <v>0</v>
      </c>
    </row>
    <row r="482" spans="1:22" x14ac:dyDescent="0.2">
      <c r="A482" s="4" t="s">
        <v>48</v>
      </c>
      <c r="B482" s="4" t="s">
        <v>1075</v>
      </c>
      <c r="C482" s="4" t="s">
        <v>90</v>
      </c>
      <c r="D482" s="4" t="s">
        <v>426</v>
      </c>
      <c r="E482" s="4" t="s">
        <v>63</v>
      </c>
      <c r="F482" s="4" t="s">
        <v>63</v>
      </c>
      <c r="G482" s="4" t="s">
        <v>63</v>
      </c>
      <c r="H482" s="4" t="s">
        <v>53</v>
      </c>
      <c r="I482" s="4" t="s">
        <v>1076</v>
      </c>
      <c r="J482" s="4" t="s">
        <v>223</v>
      </c>
      <c r="K482" s="4" t="s">
        <v>32</v>
      </c>
      <c r="L482" s="4" t="s">
        <v>33</v>
      </c>
      <c r="M482" s="15">
        <v>30240.560000000001</v>
      </c>
      <c r="N482" s="15">
        <v>57200</v>
      </c>
      <c r="O482" s="16">
        <v>43720.28</v>
      </c>
      <c r="P482">
        <f t="shared" si="14"/>
        <v>0</v>
      </c>
      <c r="Q482" t="str">
        <f t="shared" si="15"/>
        <v>Western Canada</v>
      </c>
      <c r="R482">
        <f>IF(Table5[[#This Row],[Position]]="Data Analyst",1,0)</f>
        <v>0</v>
      </c>
      <c r="S482">
        <f>IF(Table5[[#This Row],[Position]]="Data Engineer",1,0)</f>
        <v>0</v>
      </c>
      <c r="T482">
        <f>IF(Table5[[#This Row],[Position]]="Risk Analyst",1,0)</f>
        <v>0</v>
      </c>
      <c r="U482">
        <f>IF(Table5[[#This Row],[Position]]="System Analyst",1,0)</f>
        <v>1</v>
      </c>
      <c r="V482">
        <f>IF(Table5[[#This Row],[Position]]="Business Analyst",1,0)</f>
        <v>0</v>
      </c>
    </row>
    <row r="483" spans="1:22" x14ac:dyDescent="0.2">
      <c r="A483" s="5" t="s">
        <v>48</v>
      </c>
      <c r="B483" s="5" t="s">
        <v>1077</v>
      </c>
      <c r="C483" s="5" t="s">
        <v>50</v>
      </c>
      <c r="D483" s="5" t="s">
        <v>1078</v>
      </c>
      <c r="E483" s="5" t="s">
        <v>396</v>
      </c>
      <c r="F483" s="5" t="s">
        <v>17</v>
      </c>
      <c r="G483" s="5" t="s">
        <v>30</v>
      </c>
      <c r="H483" s="5" t="s">
        <v>31</v>
      </c>
      <c r="I483" s="5" t="s">
        <v>18</v>
      </c>
      <c r="J483" s="5" t="s">
        <v>45</v>
      </c>
      <c r="K483" s="5" t="s">
        <v>17</v>
      </c>
      <c r="L483" s="5" t="s">
        <v>21</v>
      </c>
      <c r="M483" s="17">
        <v>68500</v>
      </c>
      <c r="N483" s="17">
        <v>87000</v>
      </c>
      <c r="O483" s="18">
        <v>77750</v>
      </c>
      <c r="P483">
        <f t="shared" si="14"/>
        <v>1</v>
      </c>
      <c r="Q483" t="str">
        <f t="shared" si="15"/>
        <v>Central Canada</v>
      </c>
      <c r="R483">
        <f>IF(Table5[[#This Row],[Position]]="Data Analyst",1,0)</f>
        <v>0</v>
      </c>
      <c r="S483">
        <f>IF(Table5[[#This Row],[Position]]="Data Engineer",1,0)</f>
        <v>0</v>
      </c>
      <c r="T483">
        <f>IF(Table5[[#This Row],[Position]]="Risk Analyst",1,0)</f>
        <v>0</v>
      </c>
      <c r="U483">
        <f>IF(Table5[[#This Row],[Position]]="System Analyst",1,0)</f>
        <v>0</v>
      </c>
      <c r="V483">
        <f>IF(Table5[[#This Row],[Position]]="Business Analyst",1,0)</f>
        <v>0</v>
      </c>
    </row>
    <row r="484" spans="1:22" x14ac:dyDescent="0.2">
      <c r="A484" s="4" t="s">
        <v>48</v>
      </c>
      <c r="B484" s="4" t="s">
        <v>1079</v>
      </c>
      <c r="C484" s="4" t="s">
        <v>50</v>
      </c>
      <c r="D484" s="4" t="s">
        <v>1080</v>
      </c>
      <c r="E484" s="4" t="s">
        <v>99</v>
      </c>
      <c r="F484" s="4" t="s">
        <v>99</v>
      </c>
      <c r="G484" s="4" t="s">
        <v>99</v>
      </c>
      <c r="H484" s="4" t="s">
        <v>100</v>
      </c>
      <c r="I484" s="4" t="s">
        <v>1081</v>
      </c>
      <c r="J484" s="4" t="s">
        <v>20</v>
      </c>
      <c r="K484" s="4" t="s">
        <v>443</v>
      </c>
      <c r="L484" s="4" t="s">
        <v>101</v>
      </c>
      <c r="M484" s="15">
        <v>74242</v>
      </c>
      <c r="N484" s="15">
        <v>92803</v>
      </c>
      <c r="O484" s="16">
        <v>83522.5</v>
      </c>
      <c r="P484">
        <f t="shared" si="14"/>
        <v>0</v>
      </c>
      <c r="Q484" t="str">
        <f t="shared" si="15"/>
        <v>Western Canada</v>
      </c>
      <c r="R484">
        <f>IF(Table5[[#This Row],[Position]]="Data Analyst",1,0)</f>
        <v>0</v>
      </c>
      <c r="S484">
        <f>IF(Table5[[#This Row],[Position]]="Data Engineer",1,0)</f>
        <v>0</v>
      </c>
      <c r="T484">
        <f>IF(Table5[[#This Row],[Position]]="Risk Analyst",1,0)</f>
        <v>0</v>
      </c>
      <c r="U484">
        <f>IF(Table5[[#This Row],[Position]]="System Analyst",1,0)</f>
        <v>0</v>
      </c>
      <c r="V484">
        <f>IF(Table5[[#This Row],[Position]]="Business Analyst",1,0)</f>
        <v>0</v>
      </c>
    </row>
    <row r="485" spans="1:22" x14ac:dyDescent="0.2">
      <c r="A485" s="5" t="s">
        <v>81</v>
      </c>
      <c r="B485" s="5" t="s">
        <v>1082</v>
      </c>
      <c r="C485" s="5" t="s">
        <v>23</v>
      </c>
      <c r="D485" s="5" t="s">
        <v>484</v>
      </c>
      <c r="E485" s="5" t="s">
        <v>37</v>
      </c>
      <c r="F485" s="5" t="s">
        <v>37</v>
      </c>
      <c r="G485" s="5" t="s">
        <v>37</v>
      </c>
      <c r="H485" s="5" t="s">
        <v>31</v>
      </c>
      <c r="I485" s="5" t="s">
        <v>87</v>
      </c>
      <c r="J485" s="5" t="s">
        <v>20</v>
      </c>
      <c r="K485" s="5" t="s">
        <v>32</v>
      </c>
      <c r="L485" s="5" t="s">
        <v>33</v>
      </c>
      <c r="M485" s="17">
        <v>66000</v>
      </c>
      <c r="N485" s="17">
        <v>84500</v>
      </c>
      <c r="O485" s="18">
        <v>75250</v>
      </c>
      <c r="P485">
        <f t="shared" si="14"/>
        <v>0</v>
      </c>
      <c r="Q485" t="str">
        <f t="shared" si="15"/>
        <v>Central Canada</v>
      </c>
      <c r="R485">
        <f>IF(Table5[[#This Row],[Position]]="Data Analyst",1,0)</f>
        <v>0</v>
      </c>
      <c r="S485">
        <f>IF(Table5[[#This Row],[Position]]="Data Engineer",1,0)</f>
        <v>0</v>
      </c>
      <c r="T485">
        <f>IF(Table5[[#This Row],[Position]]="Risk Analyst",1,0)</f>
        <v>0</v>
      </c>
      <c r="U485">
        <f>IF(Table5[[#This Row],[Position]]="System Analyst",1,0)</f>
        <v>0</v>
      </c>
      <c r="V485">
        <f>IF(Table5[[#This Row],[Position]]="Business Analyst",1,0)</f>
        <v>1</v>
      </c>
    </row>
    <row r="486" spans="1:22" x14ac:dyDescent="0.2">
      <c r="A486" s="4" t="s">
        <v>81</v>
      </c>
      <c r="B486" s="4" t="s">
        <v>1083</v>
      </c>
      <c r="C486" s="4" t="s">
        <v>23</v>
      </c>
      <c r="D486" s="4" t="s">
        <v>1084</v>
      </c>
      <c r="E486" s="4" t="s">
        <v>319</v>
      </c>
      <c r="F486" s="4" t="s">
        <v>319</v>
      </c>
      <c r="G486" s="4" t="s">
        <v>319</v>
      </c>
      <c r="H486" s="4" t="s">
        <v>31</v>
      </c>
      <c r="I486" s="4" t="s">
        <v>1085</v>
      </c>
      <c r="J486" s="4" t="s">
        <v>45</v>
      </c>
      <c r="K486" s="4" t="s">
        <v>32</v>
      </c>
      <c r="L486" s="4" t="s">
        <v>101</v>
      </c>
      <c r="M486" s="15">
        <v>66000</v>
      </c>
      <c r="N486" s="15">
        <v>84500</v>
      </c>
      <c r="O486" s="16">
        <v>75250</v>
      </c>
      <c r="P486">
        <f t="shared" si="14"/>
        <v>0</v>
      </c>
      <c r="Q486" t="str">
        <f t="shared" si="15"/>
        <v>Central Canada</v>
      </c>
      <c r="R486">
        <f>IF(Table5[[#This Row],[Position]]="Data Analyst",1,0)</f>
        <v>0</v>
      </c>
      <c r="S486">
        <f>IF(Table5[[#This Row],[Position]]="Data Engineer",1,0)</f>
        <v>0</v>
      </c>
      <c r="T486">
        <f>IF(Table5[[#This Row],[Position]]="Risk Analyst",1,0)</f>
        <v>0</v>
      </c>
      <c r="U486">
        <f>IF(Table5[[#This Row],[Position]]="System Analyst",1,0)</f>
        <v>0</v>
      </c>
      <c r="V486">
        <f>IF(Table5[[#This Row],[Position]]="Business Analyst",1,0)</f>
        <v>1</v>
      </c>
    </row>
    <row r="487" spans="1:22" x14ac:dyDescent="0.2">
      <c r="A487" s="5" t="s">
        <v>48</v>
      </c>
      <c r="B487" s="5" t="s">
        <v>1086</v>
      </c>
      <c r="C487" s="5" t="s">
        <v>23</v>
      </c>
      <c r="D487" s="5" t="s">
        <v>633</v>
      </c>
      <c r="E487" s="5" t="s">
        <v>1835</v>
      </c>
      <c r="F487" s="5" t="s">
        <v>1835</v>
      </c>
      <c r="G487" s="5" t="s">
        <v>1835</v>
      </c>
      <c r="H487" s="5" t="s">
        <v>146</v>
      </c>
      <c r="I487" s="5" t="s">
        <v>155</v>
      </c>
      <c r="J487" s="5" t="s">
        <v>20</v>
      </c>
      <c r="K487" s="5" t="s">
        <v>32</v>
      </c>
      <c r="L487" s="5" t="s">
        <v>21</v>
      </c>
      <c r="M487" s="17">
        <v>68500</v>
      </c>
      <c r="N487" s="17">
        <v>87000</v>
      </c>
      <c r="O487" s="18">
        <v>77750</v>
      </c>
      <c r="P487">
        <f t="shared" si="14"/>
        <v>0</v>
      </c>
      <c r="Q487" t="str">
        <f t="shared" si="15"/>
        <v>Central Canada</v>
      </c>
      <c r="R487">
        <f>IF(Table5[[#This Row],[Position]]="Data Analyst",1,0)</f>
        <v>0</v>
      </c>
      <c r="S487">
        <f>IF(Table5[[#This Row],[Position]]="Data Engineer",1,0)</f>
        <v>0</v>
      </c>
      <c r="T487">
        <f>IF(Table5[[#This Row],[Position]]="Risk Analyst",1,0)</f>
        <v>0</v>
      </c>
      <c r="U487">
        <f>IF(Table5[[#This Row],[Position]]="System Analyst",1,0)</f>
        <v>0</v>
      </c>
      <c r="V487">
        <f>IF(Table5[[#This Row],[Position]]="Business Analyst",1,0)</f>
        <v>1</v>
      </c>
    </row>
    <row r="488" spans="1:22" x14ac:dyDescent="0.2">
      <c r="A488" s="4" t="s">
        <v>48</v>
      </c>
      <c r="B488" s="4" t="s">
        <v>1087</v>
      </c>
      <c r="C488" s="4" t="s">
        <v>50</v>
      </c>
      <c r="D488" s="4" t="s">
        <v>1088</v>
      </c>
      <c r="E488" s="4" t="s">
        <v>37</v>
      </c>
      <c r="F488" s="4" t="s">
        <v>37</v>
      </c>
      <c r="G488" s="4" t="s">
        <v>37</v>
      </c>
      <c r="H488" s="4" t="s">
        <v>31</v>
      </c>
      <c r="I488" s="4" t="s">
        <v>1089</v>
      </c>
      <c r="J488" s="4" t="s">
        <v>20</v>
      </c>
      <c r="K488" s="4" t="s">
        <v>32</v>
      </c>
      <c r="L488" s="4" t="s">
        <v>21</v>
      </c>
      <c r="M488" s="15">
        <v>30240.560000000001</v>
      </c>
      <c r="N488" s="15">
        <v>57200</v>
      </c>
      <c r="O488" s="16">
        <v>43720.28</v>
      </c>
      <c r="P488">
        <f t="shared" si="14"/>
        <v>0</v>
      </c>
      <c r="Q488" t="str">
        <f t="shared" si="15"/>
        <v>Central Canada</v>
      </c>
      <c r="R488">
        <f>IF(Table5[[#This Row],[Position]]="Data Analyst",1,0)</f>
        <v>0</v>
      </c>
      <c r="S488">
        <f>IF(Table5[[#This Row],[Position]]="Data Engineer",1,0)</f>
        <v>0</v>
      </c>
      <c r="T488">
        <f>IF(Table5[[#This Row],[Position]]="Risk Analyst",1,0)</f>
        <v>0</v>
      </c>
      <c r="U488">
        <f>IF(Table5[[#This Row],[Position]]="System Analyst",1,0)</f>
        <v>0</v>
      </c>
      <c r="V488">
        <f>IF(Table5[[#This Row],[Position]]="Business Analyst",1,0)</f>
        <v>0</v>
      </c>
    </row>
    <row r="489" spans="1:22" x14ac:dyDescent="0.2">
      <c r="A489" s="5" t="s">
        <v>88</v>
      </c>
      <c r="B489" s="5" t="s">
        <v>1090</v>
      </c>
      <c r="C489" s="5" t="s">
        <v>1091</v>
      </c>
      <c r="D489" s="5" t="s">
        <v>499</v>
      </c>
      <c r="E489" s="5" t="s">
        <v>136</v>
      </c>
      <c r="F489" s="5" t="s">
        <v>136</v>
      </c>
      <c r="G489" s="5" t="s">
        <v>136</v>
      </c>
      <c r="H489" s="5" t="s">
        <v>100</v>
      </c>
      <c r="I489" s="5" t="s">
        <v>18</v>
      </c>
      <c r="J489" s="5" t="s">
        <v>20</v>
      </c>
      <c r="K489" s="5" t="s">
        <v>32</v>
      </c>
      <c r="L489" s="5" t="s">
        <v>227</v>
      </c>
      <c r="M489" s="17">
        <v>85816.8</v>
      </c>
      <c r="N489" s="17">
        <v>91520</v>
      </c>
      <c r="O489" s="18">
        <v>88668.4</v>
      </c>
      <c r="P489">
        <f t="shared" si="14"/>
        <v>0</v>
      </c>
      <c r="Q489" t="str">
        <f t="shared" si="15"/>
        <v>Western Canada</v>
      </c>
      <c r="R489">
        <f>IF(Table5[[#This Row],[Position]]="Data Analyst",1,0)</f>
        <v>0</v>
      </c>
      <c r="S489">
        <f>IF(Table5[[#This Row],[Position]]="Data Engineer",1,0)</f>
        <v>0</v>
      </c>
      <c r="T489">
        <f>IF(Table5[[#This Row],[Position]]="Risk Analyst",1,0)</f>
        <v>0</v>
      </c>
      <c r="U489">
        <f>IF(Table5[[#This Row],[Position]]="System Analyst",1,0)</f>
        <v>0</v>
      </c>
      <c r="V489">
        <f>IF(Table5[[#This Row],[Position]]="Business Analyst",1,0)</f>
        <v>0</v>
      </c>
    </row>
    <row r="490" spans="1:22" x14ac:dyDescent="0.2">
      <c r="A490" s="4" t="s">
        <v>55</v>
      </c>
      <c r="B490" s="4" t="s">
        <v>1092</v>
      </c>
      <c r="C490" s="4" t="s">
        <v>1093</v>
      </c>
      <c r="D490" s="4" t="s">
        <v>1094</v>
      </c>
      <c r="E490" s="4" t="s">
        <v>1835</v>
      </c>
      <c r="F490" s="4" t="s">
        <v>1835</v>
      </c>
      <c r="G490" s="4" t="s">
        <v>1835</v>
      </c>
      <c r="H490" s="4" t="s">
        <v>146</v>
      </c>
      <c r="I490" s="4" t="s">
        <v>54</v>
      </c>
      <c r="J490" s="4" t="s">
        <v>20</v>
      </c>
      <c r="K490" s="4" t="s">
        <v>32</v>
      </c>
      <c r="L490" s="4" t="s">
        <v>811</v>
      </c>
      <c r="M490" s="15">
        <v>95000</v>
      </c>
      <c r="N490" s="15">
        <v>105000</v>
      </c>
      <c r="O490" s="16">
        <v>100000</v>
      </c>
      <c r="P490">
        <f t="shared" si="14"/>
        <v>0</v>
      </c>
      <c r="Q490" t="str">
        <f t="shared" si="15"/>
        <v>Central Canada</v>
      </c>
      <c r="R490">
        <f>IF(Table5[[#This Row],[Position]]="Data Analyst",1,0)</f>
        <v>0</v>
      </c>
      <c r="S490">
        <f>IF(Table5[[#This Row],[Position]]="Data Engineer",1,0)</f>
        <v>0</v>
      </c>
      <c r="T490">
        <f>IF(Table5[[#This Row],[Position]]="Risk Analyst",1,0)</f>
        <v>0</v>
      </c>
      <c r="U490">
        <f>IF(Table5[[#This Row],[Position]]="System Analyst",1,0)</f>
        <v>0</v>
      </c>
      <c r="V490">
        <f>IF(Table5[[#This Row],[Position]]="Business Analyst",1,0)</f>
        <v>0</v>
      </c>
    </row>
    <row r="491" spans="1:22" x14ac:dyDescent="0.2">
      <c r="A491" s="5" t="s">
        <v>88</v>
      </c>
      <c r="B491" s="5" t="s">
        <v>299</v>
      </c>
      <c r="C491" s="5" t="s">
        <v>90</v>
      </c>
      <c r="D491" s="5" t="s">
        <v>1095</v>
      </c>
      <c r="E491" s="5" t="s">
        <v>99</v>
      </c>
      <c r="F491" s="5" t="s">
        <v>99</v>
      </c>
      <c r="G491" s="5" t="s">
        <v>99</v>
      </c>
      <c r="H491" s="5" t="s">
        <v>100</v>
      </c>
      <c r="I491" s="5" t="s">
        <v>311</v>
      </c>
      <c r="J491" s="5" t="s">
        <v>20</v>
      </c>
      <c r="K491" s="5" t="s">
        <v>32</v>
      </c>
      <c r="L491" s="5" t="s">
        <v>33</v>
      </c>
      <c r="M491" s="17">
        <v>98176</v>
      </c>
      <c r="N491" s="17">
        <v>98176</v>
      </c>
      <c r="O491" s="18">
        <v>98176</v>
      </c>
      <c r="P491">
        <f t="shared" si="14"/>
        <v>0</v>
      </c>
      <c r="Q491" t="str">
        <f t="shared" si="15"/>
        <v>Western Canada</v>
      </c>
      <c r="R491">
        <f>IF(Table5[[#This Row],[Position]]="Data Analyst",1,0)</f>
        <v>0</v>
      </c>
      <c r="S491">
        <f>IF(Table5[[#This Row],[Position]]="Data Engineer",1,0)</f>
        <v>0</v>
      </c>
      <c r="T491">
        <f>IF(Table5[[#This Row],[Position]]="Risk Analyst",1,0)</f>
        <v>0</v>
      </c>
      <c r="U491">
        <f>IF(Table5[[#This Row],[Position]]="System Analyst",1,0)</f>
        <v>1</v>
      </c>
      <c r="V491">
        <f>IF(Table5[[#This Row],[Position]]="Business Analyst",1,0)</f>
        <v>0</v>
      </c>
    </row>
    <row r="492" spans="1:22" x14ac:dyDescent="0.2">
      <c r="A492" s="4" t="s">
        <v>13</v>
      </c>
      <c r="B492" s="4" t="s">
        <v>1096</v>
      </c>
      <c r="C492" s="4" t="s">
        <v>90</v>
      </c>
      <c r="D492" s="4" t="s">
        <v>263</v>
      </c>
      <c r="E492" s="4" t="s">
        <v>37</v>
      </c>
      <c r="F492" s="4" t="s">
        <v>37</v>
      </c>
      <c r="G492" s="4" t="s">
        <v>37</v>
      </c>
      <c r="H492" s="4" t="s">
        <v>31</v>
      </c>
      <c r="I492" s="4" t="s">
        <v>1097</v>
      </c>
      <c r="J492" s="4" t="s">
        <v>20</v>
      </c>
      <c r="K492" s="4" t="s">
        <v>32</v>
      </c>
      <c r="L492" s="4" t="s">
        <v>93</v>
      </c>
      <c r="M492" s="15">
        <v>76000</v>
      </c>
      <c r="N492" s="15">
        <v>89440</v>
      </c>
      <c r="O492" s="16">
        <v>82720</v>
      </c>
      <c r="P492">
        <f t="shared" si="14"/>
        <v>0</v>
      </c>
      <c r="Q492" t="str">
        <f t="shared" si="15"/>
        <v>Central Canada</v>
      </c>
      <c r="R492">
        <f>IF(Table5[[#This Row],[Position]]="Data Analyst",1,0)</f>
        <v>0</v>
      </c>
      <c r="S492">
        <f>IF(Table5[[#This Row],[Position]]="Data Engineer",1,0)</f>
        <v>0</v>
      </c>
      <c r="T492">
        <f>IF(Table5[[#This Row],[Position]]="Risk Analyst",1,0)</f>
        <v>0</v>
      </c>
      <c r="U492">
        <f>IF(Table5[[#This Row],[Position]]="System Analyst",1,0)</f>
        <v>1</v>
      </c>
      <c r="V492">
        <f>IF(Table5[[#This Row],[Position]]="Business Analyst",1,0)</f>
        <v>0</v>
      </c>
    </row>
    <row r="493" spans="1:22" x14ac:dyDescent="0.2">
      <c r="A493" s="5" t="s">
        <v>26</v>
      </c>
      <c r="B493" s="5" t="s">
        <v>1098</v>
      </c>
      <c r="C493" s="5" t="s">
        <v>28</v>
      </c>
      <c r="D493" s="5" t="s">
        <v>1056</v>
      </c>
      <c r="E493" s="5" t="s">
        <v>37</v>
      </c>
      <c r="F493" s="5" t="s">
        <v>37</v>
      </c>
      <c r="G493" s="5" t="s">
        <v>37</v>
      </c>
      <c r="H493" s="5" t="s">
        <v>31</v>
      </c>
      <c r="I493" s="5" t="s">
        <v>685</v>
      </c>
      <c r="J493" s="5" t="s">
        <v>20</v>
      </c>
      <c r="K493" s="5" t="s">
        <v>32</v>
      </c>
      <c r="L493" s="5" t="s">
        <v>21</v>
      </c>
      <c r="M493" s="17">
        <v>64123.59</v>
      </c>
      <c r="N493" s="17">
        <v>86600</v>
      </c>
      <c r="O493" s="18">
        <v>75361.794999999998</v>
      </c>
      <c r="P493">
        <f t="shared" si="14"/>
        <v>0</v>
      </c>
      <c r="Q493" t="str">
        <f t="shared" si="15"/>
        <v>Central Canada</v>
      </c>
      <c r="R493">
        <f>IF(Table5[[#This Row],[Position]]="Data Analyst",1,0)</f>
        <v>1</v>
      </c>
      <c r="S493">
        <f>IF(Table5[[#This Row],[Position]]="Data Engineer",1,0)</f>
        <v>0</v>
      </c>
      <c r="T493">
        <f>IF(Table5[[#This Row],[Position]]="Risk Analyst",1,0)</f>
        <v>0</v>
      </c>
      <c r="U493">
        <f>IF(Table5[[#This Row],[Position]]="System Analyst",1,0)</f>
        <v>0</v>
      </c>
      <c r="V493">
        <f>IF(Table5[[#This Row],[Position]]="Business Analyst",1,0)</f>
        <v>0</v>
      </c>
    </row>
    <row r="494" spans="1:22" x14ac:dyDescent="0.2">
      <c r="A494" s="4" t="s">
        <v>26</v>
      </c>
      <c r="B494" s="4" t="s">
        <v>941</v>
      </c>
      <c r="C494" s="4" t="s">
        <v>15</v>
      </c>
      <c r="D494" s="4" t="s">
        <v>942</v>
      </c>
      <c r="E494" s="4" t="s">
        <v>1835</v>
      </c>
      <c r="F494" s="4" t="s">
        <v>1835</v>
      </c>
      <c r="G494" s="4" t="s">
        <v>1835</v>
      </c>
      <c r="H494" s="4" t="s">
        <v>146</v>
      </c>
      <c r="I494" s="4" t="s">
        <v>1099</v>
      </c>
      <c r="J494" s="4" t="s">
        <v>20</v>
      </c>
      <c r="K494" s="4" t="s">
        <v>32</v>
      </c>
      <c r="L494" s="4" t="s">
        <v>21</v>
      </c>
      <c r="M494" s="15">
        <v>64123.59</v>
      </c>
      <c r="N494" s="15">
        <v>86600</v>
      </c>
      <c r="O494" s="16">
        <v>75361.794999999998</v>
      </c>
      <c r="P494">
        <f t="shared" si="14"/>
        <v>0</v>
      </c>
      <c r="Q494" t="str">
        <f t="shared" si="15"/>
        <v>Central Canada</v>
      </c>
      <c r="R494">
        <f>IF(Table5[[#This Row],[Position]]="Data Analyst",1,0)</f>
        <v>0</v>
      </c>
      <c r="S494">
        <f>IF(Table5[[#This Row],[Position]]="Data Engineer",1,0)</f>
        <v>0</v>
      </c>
      <c r="T494">
        <f>IF(Table5[[#This Row],[Position]]="Risk Analyst",1,0)</f>
        <v>1</v>
      </c>
      <c r="U494">
        <f>IF(Table5[[#This Row],[Position]]="System Analyst",1,0)</f>
        <v>0</v>
      </c>
      <c r="V494">
        <f>IF(Table5[[#This Row],[Position]]="Business Analyst",1,0)</f>
        <v>0</v>
      </c>
    </row>
    <row r="495" spans="1:22" x14ac:dyDescent="0.2">
      <c r="A495" s="5" t="s">
        <v>81</v>
      </c>
      <c r="B495" s="5" t="s">
        <v>1100</v>
      </c>
      <c r="C495" s="5" t="s">
        <v>90</v>
      </c>
      <c r="D495" s="5" t="s">
        <v>91</v>
      </c>
      <c r="E495" s="5" t="s">
        <v>37</v>
      </c>
      <c r="F495" s="5" t="s">
        <v>37</v>
      </c>
      <c r="G495" s="5" t="s">
        <v>37</v>
      </c>
      <c r="H495" s="5" t="s">
        <v>31</v>
      </c>
      <c r="I495" s="5" t="s">
        <v>1101</v>
      </c>
      <c r="J495" s="5" t="s">
        <v>45</v>
      </c>
      <c r="K495" s="5" t="s">
        <v>32</v>
      </c>
      <c r="L495" s="5" t="s">
        <v>93</v>
      </c>
      <c r="M495" s="17">
        <v>66000</v>
      </c>
      <c r="N495" s="17">
        <v>84500</v>
      </c>
      <c r="O495" s="18">
        <v>75250</v>
      </c>
      <c r="P495">
        <f t="shared" si="14"/>
        <v>0</v>
      </c>
      <c r="Q495" t="str">
        <f t="shared" si="15"/>
        <v>Central Canada</v>
      </c>
      <c r="R495">
        <f>IF(Table5[[#This Row],[Position]]="Data Analyst",1,0)</f>
        <v>0</v>
      </c>
      <c r="S495">
        <f>IF(Table5[[#This Row],[Position]]="Data Engineer",1,0)</f>
        <v>0</v>
      </c>
      <c r="T495">
        <f>IF(Table5[[#This Row],[Position]]="Risk Analyst",1,0)</f>
        <v>0</v>
      </c>
      <c r="U495">
        <f>IF(Table5[[#This Row],[Position]]="System Analyst",1,0)</f>
        <v>1</v>
      </c>
      <c r="V495">
        <f>IF(Table5[[#This Row],[Position]]="Business Analyst",1,0)</f>
        <v>0</v>
      </c>
    </row>
    <row r="496" spans="1:22" x14ac:dyDescent="0.2">
      <c r="A496" s="4" t="s">
        <v>55</v>
      </c>
      <c r="B496" s="4" t="s">
        <v>1102</v>
      </c>
      <c r="C496" s="4" t="s">
        <v>258</v>
      </c>
      <c r="D496" s="4" t="s">
        <v>259</v>
      </c>
      <c r="E496" s="4" t="s">
        <v>260</v>
      </c>
      <c r="F496" s="4" t="s">
        <v>260</v>
      </c>
      <c r="G496" s="4" t="s">
        <v>260</v>
      </c>
      <c r="H496" s="4" t="s">
        <v>186</v>
      </c>
      <c r="I496" s="4" t="s">
        <v>18</v>
      </c>
      <c r="J496" s="4" t="s">
        <v>45</v>
      </c>
      <c r="K496" s="4" t="s">
        <v>32</v>
      </c>
      <c r="L496" s="4" t="s">
        <v>21</v>
      </c>
      <c r="M496" s="15">
        <v>30240.560000000001</v>
      </c>
      <c r="N496" s="15">
        <v>57200</v>
      </c>
      <c r="O496" s="16">
        <v>43720.28</v>
      </c>
      <c r="P496">
        <f t="shared" si="14"/>
        <v>0</v>
      </c>
      <c r="Q496" t="str">
        <f t="shared" si="15"/>
        <v>Atlantic Canada</v>
      </c>
      <c r="R496">
        <f>IF(Table5[[#This Row],[Position]]="Data Analyst",1,0)</f>
        <v>0</v>
      </c>
      <c r="S496">
        <f>IF(Table5[[#This Row],[Position]]="Data Engineer",1,0)</f>
        <v>0</v>
      </c>
      <c r="T496">
        <f>IF(Table5[[#This Row],[Position]]="Risk Analyst",1,0)</f>
        <v>0</v>
      </c>
      <c r="U496">
        <f>IF(Table5[[#This Row],[Position]]="System Analyst",1,0)</f>
        <v>0</v>
      </c>
      <c r="V496">
        <f>IF(Table5[[#This Row],[Position]]="Business Analyst",1,0)</f>
        <v>0</v>
      </c>
    </row>
    <row r="497" spans="1:22" x14ac:dyDescent="0.2">
      <c r="A497" s="5" t="s">
        <v>48</v>
      </c>
      <c r="B497" s="5" t="s">
        <v>1103</v>
      </c>
      <c r="C497" s="5" t="s">
        <v>50</v>
      </c>
      <c r="D497" s="5" t="s">
        <v>1104</v>
      </c>
      <c r="E497" s="5" t="s">
        <v>123</v>
      </c>
      <c r="F497" s="5" t="s">
        <v>123</v>
      </c>
      <c r="G497" s="5" t="s">
        <v>123</v>
      </c>
      <c r="H497" s="5" t="s">
        <v>31</v>
      </c>
      <c r="I497" s="5" t="s">
        <v>54</v>
      </c>
      <c r="J497" s="5" t="s">
        <v>20</v>
      </c>
      <c r="K497" s="5" t="s">
        <v>32</v>
      </c>
      <c r="L497" s="5" t="s">
        <v>46</v>
      </c>
      <c r="M497" s="17">
        <v>68500</v>
      </c>
      <c r="N497" s="17">
        <v>87000</v>
      </c>
      <c r="O497" s="18">
        <v>77750</v>
      </c>
      <c r="P497">
        <f t="shared" si="14"/>
        <v>0</v>
      </c>
      <c r="Q497" t="str">
        <f t="shared" si="15"/>
        <v>Central Canada</v>
      </c>
      <c r="R497">
        <f>IF(Table5[[#This Row],[Position]]="Data Analyst",1,0)</f>
        <v>0</v>
      </c>
      <c r="S497">
        <f>IF(Table5[[#This Row],[Position]]="Data Engineer",1,0)</f>
        <v>0</v>
      </c>
      <c r="T497">
        <f>IF(Table5[[#This Row],[Position]]="Risk Analyst",1,0)</f>
        <v>0</v>
      </c>
      <c r="U497">
        <f>IF(Table5[[#This Row],[Position]]="System Analyst",1,0)</f>
        <v>0</v>
      </c>
      <c r="V497">
        <f>IF(Table5[[#This Row],[Position]]="Business Analyst",1,0)</f>
        <v>0</v>
      </c>
    </row>
    <row r="498" spans="1:22" x14ac:dyDescent="0.2">
      <c r="A498" s="4" t="s">
        <v>88</v>
      </c>
      <c r="B498" s="4" t="s">
        <v>1105</v>
      </c>
      <c r="C498" s="4" t="s">
        <v>90</v>
      </c>
      <c r="D498" s="4" t="s">
        <v>622</v>
      </c>
      <c r="E498" s="4" t="s">
        <v>154</v>
      </c>
      <c r="F498" s="4" t="s">
        <v>154</v>
      </c>
      <c r="G498" s="4" t="s">
        <v>154</v>
      </c>
      <c r="H498" s="4" t="s">
        <v>31</v>
      </c>
      <c r="I498" s="4" t="s">
        <v>1106</v>
      </c>
      <c r="J498" s="4" t="s">
        <v>20</v>
      </c>
      <c r="K498" s="4" t="s">
        <v>32</v>
      </c>
      <c r="L498" s="4" t="s">
        <v>33</v>
      </c>
      <c r="M498" s="15">
        <v>58649</v>
      </c>
      <c r="N498" s="15">
        <v>85218</v>
      </c>
      <c r="O498" s="16">
        <v>71933.5</v>
      </c>
      <c r="P498">
        <f t="shared" si="14"/>
        <v>0</v>
      </c>
      <c r="Q498" t="str">
        <f t="shared" si="15"/>
        <v>Central Canada</v>
      </c>
      <c r="R498">
        <f>IF(Table5[[#This Row],[Position]]="Data Analyst",1,0)</f>
        <v>0</v>
      </c>
      <c r="S498">
        <f>IF(Table5[[#This Row],[Position]]="Data Engineer",1,0)</f>
        <v>0</v>
      </c>
      <c r="T498">
        <f>IF(Table5[[#This Row],[Position]]="Risk Analyst",1,0)</f>
        <v>0</v>
      </c>
      <c r="U498">
        <f>IF(Table5[[#This Row],[Position]]="System Analyst",1,0)</f>
        <v>1</v>
      </c>
      <c r="V498">
        <f>IF(Table5[[#This Row],[Position]]="Business Analyst",1,0)</f>
        <v>0</v>
      </c>
    </row>
    <row r="499" spans="1:22" x14ac:dyDescent="0.2">
      <c r="A499" s="5" t="s">
        <v>26</v>
      </c>
      <c r="B499" s="5" t="s">
        <v>1107</v>
      </c>
      <c r="C499" s="5" t="s">
        <v>1108</v>
      </c>
      <c r="D499" s="5" t="s">
        <v>1109</v>
      </c>
      <c r="E499" s="5" t="s">
        <v>1835</v>
      </c>
      <c r="F499" s="5" t="s">
        <v>1835</v>
      </c>
      <c r="G499" s="5" t="s">
        <v>1835</v>
      </c>
      <c r="H499" s="5" t="s">
        <v>146</v>
      </c>
      <c r="I499" s="5" t="s">
        <v>721</v>
      </c>
      <c r="J499" s="5" t="s">
        <v>20</v>
      </c>
      <c r="K499" s="5" t="s">
        <v>32</v>
      </c>
      <c r="L499" s="5" t="s">
        <v>93</v>
      </c>
      <c r="M499" s="17">
        <v>30240.560000000001</v>
      </c>
      <c r="N499" s="17">
        <v>57200</v>
      </c>
      <c r="O499" s="18">
        <v>43720.28</v>
      </c>
      <c r="P499">
        <f t="shared" si="14"/>
        <v>0</v>
      </c>
      <c r="Q499" t="str">
        <f t="shared" si="15"/>
        <v>Central Canada</v>
      </c>
      <c r="R499">
        <f>IF(Table5[[#This Row],[Position]]="Data Analyst",1,0)</f>
        <v>0</v>
      </c>
      <c r="S499">
        <f>IF(Table5[[#This Row],[Position]]="Data Engineer",1,0)</f>
        <v>0</v>
      </c>
      <c r="T499">
        <f>IF(Table5[[#This Row],[Position]]="Risk Analyst",1,0)</f>
        <v>0</v>
      </c>
      <c r="U499">
        <f>IF(Table5[[#This Row],[Position]]="System Analyst",1,0)</f>
        <v>0</v>
      </c>
      <c r="V499">
        <f>IF(Table5[[#This Row],[Position]]="Business Analyst",1,0)</f>
        <v>0</v>
      </c>
    </row>
    <row r="500" spans="1:22" x14ac:dyDescent="0.2">
      <c r="A500" s="4" t="s">
        <v>88</v>
      </c>
      <c r="B500" s="4" t="s">
        <v>1110</v>
      </c>
      <c r="C500" s="4" t="s">
        <v>90</v>
      </c>
      <c r="D500" s="4" t="s">
        <v>1111</v>
      </c>
      <c r="E500" s="4" t="s">
        <v>1112</v>
      </c>
      <c r="F500" s="4" t="s">
        <v>1112</v>
      </c>
      <c r="G500" s="4" t="s">
        <v>1112</v>
      </c>
      <c r="H500" s="4" t="s">
        <v>178</v>
      </c>
      <c r="I500" s="4" t="s">
        <v>461</v>
      </c>
      <c r="J500" s="4" t="s">
        <v>20</v>
      </c>
      <c r="K500" s="4" t="s">
        <v>32</v>
      </c>
      <c r="L500" s="4" t="s">
        <v>241</v>
      </c>
      <c r="M500" s="15">
        <v>85816.8</v>
      </c>
      <c r="N500" s="15">
        <v>91520</v>
      </c>
      <c r="O500" s="16">
        <v>88668.4</v>
      </c>
      <c r="P500">
        <f t="shared" si="14"/>
        <v>0</v>
      </c>
      <c r="Q500" t="str">
        <f t="shared" si="15"/>
        <v>Atlantic Canada</v>
      </c>
      <c r="R500">
        <f>IF(Table5[[#This Row],[Position]]="Data Analyst",1,0)</f>
        <v>0</v>
      </c>
      <c r="S500">
        <f>IF(Table5[[#This Row],[Position]]="Data Engineer",1,0)</f>
        <v>0</v>
      </c>
      <c r="T500">
        <f>IF(Table5[[#This Row],[Position]]="Risk Analyst",1,0)</f>
        <v>0</v>
      </c>
      <c r="U500">
        <f>IF(Table5[[#This Row],[Position]]="System Analyst",1,0)</f>
        <v>1</v>
      </c>
      <c r="V500">
        <f>IF(Table5[[#This Row],[Position]]="Business Analyst",1,0)</f>
        <v>0</v>
      </c>
    </row>
    <row r="501" spans="1:22" x14ac:dyDescent="0.2">
      <c r="A501" s="5" t="s">
        <v>81</v>
      </c>
      <c r="B501" s="5" t="s">
        <v>1100</v>
      </c>
      <c r="C501" s="5" t="s">
        <v>90</v>
      </c>
      <c r="D501" s="5" t="s">
        <v>91</v>
      </c>
      <c r="E501" s="5" t="s">
        <v>260</v>
      </c>
      <c r="F501" s="5" t="s">
        <v>260</v>
      </c>
      <c r="G501" s="5" t="s">
        <v>260</v>
      </c>
      <c r="H501" s="5" t="s">
        <v>186</v>
      </c>
      <c r="I501" s="5" t="s">
        <v>1113</v>
      </c>
      <c r="J501" s="5" t="s">
        <v>45</v>
      </c>
      <c r="K501" s="5" t="s">
        <v>32</v>
      </c>
      <c r="L501" s="5" t="s">
        <v>93</v>
      </c>
      <c r="M501" s="17">
        <v>66000</v>
      </c>
      <c r="N501" s="17">
        <v>84500</v>
      </c>
      <c r="O501" s="18">
        <v>75250</v>
      </c>
      <c r="P501">
        <f t="shared" si="14"/>
        <v>0</v>
      </c>
      <c r="Q501" t="str">
        <f t="shared" si="15"/>
        <v>Atlantic Canada</v>
      </c>
      <c r="R501">
        <f>IF(Table5[[#This Row],[Position]]="Data Analyst",1,0)</f>
        <v>0</v>
      </c>
      <c r="S501">
        <f>IF(Table5[[#This Row],[Position]]="Data Engineer",1,0)</f>
        <v>0</v>
      </c>
      <c r="T501">
        <f>IF(Table5[[#This Row],[Position]]="Risk Analyst",1,0)</f>
        <v>0</v>
      </c>
      <c r="U501">
        <f>IF(Table5[[#This Row],[Position]]="System Analyst",1,0)</f>
        <v>1</v>
      </c>
      <c r="V501">
        <f>IF(Table5[[#This Row],[Position]]="Business Analyst",1,0)</f>
        <v>0</v>
      </c>
    </row>
    <row r="502" spans="1:22" x14ac:dyDescent="0.2">
      <c r="A502" s="4" t="s">
        <v>48</v>
      </c>
      <c r="B502" s="4" t="s">
        <v>1114</v>
      </c>
      <c r="C502" s="4" t="s">
        <v>50</v>
      </c>
      <c r="D502" s="4" t="s">
        <v>1115</v>
      </c>
      <c r="E502" s="4" t="s">
        <v>99</v>
      </c>
      <c r="F502" s="4" t="s">
        <v>99</v>
      </c>
      <c r="G502" s="4" t="s">
        <v>99</v>
      </c>
      <c r="H502" s="4" t="s">
        <v>100</v>
      </c>
      <c r="I502" s="4" t="s">
        <v>1116</v>
      </c>
      <c r="J502" s="4" t="s">
        <v>20</v>
      </c>
      <c r="K502" s="4" t="s">
        <v>32</v>
      </c>
      <c r="L502" s="4" t="s">
        <v>21</v>
      </c>
      <c r="M502" s="15">
        <v>71000</v>
      </c>
      <c r="N502" s="15">
        <v>94000</v>
      </c>
      <c r="O502" s="16">
        <v>82500</v>
      </c>
      <c r="P502">
        <f t="shared" si="14"/>
        <v>0</v>
      </c>
      <c r="Q502" t="str">
        <f t="shared" si="15"/>
        <v>Western Canada</v>
      </c>
      <c r="R502">
        <f>IF(Table5[[#This Row],[Position]]="Data Analyst",1,0)</f>
        <v>0</v>
      </c>
      <c r="S502">
        <f>IF(Table5[[#This Row],[Position]]="Data Engineer",1,0)</f>
        <v>0</v>
      </c>
      <c r="T502">
        <f>IF(Table5[[#This Row],[Position]]="Risk Analyst",1,0)</f>
        <v>0</v>
      </c>
      <c r="U502">
        <f>IF(Table5[[#This Row],[Position]]="System Analyst",1,0)</f>
        <v>0</v>
      </c>
      <c r="V502">
        <f>IF(Table5[[#This Row],[Position]]="Business Analyst",1,0)</f>
        <v>0</v>
      </c>
    </row>
    <row r="503" spans="1:22" x14ac:dyDescent="0.2">
      <c r="A503" s="5" t="s">
        <v>48</v>
      </c>
      <c r="B503" s="5" t="s">
        <v>1117</v>
      </c>
      <c r="C503" s="5" t="s">
        <v>50</v>
      </c>
      <c r="D503" s="5" t="s">
        <v>1118</v>
      </c>
      <c r="E503" s="5" t="s">
        <v>608</v>
      </c>
      <c r="F503" s="5" t="s">
        <v>608</v>
      </c>
      <c r="G503" s="5" t="s">
        <v>608</v>
      </c>
      <c r="H503" s="5" t="s">
        <v>31</v>
      </c>
      <c r="I503" s="5" t="s">
        <v>1119</v>
      </c>
      <c r="J503" s="5" t="s">
        <v>20</v>
      </c>
      <c r="K503" s="5" t="s">
        <v>32</v>
      </c>
      <c r="L503" s="5" t="s">
        <v>21</v>
      </c>
      <c r="M503" s="17">
        <v>35000</v>
      </c>
      <c r="N503" s="17">
        <v>84000</v>
      </c>
      <c r="O503" s="18">
        <v>59500</v>
      </c>
      <c r="P503">
        <f t="shared" si="14"/>
        <v>0</v>
      </c>
      <c r="Q503" t="str">
        <f t="shared" si="15"/>
        <v>Central Canada</v>
      </c>
      <c r="R503">
        <f>IF(Table5[[#This Row],[Position]]="Data Analyst",1,0)</f>
        <v>0</v>
      </c>
      <c r="S503">
        <f>IF(Table5[[#This Row],[Position]]="Data Engineer",1,0)</f>
        <v>0</v>
      </c>
      <c r="T503">
        <f>IF(Table5[[#This Row],[Position]]="Risk Analyst",1,0)</f>
        <v>0</v>
      </c>
      <c r="U503">
        <f>IF(Table5[[#This Row],[Position]]="System Analyst",1,0)</f>
        <v>0</v>
      </c>
      <c r="V503">
        <f>IF(Table5[[#This Row],[Position]]="Business Analyst",1,0)</f>
        <v>0</v>
      </c>
    </row>
    <row r="504" spans="1:22" x14ac:dyDescent="0.2">
      <c r="A504" s="4" t="s">
        <v>22</v>
      </c>
      <c r="B504" s="4" t="s">
        <v>1120</v>
      </c>
      <c r="C504" s="4" t="s">
        <v>50</v>
      </c>
      <c r="D504" s="4" t="s">
        <v>925</v>
      </c>
      <c r="E504" s="4" t="s">
        <v>926</v>
      </c>
      <c r="F504" s="4" t="s">
        <v>926</v>
      </c>
      <c r="G504" s="4" t="s">
        <v>926</v>
      </c>
      <c r="H504" s="4" t="s">
        <v>31</v>
      </c>
      <c r="I504" s="4" t="s">
        <v>54</v>
      </c>
      <c r="J504" s="4" t="s">
        <v>20</v>
      </c>
      <c r="K504" s="4" t="s">
        <v>32</v>
      </c>
      <c r="L504" s="4" t="s">
        <v>21</v>
      </c>
      <c r="M504" s="15">
        <v>65000</v>
      </c>
      <c r="N504" s="15">
        <v>87000</v>
      </c>
      <c r="O504" s="16">
        <v>76000</v>
      </c>
      <c r="P504">
        <f t="shared" si="14"/>
        <v>0</v>
      </c>
      <c r="Q504" t="str">
        <f t="shared" si="15"/>
        <v>Central Canada</v>
      </c>
      <c r="R504">
        <f>IF(Table5[[#This Row],[Position]]="Data Analyst",1,0)</f>
        <v>0</v>
      </c>
      <c r="S504">
        <f>IF(Table5[[#This Row],[Position]]="Data Engineer",1,0)</f>
        <v>0</v>
      </c>
      <c r="T504">
        <f>IF(Table5[[#This Row],[Position]]="Risk Analyst",1,0)</f>
        <v>0</v>
      </c>
      <c r="U504">
        <f>IF(Table5[[#This Row],[Position]]="System Analyst",1,0)</f>
        <v>0</v>
      </c>
      <c r="V504">
        <f>IF(Table5[[#This Row],[Position]]="Business Analyst",1,0)</f>
        <v>0</v>
      </c>
    </row>
    <row r="505" spans="1:22" x14ac:dyDescent="0.2">
      <c r="A505" s="5" t="s">
        <v>96</v>
      </c>
      <c r="B505" s="5" t="s">
        <v>1121</v>
      </c>
      <c r="C505" s="5" t="s">
        <v>50</v>
      </c>
      <c r="D505" s="5" t="s">
        <v>1122</v>
      </c>
      <c r="E505" s="5" t="s">
        <v>216</v>
      </c>
      <c r="F505" s="5" t="s">
        <v>216</v>
      </c>
      <c r="G505" s="5" t="s">
        <v>216</v>
      </c>
      <c r="H505" s="5" t="s">
        <v>53</v>
      </c>
      <c r="I505" s="5" t="s">
        <v>54</v>
      </c>
      <c r="J505" s="5" t="s">
        <v>20</v>
      </c>
      <c r="K505" s="5" t="s">
        <v>32</v>
      </c>
      <c r="L505" s="5" t="s">
        <v>21</v>
      </c>
      <c r="M505" s="17">
        <v>90000</v>
      </c>
      <c r="N505" s="17">
        <v>100000</v>
      </c>
      <c r="O505" s="18">
        <v>95000</v>
      </c>
      <c r="P505">
        <f t="shared" si="14"/>
        <v>0</v>
      </c>
      <c r="Q505" t="str">
        <f t="shared" si="15"/>
        <v>Western Canada</v>
      </c>
      <c r="R505">
        <f>IF(Table5[[#This Row],[Position]]="Data Analyst",1,0)</f>
        <v>0</v>
      </c>
      <c r="S505">
        <f>IF(Table5[[#This Row],[Position]]="Data Engineer",1,0)</f>
        <v>0</v>
      </c>
      <c r="T505">
        <f>IF(Table5[[#This Row],[Position]]="Risk Analyst",1,0)</f>
        <v>0</v>
      </c>
      <c r="U505">
        <f>IF(Table5[[#This Row],[Position]]="System Analyst",1,0)</f>
        <v>0</v>
      </c>
      <c r="V505">
        <f>IF(Table5[[#This Row],[Position]]="Business Analyst",1,0)</f>
        <v>0</v>
      </c>
    </row>
    <row r="506" spans="1:22" x14ac:dyDescent="0.2">
      <c r="A506" s="4" t="s">
        <v>55</v>
      </c>
      <c r="B506" s="4" t="s">
        <v>1123</v>
      </c>
      <c r="C506" s="4" t="s">
        <v>50</v>
      </c>
      <c r="D506" s="4" t="s">
        <v>1124</v>
      </c>
      <c r="E506" s="4" t="s">
        <v>1125</v>
      </c>
      <c r="F506" s="4" t="s">
        <v>1125</v>
      </c>
      <c r="G506" s="4" t="s">
        <v>1125</v>
      </c>
      <c r="H506" s="4" t="s">
        <v>53</v>
      </c>
      <c r="I506" s="4" t="s">
        <v>18</v>
      </c>
      <c r="J506" s="4" t="s">
        <v>20</v>
      </c>
      <c r="K506" s="4" t="s">
        <v>32</v>
      </c>
      <c r="L506" s="4" t="s">
        <v>33</v>
      </c>
      <c r="M506" s="15">
        <v>79601.600000000006</v>
      </c>
      <c r="N506" s="19">
        <v>109470.39999999999</v>
      </c>
      <c r="O506" s="16">
        <v>94536</v>
      </c>
      <c r="P506">
        <f t="shared" si="14"/>
        <v>0</v>
      </c>
      <c r="Q506" t="str">
        <f t="shared" si="15"/>
        <v>Western Canada</v>
      </c>
      <c r="R506">
        <f>IF(Table5[[#This Row],[Position]]="Data Analyst",1,0)</f>
        <v>0</v>
      </c>
      <c r="S506">
        <f>IF(Table5[[#This Row],[Position]]="Data Engineer",1,0)</f>
        <v>0</v>
      </c>
      <c r="T506">
        <f>IF(Table5[[#This Row],[Position]]="Risk Analyst",1,0)</f>
        <v>0</v>
      </c>
      <c r="U506">
        <f>IF(Table5[[#This Row],[Position]]="System Analyst",1,0)</f>
        <v>0</v>
      </c>
      <c r="V506">
        <f>IF(Table5[[#This Row],[Position]]="Business Analyst",1,0)</f>
        <v>0</v>
      </c>
    </row>
    <row r="507" spans="1:22" x14ac:dyDescent="0.2">
      <c r="A507" s="5" t="s">
        <v>48</v>
      </c>
      <c r="B507" s="5" t="s">
        <v>1127</v>
      </c>
      <c r="C507" s="5" t="s">
        <v>23</v>
      </c>
      <c r="D507" s="5" t="s">
        <v>1078</v>
      </c>
      <c r="E507" s="5" t="s">
        <v>1835</v>
      </c>
      <c r="F507" s="5" t="s">
        <v>1835</v>
      </c>
      <c r="G507" s="5" t="s">
        <v>1835</v>
      </c>
      <c r="H507" s="5" t="s">
        <v>146</v>
      </c>
      <c r="I507" s="5" t="s">
        <v>822</v>
      </c>
      <c r="J507" s="5" t="s">
        <v>45</v>
      </c>
      <c r="K507" s="5" t="s">
        <v>443</v>
      </c>
      <c r="L507" s="5" t="s">
        <v>21</v>
      </c>
      <c r="M507" s="17">
        <v>68500</v>
      </c>
      <c r="N507" s="17">
        <v>87000</v>
      </c>
      <c r="O507" s="18">
        <v>77750</v>
      </c>
      <c r="P507">
        <f t="shared" si="14"/>
        <v>0</v>
      </c>
      <c r="Q507" t="str">
        <f t="shared" si="15"/>
        <v>Central Canada</v>
      </c>
      <c r="R507">
        <f>IF(Table5[[#This Row],[Position]]="Data Analyst",1,0)</f>
        <v>0</v>
      </c>
      <c r="S507">
        <f>IF(Table5[[#This Row],[Position]]="Data Engineer",1,0)</f>
        <v>0</v>
      </c>
      <c r="T507">
        <f>IF(Table5[[#This Row],[Position]]="Risk Analyst",1,0)</f>
        <v>0</v>
      </c>
      <c r="U507">
        <f>IF(Table5[[#This Row],[Position]]="System Analyst",1,0)</f>
        <v>0</v>
      </c>
      <c r="V507">
        <f>IF(Table5[[#This Row],[Position]]="Business Analyst",1,0)</f>
        <v>1</v>
      </c>
    </row>
    <row r="508" spans="1:22" x14ac:dyDescent="0.2">
      <c r="A508" s="4" t="s">
        <v>55</v>
      </c>
      <c r="B508" s="4" t="s">
        <v>1069</v>
      </c>
      <c r="C508" s="4" t="s">
        <v>50</v>
      </c>
      <c r="D508" s="4" t="s">
        <v>1070</v>
      </c>
      <c r="E508" s="4" t="s">
        <v>600</v>
      </c>
      <c r="F508" s="4" t="s">
        <v>600</v>
      </c>
      <c r="G508" s="4" t="s">
        <v>600</v>
      </c>
      <c r="H508" s="4" t="s">
        <v>31</v>
      </c>
      <c r="I508" s="4" t="s">
        <v>1071</v>
      </c>
      <c r="J508" s="4" t="s">
        <v>20</v>
      </c>
      <c r="K508" s="4" t="s">
        <v>32</v>
      </c>
      <c r="L508" s="4" t="s">
        <v>21</v>
      </c>
      <c r="M508" s="15">
        <v>68000</v>
      </c>
      <c r="N508" s="15">
        <v>88300</v>
      </c>
      <c r="O508" s="16">
        <v>78150</v>
      </c>
      <c r="P508">
        <f t="shared" si="14"/>
        <v>0</v>
      </c>
      <c r="Q508" t="str">
        <f t="shared" si="15"/>
        <v>Central Canada</v>
      </c>
      <c r="R508">
        <f>IF(Table5[[#This Row],[Position]]="Data Analyst",1,0)</f>
        <v>0</v>
      </c>
      <c r="S508">
        <f>IF(Table5[[#This Row],[Position]]="Data Engineer",1,0)</f>
        <v>0</v>
      </c>
      <c r="T508">
        <f>IF(Table5[[#This Row],[Position]]="Risk Analyst",1,0)</f>
        <v>0</v>
      </c>
      <c r="U508">
        <f>IF(Table5[[#This Row],[Position]]="System Analyst",1,0)</f>
        <v>0</v>
      </c>
      <c r="V508">
        <f>IF(Table5[[#This Row],[Position]]="Business Analyst",1,0)</f>
        <v>0</v>
      </c>
    </row>
    <row r="509" spans="1:22" x14ac:dyDescent="0.2">
      <c r="A509" s="5" t="s">
        <v>88</v>
      </c>
      <c r="B509" s="5" t="s">
        <v>1128</v>
      </c>
      <c r="C509" s="5" t="s">
        <v>90</v>
      </c>
      <c r="D509" s="5" t="s">
        <v>1129</v>
      </c>
      <c r="E509" s="5" t="s">
        <v>75</v>
      </c>
      <c r="F509" s="5" t="s">
        <v>75</v>
      </c>
      <c r="G509" s="5" t="s">
        <v>75</v>
      </c>
      <c r="H509" s="5" t="s">
        <v>31</v>
      </c>
      <c r="I509" s="5" t="s">
        <v>1130</v>
      </c>
      <c r="J509" s="5" t="s">
        <v>20</v>
      </c>
      <c r="K509" s="5" t="s">
        <v>32</v>
      </c>
      <c r="L509" s="5" t="s">
        <v>21</v>
      </c>
      <c r="M509" s="17">
        <v>137280</v>
      </c>
      <c r="N509" s="17">
        <v>66664</v>
      </c>
      <c r="O509" s="18">
        <v>101972</v>
      </c>
      <c r="P509">
        <f t="shared" si="14"/>
        <v>0</v>
      </c>
      <c r="Q509" t="str">
        <f t="shared" si="15"/>
        <v>Central Canada</v>
      </c>
      <c r="R509">
        <f>IF(Table5[[#This Row],[Position]]="Data Analyst",1,0)</f>
        <v>0</v>
      </c>
      <c r="S509">
        <f>IF(Table5[[#This Row],[Position]]="Data Engineer",1,0)</f>
        <v>0</v>
      </c>
      <c r="T509">
        <f>IF(Table5[[#This Row],[Position]]="Risk Analyst",1,0)</f>
        <v>0</v>
      </c>
      <c r="U509">
        <f>IF(Table5[[#This Row],[Position]]="System Analyst",1,0)</f>
        <v>1</v>
      </c>
      <c r="V509">
        <f>IF(Table5[[#This Row],[Position]]="Business Analyst",1,0)</f>
        <v>0</v>
      </c>
    </row>
    <row r="510" spans="1:22" x14ac:dyDescent="0.2">
      <c r="A510" s="4" t="s">
        <v>55</v>
      </c>
      <c r="B510" s="4" t="s">
        <v>1131</v>
      </c>
      <c r="C510" s="4" t="s">
        <v>50</v>
      </c>
      <c r="D510" s="4" t="s">
        <v>1132</v>
      </c>
      <c r="E510" s="4" t="s">
        <v>37</v>
      </c>
      <c r="F510" s="4" t="s">
        <v>37</v>
      </c>
      <c r="G510" s="4" t="s">
        <v>37</v>
      </c>
      <c r="H510" s="4" t="s">
        <v>31</v>
      </c>
      <c r="I510" s="4" t="s">
        <v>18</v>
      </c>
      <c r="J510" s="4" t="s">
        <v>20</v>
      </c>
      <c r="K510" s="4" t="s">
        <v>32</v>
      </c>
      <c r="L510" s="4" t="s">
        <v>150</v>
      </c>
      <c r="M510" s="15">
        <v>64513</v>
      </c>
      <c r="N510" s="15">
        <v>90181</v>
      </c>
      <c r="O510" s="16">
        <v>77347</v>
      </c>
      <c r="P510">
        <f t="shared" si="14"/>
        <v>0</v>
      </c>
      <c r="Q510" t="str">
        <f t="shared" si="15"/>
        <v>Central Canada</v>
      </c>
      <c r="R510">
        <f>IF(Table5[[#This Row],[Position]]="Data Analyst",1,0)</f>
        <v>0</v>
      </c>
      <c r="S510">
        <f>IF(Table5[[#This Row],[Position]]="Data Engineer",1,0)</f>
        <v>0</v>
      </c>
      <c r="T510">
        <f>IF(Table5[[#This Row],[Position]]="Risk Analyst",1,0)</f>
        <v>0</v>
      </c>
      <c r="U510">
        <f>IF(Table5[[#This Row],[Position]]="System Analyst",1,0)</f>
        <v>0</v>
      </c>
      <c r="V510">
        <f>IF(Table5[[#This Row],[Position]]="Business Analyst",1,0)</f>
        <v>0</v>
      </c>
    </row>
    <row r="511" spans="1:22" x14ac:dyDescent="0.2">
      <c r="A511" s="5" t="s">
        <v>96</v>
      </c>
      <c r="B511" s="5" t="s">
        <v>97</v>
      </c>
      <c r="C511" s="5" t="s">
        <v>50</v>
      </c>
      <c r="D511" s="5" t="s">
        <v>1133</v>
      </c>
      <c r="E511" s="5" t="s">
        <v>1134</v>
      </c>
      <c r="F511" s="5" t="s">
        <v>1134</v>
      </c>
      <c r="G511" s="5" t="s">
        <v>1134</v>
      </c>
      <c r="H511" s="5" t="s">
        <v>31</v>
      </c>
      <c r="I511" s="5" t="s">
        <v>193</v>
      </c>
      <c r="J511" s="5" t="s">
        <v>20</v>
      </c>
      <c r="K511" s="5" t="s">
        <v>32</v>
      </c>
      <c r="L511" s="5" t="s">
        <v>46</v>
      </c>
      <c r="M511" s="17">
        <v>78478.399999999994</v>
      </c>
      <c r="N511" s="20">
        <v>98092.799999999901</v>
      </c>
      <c r="O511" s="22">
        <v>88285.599999999904</v>
      </c>
      <c r="P511">
        <f t="shared" si="14"/>
        <v>0</v>
      </c>
      <c r="Q511" t="str">
        <f t="shared" si="15"/>
        <v>Central Canada</v>
      </c>
      <c r="R511">
        <f>IF(Table5[[#This Row],[Position]]="Data Analyst",1,0)</f>
        <v>0</v>
      </c>
      <c r="S511">
        <f>IF(Table5[[#This Row],[Position]]="Data Engineer",1,0)</f>
        <v>0</v>
      </c>
      <c r="T511">
        <f>IF(Table5[[#This Row],[Position]]="Risk Analyst",1,0)</f>
        <v>0</v>
      </c>
      <c r="U511">
        <f>IF(Table5[[#This Row],[Position]]="System Analyst",1,0)</f>
        <v>0</v>
      </c>
      <c r="V511">
        <f>IF(Table5[[#This Row],[Position]]="Business Analyst",1,0)</f>
        <v>0</v>
      </c>
    </row>
    <row r="512" spans="1:22" x14ac:dyDescent="0.2">
      <c r="A512" s="4" t="s">
        <v>26</v>
      </c>
      <c r="B512" s="4" t="s">
        <v>1137</v>
      </c>
      <c r="C512" s="4" t="s">
        <v>50</v>
      </c>
      <c r="D512" s="4" t="s">
        <v>1138</v>
      </c>
      <c r="E512" s="4" t="s">
        <v>1139</v>
      </c>
      <c r="F512" s="4" t="s">
        <v>1139</v>
      </c>
      <c r="G512" s="4" t="s">
        <v>1139</v>
      </c>
      <c r="H512" s="4" t="s">
        <v>146</v>
      </c>
      <c r="I512" s="4" t="s">
        <v>1140</v>
      </c>
      <c r="J512" s="4" t="s">
        <v>20</v>
      </c>
      <c r="K512" s="4" t="s">
        <v>32</v>
      </c>
      <c r="L512" s="4" t="s">
        <v>33</v>
      </c>
      <c r="M512" s="15">
        <v>64123.59</v>
      </c>
      <c r="N512" s="15">
        <v>86600</v>
      </c>
      <c r="O512" s="16">
        <v>75361.794999999998</v>
      </c>
      <c r="P512">
        <f t="shared" si="14"/>
        <v>0</v>
      </c>
      <c r="Q512" t="str">
        <f t="shared" si="15"/>
        <v>Central Canada</v>
      </c>
      <c r="R512">
        <f>IF(Table5[[#This Row],[Position]]="Data Analyst",1,0)</f>
        <v>0</v>
      </c>
      <c r="S512">
        <f>IF(Table5[[#This Row],[Position]]="Data Engineer",1,0)</f>
        <v>0</v>
      </c>
      <c r="T512">
        <f>IF(Table5[[#This Row],[Position]]="Risk Analyst",1,0)</f>
        <v>0</v>
      </c>
      <c r="U512">
        <f>IF(Table5[[#This Row],[Position]]="System Analyst",1,0)</f>
        <v>0</v>
      </c>
      <c r="V512">
        <f>IF(Table5[[#This Row],[Position]]="Business Analyst",1,0)</f>
        <v>0</v>
      </c>
    </row>
    <row r="513" spans="1:22" x14ac:dyDescent="0.2">
      <c r="A513" s="5" t="s">
        <v>22</v>
      </c>
      <c r="B513" s="5" t="s">
        <v>1141</v>
      </c>
      <c r="C513" s="5" t="s">
        <v>50</v>
      </c>
      <c r="D513" s="5" t="s">
        <v>1142</v>
      </c>
      <c r="E513" s="5" t="s">
        <v>37</v>
      </c>
      <c r="F513" s="5" t="s">
        <v>37</v>
      </c>
      <c r="G513" s="5" t="s">
        <v>37</v>
      </c>
      <c r="H513" s="5" t="s">
        <v>31</v>
      </c>
      <c r="I513" s="5" t="s">
        <v>54</v>
      </c>
      <c r="J513" s="5" t="s">
        <v>20</v>
      </c>
      <c r="K513" s="5" t="s">
        <v>32</v>
      </c>
      <c r="L513" s="5" t="s">
        <v>21</v>
      </c>
      <c r="M513" s="17">
        <v>65000</v>
      </c>
      <c r="N513" s="17">
        <v>87000</v>
      </c>
      <c r="O513" s="18">
        <v>76000</v>
      </c>
      <c r="P513">
        <f t="shared" si="14"/>
        <v>0</v>
      </c>
      <c r="Q513" t="str">
        <f t="shared" si="15"/>
        <v>Central Canada</v>
      </c>
      <c r="R513">
        <f>IF(Table5[[#This Row],[Position]]="Data Analyst",1,0)</f>
        <v>0</v>
      </c>
      <c r="S513">
        <f>IF(Table5[[#This Row],[Position]]="Data Engineer",1,0)</f>
        <v>0</v>
      </c>
      <c r="T513">
        <f>IF(Table5[[#This Row],[Position]]="Risk Analyst",1,0)</f>
        <v>0</v>
      </c>
      <c r="U513">
        <f>IF(Table5[[#This Row],[Position]]="System Analyst",1,0)</f>
        <v>0</v>
      </c>
      <c r="V513">
        <f>IF(Table5[[#This Row],[Position]]="Business Analyst",1,0)</f>
        <v>0</v>
      </c>
    </row>
    <row r="514" spans="1:22" x14ac:dyDescent="0.2">
      <c r="A514" s="4" t="s">
        <v>48</v>
      </c>
      <c r="B514" s="4" t="s">
        <v>1143</v>
      </c>
      <c r="C514" s="4" t="s">
        <v>50</v>
      </c>
      <c r="D514" s="4" t="s">
        <v>1144</v>
      </c>
      <c r="E514" s="4" t="s">
        <v>487</v>
      </c>
      <c r="F514" s="4" t="s">
        <v>487</v>
      </c>
      <c r="G514" s="4" t="s">
        <v>487</v>
      </c>
      <c r="H514" s="4" t="s">
        <v>31</v>
      </c>
      <c r="I514" s="4" t="s">
        <v>1145</v>
      </c>
      <c r="J514" s="4" t="s">
        <v>45</v>
      </c>
      <c r="K514" s="4" t="s">
        <v>32</v>
      </c>
      <c r="L514" s="4" t="s">
        <v>33</v>
      </c>
      <c r="M514" s="15">
        <v>69800</v>
      </c>
      <c r="N514" s="15">
        <v>140400</v>
      </c>
      <c r="O514" s="16">
        <v>105100</v>
      </c>
      <c r="P514">
        <f t="shared" si="14"/>
        <v>0</v>
      </c>
      <c r="Q514" t="str">
        <f t="shared" si="15"/>
        <v>Central Canada</v>
      </c>
      <c r="R514">
        <f>IF(Table5[[#This Row],[Position]]="Data Analyst",1,0)</f>
        <v>0</v>
      </c>
      <c r="S514">
        <f>IF(Table5[[#This Row],[Position]]="Data Engineer",1,0)</f>
        <v>0</v>
      </c>
      <c r="T514">
        <f>IF(Table5[[#This Row],[Position]]="Risk Analyst",1,0)</f>
        <v>0</v>
      </c>
      <c r="U514">
        <f>IF(Table5[[#This Row],[Position]]="System Analyst",1,0)</f>
        <v>0</v>
      </c>
      <c r="V514">
        <f>IF(Table5[[#This Row],[Position]]="Business Analyst",1,0)</f>
        <v>0</v>
      </c>
    </row>
    <row r="515" spans="1:22" x14ac:dyDescent="0.2">
      <c r="A515" s="5" t="s">
        <v>88</v>
      </c>
      <c r="B515" s="5" t="s">
        <v>299</v>
      </c>
      <c r="C515" s="5" t="s">
        <v>90</v>
      </c>
      <c r="D515" s="5" t="s">
        <v>1146</v>
      </c>
      <c r="E515" s="5" t="s">
        <v>99</v>
      </c>
      <c r="F515" s="5" t="s">
        <v>99</v>
      </c>
      <c r="G515" s="5" t="s">
        <v>99</v>
      </c>
      <c r="H515" s="5" t="s">
        <v>100</v>
      </c>
      <c r="I515" s="5" t="s">
        <v>311</v>
      </c>
      <c r="J515" s="5" t="s">
        <v>20</v>
      </c>
      <c r="K515" s="5" t="s">
        <v>32</v>
      </c>
      <c r="L515" s="5" t="s">
        <v>39</v>
      </c>
      <c r="M515" s="17">
        <v>98176</v>
      </c>
      <c r="N515" s="17">
        <v>98176</v>
      </c>
      <c r="O515" s="18">
        <v>98176</v>
      </c>
      <c r="P515">
        <f t="shared" ref="P515:P578" si="16">IF(F515="Remote",1,0)</f>
        <v>0</v>
      </c>
      <c r="Q515" t="str">
        <f t="shared" ref="Q515:Q578" si="17">IF(OR(H515="AB",H515="BC",H515="SK"),"Western Canada",
 IF(OR(H515="ON",H515="QC",H515="MB"),"Central Canada",
 IF(OR(H515="NS",H515="NB",H515="PE",H515="NL"),"Atlantic Canada",
 "Northern Canada")))</f>
        <v>Western Canada</v>
      </c>
      <c r="R515">
        <f>IF(Table5[[#This Row],[Position]]="Data Analyst",1,0)</f>
        <v>0</v>
      </c>
      <c r="S515">
        <f>IF(Table5[[#This Row],[Position]]="Data Engineer",1,0)</f>
        <v>0</v>
      </c>
      <c r="T515">
        <f>IF(Table5[[#This Row],[Position]]="Risk Analyst",1,0)</f>
        <v>0</v>
      </c>
      <c r="U515">
        <f>IF(Table5[[#This Row],[Position]]="System Analyst",1,0)</f>
        <v>1</v>
      </c>
      <c r="V515">
        <f>IF(Table5[[#This Row],[Position]]="Business Analyst",1,0)</f>
        <v>0</v>
      </c>
    </row>
    <row r="516" spans="1:22" x14ac:dyDescent="0.2">
      <c r="A516" s="4" t="s">
        <v>96</v>
      </c>
      <c r="B516" s="4" t="s">
        <v>1147</v>
      </c>
      <c r="C516" s="4" t="s">
        <v>50</v>
      </c>
      <c r="D516" s="4" t="s">
        <v>1148</v>
      </c>
      <c r="E516" s="4" t="s">
        <v>608</v>
      </c>
      <c r="F516" s="4" t="s">
        <v>608</v>
      </c>
      <c r="G516" s="4" t="s">
        <v>608</v>
      </c>
      <c r="H516" s="4" t="s">
        <v>31</v>
      </c>
      <c r="I516" s="4" t="s">
        <v>54</v>
      </c>
      <c r="J516" s="4" t="s">
        <v>20</v>
      </c>
      <c r="K516" s="4" t="s">
        <v>32</v>
      </c>
      <c r="L516" s="4" t="s">
        <v>21</v>
      </c>
      <c r="M516" s="15">
        <v>50000</v>
      </c>
      <c r="N516" s="15">
        <v>76458</v>
      </c>
      <c r="O516" s="16">
        <v>63229</v>
      </c>
      <c r="P516">
        <f t="shared" si="16"/>
        <v>0</v>
      </c>
      <c r="Q516" t="str">
        <f t="shared" si="17"/>
        <v>Central Canada</v>
      </c>
      <c r="R516">
        <f>IF(Table5[[#This Row],[Position]]="Data Analyst",1,0)</f>
        <v>0</v>
      </c>
      <c r="S516">
        <f>IF(Table5[[#This Row],[Position]]="Data Engineer",1,0)</f>
        <v>0</v>
      </c>
      <c r="T516">
        <f>IF(Table5[[#This Row],[Position]]="Risk Analyst",1,0)</f>
        <v>0</v>
      </c>
      <c r="U516">
        <f>IF(Table5[[#This Row],[Position]]="System Analyst",1,0)</f>
        <v>0</v>
      </c>
      <c r="V516">
        <f>IF(Table5[[#This Row],[Position]]="Business Analyst",1,0)</f>
        <v>0</v>
      </c>
    </row>
    <row r="517" spans="1:22" x14ac:dyDescent="0.2">
      <c r="A517" s="5" t="s">
        <v>22</v>
      </c>
      <c r="B517" s="5" t="s">
        <v>1120</v>
      </c>
      <c r="C517" s="5" t="s">
        <v>50</v>
      </c>
      <c r="D517" s="5" t="s">
        <v>1149</v>
      </c>
      <c r="E517" s="5" t="s">
        <v>37</v>
      </c>
      <c r="F517" s="5" t="s">
        <v>37</v>
      </c>
      <c r="G517" s="5" t="s">
        <v>37</v>
      </c>
      <c r="H517" s="5" t="s">
        <v>31</v>
      </c>
      <c r="I517" s="5" t="s">
        <v>18</v>
      </c>
      <c r="J517" s="5" t="s">
        <v>20</v>
      </c>
      <c r="K517" s="5" t="s">
        <v>32</v>
      </c>
      <c r="L517" s="5" t="s">
        <v>33</v>
      </c>
      <c r="M517" s="17">
        <v>30240.560000000001</v>
      </c>
      <c r="N517" s="17">
        <v>57200</v>
      </c>
      <c r="O517" s="18">
        <v>43720.28</v>
      </c>
      <c r="P517">
        <f t="shared" si="16"/>
        <v>0</v>
      </c>
      <c r="Q517" t="str">
        <f t="shared" si="17"/>
        <v>Central Canada</v>
      </c>
      <c r="R517">
        <f>IF(Table5[[#This Row],[Position]]="Data Analyst",1,0)</f>
        <v>0</v>
      </c>
      <c r="S517">
        <f>IF(Table5[[#This Row],[Position]]="Data Engineer",1,0)</f>
        <v>0</v>
      </c>
      <c r="T517">
        <f>IF(Table5[[#This Row],[Position]]="Risk Analyst",1,0)</f>
        <v>0</v>
      </c>
      <c r="U517">
        <f>IF(Table5[[#This Row],[Position]]="System Analyst",1,0)</f>
        <v>0</v>
      </c>
      <c r="V517">
        <f>IF(Table5[[#This Row],[Position]]="Business Analyst",1,0)</f>
        <v>0</v>
      </c>
    </row>
    <row r="518" spans="1:22" x14ac:dyDescent="0.2">
      <c r="A518" s="4" t="s">
        <v>48</v>
      </c>
      <c r="B518" s="4" t="s">
        <v>1143</v>
      </c>
      <c r="C518" s="4" t="s">
        <v>50</v>
      </c>
      <c r="D518" s="4" t="s">
        <v>1144</v>
      </c>
      <c r="E518" s="4" t="s">
        <v>487</v>
      </c>
      <c r="F518" s="4" t="s">
        <v>487</v>
      </c>
      <c r="G518" s="4" t="s">
        <v>487</v>
      </c>
      <c r="H518" s="4" t="s">
        <v>31</v>
      </c>
      <c r="I518" s="4" t="s">
        <v>1145</v>
      </c>
      <c r="J518" s="4" t="s">
        <v>45</v>
      </c>
      <c r="K518" s="4" t="s">
        <v>32</v>
      </c>
      <c r="L518" s="4" t="s">
        <v>33</v>
      </c>
      <c r="M518" s="15">
        <v>69800</v>
      </c>
      <c r="N518" s="15">
        <v>140400</v>
      </c>
      <c r="O518" s="16">
        <v>105100</v>
      </c>
      <c r="P518">
        <f t="shared" si="16"/>
        <v>0</v>
      </c>
      <c r="Q518" t="str">
        <f t="shared" si="17"/>
        <v>Central Canada</v>
      </c>
      <c r="R518">
        <f>IF(Table5[[#This Row],[Position]]="Data Analyst",1,0)</f>
        <v>0</v>
      </c>
      <c r="S518">
        <f>IF(Table5[[#This Row],[Position]]="Data Engineer",1,0)</f>
        <v>0</v>
      </c>
      <c r="T518">
        <f>IF(Table5[[#This Row],[Position]]="Risk Analyst",1,0)</f>
        <v>0</v>
      </c>
      <c r="U518">
        <f>IF(Table5[[#This Row],[Position]]="System Analyst",1,0)</f>
        <v>0</v>
      </c>
      <c r="V518">
        <f>IF(Table5[[#This Row],[Position]]="Business Analyst",1,0)</f>
        <v>0</v>
      </c>
    </row>
    <row r="519" spans="1:22" x14ac:dyDescent="0.2">
      <c r="A519" s="5" t="s">
        <v>22</v>
      </c>
      <c r="B519" s="5" t="s">
        <v>1120</v>
      </c>
      <c r="C519" s="5" t="s">
        <v>50</v>
      </c>
      <c r="D519" s="5" t="s">
        <v>1149</v>
      </c>
      <c r="E519" s="5" t="s">
        <v>37</v>
      </c>
      <c r="F519" s="5" t="s">
        <v>37</v>
      </c>
      <c r="G519" s="5" t="s">
        <v>37</v>
      </c>
      <c r="H519" s="5" t="s">
        <v>31</v>
      </c>
      <c r="I519" s="5" t="s">
        <v>18</v>
      </c>
      <c r="J519" s="5" t="s">
        <v>20</v>
      </c>
      <c r="K519" s="5" t="s">
        <v>32</v>
      </c>
      <c r="L519" s="5" t="s">
        <v>33</v>
      </c>
      <c r="M519" s="17">
        <v>30240.560000000001</v>
      </c>
      <c r="N519" s="17">
        <v>57200</v>
      </c>
      <c r="O519" s="18">
        <v>43720.28</v>
      </c>
      <c r="P519">
        <f t="shared" si="16"/>
        <v>0</v>
      </c>
      <c r="Q519" t="str">
        <f t="shared" si="17"/>
        <v>Central Canada</v>
      </c>
      <c r="R519">
        <f>IF(Table5[[#This Row],[Position]]="Data Analyst",1,0)</f>
        <v>0</v>
      </c>
      <c r="S519">
        <f>IF(Table5[[#This Row],[Position]]="Data Engineer",1,0)</f>
        <v>0</v>
      </c>
      <c r="T519">
        <f>IF(Table5[[#This Row],[Position]]="Risk Analyst",1,0)</f>
        <v>0</v>
      </c>
      <c r="U519">
        <f>IF(Table5[[#This Row],[Position]]="System Analyst",1,0)</f>
        <v>0</v>
      </c>
      <c r="V519">
        <f>IF(Table5[[#This Row],[Position]]="Business Analyst",1,0)</f>
        <v>0</v>
      </c>
    </row>
    <row r="520" spans="1:22" x14ac:dyDescent="0.2">
      <c r="A520" s="4" t="s">
        <v>88</v>
      </c>
      <c r="B520" s="4" t="s">
        <v>299</v>
      </c>
      <c r="C520" s="4" t="s">
        <v>90</v>
      </c>
      <c r="D520" s="4" t="s">
        <v>1146</v>
      </c>
      <c r="E520" s="4" t="s">
        <v>99</v>
      </c>
      <c r="F520" s="4" t="s">
        <v>99</v>
      </c>
      <c r="G520" s="4" t="s">
        <v>99</v>
      </c>
      <c r="H520" s="4" t="s">
        <v>100</v>
      </c>
      <c r="I520" s="4" t="s">
        <v>311</v>
      </c>
      <c r="J520" s="4" t="s">
        <v>20</v>
      </c>
      <c r="K520" s="4" t="s">
        <v>32</v>
      </c>
      <c r="L520" s="4" t="s">
        <v>39</v>
      </c>
      <c r="M520" s="15">
        <v>98176</v>
      </c>
      <c r="N520" s="15">
        <v>98176</v>
      </c>
      <c r="O520" s="16">
        <v>98176</v>
      </c>
      <c r="P520">
        <f t="shared" si="16"/>
        <v>0</v>
      </c>
      <c r="Q520" t="str">
        <f t="shared" si="17"/>
        <v>Western Canada</v>
      </c>
      <c r="R520">
        <f>IF(Table5[[#This Row],[Position]]="Data Analyst",1,0)</f>
        <v>0</v>
      </c>
      <c r="S520">
        <f>IF(Table5[[#This Row],[Position]]="Data Engineer",1,0)</f>
        <v>0</v>
      </c>
      <c r="T520">
        <f>IF(Table5[[#This Row],[Position]]="Risk Analyst",1,0)</f>
        <v>0</v>
      </c>
      <c r="U520">
        <f>IF(Table5[[#This Row],[Position]]="System Analyst",1,0)</f>
        <v>1</v>
      </c>
      <c r="V520">
        <f>IF(Table5[[#This Row],[Position]]="Business Analyst",1,0)</f>
        <v>0</v>
      </c>
    </row>
    <row r="521" spans="1:22" x14ac:dyDescent="0.2">
      <c r="A521" s="5" t="s">
        <v>96</v>
      </c>
      <c r="B521" s="5" t="s">
        <v>1147</v>
      </c>
      <c r="C521" s="5" t="s">
        <v>50</v>
      </c>
      <c r="D521" s="5" t="s">
        <v>1148</v>
      </c>
      <c r="E521" s="5" t="s">
        <v>608</v>
      </c>
      <c r="F521" s="5" t="s">
        <v>608</v>
      </c>
      <c r="G521" s="5" t="s">
        <v>608</v>
      </c>
      <c r="H521" s="5" t="s">
        <v>31</v>
      </c>
      <c r="I521" s="5" t="s">
        <v>54</v>
      </c>
      <c r="J521" s="5" t="s">
        <v>20</v>
      </c>
      <c r="K521" s="5" t="s">
        <v>32</v>
      </c>
      <c r="L521" s="5" t="s">
        <v>21</v>
      </c>
      <c r="M521" s="17">
        <v>50000</v>
      </c>
      <c r="N521" s="17">
        <v>76458</v>
      </c>
      <c r="O521" s="18">
        <v>63229</v>
      </c>
      <c r="P521">
        <f t="shared" si="16"/>
        <v>0</v>
      </c>
      <c r="Q521" t="str">
        <f t="shared" si="17"/>
        <v>Central Canada</v>
      </c>
      <c r="R521">
        <f>IF(Table5[[#This Row],[Position]]="Data Analyst",1,0)</f>
        <v>0</v>
      </c>
      <c r="S521">
        <f>IF(Table5[[#This Row],[Position]]="Data Engineer",1,0)</f>
        <v>0</v>
      </c>
      <c r="T521">
        <f>IF(Table5[[#This Row],[Position]]="Risk Analyst",1,0)</f>
        <v>0</v>
      </c>
      <c r="U521">
        <f>IF(Table5[[#This Row],[Position]]="System Analyst",1,0)</f>
        <v>0</v>
      </c>
      <c r="V521">
        <f>IF(Table5[[#This Row],[Position]]="Business Analyst",1,0)</f>
        <v>0</v>
      </c>
    </row>
    <row r="522" spans="1:22" x14ac:dyDescent="0.2">
      <c r="A522" s="4" t="s">
        <v>81</v>
      </c>
      <c r="B522" s="4" t="s">
        <v>1150</v>
      </c>
      <c r="C522" s="4" t="s">
        <v>50</v>
      </c>
      <c r="D522" s="4" t="s">
        <v>126</v>
      </c>
      <c r="E522" s="4" t="s">
        <v>1835</v>
      </c>
      <c r="F522" s="4" t="s">
        <v>1835</v>
      </c>
      <c r="G522" s="4" t="s">
        <v>1835</v>
      </c>
      <c r="H522" s="4" t="s">
        <v>146</v>
      </c>
      <c r="I522" s="4" t="s">
        <v>18</v>
      </c>
      <c r="J522" s="4" t="s">
        <v>45</v>
      </c>
      <c r="K522" s="4" t="s">
        <v>32</v>
      </c>
      <c r="L522" s="4" t="s">
        <v>93</v>
      </c>
      <c r="M522" s="15">
        <v>44500</v>
      </c>
      <c r="N522" s="15">
        <v>82500</v>
      </c>
      <c r="O522" s="16">
        <v>63500</v>
      </c>
      <c r="P522">
        <f t="shared" si="16"/>
        <v>0</v>
      </c>
      <c r="Q522" t="str">
        <f t="shared" si="17"/>
        <v>Central Canada</v>
      </c>
      <c r="R522">
        <f>IF(Table5[[#This Row],[Position]]="Data Analyst",1,0)</f>
        <v>0</v>
      </c>
      <c r="S522">
        <f>IF(Table5[[#This Row],[Position]]="Data Engineer",1,0)</f>
        <v>0</v>
      </c>
      <c r="T522">
        <f>IF(Table5[[#This Row],[Position]]="Risk Analyst",1,0)</f>
        <v>0</v>
      </c>
      <c r="U522">
        <f>IF(Table5[[#This Row],[Position]]="System Analyst",1,0)</f>
        <v>0</v>
      </c>
      <c r="V522">
        <f>IF(Table5[[#This Row],[Position]]="Business Analyst",1,0)</f>
        <v>0</v>
      </c>
    </row>
    <row r="523" spans="1:22" x14ac:dyDescent="0.2">
      <c r="A523" s="5" t="s">
        <v>26</v>
      </c>
      <c r="B523" s="5" t="s">
        <v>1151</v>
      </c>
      <c r="C523" s="5" t="s">
        <v>50</v>
      </c>
      <c r="D523" s="5" t="s">
        <v>1152</v>
      </c>
      <c r="E523" s="5" t="s">
        <v>1139</v>
      </c>
      <c r="F523" s="5" t="s">
        <v>1139</v>
      </c>
      <c r="G523" s="5" t="s">
        <v>1139</v>
      </c>
      <c r="H523" s="5" t="s">
        <v>146</v>
      </c>
      <c r="I523" s="5" t="s">
        <v>1153</v>
      </c>
      <c r="J523" s="5" t="s">
        <v>20</v>
      </c>
      <c r="K523" s="5" t="s">
        <v>32</v>
      </c>
      <c r="L523" s="5" t="s">
        <v>46</v>
      </c>
      <c r="M523" s="17">
        <v>64123.59</v>
      </c>
      <c r="N523" s="17">
        <v>86600</v>
      </c>
      <c r="O523" s="18">
        <v>75361.794999999998</v>
      </c>
      <c r="P523">
        <f t="shared" si="16"/>
        <v>0</v>
      </c>
      <c r="Q523" t="str">
        <f t="shared" si="17"/>
        <v>Central Canada</v>
      </c>
      <c r="R523">
        <f>IF(Table5[[#This Row],[Position]]="Data Analyst",1,0)</f>
        <v>0</v>
      </c>
      <c r="S523">
        <f>IF(Table5[[#This Row],[Position]]="Data Engineer",1,0)</f>
        <v>0</v>
      </c>
      <c r="T523">
        <f>IF(Table5[[#This Row],[Position]]="Risk Analyst",1,0)</f>
        <v>0</v>
      </c>
      <c r="U523">
        <f>IF(Table5[[#This Row],[Position]]="System Analyst",1,0)</f>
        <v>0</v>
      </c>
      <c r="V523">
        <f>IF(Table5[[#This Row],[Position]]="Business Analyst",1,0)</f>
        <v>0</v>
      </c>
    </row>
    <row r="524" spans="1:22" x14ac:dyDescent="0.2">
      <c r="A524" s="4" t="s">
        <v>26</v>
      </c>
      <c r="B524" s="4" t="s">
        <v>1154</v>
      </c>
      <c r="C524" s="4" t="s">
        <v>50</v>
      </c>
      <c r="D524" s="4" t="s">
        <v>1155</v>
      </c>
      <c r="E524" s="4" t="s">
        <v>813</v>
      </c>
      <c r="F524" s="4" t="s">
        <v>813</v>
      </c>
      <c r="G524" s="4" t="s">
        <v>813</v>
      </c>
      <c r="H524" s="4" t="s">
        <v>31</v>
      </c>
      <c r="I524" s="4" t="s">
        <v>18</v>
      </c>
      <c r="J524" s="4" t="s">
        <v>20</v>
      </c>
      <c r="K524" s="4" t="s">
        <v>32</v>
      </c>
      <c r="L524" s="4" t="s">
        <v>21</v>
      </c>
      <c r="M524" s="15">
        <v>70000</v>
      </c>
      <c r="N524" s="15">
        <v>75000</v>
      </c>
      <c r="O524" s="16">
        <v>72500</v>
      </c>
      <c r="P524">
        <f t="shared" si="16"/>
        <v>0</v>
      </c>
      <c r="Q524" t="str">
        <f t="shared" si="17"/>
        <v>Central Canada</v>
      </c>
      <c r="R524">
        <f>IF(Table5[[#This Row],[Position]]="Data Analyst",1,0)</f>
        <v>0</v>
      </c>
      <c r="S524">
        <f>IF(Table5[[#This Row],[Position]]="Data Engineer",1,0)</f>
        <v>0</v>
      </c>
      <c r="T524">
        <f>IF(Table5[[#This Row],[Position]]="Risk Analyst",1,0)</f>
        <v>0</v>
      </c>
      <c r="U524">
        <f>IF(Table5[[#This Row],[Position]]="System Analyst",1,0)</f>
        <v>0</v>
      </c>
      <c r="V524">
        <f>IF(Table5[[#This Row],[Position]]="Business Analyst",1,0)</f>
        <v>0</v>
      </c>
    </row>
    <row r="525" spans="1:22" x14ac:dyDescent="0.2">
      <c r="A525" s="5" t="s">
        <v>55</v>
      </c>
      <c r="B525" s="5" t="s">
        <v>1156</v>
      </c>
      <c r="C525" s="5" t="s">
        <v>50</v>
      </c>
      <c r="D525" s="5" t="s">
        <v>1157</v>
      </c>
      <c r="E525" s="5" t="s">
        <v>37</v>
      </c>
      <c r="F525" s="5" t="s">
        <v>37</v>
      </c>
      <c r="G525" s="5" t="s">
        <v>37</v>
      </c>
      <c r="H525" s="5" t="s">
        <v>31</v>
      </c>
      <c r="I525" s="5" t="s">
        <v>54</v>
      </c>
      <c r="J525" s="5" t="s">
        <v>20</v>
      </c>
      <c r="K525" s="5" t="s">
        <v>32</v>
      </c>
      <c r="L525" s="5" t="s">
        <v>21</v>
      </c>
      <c r="M525" s="17">
        <v>68000</v>
      </c>
      <c r="N525" s="17">
        <v>88300</v>
      </c>
      <c r="O525" s="18">
        <v>78150</v>
      </c>
      <c r="P525">
        <f t="shared" si="16"/>
        <v>0</v>
      </c>
      <c r="Q525" t="str">
        <f t="shared" si="17"/>
        <v>Central Canada</v>
      </c>
      <c r="R525">
        <f>IF(Table5[[#This Row],[Position]]="Data Analyst",1,0)</f>
        <v>0</v>
      </c>
      <c r="S525">
        <f>IF(Table5[[#This Row],[Position]]="Data Engineer",1,0)</f>
        <v>0</v>
      </c>
      <c r="T525">
        <f>IF(Table5[[#This Row],[Position]]="Risk Analyst",1,0)</f>
        <v>0</v>
      </c>
      <c r="U525">
        <f>IF(Table5[[#This Row],[Position]]="System Analyst",1,0)</f>
        <v>0</v>
      </c>
      <c r="V525">
        <f>IF(Table5[[#This Row],[Position]]="Business Analyst",1,0)</f>
        <v>0</v>
      </c>
    </row>
    <row r="526" spans="1:22" x14ac:dyDescent="0.2">
      <c r="A526" s="4" t="s">
        <v>48</v>
      </c>
      <c r="B526" s="4" t="s">
        <v>1158</v>
      </c>
      <c r="C526" s="4" t="s">
        <v>1031</v>
      </c>
      <c r="D526" s="4" t="s">
        <v>1159</v>
      </c>
      <c r="E526" s="4" t="s">
        <v>1835</v>
      </c>
      <c r="F526" s="4" t="s">
        <v>1835</v>
      </c>
      <c r="G526" s="4" t="s">
        <v>1835</v>
      </c>
      <c r="H526" s="4" t="s">
        <v>146</v>
      </c>
      <c r="I526" s="4" t="s">
        <v>18</v>
      </c>
      <c r="J526" s="4" t="s">
        <v>20</v>
      </c>
      <c r="K526" s="4" t="s">
        <v>32</v>
      </c>
      <c r="L526" s="4" t="s">
        <v>21</v>
      </c>
      <c r="M526" s="15">
        <v>68500</v>
      </c>
      <c r="N526" s="15">
        <v>87000</v>
      </c>
      <c r="O526" s="16">
        <v>77750</v>
      </c>
      <c r="P526">
        <f t="shared" si="16"/>
        <v>0</v>
      </c>
      <c r="Q526" t="str">
        <f t="shared" si="17"/>
        <v>Central Canada</v>
      </c>
      <c r="R526">
        <f>IF(Table5[[#This Row],[Position]]="Data Analyst",1,0)</f>
        <v>0</v>
      </c>
      <c r="S526">
        <f>IF(Table5[[#This Row],[Position]]="Data Engineer",1,0)</f>
        <v>0</v>
      </c>
      <c r="T526">
        <f>IF(Table5[[#This Row],[Position]]="Risk Analyst",1,0)</f>
        <v>0</v>
      </c>
      <c r="U526">
        <f>IF(Table5[[#This Row],[Position]]="System Analyst",1,0)</f>
        <v>0</v>
      </c>
      <c r="V526">
        <f>IF(Table5[[#This Row],[Position]]="Business Analyst",1,0)</f>
        <v>0</v>
      </c>
    </row>
    <row r="527" spans="1:22" x14ac:dyDescent="0.2">
      <c r="A527" s="5" t="s">
        <v>55</v>
      </c>
      <c r="B527" s="5" t="s">
        <v>1160</v>
      </c>
      <c r="C527" s="5" t="s">
        <v>50</v>
      </c>
      <c r="D527" s="5" t="s">
        <v>948</v>
      </c>
      <c r="E527" s="5" t="s">
        <v>99</v>
      </c>
      <c r="F527" s="5" t="s">
        <v>99</v>
      </c>
      <c r="G527" s="5" t="s">
        <v>99</v>
      </c>
      <c r="H527" s="5" t="s">
        <v>100</v>
      </c>
      <c r="I527" s="5" t="s">
        <v>822</v>
      </c>
      <c r="J527" s="5" t="s">
        <v>20</v>
      </c>
      <c r="K527" s="5" t="s">
        <v>32</v>
      </c>
      <c r="L527" s="5" t="s">
        <v>93</v>
      </c>
      <c r="M527" s="17">
        <v>68000</v>
      </c>
      <c r="N527" s="17">
        <v>88300</v>
      </c>
      <c r="O527" s="18">
        <v>78150</v>
      </c>
      <c r="P527">
        <f t="shared" si="16"/>
        <v>0</v>
      </c>
      <c r="Q527" t="str">
        <f t="shared" si="17"/>
        <v>Western Canada</v>
      </c>
      <c r="R527">
        <f>IF(Table5[[#This Row],[Position]]="Data Analyst",1,0)</f>
        <v>0</v>
      </c>
      <c r="S527">
        <f>IF(Table5[[#This Row],[Position]]="Data Engineer",1,0)</f>
        <v>0</v>
      </c>
      <c r="T527">
        <f>IF(Table5[[#This Row],[Position]]="Risk Analyst",1,0)</f>
        <v>0</v>
      </c>
      <c r="U527">
        <f>IF(Table5[[#This Row],[Position]]="System Analyst",1,0)</f>
        <v>0</v>
      </c>
      <c r="V527">
        <f>IF(Table5[[#This Row],[Position]]="Business Analyst",1,0)</f>
        <v>0</v>
      </c>
    </row>
    <row r="528" spans="1:22" x14ac:dyDescent="0.2">
      <c r="A528" s="4" t="s">
        <v>48</v>
      </c>
      <c r="B528" s="4" t="s">
        <v>1158</v>
      </c>
      <c r="C528" s="4" t="s">
        <v>1031</v>
      </c>
      <c r="D528" s="4" t="s">
        <v>1159</v>
      </c>
      <c r="E528" s="4" t="s">
        <v>1161</v>
      </c>
      <c r="F528" s="4" t="s">
        <v>1161</v>
      </c>
      <c r="G528" s="4" t="s">
        <v>1161</v>
      </c>
      <c r="H528" s="4" t="s">
        <v>146</v>
      </c>
      <c r="I528" s="4" t="s">
        <v>18</v>
      </c>
      <c r="J528" s="4" t="s">
        <v>20</v>
      </c>
      <c r="K528" s="4" t="s">
        <v>32</v>
      </c>
      <c r="L528" s="4" t="s">
        <v>21</v>
      </c>
      <c r="M528" s="15">
        <v>68500</v>
      </c>
      <c r="N528" s="15">
        <v>87000</v>
      </c>
      <c r="O528" s="16">
        <v>77750</v>
      </c>
      <c r="P528">
        <f t="shared" si="16"/>
        <v>0</v>
      </c>
      <c r="Q528" t="str">
        <f t="shared" si="17"/>
        <v>Central Canada</v>
      </c>
      <c r="R528">
        <f>IF(Table5[[#This Row],[Position]]="Data Analyst",1,0)</f>
        <v>0</v>
      </c>
      <c r="S528">
        <f>IF(Table5[[#This Row],[Position]]="Data Engineer",1,0)</f>
        <v>0</v>
      </c>
      <c r="T528">
        <f>IF(Table5[[#This Row],[Position]]="Risk Analyst",1,0)</f>
        <v>0</v>
      </c>
      <c r="U528">
        <f>IF(Table5[[#This Row],[Position]]="System Analyst",1,0)</f>
        <v>0</v>
      </c>
      <c r="V528">
        <f>IF(Table5[[#This Row],[Position]]="Business Analyst",1,0)</f>
        <v>0</v>
      </c>
    </row>
    <row r="529" spans="1:22" x14ac:dyDescent="0.2">
      <c r="A529" s="5" t="s">
        <v>96</v>
      </c>
      <c r="B529" s="5" t="s">
        <v>1162</v>
      </c>
      <c r="C529" s="5" t="s">
        <v>50</v>
      </c>
      <c r="D529" s="5" t="s">
        <v>1144</v>
      </c>
      <c r="E529" s="5" t="s">
        <v>37</v>
      </c>
      <c r="F529" s="5" t="s">
        <v>37</v>
      </c>
      <c r="G529" s="5" t="s">
        <v>37</v>
      </c>
      <c r="H529" s="5" t="s">
        <v>31</v>
      </c>
      <c r="I529" s="5" t="s">
        <v>1163</v>
      </c>
      <c r="J529" s="5" t="s">
        <v>20</v>
      </c>
      <c r="K529" s="5" t="s">
        <v>32</v>
      </c>
      <c r="L529" s="5" t="s">
        <v>33</v>
      </c>
      <c r="M529" s="17">
        <v>52300</v>
      </c>
      <c r="N529" s="17">
        <v>103300</v>
      </c>
      <c r="O529" s="18">
        <v>77800</v>
      </c>
      <c r="P529">
        <f t="shared" si="16"/>
        <v>0</v>
      </c>
      <c r="Q529" t="str">
        <f t="shared" si="17"/>
        <v>Central Canada</v>
      </c>
      <c r="R529">
        <f>IF(Table5[[#This Row],[Position]]="Data Analyst",1,0)</f>
        <v>0</v>
      </c>
      <c r="S529">
        <f>IF(Table5[[#This Row],[Position]]="Data Engineer",1,0)</f>
        <v>0</v>
      </c>
      <c r="T529">
        <f>IF(Table5[[#This Row],[Position]]="Risk Analyst",1,0)</f>
        <v>0</v>
      </c>
      <c r="U529">
        <f>IF(Table5[[#This Row],[Position]]="System Analyst",1,0)</f>
        <v>0</v>
      </c>
      <c r="V529">
        <f>IF(Table5[[#This Row],[Position]]="Business Analyst",1,0)</f>
        <v>0</v>
      </c>
    </row>
    <row r="530" spans="1:22" x14ac:dyDescent="0.2">
      <c r="A530" s="4" t="s">
        <v>48</v>
      </c>
      <c r="B530" s="4" t="s">
        <v>1164</v>
      </c>
      <c r="C530" s="4" t="s">
        <v>90</v>
      </c>
      <c r="D530" s="4" t="s">
        <v>1056</v>
      </c>
      <c r="E530" s="4" t="s">
        <v>37</v>
      </c>
      <c r="F530" s="4" t="s">
        <v>37</v>
      </c>
      <c r="G530" s="4" t="s">
        <v>37</v>
      </c>
      <c r="H530" s="4" t="s">
        <v>31</v>
      </c>
      <c r="I530" s="4" t="s">
        <v>685</v>
      </c>
      <c r="J530" s="4" t="s">
        <v>20</v>
      </c>
      <c r="K530" s="4" t="s">
        <v>32</v>
      </c>
      <c r="L530" s="4" t="s">
        <v>21</v>
      </c>
      <c r="M530" s="15">
        <v>68500</v>
      </c>
      <c r="N530" s="15">
        <v>87000</v>
      </c>
      <c r="O530" s="16">
        <v>77750</v>
      </c>
      <c r="P530">
        <f t="shared" si="16"/>
        <v>0</v>
      </c>
      <c r="Q530" t="str">
        <f t="shared" si="17"/>
        <v>Central Canada</v>
      </c>
      <c r="R530">
        <f>IF(Table5[[#This Row],[Position]]="Data Analyst",1,0)</f>
        <v>0</v>
      </c>
      <c r="S530">
        <f>IF(Table5[[#This Row],[Position]]="Data Engineer",1,0)</f>
        <v>0</v>
      </c>
      <c r="T530">
        <f>IF(Table5[[#This Row],[Position]]="Risk Analyst",1,0)</f>
        <v>0</v>
      </c>
      <c r="U530">
        <f>IF(Table5[[#This Row],[Position]]="System Analyst",1,0)</f>
        <v>1</v>
      </c>
      <c r="V530">
        <f>IF(Table5[[#This Row],[Position]]="Business Analyst",1,0)</f>
        <v>0</v>
      </c>
    </row>
    <row r="531" spans="1:22" x14ac:dyDescent="0.2">
      <c r="A531" s="5" t="s">
        <v>81</v>
      </c>
      <c r="B531" s="5" t="s">
        <v>1165</v>
      </c>
      <c r="C531" s="5" t="s">
        <v>50</v>
      </c>
      <c r="D531" s="5" t="s">
        <v>1166</v>
      </c>
      <c r="E531" s="5" t="s">
        <v>1167</v>
      </c>
      <c r="F531" s="5" t="s">
        <v>1167</v>
      </c>
      <c r="G531" s="5" t="s">
        <v>1167</v>
      </c>
      <c r="H531" s="5" t="s">
        <v>100</v>
      </c>
      <c r="I531" s="5" t="s">
        <v>54</v>
      </c>
      <c r="J531" s="5" t="s">
        <v>45</v>
      </c>
      <c r="K531" s="5" t="s">
        <v>32</v>
      </c>
      <c r="L531" s="5" t="s">
        <v>227</v>
      </c>
      <c r="M531" s="17">
        <v>30240.560000000001</v>
      </c>
      <c r="N531" s="17">
        <v>57200</v>
      </c>
      <c r="O531" s="18">
        <v>43720.28</v>
      </c>
      <c r="P531">
        <f t="shared" si="16"/>
        <v>0</v>
      </c>
      <c r="Q531" t="str">
        <f t="shared" si="17"/>
        <v>Western Canada</v>
      </c>
      <c r="R531">
        <f>IF(Table5[[#This Row],[Position]]="Data Analyst",1,0)</f>
        <v>0</v>
      </c>
      <c r="S531">
        <f>IF(Table5[[#This Row],[Position]]="Data Engineer",1,0)</f>
        <v>0</v>
      </c>
      <c r="T531">
        <f>IF(Table5[[#This Row],[Position]]="Risk Analyst",1,0)</f>
        <v>0</v>
      </c>
      <c r="U531">
        <f>IF(Table5[[#This Row],[Position]]="System Analyst",1,0)</f>
        <v>0</v>
      </c>
      <c r="V531">
        <f>IF(Table5[[#This Row],[Position]]="Business Analyst",1,0)</f>
        <v>0</v>
      </c>
    </row>
    <row r="532" spans="1:22" x14ac:dyDescent="0.2">
      <c r="A532" s="4" t="s">
        <v>48</v>
      </c>
      <c r="B532" s="4" t="s">
        <v>1168</v>
      </c>
      <c r="C532" s="4" t="s">
        <v>50</v>
      </c>
      <c r="D532" s="4" t="s">
        <v>1144</v>
      </c>
      <c r="E532" s="4" t="s">
        <v>37</v>
      </c>
      <c r="F532" s="4" t="s">
        <v>37</v>
      </c>
      <c r="G532" s="4" t="s">
        <v>37</v>
      </c>
      <c r="H532" s="4" t="s">
        <v>31</v>
      </c>
      <c r="I532" s="4" t="s">
        <v>1163</v>
      </c>
      <c r="J532" s="4" t="s">
        <v>223</v>
      </c>
      <c r="K532" s="4" t="s">
        <v>32</v>
      </c>
      <c r="L532" s="4" t="s">
        <v>33</v>
      </c>
      <c r="M532" s="15">
        <v>59400</v>
      </c>
      <c r="N532" s="15">
        <v>118100</v>
      </c>
      <c r="O532" s="16">
        <v>88750</v>
      </c>
      <c r="P532">
        <f t="shared" si="16"/>
        <v>0</v>
      </c>
      <c r="Q532" t="str">
        <f t="shared" si="17"/>
        <v>Central Canada</v>
      </c>
      <c r="R532">
        <f>IF(Table5[[#This Row],[Position]]="Data Analyst",1,0)</f>
        <v>0</v>
      </c>
      <c r="S532">
        <f>IF(Table5[[#This Row],[Position]]="Data Engineer",1,0)</f>
        <v>0</v>
      </c>
      <c r="T532">
        <f>IF(Table5[[#This Row],[Position]]="Risk Analyst",1,0)</f>
        <v>0</v>
      </c>
      <c r="U532">
        <f>IF(Table5[[#This Row],[Position]]="System Analyst",1,0)</f>
        <v>0</v>
      </c>
      <c r="V532">
        <f>IF(Table5[[#This Row],[Position]]="Business Analyst",1,0)</f>
        <v>0</v>
      </c>
    </row>
    <row r="533" spans="1:22" x14ac:dyDescent="0.2">
      <c r="A533" s="5" t="s">
        <v>55</v>
      </c>
      <c r="B533" s="5" t="s">
        <v>1169</v>
      </c>
      <c r="C533" s="5" t="s">
        <v>23</v>
      </c>
      <c r="D533" s="5" t="s">
        <v>1170</v>
      </c>
      <c r="E533" s="5" t="s">
        <v>17</v>
      </c>
      <c r="F533" s="5" t="s">
        <v>17</v>
      </c>
      <c r="G533" s="5" t="s">
        <v>17</v>
      </c>
      <c r="H533" s="5" t="s">
        <v>18</v>
      </c>
      <c r="I533" s="5" t="s">
        <v>155</v>
      </c>
      <c r="J533" s="5" t="s">
        <v>20</v>
      </c>
      <c r="K533" s="5" t="s">
        <v>17</v>
      </c>
      <c r="L533" s="5" t="s">
        <v>241</v>
      </c>
      <c r="M533" s="17">
        <v>68000</v>
      </c>
      <c r="N533" s="17">
        <v>88300</v>
      </c>
      <c r="O533" s="18">
        <v>78150</v>
      </c>
      <c r="P533">
        <f t="shared" si="16"/>
        <v>1</v>
      </c>
      <c r="Q533" t="str">
        <f t="shared" si="17"/>
        <v>Northern Canada</v>
      </c>
      <c r="R533">
        <f>IF(Table5[[#This Row],[Position]]="Data Analyst",1,0)</f>
        <v>0</v>
      </c>
      <c r="S533">
        <f>IF(Table5[[#This Row],[Position]]="Data Engineer",1,0)</f>
        <v>0</v>
      </c>
      <c r="T533">
        <f>IF(Table5[[#This Row],[Position]]="Risk Analyst",1,0)</f>
        <v>0</v>
      </c>
      <c r="U533">
        <f>IF(Table5[[#This Row],[Position]]="System Analyst",1,0)</f>
        <v>0</v>
      </c>
      <c r="V533">
        <f>IF(Table5[[#This Row],[Position]]="Business Analyst",1,0)</f>
        <v>1</v>
      </c>
    </row>
    <row r="534" spans="1:22" x14ac:dyDescent="0.2">
      <c r="A534" s="4" t="s">
        <v>48</v>
      </c>
      <c r="B534" s="4" t="s">
        <v>1171</v>
      </c>
      <c r="C534" s="4" t="s">
        <v>221</v>
      </c>
      <c r="D534" s="4" t="s">
        <v>1172</v>
      </c>
      <c r="E534" s="4" t="s">
        <v>17</v>
      </c>
      <c r="F534" s="4" t="s">
        <v>17</v>
      </c>
      <c r="G534" s="4" t="s">
        <v>17</v>
      </c>
      <c r="H534" s="4" t="s">
        <v>18</v>
      </c>
      <c r="I534" s="4" t="s">
        <v>1173</v>
      </c>
      <c r="J534" s="4" t="s">
        <v>223</v>
      </c>
      <c r="K534" s="4" t="s">
        <v>17</v>
      </c>
      <c r="L534" s="4" t="s">
        <v>46</v>
      </c>
      <c r="M534" s="15">
        <v>68500</v>
      </c>
      <c r="N534" s="15">
        <v>87000</v>
      </c>
      <c r="O534" s="16">
        <v>77750</v>
      </c>
      <c r="P534">
        <f t="shared" si="16"/>
        <v>1</v>
      </c>
      <c r="Q534" t="str">
        <f t="shared" si="17"/>
        <v>Northern Canada</v>
      </c>
      <c r="R534">
        <f>IF(Table5[[#This Row],[Position]]="Data Analyst",1,0)</f>
        <v>0</v>
      </c>
      <c r="S534">
        <f>IF(Table5[[#This Row],[Position]]="Data Engineer",1,0)</f>
        <v>0</v>
      </c>
      <c r="T534">
        <f>IF(Table5[[#This Row],[Position]]="Risk Analyst",1,0)</f>
        <v>0</v>
      </c>
      <c r="U534">
        <f>IF(Table5[[#This Row],[Position]]="System Analyst",1,0)</f>
        <v>0</v>
      </c>
      <c r="V534">
        <f>IF(Table5[[#This Row],[Position]]="Business Analyst",1,0)</f>
        <v>0</v>
      </c>
    </row>
    <row r="535" spans="1:22" x14ac:dyDescent="0.2">
      <c r="A535" s="5" t="s">
        <v>13</v>
      </c>
      <c r="B535" s="5" t="s">
        <v>1174</v>
      </c>
      <c r="C535" s="5" t="s">
        <v>258</v>
      </c>
      <c r="D535" s="5" t="s">
        <v>1175</v>
      </c>
      <c r="E535" s="5" t="s">
        <v>30</v>
      </c>
      <c r="F535" s="5" t="s">
        <v>30</v>
      </c>
      <c r="G535" s="5" t="s">
        <v>30</v>
      </c>
      <c r="H535" s="5" t="s">
        <v>31</v>
      </c>
      <c r="I535" s="5" t="s">
        <v>18</v>
      </c>
      <c r="J535" s="5" t="s">
        <v>20</v>
      </c>
      <c r="K535" s="5" t="s">
        <v>32</v>
      </c>
      <c r="L535" s="5" t="s">
        <v>21</v>
      </c>
      <c r="M535" s="17">
        <v>76000</v>
      </c>
      <c r="N535" s="17">
        <v>89440</v>
      </c>
      <c r="O535" s="18">
        <v>82720</v>
      </c>
      <c r="P535">
        <f t="shared" si="16"/>
        <v>0</v>
      </c>
      <c r="Q535" t="str">
        <f t="shared" si="17"/>
        <v>Central Canada</v>
      </c>
      <c r="R535">
        <f>IF(Table5[[#This Row],[Position]]="Data Analyst",1,0)</f>
        <v>0</v>
      </c>
      <c r="S535">
        <f>IF(Table5[[#This Row],[Position]]="Data Engineer",1,0)</f>
        <v>0</v>
      </c>
      <c r="T535">
        <f>IF(Table5[[#This Row],[Position]]="Risk Analyst",1,0)</f>
        <v>0</v>
      </c>
      <c r="U535">
        <f>IF(Table5[[#This Row],[Position]]="System Analyst",1,0)</f>
        <v>0</v>
      </c>
      <c r="V535">
        <f>IF(Table5[[#This Row],[Position]]="Business Analyst",1,0)</f>
        <v>0</v>
      </c>
    </row>
    <row r="536" spans="1:22" x14ac:dyDescent="0.2">
      <c r="A536" s="4" t="s">
        <v>81</v>
      </c>
      <c r="B536" s="4" t="s">
        <v>199</v>
      </c>
      <c r="C536" s="4" t="s">
        <v>188</v>
      </c>
      <c r="D536" s="4" t="s">
        <v>1180</v>
      </c>
      <c r="E536" s="4" t="s">
        <v>63</v>
      </c>
      <c r="F536" s="4" t="s">
        <v>63</v>
      </c>
      <c r="G536" s="4" t="s">
        <v>63</v>
      </c>
      <c r="H536" s="4" t="s">
        <v>53</v>
      </c>
      <c r="I536" s="4" t="s">
        <v>1181</v>
      </c>
      <c r="J536" s="4" t="s">
        <v>20</v>
      </c>
      <c r="K536" s="4" t="s">
        <v>32</v>
      </c>
      <c r="L536" s="4" t="s">
        <v>33</v>
      </c>
      <c r="M536" s="15">
        <v>70000</v>
      </c>
      <c r="N536" s="15">
        <v>80000</v>
      </c>
      <c r="O536" s="16">
        <v>75000</v>
      </c>
      <c r="P536">
        <f t="shared" si="16"/>
        <v>0</v>
      </c>
      <c r="Q536" t="str">
        <f t="shared" si="17"/>
        <v>Western Canada</v>
      </c>
      <c r="R536">
        <f>IF(Table5[[#This Row],[Position]]="Data Analyst",1,0)</f>
        <v>0</v>
      </c>
      <c r="S536">
        <f>IF(Table5[[#This Row],[Position]]="Data Engineer",1,0)</f>
        <v>0</v>
      </c>
      <c r="T536">
        <f>IF(Table5[[#This Row],[Position]]="Risk Analyst",1,0)</f>
        <v>0</v>
      </c>
      <c r="U536">
        <f>IF(Table5[[#This Row],[Position]]="System Analyst",1,0)</f>
        <v>0</v>
      </c>
      <c r="V536">
        <f>IF(Table5[[#This Row],[Position]]="Business Analyst",1,0)</f>
        <v>0</v>
      </c>
    </row>
    <row r="537" spans="1:22" x14ac:dyDescent="0.2">
      <c r="A537" s="5" t="s">
        <v>105</v>
      </c>
      <c r="B537" s="5" t="s">
        <v>510</v>
      </c>
      <c r="C537" s="5" t="s">
        <v>28</v>
      </c>
      <c r="D537" s="5" t="s">
        <v>404</v>
      </c>
      <c r="E537" s="5" t="s">
        <v>319</v>
      </c>
      <c r="F537" s="5" t="s">
        <v>319</v>
      </c>
      <c r="G537" s="5" t="s">
        <v>319</v>
      </c>
      <c r="H537" s="5" t="s">
        <v>31</v>
      </c>
      <c r="I537" s="5" t="s">
        <v>1182</v>
      </c>
      <c r="J537" s="5" t="s">
        <v>45</v>
      </c>
      <c r="K537" s="5" t="s">
        <v>32</v>
      </c>
      <c r="L537" s="5" t="s">
        <v>21</v>
      </c>
      <c r="M537" s="17">
        <v>30240.560000000001</v>
      </c>
      <c r="N537" s="17">
        <v>57200</v>
      </c>
      <c r="O537" s="18">
        <v>43720.28</v>
      </c>
      <c r="P537">
        <f t="shared" si="16"/>
        <v>0</v>
      </c>
      <c r="Q537" t="str">
        <f t="shared" si="17"/>
        <v>Central Canada</v>
      </c>
      <c r="R537">
        <f>IF(Table5[[#This Row],[Position]]="Data Analyst",1,0)</f>
        <v>1</v>
      </c>
      <c r="S537">
        <f>IF(Table5[[#This Row],[Position]]="Data Engineer",1,0)</f>
        <v>0</v>
      </c>
      <c r="T537">
        <f>IF(Table5[[#This Row],[Position]]="Risk Analyst",1,0)</f>
        <v>0</v>
      </c>
      <c r="U537">
        <f>IF(Table5[[#This Row],[Position]]="System Analyst",1,0)</f>
        <v>0</v>
      </c>
      <c r="V537">
        <f>IF(Table5[[#This Row],[Position]]="Business Analyst",1,0)</f>
        <v>0</v>
      </c>
    </row>
    <row r="538" spans="1:22" x14ac:dyDescent="0.2">
      <c r="A538" s="4" t="s">
        <v>13</v>
      </c>
      <c r="B538" s="4" t="s">
        <v>1183</v>
      </c>
      <c r="C538" s="4" t="s">
        <v>41</v>
      </c>
      <c r="D538" s="4" t="s">
        <v>1184</v>
      </c>
      <c r="E538" s="4" t="s">
        <v>298</v>
      </c>
      <c r="F538" s="4" t="s">
        <v>298</v>
      </c>
      <c r="G538" s="4" t="s">
        <v>298</v>
      </c>
      <c r="H538" s="4" t="s">
        <v>53</v>
      </c>
      <c r="I538" s="4" t="s">
        <v>395</v>
      </c>
      <c r="J538" s="4" t="s">
        <v>45</v>
      </c>
      <c r="K538" s="4" t="s">
        <v>32</v>
      </c>
      <c r="L538" s="4" t="s">
        <v>46</v>
      </c>
      <c r="M538" s="15">
        <v>94931.199999999997</v>
      </c>
      <c r="N538" s="15">
        <v>136448</v>
      </c>
      <c r="O538" s="16">
        <v>115689.60000000001</v>
      </c>
      <c r="P538">
        <f t="shared" si="16"/>
        <v>0</v>
      </c>
      <c r="Q538" t="str">
        <f t="shared" si="17"/>
        <v>Western Canada</v>
      </c>
      <c r="R538">
        <f>IF(Table5[[#This Row],[Position]]="Data Analyst",1,0)</f>
        <v>0</v>
      </c>
      <c r="S538">
        <f>IF(Table5[[#This Row],[Position]]="Data Engineer",1,0)</f>
        <v>0</v>
      </c>
      <c r="T538">
        <f>IF(Table5[[#This Row],[Position]]="Risk Analyst",1,0)</f>
        <v>0</v>
      </c>
      <c r="U538">
        <f>IF(Table5[[#This Row],[Position]]="System Analyst",1,0)</f>
        <v>0</v>
      </c>
      <c r="V538">
        <f>IF(Table5[[#This Row],[Position]]="Business Analyst",1,0)</f>
        <v>0</v>
      </c>
    </row>
    <row r="539" spans="1:22" x14ac:dyDescent="0.2">
      <c r="A539" s="5" t="s">
        <v>22</v>
      </c>
      <c r="B539" s="5" t="s">
        <v>23</v>
      </c>
      <c r="C539" s="5" t="s">
        <v>23</v>
      </c>
      <c r="D539" s="5" t="s">
        <v>1185</v>
      </c>
      <c r="E539" s="5" t="s">
        <v>30</v>
      </c>
      <c r="F539" s="5" t="s">
        <v>30</v>
      </c>
      <c r="G539" s="5" t="s">
        <v>30</v>
      </c>
      <c r="H539" s="5" t="s">
        <v>31</v>
      </c>
      <c r="I539" s="5" t="s">
        <v>413</v>
      </c>
      <c r="J539" s="5" t="s">
        <v>20</v>
      </c>
      <c r="K539" s="5" t="s">
        <v>32</v>
      </c>
      <c r="L539" s="5" t="s">
        <v>21</v>
      </c>
      <c r="M539" s="17">
        <v>65000</v>
      </c>
      <c r="N539" s="17">
        <v>87000</v>
      </c>
      <c r="O539" s="18">
        <v>76000</v>
      </c>
      <c r="P539">
        <f t="shared" si="16"/>
        <v>0</v>
      </c>
      <c r="Q539" t="str">
        <f t="shared" si="17"/>
        <v>Central Canada</v>
      </c>
      <c r="R539">
        <f>IF(Table5[[#This Row],[Position]]="Data Analyst",1,0)</f>
        <v>0</v>
      </c>
      <c r="S539">
        <f>IF(Table5[[#This Row],[Position]]="Data Engineer",1,0)</f>
        <v>0</v>
      </c>
      <c r="T539">
        <f>IF(Table5[[#This Row],[Position]]="Risk Analyst",1,0)</f>
        <v>0</v>
      </c>
      <c r="U539">
        <f>IF(Table5[[#This Row],[Position]]="System Analyst",1,0)</f>
        <v>0</v>
      </c>
      <c r="V539">
        <f>IF(Table5[[#This Row],[Position]]="Business Analyst",1,0)</f>
        <v>1</v>
      </c>
    </row>
    <row r="540" spans="1:22" x14ac:dyDescent="0.2">
      <c r="A540" s="4" t="s">
        <v>55</v>
      </c>
      <c r="B540" s="4" t="s">
        <v>1186</v>
      </c>
      <c r="C540" s="4" t="s">
        <v>1187</v>
      </c>
      <c r="D540" s="4" t="s">
        <v>1188</v>
      </c>
      <c r="E540" s="4" t="s">
        <v>17</v>
      </c>
      <c r="F540" s="4" t="s">
        <v>17</v>
      </c>
      <c r="G540" s="4" t="s">
        <v>17</v>
      </c>
      <c r="H540" s="4" t="s">
        <v>18</v>
      </c>
      <c r="I540" s="4" t="s">
        <v>1189</v>
      </c>
      <c r="J540" s="4" t="s">
        <v>45</v>
      </c>
      <c r="K540" s="4" t="s">
        <v>17</v>
      </c>
      <c r="L540" s="4" t="s">
        <v>33</v>
      </c>
      <c r="M540" s="15">
        <v>30240.560000000001</v>
      </c>
      <c r="N540" s="15">
        <v>102000</v>
      </c>
      <c r="O540" s="16">
        <v>66120.28</v>
      </c>
      <c r="P540">
        <f t="shared" si="16"/>
        <v>1</v>
      </c>
      <c r="Q540" t="str">
        <f t="shared" si="17"/>
        <v>Northern Canada</v>
      </c>
      <c r="R540">
        <f>IF(Table5[[#This Row],[Position]]="Data Analyst",1,0)</f>
        <v>0</v>
      </c>
      <c r="S540">
        <f>IF(Table5[[#This Row],[Position]]="Data Engineer",1,0)</f>
        <v>0</v>
      </c>
      <c r="T540">
        <f>IF(Table5[[#This Row],[Position]]="Risk Analyst",1,0)</f>
        <v>0</v>
      </c>
      <c r="U540">
        <f>IF(Table5[[#This Row],[Position]]="System Analyst",1,0)</f>
        <v>0</v>
      </c>
      <c r="V540">
        <f>IF(Table5[[#This Row],[Position]]="Business Analyst",1,0)</f>
        <v>0</v>
      </c>
    </row>
    <row r="541" spans="1:22" x14ac:dyDescent="0.2">
      <c r="A541" s="5" t="s">
        <v>88</v>
      </c>
      <c r="B541" s="5" t="s">
        <v>113</v>
      </c>
      <c r="C541" s="5" t="s">
        <v>28</v>
      </c>
      <c r="D541" s="5" t="s">
        <v>263</v>
      </c>
      <c r="E541" s="5" t="s">
        <v>37</v>
      </c>
      <c r="F541" s="5" t="s">
        <v>37</v>
      </c>
      <c r="G541" s="5" t="s">
        <v>37</v>
      </c>
      <c r="H541" s="5" t="s">
        <v>31</v>
      </c>
      <c r="I541" s="5" t="s">
        <v>1190</v>
      </c>
      <c r="J541" s="5" t="s">
        <v>20</v>
      </c>
      <c r="K541" s="5" t="s">
        <v>32</v>
      </c>
      <c r="L541" s="5" t="s">
        <v>93</v>
      </c>
      <c r="M541" s="17">
        <v>85816.8</v>
      </c>
      <c r="N541" s="17">
        <v>91520</v>
      </c>
      <c r="O541" s="18">
        <v>88668.4</v>
      </c>
      <c r="P541">
        <f t="shared" si="16"/>
        <v>0</v>
      </c>
      <c r="Q541" t="str">
        <f t="shared" si="17"/>
        <v>Central Canada</v>
      </c>
      <c r="R541">
        <f>IF(Table5[[#This Row],[Position]]="Data Analyst",1,0)</f>
        <v>1</v>
      </c>
      <c r="S541">
        <f>IF(Table5[[#This Row],[Position]]="Data Engineer",1,0)</f>
        <v>0</v>
      </c>
      <c r="T541">
        <f>IF(Table5[[#This Row],[Position]]="Risk Analyst",1,0)</f>
        <v>0</v>
      </c>
      <c r="U541">
        <f>IF(Table5[[#This Row],[Position]]="System Analyst",1,0)</f>
        <v>0</v>
      </c>
      <c r="V541">
        <f>IF(Table5[[#This Row],[Position]]="Business Analyst",1,0)</f>
        <v>0</v>
      </c>
    </row>
    <row r="542" spans="1:22" x14ac:dyDescent="0.2">
      <c r="A542" s="4" t="s">
        <v>81</v>
      </c>
      <c r="B542" s="4" t="s">
        <v>1191</v>
      </c>
      <c r="C542" s="4" t="s">
        <v>28</v>
      </c>
      <c r="D542" s="4" t="s">
        <v>1192</v>
      </c>
      <c r="E542" s="4" t="s">
        <v>37</v>
      </c>
      <c r="F542" s="4" t="s">
        <v>37</v>
      </c>
      <c r="G542" s="4" t="s">
        <v>37</v>
      </c>
      <c r="H542" s="4" t="s">
        <v>31</v>
      </c>
      <c r="I542" s="4" t="s">
        <v>1193</v>
      </c>
      <c r="J542" s="4" t="s">
        <v>45</v>
      </c>
      <c r="K542" s="4" t="s">
        <v>32</v>
      </c>
      <c r="L542" s="4" t="s">
        <v>33</v>
      </c>
      <c r="M542" s="15">
        <v>66000</v>
      </c>
      <c r="N542" s="15">
        <v>84500</v>
      </c>
      <c r="O542" s="16">
        <v>75250</v>
      </c>
      <c r="P542">
        <f t="shared" si="16"/>
        <v>0</v>
      </c>
      <c r="Q542" t="str">
        <f t="shared" si="17"/>
        <v>Central Canada</v>
      </c>
      <c r="R542">
        <f>IF(Table5[[#This Row],[Position]]="Data Analyst",1,0)</f>
        <v>1</v>
      </c>
      <c r="S542">
        <f>IF(Table5[[#This Row],[Position]]="Data Engineer",1,0)</f>
        <v>0</v>
      </c>
      <c r="T542">
        <f>IF(Table5[[#This Row],[Position]]="Risk Analyst",1,0)</f>
        <v>0</v>
      </c>
      <c r="U542">
        <f>IF(Table5[[#This Row],[Position]]="System Analyst",1,0)</f>
        <v>0</v>
      </c>
      <c r="V542">
        <f>IF(Table5[[#This Row],[Position]]="Business Analyst",1,0)</f>
        <v>0</v>
      </c>
    </row>
    <row r="543" spans="1:22" x14ac:dyDescent="0.2">
      <c r="A543" s="5" t="s">
        <v>22</v>
      </c>
      <c r="B543" s="5" t="s">
        <v>23</v>
      </c>
      <c r="C543" s="5" t="s">
        <v>23</v>
      </c>
      <c r="D543" s="5" t="s">
        <v>1194</v>
      </c>
      <c r="E543" s="5" t="s">
        <v>37</v>
      </c>
      <c r="F543" s="5" t="s">
        <v>37</v>
      </c>
      <c r="G543" s="5" t="s">
        <v>37</v>
      </c>
      <c r="H543" s="5" t="s">
        <v>31</v>
      </c>
      <c r="I543" s="5" t="s">
        <v>54</v>
      </c>
      <c r="J543" s="5" t="s">
        <v>20</v>
      </c>
      <c r="K543" s="5" t="s">
        <v>32</v>
      </c>
      <c r="L543" s="5" t="s">
        <v>21</v>
      </c>
      <c r="M543" s="17">
        <v>65000</v>
      </c>
      <c r="N543" s="17">
        <v>87000</v>
      </c>
      <c r="O543" s="18">
        <v>76000</v>
      </c>
      <c r="P543">
        <f t="shared" si="16"/>
        <v>0</v>
      </c>
      <c r="Q543" t="str">
        <f t="shared" si="17"/>
        <v>Central Canada</v>
      </c>
      <c r="R543">
        <f>IF(Table5[[#This Row],[Position]]="Data Analyst",1,0)</f>
        <v>0</v>
      </c>
      <c r="S543">
        <f>IF(Table5[[#This Row],[Position]]="Data Engineer",1,0)</f>
        <v>0</v>
      </c>
      <c r="T543">
        <f>IF(Table5[[#This Row],[Position]]="Risk Analyst",1,0)</f>
        <v>0</v>
      </c>
      <c r="U543">
        <f>IF(Table5[[#This Row],[Position]]="System Analyst",1,0)</f>
        <v>0</v>
      </c>
      <c r="V543">
        <f>IF(Table5[[#This Row],[Position]]="Business Analyst",1,0)</f>
        <v>1</v>
      </c>
    </row>
    <row r="544" spans="1:22" x14ac:dyDescent="0.2">
      <c r="A544" s="4" t="s">
        <v>13</v>
      </c>
      <c r="B544" s="4" t="s">
        <v>798</v>
      </c>
      <c r="C544" s="4" t="s">
        <v>90</v>
      </c>
      <c r="D544" s="4" t="s">
        <v>1195</v>
      </c>
      <c r="E544" s="4" t="s">
        <v>99</v>
      </c>
      <c r="F544" s="4" t="s">
        <v>99</v>
      </c>
      <c r="G544" s="4" t="s">
        <v>99</v>
      </c>
      <c r="H544" s="4" t="s">
        <v>100</v>
      </c>
      <c r="I544" s="4" t="s">
        <v>87</v>
      </c>
      <c r="J544" s="4" t="s">
        <v>20</v>
      </c>
      <c r="K544" s="4" t="s">
        <v>32</v>
      </c>
      <c r="L544" s="4" t="s">
        <v>21</v>
      </c>
      <c r="M544" s="15">
        <v>62400</v>
      </c>
      <c r="N544" s="15">
        <v>62400</v>
      </c>
      <c r="O544" s="16">
        <v>62400</v>
      </c>
      <c r="P544">
        <f t="shared" si="16"/>
        <v>0</v>
      </c>
      <c r="Q544" t="str">
        <f t="shared" si="17"/>
        <v>Western Canada</v>
      </c>
      <c r="R544">
        <f>IF(Table5[[#This Row],[Position]]="Data Analyst",1,0)</f>
        <v>0</v>
      </c>
      <c r="S544">
        <f>IF(Table5[[#This Row],[Position]]="Data Engineer",1,0)</f>
        <v>0</v>
      </c>
      <c r="T544">
        <f>IF(Table5[[#This Row],[Position]]="Risk Analyst",1,0)</f>
        <v>0</v>
      </c>
      <c r="U544">
        <f>IF(Table5[[#This Row],[Position]]="System Analyst",1,0)</f>
        <v>1</v>
      </c>
      <c r="V544">
        <f>IF(Table5[[#This Row],[Position]]="Business Analyst",1,0)</f>
        <v>0</v>
      </c>
    </row>
    <row r="545" spans="1:22" x14ac:dyDescent="0.2">
      <c r="A545" s="5" t="s">
        <v>88</v>
      </c>
      <c r="B545" s="5" t="s">
        <v>321</v>
      </c>
      <c r="C545" s="5" t="s">
        <v>90</v>
      </c>
      <c r="D545" s="5" t="s">
        <v>1196</v>
      </c>
      <c r="E545" s="5" t="s">
        <v>560</v>
      </c>
      <c r="F545" s="5" t="s">
        <v>560</v>
      </c>
      <c r="G545" s="5" t="s">
        <v>560</v>
      </c>
      <c r="H545" s="5" t="s">
        <v>31</v>
      </c>
      <c r="I545" s="5" t="s">
        <v>129</v>
      </c>
      <c r="J545" s="5" t="s">
        <v>20</v>
      </c>
      <c r="K545" s="5" t="s">
        <v>32</v>
      </c>
      <c r="L545" s="5" t="s">
        <v>241</v>
      </c>
      <c r="M545" s="17">
        <v>85816.8</v>
      </c>
      <c r="N545" s="17">
        <v>91520</v>
      </c>
      <c r="O545" s="18">
        <v>88668.4</v>
      </c>
      <c r="P545">
        <f t="shared" si="16"/>
        <v>0</v>
      </c>
      <c r="Q545" t="str">
        <f t="shared" si="17"/>
        <v>Central Canada</v>
      </c>
      <c r="R545">
        <f>IF(Table5[[#This Row],[Position]]="Data Analyst",1,0)</f>
        <v>0</v>
      </c>
      <c r="S545">
        <f>IF(Table5[[#This Row],[Position]]="Data Engineer",1,0)</f>
        <v>0</v>
      </c>
      <c r="T545">
        <f>IF(Table5[[#This Row],[Position]]="Risk Analyst",1,0)</f>
        <v>0</v>
      </c>
      <c r="U545">
        <f>IF(Table5[[#This Row],[Position]]="System Analyst",1,0)</f>
        <v>1</v>
      </c>
      <c r="V545">
        <f>IF(Table5[[#This Row],[Position]]="Business Analyst",1,0)</f>
        <v>0</v>
      </c>
    </row>
    <row r="546" spans="1:22" x14ac:dyDescent="0.2">
      <c r="A546" s="4" t="s">
        <v>55</v>
      </c>
      <c r="B546" s="4" t="s">
        <v>1197</v>
      </c>
      <c r="C546" s="4" t="s">
        <v>50</v>
      </c>
      <c r="D546" s="4" t="s">
        <v>854</v>
      </c>
      <c r="E546" s="4" t="s">
        <v>316</v>
      </c>
      <c r="F546" s="4" t="s">
        <v>316</v>
      </c>
      <c r="G546" s="4" t="s">
        <v>316</v>
      </c>
      <c r="H546" s="4" t="s">
        <v>31</v>
      </c>
      <c r="I546" s="4" t="s">
        <v>1198</v>
      </c>
      <c r="J546" s="4" t="s">
        <v>20</v>
      </c>
      <c r="K546" s="4" t="s">
        <v>32</v>
      </c>
      <c r="L546" s="4" t="s">
        <v>21</v>
      </c>
      <c r="M546" s="15">
        <v>54300</v>
      </c>
      <c r="N546" s="15">
        <v>88300</v>
      </c>
      <c r="O546" s="16">
        <v>71300</v>
      </c>
      <c r="P546">
        <f t="shared" si="16"/>
        <v>0</v>
      </c>
      <c r="Q546" t="str">
        <f t="shared" si="17"/>
        <v>Central Canada</v>
      </c>
      <c r="R546">
        <f>IF(Table5[[#This Row],[Position]]="Data Analyst",1,0)</f>
        <v>0</v>
      </c>
      <c r="S546">
        <f>IF(Table5[[#This Row],[Position]]="Data Engineer",1,0)</f>
        <v>0</v>
      </c>
      <c r="T546">
        <f>IF(Table5[[#This Row],[Position]]="Risk Analyst",1,0)</f>
        <v>0</v>
      </c>
      <c r="U546">
        <f>IF(Table5[[#This Row],[Position]]="System Analyst",1,0)</f>
        <v>0</v>
      </c>
      <c r="V546">
        <f>IF(Table5[[#This Row],[Position]]="Business Analyst",1,0)</f>
        <v>0</v>
      </c>
    </row>
    <row r="547" spans="1:22" x14ac:dyDescent="0.2">
      <c r="A547" s="5" t="s">
        <v>55</v>
      </c>
      <c r="B547" s="5" t="s">
        <v>1199</v>
      </c>
      <c r="C547" s="5" t="s">
        <v>15</v>
      </c>
      <c r="D547" s="5" t="s">
        <v>910</v>
      </c>
      <c r="E547" s="5" t="s">
        <v>600</v>
      </c>
      <c r="F547" s="5" t="s">
        <v>600</v>
      </c>
      <c r="G547" s="5" t="s">
        <v>600</v>
      </c>
      <c r="H547" s="5" t="s">
        <v>31</v>
      </c>
      <c r="I547" s="5" t="s">
        <v>54</v>
      </c>
      <c r="J547" s="5" t="s">
        <v>20</v>
      </c>
      <c r="K547" s="5" t="s">
        <v>32</v>
      </c>
      <c r="L547" s="5" t="s">
        <v>21</v>
      </c>
      <c r="M547" s="17">
        <v>68000</v>
      </c>
      <c r="N547" s="17">
        <v>88300</v>
      </c>
      <c r="O547" s="18">
        <v>78150</v>
      </c>
      <c r="P547">
        <f t="shared" si="16"/>
        <v>0</v>
      </c>
      <c r="Q547" t="str">
        <f t="shared" si="17"/>
        <v>Central Canada</v>
      </c>
      <c r="R547">
        <f>IF(Table5[[#This Row],[Position]]="Data Analyst",1,0)</f>
        <v>0</v>
      </c>
      <c r="S547">
        <f>IF(Table5[[#This Row],[Position]]="Data Engineer",1,0)</f>
        <v>0</v>
      </c>
      <c r="T547">
        <f>IF(Table5[[#This Row],[Position]]="Risk Analyst",1,0)</f>
        <v>1</v>
      </c>
      <c r="U547">
        <f>IF(Table5[[#This Row],[Position]]="System Analyst",1,0)</f>
        <v>0</v>
      </c>
      <c r="V547">
        <f>IF(Table5[[#This Row],[Position]]="Business Analyst",1,0)</f>
        <v>0</v>
      </c>
    </row>
    <row r="548" spans="1:22" x14ac:dyDescent="0.2">
      <c r="A548" s="4" t="s">
        <v>48</v>
      </c>
      <c r="B548" s="4" t="s">
        <v>1200</v>
      </c>
      <c r="C548" s="4" t="s">
        <v>50</v>
      </c>
      <c r="D548" s="4" t="s">
        <v>263</v>
      </c>
      <c r="E548" s="4" t="s">
        <v>37</v>
      </c>
      <c r="F548" s="4" t="s">
        <v>37</v>
      </c>
      <c r="G548" s="4" t="s">
        <v>37</v>
      </c>
      <c r="H548" s="4" t="s">
        <v>31</v>
      </c>
      <c r="I548" s="4" t="s">
        <v>18</v>
      </c>
      <c r="J548" s="4" t="s">
        <v>20</v>
      </c>
      <c r="K548" s="4" t="s">
        <v>32</v>
      </c>
      <c r="L548" s="4" t="s">
        <v>93</v>
      </c>
      <c r="M548" s="15">
        <v>68500</v>
      </c>
      <c r="N548" s="15">
        <v>87000</v>
      </c>
      <c r="O548" s="16">
        <v>77750</v>
      </c>
      <c r="P548">
        <f t="shared" si="16"/>
        <v>0</v>
      </c>
      <c r="Q548" t="str">
        <f t="shared" si="17"/>
        <v>Central Canada</v>
      </c>
      <c r="R548">
        <f>IF(Table5[[#This Row],[Position]]="Data Analyst",1,0)</f>
        <v>0</v>
      </c>
      <c r="S548">
        <f>IF(Table5[[#This Row],[Position]]="Data Engineer",1,0)</f>
        <v>0</v>
      </c>
      <c r="T548">
        <f>IF(Table5[[#This Row],[Position]]="Risk Analyst",1,0)</f>
        <v>0</v>
      </c>
      <c r="U548">
        <f>IF(Table5[[#This Row],[Position]]="System Analyst",1,0)</f>
        <v>0</v>
      </c>
      <c r="V548">
        <f>IF(Table5[[#This Row],[Position]]="Business Analyst",1,0)</f>
        <v>0</v>
      </c>
    </row>
    <row r="549" spans="1:22" x14ac:dyDescent="0.2">
      <c r="A549" s="5" t="s">
        <v>55</v>
      </c>
      <c r="B549" s="5" t="s">
        <v>1197</v>
      </c>
      <c r="C549" s="5" t="s">
        <v>50</v>
      </c>
      <c r="D549" s="5" t="s">
        <v>854</v>
      </c>
      <c r="E549" s="5" t="s">
        <v>487</v>
      </c>
      <c r="F549" s="5" t="s">
        <v>487</v>
      </c>
      <c r="G549" s="5" t="s">
        <v>487</v>
      </c>
      <c r="H549" s="5" t="s">
        <v>31</v>
      </c>
      <c r="I549" s="5" t="s">
        <v>1198</v>
      </c>
      <c r="J549" s="5" t="s">
        <v>20</v>
      </c>
      <c r="K549" s="5" t="s">
        <v>32</v>
      </c>
      <c r="L549" s="5" t="s">
        <v>21</v>
      </c>
      <c r="M549" s="17">
        <v>54300</v>
      </c>
      <c r="N549" s="17">
        <v>88300</v>
      </c>
      <c r="O549" s="18">
        <v>71300</v>
      </c>
      <c r="P549">
        <f t="shared" si="16"/>
        <v>0</v>
      </c>
      <c r="Q549" t="str">
        <f t="shared" si="17"/>
        <v>Central Canada</v>
      </c>
      <c r="R549">
        <f>IF(Table5[[#This Row],[Position]]="Data Analyst",1,0)</f>
        <v>0</v>
      </c>
      <c r="S549">
        <f>IF(Table5[[#This Row],[Position]]="Data Engineer",1,0)</f>
        <v>0</v>
      </c>
      <c r="T549">
        <f>IF(Table5[[#This Row],[Position]]="Risk Analyst",1,0)</f>
        <v>0</v>
      </c>
      <c r="U549">
        <f>IF(Table5[[#This Row],[Position]]="System Analyst",1,0)</f>
        <v>0</v>
      </c>
      <c r="V549">
        <f>IF(Table5[[#This Row],[Position]]="Business Analyst",1,0)</f>
        <v>0</v>
      </c>
    </row>
    <row r="550" spans="1:22" x14ac:dyDescent="0.2">
      <c r="A550" s="4" t="s">
        <v>96</v>
      </c>
      <c r="B550" s="4" t="s">
        <v>1201</v>
      </c>
      <c r="C550" s="4" t="s">
        <v>50</v>
      </c>
      <c r="D550" s="4" t="s">
        <v>1202</v>
      </c>
      <c r="E550" s="4" t="s">
        <v>37</v>
      </c>
      <c r="F550" s="4" t="s">
        <v>37</v>
      </c>
      <c r="G550" s="4" t="s">
        <v>37</v>
      </c>
      <c r="H550" s="4" t="s">
        <v>31</v>
      </c>
      <c r="I550" s="4" t="s">
        <v>887</v>
      </c>
      <c r="J550" s="4" t="s">
        <v>20</v>
      </c>
      <c r="K550" s="4" t="s">
        <v>32</v>
      </c>
      <c r="L550" s="4" t="s">
        <v>46</v>
      </c>
      <c r="M550" s="15">
        <v>50000</v>
      </c>
      <c r="N550" s="15">
        <v>76458</v>
      </c>
      <c r="O550" s="16">
        <v>63229</v>
      </c>
      <c r="P550">
        <f t="shared" si="16"/>
        <v>0</v>
      </c>
      <c r="Q550" t="str">
        <f t="shared" si="17"/>
        <v>Central Canada</v>
      </c>
      <c r="R550">
        <f>IF(Table5[[#This Row],[Position]]="Data Analyst",1,0)</f>
        <v>0</v>
      </c>
      <c r="S550">
        <f>IF(Table5[[#This Row],[Position]]="Data Engineer",1,0)</f>
        <v>0</v>
      </c>
      <c r="T550">
        <f>IF(Table5[[#This Row],[Position]]="Risk Analyst",1,0)</f>
        <v>0</v>
      </c>
      <c r="U550">
        <f>IF(Table5[[#This Row],[Position]]="System Analyst",1,0)</f>
        <v>0</v>
      </c>
      <c r="V550">
        <f>IF(Table5[[#This Row],[Position]]="Business Analyst",1,0)</f>
        <v>0</v>
      </c>
    </row>
    <row r="551" spans="1:22" x14ac:dyDescent="0.2">
      <c r="A551" s="5" t="s">
        <v>26</v>
      </c>
      <c r="B551" s="5" t="s">
        <v>1203</v>
      </c>
      <c r="C551" s="5" t="s">
        <v>50</v>
      </c>
      <c r="D551" s="5" t="s">
        <v>1204</v>
      </c>
      <c r="E551" s="5" t="s">
        <v>99</v>
      </c>
      <c r="F551" s="5" t="s">
        <v>99</v>
      </c>
      <c r="G551" s="5" t="s">
        <v>99</v>
      </c>
      <c r="H551" s="5" t="s">
        <v>100</v>
      </c>
      <c r="I551" s="5" t="s">
        <v>586</v>
      </c>
      <c r="J551" s="5" t="s">
        <v>20</v>
      </c>
      <c r="K551" s="5" t="s">
        <v>32</v>
      </c>
      <c r="L551" s="5" t="s">
        <v>21</v>
      </c>
      <c r="M551" s="17">
        <v>64123.59</v>
      </c>
      <c r="N551" s="17">
        <v>86600</v>
      </c>
      <c r="O551" s="18">
        <v>75361.794999999998</v>
      </c>
      <c r="P551">
        <f t="shared" si="16"/>
        <v>0</v>
      </c>
      <c r="Q551" t="str">
        <f t="shared" si="17"/>
        <v>Western Canada</v>
      </c>
      <c r="R551">
        <f>IF(Table5[[#This Row],[Position]]="Data Analyst",1,0)</f>
        <v>0</v>
      </c>
      <c r="S551">
        <f>IF(Table5[[#This Row],[Position]]="Data Engineer",1,0)</f>
        <v>0</v>
      </c>
      <c r="T551">
        <f>IF(Table5[[#This Row],[Position]]="Risk Analyst",1,0)</f>
        <v>0</v>
      </c>
      <c r="U551">
        <f>IF(Table5[[#This Row],[Position]]="System Analyst",1,0)</f>
        <v>0</v>
      </c>
      <c r="V551">
        <f>IF(Table5[[#This Row],[Position]]="Business Analyst",1,0)</f>
        <v>0</v>
      </c>
    </row>
    <row r="552" spans="1:22" x14ac:dyDescent="0.2">
      <c r="A552" s="4" t="s">
        <v>26</v>
      </c>
      <c r="B552" s="4" t="s">
        <v>1203</v>
      </c>
      <c r="C552" s="4" t="s">
        <v>50</v>
      </c>
      <c r="D552" s="4" t="s">
        <v>1204</v>
      </c>
      <c r="E552" s="4" t="s">
        <v>136</v>
      </c>
      <c r="F552" s="4" t="s">
        <v>136</v>
      </c>
      <c r="G552" s="4" t="s">
        <v>136</v>
      </c>
      <c r="H552" s="4" t="s">
        <v>100</v>
      </c>
      <c r="I552" s="4" t="s">
        <v>586</v>
      </c>
      <c r="J552" s="4" t="s">
        <v>20</v>
      </c>
      <c r="K552" s="4" t="s">
        <v>32</v>
      </c>
      <c r="L552" s="4" t="s">
        <v>21</v>
      </c>
      <c r="M552" s="15">
        <v>64123.59</v>
      </c>
      <c r="N552" s="15">
        <v>86600</v>
      </c>
      <c r="O552" s="16">
        <v>75361.794999999998</v>
      </c>
      <c r="P552">
        <f t="shared" si="16"/>
        <v>0</v>
      </c>
      <c r="Q552" t="str">
        <f t="shared" si="17"/>
        <v>Western Canada</v>
      </c>
      <c r="R552">
        <f>IF(Table5[[#This Row],[Position]]="Data Analyst",1,0)</f>
        <v>0</v>
      </c>
      <c r="S552">
        <f>IF(Table5[[#This Row],[Position]]="Data Engineer",1,0)</f>
        <v>0</v>
      </c>
      <c r="T552">
        <f>IF(Table5[[#This Row],[Position]]="Risk Analyst",1,0)</f>
        <v>0</v>
      </c>
      <c r="U552">
        <f>IF(Table5[[#This Row],[Position]]="System Analyst",1,0)</f>
        <v>0</v>
      </c>
      <c r="V552">
        <f>IF(Table5[[#This Row],[Position]]="Business Analyst",1,0)</f>
        <v>0</v>
      </c>
    </row>
    <row r="553" spans="1:22" x14ac:dyDescent="0.2">
      <c r="A553" s="5" t="s">
        <v>55</v>
      </c>
      <c r="B553" s="5" t="s">
        <v>1205</v>
      </c>
      <c r="C553" s="5" t="s">
        <v>15</v>
      </c>
      <c r="D553" s="5" t="s">
        <v>1206</v>
      </c>
      <c r="E553" s="5" t="s">
        <v>37</v>
      </c>
      <c r="F553" s="5" t="s">
        <v>37</v>
      </c>
      <c r="G553" s="5" t="s">
        <v>37</v>
      </c>
      <c r="H553" s="5" t="s">
        <v>31</v>
      </c>
      <c r="I553" s="5" t="s">
        <v>18</v>
      </c>
      <c r="J553" s="5" t="s">
        <v>20</v>
      </c>
      <c r="K553" s="5" t="s">
        <v>32</v>
      </c>
      <c r="L553" s="5" t="s">
        <v>33</v>
      </c>
      <c r="M553" s="17">
        <v>68000</v>
      </c>
      <c r="N553" s="17">
        <v>88300</v>
      </c>
      <c r="O553" s="18">
        <v>78150</v>
      </c>
      <c r="P553">
        <f t="shared" si="16"/>
        <v>0</v>
      </c>
      <c r="Q553" t="str">
        <f t="shared" si="17"/>
        <v>Central Canada</v>
      </c>
      <c r="R553">
        <f>IF(Table5[[#This Row],[Position]]="Data Analyst",1,0)</f>
        <v>0</v>
      </c>
      <c r="S553">
        <f>IF(Table5[[#This Row],[Position]]="Data Engineer",1,0)</f>
        <v>0</v>
      </c>
      <c r="T553">
        <f>IF(Table5[[#This Row],[Position]]="Risk Analyst",1,0)</f>
        <v>1</v>
      </c>
      <c r="U553">
        <f>IF(Table5[[#This Row],[Position]]="System Analyst",1,0)</f>
        <v>0</v>
      </c>
      <c r="V553">
        <f>IF(Table5[[#This Row],[Position]]="Business Analyst",1,0)</f>
        <v>0</v>
      </c>
    </row>
    <row r="554" spans="1:22" x14ac:dyDescent="0.2">
      <c r="A554" s="4" t="s">
        <v>48</v>
      </c>
      <c r="B554" s="4" t="s">
        <v>1207</v>
      </c>
      <c r="C554" s="4" t="s">
        <v>50</v>
      </c>
      <c r="D554" s="4" t="s">
        <v>659</v>
      </c>
      <c r="E554" s="4" t="s">
        <v>196</v>
      </c>
      <c r="F554" s="4" t="s">
        <v>17</v>
      </c>
      <c r="G554" s="4" t="s">
        <v>37</v>
      </c>
      <c r="H554" s="4" t="s">
        <v>31</v>
      </c>
      <c r="I554" s="4" t="s">
        <v>660</v>
      </c>
      <c r="J554" s="4" t="s">
        <v>223</v>
      </c>
      <c r="K554" s="4" t="s">
        <v>17</v>
      </c>
      <c r="L554" s="4" t="s">
        <v>661</v>
      </c>
      <c r="M554" s="15">
        <v>109000</v>
      </c>
      <c r="N554" s="15">
        <v>159000</v>
      </c>
      <c r="O554" s="16">
        <v>134000</v>
      </c>
      <c r="P554">
        <f t="shared" si="16"/>
        <v>1</v>
      </c>
      <c r="Q554" t="str">
        <f t="shared" si="17"/>
        <v>Central Canada</v>
      </c>
      <c r="R554">
        <f>IF(Table5[[#This Row],[Position]]="Data Analyst",1,0)</f>
        <v>0</v>
      </c>
      <c r="S554">
        <f>IF(Table5[[#This Row],[Position]]="Data Engineer",1,0)</f>
        <v>0</v>
      </c>
      <c r="T554">
        <f>IF(Table5[[#This Row],[Position]]="Risk Analyst",1,0)</f>
        <v>0</v>
      </c>
      <c r="U554">
        <f>IF(Table5[[#This Row],[Position]]="System Analyst",1,0)</f>
        <v>0</v>
      </c>
      <c r="V554">
        <f>IF(Table5[[#This Row],[Position]]="Business Analyst",1,0)</f>
        <v>0</v>
      </c>
    </row>
    <row r="555" spans="1:22" x14ac:dyDescent="0.2">
      <c r="A555" s="5" t="s">
        <v>55</v>
      </c>
      <c r="B555" s="5" t="s">
        <v>1208</v>
      </c>
      <c r="C555" s="5" t="s">
        <v>90</v>
      </c>
      <c r="D555" s="5" t="s">
        <v>1209</v>
      </c>
      <c r="E555" s="5" t="s">
        <v>58</v>
      </c>
      <c r="F555" s="5" t="s">
        <v>58</v>
      </c>
      <c r="G555" s="5" t="s">
        <v>58</v>
      </c>
      <c r="H555" s="5" t="s">
        <v>31</v>
      </c>
      <c r="I555" s="5" t="s">
        <v>1210</v>
      </c>
      <c r="J555" s="5" t="s">
        <v>20</v>
      </c>
      <c r="K555" s="5" t="s">
        <v>32</v>
      </c>
      <c r="L555" s="5" t="s">
        <v>33</v>
      </c>
      <c r="M555" s="17">
        <v>108000</v>
      </c>
      <c r="N555" s="17">
        <v>118000</v>
      </c>
      <c r="O555" s="18">
        <v>113000</v>
      </c>
      <c r="P555">
        <f t="shared" si="16"/>
        <v>0</v>
      </c>
      <c r="Q555" t="str">
        <f t="shared" si="17"/>
        <v>Central Canada</v>
      </c>
      <c r="R555">
        <f>IF(Table5[[#This Row],[Position]]="Data Analyst",1,0)</f>
        <v>0</v>
      </c>
      <c r="S555">
        <f>IF(Table5[[#This Row],[Position]]="Data Engineer",1,0)</f>
        <v>0</v>
      </c>
      <c r="T555">
        <f>IF(Table5[[#This Row],[Position]]="Risk Analyst",1,0)</f>
        <v>0</v>
      </c>
      <c r="U555">
        <f>IF(Table5[[#This Row],[Position]]="System Analyst",1,0)</f>
        <v>1</v>
      </c>
      <c r="V555">
        <f>IF(Table5[[#This Row],[Position]]="Business Analyst",1,0)</f>
        <v>0</v>
      </c>
    </row>
    <row r="556" spans="1:22" x14ac:dyDescent="0.2">
      <c r="A556" s="4" t="s">
        <v>48</v>
      </c>
      <c r="B556" s="4" t="s">
        <v>988</v>
      </c>
      <c r="C556" s="4" t="s">
        <v>23</v>
      </c>
      <c r="D556" s="4" t="s">
        <v>169</v>
      </c>
      <c r="E556" s="4" t="s">
        <v>63</v>
      </c>
      <c r="F556" s="4" t="s">
        <v>63</v>
      </c>
      <c r="G556" s="4" t="s">
        <v>63</v>
      </c>
      <c r="H556" s="4" t="s">
        <v>53</v>
      </c>
      <c r="I556" s="4" t="s">
        <v>1211</v>
      </c>
      <c r="J556" s="4" t="s">
        <v>45</v>
      </c>
      <c r="K556" s="4" t="s">
        <v>32</v>
      </c>
      <c r="L556" s="4" t="s">
        <v>21</v>
      </c>
      <c r="M556" s="15">
        <v>89300</v>
      </c>
      <c r="N556" s="15">
        <v>123000</v>
      </c>
      <c r="O556" s="16">
        <v>106150</v>
      </c>
      <c r="P556">
        <f t="shared" si="16"/>
        <v>0</v>
      </c>
      <c r="Q556" t="str">
        <f t="shared" si="17"/>
        <v>Western Canada</v>
      </c>
      <c r="R556">
        <f>IF(Table5[[#This Row],[Position]]="Data Analyst",1,0)</f>
        <v>0</v>
      </c>
      <c r="S556">
        <f>IF(Table5[[#This Row],[Position]]="Data Engineer",1,0)</f>
        <v>0</v>
      </c>
      <c r="T556">
        <f>IF(Table5[[#This Row],[Position]]="Risk Analyst",1,0)</f>
        <v>0</v>
      </c>
      <c r="U556">
        <f>IF(Table5[[#This Row],[Position]]="System Analyst",1,0)</f>
        <v>0</v>
      </c>
      <c r="V556">
        <f>IF(Table5[[#This Row],[Position]]="Business Analyst",1,0)</f>
        <v>1</v>
      </c>
    </row>
    <row r="557" spans="1:22" x14ac:dyDescent="0.2">
      <c r="A557" s="5" t="s">
        <v>22</v>
      </c>
      <c r="B557" s="5" t="s">
        <v>23</v>
      </c>
      <c r="C557" s="5" t="s">
        <v>23</v>
      </c>
      <c r="D557" s="5" t="s">
        <v>1212</v>
      </c>
      <c r="E557" s="5" t="s">
        <v>30</v>
      </c>
      <c r="F557" s="5" t="s">
        <v>30</v>
      </c>
      <c r="G557" s="5" t="s">
        <v>30</v>
      </c>
      <c r="H557" s="5" t="s">
        <v>31</v>
      </c>
      <c r="I557" s="5" t="s">
        <v>18</v>
      </c>
      <c r="J557" s="5" t="s">
        <v>20</v>
      </c>
      <c r="K557" s="5" t="s">
        <v>32</v>
      </c>
      <c r="L557" s="5" t="s">
        <v>21</v>
      </c>
      <c r="M557" s="17">
        <v>65000</v>
      </c>
      <c r="N557" s="17">
        <v>87000</v>
      </c>
      <c r="O557" s="18">
        <v>76000</v>
      </c>
      <c r="P557">
        <f t="shared" si="16"/>
        <v>0</v>
      </c>
      <c r="Q557" t="str">
        <f t="shared" si="17"/>
        <v>Central Canada</v>
      </c>
      <c r="R557">
        <f>IF(Table5[[#This Row],[Position]]="Data Analyst",1,0)</f>
        <v>0</v>
      </c>
      <c r="S557">
        <f>IF(Table5[[#This Row],[Position]]="Data Engineer",1,0)</f>
        <v>0</v>
      </c>
      <c r="T557">
        <f>IF(Table5[[#This Row],[Position]]="Risk Analyst",1,0)</f>
        <v>0</v>
      </c>
      <c r="U557">
        <f>IF(Table5[[#This Row],[Position]]="System Analyst",1,0)</f>
        <v>0</v>
      </c>
      <c r="V557">
        <f>IF(Table5[[#This Row],[Position]]="Business Analyst",1,0)</f>
        <v>1</v>
      </c>
    </row>
    <row r="558" spans="1:22" x14ac:dyDescent="0.2">
      <c r="A558" s="4" t="s">
        <v>26</v>
      </c>
      <c r="B558" s="4" t="s">
        <v>1203</v>
      </c>
      <c r="C558" s="4" t="s">
        <v>50</v>
      </c>
      <c r="D558" s="4" t="s">
        <v>1204</v>
      </c>
      <c r="E558" s="4" t="s">
        <v>63</v>
      </c>
      <c r="F558" s="4" t="s">
        <v>63</v>
      </c>
      <c r="G558" s="4" t="s">
        <v>63</v>
      </c>
      <c r="H558" s="4" t="s">
        <v>53</v>
      </c>
      <c r="I558" s="4" t="s">
        <v>586</v>
      </c>
      <c r="J558" s="4" t="s">
        <v>20</v>
      </c>
      <c r="K558" s="4" t="s">
        <v>32</v>
      </c>
      <c r="L558" s="4" t="s">
        <v>21</v>
      </c>
      <c r="M558" s="15">
        <v>64123.59</v>
      </c>
      <c r="N558" s="15">
        <v>86600</v>
      </c>
      <c r="O558" s="16">
        <v>75361.794999999998</v>
      </c>
      <c r="P558">
        <f t="shared" si="16"/>
        <v>0</v>
      </c>
      <c r="Q558" t="str">
        <f t="shared" si="17"/>
        <v>Western Canada</v>
      </c>
      <c r="R558">
        <f>IF(Table5[[#This Row],[Position]]="Data Analyst",1,0)</f>
        <v>0</v>
      </c>
      <c r="S558">
        <f>IF(Table5[[#This Row],[Position]]="Data Engineer",1,0)</f>
        <v>0</v>
      </c>
      <c r="T558">
        <f>IF(Table5[[#This Row],[Position]]="Risk Analyst",1,0)</f>
        <v>0</v>
      </c>
      <c r="U558">
        <f>IF(Table5[[#This Row],[Position]]="System Analyst",1,0)</f>
        <v>0</v>
      </c>
      <c r="V558">
        <f>IF(Table5[[#This Row],[Position]]="Business Analyst",1,0)</f>
        <v>0</v>
      </c>
    </row>
    <row r="559" spans="1:22" x14ac:dyDescent="0.2">
      <c r="A559" s="5" t="s">
        <v>22</v>
      </c>
      <c r="B559" s="5" t="s">
        <v>454</v>
      </c>
      <c r="C559" s="5" t="s">
        <v>50</v>
      </c>
      <c r="D559" s="5" t="s">
        <v>78</v>
      </c>
      <c r="E559" s="5" t="s">
        <v>37</v>
      </c>
      <c r="F559" s="5" t="s">
        <v>37</v>
      </c>
      <c r="G559" s="5" t="s">
        <v>37</v>
      </c>
      <c r="H559" s="5" t="s">
        <v>31</v>
      </c>
      <c r="I559" s="5" t="s">
        <v>1213</v>
      </c>
      <c r="J559" s="5" t="s">
        <v>20</v>
      </c>
      <c r="K559" s="5" t="s">
        <v>32</v>
      </c>
      <c r="L559" s="5" t="s">
        <v>21</v>
      </c>
      <c r="M559" s="17">
        <v>65000</v>
      </c>
      <c r="N559" s="17">
        <v>87000</v>
      </c>
      <c r="O559" s="18">
        <v>76000</v>
      </c>
      <c r="P559">
        <f t="shared" si="16"/>
        <v>0</v>
      </c>
      <c r="Q559" t="str">
        <f t="shared" si="17"/>
        <v>Central Canada</v>
      </c>
      <c r="R559">
        <f>IF(Table5[[#This Row],[Position]]="Data Analyst",1,0)</f>
        <v>0</v>
      </c>
      <c r="S559">
        <f>IF(Table5[[#This Row],[Position]]="Data Engineer",1,0)</f>
        <v>0</v>
      </c>
      <c r="T559">
        <f>IF(Table5[[#This Row],[Position]]="Risk Analyst",1,0)</f>
        <v>0</v>
      </c>
      <c r="U559">
        <f>IF(Table5[[#This Row],[Position]]="System Analyst",1,0)</f>
        <v>0</v>
      </c>
      <c r="V559">
        <f>IF(Table5[[#This Row],[Position]]="Business Analyst",1,0)</f>
        <v>0</v>
      </c>
    </row>
    <row r="560" spans="1:22" x14ac:dyDescent="0.2">
      <c r="A560" s="4" t="s">
        <v>81</v>
      </c>
      <c r="B560" s="4" t="s">
        <v>1214</v>
      </c>
      <c r="C560" s="4" t="s">
        <v>50</v>
      </c>
      <c r="D560" s="4" t="s">
        <v>1215</v>
      </c>
      <c r="E560" s="4" t="s">
        <v>37</v>
      </c>
      <c r="F560" s="4" t="s">
        <v>37</v>
      </c>
      <c r="G560" s="4" t="s">
        <v>37</v>
      </c>
      <c r="H560" s="4" t="s">
        <v>31</v>
      </c>
      <c r="I560" s="4" t="s">
        <v>54</v>
      </c>
      <c r="J560" s="4" t="s">
        <v>20</v>
      </c>
      <c r="K560" s="4" t="s">
        <v>32</v>
      </c>
      <c r="L560" s="4" t="s">
        <v>33</v>
      </c>
      <c r="M560" s="15">
        <v>90646.399999999994</v>
      </c>
      <c r="N560" s="15">
        <v>99320</v>
      </c>
      <c r="O560" s="16">
        <v>94983.2</v>
      </c>
      <c r="P560">
        <f t="shared" si="16"/>
        <v>0</v>
      </c>
      <c r="Q560" t="str">
        <f t="shared" si="17"/>
        <v>Central Canada</v>
      </c>
      <c r="R560">
        <f>IF(Table5[[#This Row],[Position]]="Data Analyst",1,0)</f>
        <v>0</v>
      </c>
      <c r="S560">
        <f>IF(Table5[[#This Row],[Position]]="Data Engineer",1,0)</f>
        <v>0</v>
      </c>
      <c r="T560">
        <f>IF(Table5[[#This Row],[Position]]="Risk Analyst",1,0)</f>
        <v>0</v>
      </c>
      <c r="U560">
        <f>IF(Table5[[#This Row],[Position]]="System Analyst",1,0)</f>
        <v>0</v>
      </c>
      <c r="V560">
        <f>IF(Table5[[#This Row],[Position]]="Business Analyst",1,0)</f>
        <v>0</v>
      </c>
    </row>
    <row r="561" spans="1:22" x14ac:dyDescent="0.2">
      <c r="A561" s="5" t="s">
        <v>22</v>
      </c>
      <c r="B561" s="5" t="s">
        <v>23</v>
      </c>
      <c r="C561" s="5" t="s">
        <v>23</v>
      </c>
      <c r="D561" s="5" t="s">
        <v>1212</v>
      </c>
      <c r="E561" s="5" t="s">
        <v>30</v>
      </c>
      <c r="F561" s="5" t="s">
        <v>30</v>
      </c>
      <c r="G561" s="5" t="s">
        <v>30</v>
      </c>
      <c r="H561" s="5" t="s">
        <v>31</v>
      </c>
      <c r="I561" s="5" t="s">
        <v>18</v>
      </c>
      <c r="J561" s="5" t="s">
        <v>20</v>
      </c>
      <c r="K561" s="5" t="s">
        <v>32</v>
      </c>
      <c r="L561" s="5" t="s">
        <v>21</v>
      </c>
      <c r="M561" s="17">
        <v>65000</v>
      </c>
      <c r="N561" s="17">
        <v>87000</v>
      </c>
      <c r="O561" s="18">
        <v>76000</v>
      </c>
      <c r="P561">
        <f t="shared" si="16"/>
        <v>0</v>
      </c>
      <c r="Q561" t="str">
        <f t="shared" si="17"/>
        <v>Central Canada</v>
      </c>
      <c r="R561">
        <f>IF(Table5[[#This Row],[Position]]="Data Analyst",1,0)</f>
        <v>0</v>
      </c>
      <c r="S561">
        <f>IF(Table5[[#This Row],[Position]]="Data Engineer",1,0)</f>
        <v>0</v>
      </c>
      <c r="T561">
        <f>IF(Table5[[#This Row],[Position]]="Risk Analyst",1,0)</f>
        <v>0</v>
      </c>
      <c r="U561">
        <f>IF(Table5[[#This Row],[Position]]="System Analyst",1,0)</f>
        <v>0</v>
      </c>
      <c r="V561">
        <f>IF(Table5[[#This Row],[Position]]="Business Analyst",1,0)</f>
        <v>1</v>
      </c>
    </row>
    <row r="562" spans="1:22" x14ac:dyDescent="0.2">
      <c r="A562" s="4" t="s">
        <v>81</v>
      </c>
      <c r="B562" s="4" t="s">
        <v>1214</v>
      </c>
      <c r="C562" s="4" t="s">
        <v>50</v>
      </c>
      <c r="D562" s="4" t="s">
        <v>1215</v>
      </c>
      <c r="E562" s="4" t="s">
        <v>37</v>
      </c>
      <c r="F562" s="4" t="s">
        <v>37</v>
      </c>
      <c r="G562" s="4" t="s">
        <v>37</v>
      </c>
      <c r="H562" s="4" t="s">
        <v>31</v>
      </c>
      <c r="I562" s="4" t="s">
        <v>54</v>
      </c>
      <c r="J562" s="4" t="s">
        <v>20</v>
      </c>
      <c r="K562" s="4" t="s">
        <v>32</v>
      </c>
      <c r="L562" s="4" t="s">
        <v>33</v>
      </c>
      <c r="M562" s="15">
        <v>90646.399999999994</v>
      </c>
      <c r="N562" s="15">
        <v>99320</v>
      </c>
      <c r="O562" s="16">
        <v>94983.2</v>
      </c>
      <c r="P562">
        <f t="shared" si="16"/>
        <v>0</v>
      </c>
      <c r="Q562" t="str">
        <f t="shared" si="17"/>
        <v>Central Canada</v>
      </c>
      <c r="R562">
        <f>IF(Table5[[#This Row],[Position]]="Data Analyst",1,0)</f>
        <v>0</v>
      </c>
      <c r="S562">
        <f>IF(Table5[[#This Row],[Position]]="Data Engineer",1,0)</f>
        <v>0</v>
      </c>
      <c r="T562">
        <f>IF(Table5[[#This Row],[Position]]="Risk Analyst",1,0)</f>
        <v>0</v>
      </c>
      <c r="U562">
        <f>IF(Table5[[#This Row],[Position]]="System Analyst",1,0)</f>
        <v>0</v>
      </c>
      <c r="V562">
        <f>IF(Table5[[#This Row],[Position]]="Business Analyst",1,0)</f>
        <v>0</v>
      </c>
    </row>
    <row r="563" spans="1:22" x14ac:dyDescent="0.2">
      <c r="A563" s="5" t="s">
        <v>26</v>
      </c>
      <c r="B563" s="5" t="s">
        <v>1203</v>
      </c>
      <c r="C563" s="5" t="s">
        <v>50</v>
      </c>
      <c r="D563" s="5" t="s">
        <v>1204</v>
      </c>
      <c r="E563" s="5" t="s">
        <v>63</v>
      </c>
      <c r="F563" s="5" t="s">
        <v>63</v>
      </c>
      <c r="G563" s="5" t="s">
        <v>63</v>
      </c>
      <c r="H563" s="5" t="s">
        <v>53</v>
      </c>
      <c r="I563" s="5" t="s">
        <v>586</v>
      </c>
      <c r="J563" s="5" t="s">
        <v>20</v>
      </c>
      <c r="K563" s="5" t="s">
        <v>32</v>
      </c>
      <c r="L563" s="5" t="s">
        <v>21</v>
      </c>
      <c r="M563" s="17">
        <v>64123.59</v>
      </c>
      <c r="N563" s="17">
        <v>86600</v>
      </c>
      <c r="O563" s="18">
        <v>75361.794999999998</v>
      </c>
      <c r="P563">
        <f t="shared" si="16"/>
        <v>0</v>
      </c>
      <c r="Q563" t="str">
        <f t="shared" si="17"/>
        <v>Western Canada</v>
      </c>
      <c r="R563">
        <f>IF(Table5[[#This Row],[Position]]="Data Analyst",1,0)</f>
        <v>0</v>
      </c>
      <c r="S563">
        <f>IF(Table5[[#This Row],[Position]]="Data Engineer",1,0)</f>
        <v>0</v>
      </c>
      <c r="T563">
        <f>IF(Table5[[#This Row],[Position]]="Risk Analyst",1,0)</f>
        <v>0</v>
      </c>
      <c r="U563">
        <f>IF(Table5[[#This Row],[Position]]="System Analyst",1,0)</f>
        <v>0</v>
      </c>
      <c r="V563">
        <f>IF(Table5[[#This Row],[Position]]="Business Analyst",1,0)</f>
        <v>0</v>
      </c>
    </row>
    <row r="564" spans="1:22" x14ac:dyDescent="0.2">
      <c r="A564" s="4" t="s">
        <v>22</v>
      </c>
      <c r="B564" s="4" t="s">
        <v>454</v>
      </c>
      <c r="C564" s="4" t="s">
        <v>50</v>
      </c>
      <c r="D564" s="4" t="s">
        <v>78</v>
      </c>
      <c r="E564" s="4" t="s">
        <v>37</v>
      </c>
      <c r="F564" s="4" t="s">
        <v>37</v>
      </c>
      <c r="G564" s="4" t="s">
        <v>37</v>
      </c>
      <c r="H564" s="4" t="s">
        <v>31</v>
      </c>
      <c r="I564" s="4" t="s">
        <v>1213</v>
      </c>
      <c r="J564" s="4" t="s">
        <v>20</v>
      </c>
      <c r="K564" s="4" t="s">
        <v>32</v>
      </c>
      <c r="L564" s="4" t="s">
        <v>21</v>
      </c>
      <c r="M564" s="15">
        <v>65000</v>
      </c>
      <c r="N564" s="15">
        <v>87000</v>
      </c>
      <c r="O564" s="16">
        <v>76000</v>
      </c>
      <c r="P564">
        <f t="shared" si="16"/>
        <v>0</v>
      </c>
      <c r="Q564" t="str">
        <f t="shared" si="17"/>
        <v>Central Canada</v>
      </c>
      <c r="R564">
        <f>IF(Table5[[#This Row],[Position]]="Data Analyst",1,0)</f>
        <v>0</v>
      </c>
      <c r="S564">
        <f>IF(Table5[[#This Row],[Position]]="Data Engineer",1,0)</f>
        <v>0</v>
      </c>
      <c r="T564">
        <f>IF(Table5[[#This Row],[Position]]="Risk Analyst",1,0)</f>
        <v>0</v>
      </c>
      <c r="U564">
        <f>IF(Table5[[#This Row],[Position]]="System Analyst",1,0)</f>
        <v>0</v>
      </c>
      <c r="V564">
        <f>IF(Table5[[#This Row],[Position]]="Business Analyst",1,0)</f>
        <v>0</v>
      </c>
    </row>
    <row r="565" spans="1:22" x14ac:dyDescent="0.2">
      <c r="A565" s="5" t="s">
        <v>96</v>
      </c>
      <c r="B565" s="5" t="s">
        <v>1216</v>
      </c>
      <c r="C565" s="5" t="s">
        <v>50</v>
      </c>
      <c r="D565" s="5" t="s">
        <v>1217</v>
      </c>
      <c r="E565" s="5" t="s">
        <v>37</v>
      </c>
      <c r="F565" s="5" t="s">
        <v>37</v>
      </c>
      <c r="G565" s="5" t="s">
        <v>37</v>
      </c>
      <c r="H565" s="5" t="s">
        <v>31</v>
      </c>
      <c r="I565" s="5" t="s">
        <v>54</v>
      </c>
      <c r="J565" s="5" t="s">
        <v>20</v>
      </c>
      <c r="K565" s="5" t="s">
        <v>32</v>
      </c>
      <c r="L565" s="5" t="s">
        <v>21</v>
      </c>
      <c r="M565" s="17">
        <v>50000</v>
      </c>
      <c r="N565" s="17">
        <v>76458</v>
      </c>
      <c r="O565" s="18">
        <v>63229</v>
      </c>
      <c r="P565">
        <f t="shared" si="16"/>
        <v>0</v>
      </c>
      <c r="Q565" t="str">
        <f t="shared" si="17"/>
        <v>Central Canada</v>
      </c>
      <c r="R565">
        <f>IF(Table5[[#This Row],[Position]]="Data Analyst",1,0)</f>
        <v>0</v>
      </c>
      <c r="S565">
        <f>IF(Table5[[#This Row],[Position]]="Data Engineer",1,0)</f>
        <v>0</v>
      </c>
      <c r="T565">
        <f>IF(Table5[[#This Row],[Position]]="Risk Analyst",1,0)</f>
        <v>0</v>
      </c>
      <c r="U565">
        <f>IF(Table5[[#This Row],[Position]]="System Analyst",1,0)</f>
        <v>0</v>
      </c>
      <c r="V565">
        <f>IF(Table5[[#This Row],[Position]]="Business Analyst",1,0)</f>
        <v>0</v>
      </c>
    </row>
    <row r="566" spans="1:22" x14ac:dyDescent="0.2">
      <c r="A566" s="4" t="s">
        <v>96</v>
      </c>
      <c r="B566" s="4" t="s">
        <v>15</v>
      </c>
      <c r="C566" s="4" t="s">
        <v>15</v>
      </c>
      <c r="D566" s="4" t="s">
        <v>1218</v>
      </c>
      <c r="E566" s="4" t="s">
        <v>123</v>
      </c>
      <c r="F566" s="4" t="s">
        <v>123</v>
      </c>
      <c r="G566" s="4" t="s">
        <v>123</v>
      </c>
      <c r="H566" s="4" t="s">
        <v>31</v>
      </c>
      <c r="I566" s="4" t="s">
        <v>1219</v>
      </c>
      <c r="J566" s="4" t="s">
        <v>20</v>
      </c>
      <c r="K566" s="4" t="s">
        <v>32</v>
      </c>
      <c r="L566" s="4" t="s">
        <v>21</v>
      </c>
      <c r="M566" s="15">
        <v>50000</v>
      </c>
      <c r="N566" s="15">
        <v>76458</v>
      </c>
      <c r="O566" s="16">
        <v>63229</v>
      </c>
      <c r="P566">
        <f t="shared" si="16"/>
        <v>0</v>
      </c>
      <c r="Q566" t="str">
        <f t="shared" si="17"/>
        <v>Central Canada</v>
      </c>
      <c r="R566">
        <f>IF(Table5[[#This Row],[Position]]="Data Analyst",1,0)</f>
        <v>0</v>
      </c>
      <c r="S566">
        <f>IF(Table5[[#This Row],[Position]]="Data Engineer",1,0)</f>
        <v>0</v>
      </c>
      <c r="T566">
        <f>IF(Table5[[#This Row],[Position]]="Risk Analyst",1,0)</f>
        <v>1</v>
      </c>
      <c r="U566">
        <f>IF(Table5[[#This Row],[Position]]="System Analyst",1,0)</f>
        <v>0</v>
      </c>
      <c r="V566">
        <f>IF(Table5[[#This Row],[Position]]="Business Analyst",1,0)</f>
        <v>0</v>
      </c>
    </row>
    <row r="567" spans="1:22" x14ac:dyDescent="0.2">
      <c r="A567" s="5" t="s">
        <v>105</v>
      </c>
      <c r="B567" s="5" t="s">
        <v>1220</v>
      </c>
      <c r="C567" s="5" t="s">
        <v>50</v>
      </c>
      <c r="D567" s="5" t="s">
        <v>1194</v>
      </c>
      <c r="E567" s="5" t="s">
        <v>37</v>
      </c>
      <c r="F567" s="5" t="s">
        <v>37</v>
      </c>
      <c r="G567" s="5" t="s">
        <v>37</v>
      </c>
      <c r="H567" s="5" t="s">
        <v>31</v>
      </c>
      <c r="I567" s="5" t="s">
        <v>1221</v>
      </c>
      <c r="J567" s="5" t="s">
        <v>20</v>
      </c>
      <c r="K567" s="5" t="s">
        <v>32</v>
      </c>
      <c r="L567" s="5" t="s">
        <v>21</v>
      </c>
      <c r="M567" s="17">
        <v>69000</v>
      </c>
      <c r="N567" s="17">
        <v>86000</v>
      </c>
      <c r="O567" s="18">
        <v>77500</v>
      </c>
      <c r="P567">
        <f t="shared" si="16"/>
        <v>0</v>
      </c>
      <c r="Q567" t="str">
        <f t="shared" si="17"/>
        <v>Central Canada</v>
      </c>
      <c r="R567">
        <f>IF(Table5[[#This Row],[Position]]="Data Analyst",1,0)</f>
        <v>0</v>
      </c>
      <c r="S567">
        <f>IF(Table5[[#This Row],[Position]]="Data Engineer",1,0)</f>
        <v>0</v>
      </c>
      <c r="T567">
        <f>IF(Table5[[#This Row],[Position]]="Risk Analyst",1,0)</f>
        <v>0</v>
      </c>
      <c r="U567">
        <f>IF(Table5[[#This Row],[Position]]="System Analyst",1,0)</f>
        <v>0</v>
      </c>
      <c r="V567">
        <f>IF(Table5[[#This Row],[Position]]="Business Analyst",1,0)</f>
        <v>0</v>
      </c>
    </row>
    <row r="568" spans="1:22" x14ac:dyDescent="0.2">
      <c r="A568" s="4" t="s">
        <v>13</v>
      </c>
      <c r="B568" s="4" t="s">
        <v>1222</v>
      </c>
      <c r="C568" s="4" t="s">
        <v>41</v>
      </c>
      <c r="D568" s="4" t="s">
        <v>804</v>
      </c>
      <c r="E568" s="4" t="s">
        <v>556</v>
      </c>
      <c r="F568" s="4" t="s">
        <v>556</v>
      </c>
      <c r="G568" s="4" t="s">
        <v>556</v>
      </c>
      <c r="H568" s="4" t="s">
        <v>31</v>
      </c>
      <c r="I568" s="4" t="s">
        <v>1223</v>
      </c>
      <c r="J568" s="4" t="s">
        <v>45</v>
      </c>
      <c r="K568" s="4" t="s">
        <v>32</v>
      </c>
      <c r="L568" s="4" t="s">
        <v>21</v>
      </c>
      <c r="M568" s="15">
        <v>76000</v>
      </c>
      <c r="N568" s="15">
        <v>89440</v>
      </c>
      <c r="O568" s="16">
        <v>82720</v>
      </c>
      <c r="P568">
        <f t="shared" si="16"/>
        <v>0</v>
      </c>
      <c r="Q568" t="str">
        <f t="shared" si="17"/>
        <v>Central Canada</v>
      </c>
      <c r="R568">
        <f>IF(Table5[[#This Row],[Position]]="Data Analyst",1,0)</f>
        <v>0</v>
      </c>
      <c r="S568">
        <f>IF(Table5[[#This Row],[Position]]="Data Engineer",1,0)</f>
        <v>0</v>
      </c>
      <c r="T568">
        <f>IF(Table5[[#This Row],[Position]]="Risk Analyst",1,0)</f>
        <v>0</v>
      </c>
      <c r="U568">
        <f>IF(Table5[[#This Row],[Position]]="System Analyst",1,0)</f>
        <v>0</v>
      </c>
      <c r="V568">
        <f>IF(Table5[[#This Row],[Position]]="Business Analyst",1,0)</f>
        <v>0</v>
      </c>
    </row>
    <row r="569" spans="1:22" x14ac:dyDescent="0.2">
      <c r="A569" s="5" t="s">
        <v>96</v>
      </c>
      <c r="B569" s="5" t="s">
        <v>1224</v>
      </c>
      <c r="C569" s="5" t="s">
        <v>370</v>
      </c>
      <c r="D569" s="5" t="s">
        <v>791</v>
      </c>
      <c r="E569" s="5" t="s">
        <v>63</v>
      </c>
      <c r="F569" s="5" t="s">
        <v>63</v>
      </c>
      <c r="G569" s="5" t="s">
        <v>63</v>
      </c>
      <c r="H569" s="5" t="s">
        <v>53</v>
      </c>
      <c r="I569" s="5" t="s">
        <v>54</v>
      </c>
      <c r="J569" s="5" t="s">
        <v>20</v>
      </c>
      <c r="K569" s="5" t="s">
        <v>32</v>
      </c>
      <c r="L569" s="5" t="s">
        <v>93</v>
      </c>
      <c r="M569" s="17">
        <v>90000</v>
      </c>
      <c r="N569" s="17">
        <v>180000</v>
      </c>
      <c r="O569" s="18">
        <v>135000</v>
      </c>
      <c r="P569">
        <f t="shared" si="16"/>
        <v>0</v>
      </c>
      <c r="Q569" t="str">
        <f t="shared" si="17"/>
        <v>Western Canada</v>
      </c>
      <c r="R569">
        <f>IF(Table5[[#This Row],[Position]]="Data Analyst",1,0)</f>
        <v>0</v>
      </c>
      <c r="S569">
        <f>IF(Table5[[#This Row],[Position]]="Data Engineer",1,0)</f>
        <v>0</v>
      </c>
      <c r="T569">
        <f>IF(Table5[[#This Row],[Position]]="Risk Analyst",1,0)</f>
        <v>0</v>
      </c>
      <c r="U569">
        <f>IF(Table5[[#This Row],[Position]]="System Analyst",1,0)</f>
        <v>0</v>
      </c>
      <c r="V569">
        <f>IF(Table5[[#This Row],[Position]]="Business Analyst",1,0)</f>
        <v>0</v>
      </c>
    </row>
    <row r="570" spans="1:22" x14ac:dyDescent="0.2">
      <c r="A570" s="4" t="s">
        <v>22</v>
      </c>
      <c r="B570" s="4" t="s">
        <v>23</v>
      </c>
      <c r="C570" s="4" t="s">
        <v>23</v>
      </c>
      <c r="D570" s="4" t="s">
        <v>1225</v>
      </c>
      <c r="E570" s="4" t="s">
        <v>99</v>
      </c>
      <c r="F570" s="4" t="s">
        <v>99</v>
      </c>
      <c r="G570" s="4" t="s">
        <v>99</v>
      </c>
      <c r="H570" s="4" t="s">
        <v>100</v>
      </c>
      <c r="I570" s="4" t="s">
        <v>1226</v>
      </c>
      <c r="J570" s="4" t="s">
        <v>20</v>
      </c>
      <c r="K570" s="4" t="s">
        <v>32</v>
      </c>
      <c r="L570" s="4" t="s">
        <v>101</v>
      </c>
      <c r="M570" s="15">
        <v>65000</v>
      </c>
      <c r="N570" s="15">
        <v>87000</v>
      </c>
      <c r="O570" s="16">
        <v>76000</v>
      </c>
      <c r="P570">
        <f t="shared" si="16"/>
        <v>0</v>
      </c>
      <c r="Q570" t="str">
        <f t="shared" si="17"/>
        <v>Western Canada</v>
      </c>
      <c r="R570">
        <f>IF(Table5[[#This Row],[Position]]="Data Analyst",1,0)</f>
        <v>0</v>
      </c>
      <c r="S570">
        <f>IF(Table5[[#This Row],[Position]]="Data Engineer",1,0)</f>
        <v>0</v>
      </c>
      <c r="T570">
        <f>IF(Table5[[#This Row],[Position]]="Risk Analyst",1,0)</f>
        <v>0</v>
      </c>
      <c r="U570">
        <f>IF(Table5[[#This Row],[Position]]="System Analyst",1,0)</f>
        <v>0</v>
      </c>
      <c r="V570">
        <f>IF(Table5[[#This Row],[Position]]="Business Analyst",1,0)</f>
        <v>1</v>
      </c>
    </row>
    <row r="571" spans="1:22" x14ac:dyDescent="0.2">
      <c r="A571" s="5" t="s">
        <v>22</v>
      </c>
      <c r="B571" s="5" t="s">
        <v>23</v>
      </c>
      <c r="C571" s="5" t="s">
        <v>23</v>
      </c>
      <c r="D571" s="5" t="s">
        <v>785</v>
      </c>
      <c r="E571" s="5" t="s">
        <v>123</v>
      </c>
      <c r="F571" s="5" t="s">
        <v>123</v>
      </c>
      <c r="G571" s="5" t="s">
        <v>123</v>
      </c>
      <c r="H571" s="5" t="s">
        <v>31</v>
      </c>
      <c r="I571" s="5" t="s">
        <v>1227</v>
      </c>
      <c r="J571" s="5" t="s">
        <v>20</v>
      </c>
      <c r="K571" s="5" t="s">
        <v>32</v>
      </c>
      <c r="L571" s="5" t="s">
        <v>46</v>
      </c>
      <c r="M571" s="17">
        <v>65000</v>
      </c>
      <c r="N571" s="17">
        <v>87000</v>
      </c>
      <c r="O571" s="18">
        <v>76000</v>
      </c>
      <c r="P571">
        <f t="shared" si="16"/>
        <v>0</v>
      </c>
      <c r="Q571" t="str">
        <f t="shared" si="17"/>
        <v>Central Canada</v>
      </c>
      <c r="R571">
        <f>IF(Table5[[#This Row],[Position]]="Data Analyst",1,0)</f>
        <v>0</v>
      </c>
      <c r="S571">
        <f>IF(Table5[[#This Row],[Position]]="Data Engineer",1,0)</f>
        <v>0</v>
      </c>
      <c r="T571">
        <f>IF(Table5[[#This Row],[Position]]="Risk Analyst",1,0)</f>
        <v>0</v>
      </c>
      <c r="U571">
        <f>IF(Table5[[#This Row],[Position]]="System Analyst",1,0)</f>
        <v>0</v>
      </c>
      <c r="V571">
        <f>IF(Table5[[#This Row],[Position]]="Business Analyst",1,0)</f>
        <v>1</v>
      </c>
    </row>
    <row r="572" spans="1:22" x14ac:dyDescent="0.2">
      <c r="A572" s="4" t="s">
        <v>13</v>
      </c>
      <c r="B572" s="4" t="s">
        <v>798</v>
      </c>
      <c r="C572" s="4" t="s">
        <v>90</v>
      </c>
      <c r="D572" s="4" t="s">
        <v>1228</v>
      </c>
      <c r="E572" s="4" t="s">
        <v>316</v>
      </c>
      <c r="F572" s="4" t="s">
        <v>316</v>
      </c>
      <c r="G572" s="4" t="s">
        <v>316</v>
      </c>
      <c r="H572" s="4" t="s">
        <v>31</v>
      </c>
      <c r="I572" s="4" t="s">
        <v>1229</v>
      </c>
      <c r="J572" s="4" t="s">
        <v>20</v>
      </c>
      <c r="K572" s="4" t="s">
        <v>32</v>
      </c>
      <c r="L572" s="4" t="s">
        <v>21</v>
      </c>
      <c r="M572" s="15">
        <v>90480</v>
      </c>
      <c r="N572" s="15">
        <v>90480</v>
      </c>
      <c r="O572" s="16">
        <v>90480</v>
      </c>
      <c r="P572">
        <f t="shared" si="16"/>
        <v>0</v>
      </c>
      <c r="Q572" t="str">
        <f t="shared" si="17"/>
        <v>Central Canada</v>
      </c>
      <c r="R572">
        <f>IF(Table5[[#This Row],[Position]]="Data Analyst",1,0)</f>
        <v>0</v>
      </c>
      <c r="S572">
        <f>IF(Table5[[#This Row],[Position]]="Data Engineer",1,0)</f>
        <v>0</v>
      </c>
      <c r="T572">
        <f>IF(Table5[[#This Row],[Position]]="Risk Analyst",1,0)</f>
        <v>0</v>
      </c>
      <c r="U572">
        <f>IF(Table5[[#This Row],[Position]]="System Analyst",1,0)</f>
        <v>1</v>
      </c>
      <c r="V572">
        <f>IF(Table5[[#This Row],[Position]]="Business Analyst",1,0)</f>
        <v>0</v>
      </c>
    </row>
    <row r="573" spans="1:22" x14ac:dyDescent="0.2">
      <c r="A573" s="5" t="s">
        <v>13</v>
      </c>
      <c r="B573" s="5" t="s">
        <v>1230</v>
      </c>
      <c r="C573" s="5" t="s">
        <v>28</v>
      </c>
      <c r="D573" s="5" t="s">
        <v>1231</v>
      </c>
      <c r="E573" s="5" t="s">
        <v>1835</v>
      </c>
      <c r="F573" s="5" t="s">
        <v>1835</v>
      </c>
      <c r="G573" s="5" t="s">
        <v>1835</v>
      </c>
      <c r="H573" s="5" t="s">
        <v>146</v>
      </c>
      <c r="I573" s="5" t="s">
        <v>1232</v>
      </c>
      <c r="J573" s="5" t="s">
        <v>45</v>
      </c>
      <c r="K573" s="5" t="s">
        <v>32</v>
      </c>
      <c r="L573" s="5" t="s">
        <v>93</v>
      </c>
      <c r="M573" s="17">
        <v>76000</v>
      </c>
      <c r="N573" s="17">
        <v>89440</v>
      </c>
      <c r="O573" s="18">
        <v>82720</v>
      </c>
      <c r="P573">
        <f t="shared" si="16"/>
        <v>0</v>
      </c>
      <c r="Q573" t="str">
        <f t="shared" si="17"/>
        <v>Central Canada</v>
      </c>
      <c r="R573">
        <f>IF(Table5[[#This Row],[Position]]="Data Analyst",1,0)</f>
        <v>1</v>
      </c>
      <c r="S573">
        <f>IF(Table5[[#This Row],[Position]]="Data Engineer",1,0)</f>
        <v>0</v>
      </c>
      <c r="T573">
        <f>IF(Table5[[#This Row],[Position]]="Risk Analyst",1,0)</f>
        <v>0</v>
      </c>
      <c r="U573">
        <f>IF(Table5[[#This Row],[Position]]="System Analyst",1,0)</f>
        <v>0</v>
      </c>
      <c r="V573">
        <f>IF(Table5[[#This Row],[Position]]="Business Analyst",1,0)</f>
        <v>0</v>
      </c>
    </row>
    <row r="574" spans="1:22" x14ac:dyDescent="0.2">
      <c r="A574" s="4" t="s">
        <v>48</v>
      </c>
      <c r="B574" s="4" t="s">
        <v>1233</v>
      </c>
      <c r="C574" s="4" t="s">
        <v>50</v>
      </c>
      <c r="D574" s="4" t="s">
        <v>895</v>
      </c>
      <c r="E574" s="4" t="s">
        <v>63</v>
      </c>
      <c r="F574" s="4" t="s">
        <v>63</v>
      </c>
      <c r="G574" s="4" t="s">
        <v>63</v>
      </c>
      <c r="H574" s="4" t="s">
        <v>53</v>
      </c>
      <c r="I574" s="4" t="s">
        <v>18</v>
      </c>
      <c r="J574" s="4" t="s">
        <v>20</v>
      </c>
      <c r="K574" s="4" t="s">
        <v>32</v>
      </c>
      <c r="L574" s="4" t="s">
        <v>46</v>
      </c>
      <c r="M574" s="19">
        <v>79310.399999999994</v>
      </c>
      <c r="N574" s="15">
        <v>114025.60000000001</v>
      </c>
      <c r="O574" s="16">
        <v>96668</v>
      </c>
      <c r="P574">
        <f t="shared" si="16"/>
        <v>0</v>
      </c>
      <c r="Q574" t="str">
        <f t="shared" si="17"/>
        <v>Western Canada</v>
      </c>
      <c r="R574">
        <f>IF(Table5[[#This Row],[Position]]="Data Analyst",1,0)</f>
        <v>0</v>
      </c>
      <c r="S574">
        <f>IF(Table5[[#This Row],[Position]]="Data Engineer",1,0)</f>
        <v>0</v>
      </c>
      <c r="T574">
        <f>IF(Table5[[#This Row],[Position]]="Risk Analyst",1,0)</f>
        <v>0</v>
      </c>
      <c r="U574">
        <f>IF(Table5[[#This Row],[Position]]="System Analyst",1,0)</f>
        <v>0</v>
      </c>
      <c r="V574">
        <f>IF(Table5[[#This Row],[Position]]="Business Analyst",1,0)</f>
        <v>0</v>
      </c>
    </row>
    <row r="575" spans="1:22" x14ac:dyDescent="0.2">
      <c r="A575" s="5" t="s">
        <v>26</v>
      </c>
      <c r="B575" s="5" t="s">
        <v>1235</v>
      </c>
      <c r="C575" s="5" t="s">
        <v>50</v>
      </c>
      <c r="D575" s="5" t="s">
        <v>1236</v>
      </c>
      <c r="E575" s="5" t="s">
        <v>1237</v>
      </c>
      <c r="F575" s="5" t="s">
        <v>1237</v>
      </c>
      <c r="G575" s="5" t="s">
        <v>1237</v>
      </c>
      <c r="H575" s="5" t="s">
        <v>31</v>
      </c>
      <c r="I575" s="5" t="s">
        <v>18</v>
      </c>
      <c r="J575" s="5" t="s">
        <v>20</v>
      </c>
      <c r="K575" s="5" t="s">
        <v>32</v>
      </c>
      <c r="L575" s="5" t="s">
        <v>46</v>
      </c>
      <c r="M575" s="17">
        <v>64123.59</v>
      </c>
      <c r="N575" s="17">
        <v>86600</v>
      </c>
      <c r="O575" s="18">
        <v>75361.794999999998</v>
      </c>
      <c r="P575">
        <f t="shared" si="16"/>
        <v>0</v>
      </c>
      <c r="Q575" t="str">
        <f t="shared" si="17"/>
        <v>Central Canada</v>
      </c>
      <c r="R575">
        <f>IF(Table5[[#This Row],[Position]]="Data Analyst",1,0)</f>
        <v>0</v>
      </c>
      <c r="S575">
        <f>IF(Table5[[#This Row],[Position]]="Data Engineer",1,0)</f>
        <v>0</v>
      </c>
      <c r="T575">
        <f>IF(Table5[[#This Row],[Position]]="Risk Analyst",1,0)</f>
        <v>0</v>
      </c>
      <c r="U575">
        <f>IF(Table5[[#This Row],[Position]]="System Analyst",1,0)</f>
        <v>0</v>
      </c>
      <c r="V575">
        <f>IF(Table5[[#This Row],[Position]]="Business Analyst",1,0)</f>
        <v>0</v>
      </c>
    </row>
    <row r="576" spans="1:22" x14ac:dyDescent="0.2">
      <c r="A576" s="4" t="s">
        <v>13</v>
      </c>
      <c r="B576" s="4" t="s">
        <v>798</v>
      </c>
      <c r="C576" s="4" t="s">
        <v>90</v>
      </c>
      <c r="D576" s="4" t="s">
        <v>1195</v>
      </c>
      <c r="E576" s="4" t="s">
        <v>99</v>
      </c>
      <c r="F576" s="4" t="s">
        <v>99</v>
      </c>
      <c r="G576" s="4" t="s">
        <v>99</v>
      </c>
      <c r="H576" s="4" t="s">
        <v>100</v>
      </c>
      <c r="I576" s="4" t="s">
        <v>87</v>
      </c>
      <c r="J576" s="4" t="s">
        <v>20</v>
      </c>
      <c r="K576" s="4" t="s">
        <v>32</v>
      </c>
      <c r="L576" s="4" t="s">
        <v>21</v>
      </c>
      <c r="M576" s="15">
        <v>62400</v>
      </c>
      <c r="N576" s="15">
        <v>62400</v>
      </c>
      <c r="O576" s="16">
        <v>62400</v>
      </c>
      <c r="P576">
        <f t="shared" si="16"/>
        <v>0</v>
      </c>
      <c r="Q576" t="str">
        <f t="shared" si="17"/>
        <v>Western Canada</v>
      </c>
      <c r="R576">
        <f>IF(Table5[[#This Row],[Position]]="Data Analyst",1,0)</f>
        <v>0</v>
      </c>
      <c r="S576">
        <f>IF(Table5[[#This Row],[Position]]="Data Engineer",1,0)</f>
        <v>0</v>
      </c>
      <c r="T576">
        <f>IF(Table5[[#This Row],[Position]]="Risk Analyst",1,0)</f>
        <v>0</v>
      </c>
      <c r="U576">
        <f>IF(Table5[[#This Row],[Position]]="System Analyst",1,0)</f>
        <v>1</v>
      </c>
      <c r="V576">
        <f>IF(Table5[[#This Row],[Position]]="Business Analyst",1,0)</f>
        <v>0</v>
      </c>
    </row>
    <row r="577" spans="1:22" x14ac:dyDescent="0.2">
      <c r="A577" s="5" t="s">
        <v>55</v>
      </c>
      <c r="B577" s="5" t="s">
        <v>1238</v>
      </c>
      <c r="C577" s="5" t="s">
        <v>50</v>
      </c>
      <c r="D577" s="5" t="s">
        <v>1239</v>
      </c>
      <c r="E577" s="5" t="s">
        <v>600</v>
      </c>
      <c r="F577" s="5" t="s">
        <v>600</v>
      </c>
      <c r="G577" s="5" t="s">
        <v>600</v>
      </c>
      <c r="H577" s="5" t="s">
        <v>31</v>
      </c>
      <c r="I577" s="5" t="s">
        <v>1240</v>
      </c>
      <c r="J577" s="5" t="s">
        <v>20</v>
      </c>
      <c r="K577" s="5" t="s">
        <v>32</v>
      </c>
      <c r="L577" s="5" t="s">
        <v>130</v>
      </c>
      <c r="M577" s="17">
        <v>68000</v>
      </c>
      <c r="N577" s="17">
        <v>88300</v>
      </c>
      <c r="O577" s="18">
        <v>78150</v>
      </c>
      <c r="P577">
        <f t="shared" si="16"/>
        <v>0</v>
      </c>
      <c r="Q577" t="str">
        <f t="shared" si="17"/>
        <v>Central Canada</v>
      </c>
      <c r="R577">
        <f>IF(Table5[[#This Row],[Position]]="Data Analyst",1,0)</f>
        <v>0</v>
      </c>
      <c r="S577">
        <f>IF(Table5[[#This Row],[Position]]="Data Engineer",1,0)</f>
        <v>0</v>
      </c>
      <c r="T577">
        <f>IF(Table5[[#This Row],[Position]]="Risk Analyst",1,0)</f>
        <v>0</v>
      </c>
      <c r="U577">
        <f>IF(Table5[[#This Row],[Position]]="System Analyst",1,0)</f>
        <v>0</v>
      </c>
      <c r="V577">
        <f>IF(Table5[[#This Row],[Position]]="Business Analyst",1,0)</f>
        <v>0</v>
      </c>
    </row>
    <row r="578" spans="1:22" x14ac:dyDescent="0.2">
      <c r="A578" s="4" t="s">
        <v>55</v>
      </c>
      <c r="B578" s="4" t="s">
        <v>1238</v>
      </c>
      <c r="C578" s="4" t="s">
        <v>50</v>
      </c>
      <c r="D578" s="4" t="s">
        <v>1239</v>
      </c>
      <c r="E578" s="4" t="s">
        <v>600</v>
      </c>
      <c r="F578" s="4" t="s">
        <v>600</v>
      </c>
      <c r="G578" s="4" t="s">
        <v>600</v>
      </c>
      <c r="H578" s="4" t="s">
        <v>31</v>
      </c>
      <c r="I578" s="4" t="s">
        <v>1240</v>
      </c>
      <c r="J578" s="4" t="s">
        <v>20</v>
      </c>
      <c r="K578" s="4" t="s">
        <v>32</v>
      </c>
      <c r="L578" s="4" t="s">
        <v>130</v>
      </c>
      <c r="M578" s="15">
        <v>68000</v>
      </c>
      <c r="N578" s="15">
        <v>88300</v>
      </c>
      <c r="O578" s="16">
        <v>78150</v>
      </c>
      <c r="P578">
        <f t="shared" si="16"/>
        <v>0</v>
      </c>
      <c r="Q578" t="str">
        <f t="shared" si="17"/>
        <v>Central Canada</v>
      </c>
      <c r="R578">
        <f>IF(Table5[[#This Row],[Position]]="Data Analyst",1,0)</f>
        <v>0</v>
      </c>
      <c r="S578">
        <f>IF(Table5[[#This Row],[Position]]="Data Engineer",1,0)</f>
        <v>0</v>
      </c>
      <c r="T578">
        <f>IF(Table5[[#This Row],[Position]]="Risk Analyst",1,0)</f>
        <v>0</v>
      </c>
      <c r="U578">
        <f>IF(Table5[[#This Row],[Position]]="System Analyst",1,0)</f>
        <v>0</v>
      </c>
      <c r="V578">
        <f>IF(Table5[[#This Row],[Position]]="Business Analyst",1,0)</f>
        <v>0</v>
      </c>
    </row>
    <row r="579" spans="1:22" x14ac:dyDescent="0.2">
      <c r="A579" s="5" t="s">
        <v>81</v>
      </c>
      <c r="B579" s="5" t="s">
        <v>1241</v>
      </c>
      <c r="C579" s="5" t="s">
        <v>357</v>
      </c>
      <c r="D579" s="5" t="s">
        <v>1063</v>
      </c>
      <c r="E579" s="5" t="s">
        <v>323</v>
      </c>
      <c r="F579" s="5" t="s">
        <v>323</v>
      </c>
      <c r="G579" s="5" t="s">
        <v>323</v>
      </c>
      <c r="H579" s="5" t="s">
        <v>53</v>
      </c>
      <c r="I579" s="5" t="s">
        <v>1064</v>
      </c>
      <c r="J579" s="5" t="s">
        <v>20</v>
      </c>
      <c r="K579" s="5" t="s">
        <v>32</v>
      </c>
      <c r="L579" s="5" t="s">
        <v>21</v>
      </c>
      <c r="M579" s="17">
        <v>30240.560000000001</v>
      </c>
      <c r="N579" s="17">
        <v>57200</v>
      </c>
      <c r="O579" s="18">
        <v>43720.28</v>
      </c>
      <c r="P579">
        <f t="shared" ref="P579:P642" si="18">IF(F579="Remote",1,0)</f>
        <v>0</v>
      </c>
      <c r="Q579" t="str">
        <f t="shared" ref="Q579:Q642" si="19">IF(OR(H579="AB",H579="BC",H579="SK"),"Western Canada",
 IF(OR(H579="ON",H579="QC",H579="MB"),"Central Canada",
 IF(OR(H579="NS",H579="NB",H579="PE",H579="NL"),"Atlantic Canada",
 "Northern Canada")))</f>
        <v>Western Canada</v>
      </c>
      <c r="R579">
        <f>IF(Table5[[#This Row],[Position]]="Data Analyst",1,0)</f>
        <v>0</v>
      </c>
      <c r="S579">
        <f>IF(Table5[[#This Row],[Position]]="Data Engineer",1,0)</f>
        <v>0</v>
      </c>
      <c r="T579">
        <f>IF(Table5[[#This Row],[Position]]="Risk Analyst",1,0)</f>
        <v>0</v>
      </c>
      <c r="U579">
        <f>IF(Table5[[#This Row],[Position]]="System Analyst",1,0)</f>
        <v>0</v>
      </c>
      <c r="V579">
        <f>IF(Table5[[#This Row],[Position]]="Business Analyst",1,0)</f>
        <v>0</v>
      </c>
    </row>
    <row r="580" spans="1:22" x14ac:dyDescent="0.2">
      <c r="A580" s="4" t="s">
        <v>48</v>
      </c>
      <c r="B580" s="4" t="s">
        <v>1242</v>
      </c>
      <c r="C580" s="4" t="s">
        <v>50</v>
      </c>
      <c r="D580" s="4" t="s">
        <v>1243</v>
      </c>
      <c r="E580" s="4" t="s">
        <v>37</v>
      </c>
      <c r="F580" s="4" t="s">
        <v>37</v>
      </c>
      <c r="G580" s="4" t="s">
        <v>37</v>
      </c>
      <c r="H580" s="4" t="s">
        <v>31</v>
      </c>
      <c r="I580" s="4" t="s">
        <v>1244</v>
      </c>
      <c r="J580" s="4" t="s">
        <v>20</v>
      </c>
      <c r="K580" s="4" t="s">
        <v>32</v>
      </c>
      <c r="L580" s="4" t="s">
        <v>33</v>
      </c>
      <c r="M580" s="15">
        <v>68500</v>
      </c>
      <c r="N580" s="15">
        <v>87000</v>
      </c>
      <c r="O580" s="16">
        <v>77750</v>
      </c>
      <c r="P580">
        <f t="shared" si="18"/>
        <v>0</v>
      </c>
      <c r="Q580" t="str">
        <f t="shared" si="19"/>
        <v>Central Canada</v>
      </c>
      <c r="R580">
        <f>IF(Table5[[#This Row],[Position]]="Data Analyst",1,0)</f>
        <v>0</v>
      </c>
      <c r="S580">
        <f>IF(Table5[[#This Row],[Position]]="Data Engineer",1,0)</f>
        <v>0</v>
      </c>
      <c r="T580">
        <f>IF(Table5[[#This Row],[Position]]="Risk Analyst",1,0)</f>
        <v>0</v>
      </c>
      <c r="U580">
        <f>IF(Table5[[#This Row],[Position]]="System Analyst",1,0)</f>
        <v>0</v>
      </c>
      <c r="V580">
        <f>IF(Table5[[#This Row],[Position]]="Business Analyst",1,0)</f>
        <v>0</v>
      </c>
    </row>
    <row r="581" spans="1:22" x14ac:dyDescent="0.2">
      <c r="A581" s="5" t="s">
        <v>48</v>
      </c>
      <c r="B581" s="5" t="s">
        <v>1245</v>
      </c>
      <c r="C581" s="5" t="s">
        <v>23</v>
      </c>
      <c r="D581" s="5" t="s">
        <v>693</v>
      </c>
      <c r="E581" s="5" t="s">
        <v>1835</v>
      </c>
      <c r="F581" s="5" t="s">
        <v>1835</v>
      </c>
      <c r="G581" s="5" t="s">
        <v>1835</v>
      </c>
      <c r="H581" s="5" t="s">
        <v>146</v>
      </c>
      <c r="I581" s="5" t="s">
        <v>1246</v>
      </c>
      <c r="J581" s="5" t="s">
        <v>20</v>
      </c>
      <c r="K581" s="5" t="s">
        <v>32</v>
      </c>
      <c r="L581" s="5" t="s">
        <v>21</v>
      </c>
      <c r="M581" s="17">
        <v>68500</v>
      </c>
      <c r="N581" s="17">
        <v>87000</v>
      </c>
      <c r="O581" s="18">
        <v>77750</v>
      </c>
      <c r="P581">
        <f t="shared" si="18"/>
        <v>0</v>
      </c>
      <c r="Q581" t="str">
        <f t="shared" si="19"/>
        <v>Central Canada</v>
      </c>
      <c r="R581">
        <f>IF(Table5[[#This Row],[Position]]="Data Analyst",1,0)</f>
        <v>0</v>
      </c>
      <c r="S581">
        <f>IF(Table5[[#This Row],[Position]]="Data Engineer",1,0)</f>
        <v>0</v>
      </c>
      <c r="T581">
        <f>IF(Table5[[#This Row],[Position]]="Risk Analyst",1,0)</f>
        <v>0</v>
      </c>
      <c r="U581">
        <f>IF(Table5[[#This Row],[Position]]="System Analyst",1,0)</f>
        <v>0</v>
      </c>
      <c r="V581">
        <f>IF(Table5[[#This Row],[Position]]="Business Analyst",1,0)</f>
        <v>1</v>
      </c>
    </row>
    <row r="582" spans="1:22" x14ac:dyDescent="0.2">
      <c r="A582" s="4" t="s">
        <v>96</v>
      </c>
      <c r="B582" s="4" t="s">
        <v>606</v>
      </c>
      <c r="C582" s="4" t="s">
        <v>50</v>
      </c>
      <c r="D582" s="4" t="s">
        <v>852</v>
      </c>
      <c r="E582" s="4" t="s">
        <v>52</v>
      </c>
      <c r="F582" s="4" t="s">
        <v>52</v>
      </c>
      <c r="G582" s="4" t="s">
        <v>52</v>
      </c>
      <c r="H582" s="4" t="s">
        <v>53</v>
      </c>
      <c r="I582" s="4" t="s">
        <v>54</v>
      </c>
      <c r="J582" s="4" t="s">
        <v>20</v>
      </c>
      <c r="K582" s="4" t="s">
        <v>32</v>
      </c>
      <c r="L582" s="4" t="s">
        <v>21</v>
      </c>
      <c r="M582" s="15">
        <v>30240.560000000001</v>
      </c>
      <c r="N582" s="15">
        <v>57200</v>
      </c>
      <c r="O582" s="16">
        <v>43720.28</v>
      </c>
      <c r="P582">
        <f t="shared" si="18"/>
        <v>0</v>
      </c>
      <c r="Q582" t="str">
        <f t="shared" si="19"/>
        <v>Western Canada</v>
      </c>
      <c r="R582">
        <f>IF(Table5[[#This Row],[Position]]="Data Analyst",1,0)</f>
        <v>0</v>
      </c>
      <c r="S582">
        <f>IF(Table5[[#This Row],[Position]]="Data Engineer",1,0)</f>
        <v>0</v>
      </c>
      <c r="T582">
        <f>IF(Table5[[#This Row],[Position]]="Risk Analyst",1,0)</f>
        <v>0</v>
      </c>
      <c r="U582">
        <f>IF(Table5[[#This Row],[Position]]="System Analyst",1,0)</f>
        <v>0</v>
      </c>
      <c r="V582">
        <f>IF(Table5[[#This Row],[Position]]="Business Analyst",1,0)</f>
        <v>0</v>
      </c>
    </row>
    <row r="583" spans="1:22" x14ac:dyDescent="0.2">
      <c r="A583" s="5" t="s">
        <v>88</v>
      </c>
      <c r="B583" s="5" t="s">
        <v>1247</v>
      </c>
      <c r="C583" s="5" t="s">
        <v>90</v>
      </c>
      <c r="D583" s="5" t="s">
        <v>1248</v>
      </c>
      <c r="E583" s="5" t="s">
        <v>260</v>
      </c>
      <c r="F583" s="5" t="s">
        <v>260</v>
      </c>
      <c r="G583" s="5" t="s">
        <v>260</v>
      </c>
      <c r="H583" s="5" t="s">
        <v>186</v>
      </c>
      <c r="I583" s="5" t="s">
        <v>18</v>
      </c>
      <c r="J583" s="5" t="s">
        <v>20</v>
      </c>
      <c r="K583" s="5" t="s">
        <v>32</v>
      </c>
      <c r="L583" s="5" t="s">
        <v>21</v>
      </c>
      <c r="M583" s="17">
        <v>85816.8</v>
      </c>
      <c r="N583" s="17">
        <v>91520</v>
      </c>
      <c r="O583" s="18">
        <v>88668.4</v>
      </c>
      <c r="P583">
        <f t="shared" si="18"/>
        <v>0</v>
      </c>
      <c r="Q583" t="str">
        <f t="shared" si="19"/>
        <v>Atlantic Canada</v>
      </c>
      <c r="R583">
        <f>IF(Table5[[#This Row],[Position]]="Data Analyst",1,0)</f>
        <v>0</v>
      </c>
      <c r="S583">
        <f>IF(Table5[[#This Row],[Position]]="Data Engineer",1,0)</f>
        <v>0</v>
      </c>
      <c r="T583">
        <f>IF(Table5[[#This Row],[Position]]="Risk Analyst",1,0)</f>
        <v>0</v>
      </c>
      <c r="U583">
        <f>IF(Table5[[#This Row],[Position]]="System Analyst",1,0)</f>
        <v>1</v>
      </c>
      <c r="V583">
        <f>IF(Table5[[#This Row],[Position]]="Business Analyst",1,0)</f>
        <v>0</v>
      </c>
    </row>
    <row r="584" spans="1:22" x14ac:dyDescent="0.2">
      <c r="A584" s="4" t="s">
        <v>81</v>
      </c>
      <c r="B584" s="4" t="s">
        <v>217</v>
      </c>
      <c r="C584" s="4" t="s">
        <v>23</v>
      </c>
      <c r="D584" s="4" t="s">
        <v>1249</v>
      </c>
      <c r="E584" s="4" t="s">
        <v>204</v>
      </c>
      <c r="F584" s="4" t="s">
        <v>204</v>
      </c>
      <c r="G584" s="4" t="s">
        <v>204</v>
      </c>
      <c r="H584" s="4" t="s">
        <v>31</v>
      </c>
      <c r="I584" s="4" t="s">
        <v>54</v>
      </c>
      <c r="J584" s="4" t="s">
        <v>45</v>
      </c>
      <c r="K584" s="4" t="s">
        <v>32</v>
      </c>
      <c r="L584" s="4" t="s">
        <v>46</v>
      </c>
      <c r="M584" s="15">
        <v>66000</v>
      </c>
      <c r="N584" s="15">
        <v>84500</v>
      </c>
      <c r="O584" s="16">
        <v>75250</v>
      </c>
      <c r="P584">
        <f t="shared" si="18"/>
        <v>0</v>
      </c>
      <c r="Q584" t="str">
        <f t="shared" si="19"/>
        <v>Central Canada</v>
      </c>
      <c r="R584">
        <f>IF(Table5[[#This Row],[Position]]="Data Analyst",1,0)</f>
        <v>0</v>
      </c>
      <c r="S584">
        <f>IF(Table5[[#This Row],[Position]]="Data Engineer",1,0)</f>
        <v>0</v>
      </c>
      <c r="T584">
        <f>IF(Table5[[#This Row],[Position]]="Risk Analyst",1,0)</f>
        <v>0</v>
      </c>
      <c r="U584">
        <f>IF(Table5[[#This Row],[Position]]="System Analyst",1,0)</f>
        <v>0</v>
      </c>
      <c r="V584">
        <f>IF(Table5[[#This Row],[Position]]="Business Analyst",1,0)</f>
        <v>1</v>
      </c>
    </row>
    <row r="585" spans="1:22" x14ac:dyDescent="0.2">
      <c r="A585" s="5" t="s">
        <v>105</v>
      </c>
      <c r="B585" s="5" t="s">
        <v>1250</v>
      </c>
      <c r="C585" s="5" t="s">
        <v>28</v>
      </c>
      <c r="D585" s="5" t="s">
        <v>1251</v>
      </c>
      <c r="E585" s="5" t="s">
        <v>99</v>
      </c>
      <c r="F585" s="5" t="s">
        <v>99</v>
      </c>
      <c r="G585" s="5" t="s">
        <v>99</v>
      </c>
      <c r="H585" s="5" t="s">
        <v>100</v>
      </c>
      <c r="I585" s="5" t="s">
        <v>18</v>
      </c>
      <c r="J585" s="5" t="s">
        <v>20</v>
      </c>
      <c r="K585" s="5" t="s">
        <v>32</v>
      </c>
      <c r="L585" s="5" t="s">
        <v>39</v>
      </c>
      <c r="M585" s="17">
        <v>104000</v>
      </c>
      <c r="N585" s="17">
        <v>104000</v>
      </c>
      <c r="O585" s="18">
        <v>104000</v>
      </c>
      <c r="P585">
        <f t="shared" si="18"/>
        <v>0</v>
      </c>
      <c r="Q585" t="str">
        <f t="shared" si="19"/>
        <v>Western Canada</v>
      </c>
      <c r="R585">
        <f>IF(Table5[[#This Row],[Position]]="Data Analyst",1,0)</f>
        <v>1</v>
      </c>
      <c r="S585">
        <f>IF(Table5[[#This Row],[Position]]="Data Engineer",1,0)</f>
        <v>0</v>
      </c>
      <c r="T585">
        <f>IF(Table5[[#This Row],[Position]]="Risk Analyst",1,0)</f>
        <v>0</v>
      </c>
      <c r="U585">
        <f>IF(Table5[[#This Row],[Position]]="System Analyst",1,0)</f>
        <v>0</v>
      </c>
      <c r="V585">
        <f>IF(Table5[[#This Row],[Position]]="Business Analyst",1,0)</f>
        <v>0</v>
      </c>
    </row>
    <row r="586" spans="1:22" x14ac:dyDescent="0.2">
      <c r="A586" s="4" t="s">
        <v>22</v>
      </c>
      <c r="B586" s="4" t="s">
        <v>454</v>
      </c>
      <c r="C586" s="4" t="s">
        <v>50</v>
      </c>
      <c r="D586" s="4" t="s">
        <v>78</v>
      </c>
      <c r="E586" s="4" t="s">
        <v>37</v>
      </c>
      <c r="F586" s="4" t="s">
        <v>37</v>
      </c>
      <c r="G586" s="4" t="s">
        <v>37</v>
      </c>
      <c r="H586" s="4" t="s">
        <v>31</v>
      </c>
      <c r="I586" s="4" t="s">
        <v>1252</v>
      </c>
      <c r="J586" s="4" t="s">
        <v>20</v>
      </c>
      <c r="K586" s="4" t="s">
        <v>32</v>
      </c>
      <c r="L586" s="4" t="s">
        <v>21</v>
      </c>
      <c r="M586" s="15">
        <v>65000</v>
      </c>
      <c r="N586" s="15">
        <v>87000</v>
      </c>
      <c r="O586" s="16">
        <v>76000</v>
      </c>
      <c r="P586">
        <f t="shared" si="18"/>
        <v>0</v>
      </c>
      <c r="Q586" t="str">
        <f t="shared" si="19"/>
        <v>Central Canada</v>
      </c>
      <c r="R586">
        <f>IF(Table5[[#This Row],[Position]]="Data Analyst",1,0)</f>
        <v>0</v>
      </c>
      <c r="S586">
        <f>IF(Table5[[#This Row],[Position]]="Data Engineer",1,0)</f>
        <v>0</v>
      </c>
      <c r="T586">
        <f>IF(Table5[[#This Row],[Position]]="Risk Analyst",1,0)</f>
        <v>0</v>
      </c>
      <c r="U586">
        <f>IF(Table5[[#This Row],[Position]]="System Analyst",1,0)</f>
        <v>0</v>
      </c>
      <c r="V586">
        <f>IF(Table5[[#This Row],[Position]]="Business Analyst",1,0)</f>
        <v>0</v>
      </c>
    </row>
    <row r="587" spans="1:22" x14ac:dyDescent="0.2">
      <c r="A587" s="5" t="s">
        <v>26</v>
      </c>
      <c r="B587" s="5" t="s">
        <v>1253</v>
      </c>
      <c r="C587" s="5" t="s">
        <v>188</v>
      </c>
      <c r="D587" s="5" t="s">
        <v>1254</v>
      </c>
      <c r="E587" s="5" t="s">
        <v>1255</v>
      </c>
      <c r="F587" s="5" t="s">
        <v>1255</v>
      </c>
      <c r="G587" s="5" t="s">
        <v>1255</v>
      </c>
      <c r="H587" s="5" t="s">
        <v>186</v>
      </c>
      <c r="I587" s="5" t="s">
        <v>54</v>
      </c>
      <c r="J587" s="5" t="s">
        <v>20</v>
      </c>
      <c r="K587" s="5" t="s">
        <v>32</v>
      </c>
      <c r="L587" s="5" t="s">
        <v>21</v>
      </c>
      <c r="M587" s="17">
        <v>64123.59</v>
      </c>
      <c r="N587" s="17">
        <v>86600</v>
      </c>
      <c r="O587" s="18">
        <v>75361.794999999998</v>
      </c>
      <c r="P587">
        <f t="shared" si="18"/>
        <v>0</v>
      </c>
      <c r="Q587" t="str">
        <f t="shared" si="19"/>
        <v>Atlantic Canada</v>
      </c>
      <c r="R587">
        <f>IF(Table5[[#This Row],[Position]]="Data Analyst",1,0)</f>
        <v>0</v>
      </c>
      <c r="S587">
        <f>IF(Table5[[#This Row],[Position]]="Data Engineer",1,0)</f>
        <v>0</v>
      </c>
      <c r="T587">
        <f>IF(Table5[[#This Row],[Position]]="Risk Analyst",1,0)</f>
        <v>0</v>
      </c>
      <c r="U587">
        <f>IF(Table5[[#This Row],[Position]]="System Analyst",1,0)</f>
        <v>0</v>
      </c>
      <c r="V587">
        <f>IF(Table5[[#This Row],[Position]]="Business Analyst",1,0)</f>
        <v>0</v>
      </c>
    </row>
    <row r="588" spans="1:22" x14ac:dyDescent="0.2">
      <c r="A588" s="4" t="s">
        <v>55</v>
      </c>
      <c r="B588" s="4" t="s">
        <v>1256</v>
      </c>
      <c r="C588" s="4" t="s">
        <v>188</v>
      </c>
      <c r="D588" s="4" t="s">
        <v>1257</v>
      </c>
      <c r="E588" s="4" t="s">
        <v>1835</v>
      </c>
      <c r="F588" s="4" t="s">
        <v>1835</v>
      </c>
      <c r="G588" s="4" t="s">
        <v>1835</v>
      </c>
      <c r="H588" s="4" t="s">
        <v>146</v>
      </c>
      <c r="I588" s="4" t="s">
        <v>1258</v>
      </c>
      <c r="J588" s="4" t="s">
        <v>45</v>
      </c>
      <c r="K588" s="4" t="s">
        <v>32</v>
      </c>
      <c r="L588" s="4" t="s">
        <v>21</v>
      </c>
      <c r="M588" s="15">
        <v>30240.560000000001</v>
      </c>
      <c r="N588" s="15">
        <v>57200</v>
      </c>
      <c r="O588" s="16">
        <v>43720.28</v>
      </c>
      <c r="P588">
        <f t="shared" si="18"/>
        <v>0</v>
      </c>
      <c r="Q588" t="str">
        <f t="shared" si="19"/>
        <v>Central Canada</v>
      </c>
      <c r="R588">
        <f>IF(Table5[[#This Row],[Position]]="Data Analyst",1,0)</f>
        <v>0</v>
      </c>
      <c r="S588">
        <f>IF(Table5[[#This Row],[Position]]="Data Engineer",1,0)</f>
        <v>0</v>
      </c>
      <c r="T588">
        <f>IF(Table5[[#This Row],[Position]]="Risk Analyst",1,0)</f>
        <v>0</v>
      </c>
      <c r="U588">
        <f>IF(Table5[[#This Row],[Position]]="System Analyst",1,0)</f>
        <v>0</v>
      </c>
      <c r="V588">
        <f>IF(Table5[[#This Row],[Position]]="Business Analyst",1,0)</f>
        <v>0</v>
      </c>
    </row>
    <row r="589" spans="1:22" x14ac:dyDescent="0.2">
      <c r="A589" s="5" t="s">
        <v>81</v>
      </c>
      <c r="B589" s="5" t="s">
        <v>217</v>
      </c>
      <c r="C589" s="5" t="s">
        <v>23</v>
      </c>
      <c r="D589" s="5" t="s">
        <v>1249</v>
      </c>
      <c r="E589" s="5" t="s">
        <v>204</v>
      </c>
      <c r="F589" s="5" t="s">
        <v>204</v>
      </c>
      <c r="G589" s="5" t="s">
        <v>204</v>
      </c>
      <c r="H589" s="5" t="s">
        <v>31</v>
      </c>
      <c r="I589" s="5" t="s">
        <v>54</v>
      </c>
      <c r="J589" s="5" t="s">
        <v>45</v>
      </c>
      <c r="K589" s="5" t="s">
        <v>32</v>
      </c>
      <c r="L589" s="5" t="s">
        <v>46</v>
      </c>
      <c r="M589" s="17">
        <v>66000</v>
      </c>
      <c r="N589" s="17">
        <v>84500</v>
      </c>
      <c r="O589" s="18">
        <v>75250</v>
      </c>
      <c r="P589">
        <f t="shared" si="18"/>
        <v>0</v>
      </c>
      <c r="Q589" t="str">
        <f t="shared" si="19"/>
        <v>Central Canada</v>
      </c>
      <c r="R589">
        <f>IF(Table5[[#This Row],[Position]]="Data Analyst",1,0)</f>
        <v>0</v>
      </c>
      <c r="S589">
        <f>IF(Table5[[#This Row],[Position]]="Data Engineer",1,0)</f>
        <v>0</v>
      </c>
      <c r="T589">
        <f>IF(Table5[[#This Row],[Position]]="Risk Analyst",1,0)</f>
        <v>0</v>
      </c>
      <c r="U589">
        <f>IF(Table5[[#This Row],[Position]]="System Analyst",1,0)</f>
        <v>0</v>
      </c>
      <c r="V589">
        <f>IF(Table5[[#This Row],[Position]]="Business Analyst",1,0)</f>
        <v>1</v>
      </c>
    </row>
    <row r="590" spans="1:22" x14ac:dyDescent="0.2">
      <c r="A590" s="4" t="s">
        <v>105</v>
      </c>
      <c r="B590" s="4" t="s">
        <v>1259</v>
      </c>
      <c r="C590" s="4" t="s">
        <v>50</v>
      </c>
      <c r="D590" s="4" t="s">
        <v>1260</v>
      </c>
      <c r="E590" s="4" t="s">
        <v>136</v>
      </c>
      <c r="F590" s="4" t="s">
        <v>136</v>
      </c>
      <c r="G590" s="4" t="s">
        <v>136</v>
      </c>
      <c r="H590" s="4" t="s">
        <v>100</v>
      </c>
      <c r="I590" s="4" t="s">
        <v>87</v>
      </c>
      <c r="J590" s="4" t="s">
        <v>20</v>
      </c>
      <c r="K590" s="4" t="s">
        <v>32</v>
      </c>
      <c r="L590" s="4" t="s">
        <v>33</v>
      </c>
      <c r="M590" s="15">
        <v>87464</v>
      </c>
      <c r="N590" s="15">
        <v>87464</v>
      </c>
      <c r="O590" s="16">
        <v>87464</v>
      </c>
      <c r="P590">
        <f t="shared" si="18"/>
        <v>0</v>
      </c>
      <c r="Q590" t="str">
        <f t="shared" si="19"/>
        <v>Western Canada</v>
      </c>
      <c r="R590">
        <f>IF(Table5[[#This Row],[Position]]="Data Analyst",1,0)</f>
        <v>0</v>
      </c>
      <c r="S590">
        <f>IF(Table5[[#This Row],[Position]]="Data Engineer",1,0)</f>
        <v>0</v>
      </c>
      <c r="T590">
        <f>IF(Table5[[#This Row],[Position]]="Risk Analyst",1,0)</f>
        <v>0</v>
      </c>
      <c r="U590">
        <f>IF(Table5[[#This Row],[Position]]="System Analyst",1,0)</f>
        <v>0</v>
      </c>
      <c r="V590">
        <f>IF(Table5[[#This Row],[Position]]="Business Analyst",1,0)</f>
        <v>0</v>
      </c>
    </row>
    <row r="591" spans="1:22" x14ac:dyDescent="0.2">
      <c r="A591" s="5" t="s">
        <v>81</v>
      </c>
      <c r="B591" s="5" t="s">
        <v>1261</v>
      </c>
      <c r="C591" s="5" t="s">
        <v>50</v>
      </c>
      <c r="D591" s="5" t="s">
        <v>1188</v>
      </c>
      <c r="E591" s="5" t="s">
        <v>17</v>
      </c>
      <c r="F591" s="5" t="s">
        <v>17</v>
      </c>
      <c r="G591" s="5" t="s">
        <v>17</v>
      </c>
      <c r="H591" s="5" t="s">
        <v>18</v>
      </c>
      <c r="I591" s="5" t="s">
        <v>54</v>
      </c>
      <c r="J591" s="5" t="s">
        <v>45</v>
      </c>
      <c r="K591" s="5" t="s">
        <v>17</v>
      </c>
      <c r="L591" s="5" t="s">
        <v>33</v>
      </c>
      <c r="M591" s="17">
        <v>30240.560000000001</v>
      </c>
      <c r="N591" s="17">
        <v>93000</v>
      </c>
      <c r="O591" s="18">
        <v>61620.28</v>
      </c>
      <c r="P591">
        <f t="shared" si="18"/>
        <v>1</v>
      </c>
      <c r="Q591" t="str">
        <f t="shared" si="19"/>
        <v>Northern Canada</v>
      </c>
      <c r="R591">
        <f>IF(Table5[[#This Row],[Position]]="Data Analyst",1,0)</f>
        <v>0</v>
      </c>
      <c r="S591">
        <f>IF(Table5[[#This Row],[Position]]="Data Engineer",1,0)</f>
        <v>0</v>
      </c>
      <c r="T591">
        <f>IF(Table5[[#This Row],[Position]]="Risk Analyst",1,0)</f>
        <v>0</v>
      </c>
      <c r="U591">
        <f>IF(Table5[[#This Row],[Position]]="System Analyst",1,0)</f>
        <v>0</v>
      </c>
      <c r="V591">
        <f>IF(Table5[[#This Row],[Position]]="Business Analyst",1,0)</f>
        <v>0</v>
      </c>
    </row>
    <row r="592" spans="1:22" x14ac:dyDescent="0.2">
      <c r="A592" s="4" t="s">
        <v>13</v>
      </c>
      <c r="B592" s="4" t="s">
        <v>1264</v>
      </c>
      <c r="C592" s="4" t="s">
        <v>50</v>
      </c>
      <c r="D592" s="4" t="s">
        <v>1265</v>
      </c>
      <c r="E592" s="4" t="s">
        <v>352</v>
      </c>
      <c r="F592" s="4" t="s">
        <v>352</v>
      </c>
      <c r="G592" s="4" t="s">
        <v>352</v>
      </c>
      <c r="H592" s="4" t="s">
        <v>53</v>
      </c>
      <c r="I592" s="4" t="s">
        <v>1266</v>
      </c>
      <c r="J592" s="4" t="s">
        <v>20</v>
      </c>
      <c r="K592" s="4" t="s">
        <v>32</v>
      </c>
      <c r="L592" s="4" t="s">
        <v>33</v>
      </c>
      <c r="M592" s="15">
        <v>85000</v>
      </c>
      <c r="N592" s="15">
        <v>110000</v>
      </c>
      <c r="O592" s="16">
        <v>97500</v>
      </c>
      <c r="P592">
        <f t="shared" si="18"/>
        <v>0</v>
      </c>
      <c r="Q592" t="str">
        <f t="shared" si="19"/>
        <v>Western Canada</v>
      </c>
      <c r="R592">
        <f>IF(Table5[[#This Row],[Position]]="Data Analyst",1,0)</f>
        <v>0</v>
      </c>
      <c r="S592">
        <f>IF(Table5[[#This Row],[Position]]="Data Engineer",1,0)</f>
        <v>0</v>
      </c>
      <c r="T592">
        <f>IF(Table5[[#This Row],[Position]]="Risk Analyst",1,0)</f>
        <v>0</v>
      </c>
      <c r="U592">
        <f>IF(Table5[[#This Row],[Position]]="System Analyst",1,0)</f>
        <v>0</v>
      </c>
      <c r="V592">
        <f>IF(Table5[[#This Row],[Position]]="Business Analyst",1,0)</f>
        <v>0</v>
      </c>
    </row>
    <row r="593" spans="1:22" x14ac:dyDescent="0.2">
      <c r="A593" s="5" t="s">
        <v>81</v>
      </c>
      <c r="B593" s="5" t="s">
        <v>1267</v>
      </c>
      <c r="C593" s="5" t="s">
        <v>50</v>
      </c>
      <c r="D593" s="5" t="s">
        <v>1268</v>
      </c>
      <c r="E593" s="5" t="s">
        <v>154</v>
      </c>
      <c r="F593" s="5" t="s">
        <v>154</v>
      </c>
      <c r="G593" s="5" t="s">
        <v>154</v>
      </c>
      <c r="H593" s="5" t="s">
        <v>31</v>
      </c>
      <c r="I593" s="5" t="s">
        <v>1269</v>
      </c>
      <c r="J593" s="5" t="s">
        <v>20</v>
      </c>
      <c r="K593" s="5" t="s">
        <v>32</v>
      </c>
      <c r="L593" s="5" t="s">
        <v>21</v>
      </c>
      <c r="M593" s="17">
        <v>66000</v>
      </c>
      <c r="N593" s="17">
        <v>84500</v>
      </c>
      <c r="O593" s="18">
        <v>75250</v>
      </c>
      <c r="P593">
        <f t="shared" si="18"/>
        <v>0</v>
      </c>
      <c r="Q593" t="str">
        <f t="shared" si="19"/>
        <v>Central Canada</v>
      </c>
      <c r="R593">
        <f>IF(Table5[[#This Row],[Position]]="Data Analyst",1,0)</f>
        <v>0</v>
      </c>
      <c r="S593">
        <f>IF(Table5[[#This Row],[Position]]="Data Engineer",1,0)</f>
        <v>0</v>
      </c>
      <c r="T593">
        <f>IF(Table5[[#This Row],[Position]]="Risk Analyst",1,0)</f>
        <v>0</v>
      </c>
      <c r="U593">
        <f>IF(Table5[[#This Row],[Position]]="System Analyst",1,0)</f>
        <v>0</v>
      </c>
      <c r="V593">
        <f>IF(Table5[[#This Row],[Position]]="Business Analyst",1,0)</f>
        <v>0</v>
      </c>
    </row>
    <row r="594" spans="1:22" x14ac:dyDescent="0.2">
      <c r="A594" s="4" t="s">
        <v>13</v>
      </c>
      <c r="B594" s="4" t="s">
        <v>1270</v>
      </c>
      <c r="C594" s="4" t="s">
        <v>28</v>
      </c>
      <c r="D594" s="4" t="s">
        <v>1271</v>
      </c>
      <c r="E594" s="4" t="s">
        <v>1272</v>
      </c>
      <c r="F594" s="4" t="s">
        <v>1272</v>
      </c>
      <c r="G594" s="4" t="s">
        <v>1272</v>
      </c>
      <c r="H594" s="4" t="s">
        <v>31</v>
      </c>
      <c r="I594" s="4" t="s">
        <v>87</v>
      </c>
      <c r="J594" s="4" t="s">
        <v>20</v>
      </c>
      <c r="K594" s="4" t="s">
        <v>32</v>
      </c>
      <c r="L594" s="4" t="s">
        <v>46</v>
      </c>
      <c r="M594" s="15">
        <v>45344</v>
      </c>
      <c r="N594" s="15">
        <v>57200</v>
      </c>
      <c r="O594" s="16">
        <v>51272</v>
      </c>
      <c r="P594">
        <f t="shared" si="18"/>
        <v>0</v>
      </c>
      <c r="Q594" t="str">
        <f t="shared" si="19"/>
        <v>Central Canada</v>
      </c>
      <c r="R594">
        <f>IF(Table5[[#This Row],[Position]]="Data Analyst",1,0)</f>
        <v>1</v>
      </c>
      <c r="S594">
        <f>IF(Table5[[#This Row],[Position]]="Data Engineer",1,0)</f>
        <v>0</v>
      </c>
      <c r="T594">
        <f>IF(Table5[[#This Row],[Position]]="Risk Analyst",1,0)</f>
        <v>0</v>
      </c>
      <c r="U594">
        <f>IF(Table5[[#This Row],[Position]]="System Analyst",1,0)</f>
        <v>0</v>
      </c>
      <c r="V594">
        <f>IF(Table5[[#This Row],[Position]]="Business Analyst",1,0)</f>
        <v>0</v>
      </c>
    </row>
    <row r="595" spans="1:22" x14ac:dyDescent="0.2">
      <c r="A595" s="5" t="s">
        <v>88</v>
      </c>
      <c r="B595" s="5" t="s">
        <v>1273</v>
      </c>
      <c r="C595" s="5" t="s">
        <v>90</v>
      </c>
      <c r="D595" s="5" t="s">
        <v>1274</v>
      </c>
      <c r="E595" s="5" t="s">
        <v>37</v>
      </c>
      <c r="F595" s="5" t="s">
        <v>37</v>
      </c>
      <c r="G595" s="5" t="s">
        <v>37</v>
      </c>
      <c r="H595" s="5" t="s">
        <v>31</v>
      </c>
      <c r="I595" s="5" t="s">
        <v>526</v>
      </c>
      <c r="J595" s="5" t="s">
        <v>20</v>
      </c>
      <c r="K595" s="5" t="s">
        <v>32</v>
      </c>
      <c r="L595" s="5" t="s">
        <v>21</v>
      </c>
      <c r="M595" s="17">
        <v>85816.8</v>
      </c>
      <c r="N595" s="17">
        <v>91520</v>
      </c>
      <c r="O595" s="18">
        <v>88668.4</v>
      </c>
      <c r="P595">
        <f t="shared" si="18"/>
        <v>0</v>
      </c>
      <c r="Q595" t="str">
        <f t="shared" si="19"/>
        <v>Central Canada</v>
      </c>
      <c r="R595">
        <f>IF(Table5[[#This Row],[Position]]="Data Analyst",1,0)</f>
        <v>0</v>
      </c>
      <c r="S595">
        <f>IF(Table5[[#This Row],[Position]]="Data Engineer",1,0)</f>
        <v>0</v>
      </c>
      <c r="T595">
        <f>IF(Table5[[#This Row],[Position]]="Risk Analyst",1,0)</f>
        <v>0</v>
      </c>
      <c r="U595">
        <f>IF(Table5[[#This Row],[Position]]="System Analyst",1,0)</f>
        <v>1</v>
      </c>
      <c r="V595">
        <f>IF(Table5[[#This Row],[Position]]="Business Analyst",1,0)</f>
        <v>0</v>
      </c>
    </row>
    <row r="596" spans="1:22" x14ac:dyDescent="0.2">
      <c r="A596" s="4" t="s">
        <v>48</v>
      </c>
      <c r="B596" s="4" t="s">
        <v>1275</v>
      </c>
      <c r="C596" s="4" t="s">
        <v>90</v>
      </c>
      <c r="D596" s="4" t="s">
        <v>1276</v>
      </c>
      <c r="E596" s="4" t="s">
        <v>316</v>
      </c>
      <c r="F596" s="4" t="s">
        <v>316</v>
      </c>
      <c r="G596" s="4" t="s">
        <v>316</v>
      </c>
      <c r="H596" s="4" t="s">
        <v>31</v>
      </c>
      <c r="I596" s="4" t="s">
        <v>1277</v>
      </c>
      <c r="J596" s="4" t="s">
        <v>20</v>
      </c>
      <c r="K596" s="4" t="s">
        <v>32</v>
      </c>
      <c r="L596" s="4" t="s">
        <v>46</v>
      </c>
      <c r="M596" s="15">
        <v>68500</v>
      </c>
      <c r="N596" s="15">
        <v>87000</v>
      </c>
      <c r="O596" s="16">
        <v>77750</v>
      </c>
      <c r="P596">
        <f t="shared" si="18"/>
        <v>0</v>
      </c>
      <c r="Q596" t="str">
        <f t="shared" si="19"/>
        <v>Central Canada</v>
      </c>
      <c r="R596">
        <f>IF(Table5[[#This Row],[Position]]="Data Analyst",1,0)</f>
        <v>0</v>
      </c>
      <c r="S596">
        <f>IF(Table5[[#This Row],[Position]]="Data Engineer",1,0)</f>
        <v>0</v>
      </c>
      <c r="T596">
        <f>IF(Table5[[#This Row],[Position]]="Risk Analyst",1,0)</f>
        <v>0</v>
      </c>
      <c r="U596">
        <f>IF(Table5[[#This Row],[Position]]="System Analyst",1,0)</f>
        <v>1</v>
      </c>
      <c r="V596">
        <f>IF(Table5[[#This Row],[Position]]="Business Analyst",1,0)</f>
        <v>0</v>
      </c>
    </row>
    <row r="597" spans="1:22" x14ac:dyDescent="0.2">
      <c r="A597" s="5" t="s">
        <v>13</v>
      </c>
      <c r="B597" s="5" t="s">
        <v>1278</v>
      </c>
      <c r="C597" s="5" t="s">
        <v>23</v>
      </c>
      <c r="D597" s="5" t="s">
        <v>1279</v>
      </c>
      <c r="E597" s="5" t="s">
        <v>17</v>
      </c>
      <c r="F597" s="5" t="s">
        <v>17</v>
      </c>
      <c r="G597" s="5" t="s">
        <v>17</v>
      </c>
      <c r="H597" s="5" t="s">
        <v>18</v>
      </c>
      <c r="I597" s="5" t="s">
        <v>1280</v>
      </c>
      <c r="J597" s="5" t="s">
        <v>20</v>
      </c>
      <c r="K597" s="5" t="s">
        <v>17</v>
      </c>
      <c r="L597" s="5" t="s">
        <v>1281</v>
      </c>
      <c r="M597" s="17">
        <v>70000</v>
      </c>
      <c r="N597" s="17">
        <v>87110</v>
      </c>
      <c r="O597" s="18">
        <v>78555</v>
      </c>
      <c r="P597">
        <f t="shared" si="18"/>
        <v>1</v>
      </c>
      <c r="Q597" t="str">
        <f t="shared" si="19"/>
        <v>Northern Canada</v>
      </c>
      <c r="R597">
        <f>IF(Table5[[#This Row],[Position]]="Data Analyst",1,0)</f>
        <v>0</v>
      </c>
      <c r="S597">
        <f>IF(Table5[[#This Row],[Position]]="Data Engineer",1,0)</f>
        <v>0</v>
      </c>
      <c r="T597">
        <f>IF(Table5[[#This Row],[Position]]="Risk Analyst",1,0)</f>
        <v>0</v>
      </c>
      <c r="U597">
        <f>IF(Table5[[#This Row],[Position]]="System Analyst",1,0)</f>
        <v>0</v>
      </c>
      <c r="V597">
        <f>IF(Table5[[#This Row],[Position]]="Business Analyst",1,0)</f>
        <v>1</v>
      </c>
    </row>
    <row r="598" spans="1:22" x14ac:dyDescent="0.2">
      <c r="A598" s="4" t="s">
        <v>55</v>
      </c>
      <c r="B598" s="4" t="s">
        <v>1282</v>
      </c>
      <c r="C598" s="4" t="s">
        <v>50</v>
      </c>
      <c r="D598" s="4" t="s">
        <v>374</v>
      </c>
      <c r="E598" s="4" t="s">
        <v>136</v>
      </c>
      <c r="F598" s="4" t="s">
        <v>136</v>
      </c>
      <c r="G598" s="4" t="s">
        <v>136</v>
      </c>
      <c r="H598" s="4" t="s">
        <v>100</v>
      </c>
      <c r="I598" s="4" t="s">
        <v>87</v>
      </c>
      <c r="J598" s="4" t="s">
        <v>223</v>
      </c>
      <c r="K598" s="4" t="s">
        <v>32</v>
      </c>
      <c r="L598" s="4" t="s">
        <v>33</v>
      </c>
      <c r="M598" s="15">
        <v>85915.26</v>
      </c>
      <c r="N598" s="15">
        <v>108564.32</v>
      </c>
      <c r="O598" s="21">
        <v>97239.79</v>
      </c>
      <c r="P598">
        <f t="shared" si="18"/>
        <v>0</v>
      </c>
      <c r="Q598" t="str">
        <f t="shared" si="19"/>
        <v>Western Canada</v>
      </c>
      <c r="R598">
        <f>IF(Table5[[#This Row],[Position]]="Data Analyst",1,0)</f>
        <v>0</v>
      </c>
      <c r="S598">
        <f>IF(Table5[[#This Row],[Position]]="Data Engineer",1,0)</f>
        <v>0</v>
      </c>
      <c r="T598">
        <f>IF(Table5[[#This Row],[Position]]="Risk Analyst",1,0)</f>
        <v>0</v>
      </c>
      <c r="U598">
        <f>IF(Table5[[#This Row],[Position]]="System Analyst",1,0)</f>
        <v>0</v>
      </c>
      <c r="V598">
        <f>IF(Table5[[#This Row],[Position]]="Business Analyst",1,0)</f>
        <v>0</v>
      </c>
    </row>
    <row r="599" spans="1:22" x14ac:dyDescent="0.2">
      <c r="A599" s="5" t="s">
        <v>96</v>
      </c>
      <c r="B599" s="5" t="s">
        <v>606</v>
      </c>
      <c r="C599" s="5" t="s">
        <v>50</v>
      </c>
      <c r="D599" s="5" t="s">
        <v>852</v>
      </c>
      <c r="E599" s="5" t="s">
        <v>99</v>
      </c>
      <c r="F599" s="5" t="s">
        <v>99</v>
      </c>
      <c r="G599" s="5" t="s">
        <v>99</v>
      </c>
      <c r="H599" s="5" t="s">
        <v>100</v>
      </c>
      <c r="I599" s="5" t="s">
        <v>54</v>
      </c>
      <c r="J599" s="5" t="s">
        <v>20</v>
      </c>
      <c r="K599" s="5" t="s">
        <v>32</v>
      </c>
      <c r="L599" s="5" t="s">
        <v>21</v>
      </c>
      <c r="M599" s="17">
        <v>50000</v>
      </c>
      <c r="N599" s="17">
        <v>76458</v>
      </c>
      <c r="O599" s="18">
        <v>63229</v>
      </c>
      <c r="P599">
        <f t="shared" si="18"/>
        <v>0</v>
      </c>
      <c r="Q599" t="str">
        <f t="shared" si="19"/>
        <v>Western Canada</v>
      </c>
      <c r="R599">
        <f>IF(Table5[[#This Row],[Position]]="Data Analyst",1,0)</f>
        <v>0</v>
      </c>
      <c r="S599">
        <f>IF(Table5[[#This Row],[Position]]="Data Engineer",1,0)</f>
        <v>0</v>
      </c>
      <c r="T599">
        <f>IF(Table5[[#This Row],[Position]]="Risk Analyst",1,0)</f>
        <v>0</v>
      </c>
      <c r="U599">
        <f>IF(Table5[[#This Row],[Position]]="System Analyst",1,0)</f>
        <v>0</v>
      </c>
      <c r="V599">
        <f>IF(Table5[[#This Row],[Position]]="Business Analyst",1,0)</f>
        <v>0</v>
      </c>
    </row>
    <row r="600" spans="1:22" x14ac:dyDescent="0.2">
      <c r="A600" s="4" t="s">
        <v>81</v>
      </c>
      <c r="B600" s="4" t="s">
        <v>1284</v>
      </c>
      <c r="C600" s="4" t="s">
        <v>50</v>
      </c>
      <c r="D600" s="4" t="s">
        <v>1285</v>
      </c>
      <c r="E600" s="4" t="s">
        <v>608</v>
      </c>
      <c r="F600" s="4" t="s">
        <v>608</v>
      </c>
      <c r="G600" s="4" t="s">
        <v>608</v>
      </c>
      <c r="H600" s="4" t="s">
        <v>31</v>
      </c>
      <c r="I600" s="4" t="s">
        <v>54</v>
      </c>
      <c r="J600" s="4" t="s">
        <v>375</v>
      </c>
      <c r="K600" s="4" t="s">
        <v>32</v>
      </c>
      <c r="L600" s="4" t="s">
        <v>21</v>
      </c>
      <c r="M600" s="15">
        <v>48000</v>
      </c>
      <c r="N600" s="15">
        <v>57200</v>
      </c>
      <c r="O600" s="16">
        <v>52600</v>
      </c>
      <c r="P600">
        <f t="shared" si="18"/>
        <v>0</v>
      </c>
      <c r="Q600" t="str">
        <f t="shared" si="19"/>
        <v>Central Canada</v>
      </c>
      <c r="R600">
        <f>IF(Table5[[#This Row],[Position]]="Data Analyst",1,0)</f>
        <v>0</v>
      </c>
      <c r="S600">
        <f>IF(Table5[[#This Row],[Position]]="Data Engineer",1,0)</f>
        <v>0</v>
      </c>
      <c r="T600">
        <f>IF(Table5[[#This Row],[Position]]="Risk Analyst",1,0)</f>
        <v>0</v>
      </c>
      <c r="U600">
        <f>IF(Table5[[#This Row],[Position]]="System Analyst",1,0)</f>
        <v>0</v>
      </c>
      <c r="V600">
        <f>IF(Table5[[#This Row],[Position]]="Business Analyst",1,0)</f>
        <v>0</v>
      </c>
    </row>
    <row r="601" spans="1:22" x14ac:dyDescent="0.2">
      <c r="A601" s="5" t="s">
        <v>55</v>
      </c>
      <c r="B601" s="5" t="s">
        <v>1286</v>
      </c>
      <c r="C601" s="5" t="s">
        <v>23</v>
      </c>
      <c r="D601" s="5" t="s">
        <v>1287</v>
      </c>
      <c r="E601" s="5" t="s">
        <v>37</v>
      </c>
      <c r="F601" s="5" t="s">
        <v>37</v>
      </c>
      <c r="G601" s="5" t="s">
        <v>37</v>
      </c>
      <c r="H601" s="5" t="s">
        <v>31</v>
      </c>
      <c r="I601" s="5" t="s">
        <v>1288</v>
      </c>
      <c r="J601" s="5" t="s">
        <v>20</v>
      </c>
      <c r="K601" s="5" t="s">
        <v>32</v>
      </c>
      <c r="L601" s="5" t="s">
        <v>21</v>
      </c>
      <c r="M601" s="17">
        <v>30240.560000000001</v>
      </c>
      <c r="N601" s="17">
        <v>57200</v>
      </c>
      <c r="O601" s="18">
        <v>43720.28</v>
      </c>
      <c r="P601">
        <f t="shared" si="18"/>
        <v>0</v>
      </c>
      <c r="Q601" t="str">
        <f t="shared" si="19"/>
        <v>Central Canada</v>
      </c>
      <c r="R601">
        <f>IF(Table5[[#This Row],[Position]]="Data Analyst",1,0)</f>
        <v>0</v>
      </c>
      <c r="S601">
        <f>IF(Table5[[#This Row],[Position]]="Data Engineer",1,0)</f>
        <v>0</v>
      </c>
      <c r="T601">
        <f>IF(Table5[[#This Row],[Position]]="Risk Analyst",1,0)</f>
        <v>0</v>
      </c>
      <c r="U601">
        <f>IF(Table5[[#This Row],[Position]]="System Analyst",1,0)</f>
        <v>0</v>
      </c>
      <c r="V601">
        <f>IF(Table5[[#This Row],[Position]]="Business Analyst",1,0)</f>
        <v>1</v>
      </c>
    </row>
    <row r="602" spans="1:22" x14ac:dyDescent="0.2">
      <c r="A602" s="4" t="s">
        <v>55</v>
      </c>
      <c r="B602" s="4" t="s">
        <v>1289</v>
      </c>
      <c r="C602" s="4" t="s">
        <v>50</v>
      </c>
      <c r="D602" s="4" t="s">
        <v>1290</v>
      </c>
      <c r="E602" s="4" t="s">
        <v>1291</v>
      </c>
      <c r="F602" s="4" t="s">
        <v>1291</v>
      </c>
      <c r="G602" s="4" t="s">
        <v>1291</v>
      </c>
      <c r="H602" s="4" t="s">
        <v>146</v>
      </c>
      <c r="I602" s="4" t="s">
        <v>1292</v>
      </c>
      <c r="J602" s="4" t="s">
        <v>20</v>
      </c>
      <c r="K602" s="4" t="s">
        <v>32</v>
      </c>
      <c r="L602" s="4" t="s">
        <v>21</v>
      </c>
      <c r="M602" s="15">
        <v>68000</v>
      </c>
      <c r="N602" s="15">
        <v>88300</v>
      </c>
      <c r="O602" s="16">
        <v>78150</v>
      </c>
      <c r="P602">
        <f t="shared" si="18"/>
        <v>0</v>
      </c>
      <c r="Q602" t="str">
        <f t="shared" si="19"/>
        <v>Central Canada</v>
      </c>
      <c r="R602">
        <f>IF(Table5[[#This Row],[Position]]="Data Analyst",1,0)</f>
        <v>0</v>
      </c>
      <c r="S602">
        <f>IF(Table5[[#This Row],[Position]]="Data Engineer",1,0)</f>
        <v>0</v>
      </c>
      <c r="T602">
        <f>IF(Table5[[#This Row],[Position]]="Risk Analyst",1,0)</f>
        <v>0</v>
      </c>
      <c r="U602">
        <f>IF(Table5[[#This Row],[Position]]="System Analyst",1,0)</f>
        <v>0</v>
      </c>
      <c r="V602">
        <f>IF(Table5[[#This Row],[Position]]="Business Analyst",1,0)</f>
        <v>0</v>
      </c>
    </row>
    <row r="603" spans="1:22" x14ac:dyDescent="0.2">
      <c r="A603" s="5" t="s">
        <v>81</v>
      </c>
      <c r="B603" s="5" t="s">
        <v>1293</v>
      </c>
      <c r="C603" s="5" t="s">
        <v>23</v>
      </c>
      <c r="D603" s="5" t="s">
        <v>484</v>
      </c>
      <c r="E603" s="5" t="s">
        <v>37</v>
      </c>
      <c r="F603" s="5" t="s">
        <v>37</v>
      </c>
      <c r="G603" s="5" t="s">
        <v>37</v>
      </c>
      <c r="H603" s="5" t="s">
        <v>31</v>
      </c>
      <c r="I603" s="5" t="s">
        <v>18</v>
      </c>
      <c r="J603" s="5" t="s">
        <v>45</v>
      </c>
      <c r="K603" s="5" t="s">
        <v>32</v>
      </c>
      <c r="L603" s="5" t="s">
        <v>33</v>
      </c>
      <c r="M603" s="17">
        <v>66000</v>
      </c>
      <c r="N603" s="17">
        <v>84500</v>
      </c>
      <c r="O603" s="18">
        <v>75250</v>
      </c>
      <c r="P603">
        <f t="shared" si="18"/>
        <v>0</v>
      </c>
      <c r="Q603" t="str">
        <f t="shared" si="19"/>
        <v>Central Canada</v>
      </c>
      <c r="R603">
        <f>IF(Table5[[#This Row],[Position]]="Data Analyst",1,0)</f>
        <v>0</v>
      </c>
      <c r="S603">
        <f>IF(Table5[[#This Row],[Position]]="Data Engineer",1,0)</f>
        <v>0</v>
      </c>
      <c r="T603">
        <f>IF(Table5[[#This Row],[Position]]="Risk Analyst",1,0)</f>
        <v>0</v>
      </c>
      <c r="U603">
        <f>IF(Table5[[#This Row],[Position]]="System Analyst",1,0)</f>
        <v>0</v>
      </c>
      <c r="V603">
        <f>IF(Table5[[#This Row],[Position]]="Business Analyst",1,0)</f>
        <v>1</v>
      </c>
    </row>
    <row r="604" spans="1:22" x14ac:dyDescent="0.2">
      <c r="A604" s="4" t="s">
        <v>81</v>
      </c>
      <c r="B604" s="4" t="s">
        <v>217</v>
      </c>
      <c r="C604" s="4" t="s">
        <v>23</v>
      </c>
      <c r="D604" s="4" t="s">
        <v>1294</v>
      </c>
      <c r="E604" s="4" t="s">
        <v>37</v>
      </c>
      <c r="F604" s="4" t="s">
        <v>37</v>
      </c>
      <c r="G604" s="4" t="s">
        <v>37</v>
      </c>
      <c r="H604" s="4" t="s">
        <v>31</v>
      </c>
      <c r="I604" s="4" t="s">
        <v>18</v>
      </c>
      <c r="J604" s="4" t="s">
        <v>45</v>
      </c>
      <c r="K604" s="4" t="s">
        <v>32</v>
      </c>
      <c r="L604" s="4" t="s">
        <v>33</v>
      </c>
      <c r="M604" s="15">
        <v>137280</v>
      </c>
      <c r="N604" s="15">
        <v>180000</v>
      </c>
      <c r="O604" s="16">
        <v>158640</v>
      </c>
      <c r="P604">
        <f t="shared" si="18"/>
        <v>0</v>
      </c>
      <c r="Q604" t="str">
        <f t="shared" si="19"/>
        <v>Central Canada</v>
      </c>
      <c r="R604">
        <f>IF(Table5[[#This Row],[Position]]="Data Analyst",1,0)</f>
        <v>0</v>
      </c>
      <c r="S604">
        <f>IF(Table5[[#This Row],[Position]]="Data Engineer",1,0)</f>
        <v>0</v>
      </c>
      <c r="T604">
        <f>IF(Table5[[#This Row],[Position]]="Risk Analyst",1,0)</f>
        <v>0</v>
      </c>
      <c r="U604">
        <f>IF(Table5[[#This Row],[Position]]="System Analyst",1,0)</f>
        <v>0</v>
      </c>
      <c r="V604">
        <f>IF(Table5[[#This Row],[Position]]="Business Analyst",1,0)</f>
        <v>1</v>
      </c>
    </row>
    <row r="605" spans="1:22" x14ac:dyDescent="0.2">
      <c r="A605" s="5" t="s">
        <v>55</v>
      </c>
      <c r="B605" s="5" t="s">
        <v>1289</v>
      </c>
      <c r="C605" s="5" t="s">
        <v>50</v>
      </c>
      <c r="D605" s="5" t="s">
        <v>1290</v>
      </c>
      <c r="E605" s="5" t="s">
        <v>1291</v>
      </c>
      <c r="F605" s="5" t="s">
        <v>1291</v>
      </c>
      <c r="G605" s="5" t="s">
        <v>1291</v>
      </c>
      <c r="H605" s="5" t="s">
        <v>146</v>
      </c>
      <c r="I605" s="5" t="s">
        <v>1292</v>
      </c>
      <c r="J605" s="5" t="s">
        <v>20</v>
      </c>
      <c r="K605" s="5" t="s">
        <v>32</v>
      </c>
      <c r="L605" s="5" t="s">
        <v>21</v>
      </c>
      <c r="M605" s="17">
        <v>68000</v>
      </c>
      <c r="N605" s="17">
        <v>88300</v>
      </c>
      <c r="O605" s="18">
        <v>78150</v>
      </c>
      <c r="P605">
        <f t="shared" si="18"/>
        <v>0</v>
      </c>
      <c r="Q605" t="str">
        <f t="shared" si="19"/>
        <v>Central Canada</v>
      </c>
      <c r="R605">
        <f>IF(Table5[[#This Row],[Position]]="Data Analyst",1,0)</f>
        <v>0</v>
      </c>
      <c r="S605">
        <f>IF(Table5[[#This Row],[Position]]="Data Engineer",1,0)</f>
        <v>0</v>
      </c>
      <c r="T605">
        <f>IF(Table5[[#This Row],[Position]]="Risk Analyst",1,0)</f>
        <v>0</v>
      </c>
      <c r="U605">
        <f>IF(Table5[[#This Row],[Position]]="System Analyst",1,0)</f>
        <v>0</v>
      </c>
      <c r="V605">
        <f>IF(Table5[[#This Row],[Position]]="Business Analyst",1,0)</f>
        <v>0</v>
      </c>
    </row>
    <row r="606" spans="1:22" x14ac:dyDescent="0.2">
      <c r="A606" s="4" t="s">
        <v>81</v>
      </c>
      <c r="B606" s="4" t="s">
        <v>1293</v>
      </c>
      <c r="C606" s="4" t="s">
        <v>23</v>
      </c>
      <c r="D606" s="4" t="s">
        <v>484</v>
      </c>
      <c r="E606" s="4" t="s">
        <v>37</v>
      </c>
      <c r="F606" s="4" t="s">
        <v>37</v>
      </c>
      <c r="G606" s="4" t="s">
        <v>37</v>
      </c>
      <c r="H606" s="4" t="s">
        <v>31</v>
      </c>
      <c r="I606" s="4" t="s">
        <v>18</v>
      </c>
      <c r="J606" s="4" t="s">
        <v>45</v>
      </c>
      <c r="K606" s="4" t="s">
        <v>32</v>
      </c>
      <c r="L606" s="4" t="s">
        <v>33</v>
      </c>
      <c r="M606" s="15">
        <v>66000</v>
      </c>
      <c r="N606" s="15">
        <v>84500</v>
      </c>
      <c r="O606" s="16">
        <v>75250</v>
      </c>
      <c r="P606">
        <f t="shared" si="18"/>
        <v>0</v>
      </c>
      <c r="Q606" t="str">
        <f t="shared" si="19"/>
        <v>Central Canada</v>
      </c>
      <c r="R606">
        <f>IF(Table5[[#This Row],[Position]]="Data Analyst",1,0)</f>
        <v>0</v>
      </c>
      <c r="S606">
        <f>IF(Table5[[#This Row],[Position]]="Data Engineer",1,0)</f>
        <v>0</v>
      </c>
      <c r="T606">
        <f>IF(Table5[[#This Row],[Position]]="Risk Analyst",1,0)</f>
        <v>0</v>
      </c>
      <c r="U606">
        <f>IF(Table5[[#This Row],[Position]]="System Analyst",1,0)</f>
        <v>0</v>
      </c>
      <c r="V606">
        <f>IF(Table5[[#This Row],[Position]]="Business Analyst",1,0)</f>
        <v>1</v>
      </c>
    </row>
    <row r="607" spans="1:22" x14ac:dyDescent="0.2">
      <c r="A607" s="5" t="s">
        <v>48</v>
      </c>
      <c r="B607" s="5" t="s">
        <v>1295</v>
      </c>
      <c r="C607" s="5" t="s">
        <v>50</v>
      </c>
      <c r="D607" s="5" t="s">
        <v>51</v>
      </c>
      <c r="E607" s="5" t="s">
        <v>1296</v>
      </c>
      <c r="F607" s="5" t="s">
        <v>1296</v>
      </c>
      <c r="G607" s="5" t="s">
        <v>1296</v>
      </c>
      <c r="H607" s="5" t="s">
        <v>186</v>
      </c>
      <c r="I607" s="5" t="s">
        <v>54</v>
      </c>
      <c r="J607" s="5" t="s">
        <v>20</v>
      </c>
      <c r="K607" s="5" t="s">
        <v>32</v>
      </c>
      <c r="L607" s="5" t="s">
        <v>21</v>
      </c>
      <c r="M607" s="17">
        <v>68500</v>
      </c>
      <c r="N607" s="17">
        <v>87000</v>
      </c>
      <c r="O607" s="18">
        <v>77750</v>
      </c>
      <c r="P607">
        <f t="shared" si="18"/>
        <v>0</v>
      </c>
      <c r="Q607" t="str">
        <f t="shared" si="19"/>
        <v>Atlantic Canada</v>
      </c>
      <c r="R607">
        <f>IF(Table5[[#This Row],[Position]]="Data Analyst",1,0)</f>
        <v>0</v>
      </c>
      <c r="S607">
        <f>IF(Table5[[#This Row],[Position]]="Data Engineer",1,0)</f>
        <v>0</v>
      </c>
      <c r="T607">
        <f>IF(Table5[[#This Row],[Position]]="Risk Analyst",1,0)</f>
        <v>0</v>
      </c>
      <c r="U607">
        <f>IF(Table5[[#This Row],[Position]]="System Analyst",1,0)</f>
        <v>0</v>
      </c>
      <c r="V607">
        <f>IF(Table5[[#This Row],[Position]]="Business Analyst",1,0)</f>
        <v>0</v>
      </c>
    </row>
    <row r="608" spans="1:22" x14ac:dyDescent="0.2">
      <c r="A608" s="4" t="s">
        <v>48</v>
      </c>
      <c r="B608" s="4" t="s">
        <v>1298</v>
      </c>
      <c r="C608" s="4" t="s">
        <v>50</v>
      </c>
      <c r="D608" s="4" t="s">
        <v>1299</v>
      </c>
      <c r="E608" s="4" t="s">
        <v>1835</v>
      </c>
      <c r="F608" s="4" t="s">
        <v>1835</v>
      </c>
      <c r="G608" s="4" t="s">
        <v>1835</v>
      </c>
      <c r="H608" s="4" t="s">
        <v>146</v>
      </c>
      <c r="I608" s="4" t="s">
        <v>1300</v>
      </c>
      <c r="J608" s="4" t="s">
        <v>20</v>
      </c>
      <c r="K608" s="4" t="s">
        <v>32</v>
      </c>
      <c r="L608" s="4" t="s">
        <v>21</v>
      </c>
      <c r="M608" s="15">
        <v>68500</v>
      </c>
      <c r="N608" s="15">
        <v>87000</v>
      </c>
      <c r="O608" s="16">
        <v>77750</v>
      </c>
      <c r="P608">
        <f t="shared" si="18"/>
        <v>0</v>
      </c>
      <c r="Q608" t="str">
        <f t="shared" si="19"/>
        <v>Central Canada</v>
      </c>
      <c r="R608">
        <f>IF(Table5[[#This Row],[Position]]="Data Analyst",1,0)</f>
        <v>0</v>
      </c>
      <c r="S608">
        <f>IF(Table5[[#This Row],[Position]]="Data Engineer",1,0)</f>
        <v>0</v>
      </c>
      <c r="T608">
        <f>IF(Table5[[#This Row],[Position]]="Risk Analyst",1,0)</f>
        <v>0</v>
      </c>
      <c r="U608">
        <f>IF(Table5[[#This Row],[Position]]="System Analyst",1,0)</f>
        <v>0</v>
      </c>
      <c r="V608">
        <f>IF(Table5[[#This Row],[Position]]="Business Analyst",1,0)</f>
        <v>0</v>
      </c>
    </row>
    <row r="609" spans="1:22" x14ac:dyDescent="0.2">
      <c r="A609" s="5" t="s">
        <v>55</v>
      </c>
      <c r="B609" s="5" t="s">
        <v>1301</v>
      </c>
      <c r="C609" s="5" t="s">
        <v>23</v>
      </c>
      <c r="D609" s="5" t="s">
        <v>1302</v>
      </c>
      <c r="E609" s="5" t="s">
        <v>63</v>
      </c>
      <c r="F609" s="5" t="s">
        <v>63</v>
      </c>
      <c r="G609" s="5" t="s">
        <v>63</v>
      </c>
      <c r="H609" s="5" t="s">
        <v>53</v>
      </c>
      <c r="I609" s="5" t="s">
        <v>19</v>
      </c>
      <c r="J609" s="5" t="s">
        <v>20</v>
      </c>
      <c r="K609" s="5" t="s">
        <v>32</v>
      </c>
      <c r="L609" s="5" t="s">
        <v>21</v>
      </c>
      <c r="M609" s="17">
        <v>67861</v>
      </c>
      <c r="N609" s="17">
        <v>93310.8</v>
      </c>
      <c r="O609" s="18">
        <v>80585.899999999994</v>
      </c>
      <c r="P609">
        <f t="shared" si="18"/>
        <v>0</v>
      </c>
      <c r="Q609" t="str">
        <f t="shared" si="19"/>
        <v>Western Canada</v>
      </c>
      <c r="R609">
        <f>IF(Table5[[#This Row],[Position]]="Data Analyst",1,0)</f>
        <v>0</v>
      </c>
      <c r="S609">
        <f>IF(Table5[[#This Row],[Position]]="Data Engineer",1,0)</f>
        <v>0</v>
      </c>
      <c r="T609">
        <f>IF(Table5[[#This Row],[Position]]="Risk Analyst",1,0)</f>
        <v>0</v>
      </c>
      <c r="U609">
        <f>IF(Table5[[#This Row],[Position]]="System Analyst",1,0)</f>
        <v>0</v>
      </c>
      <c r="V609">
        <f>IF(Table5[[#This Row],[Position]]="Business Analyst",1,0)</f>
        <v>1</v>
      </c>
    </row>
    <row r="610" spans="1:22" x14ac:dyDescent="0.2">
      <c r="A610" s="4" t="s">
        <v>48</v>
      </c>
      <c r="B610" s="4" t="s">
        <v>1303</v>
      </c>
      <c r="C610" s="4" t="s">
        <v>23</v>
      </c>
      <c r="D610" s="4" t="s">
        <v>1304</v>
      </c>
      <c r="E610" s="4" t="s">
        <v>123</v>
      </c>
      <c r="F610" s="4" t="s">
        <v>123</v>
      </c>
      <c r="G610" s="4" t="s">
        <v>123</v>
      </c>
      <c r="H610" s="4" t="s">
        <v>31</v>
      </c>
      <c r="I610" s="4" t="s">
        <v>1305</v>
      </c>
      <c r="J610" s="4" t="s">
        <v>20</v>
      </c>
      <c r="K610" s="4" t="s">
        <v>32</v>
      </c>
      <c r="L610" s="4" t="s">
        <v>21</v>
      </c>
      <c r="M610" s="15">
        <v>68500</v>
      </c>
      <c r="N610" s="15">
        <v>87000</v>
      </c>
      <c r="O610" s="16">
        <v>77750</v>
      </c>
      <c r="P610">
        <f t="shared" si="18"/>
        <v>0</v>
      </c>
      <c r="Q610" t="str">
        <f t="shared" si="19"/>
        <v>Central Canada</v>
      </c>
      <c r="R610">
        <f>IF(Table5[[#This Row],[Position]]="Data Analyst",1,0)</f>
        <v>0</v>
      </c>
      <c r="S610">
        <f>IF(Table5[[#This Row],[Position]]="Data Engineer",1,0)</f>
        <v>0</v>
      </c>
      <c r="T610">
        <f>IF(Table5[[#This Row],[Position]]="Risk Analyst",1,0)</f>
        <v>0</v>
      </c>
      <c r="U610">
        <f>IF(Table5[[#This Row],[Position]]="System Analyst",1,0)</f>
        <v>0</v>
      </c>
      <c r="V610">
        <f>IF(Table5[[#This Row],[Position]]="Business Analyst",1,0)</f>
        <v>1</v>
      </c>
    </row>
    <row r="611" spans="1:22" x14ac:dyDescent="0.2">
      <c r="A611" s="5" t="s">
        <v>96</v>
      </c>
      <c r="B611" s="5" t="s">
        <v>1306</v>
      </c>
      <c r="C611" s="5" t="s">
        <v>50</v>
      </c>
      <c r="D611" s="5" t="s">
        <v>1307</v>
      </c>
      <c r="E611" s="5" t="s">
        <v>1125</v>
      </c>
      <c r="F611" s="5" t="s">
        <v>1125</v>
      </c>
      <c r="G611" s="5" t="s">
        <v>1125</v>
      </c>
      <c r="H611" s="5" t="s">
        <v>53</v>
      </c>
      <c r="I611" s="5" t="s">
        <v>18</v>
      </c>
      <c r="J611" s="5" t="s">
        <v>20</v>
      </c>
      <c r="K611" s="5" t="s">
        <v>32</v>
      </c>
      <c r="L611" s="5" t="s">
        <v>21</v>
      </c>
      <c r="M611" s="17">
        <v>60000</v>
      </c>
      <c r="N611" s="17">
        <v>70000</v>
      </c>
      <c r="O611" s="18">
        <v>65000</v>
      </c>
      <c r="P611">
        <f t="shared" si="18"/>
        <v>0</v>
      </c>
      <c r="Q611" t="str">
        <f t="shared" si="19"/>
        <v>Western Canada</v>
      </c>
      <c r="R611">
        <f>IF(Table5[[#This Row],[Position]]="Data Analyst",1,0)</f>
        <v>0</v>
      </c>
      <c r="S611">
        <f>IF(Table5[[#This Row],[Position]]="Data Engineer",1,0)</f>
        <v>0</v>
      </c>
      <c r="T611">
        <f>IF(Table5[[#This Row],[Position]]="Risk Analyst",1,0)</f>
        <v>0</v>
      </c>
      <c r="U611">
        <f>IF(Table5[[#This Row],[Position]]="System Analyst",1,0)</f>
        <v>0</v>
      </c>
      <c r="V611">
        <f>IF(Table5[[#This Row],[Position]]="Business Analyst",1,0)</f>
        <v>0</v>
      </c>
    </row>
    <row r="612" spans="1:22" x14ac:dyDescent="0.2">
      <c r="A612" s="4" t="s">
        <v>88</v>
      </c>
      <c r="B612" s="4" t="s">
        <v>1308</v>
      </c>
      <c r="C612" s="4" t="s">
        <v>90</v>
      </c>
      <c r="D612" s="4" t="s">
        <v>1309</v>
      </c>
      <c r="E612" s="4" t="s">
        <v>37</v>
      </c>
      <c r="F612" s="4" t="s">
        <v>37</v>
      </c>
      <c r="G612" s="4" t="s">
        <v>37</v>
      </c>
      <c r="H612" s="4" t="s">
        <v>31</v>
      </c>
      <c r="I612" s="4" t="s">
        <v>18</v>
      </c>
      <c r="J612" s="4" t="s">
        <v>20</v>
      </c>
      <c r="K612" s="4" t="s">
        <v>32</v>
      </c>
      <c r="L612" s="4" t="s">
        <v>21</v>
      </c>
      <c r="M612" s="15">
        <v>92610</v>
      </c>
      <c r="N612" s="15">
        <v>103700</v>
      </c>
      <c r="O612" s="16">
        <v>98155</v>
      </c>
      <c r="P612">
        <f t="shared" si="18"/>
        <v>0</v>
      </c>
      <c r="Q612" t="str">
        <f t="shared" si="19"/>
        <v>Central Canada</v>
      </c>
      <c r="R612">
        <f>IF(Table5[[#This Row],[Position]]="Data Analyst",1,0)</f>
        <v>0</v>
      </c>
      <c r="S612">
        <f>IF(Table5[[#This Row],[Position]]="Data Engineer",1,0)</f>
        <v>0</v>
      </c>
      <c r="T612">
        <f>IF(Table5[[#This Row],[Position]]="Risk Analyst",1,0)</f>
        <v>0</v>
      </c>
      <c r="U612">
        <f>IF(Table5[[#This Row],[Position]]="System Analyst",1,0)</f>
        <v>1</v>
      </c>
      <c r="V612">
        <f>IF(Table5[[#This Row],[Position]]="Business Analyst",1,0)</f>
        <v>0</v>
      </c>
    </row>
    <row r="613" spans="1:22" x14ac:dyDescent="0.2">
      <c r="A613" s="5" t="s">
        <v>26</v>
      </c>
      <c r="B613" s="5" t="s">
        <v>1310</v>
      </c>
      <c r="C613" s="5" t="s">
        <v>28</v>
      </c>
      <c r="D613" s="5" t="s">
        <v>1311</v>
      </c>
      <c r="E613" s="5" t="s">
        <v>610</v>
      </c>
      <c r="F613" s="5" t="s">
        <v>610</v>
      </c>
      <c r="G613" s="5" t="s">
        <v>610</v>
      </c>
      <c r="H613" s="5" t="s">
        <v>100</v>
      </c>
      <c r="I613" s="5" t="s">
        <v>54</v>
      </c>
      <c r="J613" s="5" t="s">
        <v>20</v>
      </c>
      <c r="K613" s="5" t="s">
        <v>32</v>
      </c>
      <c r="L613" s="5" t="s">
        <v>21</v>
      </c>
      <c r="M613" s="17">
        <v>64123.59</v>
      </c>
      <c r="N613" s="17">
        <v>86600</v>
      </c>
      <c r="O613" s="18">
        <v>75361.794999999998</v>
      </c>
      <c r="P613">
        <f t="shared" si="18"/>
        <v>0</v>
      </c>
      <c r="Q613" t="str">
        <f t="shared" si="19"/>
        <v>Western Canada</v>
      </c>
      <c r="R613">
        <f>IF(Table5[[#This Row],[Position]]="Data Analyst",1,0)</f>
        <v>1</v>
      </c>
      <c r="S613">
        <f>IF(Table5[[#This Row],[Position]]="Data Engineer",1,0)</f>
        <v>0</v>
      </c>
      <c r="T613">
        <f>IF(Table5[[#This Row],[Position]]="Risk Analyst",1,0)</f>
        <v>0</v>
      </c>
      <c r="U613">
        <f>IF(Table5[[#This Row],[Position]]="System Analyst",1,0)</f>
        <v>0</v>
      </c>
      <c r="V613">
        <f>IF(Table5[[#This Row],[Position]]="Business Analyst",1,0)</f>
        <v>0</v>
      </c>
    </row>
    <row r="614" spans="1:22" x14ac:dyDescent="0.2">
      <c r="A614" s="4" t="s">
        <v>96</v>
      </c>
      <c r="B614" s="4" t="s">
        <v>1312</v>
      </c>
      <c r="C614" s="4" t="s">
        <v>50</v>
      </c>
      <c r="D614" s="4" t="s">
        <v>1313</v>
      </c>
      <c r="E614" s="4" t="s">
        <v>1835</v>
      </c>
      <c r="F614" s="4" t="s">
        <v>1835</v>
      </c>
      <c r="G614" s="4" t="s">
        <v>1835</v>
      </c>
      <c r="H614" s="4" t="s">
        <v>146</v>
      </c>
      <c r="I614" s="4" t="s">
        <v>54</v>
      </c>
      <c r="J614" s="4" t="s">
        <v>20</v>
      </c>
      <c r="K614" s="4" t="s">
        <v>32</v>
      </c>
      <c r="L614" s="4" t="s">
        <v>21</v>
      </c>
      <c r="M614" s="15">
        <v>50000</v>
      </c>
      <c r="N614" s="15">
        <v>76458</v>
      </c>
      <c r="O614" s="16">
        <v>63229</v>
      </c>
      <c r="P614">
        <f t="shared" si="18"/>
        <v>0</v>
      </c>
      <c r="Q614" t="str">
        <f t="shared" si="19"/>
        <v>Central Canada</v>
      </c>
      <c r="R614">
        <f>IF(Table5[[#This Row],[Position]]="Data Analyst",1,0)</f>
        <v>0</v>
      </c>
      <c r="S614">
        <f>IF(Table5[[#This Row],[Position]]="Data Engineer",1,0)</f>
        <v>0</v>
      </c>
      <c r="T614">
        <f>IF(Table5[[#This Row],[Position]]="Risk Analyst",1,0)</f>
        <v>0</v>
      </c>
      <c r="U614">
        <f>IF(Table5[[#This Row],[Position]]="System Analyst",1,0)</f>
        <v>0</v>
      </c>
      <c r="V614">
        <f>IF(Table5[[#This Row],[Position]]="Business Analyst",1,0)</f>
        <v>0</v>
      </c>
    </row>
    <row r="615" spans="1:22" x14ac:dyDescent="0.2">
      <c r="A615" s="5" t="s">
        <v>81</v>
      </c>
      <c r="B615" s="5" t="s">
        <v>1314</v>
      </c>
      <c r="C615" s="5" t="s">
        <v>1031</v>
      </c>
      <c r="D615" s="5" t="s">
        <v>1315</v>
      </c>
      <c r="E615" s="5" t="s">
        <v>17</v>
      </c>
      <c r="F615" s="5" t="s">
        <v>17</v>
      </c>
      <c r="G615" s="5" t="s">
        <v>17</v>
      </c>
      <c r="H615" s="5" t="s">
        <v>18</v>
      </c>
      <c r="I615" s="5" t="s">
        <v>1316</v>
      </c>
      <c r="J615" s="5" t="s">
        <v>45</v>
      </c>
      <c r="K615" s="5" t="s">
        <v>17</v>
      </c>
      <c r="L615" s="5" t="s">
        <v>21</v>
      </c>
      <c r="M615" s="17">
        <v>66000</v>
      </c>
      <c r="N615" s="17">
        <v>84500</v>
      </c>
      <c r="O615" s="18">
        <v>75250</v>
      </c>
      <c r="P615">
        <f t="shared" si="18"/>
        <v>1</v>
      </c>
      <c r="Q615" t="str">
        <f t="shared" si="19"/>
        <v>Northern Canada</v>
      </c>
      <c r="R615">
        <f>IF(Table5[[#This Row],[Position]]="Data Analyst",1,0)</f>
        <v>0</v>
      </c>
      <c r="S615">
        <f>IF(Table5[[#This Row],[Position]]="Data Engineer",1,0)</f>
        <v>0</v>
      </c>
      <c r="T615">
        <f>IF(Table5[[#This Row],[Position]]="Risk Analyst",1,0)</f>
        <v>0</v>
      </c>
      <c r="U615">
        <f>IF(Table5[[#This Row],[Position]]="System Analyst",1,0)</f>
        <v>0</v>
      </c>
      <c r="V615">
        <f>IF(Table5[[#This Row],[Position]]="Business Analyst",1,0)</f>
        <v>0</v>
      </c>
    </row>
    <row r="616" spans="1:22" x14ac:dyDescent="0.2">
      <c r="A616" s="4" t="s">
        <v>81</v>
      </c>
      <c r="B616" s="4" t="s">
        <v>1267</v>
      </c>
      <c r="C616" s="4" t="s">
        <v>50</v>
      </c>
      <c r="D616" s="4" t="s">
        <v>1317</v>
      </c>
      <c r="E616" s="4" t="s">
        <v>1318</v>
      </c>
      <c r="F616" s="4" t="s">
        <v>1318</v>
      </c>
      <c r="G616" s="4" t="s">
        <v>1318</v>
      </c>
      <c r="H616" s="4" t="s">
        <v>53</v>
      </c>
      <c r="I616" s="4" t="s">
        <v>54</v>
      </c>
      <c r="J616" s="4" t="s">
        <v>20</v>
      </c>
      <c r="K616" s="4" t="s">
        <v>32</v>
      </c>
      <c r="L616" s="4" t="s">
        <v>21</v>
      </c>
      <c r="M616" s="15">
        <v>58240</v>
      </c>
      <c r="N616" s="15">
        <v>58240</v>
      </c>
      <c r="O616" s="16">
        <v>58240</v>
      </c>
      <c r="P616">
        <f t="shared" si="18"/>
        <v>0</v>
      </c>
      <c r="Q616" t="str">
        <f t="shared" si="19"/>
        <v>Western Canada</v>
      </c>
      <c r="R616">
        <f>IF(Table5[[#This Row],[Position]]="Data Analyst",1,0)</f>
        <v>0</v>
      </c>
      <c r="S616">
        <f>IF(Table5[[#This Row],[Position]]="Data Engineer",1,0)</f>
        <v>0</v>
      </c>
      <c r="T616">
        <f>IF(Table5[[#This Row],[Position]]="Risk Analyst",1,0)</f>
        <v>0</v>
      </c>
      <c r="U616">
        <f>IF(Table5[[#This Row],[Position]]="System Analyst",1,0)</f>
        <v>0</v>
      </c>
      <c r="V616">
        <f>IF(Table5[[#This Row],[Position]]="Business Analyst",1,0)</f>
        <v>0</v>
      </c>
    </row>
    <row r="617" spans="1:22" x14ac:dyDescent="0.2">
      <c r="A617" s="5" t="s">
        <v>26</v>
      </c>
      <c r="B617" s="5" t="s">
        <v>1319</v>
      </c>
      <c r="C617" s="5" t="s">
        <v>50</v>
      </c>
      <c r="D617" s="5" t="s">
        <v>1070</v>
      </c>
      <c r="E617" s="5" t="s">
        <v>600</v>
      </c>
      <c r="F617" s="5" t="s">
        <v>600</v>
      </c>
      <c r="G617" s="5" t="s">
        <v>600</v>
      </c>
      <c r="H617" s="5" t="s">
        <v>31</v>
      </c>
      <c r="I617" s="5" t="s">
        <v>1320</v>
      </c>
      <c r="J617" s="5" t="s">
        <v>20</v>
      </c>
      <c r="K617" s="5" t="s">
        <v>32</v>
      </c>
      <c r="L617" s="5" t="s">
        <v>21</v>
      </c>
      <c r="M617" s="17">
        <v>64123.59</v>
      </c>
      <c r="N617" s="17">
        <v>86600</v>
      </c>
      <c r="O617" s="18">
        <v>75361.794999999998</v>
      </c>
      <c r="P617">
        <f t="shared" si="18"/>
        <v>0</v>
      </c>
      <c r="Q617" t="str">
        <f t="shared" si="19"/>
        <v>Central Canada</v>
      </c>
      <c r="R617">
        <f>IF(Table5[[#This Row],[Position]]="Data Analyst",1,0)</f>
        <v>0</v>
      </c>
      <c r="S617">
        <f>IF(Table5[[#This Row],[Position]]="Data Engineer",1,0)</f>
        <v>0</v>
      </c>
      <c r="T617">
        <f>IF(Table5[[#This Row],[Position]]="Risk Analyst",1,0)</f>
        <v>0</v>
      </c>
      <c r="U617">
        <f>IF(Table5[[#This Row],[Position]]="System Analyst",1,0)</f>
        <v>0</v>
      </c>
      <c r="V617">
        <f>IF(Table5[[#This Row],[Position]]="Business Analyst",1,0)</f>
        <v>0</v>
      </c>
    </row>
    <row r="618" spans="1:22" x14ac:dyDescent="0.2">
      <c r="A618" s="4" t="s">
        <v>55</v>
      </c>
      <c r="B618" s="4" t="s">
        <v>1321</v>
      </c>
      <c r="C618" s="4" t="s">
        <v>67</v>
      </c>
      <c r="D618" s="4" t="s">
        <v>1322</v>
      </c>
      <c r="E618" s="4" t="s">
        <v>1835</v>
      </c>
      <c r="F618" s="4" t="s">
        <v>1835</v>
      </c>
      <c r="G618" s="4" t="s">
        <v>1835</v>
      </c>
      <c r="H618" s="4" t="s">
        <v>146</v>
      </c>
      <c r="I618" s="4" t="s">
        <v>641</v>
      </c>
      <c r="J618" s="4" t="s">
        <v>20</v>
      </c>
      <c r="K618" s="4" t="s">
        <v>32</v>
      </c>
      <c r="L618" s="4" t="s">
        <v>33</v>
      </c>
      <c r="M618" s="15">
        <v>137280</v>
      </c>
      <c r="N618" s="15">
        <v>145600</v>
      </c>
      <c r="O618" s="16">
        <v>141440</v>
      </c>
      <c r="P618">
        <f t="shared" si="18"/>
        <v>0</v>
      </c>
      <c r="Q618" t="str">
        <f t="shared" si="19"/>
        <v>Central Canada</v>
      </c>
      <c r="R618">
        <f>IF(Table5[[#This Row],[Position]]="Data Analyst",1,0)</f>
        <v>0</v>
      </c>
      <c r="S618">
        <f>IF(Table5[[#This Row],[Position]]="Data Engineer",1,0)</f>
        <v>0</v>
      </c>
      <c r="T618">
        <f>IF(Table5[[#This Row],[Position]]="Risk Analyst",1,0)</f>
        <v>0</v>
      </c>
      <c r="U618">
        <f>IF(Table5[[#This Row],[Position]]="System Analyst",1,0)</f>
        <v>0</v>
      </c>
      <c r="V618">
        <f>IF(Table5[[#This Row],[Position]]="Business Analyst",1,0)</f>
        <v>0</v>
      </c>
    </row>
    <row r="619" spans="1:22" x14ac:dyDescent="0.2">
      <c r="A619" s="5" t="s">
        <v>48</v>
      </c>
      <c r="B619" s="5" t="s">
        <v>1323</v>
      </c>
      <c r="C619" s="5" t="s">
        <v>50</v>
      </c>
      <c r="D619" s="5" t="s">
        <v>1324</v>
      </c>
      <c r="E619" s="5" t="s">
        <v>1005</v>
      </c>
      <c r="F619" s="5" t="s">
        <v>1005</v>
      </c>
      <c r="G619" s="5" t="s">
        <v>1005</v>
      </c>
      <c r="H619" s="5" t="s">
        <v>53</v>
      </c>
      <c r="I619" s="5" t="s">
        <v>54</v>
      </c>
      <c r="J619" s="5" t="s">
        <v>20</v>
      </c>
      <c r="K619" s="5" t="s">
        <v>32</v>
      </c>
      <c r="L619" s="5" t="s">
        <v>21</v>
      </c>
      <c r="M619" s="17">
        <v>30240.560000000001</v>
      </c>
      <c r="N619" s="17">
        <v>57200</v>
      </c>
      <c r="O619" s="18">
        <v>43720.28</v>
      </c>
      <c r="P619">
        <f t="shared" si="18"/>
        <v>0</v>
      </c>
      <c r="Q619" t="str">
        <f t="shared" si="19"/>
        <v>Western Canada</v>
      </c>
      <c r="R619">
        <f>IF(Table5[[#This Row],[Position]]="Data Analyst",1,0)</f>
        <v>0</v>
      </c>
      <c r="S619">
        <f>IF(Table5[[#This Row],[Position]]="Data Engineer",1,0)</f>
        <v>0</v>
      </c>
      <c r="T619">
        <f>IF(Table5[[#This Row],[Position]]="Risk Analyst",1,0)</f>
        <v>0</v>
      </c>
      <c r="U619">
        <f>IF(Table5[[#This Row],[Position]]="System Analyst",1,0)</f>
        <v>0</v>
      </c>
      <c r="V619">
        <f>IF(Table5[[#This Row],[Position]]="Business Analyst",1,0)</f>
        <v>0</v>
      </c>
    </row>
    <row r="620" spans="1:22" x14ac:dyDescent="0.2">
      <c r="A620" s="4" t="s">
        <v>48</v>
      </c>
      <c r="B620" s="4" t="s">
        <v>1325</v>
      </c>
      <c r="C620" s="4" t="s">
        <v>50</v>
      </c>
      <c r="D620" s="4" t="s">
        <v>1326</v>
      </c>
      <c r="E620" s="4" t="s">
        <v>1327</v>
      </c>
      <c r="F620" s="4" t="s">
        <v>1327</v>
      </c>
      <c r="G620" s="4" t="s">
        <v>1327</v>
      </c>
      <c r="H620" s="4" t="s">
        <v>53</v>
      </c>
      <c r="I620" s="4" t="s">
        <v>1328</v>
      </c>
      <c r="J620" s="4" t="s">
        <v>20</v>
      </c>
      <c r="K620" s="4" t="s">
        <v>32</v>
      </c>
      <c r="L620" s="4" t="s">
        <v>33</v>
      </c>
      <c r="M620" s="15">
        <v>94494.399999999994</v>
      </c>
      <c r="N620" s="15">
        <v>111633.60000000001</v>
      </c>
      <c r="O620" s="16">
        <v>103064</v>
      </c>
      <c r="P620">
        <f t="shared" si="18"/>
        <v>0</v>
      </c>
      <c r="Q620" t="str">
        <f t="shared" si="19"/>
        <v>Western Canada</v>
      </c>
      <c r="R620">
        <f>IF(Table5[[#This Row],[Position]]="Data Analyst",1,0)</f>
        <v>0</v>
      </c>
      <c r="S620">
        <f>IF(Table5[[#This Row],[Position]]="Data Engineer",1,0)</f>
        <v>0</v>
      </c>
      <c r="T620">
        <f>IF(Table5[[#This Row],[Position]]="Risk Analyst",1,0)</f>
        <v>0</v>
      </c>
      <c r="U620">
        <f>IF(Table5[[#This Row],[Position]]="System Analyst",1,0)</f>
        <v>0</v>
      </c>
      <c r="V620">
        <f>IF(Table5[[#This Row],[Position]]="Business Analyst",1,0)</f>
        <v>0</v>
      </c>
    </row>
    <row r="621" spans="1:22" x14ac:dyDescent="0.2">
      <c r="A621" s="5" t="s">
        <v>48</v>
      </c>
      <c r="B621" s="5" t="s">
        <v>1329</v>
      </c>
      <c r="C621" s="5" t="s">
        <v>90</v>
      </c>
      <c r="D621" s="5" t="s">
        <v>1330</v>
      </c>
      <c r="E621" s="5" t="s">
        <v>17</v>
      </c>
      <c r="F621" s="5" t="s">
        <v>17</v>
      </c>
      <c r="G621" s="5" t="s">
        <v>17</v>
      </c>
      <c r="H621" s="5" t="s">
        <v>18</v>
      </c>
      <c r="I621" s="5" t="s">
        <v>1331</v>
      </c>
      <c r="J621" s="5" t="s">
        <v>45</v>
      </c>
      <c r="K621" s="5" t="s">
        <v>17</v>
      </c>
      <c r="L621" s="5" t="s">
        <v>21</v>
      </c>
      <c r="M621" s="17">
        <v>68500</v>
      </c>
      <c r="N621" s="17">
        <v>87000</v>
      </c>
      <c r="O621" s="18">
        <v>77750</v>
      </c>
      <c r="P621">
        <f t="shared" si="18"/>
        <v>1</v>
      </c>
      <c r="Q621" t="str">
        <f t="shared" si="19"/>
        <v>Northern Canada</v>
      </c>
      <c r="R621">
        <f>IF(Table5[[#This Row],[Position]]="Data Analyst",1,0)</f>
        <v>0</v>
      </c>
      <c r="S621">
        <f>IF(Table5[[#This Row],[Position]]="Data Engineer",1,0)</f>
        <v>0</v>
      </c>
      <c r="T621">
        <f>IF(Table5[[#This Row],[Position]]="Risk Analyst",1,0)</f>
        <v>0</v>
      </c>
      <c r="U621">
        <f>IF(Table5[[#This Row],[Position]]="System Analyst",1,0)</f>
        <v>1</v>
      </c>
      <c r="V621">
        <f>IF(Table5[[#This Row],[Position]]="Business Analyst",1,0)</f>
        <v>0</v>
      </c>
    </row>
    <row r="622" spans="1:22" x14ac:dyDescent="0.2">
      <c r="A622" s="4" t="s">
        <v>26</v>
      </c>
      <c r="B622" s="4" t="s">
        <v>709</v>
      </c>
      <c r="C622" s="4" t="s">
        <v>50</v>
      </c>
      <c r="D622" s="4" t="s">
        <v>710</v>
      </c>
      <c r="E622" s="4" t="s">
        <v>1835</v>
      </c>
      <c r="F622" s="4" t="s">
        <v>1835</v>
      </c>
      <c r="G622" s="4" t="s">
        <v>1835</v>
      </c>
      <c r="H622" s="4" t="s">
        <v>146</v>
      </c>
      <c r="I622" s="4" t="s">
        <v>637</v>
      </c>
      <c r="J622" s="4" t="s">
        <v>20</v>
      </c>
      <c r="K622" s="4" t="s">
        <v>32</v>
      </c>
      <c r="L622" s="4" t="s">
        <v>21</v>
      </c>
      <c r="M622" s="15">
        <v>30240.560000000001</v>
      </c>
      <c r="N622" s="15">
        <v>57200</v>
      </c>
      <c r="O622" s="16">
        <v>43720.28</v>
      </c>
      <c r="P622">
        <f t="shared" si="18"/>
        <v>0</v>
      </c>
      <c r="Q622" t="str">
        <f t="shared" si="19"/>
        <v>Central Canada</v>
      </c>
      <c r="R622">
        <f>IF(Table5[[#This Row],[Position]]="Data Analyst",1,0)</f>
        <v>0</v>
      </c>
      <c r="S622">
        <f>IF(Table5[[#This Row],[Position]]="Data Engineer",1,0)</f>
        <v>0</v>
      </c>
      <c r="T622">
        <f>IF(Table5[[#This Row],[Position]]="Risk Analyst",1,0)</f>
        <v>0</v>
      </c>
      <c r="U622">
        <f>IF(Table5[[#This Row],[Position]]="System Analyst",1,0)</f>
        <v>0</v>
      </c>
      <c r="V622">
        <f>IF(Table5[[#This Row],[Position]]="Business Analyst",1,0)</f>
        <v>0</v>
      </c>
    </row>
    <row r="623" spans="1:22" x14ac:dyDescent="0.2">
      <c r="A623" s="5" t="s">
        <v>48</v>
      </c>
      <c r="B623" s="5" t="s">
        <v>1332</v>
      </c>
      <c r="C623" s="5" t="s">
        <v>1333</v>
      </c>
      <c r="D623" s="5" t="s">
        <v>1334</v>
      </c>
      <c r="E623" s="5" t="s">
        <v>37</v>
      </c>
      <c r="F623" s="5" t="s">
        <v>37</v>
      </c>
      <c r="G623" s="5" t="s">
        <v>37</v>
      </c>
      <c r="H623" s="5" t="s">
        <v>31</v>
      </c>
      <c r="I623" s="5" t="s">
        <v>1335</v>
      </c>
      <c r="J623" s="5" t="s">
        <v>20</v>
      </c>
      <c r="K623" s="5" t="s">
        <v>443</v>
      </c>
      <c r="L623" s="5" t="s">
        <v>21</v>
      </c>
      <c r="M623" s="17">
        <v>68500</v>
      </c>
      <c r="N623" s="17">
        <v>87000</v>
      </c>
      <c r="O623" s="18">
        <v>77750</v>
      </c>
      <c r="P623">
        <f t="shared" si="18"/>
        <v>0</v>
      </c>
      <c r="Q623" t="str">
        <f t="shared" si="19"/>
        <v>Central Canada</v>
      </c>
      <c r="R623">
        <f>IF(Table5[[#This Row],[Position]]="Data Analyst",1,0)</f>
        <v>0</v>
      </c>
      <c r="S623">
        <f>IF(Table5[[#This Row],[Position]]="Data Engineer",1,0)</f>
        <v>0</v>
      </c>
      <c r="T623">
        <f>IF(Table5[[#This Row],[Position]]="Risk Analyst",1,0)</f>
        <v>0</v>
      </c>
      <c r="U623">
        <f>IF(Table5[[#This Row],[Position]]="System Analyst",1,0)</f>
        <v>0</v>
      </c>
      <c r="V623">
        <f>IF(Table5[[#This Row],[Position]]="Business Analyst",1,0)</f>
        <v>0</v>
      </c>
    </row>
    <row r="624" spans="1:22" x14ac:dyDescent="0.2">
      <c r="A624" s="4" t="s">
        <v>48</v>
      </c>
      <c r="B624" s="4" t="s">
        <v>565</v>
      </c>
      <c r="C624" s="4" t="s">
        <v>50</v>
      </c>
      <c r="D624" s="4" t="s">
        <v>784</v>
      </c>
      <c r="E624" s="4" t="s">
        <v>482</v>
      </c>
      <c r="F624" s="4" t="s">
        <v>482</v>
      </c>
      <c r="G624" s="4" t="s">
        <v>482</v>
      </c>
      <c r="H624" s="4" t="s">
        <v>31</v>
      </c>
      <c r="I624" s="4" t="s">
        <v>54</v>
      </c>
      <c r="J624" s="4" t="s">
        <v>20</v>
      </c>
      <c r="K624" s="4" t="s">
        <v>32</v>
      </c>
      <c r="L624" s="4" t="s">
        <v>21</v>
      </c>
      <c r="M624" s="15">
        <v>68500</v>
      </c>
      <c r="N624" s="15">
        <v>87000</v>
      </c>
      <c r="O624" s="16">
        <v>77750</v>
      </c>
      <c r="P624">
        <f t="shared" si="18"/>
        <v>0</v>
      </c>
      <c r="Q624" t="str">
        <f t="shared" si="19"/>
        <v>Central Canada</v>
      </c>
      <c r="R624">
        <f>IF(Table5[[#This Row],[Position]]="Data Analyst",1,0)</f>
        <v>0</v>
      </c>
      <c r="S624">
        <f>IF(Table5[[#This Row],[Position]]="Data Engineer",1,0)</f>
        <v>0</v>
      </c>
      <c r="T624">
        <f>IF(Table5[[#This Row],[Position]]="Risk Analyst",1,0)</f>
        <v>0</v>
      </c>
      <c r="U624">
        <f>IF(Table5[[#This Row],[Position]]="System Analyst",1,0)</f>
        <v>0</v>
      </c>
      <c r="V624">
        <f>IF(Table5[[#This Row],[Position]]="Business Analyst",1,0)</f>
        <v>0</v>
      </c>
    </row>
    <row r="625" spans="1:22" x14ac:dyDescent="0.2">
      <c r="A625" s="5" t="s">
        <v>48</v>
      </c>
      <c r="B625" s="5" t="s">
        <v>1336</v>
      </c>
      <c r="C625" s="5" t="s">
        <v>90</v>
      </c>
      <c r="D625" s="5" t="s">
        <v>263</v>
      </c>
      <c r="E625" s="5" t="s">
        <v>810</v>
      </c>
      <c r="F625" s="5" t="s">
        <v>810</v>
      </c>
      <c r="G625" s="5" t="s">
        <v>810</v>
      </c>
      <c r="H625" s="5" t="s">
        <v>31</v>
      </c>
      <c r="I625" s="5" t="s">
        <v>618</v>
      </c>
      <c r="J625" s="5" t="s">
        <v>45</v>
      </c>
      <c r="K625" s="5" t="s">
        <v>443</v>
      </c>
      <c r="L625" s="5" t="s">
        <v>93</v>
      </c>
      <c r="M625" s="17">
        <v>68500</v>
      </c>
      <c r="N625" s="17">
        <v>87000</v>
      </c>
      <c r="O625" s="18">
        <v>77750</v>
      </c>
      <c r="P625">
        <f t="shared" si="18"/>
        <v>0</v>
      </c>
      <c r="Q625" t="str">
        <f t="shared" si="19"/>
        <v>Central Canada</v>
      </c>
      <c r="R625">
        <f>IF(Table5[[#This Row],[Position]]="Data Analyst",1,0)</f>
        <v>0</v>
      </c>
      <c r="S625">
        <f>IF(Table5[[#This Row],[Position]]="Data Engineer",1,0)</f>
        <v>0</v>
      </c>
      <c r="T625">
        <f>IF(Table5[[#This Row],[Position]]="Risk Analyst",1,0)</f>
        <v>0</v>
      </c>
      <c r="U625">
        <f>IF(Table5[[#This Row],[Position]]="System Analyst",1,0)</f>
        <v>1</v>
      </c>
      <c r="V625">
        <f>IF(Table5[[#This Row],[Position]]="Business Analyst",1,0)</f>
        <v>0</v>
      </c>
    </row>
    <row r="626" spans="1:22" x14ac:dyDescent="0.2">
      <c r="A626" s="4" t="s">
        <v>96</v>
      </c>
      <c r="B626" s="4" t="s">
        <v>816</v>
      </c>
      <c r="C626" s="4" t="s">
        <v>50</v>
      </c>
      <c r="D626" s="4" t="s">
        <v>1337</v>
      </c>
      <c r="E626" s="4" t="s">
        <v>1835</v>
      </c>
      <c r="F626" s="4" t="s">
        <v>1835</v>
      </c>
      <c r="G626" s="4" t="s">
        <v>1835</v>
      </c>
      <c r="H626" s="4" t="s">
        <v>146</v>
      </c>
      <c r="I626" s="4" t="s">
        <v>54</v>
      </c>
      <c r="J626" s="4" t="s">
        <v>20</v>
      </c>
      <c r="K626" s="4" t="s">
        <v>32</v>
      </c>
      <c r="L626" s="4" t="s">
        <v>21</v>
      </c>
      <c r="M626" s="15">
        <v>50000</v>
      </c>
      <c r="N626" s="15">
        <v>76458</v>
      </c>
      <c r="O626" s="16">
        <v>63229</v>
      </c>
      <c r="P626">
        <f t="shared" si="18"/>
        <v>0</v>
      </c>
      <c r="Q626" t="str">
        <f t="shared" si="19"/>
        <v>Central Canada</v>
      </c>
      <c r="R626">
        <f>IF(Table5[[#This Row],[Position]]="Data Analyst",1,0)</f>
        <v>0</v>
      </c>
      <c r="S626">
        <f>IF(Table5[[#This Row],[Position]]="Data Engineer",1,0)</f>
        <v>0</v>
      </c>
      <c r="T626">
        <f>IF(Table5[[#This Row],[Position]]="Risk Analyst",1,0)</f>
        <v>0</v>
      </c>
      <c r="U626">
        <f>IF(Table5[[#This Row],[Position]]="System Analyst",1,0)</f>
        <v>0</v>
      </c>
      <c r="V626">
        <f>IF(Table5[[#This Row],[Position]]="Business Analyst",1,0)</f>
        <v>0</v>
      </c>
    </row>
    <row r="627" spans="1:22" x14ac:dyDescent="0.2">
      <c r="A627" s="5" t="s">
        <v>22</v>
      </c>
      <c r="B627" s="5" t="s">
        <v>23</v>
      </c>
      <c r="C627" s="5" t="s">
        <v>23</v>
      </c>
      <c r="D627" s="5" t="s">
        <v>1338</v>
      </c>
      <c r="E627" s="5" t="s">
        <v>99</v>
      </c>
      <c r="F627" s="5" t="s">
        <v>99</v>
      </c>
      <c r="G627" s="5" t="s">
        <v>99</v>
      </c>
      <c r="H627" s="5" t="s">
        <v>100</v>
      </c>
      <c r="I627" s="5" t="s">
        <v>18</v>
      </c>
      <c r="J627" s="5" t="s">
        <v>20</v>
      </c>
      <c r="K627" s="5" t="s">
        <v>32</v>
      </c>
      <c r="L627" s="5" t="s">
        <v>21</v>
      </c>
      <c r="M627" s="17">
        <v>65000</v>
      </c>
      <c r="N627" s="17">
        <v>87000</v>
      </c>
      <c r="O627" s="18">
        <v>76000</v>
      </c>
      <c r="P627">
        <f t="shared" si="18"/>
        <v>0</v>
      </c>
      <c r="Q627" t="str">
        <f t="shared" si="19"/>
        <v>Western Canada</v>
      </c>
      <c r="R627">
        <f>IF(Table5[[#This Row],[Position]]="Data Analyst",1,0)</f>
        <v>0</v>
      </c>
      <c r="S627">
        <f>IF(Table5[[#This Row],[Position]]="Data Engineer",1,0)</f>
        <v>0</v>
      </c>
      <c r="T627">
        <f>IF(Table5[[#This Row],[Position]]="Risk Analyst",1,0)</f>
        <v>0</v>
      </c>
      <c r="U627">
        <f>IF(Table5[[#This Row],[Position]]="System Analyst",1,0)</f>
        <v>0</v>
      </c>
      <c r="V627">
        <f>IF(Table5[[#This Row],[Position]]="Business Analyst",1,0)</f>
        <v>1</v>
      </c>
    </row>
    <row r="628" spans="1:22" x14ac:dyDescent="0.2">
      <c r="A628" s="4" t="s">
        <v>48</v>
      </c>
      <c r="B628" s="4" t="s">
        <v>1339</v>
      </c>
      <c r="C628" s="4" t="s">
        <v>50</v>
      </c>
      <c r="D628" s="4" t="s">
        <v>1243</v>
      </c>
      <c r="E628" s="4" t="s">
        <v>37</v>
      </c>
      <c r="F628" s="4" t="s">
        <v>37</v>
      </c>
      <c r="G628" s="4" t="s">
        <v>37</v>
      </c>
      <c r="H628" s="4" t="s">
        <v>31</v>
      </c>
      <c r="I628" s="4" t="s">
        <v>18</v>
      </c>
      <c r="J628" s="4" t="s">
        <v>20</v>
      </c>
      <c r="K628" s="4" t="s">
        <v>32</v>
      </c>
      <c r="L628" s="4" t="s">
        <v>33</v>
      </c>
      <c r="M628" s="15">
        <v>68500</v>
      </c>
      <c r="N628" s="15">
        <v>87000</v>
      </c>
      <c r="O628" s="16">
        <v>77750</v>
      </c>
      <c r="P628">
        <f t="shared" si="18"/>
        <v>0</v>
      </c>
      <c r="Q628" t="str">
        <f t="shared" si="19"/>
        <v>Central Canada</v>
      </c>
      <c r="R628">
        <f>IF(Table5[[#This Row],[Position]]="Data Analyst",1,0)</f>
        <v>0</v>
      </c>
      <c r="S628">
        <f>IF(Table5[[#This Row],[Position]]="Data Engineer",1,0)</f>
        <v>0</v>
      </c>
      <c r="T628">
        <f>IF(Table5[[#This Row],[Position]]="Risk Analyst",1,0)</f>
        <v>0</v>
      </c>
      <c r="U628">
        <f>IF(Table5[[#This Row],[Position]]="System Analyst",1,0)</f>
        <v>0</v>
      </c>
      <c r="V628">
        <f>IF(Table5[[#This Row],[Position]]="Business Analyst",1,0)</f>
        <v>0</v>
      </c>
    </row>
    <row r="629" spans="1:22" x14ac:dyDescent="0.2">
      <c r="A629" s="5" t="s">
        <v>13</v>
      </c>
      <c r="B629" s="5" t="s">
        <v>1340</v>
      </c>
      <c r="C629" s="5" t="s">
        <v>103</v>
      </c>
      <c r="D629" s="5" t="s">
        <v>1341</v>
      </c>
      <c r="E629" s="5" t="s">
        <v>216</v>
      </c>
      <c r="F629" s="5" t="s">
        <v>216</v>
      </c>
      <c r="G629" s="5" t="s">
        <v>216</v>
      </c>
      <c r="H629" s="5" t="s">
        <v>53</v>
      </c>
      <c r="I629" s="5" t="s">
        <v>1342</v>
      </c>
      <c r="J629" s="5" t="s">
        <v>45</v>
      </c>
      <c r="K629" s="5" t="s">
        <v>32</v>
      </c>
      <c r="L629" s="5" t="s">
        <v>33</v>
      </c>
      <c r="M629" s="17">
        <v>37440</v>
      </c>
      <c r="N629" s="17">
        <v>57200</v>
      </c>
      <c r="O629" s="18">
        <v>47320</v>
      </c>
      <c r="P629">
        <f t="shared" si="18"/>
        <v>0</v>
      </c>
      <c r="Q629" t="str">
        <f t="shared" si="19"/>
        <v>Western Canada</v>
      </c>
      <c r="R629">
        <f>IF(Table5[[#This Row],[Position]]="Data Analyst",1,0)</f>
        <v>0</v>
      </c>
      <c r="S629">
        <f>IF(Table5[[#This Row],[Position]]="Data Engineer",1,0)</f>
        <v>0</v>
      </c>
      <c r="T629">
        <f>IF(Table5[[#This Row],[Position]]="Risk Analyst",1,0)</f>
        <v>0</v>
      </c>
      <c r="U629">
        <f>IF(Table5[[#This Row],[Position]]="System Analyst",1,0)</f>
        <v>0</v>
      </c>
      <c r="V629">
        <f>IF(Table5[[#This Row],[Position]]="Business Analyst",1,0)</f>
        <v>0</v>
      </c>
    </row>
    <row r="630" spans="1:22" x14ac:dyDescent="0.2">
      <c r="A630" s="4" t="s">
        <v>22</v>
      </c>
      <c r="B630" s="4" t="s">
        <v>847</v>
      </c>
      <c r="C630" s="4" t="s">
        <v>23</v>
      </c>
      <c r="D630" s="4" t="s">
        <v>1084</v>
      </c>
      <c r="E630" s="4" t="s">
        <v>319</v>
      </c>
      <c r="F630" s="4" t="s">
        <v>319</v>
      </c>
      <c r="G630" s="4" t="s">
        <v>319</v>
      </c>
      <c r="H630" s="4" t="s">
        <v>31</v>
      </c>
      <c r="I630" s="4" t="s">
        <v>1085</v>
      </c>
      <c r="J630" s="4" t="s">
        <v>20</v>
      </c>
      <c r="K630" s="4" t="s">
        <v>32</v>
      </c>
      <c r="L630" s="4" t="s">
        <v>101</v>
      </c>
      <c r="M630" s="15">
        <v>65000</v>
      </c>
      <c r="N630" s="15">
        <v>87000</v>
      </c>
      <c r="O630" s="16">
        <v>76000</v>
      </c>
      <c r="P630">
        <f t="shared" si="18"/>
        <v>0</v>
      </c>
      <c r="Q630" t="str">
        <f t="shared" si="19"/>
        <v>Central Canada</v>
      </c>
      <c r="R630">
        <f>IF(Table5[[#This Row],[Position]]="Data Analyst",1,0)</f>
        <v>0</v>
      </c>
      <c r="S630">
        <f>IF(Table5[[#This Row],[Position]]="Data Engineer",1,0)</f>
        <v>0</v>
      </c>
      <c r="T630">
        <f>IF(Table5[[#This Row],[Position]]="Risk Analyst",1,0)</f>
        <v>0</v>
      </c>
      <c r="U630">
        <f>IF(Table5[[#This Row],[Position]]="System Analyst",1,0)</f>
        <v>0</v>
      </c>
      <c r="V630">
        <f>IF(Table5[[#This Row],[Position]]="Business Analyst",1,0)</f>
        <v>1</v>
      </c>
    </row>
    <row r="631" spans="1:22" x14ac:dyDescent="0.2">
      <c r="A631" s="5" t="s">
        <v>26</v>
      </c>
      <c r="B631" s="5" t="s">
        <v>1343</v>
      </c>
      <c r="C631" s="5" t="s">
        <v>50</v>
      </c>
      <c r="D631" s="5" t="s">
        <v>1257</v>
      </c>
      <c r="E631" s="5" t="s">
        <v>1835</v>
      </c>
      <c r="F631" s="5" t="s">
        <v>1835</v>
      </c>
      <c r="G631" s="5" t="s">
        <v>1835</v>
      </c>
      <c r="H631" s="5" t="s">
        <v>146</v>
      </c>
      <c r="I631" s="5" t="s">
        <v>1344</v>
      </c>
      <c r="J631" s="5" t="s">
        <v>45</v>
      </c>
      <c r="K631" s="5" t="s">
        <v>32</v>
      </c>
      <c r="L631" s="5" t="s">
        <v>21</v>
      </c>
      <c r="M631" s="17">
        <v>30240.560000000001</v>
      </c>
      <c r="N631" s="17">
        <v>57200</v>
      </c>
      <c r="O631" s="18">
        <v>43720.28</v>
      </c>
      <c r="P631">
        <f t="shared" si="18"/>
        <v>0</v>
      </c>
      <c r="Q631" t="str">
        <f t="shared" si="19"/>
        <v>Central Canada</v>
      </c>
      <c r="R631">
        <f>IF(Table5[[#This Row],[Position]]="Data Analyst",1,0)</f>
        <v>0</v>
      </c>
      <c r="S631">
        <f>IF(Table5[[#This Row],[Position]]="Data Engineer",1,0)</f>
        <v>0</v>
      </c>
      <c r="T631">
        <f>IF(Table5[[#This Row],[Position]]="Risk Analyst",1,0)</f>
        <v>0</v>
      </c>
      <c r="U631">
        <f>IF(Table5[[#This Row],[Position]]="System Analyst",1,0)</f>
        <v>0</v>
      </c>
      <c r="V631">
        <f>IF(Table5[[#This Row],[Position]]="Business Analyst",1,0)</f>
        <v>0</v>
      </c>
    </row>
    <row r="632" spans="1:22" x14ac:dyDescent="0.2">
      <c r="A632" s="4" t="s">
        <v>55</v>
      </c>
      <c r="B632" s="4" t="s">
        <v>1345</v>
      </c>
      <c r="C632" s="4" t="s">
        <v>50</v>
      </c>
      <c r="D632" s="4" t="s">
        <v>1346</v>
      </c>
      <c r="E632" s="4" t="s">
        <v>37</v>
      </c>
      <c r="F632" s="4" t="s">
        <v>37</v>
      </c>
      <c r="G632" s="4" t="s">
        <v>37</v>
      </c>
      <c r="H632" s="4" t="s">
        <v>31</v>
      </c>
      <c r="I632" s="4" t="s">
        <v>54</v>
      </c>
      <c r="J632" s="4" t="s">
        <v>20</v>
      </c>
      <c r="K632" s="4" t="s">
        <v>32</v>
      </c>
      <c r="L632" s="4" t="s">
        <v>21</v>
      </c>
      <c r="M632" s="15">
        <v>68000</v>
      </c>
      <c r="N632" s="15">
        <v>88300</v>
      </c>
      <c r="O632" s="16">
        <v>78150</v>
      </c>
      <c r="P632">
        <f t="shared" si="18"/>
        <v>0</v>
      </c>
      <c r="Q632" t="str">
        <f t="shared" si="19"/>
        <v>Central Canada</v>
      </c>
      <c r="R632">
        <f>IF(Table5[[#This Row],[Position]]="Data Analyst",1,0)</f>
        <v>0</v>
      </c>
      <c r="S632">
        <f>IF(Table5[[#This Row],[Position]]="Data Engineer",1,0)</f>
        <v>0</v>
      </c>
      <c r="T632">
        <f>IF(Table5[[#This Row],[Position]]="Risk Analyst",1,0)</f>
        <v>0</v>
      </c>
      <c r="U632">
        <f>IF(Table5[[#This Row],[Position]]="System Analyst",1,0)</f>
        <v>0</v>
      </c>
      <c r="V632">
        <f>IF(Table5[[#This Row],[Position]]="Business Analyst",1,0)</f>
        <v>0</v>
      </c>
    </row>
    <row r="633" spans="1:22" x14ac:dyDescent="0.2">
      <c r="A633" s="5" t="s">
        <v>13</v>
      </c>
      <c r="B633" s="5" t="s">
        <v>1347</v>
      </c>
      <c r="C633" s="5" t="s">
        <v>35</v>
      </c>
      <c r="D633" s="5" t="s">
        <v>1348</v>
      </c>
      <c r="E633" s="5" t="s">
        <v>63</v>
      </c>
      <c r="F633" s="5" t="s">
        <v>63</v>
      </c>
      <c r="G633" s="5" t="s">
        <v>63</v>
      </c>
      <c r="H633" s="5" t="s">
        <v>53</v>
      </c>
      <c r="I633" s="5" t="s">
        <v>1349</v>
      </c>
      <c r="J633" s="5" t="s">
        <v>20</v>
      </c>
      <c r="K633" s="5" t="s">
        <v>32</v>
      </c>
      <c r="L633" s="5" t="s">
        <v>227</v>
      </c>
      <c r="M633" s="17">
        <v>76400</v>
      </c>
      <c r="N633" s="17">
        <v>76400</v>
      </c>
      <c r="O633" s="18">
        <v>76400</v>
      </c>
      <c r="P633">
        <f t="shared" si="18"/>
        <v>0</v>
      </c>
      <c r="Q633" t="str">
        <f t="shared" si="19"/>
        <v>Western Canada</v>
      </c>
      <c r="R633">
        <f>IF(Table5[[#This Row],[Position]]="Data Analyst",1,0)</f>
        <v>0</v>
      </c>
      <c r="S633">
        <f>IF(Table5[[#This Row],[Position]]="Data Engineer",1,0)</f>
        <v>1</v>
      </c>
      <c r="T633">
        <f>IF(Table5[[#This Row],[Position]]="Risk Analyst",1,0)</f>
        <v>0</v>
      </c>
      <c r="U633">
        <f>IF(Table5[[#This Row],[Position]]="System Analyst",1,0)</f>
        <v>0</v>
      </c>
      <c r="V633">
        <f>IF(Table5[[#This Row],[Position]]="Business Analyst",1,0)</f>
        <v>0</v>
      </c>
    </row>
    <row r="634" spans="1:22" x14ac:dyDescent="0.2">
      <c r="A634" s="4" t="s">
        <v>26</v>
      </c>
      <c r="B634" s="4" t="s">
        <v>709</v>
      </c>
      <c r="C634" s="4" t="s">
        <v>50</v>
      </c>
      <c r="D634" s="4" t="s">
        <v>710</v>
      </c>
      <c r="E634" s="4" t="s">
        <v>1835</v>
      </c>
      <c r="F634" s="4" t="s">
        <v>1835</v>
      </c>
      <c r="G634" s="4" t="s">
        <v>1835</v>
      </c>
      <c r="H634" s="4" t="s">
        <v>146</v>
      </c>
      <c r="I634" s="4" t="s">
        <v>637</v>
      </c>
      <c r="J634" s="4" t="s">
        <v>20</v>
      </c>
      <c r="K634" s="4" t="s">
        <v>32</v>
      </c>
      <c r="L634" s="4" t="s">
        <v>21</v>
      </c>
      <c r="M634" s="15">
        <v>30240.560000000001</v>
      </c>
      <c r="N634" s="15">
        <v>57200</v>
      </c>
      <c r="O634" s="16">
        <v>43720.28</v>
      </c>
      <c r="P634">
        <f t="shared" si="18"/>
        <v>0</v>
      </c>
      <c r="Q634" t="str">
        <f t="shared" si="19"/>
        <v>Central Canada</v>
      </c>
      <c r="R634">
        <f>IF(Table5[[#This Row],[Position]]="Data Analyst",1,0)</f>
        <v>0</v>
      </c>
      <c r="S634">
        <f>IF(Table5[[#This Row],[Position]]="Data Engineer",1,0)</f>
        <v>0</v>
      </c>
      <c r="T634">
        <f>IF(Table5[[#This Row],[Position]]="Risk Analyst",1,0)</f>
        <v>0</v>
      </c>
      <c r="U634">
        <f>IF(Table5[[#This Row],[Position]]="System Analyst",1,0)</f>
        <v>0</v>
      </c>
      <c r="V634">
        <f>IF(Table5[[#This Row],[Position]]="Business Analyst",1,0)</f>
        <v>0</v>
      </c>
    </row>
    <row r="635" spans="1:22" x14ac:dyDescent="0.2">
      <c r="A635" s="5" t="s">
        <v>26</v>
      </c>
      <c r="B635" s="5" t="s">
        <v>1351</v>
      </c>
      <c r="C635" s="5" t="s">
        <v>90</v>
      </c>
      <c r="D635" s="5" t="s">
        <v>449</v>
      </c>
      <c r="E635" s="5" t="s">
        <v>37</v>
      </c>
      <c r="F635" s="5" t="s">
        <v>37</v>
      </c>
      <c r="G635" s="5" t="s">
        <v>37</v>
      </c>
      <c r="H635" s="5" t="s">
        <v>31</v>
      </c>
      <c r="I635" s="5" t="s">
        <v>1352</v>
      </c>
      <c r="J635" s="5" t="s">
        <v>20</v>
      </c>
      <c r="K635" s="5" t="s">
        <v>443</v>
      </c>
      <c r="L635" s="5" t="s">
        <v>33</v>
      </c>
      <c r="M635" s="17">
        <v>64123.59</v>
      </c>
      <c r="N635" s="17">
        <v>86600</v>
      </c>
      <c r="O635" s="18">
        <v>75361.794999999998</v>
      </c>
      <c r="P635">
        <f t="shared" si="18"/>
        <v>0</v>
      </c>
      <c r="Q635" t="str">
        <f t="shared" si="19"/>
        <v>Central Canada</v>
      </c>
      <c r="R635">
        <f>IF(Table5[[#This Row],[Position]]="Data Analyst",1,0)</f>
        <v>0</v>
      </c>
      <c r="S635">
        <f>IF(Table5[[#This Row],[Position]]="Data Engineer",1,0)</f>
        <v>0</v>
      </c>
      <c r="T635">
        <f>IF(Table5[[#This Row],[Position]]="Risk Analyst",1,0)</f>
        <v>0</v>
      </c>
      <c r="U635">
        <f>IF(Table5[[#This Row],[Position]]="System Analyst",1,0)</f>
        <v>1</v>
      </c>
      <c r="V635">
        <f>IF(Table5[[#This Row],[Position]]="Business Analyst",1,0)</f>
        <v>0</v>
      </c>
    </row>
    <row r="636" spans="1:22" x14ac:dyDescent="0.2">
      <c r="A636" s="4" t="s">
        <v>55</v>
      </c>
      <c r="B636" s="4" t="s">
        <v>1345</v>
      </c>
      <c r="C636" s="4" t="s">
        <v>50</v>
      </c>
      <c r="D636" s="4" t="s">
        <v>1346</v>
      </c>
      <c r="E636" s="4" t="s">
        <v>37</v>
      </c>
      <c r="F636" s="4" t="s">
        <v>37</v>
      </c>
      <c r="G636" s="4" t="s">
        <v>37</v>
      </c>
      <c r="H636" s="4" t="s">
        <v>31</v>
      </c>
      <c r="I636" s="4" t="s">
        <v>54</v>
      </c>
      <c r="J636" s="4" t="s">
        <v>20</v>
      </c>
      <c r="K636" s="4" t="s">
        <v>32</v>
      </c>
      <c r="L636" s="4" t="s">
        <v>21</v>
      </c>
      <c r="M636" s="15">
        <v>68000</v>
      </c>
      <c r="N636" s="15">
        <v>88300</v>
      </c>
      <c r="O636" s="16">
        <v>78150</v>
      </c>
      <c r="P636">
        <f t="shared" si="18"/>
        <v>0</v>
      </c>
      <c r="Q636" t="str">
        <f t="shared" si="19"/>
        <v>Central Canada</v>
      </c>
      <c r="R636">
        <f>IF(Table5[[#This Row],[Position]]="Data Analyst",1,0)</f>
        <v>0</v>
      </c>
      <c r="S636">
        <f>IF(Table5[[#This Row],[Position]]="Data Engineer",1,0)</f>
        <v>0</v>
      </c>
      <c r="T636">
        <f>IF(Table5[[#This Row],[Position]]="Risk Analyst",1,0)</f>
        <v>0</v>
      </c>
      <c r="U636">
        <f>IF(Table5[[#This Row],[Position]]="System Analyst",1,0)</f>
        <v>0</v>
      </c>
      <c r="V636">
        <f>IF(Table5[[#This Row],[Position]]="Business Analyst",1,0)</f>
        <v>0</v>
      </c>
    </row>
    <row r="637" spans="1:22" x14ac:dyDescent="0.2">
      <c r="A637" s="5" t="s">
        <v>48</v>
      </c>
      <c r="B637" s="5" t="s">
        <v>565</v>
      </c>
      <c r="C637" s="5" t="s">
        <v>50</v>
      </c>
      <c r="D637" s="5" t="s">
        <v>784</v>
      </c>
      <c r="E637" s="5" t="s">
        <v>482</v>
      </c>
      <c r="F637" s="5" t="s">
        <v>482</v>
      </c>
      <c r="G637" s="5" t="s">
        <v>482</v>
      </c>
      <c r="H637" s="5" t="s">
        <v>31</v>
      </c>
      <c r="I637" s="5" t="s">
        <v>54</v>
      </c>
      <c r="J637" s="5" t="s">
        <v>20</v>
      </c>
      <c r="K637" s="5" t="s">
        <v>32</v>
      </c>
      <c r="L637" s="5" t="s">
        <v>21</v>
      </c>
      <c r="M637" s="17">
        <v>68500</v>
      </c>
      <c r="N637" s="17">
        <v>87000</v>
      </c>
      <c r="O637" s="18">
        <v>77750</v>
      </c>
      <c r="P637">
        <f t="shared" si="18"/>
        <v>0</v>
      </c>
      <c r="Q637" t="str">
        <f t="shared" si="19"/>
        <v>Central Canada</v>
      </c>
      <c r="R637">
        <f>IF(Table5[[#This Row],[Position]]="Data Analyst",1,0)</f>
        <v>0</v>
      </c>
      <c r="S637">
        <f>IF(Table5[[#This Row],[Position]]="Data Engineer",1,0)</f>
        <v>0</v>
      </c>
      <c r="T637">
        <f>IF(Table5[[#This Row],[Position]]="Risk Analyst",1,0)</f>
        <v>0</v>
      </c>
      <c r="U637">
        <f>IF(Table5[[#This Row],[Position]]="System Analyst",1,0)</f>
        <v>0</v>
      </c>
      <c r="V637">
        <f>IF(Table5[[#This Row],[Position]]="Business Analyst",1,0)</f>
        <v>0</v>
      </c>
    </row>
    <row r="638" spans="1:22" x14ac:dyDescent="0.2">
      <c r="A638" s="4" t="s">
        <v>22</v>
      </c>
      <c r="B638" s="4" t="s">
        <v>847</v>
      </c>
      <c r="C638" s="4" t="s">
        <v>23</v>
      </c>
      <c r="D638" s="4" t="s">
        <v>1084</v>
      </c>
      <c r="E638" s="4" t="s">
        <v>319</v>
      </c>
      <c r="F638" s="4" t="s">
        <v>319</v>
      </c>
      <c r="G638" s="4" t="s">
        <v>319</v>
      </c>
      <c r="H638" s="4" t="s">
        <v>31</v>
      </c>
      <c r="I638" s="4" t="s">
        <v>1085</v>
      </c>
      <c r="J638" s="4" t="s">
        <v>20</v>
      </c>
      <c r="K638" s="4" t="s">
        <v>32</v>
      </c>
      <c r="L638" s="4" t="s">
        <v>101</v>
      </c>
      <c r="M638" s="15">
        <v>65000</v>
      </c>
      <c r="N638" s="15">
        <v>87000</v>
      </c>
      <c r="O638" s="16">
        <v>76000</v>
      </c>
      <c r="P638">
        <f t="shared" si="18"/>
        <v>0</v>
      </c>
      <c r="Q638" t="str">
        <f t="shared" si="19"/>
        <v>Central Canada</v>
      </c>
      <c r="R638">
        <f>IF(Table5[[#This Row],[Position]]="Data Analyst",1,0)</f>
        <v>0</v>
      </c>
      <c r="S638">
        <f>IF(Table5[[#This Row],[Position]]="Data Engineer",1,0)</f>
        <v>0</v>
      </c>
      <c r="T638">
        <f>IF(Table5[[#This Row],[Position]]="Risk Analyst",1,0)</f>
        <v>0</v>
      </c>
      <c r="U638">
        <f>IF(Table5[[#This Row],[Position]]="System Analyst",1,0)</f>
        <v>0</v>
      </c>
      <c r="V638">
        <f>IF(Table5[[#This Row],[Position]]="Business Analyst",1,0)</f>
        <v>1</v>
      </c>
    </row>
    <row r="639" spans="1:22" x14ac:dyDescent="0.2">
      <c r="A639" s="5" t="s">
        <v>48</v>
      </c>
      <c r="B639" s="5" t="s">
        <v>1357</v>
      </c>
      <c r="C639" s="5" t="s">
        <v>23</v>
      </c>
      <c r="D639" s="5" t="s">
        <v>484</v>
      </c>
      <c r="E639" s="5" t="s">
        <v>37</v>
      </c>
      <c r="F639" s="5" t="s">
        <v>37</v>
      </c>
      <c r="G639" s="5" t="s">
        <v>37</v>
      </c>
      <c r="H639" s="5" t="s">
        <v>31</v>
      </c>
      <c r="I639" s="5" t="s">
        <v>1358</v>
      </c>
      <c r="J639" s="5" t="s">
        <v>223</v>
      </c>
      <c r="K639" s="5" t="s">
        <v>32</v>
      </c>
      <c r="L639" s="5" t="s">
        <v>33</v>
      </c>
      <c r="M639" s="17">
        <v>68500</v>
      </c>
      <c r="N639" s="17">
        <v>87000</v>
      </c>
      <c r="O639" s="18">
        <v>77750</v>
      </c>
      <c r="P639">
        <f t="shared" si="18"/>
        <v>0</v>
      </c>
      <c r="Q639" t="str">
        <f t="shared" si="19"/>
        <v>Central Canada</v>
      </c>
      <c r="R639">
        <f>IF(Table5[[#This Row],[Position]]="Data Analyst",1,0)</f>
        <v>0</v>
      </c>
      <c r="S639">
        <f>IF(Table5[[#This Row],[Position]]="Data Engineer",1,0)</f>
        <v>0</v>
      </c>
      <c r="T639">
        <f>IF(Table5[[#This Row],[Position]]="Risk Analyst",1,0)</f>
        <v>0</v>
      </c>
      <c r="U639">
        <f>IF(Table5[[#This Row],[Position]]="System Analyst",1,0)</f>
        <v>0</v>
      </c>
      <c r="V639">
        <f>IF(Table5[[#This Row],[Position]]="Business Analyst",1,0)</f>
        <v>1</v>
      </c>
    </row>
    <row r="640" spans="1:22" x14ac:dyDescent="0.2">
      <c r="A640" s="4" t="s">
        <v>48</v>
      </c>
      <c r="B640" s="4" t="s">
        <v>1339</v>
      </c>
      <c r="C640" s="4" t="s">
        <v>50</v>
      </c>
      <c r="D640" s="4" t="s">
        <v>1243</v>
      </c>
      <c r="E640" s="4" t="s">
        <v>37</v>
      </c>
      <c r="F640" s="4" t="s">
        <v>37</v>
      </c>
      <c r="G640" s="4" t="s">
        <v>37</v>
      </c>
      <c r="H640" s="4" t="s">
        <v>31</v>
      </c>
      <c r="I640" s="4" t="s">
        <v>18</v>
      </c>
      <c r="J640" s="4" t="s">
        <v>20</v>
      </c>
      <c r="K640" s="4" t="s">
        <v>32</v>
      </c>
      <c r="L640" s="4" t="s">
        <v>33</v>
      </c>
      <c r="M640" s="15">
        <v>68500</v>
      </c>
      <c r="N640" s="15">
        <v>87000</v>
      </c>
      <c r="O640" s="16">
        <v>77750</v>
      </c>
      <c r="P640">
        <f t="shared" si="18"/>
        <v>0</v>
      </c>
      <c r="Q640" t="str">
        <f t="shared" si="19"/>
        <v>Central Canada</v>
      </c>
      <c r="R640">
        <f>IF(Table5[[#This Row],[Position]]="Data Analyst",1,0)</f>
        <v>0</v>
      </c>
      <c r="S640">
        <f>IF(Table5[[#This Row],[Position]]="Data Engineer",1,0)</f>
        <v>0</v>
      </c>
      <c r="T640">
        <f>IF(Table5[[#This Row],[Position]]="Risk Analyst",1,0)</f>
        <v>0</v>
      </c>
      <c r="U640">
        <f>IF(Table5[[#This Row],[Position]]="System Analyst",1,0)</f>
        <v>0</v>
      </c>
      <c r="V640">
        <f>IF(Table5[[#This Row],[Position]]="Business Analyst",1,0)</f>
        <v>0</v>
      </c>
    </row>
    <row r="641" spans="1:22" x14ac:dyDescent="0.2">
      <c r="A641" s="5" t="s">
        <v>48</v>
      </c>
      <c r="B641" s="5" t="s">
        <v>1359</v>
      </c>
      <c r="C641" s="5" t="s">
        <v>50</v>
      </c>
      <c r="D641" s="5" t="s">
        <v>1360</v>
      </c>
      <c r="E641" s="5" t="s">
        <v>452</v>
      </c>
      <c r="F641" s="5" t="s">
        <v>452</v>
      </c>
      <c r="G641" s="5" t="s">
        <v>452</v>
      </c>
      <c r="H641" s="5" t="s">
        <v>53</v>
      </c>
      <c r="I641" s="5" t="s">
        <v>1361</v>
      </c>
      <c r="J641" s="5" t="s">
        <v>45</v>
      </c>
      <c r="K641" s="5" t="s">
        <v>32</v>
      </c>
      <c r="L641" s="5" t="s">
        <v>21</v>
      </c>
      <c r="M641" s="17">
        <v>81000</v>
      </c>
      <c r="N641" s="17">
        <v>99000</v>
      </c>
      <c r="O641" s="18">
        <v>90000</v>
      </c>
      <c r="P641">
        <f t="shared" si="18"/>
        <v>0</v>
      </c>
      <c r="Q641" t="str">
        <f t="shared" si="19"/>
        <v>Western Canada</v>
      </c>
      <c r="R641">
        <f>IF(Table5[[#This Row],[Position]]="Data Analyst",1,0)</f>
        <v>0</v>
      </c>
      <c r="S641">
        <f>IF(Table5[[#This Row],[Position]]="Data Engineer",1,0)</f>
        <v>0</v>
      </c>
      <c r="T641">
        <f>IF(Table5[[#This Row],[Position]]="Risk Analyst",1,0)</f>
        <v>0</v>
      </c>
      <c r="U641">
        <f>IF(Table5[[#This Row],[Position]]="System Analyst",1,0)</f>
        <v>0</v>
      </c>
      <c r="V641">
        <f>IF(Table5[[#This Row],[Position]]="Business Analyst",1,0)</f>
        <v>0</v>
      </c>
    </row>
    <row r="642" spans="1:22" x14ac:dyDescent="0.2">
      <c r="A642" s="4" t="s">
        <v>96</v>
      </c>
      <c r="B642" s="4" t="s">
        <v>816</v>
      </c>
      <c r="C642" s="4" t="s">
        <v>50</v>
      </c>
      <c r="D642" s="4" t="s">
        <v>1362</v>
      </c>
      <c r="E642" s="4" t="s">
        <v>37</v>
      </c>
      <c r="F642" s="4" t="s">
        <v>37</v>
      </c>
      <c r="G642" s="4" t="s">
        <v>37</v>
      </c>
      <c r="H642" s="4" t="s">
        <v>31</v>
      </c>
      <c r="I642" s="4" t="s">
        <v>193</v>
      </c>
      <c r="J642" s="4" t="s">
        <v>20</v>
      </c>
      <c r="K642" s="4" t="s">
        <v>32</v>
      </c>
      <c r="L642" s="4" t="s">
        <v>21</v>
      </c>
      <c r="M642" s="15">
        <v>50000</v>
      </c>
      <c r="N642" s="15">
        <v>76458</v>
      </c>
      <c r="O642" s="16">
        <v>63229</v>
      </c>
      <c r="P642">
        <f t="shared" si="18"/>
        <v>0</v>
      </c>
      <c r="Q642" t="str">
        <f t="shared" si="19"/>
        <v>Central Canada</v>
      </c>
      <c r="R642">
        <f>IF(Table5[[#This Row],[Position]]="Data Analyst",1,0)</f>
        <v>0</v>
      </c>
      <c r="S642">
        <f>IF(Table5[[#This Row],[Position]]="Data Engineer",1,0)</f>
        <v>0</v>
      </c>
      <c r="T642">
        <f>IF(Table5[[#This Row],[Position]]="Risk Analyst",1,0)</f>
        <v>0</v>
      </c>
      <c r="U642">
        <f>IF(Table5[[#This Row],[Position]]="System Analyst",1,0)</f>
        <v>0</v>
      </c>
      <c r="V642">
        <f>IF(Table5[[#This Row],[Position]]="Business Analyst",1,0)</f>
        <v>0</v>
      </c>
    </row>
    <row r="643" spans="1:22" x14ac:dyDescent="0.2">
      <c r="A643" s="5" t="s">
        <v>55</v>
      </c>
      <c r="B643" s="5" t="s">
        <v>1363</v>
      </c>
      <c r="C643" s="5" t="s">
        <v>50</v>
      </c>
      <c r="D643" s="5" t="s">
        <v>1364</v>
      </c>
      <c r="E643" s="5" t="s">
        <v>204</v>
      </c>
      <c r="F643" s="5" t="s">
        <v>204</v>
      </c>
      <c r="G643" s="5" t="s">
        <v>204</v>
      </c>
      <c r="H643" s="5" t="s">
        <v>31</v>
      </c>
      <c r="I643" s="5" t="s">
        <v>18</v>
      </c>
      <c r="J643" s="5" t="s">
        <v>45</v>
      </c>
      <c r="K643" s="5" t="s">
        <v>32</v>
      </c>
      <c r="L643" s="5" t="s">
        <v>46</v>
      </c>
      <c r="M643" s="17">
        <v>68000</v>
      </c>
      <c r="N643" s="17">
        <v>88300</v>
      </c>
      <c r="O643" s="18">
        <v>78150</v>
      </c>
      <c r="P643">
        <f t="shared" ref="P643:P706" si="20">IF(F643="Remote",1,0)</f>
        <v>0</v>
      </c>
      <c r="Q643" t="str">
        <f t="shared" ref="Q643:Q706" si="21">IF(OR(H643="AB",H643="BC",H643="SK"),"Western Canada",
 IF(OR(H643="ON",H643="QC",H643="MB"),"Central Canada",
 IF(OR(H643="NS",H643="NB",H643="PE",H643="NL"),"Atlantic Canada",
 "Northern Canada")))</f>
        <v>Central Canada</v>
      </c>
      <c r="R643">
        <f>IF(Table5[[#This Row],[Position]]="Data Analyst",1,0)</f>
        <v>0</v>
      </c>
      <c r="S643">
        <f>IF(Table5[[#This Row],[Position]]="Data Engineer",1,0)</f>
        <v>0</v>
      </c>
      <c r="T643">
        <f>IF(Table5[[#This Row],[Position]]="Risk Analyst",1,0)</f>
        <v>0</v>
      </c>
      <c r="U643">
        <f>IF(Table5[[#This Row],[Position]]="System Analyst",1,0)</f>
        <v>0</v>
      </c>
      <c r="V643">
        <f>IF(Table5[[#This Row],[Position]]="Business Analyst",1,0)</f>
        <v>0</v>
      </c>
    </row>
    <row r="644" spans="1:22" x14ac:dyDescent="0.2">
      <c r="A644" s="4" t="s">
        <v>48</v>
      </c>
      <c r="B644" s="4" t="s">
        <v>1365</v>
      </c>
      <c r="C644" s="4" t="s">
        <v>50</v>
      </c>
      <c r="D644" s="4" t="s">
        <v>1366</v>
      </c>
      <c r="E644" s="4" t="s">
        <v>1835</v>
      </c>
      <c r="F644" s="4" t="s">
        <v>1835</v>
      </c>
      <c r="G644" s="4" t="s">
        <v>1835</v>
      </c>
      <c r="H644" s="4" t="s">
        <v>146</v>
      </c>
      <c r="I644" s="4" t="s">
        <v>18</v>
      </c>
      <c r="J644" s="4" t="s">
        <v>20</v>
      </c>
      <c r="K644" s="4" t="s">
        <v>32</v>
      </c>
      <c r="L644" s="4" t="s">
        <v>21</v>
      </c>
      <c r="M644" s="15">
        <v>68500</v>
      </c>
      <c r="N644" s="15">
        <v>87000</v>
      </c>
      <c r="O644" s="16">
        <v>77750</v>
      </c>
      <c r="P644">
        <f t="shared" si="20"/>
        <v>0</v>
      </c>
      <c r="Q644" t="str">
        <f t="shared" si="21"/>
        <v>Central Canada</v>
      </c>
      <c r="R644">
        <f>IF(Table5[[#This Row],[Position]]="Data Analyst",1,0)</f>
        <v>0</v>
      </c>
      <c r="S644">
        <f>IF(Table5[[#This Row],[Position]]="Data Engineer",1,0)</f>
        <v>0</v>
      </c>
      <c r="T644">
        <f>IF(Table5[[#This Row],[Position]]="Risk Analyst",1,0)</f>
        <v>0</v>
      </c>
      <c r="U644">
        <f>IF(Table5[[#This Row],[Position]]="System Analyst",1,0)</f>
        <v>0</v>
      </c>
      <c r="V644">
        <f>IF(Table5[[#This Row],[Position]]="Business Analyst",1,0)</f>
        <v>0</v>
      </c>
    </row>
    <row r="645" spans="1:22" x14ac:dyDescent="0.2">
      <c r="A645" s="5" t="s">
        <v>55</v>
      </c>
      <c r="B645" s="5" t="s">
        <v>1367</v>
      </c>
      <c r="C645" s="5" t="s">
        <v>90</v>
      </c>
      <c r="D645" s="5" t="s">
        <v>91</v>
      </c>
      <c r="E645" s="5" t="s">
        <v>37</v>
      </c>
      <c r="F645" s="5" t="s">
        <v>37</v>
      </c>
      <c r="G645" s="5" t="s">
        <v>37</v>
      </c>
      <c r="H645" s="5" t="s">
        <v>31</v>
      </c>
      <c r="I645" s="5" t="s">
        <v>1368</v>
      </c>
      <c r="J645" s="5" t="s">
        <v>45</v>
      </c>
      <c r="K645" s="5" t="s">
        <v>32</v>
      </c>
      <c r="L645" s="5" t="s">
        <v>93</v>
      </c>
      <c r="M645" s="17">
        <v>68000</v>
      </c>
      <c r="N645" s="17">
        <v>88300</v>
      </c>
      <c r="O645" s="18">
        <v>78150</v>
      </c>
      <c r="P645">
        <f t="shared" si="20"/>
        <v>0</v>
      </c>
      <c r="Q645" t="str">
        <f t="shared" si="21"/>
        <v>Central Canada</v>
      </c>
      <c r="R645">
        <f>IF(Table5[[#This Row],[Position]]="Data Analyst",1,0)</f>
        <v>0</v>
      </c>
      <c r="S645">
        <f>IF(Table5[[#This Row],[Position]]="Data Engineer",1,0)</f>
        <v>0</v>
      </c>
      <c r="T645">
        <f>IF(Table5[[#This Row],[Position]]="Risk Analyst",1,0)</f>
        <v>0</v>
      </c>
      <c r="U645">
        <f>IF(Table5[[#This Row],[Position]]="System Analyst",1,0)</f>
        <v>1</v>
      </c>
      <c r="V645">
        <f>IF(Table5[[#This Row],[Position]]="Business Analyst",1,0)</f>
        <v>0</v>
      </c>
    </row>
    <row r="646" spans="1:22" x14ac:dyDescent="0.2">
      <c r="A646" s="4" t="s">
        <v>55</v>
      </c>
      <c r="B646" s="4" t="s">
        <v>1363</v>
      </c>
      <c r="C646" s="4" t="s">
        <v>50</v>
      </c>
      <c r="D646" s="4" t="s">
        <v>1249</v>
      </c>
      <c r="E646" s="4" t="s">
        <v>204</v>
      </c>
      <c r="F646" s="4" t="s">
        <v>204</v>
      </c>
      <c r="G646" s="4" t="s">
        <v>204</v>
      </c>
      <c r="H646" s="4" t="s">
        <v>31</v>
      </c>
      <c r="I646" s="4" t="s">
        <v>18</v>
      </c>
      <c r="J646" s="4" t="s">
        <v>45</v>
      </c>
      <c r="K646" s="4" t="s">
        <v>32</v>
      </c>
      <c r="L646" s="4" t="s">
        <v>46</v>
      </c>
      <c r="M646" s="15">
        <v>68000</v>
      </c>
      <c r="N646" s="15">
        <v>88300</v>
      </c>
      <c r="O646" s="16">
        <v>78150</v>
      </c>
      <c r="P646">
        <f t="shared" si="20"/>
        <v>0</v>
      </c>
      <c r="Q646" t="str">
        <f t="shared" si="21"/>
        <v>Central Canada</v>
      </c>
      <c r="R646">
        <f>IF(Table5[[#This Row],[Position]]="Data Analyst",1,0)</f>
        <v>0</v>
      </c>
      <c r="S646">
        <f>IF(Table5[[#This Row],[Position]]="Data Engineer",1,0)</f>
        <v>0</v>
      </c>
      <c r="T646">
        <f>IF(Table5[[#This Row],[Position]]="Risk Analyst",1,0)</f>
        <v>0</v>
      </c>
      <c r="U646">
        <f>IF(Table5[[#This Row],[Position]]="System Analyst",1,0)</f>
        <v>0</v>
      </c>
      <c r="V646">
        <f>IF(Table5[[#This Row],[Position]]="Business Analyst",1,0)</f>
        <v>0</v>
      </c>
    </row>
    <row r="647" spans="1:22" x14ac:dyDescent="0.2">
      <c r="A647" s="5" t="s">
        <v>55</v>
      </c>
      <c r="B647" s="5" t="s">
        <v>1369</v>
      </c>
      <c r="C647" s="5" t="s">
        <v>23</v>
      </c>
      <c r="D647" s="5" t="s">
        <v>491</v>
      </c>
      <c r="E647" s="5" t="s">
        <v>1835</v>
      </c>
      <c r="F647" s="5" t="s">
        <v>1835</v>
      </c>
      <c r="G647" s="5" t="s">
        <v>1835</v>
      </c>
      <c r="H647" s="5" t="s">
        <v>146</v>
      </c>
      <c r="I647" s="5" t="s">
        <v>18</v>
      </c>
      <c r="J647" s="5" t="s">
        <v>45</v>
      </c>
      <c r="K647" s="5" t="s">
        <v>32</v>
      </c>
      <c r="L647" s="5" t="s">
        <v>21</v>
      </c>
      <c r="M647" s="17">
        <v>68000</v>
      </c>
      <c r="N647" s="17">
        <v>88300</v>
      </c>
      <c r="O647" s="18">
        <v>78150</v>
      </c>
      <c r="P647">
        <f t="shared" si="20"/>
        <v>0</v>
      </c>
      <c r="Q647" t="str">
        <f t="shared" si="21"/>
        <v>Central Canada</v>
      </c>
      <c r="R647">
        <f>IF(Table5[[#This Row],[Position]]="Data Analyst",1,0)</f>
        <v>0</v>
      </c>
      <c r="S647">
        <f>IF(Table5[[#This Row],[Position]]="Data Engineer",1,0)</f>
        <v>0</v>
      </c>
      <c r="T647">
        <f>IF(Table5[[#This Row],[Position]]="Risk Analyst",1,0)</f>
        <v>0</v>
      </c>
      <c r="U647">
        <f>IF(Table5[[#This Row],[Position]]="System Analyst",1,0)</f>
        <v>0</v>
      </c>
      <c r="V647">
        <f>IF(Table5[[#This Row],[Position]]="Business Analyst",1,0)</f>
        <v>1</v>
      </c>
    </row>
    <row r="648" spans="1:22" x14ac:dyDescent="0.2">
      <c r="A648" s="4" t="s">
        <v>88</v>
      </c>
      <c r="B648" s="4" t="s">
        <v>299</v>
      </c>
      <c r="C648" s="4" t="s">
        <v>90</v>
      </c>
      <c r="D648" s="4" t="s">
        <v>1370</v>
      </c>
      <c r="E648" s="4" t="s">
        <v>344</v>
      </c>
      <c r="F648" s="4" t="s">
        <v>344</v>
      </c>
      <c r="G648" s="4" t="s">
        <v>344</v>
      </c>
      <c r="H648" s="4" t="s">
        <v>53</v>
      </c>
      <c r="I648" s="4" t="s">
        <v>18</v>
      </c>
      <c r="J648" s="4" t="s">
        <v>20</v>
      </c>
      <c r="K648" s="4" t="s">
        <v>32</v>
      </c>
      <c r="L648" s="4" t="s">
        <v>21</v>
      </c>
      <c r="M648" s="19">
        <v>108347.2</v>
      </c>
      <c r="N648" s="19">
        <v>108347.2</v>
      </c>
      <c r="O648" s="21">
        <v>108347.2</v>
      </c>
      <c r="P648">
        <f t="shared" si="20"/>
        <v>0</v>
      </c>
      <c r="Q648" t="str">
        <f t="shared" si="21"/>
        <v>Western Canada</v>
      </c>
      <c r="R648">
        <f>IF(Table5[[#This Row],[Position]]="Data Analyst",1,0)</f>
        <v>0</v>
      </c>
      <c r="S648">
        <f>IF(Table5[[#This Row],[Position]]="Data Engineer",1,0)</f>
        <v>0</v>
      </c>
      <c r="T648">
        <f>IF(Table5[[#This Row],[Position]]="Risk Analyst",1,0)</f>
        <v>0</v>
      </c>
      <c r="U648">
        <f>IF(Table5[[#This Row],[Position]]="System Analyst",1,0)</f>
        <v>1</v>
      </c>
      <c r="V648">
        <f>IF(Table5[[#This Row],[Position]]="Business Analyst",1,0)</f>
        <v>0</v>
      </c>
    </row>
    <row r="649" spans="1:22" x14ac:dyDescent="0.2">
      <c r="A649" s="5" t="s">
        <v>55</v>
      </c>
      <c r="B649" s="5" t="s">
        <v>1363</v>
      </c>
      <c r="C649" s="5" t="s">
        <v>50</v>
      </c>
      <c r="D649" s="5" t="s">
        <v>1249</v>
      </c>
      <c r="E649" s="5" t="s">
        <v>204</v>
      </c>
      <c r="F649" s="5" t="s">
        <v>204</v>
      </c>
      <c r="G649" s="5" t="s">
        <v>204</v>
      </c>
      <c r="H649" s="5" t="s">
        <v>31</v>
      </c>
      <c r="I649" s="5" t="s">
        <v>18</v>
      </c>
      <c r="J649" s="5" t="s">
        <v>45</v>
      </c>
      <c r="K649" s="5" t="s">
        <v>32</v>
      </c>
      <c r="L649" s="5" t="s">
        <v>46</v>
      </c>
      <c r="M649" s="17">
        <v>68000</v>
      </c>
      <c r="N649" s="17">
        <v>88300</v>
      </c>
      <c r="O649" s="18">
        <v>78150</v>
      </c>
      <c r="P649">
        <f t="shared" si="20"/>
        <v>0</v>
      </c>
      <c r="Q649" t="str">
        <f t="shared" si="21"/>
        <v>Central Canada</v>
      </c>
      <c r="R649">
        <f>IF(Table5[[#This Row],[Position]]="Data Analyst",1,0)</f>
        <v>0</v>
      </c>
      <c r="S649">
        <f>IF(Table5[[#This Row],[Position]]="Data Engineer",1,0)</f>
        <v>0</v>
      </c>
      <c r="T649">
        <f>IF(Table5[[#This Row],[Position]]="Risk Analyst",1,0)</f>
        <v>0</v>
      </c>
      <c r="U649">
        <f>IF(Table5[[#This Row],[Position]]="System Analyst",1,0)</f>
        <v>0</v>
      </c>
      <c r="V649">
        <f>IF(Table5[[#This Row],[Position]]="Business Analyst",1,0)</f>
        <v>0</v>
      </c>
    </row>
    <row r="650" spans="1:22" x14ac:dyDescent="0.2">
      <c r="A650" s="4" t="s">
        <v>55</v>
      </c>
      <c r="B650" s="4" t="s">
        <v>1372</v>
      </c>
      <c r="C650" s="4" t="s">
        <v>23</v>
      </c>
      <c r="D650" s="4" t="s">
        <v>491</v>
      </c>
      <c r="E650" s="4" t="s">
        <v>1835</v>
      </c>
      <c r="F650" s="4" t="s">
        <v>1835</v>
      </c>
      <c r="G650" s="4" t="s">
        <v>1835</v>
      </c>
      <c r="H650" s="4" t="s">
        <v>146</v>
      </c>
      <c r="I650" s="4" t="s">
        <v>54</v>
      </c>
      <c r="J650" s="4" t="s">
        <v>45</v>
      </c>
      <c r="K650" s="4" t="s">
        <v>32</v>
      </c>
      <c r="L650" s="4" t="s">
        <v>21</v>
      </c>
      <c r="M650" s="15">
        <v>68000</v>
      </c>
      <c r="N650" s="15">
        <v>88300</v>
      </c>
      <c r="O650" s="16">
        <v>78150</v>
      </c>
      <c r="P650">
        <f t="shared" si="20"/>
        <v>0</v>
      </c>
      <c r="Q650" t="str">
        <f t="shared" si="21"/>
        <v>Central Canada</v>
      </c>
      <c r="R650">
        <f>IF(Table5[[#This Row],[Position]]="Data Analyst",1,0)</f>
        <v>0</v>
      </c>
      <c r="S650">
        <f>IF(Table5[[#This Row],[Position]]="Data Engineer",1,0)</f>
        <v>0</v>
      </c>
      <c r="T650">
        <f>IF(Table5[[#This Row],[Position]]="Risk Analyst",1,0)</f>
        <v>0</v>
      </c>
      <c r="U650">
        <f>IF(Table5[[#This Row],[Position]]="System Analyst",1,0)</f>
        <v>0</v>
      </c>
      <c r="V650">
        <f>IF(Table5[[#This Row],[Position]]="Business Analyst",1,0)</f>
        <v>1</v>
      </c>
    </row>
    <row r="651" spans="1:22" x14ac:dyDescent="0.2">
      <c r="A651" s="5" t="s">
        <v>48</v>
      </c>
      <c r="B651" s="5" t="s">
        <v>1373</v>
      </c>
      <c r="C651" s="5" t="s">
        <v>15</v>
      </c>
      <c r="D651" s="5" t="s">
        <v>91</v>
      </c>
      <c r="E651" s="5" t="s">
        <v>63</v>
      </c>
      <c r="F651" s="5" t="s">
        <v>63</v>
      </c>
      <c r="G651" s="5" t="s">
        <v>63</v>
      </c>
      <c r="H651" s="5" t="s">
        <v>53</v>
      </c>
      <c r="I651" s="5" t="s">
        <v>1374</v>
      </c>
      <c r="J651" s="5" t="s">
        <v>45</v>
      </c>
      <c r="K651" s="5" t="s">
        <v>32</v>
      </c>
      <c r="L651" s="5" t="s">
        <v>93</v>
      </c>
      <c r="M651" s="17">
        <v>68500</v>
      </c>
      <c r="N651" s="17">
        <v>87000</v>
      </c>
      <c r="O651" s="18">
        <v>77750</v>
      </c>
      <c r="P651">
        <f t="shared" si="20"/>
        <v>0</v>
      </c>
      <c r="Q651" t="str">
        <f t="shared" si="21"/>
        <v>Western Canada</v>
      </c>
      <c r="R651">
        <f>IF(Table5[[#This Row],[Position]]="Data Analyst",1,0)</f>
        <v>0</v>
      </c>
      <c r="S651">
        <f>IF(Table5[[#This Row],[Position]]="Data Engineer",1,0)</f>
        <v>0</v>
      </c>
      <c r="T651">
        <f>IF(Table5[[#This Row],[Position]]="Risk Analyst",1,0)</f>
        <v>1</v>
      </c>
      <c r="U651">
        <f>IF(Table5[[#This Row],[Position]]="System Analyst",1,0)</f>
        <v>0</v>
      </c>
      <c r="V651">
        <f>IF(Table5[[#This Row],[Position]]="Business Analyst",1,0)</f>
        <v>0</v>
      </c>
    </row>
    <row r="652" spans="1:22" x14ac:dyDescent="0.2">
      <c r="A652" s="4" t="s">
        <v>48</v>
      </c>
      <c r="B652" s="4" t="s">
        <v>1375</v>
      </c>
      <c r="C652" s="4" t="s">
        <v>23</v>
      </c>
      <c r="D652" s="4" t="s">
        <v>583</v>
      </c>
      <c r="E652" s="4" t="s">
        <v>1835</v>
      </c>
      <c r="F652" s="4" t="s">
        <v>1835</v>
      </c>
      <c r="G652" s="4" t="s">
        <v>1835</v>
      </c>
      <c r="H652" s="4" t="s">
        <v>146</v>
      </c>
      <c r="I652" s="4" t="s">
        <v>18</v>
      </c>
      <c r="J652" s="4" t="s">
        <v>20</v>
      </c>
      <c r="K652" s="4" t="s">
        <v>32</v>
      </c>
      <c r="L652" s="4" t="s">
        <v>21</v>
      </c>
      <c r="M652" s="15">
        <v>68500</v>
      </c>
      <c r="N652" s="15">
        <v>87000</v>
      </c>
      <c r="O652" s="16">
        <v>77750</v>
      </c>
      <c r="P652">
        <f t="shared" si="20"/>
        <v>0</v>
      </c>
      <c r="Q652" t="str">
        <f t="shared" si="21"/>
        <v>Central Canada</v>
      </c>
      <c r="R652">
        <f>IF(Table5[[#This Row],[Position]]="Data Analyst",1,0)</f>
        <v>0</v>
      </c>
      <c r="S652">
        <f>IF(Table5[[#This Row],[Position]]="Data Engineer",1,0)</f>
        <v>0</v>
      </c>
      <c r="T652">
        <f>IF(Table5[[#This Row],[Position]]="Risk Analyst",1,0)</f>
        <v>0</v>
      </c>
      <c r="U652">
        <f>IF(Table5[[#This Row],[Position]]="System Analyst",1,0)</f>
        <v>0</v>
      </c>
      <c r="V652">
        <f>IF(Table5[[#This Row],[Position]]="Business Analyst",1,0)</f>
        <v>1</v>
      </c>
    </row>
    <row r="653" spans="1:22" x14ac:dyDescent="0.2">
      <c r="A653" s="5" t="s">
        <v>88</v>
      </c>
      <c r="B653" s="5" t="s">
        <v>598</v>
      </c>
      <c r="C653" s="5" t="s">
        <v>90</v>
      </c>
      <c r="D653" s="5" t="s">
        <v>1376</v>
      </c>
      <c r="E653" s="5" t="s">
        <v>204</v>
      </c>
      <c r="F653" s="5" t="s">
        <v>204</v>
      </c>
      <c r="G653" s="5" t="s">
        <v>204</v>
      </c>
      <c r="H653" s="5" t="s">
        <v>31</v>
      </c>
      <c r="I653" s="5" t="s">
        <v>18</v>
      </c>
      <c r="J653" s="5" t="s">
        <v>20</v>
      </c>
      <c r="K653" s="5" t="s">
        <v>32</v>
      </c>
      <c r="L653" s="5" t="s">
        <v>241</v>
      </c>
      <c r="M653" s="17">
        <v>59280</v>
      </c>
      <c r="N653" s="17">
        <v>59280</v>
      </c>
      <c r="O653" s="18">
        <v>59280</v>
      </c>
      <c r="P653">
        <f t="shared" si="20"/>
        <v>0</v>
      </c>
      <c r="Q653" t="str">
        <f t="shared" si="21"/>
        <v>Central Canada</v>
      </c>
      <c r="R653">
        <f>IF(Table5[[#This Row],[Position]]="Data Analyst",1,0)</f>
        <v>0</v>
      </c>
      <c r="S653">
        <f>IF(Table5[[#This Row],[Position]]="Data Engineer",1,0)</f>
        <v>0</v>
      </c>
      <c r="T653">
        <f>IF(Table5[[#This Row],[Position]]="Risk Analyst",1,0)</f>
        <v>0</v>
      </c>
      <c r="U653">
        <f>IF(Table5[[#This Row],[Position]]="System Analyst",1,0)</f>
        <v>1</v>
      </c>
      <c r="V653">
        <f>IF(Table5[[#This Row],[Position]]="Business Analyst",1,0)</f>
        <v>0</v>
      </c>
    </row>
    <row r="654" spans="1:22" x14ac:dyDescent="0.2">
      <c r="A654" s="4" t="s">
        <v>81</v>
      </c>
      <c r="B654" s="4" t="s">
        <v>217</v>
      </c>
      <c r="C654" s="4" t="s">
        <v>23</v>
      </c>
      <c r="D654" s="4" t="s">
        <v>1377</v>
      </c>
      <c r="E654" s="4" t="s">
        <v>37</v>
      </c>
      <c r="F654" s="4" t="s">
        <v>37</v>
      </c>
      <c r="G654" s="4" t="s">
        <v>37</v>
      </c>
      <c r="H654" s="4" t="s">
        <v>31</v>
      </c>
      <c r="I654" s="4" t="s">
        <v>129</v>
      </c>
      <c r="J654" s="4" t="s">
        <v>45</v>
      </c>
      <c r="K654" s="4" t="s">
        <v>32</v>
      </c>
      <c r="L654" s="4" t="s">
        <v>21</v>
      </c>
      <c r="M654" s="15">
        <v>87000</v>
      </c>
      <c r="N654" s="15">
        <v>115000</v>
      </c>
      <c r="O654" s="16">
        <v>101000</v>
      </c>
      <c r="P654">
        <f t="shared" si="20"/>
        <v>0</v>
      </c>
      <c r="Q654" t="str">
        <f t="shared" si="21"/>
        <v>Central Canada</v>
      </c>
      <c r="R654">
        <f>IF(Table5[[#This Row],[Position]]="Data Analyst",1,0)</f>
        <v>0</v>
      </c>
      <c r="S654">
        <f>IF(Table5[[#This Row],[Position]]="Data Engineer",1,0)</f>
        <v>0</v>
      </c>
      <c r="T654">
        <f>IF(Table5[[#This Row],[Position]]="Risk Analyst",1,0)</f>
        <v>0</v>
      </c>
      <c r="U654">
        <f>IF(Table5[[#This Row],[Position]]="System Analyst",1,0)</f>
        <v>0</v>
      </c>
      <c r="V654">
        <f>IF(Table5[[#This Row],[Position]]="Business Analyst",1,0)</f>
        <v>1</v>
      </c>
    </row>
    <row r="655" spans="1:22" x14ac:dyDescent="0.2">
      <c r="A655" s="5" t="s">
        <v>88</v>
      </c>
      <c r="B655" s="5" t="s">
        <v>1378</v>
      </c>
      <c r="C655" s="5" t="s">
        <v>90</v>
      </c>
      <c r="D655" s="5" t="s">
        <v>1379</v>
      </c>
      <c r="E655" s="5" t="s">
        <v>608</v>
      </c>
      <c r="F655" s="5" t="s">
        <v>608</v>
      </c>
      <c r="G655" s="5" t="s">
        <v>608</v>
      </c>
      <c r="H655" s="5" t="s">
        <v>31</v>
      </c>
      <c r="I655" s="5" t="s">
        <v>1380</v>
      </c>
      <c r="J655" s="5" t="s">
        <v>20</v>
      </c>
      <c r="K655" s="5" t="s">
        <v>32</v>
      </c>
      <c r="L655" s="5" t="s">
        <v>21</v>
      </c>
      <c r="M655" s="17">
        <v>86320</v>
      </c>
      <c r="N655" s="17">
        <v>86320</v>
      </c>
      <c r="O655" s="18">
        <v>86320</v>
      </c>
      <c r="P655">
        <f t="shared" si="20"/>
        <v>0</v>
      </c>
      <c r="Q655" t="str">
        <f t="shared" si="21"/>
        <v>Central Canada</v>
      </c>
      <c r="R655">
        <f>IF(Table5[[#This Row],[Position]]="Data Analyst",1,0)</f>
        <v>0</v>
      </c>
      <c r="S655">
        <f>IF(Table5[[#This Row],[Position]]="Data Engineer",1,0)</f>
        <v>0</v>
      </c>
      <c r="T655">
        <f>IF(Table5[[#This Row],[Position]]="Risk Analyst",1,0)</f>
        <v>0</v>
      </c>
      <c r="U655">
        <f>IF(Table5[[#This Row],[Position]]="System Analyst",1,0)</f>
        <v>1</v>
      </c>
      <c r="V655">
        <f>IF(Table5[[#This Row],[Position]]="Business Analyst",1,0)</f>
        <v>0</v>
      </c>
    </row>
    <row r="656" spans="1:22" x14ac:dyDescent="0.2">
      <c r="A656" s="4" t="s">
        <v>96</v>
      </c>
      <c r="B656" s="4" t="s">
        <v>1381</v>
      </c>
      <c r="C656" s="4" t="s">
        <v>50</v>
      </c>
      <c r="D656" s="4" t="s">
        <v>1382</v>
      </c>
      <c r="E656" s="4" t="s">
        <v>63</v>
      </c>
      <c r="F656" s="4" t="s">
        <v>63</v>
      </c>
      <c r="G656" s="4" t="s">
        <v>63</v>
      </c>
      <c r="H656" s="4" t="s">
        <v>53</v>
      </c>
      <c r="I656" s="4" t="s">
        <v>54</v>
      </c>
      <c r="J656" s="4" t="s">
        <v>20</v>
      </c>
      <c r="K656" s="4" t="s">
        <v>32</v>
      </c>
      <c r="L656" s="4" t="s">
        <v>130</v>
      </c>
      <c r="M656" s="15">
        <v>66996.800000000003</v>
      </c>
      <c r="N656" s="15">
        <v>66996.800000000003</v>
      </c>
      <c r="O656" s="16">
        <v>66996.800000000003</v>
      </c>
      <c r="P656">
        <f t="shared" si="20"/>
        <v>0</v>
      </c>
      <c r="Q656" t="str">
        <f t="shared" si="21"/>
        <v>Western Canada</v>
      </c>
      <c r="R656">
        <f>IF(Table5[[#This Row],[Position]]="Data Analyst",1,0)</f>
        <v>0</v>
      </c>
      <c r="S656">
        <f>IF(Table5[[#This Row],[Position]]="Data Engineer",1,0)</f>
        <v>0</v>
      </c>
      <c r="T656">
        <f>IF(Table5[[#This Row],[Position]]="Risk Analyst",1,0)</f>
        <v>0</v>
      </c>
      <c r="U656">
        <f>IF(Table5[[#This Row],[Position]]="System Analyst",1,0)</f>
        <v>0</v>
      </c>
      <c r="V656">
        <f>IF(Table5[[#This Row],[Position]]="Business Analyst",1,0)</f>
        <v>0</v>
      </c>
    </row>
    <row r="657" spans="1:22" x14ac:dyDescent="0.2">
      <c r="A657" s="5" t="s">
        <v>55</v>
      </c>
      <c r="B657" s="5" t="s">
        <v>1383</v>
      </c>
      <c r="C657" s="5" t="s">
        <v>50</v>
      </c>
      <c r="D657" s="5" t="s">
        <v>1384</v>
      </c>
      <c r="E657" s="5" t="s">
        <v>154</v>
      </c>
      <c r="F657" s="5" t="s">
        <v>154</v>
      </c>
      <c r="G657" s="5" t="s">
        <v>154</v>
      </c>
      <c r="H657" s="5" t="s">
        <v>31</v>
      </c>
      <c r="I657" s="5" t="s">
        <v>586</v>
      </c>
      <c r="J657" s="5" t="s">
        <v>20</v>
      </c>
      <c r="K657" s="5" t="s">
        <v>32</v>
      </c>
      <c r="L657" s="5" t="s">
        <v>21</v>
      </c>
      <c r="M657" s="17">
        <v>75000</v>
      </c>
      <c r="N657" s="17">
        <v>75000</v>
      </c>
      <c r="O657" s="18">
        <v>75000</v>
      </c>
      <c r="P657">
        <f t="shared" si="20"/>
        <v>0</v>
      </c>
      <c r="Q657" t="str">
        <f t="shared" si="21"/>
        <v>Central Canada</v>
      </c>
      <c r="R657">
        <f>IF(Table5[[#This Row],[Position]]="Data Analyst",1,0)</f>
        <v>0</v>
      </c>
      <c r="S657">
        <f>IF(Table5[[#This Row],[Position]]="Data Engineer",1,0)</f>
        <v>0</v>
      </c>
      <c r="T657">
        <f>IF(Table5[[#This Row],[Position]]="Risk Analyst",1,0)</f>
        <v>0</v>
      </c>
      <c r="U657">
        <f>IF(Table5[[#This Row],[Position]]="System Analyst",1,0)</f>
        <v>0</v>
      </c>
      <c r="V657">
        <f>IF(Table5[[#This Row],[Position]]="Business Analyst",1,0)</f>
        <v>0</v>
      </c>
    </row>
    <row r="658" spans="1:22" x14ac:dyDescent="0.2">
      <c r="A658" s="4" t="s">
        <v>88</v>
      </c>
      <c r="B658" s="4" t="s">
        <v>299</v>
      </c>
      <c r="C658" s="4" t="s">
        <v>90</v>
      </c>
      <c r="D658" s="4" t="s">
        <v>1385</v>
      </c>
      <c r="E658" s="4" t="s">
        <v>123</v>
      </c>
      <c r="F658" s="4" t="s">
        <v>123</v>
      </c>
      <c r="G658" s="4" t="s">
        <v>123</v>
      </c>
      <c r="H658" s="4" t="s">
        <v>31</v>
      </c>
      <c r="I658" s="4" t="s">
        <v>18</v>
      </c>
      <c r="J658" s="4" t="s">
        <v>20</v>
      </c>
      <c r="K658" s="4" t="s">
        <v>32</v>
      </c>
      <c r="L658" s="4" t="s">
        <v>481</v>
      </c>
      <c r="M658" s="15">
        <v>91520</v>
      </c>
      <c r="N658" s="15">
        <v>91520</v>
      </c>
      <c r="O658" s="16">
        <v>91520</v>
      </c>
      <c r="P658">
        <f t="shared" si="20"/>
        <v>0</v>
      </c>
      <c r="Q658" t="str">
        <f t="shared" si="21"/>
        <v>Central Canada</v>
      </c>
      <c r="R658">
        <f>IF(Table5[[#This Row],[Position]]="Data Analyst",1,0)</f>
        <v>0</v>
      </c>
      <c r="S658">
        <f>IF(Table5[[#This Row],[Position]]="Data Engineer",1,0)</f>
        <v>0</v>
      </c>
      <c r="T658">
        <f>IF(Table5[[#This Row],[Position]]="Risk Analyst",1,0)</f>
        <v>0</v>
      </c>
      <c r="U658">
        <f>IF(Table5[[#This Row],[Position]]="System Analyst",1,0)</f>
        <v>1</v>
      </c>
      <c r="V658">
        <f>IF(Table5[[#This Row],[Position]]="Business Analyst",1,0)</f>
        <v>0</v>
      </c>
    </row>
    <row r="659" spans="1:22" x14ac:dyDescent="0.2">
      <c r="A659" s="5" t="s">
        <v>88</v>
      </c>
      <c r="B659" s="5" t="s">
        <v>299</v>
      </c>
      <c r="C659" s="5" t="s">
        <v>90</v>
      </c>
      <c r="D659" s="5" t="s">
        <v>1386</v>
      </c>
      <c r="E659" s="5" t="s">
        <v>37</v>
      </c>
      <c r="F659" s="5" t="s">
        <v>37</v>
      </c>
      <c r="G659" s="5" t="s">
        <v>37</v>
      </c>
      <c r="H659" s="5" t="s">
        <v>31</v>
      </c>
      <c r="I659" s="5" t="s">
        <v>18</v>
      </c>
      <c r="J659" s="5" t="s">
        <v>20</v>
      </c>
      <c r="K659" s="5" t="s">
        <v>32</v>
      </c>
      <c r="L659" s="5" t="s">
        <v>320</v>
      </c>
      <c r="M659" s="17">
        <v>90001.600000000006</v>
      </c>
      <c r="N659" s="17">
        <v>93600</v>
      </c>
      <c r="O659" s="18">
        <v>91800.8</v>
      </c>
      <c r="P659">
        <f t="shared" si="20"/>
        <v>0</v>
      </c>
      <c r="Q659" t="str">
        <f t="shared" si="21"/>
        <v>Central Canada</v>
      </c>
      <c r="R659">
        <f>IF(Table5[[#This Row],[Position]]="Data Analyst",1,0)</f>
        <v>0</v>
      </c>
      <c r="S659">
        <f>IF(Table5[[#This Row],[Position]]="Data Engineer",1,0)</f>
        <v>0</v>
      </c>
      <c r="T659">
        <f>IF(Table5[[#This Row],[Position]]="Risk Analyst",1,0)</f>
        <v>0</v>
      </c>
      <c r="U659">
        <f>IF(Table5[[#This Row],[Position]]="System Analyst",1,0)</f>
        <v>1</v>
      </c>
      <c r="V659">
        <f>IF(Table5[[#This Row],[Position]]="Business Analyst",1,0)</f>
        <v>0</v>
      </c>
    </row>
    <row r="660" spans="1:22" x14ac:dyDescent="0.2">
      <c r="A660" s="4" t="s">
        <v>88</v>
      </c>
      <c r="B660" s="4" t="s">
        <v>299</v>
      </c>
      <c r="C660" s="4" t="s">
        <v>90</v>
      </c>
      <c r="D660" s="4" t="s">
        <v>1387</v>
      </c>
      <c r="E660" s="4" t="s">
        <v>1318</v>
      </c>
      <c r="F660" s="4" t="s">
        <v>1318</v>
      </c>
      <c r="G660" s="4" t="s">
        <v>1318</v>
      </c>
      <c r="H660" s="4" t="s">
        <v>53</v>
      </c>
      <c r="I660" s="4" t="s">
        <v>18</v>
      </c>
      <c r="J660" s="4" t="s">
        <v>20</v>
      </c>
      <c r="K660" s="4" t="s">
        <v>32</v>
      </c>
      <c r="L660" s="4" t="s">
        <v>46</v>
      </c>
      <c r="M660" s="15">
        <v>95680</v>
      </c>
      <c r="N660" s="15">
        <v>95680</v>
      </c>
      <c r="O660" s="16">
        <v>95680</v>
      </c>
      <c r="P660">
        <f t="shared" si="20"/>
        <v>0</v>
      </c>
      <c r="Q660" t="str">
        <f t="shared" si="21"/>
        <v>Western Canada</v>
      </c>
      <c r="R660">
        <f>IF(Table5[[#This Row],[Position]]="Data Analyst",1,0)</f>
        <v>0</v>
      </c>
      <c r="S660">
        <f>IF(Table5[[#This Row],[Position]]="Data Engineer",1,0)</f>
        <v>0</v>
      </c>
      <c r="T660">
        <f>IF(Table5[[#This Row],[Position]]="Risk Analyst",1,0)</f>
        <v>0</v>
      </c>
      <c r="U660">
        <f>IF(Table5[[#This Row],[Position]]="System Analyst",1,0)</f>
        <v>1</v>
      </c>
      <c r="V660">
        <f>IF(Table5[[#This Row],[Position]]="Business Analyst",1,0)</f>
        <v>0</v>
      </c>
    </row>
    <row r="661" spans="1:22" x14ac:dyDescent="0.2">
      <c r="A661" s="5" t="s">
        <v>48</v>
      </c>
      <c r="B661" s="5" t="s">
        <v>1388</v>
      </c>
      <c r="C661" s="5" t="s">
        <v>50</v>
      </c>
      <c r="D661" s="5" t="s">
        <v>1389</v>
      </c>
      <c r="E661" s="5" t="s">
        <v>37</v>
      </c>
      <c r="F661" s="5" t="s">
        <v>37</v>
      </c>
      <c r="G661" s="5" t="s">
        <v>37</v>
      </c>
      <c r="H661" s="5" t="s">
        <v>31</v>
      </c>
      <c r="I661" s="5" t="s">
        <v>987</v>
      </c>
      <c r="J661" s="5" t="s">
        <v>45</v>
      </c>
      <c r="K661" s="5" t="s">
        <v>32</v>
      </c>
      <c r="L661" s="5" t="s">
        <v>21</v>
      </c>
      <c r="M661" s="17">
        <v>68500</v>
      </c>
      <c r="N661" s="17">
        <v>87000</v>
      </c>
      <c r="O661" s="18">
        <v>77750</v>
      </c>
      <c r="P661">
        <f t="shared" si="20"/>
        <v>0</v>
      </c>
      <c r="Q661" t="str">
        <f t="shared" si="21"/>
        <v>Central Canada</v>
      </c>
      <c r="R661">
        <f>IF(Table5[[#This Row],[Position]]="Data Analyst",1,0)</f>
        <v>0</v>
      </c>
      <c r="S661">
        <f>IF(Table5[[#This Row],[Position]]="Data Engineer",1,0)</f>
        <v>0</v>
      </c>
      <c r="T661">
        <f>IF(Table5[[#This Row],[Position]]="Risk Analyst",1,0)</f>
        <v>0</v>
      </c>
      <c r="U661">
        <f>IF(Table5[[#This Row],[Position]]="System Analyst",1,0)</f>
        <v>0</v>
      </c>
      <c r="V661">
        <f>IF(Table5[[#This Row],[Position]]="Business Analyst",1,0)</f>
        <v>0</v>
      </c>
    </row>
    <row r="662" spans="1:22" x14ac:dyDescent="0.2">
      <c r="A662" s="4" t="s">
        <v>26</v>
      </c>
      <c r="B662" s="4" t="s">
        <v>1390</v>
      </c>
      <c r="C662" s="4" t="s">
        <v>50</v>
      </c>
      <c r="D662" s="4" t="s">
        <v>1391</v>
      </c>
      <c r="E662" s="4" t="s">
        <v>323</v>
      </c>
      <c r="F662" s="4" t="s">
        <v>323</v>
      </c>
      <c r="G662" s="4" t="s">
        <v>323</v>
      </c>
      <c r="H662" s="4" t="s">
        <v>53</v>
      </c>
      <c r="I662" s="4" t="s">
        <v>1392</v>
      </c>
      <c r="J662" s="4" t="s">
        <v>45</v>
      </c>
      <c r="K662" s="4" t="s">
        <v>32</v>
      </c>
      <c r="L662" s="4" t="s">
        <v>21</v>
      </c>
      <c r="M662" s="15">
        <v>98000</v>
      </c>
      <c r="N662" s="15">
        <v>144100</v>
      </c>
      <c r="O662" s="16">
        <v>121050</v>
      </c>
      <c r="P662">
        <f t="shared" si="20"/>
        <v>0</v>
      </c>
      <c r="Q662" t="str">
        <f t="shared" si="21"/>
        <v>Western Canada</v>
      </c>
      <c r="R662">
        <f>IF(Table5[[#This Row],[Position]]="Data Analyst",1,0)</f>
        <v>0</v>
      </c>
      <c r="S662">
        <f>IF(Table5[[#This Row],[Position]]="Data Engineer",1,0)</f>
        <v>0</v>
      </c>
      <c r="T662">
        <f>IF(Table5[[#This Row],[Position]]="Risk Analyst",1,0)</f>
        <v>0</v>
      </c>
      <c r="U662">
        <f>IF(Table5[[#This Row],[Position]]="System Analyst",1,0)</f>
        <v>0</v>
      </c>
      <c r="V662">
        <f>IF(Table5[[#This Row],[Position]]="Business Analyst",1,0)</f>
        <v>0</v>
      </c>
    </row>
    <row r="663" spans="1:22" x14ac:dyDescent="0.2">
      <c r="A663" s="5" t="s">
        <v>26</v>
      </c>
      <c r="B663" s="5" t="s">
        <v>1393</v>
      </c>
      <c r="C663" s="5" t="s">
        <v>23</v>
      </c>
      <c r="D663" s="5" t="s">
        <v>1394</v>
      </c>
      <c r="E663" s="5" t="s">
        <v>1835</v>
      </c>
      <c r="F663" s="5" t="s">
        <v>1835</v>
      </c>
      <c r="G663" s="5" t="s">
        <v>1835</v>
      </c>
      <c r="H663" s="5" t="s">
        <v>146</v>
      </c>
      <c r="I663" s="5" t="s">
        <v>1395</v>
      </c>
      <c r="J663" s="5" t="s">
        <v>45</v>
      </c>
      <c r="K663" s="5" t="s">
        <v>32</v>
      </c>
      <c r="L663" s="5" t="s">
        <v>21</v>
      </c>
      <c r="M663" s="17">
        <v>64123.59</v>
      </c>
      <c r="N663" s="17">
        <v>86600</v>
      </c>
      <c r="O663" s="18">
        <v>75361.794999999998</v>
      </c>
      <c r="P663">
        <f t="shared" si="20"/>
        <v>0</v>
      </c>
      <c r="Q663" t="str">
        <f t="shared" si="21"/>
        <v>Central Canada</v>
      </c>
      <c r="R663">
        <f>IF(Table5[[#This Row],[Position]]="Data Analyst",1,0)</f>
        <v>0</v>
      </c>
      <c r="S663">
        <f>IF(Table5[[#This Row],[Position]]="Data Engineer",1,0)</f>
        <v>0</v>
      </c>
      <c r="T663">
        <f>IF(Table5[[#This Row],[Position]]="Risk Analyst",1,0)</f>
        <v>0</v>
      </c>
      <c r="U663">
        <f>IF(Table5[[#This Row],[Position]]="System Analyst",1,0)</f>
        <v>0</v>
      </c>
      <c r="V663">
        <f>IF(Table5[[#This Row],[Position]]="Business Analyst",1,0)</f>
        <v>1</v>
      </c>
    </row>
    <row r="664" spans="1:22" x14ac:dyDescent="0.2">
      <c r="A664" s="4" t="s">
        <v>48</v>
      </c>
      <c r="B664" s="4" t="s">
        <v>1396</v>
      </c>
      <c r="C664" s="4" t="s">
        <v>50</v>
      </c>
      <c r="D664" s="4" t="s">
        <v>1397</v>
      </c>
      <c r="E664" s="4" t="s">
        <v>37</v>
      </c>
      <c r="F664" s="4" t="s">
        <v>37</v>
      </c>
      <c r="G664" s="4" t="s">
        <v>37</v>
      </c>
      <c r="H664" s="4" t="s">
        <v>31</v>
      </c>
      <c r="I664" s="4" t="s">
        <v>54</v>
      </c>
      <c r="J664" s="4" t="s">
        <v>45</v>
      </c>
      <c r="K664" s="4" t="s">
        <v>32</v>
      </c>
      <c r="L664" s="4" t="s">
        <v>21</v>
      </c>
      <c r="M664" s="15">
        <v>68500</v>
      </c>
      <c r="N664" s="15">
        <v>87000</v>
      </c>
      <c r="O664" s="16">
        <v>77750</v>
      </c>
      <c r="P664">
        <f t="shared" si="20"/>
        <v>0</v>
      </c>
      <c r="Q664" t="str">
        <f t="shared" si="21"/>
        <v>Central Canada</v>
      </c>
      <c r="R664">
        <f>IF(Table5[[#This Row],[Position]]="Data Analyst",1,0)</f>
        <v>0</v>
      </c>
      <c r="S664">
        <f>IF(Table5[[#This Row],[Position]]="Data Engineer",1,0)</f>
        <v>0</v>
      </c>
      <c r="T664">
        <f>IF(Table5[[#This Row],[Position]]="Risk Analyst",1,0)</f>
        <v>0</v>
      </c>
      <c r="U664">
        <f>IF(Table5[[#This Row],[Position]]="System Analyst",1,0)</f>
        <v>0</v>
      </c>
      <c r="V664">
        <f>IF(Table5[[#This Row],[Position]]="Business Analyst",1,0)</f>
        <v>0</v>
      </c>
    </row>
    <row r="665" spans="1:22" x14ac:dyDescent="0.2">
      <c r="A665" s="5" t="s">
        <v>48</v>
      </c>
      <c r="B665" s="5" t="s">
        <v>1373</v>
      </c>
      <c r="C665" s="5" t="s">
        <v>15</v>
      </c>
      <c r="D665" s="5" t="s">
        <v>91</v>
      </c>
      <c r="E665" s="5" t="s">
        <v>37</v>
      </c>
      <c r="F665" s="5" t="s">
        <v>37</v>
      </c>
      <c r="G665" s="5" t="s">
        <v>37</v>
      </c>
      <c r="H665" s="5" t="s">
        <v>31</v>
      </c>
      <c r="I665" s="5" t="s">
        <v>1374</v>
      </c>
      <c r="J665" s="5" t="s">
        <v>45</v>
      </c>
      <c r="K665" s="5" t="s">
        <v>32</v>
      </c>
      <c r="L665" s="5" t="s">
        <v>93</v>
      </c>
      <c r="M665" s="17">
        <v>68500</v>
      </c>
      <c r="N665" s="17">
        <v>87000</v>
      </c>
      <c r="O665" s="18">
        <v>77750</v>
      </c>
      <c r="P665">
        <f t="shared" si="20"/>
        <v>0</v>
      </c>
      <c r="Q665" t="str">
        <f t="shared" si="21"/>
        <v>Central Canada</v>
      </c>
      <c r="R665">
        <f>IF(Table5[[#This Row],[Position]]="Data Analyst",1,0)</f>
        <v>0</v>
      </c>
      <c r="S665">
        <f>IF(Table5[[#This Row],[Position]]="Data Engineer",1,0)</f>
        <v>0</v>
      </c>
      <c r="T665">
        <f>IF(Table5[[#This Row],[Position]]="Risk Analyst",1,0)</f>
        <v>1</v>
      </c>
      <c r="U665">
        <f>IF(Table5[[#This Row],[Position]]="System Analyst",1,0)</f>
        <v>0</v>
      </c>
      <c r="V665">
        <f>IF(Table5[[#This Row],[Position]]="Business Analyst",1,0)</f>
        <v>0</v>
      </c>
    </row>
    <row r="666" spans="1:22" x14ac:dyDescent="0.2">
      <c r="A666" s="4" t="s">
        <v>88</v>
      </c>
      <c r="B666" s="4" t="s">
        <v>299</v>
      </c>
      <c r="C666" s="4" t="s">
        <v>90</v>
      </c>
      <c r="D666" s="4" t="s">
        <v>1398</v>
      </c>
      <c r="E666" s="4" t="s">
        <v>123</v>
      </c>
      <c r="F666" s="4" t="s">
        <v>123</v>
      </c>
      <c r="G666" s="4" t="s">
        <v>123</v>
      </c>
      <c r="H666" s="4" t="s">
        <v>31</v>
      </c>
      <c r="I666" s="4" t="s">
        <v>1399</v>
      </c>
      <c r="J666" s="4" t="s">
        <v>20</v>
      </c>
      <c r="K666" s="4" t="s">
        <v>32</v>
      </c>
      <c r="L666" s="4" t="s">
        <v>21</v>
      </c>
      <c r="M666" s="15">
        <v>86008</v>
      </c>
      <c r="N666" s="15">
        <v>86008</v>
      </c>
      <c r="O666" s="16">
        <v>86008</v>
      </c>
      <c r="P666">
        <f t="shared" si="20"/>
        <v>0</v>
      </c>
      <c r="Q666" t="str">
        <f t="shared" si="21"/>
        <v>Central Canada</v>
      </c>
      <c r="R666">
        <f>IF(Table5[[#This Row],[Position]]="Data Analyst",1,0)</f>
        <v>0</v>
      </c>
      <c r="S666">
        <f>IF(Table5[[#This Row],[Position]]="Data Engineer",1,0)</f>
        <v>0</v>
      </c>
      <c r="T666">
        <f>IF(Table5[[#This Row],[Position]]="Risk Analyst",1,0)</f>
        <v>0</v>
      </c>
      <c r="U666">
        <f>IF(Table5[[#This Row],[Position]]="System Analyst",1,0)</f>
        <v>1</v>
      </c>
      <c r="V666">
        <f>IF(Table5[[#This Row],[Position]]="Business Analyst",1,0)</f>
        <v>0</v>
      </c>
    </row>
    <row r="667" spans="1:22" x14ac:dyDescent="0.2">
      <c r="A667" s="5" t="s">
        <v>55</v>
      </c>
      <c r="B667" s="5" t="s">
        <v>1400</v>
      </c>
      <c r="C667" s="5" t="s">
        <v>50</v>
      </c>
      <c r="D667" s="5" t="s">
        <v>1401</v>
      </c>
      <c r="E667" s="5" t="s">
        <v>1835</v>
      </c>
      <c r="F667" s="5" t="s">
        <v>1835</v>
      </c>
      <c r="G667" s="5" t="s">
        <v>1835</v>
      </c>
      <c r="H667" s="5" t="s">
        <v>146</v>
      </c>
      <c r="I667" s="5" t="s">
        <v>18</v>
      </c>
      <c r="J667" s="5" t="s">
        <v>45</v>
      </c>
      <c r="K667" s="5" t="s">
        <v>32</v>
      </c>
      <c r="L667" s="5" t="s">
        <v>21</v>
      </c>
      <c r="M667" s="17">
        <v>30240.560000000001</v>
      </c>
      <c r="N667" s="17">
        <v>57200</v>
      </c>
      <c r="O667" s="18">
        <v>43720.28</v>
      </c>
      <c r="P667">
        <f t="shared" si="20"/>
        <v>0</v>
      </c>
      <c r="Q667" t="str">
        <f t="shared" si="21"/>
        <v>Central Canada</v>
      </c>
      <c r="R667">
        <f>IF(Table5[[#This Row],[Position]]="Data Analyst",1,0)</f>
        <v>0</v>
      </c>
      <c r="S667">
        <f>IF(Table5[[#This Row],[Position]]="Data Engineer",1,0)</f>
        <v>0</v>
      </c>
      <c r="T667">
        <f>IF(Table5[[#This Row],[Position]]="Risk Analyst",1,0)</f>
        <v>0</v>
      </c>
      <c r="U667">
        <f>IF(Table5[[#This Row],[Position]]="System Analyst",1,0)</f>
        <v>0</v>
      </c>
      <c r="V667">
        <f>IF(Table5[[#This Row],[Position]]="Business Analyst",1,0)</f>
        <v>0</v>
      </c>
    </row>
    <row r="668" spans="1:22" x14ac:dyDescent="0.2">
      <c r="A668" s="4" t="s">
        <v>48</v>
      </c>
      <c r="B668" s="4" t="s">
        <v>1402</v>
      </c>
      <c r="C668" s="4" t="s">
        <v>50</v>
      </c>
      <c r="D668" s="4" t="s">
        <v>263</v>
      </c>
      <c r="E668" s="4" t="s">
        <v>30</v>
      </c>
      <c r="F668" s="4" t="s">
        <v>30</v>
      </c>
      <c r="G668" s="4" t="s">
        <v>30</v>
      </c>
      <c r="H668" s="4" t="s">
        <v>31</v>
      </c>
      <c r="I668" s="4" t="s">
        <v>597</v>
      </c>
      <c r="J668" s="4" t="s">
        <v>223</v>
      </c>
      <c r="K668" s="4" t="s">
        <v>32</v>
      </c>
      <c r="L668" s="4" t="s">
        <v>93</v>
      </c>
      <c r="M668" s="15">
        <v>68500</v>
      </c>
      <c r="N668" s="15">
        <v>87000</v>
      </c>
      <c r="O668" s="16">
        <v>77750</v>
      </c>
      <c r="P668">
        <f t="shared" si="20"/>
        <v>0</v>
      </c>
      <c r="Q668" t="str">
        <f t="shared" si="21"/>
        <v>Central Canada</v>
      </c>
      <c r="R668">
        <f>IF(Table5[[#This Row],[Position]]="Data Analyst",1,0)</f>
        <v>0</v>
      </c>
      <c r="S668">
        <f>IF(Table5[[#This Row],[Position]]="Data Engineer",1,0)</f>
        <v>0</v>
      </c>
      <c r="T668">
        <f>IF(Table5[[#This Row],[Position]]="Risk Analyst",1,0)</f>
        <v>0</v>
      </c>
      <c r="U668">
        <f>IF(Table5[[#This Row],[Position]]="System Analyst",1,0)</f>
        <v>0</v>
      </c>
      <c r="V668">
        <f>IF(Table5[[#This Row],[Position]]="Business Analyst",1,0)</f>
        <v>0</v>
      </c>
    </row>
    <row r="669" spans="1:22" x14ac:dyDescent="0.2">
      <c r="A669" s="5" t="s">
        <v>13</v>
      </c>
      <c r="B669" s="5" t="s">
        <v>1403</v>
      </c>
      <c r="C669" s="5" t="s">
        <v>35</v>
      </c>
      <c r="D669" s="5" t="s">
        <v>1404</v>
      </c>
      <c r="E669" s="5" t="s">
        <v>212</v>
      </c>
      <c r="F669" s="5" t="s">
        <v>212</v>
      </c>
      <c r="G669" s="5" t="s">
        <v>212</v>
      </c>
      <c r="H669" s="5" t="s">
        <v>31</v>
      </c>
      <c r="I669" s="5" t="s">
        <v>1405</v>
      </c>
      <c r="J669" s="5" t="s">
        <v>45</v>
      </c>
      <c r="K669" s="5" t="s">
        <v>32</v>
      </c>
      <c r="L669" s="5" t="s">
        <v>33</v>
      </c>
      <c r="M669" s="17">
        <v>75000</v>
      </c>
      <c r="N669" s="17">
        <v>150000</v>
      </c>
      <c r="O669" s="18">
        <v>112500</v>
      </c>
      <c r="P669">
        <f t="shared" si="20"/>
        <v>0</v>
      </c>
      <c r="Q669" t="str">
        <f t="shared" si="21"/>
        <v>Central Canada</v>
      </c>
      <c r="R669">
        <f>IF(Table5[[#This Row],[Position]]="Data Analyst",1,0)</f>
        <v>0</v>
      </c>
      <c r="S669">
        <f>IF(Table5[[#This Row],[Position]]="Data Engineer",1,0)</f>
        <v>1</v>
      </c>
      <c r="T669">
        <f>IF(Table5[[#This Row],[Position]]="Risk Analyst",1,0)</f>
        <v>0</v>
      </c>
      <c r="U669">
        <f>IF(Table5[[#This Row],[Position]]="System Analyst",1,0)</f>
        <v>0</v>
      </c>
      <c r="V669">
        <f>IF(Table5[[#This Row],[Position]]="Business Analyst",1,0)</f>
        <v>0</v>
      </c>
    </row>
    <row r="670" spans="1:22" x14ac:dyDescent="0.2">
      <c r="A670" s="4" t="s">
        <v>22</v>
      </c>
      <c r="B670" s="4" t="s">
        <v>1406</v>
      </c>
      <c r="C670" s="4" t="s">
        <v>50</v>
      </c>
      <c r="D670" s="4" t="s">
        <v>1407</v>
      </c>
      <c r="E670" s="4" t="s">
        <v>810</v>
      </c>
      <c r="F670" s="4" t="s">
        <v>810</v>
      </c>
      <c r="G670" s="4" t="s">
        <v>810</v>
      </c>
      <c r="H670" s="4" t="s">
        <v>31</v>
      </c>
      <c r="I670" s="4" t="s">
        <v>54</v>
      </c>
      <c r="J670" s="4" t="s">
        <v>20</v>
      </c>
      <c r="K670" s="4" t="s">
        <v>32</v>
      </c>
      <c r="L670" s="4" t="s">
        <v>21</v>
      </c>
      <c r="M670" s="15">
        <v>41600</v>
      </c>
      <c r="N670" s="15">
        <v>57200</v>
      </c>
      <c r="O670" s="16">
        <v>49400</v>
      </c>
      <c r="P670">
        <f t="shared" si="20"/>
        <v>0</v>
      </c>
      <c r="Q670" t="str">
        <f t="shared" si="21"/>
        <v>Central Canada</v>
      </c>
      <c r="R670">
        <f>IF(Table5[[#This Row],[Position]]="Data Analyst",1,0)</f>
        <v>0</v>
      </c>
      <c r="S670">
        <f>IF(Table5[[#This Row],[Position]]="Data Engineer",1,0)</f>
        <v>0</v>
      </c>
      <c r="T670">
        <f>IF(Table5[[#This Row],[Position]]="Risk Analyst",1,0)</f>
        <v>0</v>
      </c>
      <c r="U670">
        <f>IF(Table5[[#This Row],[Position]]="System Analyst",1,0)</f>
        <v>0</v>
      </c>
      <c r="V670">
        <f>IF(Table5[[#This Row],[Position]]="Business Analyst",1,0)</f>
        <v>0</v>
      </c>
    </row>
    <row r="671" spans="1:22" x14ac:dyDescent="0.2">
      <c r="A671" s="5" t="s">
        <v>105</v>
      </c>
      <c r="B671" s="5" t="s">
        <v>28</v>
      </c>
      <c r="C671" s="5" t="s">
        <v>28</v>
      </c>
      <c r="D671" s="5" t="s">
        <v>1408</v>
      </c>
      <c r="E671" s="5" t="s">
        <v>533</v>
      </c>
      <c r="F671" s="5" t="s">
        <v>533</v>
      </c>
      <c r="G671" s="5" t="s">
        <v>533</v>
      </c>
      <c r="H671" s="5" t="s">
        <v>119</v>
      </c>
      <c r="I671" s="5" t="s">
        <v>1409</v>
      </c>
      <c r="J671" s="5" t="s">
        <v>20</v>
      </c>
      <c r="K671" s="5" t="s">
        <v>32</v>
      </c>
      <c r="L671" s="5" t="s">
        <v>33</v>
      </c>
      <c r="M671" s="17">
        <v>69695</v>
      </c>
      <c r="N671" s="17">
        <v>115286</v>
      </c>
      <c r="O671" s="18">
        <v>92490.5</v>
      </c>
      <c r="P671">
        <f t="shared" si="20"/>
        <v>0</v>
      </c>
      <c r="Q671" t="str">
        <f t="shared" si="21"/>
        <v>Western Canada</v>
      </c>
      <c r="R671">
        <f>IF(Table5[[#This Row],[Position]]="Data Analyst",1,0)</f>
        <v>1</v>
      </c>
      <c r="S671">
        <f>IF(Table5[[#This Row],[Position]]="Data Engineer",1,0)</f>
        <v>0</v>
      </c>
      <c r="T671">
        <f>IF(Table5[[#This Row],[Position]]="Risk Analyst",1,0)</f>
        <v>0</v>
      </c>
      <c r="U671">
        <f>IF(Table5[[#This Row],[Position]]="System Analyst",1,0)</f>
        <v>0</v>
      </c>
      <c r="V671">
        <f>IF(Table5[[#This Row],[Position]]="Business Analyst",1,0)</f>
        <v>0</v>
      </c>
    </row>
    <row r="672" spans="1:22" x14ac:dyDescent="0.2">
      <c r="A672" s="4" t="s">
        <v>105</v>
      </c>
      <c r="B672" s="4" t="s">
        <v>1410</v>
      </c>
      <c r="C672" s="4" t="s">
        <v>28</v>
      </c>
      <c r="D672" s="4" t="s">
        <v>1304</v>
      </c>
      <c r="E672" s="4" t="s">
        <v>123</v>
      </c>
      <c r="F672" s="4" t="s">
        <v>123</v>
      </c>
      <c r="G672" s="4" t="s">
        <v>123</v>
      </c>
      <c r="H672" s="4" t="s">
        <v>31</v>
      </c>
      <c r="I672" s="4" t="s">
        <v>1411</v>
      </c>
      <c r="J672" s="4" t="s">
        <v>20</v>
      </c>
      <c r="K672" s="4" t="s">
        <v>32</v>
      </c>
      <c r="L672" s="4" t="s">
        <v>21</v>
      </c>
      <c r="M672" s="15">
        <v>69000</v>
      </c>
      <c r="N672" s="15">
        <v>86000</v>
      </c>
      <c r="O672" s="16">
        <v>77500</v>
      </c>
      <c r="P672">
        <f t="shared" si="20"/>
        <v>0</v>
      </c>
      <c r="Q672" t="str">
        <f t="shared" si="21"/>
        <v>Central Canada</v>
      </c>
      <c r="R672">
        <f>IF(Table5[[#This Row],[Position]]="Data Analyst",1,0)</f>
        <v>1</v>
      </c>
      <c r="S672">
        <f>IF(Table5[[#This Row],[Position]]="Data Engineer",1,0)</f>
        <v>0</v>
      </c>
      <c r="T672">
        <f>IF(Table5[[#This Row],[Position]]="Risk Analyst",1,0)</f>
        <v>0</v>
      </c>
      <c r="U672">
        <f>IF(Table5[[#This Row],[Position]]="System Analyst",1,0)</f>
        <v>0</v>
      </c>
      <c r="V672">
        <f>IF(Table5[[#This Row],[Position]]="Business Analyst",1,0)</f>
        <v>0</v>
      </c>
    </row>
    <row r="673" spans="1:22" x14ac:dyDescent="0.2">
      <c r="A673" s="5" t="s">
        <v>26</v>
      </c>
      <c r="B673" s="5" t="s">
        <v>1412</v>
      </c>
      <c r="C673" s="5" t="s">
        <v>35</v>
      </c>
      <c r="D673" s="5" t="s">
        <v>1413</v>
      </c>
      <c r="E673" s="5" t="s">
        <v>17</v>
      </c>
      <c r="F673" s="5" t="s">
        <v>17</v>
      </c>
      <c r="G673" s="5" t="s">
        <v>17</v>
      </c>
      <c r="H673" s="5" t="s">
        <v>18</v>
      </c>
      <c r="I673" s="5" t="s">
        <v>1414</v>
      </c>
      <c r="J673" s="5" t="s">
        <v>20</v>
      </c>
      <c r="K673" s="5" t="s">
        <v>17</v>
      </c>
      <c r="L673" s="5" t="s">
        <v>21</v>
      </c>
      <c r="M673" s="17">
        <v>100000</v>
      </c>
      <c r="N673" s="17">
        <v>110000</v>
      </c>
      <c r="O673" s="18">
        <v>105000</v>
      </c>
      <c r="P673">
        <f t="shared" si="20"/>
        <v>1</v>
      </c>
      <c r="Q673" t="str">
        <f t="shared" si="21"/>
        <v>Northern Canada</v>
      </c>
      <c r="R673">
        <f>IF(Table5[[#This Row],[Position]]="Data Analyst",1,0)</f>
        <v>0</v>
      </c>
      <c r="S673">
        <f>IF(Table5[[#This Row],[Position]]="Data Engineer",1,0)</f>
        <v>1</v>
      </c>
      <c r="T673">
        <f>IF(Table5[[#This Row],[Position]]="Risk Analyst",1,0)</f>
        <v>0</v>
      </c>
      <c r="U673">
        <f>IF(Table5[[#This Row],[Position]]="System Analyst",1,0)</f>
        <v>0</v>
      </c>
      <c r="V673">
        <f>IF(Table5[[#This Row],[Position]]="Business Analyst",1,0)</f>
        <v>0</v>
      </c>
    </row>
    <row r="674" spans="1:22" x14ac:dyDescent="0.2">
      <c r="A674" s="4" t="s">
        <v>105</v>
      </c>
      <c r="B674" s="4" t="s">
        <v>28</v>
      </c>
      <c r="C674" s="4" t="s">
        <v>28</v>
      </c>
      <c r="D674" s="4" t="s">
        <v>1415</v>
      </c>
      <c r="E674" s="4" t="s">
        <v>1125</v>
      </c>
      <c r="F674" s="4" t="s">
        <v>1125</v>
      </c>
      <c r="G674" s="4" t="s">
        <v>1125</v>
      </c>
      <c r="H674" s="4" t="s">
        <v>53</v>
      </c>
      <c r="I674" s="4" t="s">
        <v>1416</v>
      </c>
      <c r="J674" s="4" t="s">
        <v>20</v>
      </c>
      <c r="K674" s="4" t="s">
        <v>32</v>
      </c>
      <c r="L674" s="4" t="s">
        <v>320</v>
      </c>
      <c r="M674" s="15">
        <v>77000</v>
      </c>
      <c r="N674" s="15">
        <v>96000</v>
      </c>
      <c r="O674" s="16">
        <v>86500</v>
      </c>
      <c r="P674">
        <f t="shared" si="20"/>
        <v>0</v>
      </c>
      <c r="Q674" t="str">
        <f t="shared" si="21"/>
        <v>Western Canada</v>
      </c>
      <c r="R674">
        <f>IF(Table5[[#This Row],[Position]]="Data Analyst",1,0)</f>
        <v>1</v>
      </c>
      <c r="S674">
        <f>IF(Table5[[#This Row],[Position]]="Data Engineer",1,0)</f>
        <v>0</v>
      </c>
      <c r="T674">
        <f>IF(Table5[[#This Row],[Position]]="Risk Analyst",1,0)</f>
        <v>0</v>
      </c>
      <c r="U674">
        <f>IF(Table5[[#This Row],[Position]]="System Analyst",1,0)</f>
        <v>0</v>
      </c>
      <c r="V674">
        <f>IF(Table5[[#This Row],[Position]]="Business Analyst",1,0)</f>
        <v>0</v>
      </c>
    </row>
    <row r="675" spans="1:22" x14ac:dyDescent="0.2">
      <c r="A675" s="5" t="s">
        <v>105</v>
      </c>
      <c r="B675" s="5" t="s">
        <v>1410</v>
      </c>
      <c r="C675" s="5" t="s">
        <v>28</v>
      </c>
      <c r="D675" s="5" t="s">
        <v>1304</v>
      </c>
      <c r="E675" s="5" t="s">
        <v>123</v>
      </c>
      <c r="F675" s="5" t="s">
        <v>123</v>
      </c>
      <c r="G675" s="5" t="s">
        <v>123</v>
      </c>
      <c r="H675" s="5" t="s">
        <v>31</v>
      </c>
      <c r="I675" s="5" t="s">
        <v>1411</v>
      </c>
      <c r="J675" s="5" t="s">
        <v>20</v>
      </c>
      <c r="K675" s="5" t="s">
        <v>32</v>
      </c>
      <c r="L675" s="5" t="s">
        <v>21</v>
      </c>
      <c r="M675" s="17">
        <v>69000</v>
      </c>
      <c r="N675" s="17">
        <v>86000</v>
      </c>
      <c r="O675" s="18">
        <v>77500</v>
      </c>
      <c r="P675">
        <f t="shared" si="20"/>
        <v>0</v>
      </c>
      <c r="Q675" t="str">
        <f t="shared" si="21"/>
        <v>Central Canada</v>
      </c>
      <c r="R675">
        <f>IF(Table5[[#This Row],[Position]]="Data Analyst",1,0)</f>
        <v>1</v>
      </c>
      <c r="S675">
        <f>IF(Table5[[#This Row],[Position]]="Data Engineer",1,0)</f>
        <v>0</v>
      </c>
      <c r="T675">
        <f>IF(Table5[[#This Row],[Position]]="Risk Analyst",1,0)</f>
        <v>0</v>
      </c>
      <c r="U675">
        <f>IF(Table5[[#This Row],[Position]]="System Analyst",1,0)</f>
        <v>0</v>
      </c>
      <c r="V675">
        <f>IF(Table5[[#This Row],[Position]]="Business Analyst",1,0)</f>
        <v>0</v>
      </c>
    </row>
    <row r="676" spans="1:22" x14ac:dyDescent="0.2">
      <c r="A676" s="4" t="s">
        <v>105</v>
      </c>
      <c r="B676" s="4" t="s">
        <v>28</v>
      </c>
      <c r="C676" s="4" t="s">
        <v>28</v>
      </c>
      <c r="D676" s="4" t="s">
        <v>1415</v>
      </c>
      <c r="E676" s="4" t="s">
        <v>1125</v>
      </c>
      <c r="F676" s="4" t="s">
        <v>1125</v>
      </c>
      <c r="G676" s="4" t="s">
        <v>1125</v>
      </c>
      <c r="H676" s="4" t="s">
        <v>53</v>
      </c>
      <c r="I676" s="4" t="s">
        <v>1416</v>
      </c>
      <c r="J676" s="4" t="s">
        <v>20</v>
      </c>
      <c r="K676" s="4" t="s">
        <v>32</v>
      </c>
      <c r="L676" s="4" t="s">
        <v>320</v>
      </c>
      <c r="M676" s="15">
        <v>77000</v>
      </c>
      <c r="N676" s="15">
        <v>96000</v>
      </c>
      <c r="O676" s="16">
        <v>86500</v>
      </c>
      <c r="P676">
        <f t="shared" si="20"/>
        <v>0</v>
      </c>
      <c r="Q676" t="str">
        <f t="shared" si="21"/>
        <v>Western Canada</v>
      </c>
      <c r="R676">
        <f>IF(Table5[[#This Row],[Position]]="Data Analyst",1,0)</f>
        <v>1</v>
      </c>
      <c r="S676">
        <f>IF(Table5[[#This Row],[Position]]="Data Engineer",1,0)</f>
        <v>0</v>
      </c>
      <c r="T676">
        <f>IF(Table5[[#This Row],[Position]]="Risk Analyst",1,0)</f>
        <v>0</v>
      </c>
      <c r="U676">
        <f>IF(Table5[[#This Row],[Position]]="System Analyst",1,0)</f>
        <v>0</v>
      </c>
      <c r="V676">
        <f>IF(Table5[[#This Row],[Position]]="Business Analyst",1,0)</f>
        <v>0</v>
      </c>
    </row>
    <row r="677" spans="1:22" x14ac:dyDescent="0.2">
      <c r="A677" s="5" t="s">
        <v>26</v>
      </c>
      <c r="B677" s="5" t="s">
        <v>1412</v>
      </c>
      <c r="C677" s="5" t="s">
        <v>35</v>
      </c>
      <c r="D677" s="5" t="s">
        <v>1413</v>
      </c>
      <c r="E677" s="5" t="s">
        <v>17</v>
      </c>
      <c r="F677" s="5" t="s">
        <v>17</v>
      </c>
      <c r="G677" s="5" t="s">
        <v>17</v>
      </c>
      <c r="H677" s="5" t="s">
        <v>18</v>
      </c>
      <c r="I677" s="5" t="s">
        <v>1414</v>
      </c>
      <c r="J677" s="5" t="s">
        <v>20</v>
      </c>
      <c r="K677" s="5" t="s">
        <v>17</v>
      </c>
      <c r="L677" s="5" t="s">
        <v>21</v>
      </c>
      <c r="M677" s="17">
        <v>100000</v>
      </c>
      <c r="N677" s="17">
        <v>110000</v>
      </c>
      <c r="O677" s="18">
        <v>105000</v>
      </c>
      <c r="P677">
        <f t="shared" si="20"/>
        <v>1</v>
      </c>
      <c r="Q677" t="str">
        <f t="shared" si="21"/>
        <v>Northern Canada</v>
      </c>
      <c r="R677">
        <f>IF(Table5[[#This Row],[Position]]="Data Analyst",1,0)</f>
        <v>0</v>
      </c>
      <c r="S677">
        <f>IF(Table5[[#This Row],[Position]]="Data Engineer",1,0)</f>
        <v>1</v>
      </c>
      <c r="T677">
        <f>IF(Table5[[#This Row],[Position]]="Risk Analyst",1,0)</f>
        <v>0</v>
      </c>
      <c r="U677">
        <f>IF(Table5[[#This Row],[Position]]="System Analyst",1,0)</f>
        <v>0</v>
      </c>
      <c r="V677">
        <f>IF(Table5[[#This Row],[Position]]="Business Analyst",1,0)</f>
        <v>0</v>
      </c>
    </row>
    <row r="678" spans="1:22" x14ac:dyDescent="0.2">
      <c r="A678" s="4" t="s">
        <v>81</v>
      </c>
      <c r="B678" s="4" t="s">
        <v>1417</v>
      </c>
      <c r="C678" s="4" t="s">
        <v>50</v>
      </c>
      <c r="D678" s="4" t="s">
        <v>68</v>
      </c>
      <c r="E678" s="4" t="s">
        <v>37</v>
      </c>
      <c r="F678" s="4" t="s">
        <v>37</v>
      </c>
      <c r="G678" s="4" t="s">
        <v>37</v>
      </c>
      <c r="H678" s="4" t="s">
        <v>31</v>
      </c>
      <c r="I678" s="4" t="s">
        <v>1418</v>
      </c>
      <c r="J678" s="4" t="s">
        <v>45</v>
      </c>
      <c r="K678" s="4" t="s">
        <v>32</v>
      </c>
      <c r="L678" s="4" t="s">
        <v>46</v>
      </c>
      <c r="M678" s="15">
        <v>66000</v>
      </c>
      <c r="N678" s="15">
        <v>84500</v>
      </c>
      <c r="O678" s="16">
        <v>75250</v>
      </c>
      <c r="P678">
        <f t="shared" si="20"/>
        <v>0</v>
      </c>
      <c r="Q678" t="str">
        <f t="shared" si="21"/>
        <v>Central Canada</v>
      </c>
      <c r="R678">
        <f>IF(Table5[[#This Row],[Position]]="Data Analyst",1,0)</f>
        <v>0</v>
      </c>
      <c r="S678">
        <f>IF(Table5[[#This Row],[Position]]="Data Engineer",1,0)</f>
        <v>0</v>
      </c>
      <c r="T678">
        <f>IF(Table5[[#This Row],[Position]]="Risk Analyst",1,0)</f>
        <v>0</v>
      </c>
      <c r="U678">
        <f>IF(Table5[[#This Row],[Position]]="System Analyst",1,0)</f>
        <v>0</v>
      </c>
      <c r="V678">
        <f>IF(Table5[[#This Row],[Position]]="Business Analyst",1,0)</f>
        <v>0</v>
      </c>
    </row>
    <row r="679" spans="1:22" x14ac:dyDescent="0.2">
      <c r="A679" s="5" t="s">
        <v>105</v>
      </c>
      <c r="B679" s="5" t="s">
        <v>1419</v>
      </c>
      <c r="C679" s="5" t="s">
        <v>1420</v>
      </c>
      <c r="D679" s="5" t="s">
        <v>1421</v>
      </c>
      <c r="E679" s="5" t="s">
        <v>37</v>
      </c>
      <c r="F679" s="5" t="s">
        <v>37</v>
      </c>
      <c r="G679" s="5" t="s">
        <v>37</v>
      </c>
      <c r="H679" s="5" t="s">
        <v>31</v>
      </c>
      <c r="I679" s="5" t="s">
        <v>1422</v>
      </c>
      <c r="J679" s="5" t="s">
        <v>20</v>
      </c>
      <c r="K679" s="5" t="s">
        <v>32</v>
      </c>
      <c r="L679" s="5" t="s">
        <v>21</v>
      </c>
      <c r="M679" s="17">
        <v>69000</v>
      </c>
      <c r="N679" s="17">
        <v>86000</v>
      </c>
      <c r="O679" s="18">
        <v>77500</v>
      </c>
      <c r="P679">
        <f t="shared" si="20"/>
        <v>0</v>
      </c>
      <c r="Q679" t="str">
        <f t="shared" si="21"/>
        <v>Central Canada</v>
      </c>
      <c r="R679">
        <f>IF(Table5[[#This Row],[Position]]="Data Analyst",1,0)</f>
        <v>0</v>
      </c>
      <c r="S679">
        <f>IF(Table5[[#This Row],[Position]]="Data Engineer",1,0)</f>
        <v>0</v>
      </c>
      <c r="T679">
        <f>IF(Table5[[#This Row],[Position]]="Risk Analyst",1,0)</f>
        <v>0</v>
      </c>
      <c r="U679">
        <f>IF(Table5[[#This Row],[Position]]="System Analyst",1,0)</f>
        <v>0</v>
      </c>
      <c r="V679">
        <f>IF(Table5[[#This Row],[Position]]="Business Analyst",1,0)</f>
        <v>0</v>
      </c>
    </row>
    <row r="680" spans="1:22" x14ac:dyDescent="0.2">
      <c r="A680" s="4" t="s">
        <v>105</v>
      </c>
      <c r="B680" s="4" t="s">
        <v>1259</v>
      </c>
      <c r="C680" s="4" t="s">
        <v>50</v>
      </c>
      <c r="D680" s="4" t="s">
        <v>1423</v>
      </c>
      <c r="E680" s="4" t="s">
        <v>600</v>
      </c>
      <c r="F680" s="4" t="s">
        <v>600</v>
      </c>
      <c r="G680" s="4" t="s">
        <v>600</v>
      </c>
      <c r="H680" s="4" t="s">
        <v>31</v>
      </c>
      <c r="I680" s="4" t="s">
        <v>1424</v>
      </c>
      <c r="J680" s="4" t="s">
        <v>20</v>
      </c>
      <c r="K680" s="4" t="s">
        <v>32</v>
      </c>
      <c r="L680" s="4" t="s">
        <v>33</v>
      </c>
      <c r="M680" s="15">
        <v>93600</v>
      </c>
      <c r="N680" s="15">
        <v>93600</v>
      </c>
      <c r="O680" s="16">
        <v>93600</v>
      </c>
      <c r="P680">
        <f t="shared" si="20"/>
        <v>0</v>
      </c>
      <c r="Q680" t="str">
        <f t="shared" si="21"/>
        <v>Central Canada</v>
      </c>
      <c r="R680">
        <f>IF(Table5[[#This Row],[Position]]="Data Analyst",1,0)</f>
        <v>0</v>
      </c>
      <c r="S680">
        <f>IF(Table5[[#This Row],[Position]]="Data Engineer",1,0)</f>
        <v>0</v>
      </c>
      <c r="T680">
        <f>IF(Table5[[#This Row],[Position]]="Risk Analyst",1,0)</f>
        <v>0</v>
      </c>
      <c r="U680">
        <f>IF(Table5[[#This Row],[Position]]="System Analyst",1,0)</f>
        <v>0</v>
      </c>
      <c r="V680">
        <f>IF(Table5[[#This Row],[Position]]="Business Analyst",1,0)</f>
        <v>0</v>
      </c>
    </row>
    <row r="681" spans="1:22" x14ac:dyDescent="0.2">
      <c r="A681" s="5" t="s">
        <v>105</v>
      </c>
      <c r="B681" s="5" t="s">
        <v>1425</v>
      </c>
      <c r="C681" s="5" t="s">
        <v>28</v>
      </c>
      <c r="D681" s="5" t="s">
        <v>263</v>
      </c>
      <c r="E681" s="5" t="s">
        <v>37</v>
      </c>
      <c r="F681" s="5" t="s">
        <v>37</v>
      </c>
      <c r="G681" s="5" t="s">
        <v>37</v>
      </c>
      <c r="H681" s="5" t="s">
        <v>31</v>
      </c>
      <c r="I681" s="5" t="s">
        <v>1426</v>
      </c>
      <c r="J681" s="5" t="s">
        <v>20</v>
      </c>
      <c r="K681" s="5" t="s">
        <v>32</v>
      </c>
      <c r="L681" s="5" t="s">
        <v>93</v>
      </c>
      <c r="M681" s="17">
        <v>69000</v>
      </c>
      <c r="N681" s="17">
        <v>86000</v>
      </c>
      <c r="O681" s="18">
        <v>77500</v>
      </c>
      <c r="P681">
        <f t="shared" si="20"/>
        <v>0</v>
      </c>
      <c r="Q681" t="str">
        <f t="shared" si="21"/>
        <v>Central Canada</v>
      </c>
      <c r="R681">
        <f>IF(Table5[[#This Row],[Position]]="Data Analyst",1,0)</f>
        <v>1</v>
      </c>
      <c r="S681">
        <f>IF(Table5[[#This Row],[Position]]="Data Engineer",1,0)</f>
        <v>0</v>
      </c>
      <c r="T681">
        <f>IF(Table5[[#This Row],[Position]]="Risk Analyst",1,0)</f>
        <v>0</v>
      </c>
      <c r="U681">
        <f>IF(Table5[[#This Row],[Position]]="System Analyst",1,0)</f>
        <v>0</v>
      </c>
      <c r="V681">
        <f>IF(Table5[[#This Row],[Position]]="Business Analyst",1,0)</f>
        <v>0</v>
      </c>
    </row>
    <row r="682" spans="1:22" x14ac:dyDescent="0.2">
      <c r="A682" s="4" t="s">
        <v>48</v>
      </c>
      <c r="B682" s="4" t="s">
        <v>1427</v>
      </c>
      <c r="C682" s="4" t="s">
        <v>50</v>
      </c>
      <c r="D682" s="4" t="s">
        <v>1428</v>
      </c>
      <c r="E682" s="4" t="s">
        <v>140</v>
      </c>
      <c r="F682" s="4" t="s">
        <v>140</v>
      </c>
      <c r="G682" s="4" t="s">
        <v>140</v>
      </c>
      <c r="H682" s="4" t="s">
        <v>31</v>
      </c>
      <c r="I682" s="4" t="s">
        <v>1429</v>
      </c>
      <c r="J682" s="4" t="s">
        <v>20</v>
      </c>
      <c r="K682" s="4" t="s">
        <v>32</v>
      </c>
      <c r="L682" s="4" t="s">
        <v>21</v>
      </c>
      <c r="M682" s="15">
        <v>68500</v>
      </c>
      <c r="N682" s="15">
        <v>87000</v>
      </c>
      <c r="O682" s="16">
        <v>77750</v>
      </c>
      <c r="P682">
        <f t="shared" si="20"/>
        <v>0</v>
      </c>
      <c r="Q682" t="str">
        <f t="shared" si="21"/>
        <v>Central Canada</v>
      </c>
      <c r="R682">
        <f>IF(Table5[[#This Row],[Position]]="Data Analyst",1,0)</f>
        <v>0</v>
      </c>
      <c r="S682">
        <f>IF(Table5[[#This Row],[Position]]="Data Engineer",1,0)</f>
        <v>0</v>
      </c>
      <c r="T682">
        <f>IF(Table5[[#This Row],[Position]]="Risk Analyst",1,0)</f>
        <v>0</v>
      </c>
      <c r="U682">
        <f>IF(Table5[[#This Row],[Position]]="System Analyst",1,0)</f>
        <v>0</v>
      </c>
      <c r="V682">
        <f>IF(Table5[[#This Row],[Position]]="Business Analyst",1,0)</f>
        <v>0</v>
      </c>
    </row>
    <row r="683" spans="1:22" x14ac:dyDescent="0.2">
      <c r="A683" s="5" t="s">
        <v>55</v>
      </c>
      <c r="B683" s="5" t="s">
        <v>1430</v>
      </c>
      <c r="C683" s="5" t="s">
        <v>50</v>
      </c>
      <c r="D683" s="5" t="s">
        <v>1431</v>
      </c>
      <c r="E683" s="5" t="s">
        <v>196</v>
      </c>
      <c r="F683" s="5" t="s">
        <v>17</v>
      </c>
      <c r="G683" s="5" t="s">
        <v>37</v>
      </c>
      <c r="H683" s="5" t="s">
        <v>31</v>
      </c>
      <c r="I683" s="5" t="s">
        <v>18</v>
      </c>
      <c r="J683" s="5" t="s">
        <v>20</v>
      </c>
      <c r="K683" s="5" t="s">
        <v>17</v>
      </c>
      <c r="L683" s="5" t="s">
        <v>21</v>
      </c>
      <c r="M683" s="17">
        <v>66500</v>
      </c>
      <c r="N683" s="17">
        <v>78200</v>
      </c>
      <c r="O683" s="18">
        <v>72350</v>
      </c>
      <c r="P683">
        <f t="shared" si="20"/>
        <v>1</v>
      </c>
      <c r="Q683" t="str">
        <f t="shared" si="21"/>
        <v>Central Canada</v>
      </c>
      <c r="R683">
        <f>IF(Table5[[#This Row],[Position]]="Data Analyst",1,0)</f>
        <v>0</v>
      </c>
      <c r="S683">
        <f>IF(Table5[[#This Row],[Position]]="Data Engineer",1,0)</f>
        <v>0</v>
      </c>
      <c r="T683">
        <f>IF(Table5[[#This Row],[Position]]="Risk Analyst",1,0)</f>
        <v>0</v>
      </c>
      <c r="U683">
        <f>IF(Table5[[#This Row],[Position]]="System Analyst",1,0)</f>
        <v>0</v>
      </c>
      <c r="V683">
        <f>IF(Table5[[#This Row],[Position]]="Business Analyst",1,0)</f>
        <v>0</v>
      </c>
    </row>
    <row r="684" spans="1:22" x14ac:dyDescent="0.2">
      <c r="A684" s="4" t="s">
        <v>105</v>
      </c>
      <c r="B684" s="4" t="s">
        <v>1432</v>
      </c>
      <c r="C684" s="4" t="s">
        <v>50</v>
      </c>
      <c r="D684" s="4" t="s">
        <v>1433</v>
      </c>
      <c r="E684" s="4" t="s">
        <v>123</v>
      </c>
      <c r="F684" s="4" t="s">
        <v>123</v>
      </c>
      <c r="G684" s="4" t="s">
        <v>123</v>
      </c>
      <c r="H684" s="4" t="s">
        <v>31</v>
      </c>
      <c r="I684" s="4" t="s">
        <v>18</v>
      </c>
      <c r="J684" s="4" t="s">
        <v>20</v>
      </c>
      <c r="K684" s="4" t="s">
        <v>32</v>
      </c>
      <c r="L684" s="4" t="s">
        <v>21</v>
      </c>
      <c r="M684" s="15">
        <v>69000</v>
      </c>
      <c r="N684" s="15">
        <v>86000</v>
      </c>
      <c r="O684" s="16">
        <v>77500</v>
      </c>
      <c r="P684">
        <f t="shared" si="20"/>
        <v>0</v>
      </c>
      <c r="Q684" t="str">
        <f t="shared" si="21"/>
        <v>Central Canada</v>
      </c>
      <c r="R684">
        <f>IF(Table5[[#This Row],[Position]]="Data Analyst",1,0)</f>
        <v>0</v>
      </c>
      <c r="S684">
        <f>IF(Table5[[#This Row],[Position]]="Data Engineer",1,0)</f>
        <v>0</v>
      </c>
      <c r="T684">
        <f>IF(Table5[[#This Row],[Position]]="Risk Analyst",1,0)</f>
        <v>0</v>
      </c>
      <c r="U684">
        <f>IF(Table5[[#This Row],[Position]]="System Analyst",1,0)</f>
        <v>0</v>
      </c>
      <c r="V684">
        <f>IF(Table5[[#This Row],[Position]]="Business Analyst",1,0)</f>
        <v>0</v>
      </c>
    </row>
    <row r="685" spans="1:22" x14ac:dyDescent="0.2">
      <c r="A685" s="5" t="s">
        <v>81</v>
      </c>
      <c r="B685" s="5" t="s">
        <v>217</v>
      </c>
      <c r="C685" s="5" t="s">
        <v>23</v>
      </c>
      <c r="D685" s="5" t="s">
        <v>1434</v>
      </c>
      <c r="E685" s="5" t="s">
        <v>17</v>
      </c>
      <c r="F685" s="5" t="s">
        <v>17</v>
      </c>
      <c r="G685" s="5" t="s">
        <v>17</v>
      </c>
      <c r="H685" s="5" t="s">
        <v>18</v>
      </c>
      <c r="I685" s="5" t="s">
        <v>1435</v>
      </c>
      <c r="J685" s="5" t="s">
        <v>45</v>
      </c>
      <c r="K685" s="5" t="s">
        <v>17</v>
      </c>
      <c r="L685" s="5" t="s">
        <v>46</v>
      </c>
      <c r="M685" s="17">
        <v>72639</v>
      </c>
      <c r="N685" s="17">
        <v>94431</v>
      </c>
      <c r="O685" s="18">
        <v>83535</v>
      </c>
      <c r="P685">
        <f t="shared" si="20"/>
        <v>1</v>
      </c>
      <c r="Q685" t="str">
        <f t="shared" si="21"/>
        <v>Northern Canada</v>
      </c>
      <c r="R685">
        <f>IF(Table5[[#This Row],[Position]]="Data Analyst",1,0)</f>
        <v>0</v>
      </c>
      <c r="S685">
        <f>IF(Table5[[#This Row],[Position]]="Data Engineer",1,0)</f>
        <v>0</v>
      </c>
      <c r="T685">
        <f>IF(Table5[[#This Row],[Position]]="Risk Analyst",1,0)</f>
        <v>0</v>
      </c>
      <c r="U685">
        <f>IF(Table5[[#This Row],[Position]]="System Analyst",1,0)</f>
        <v>0</v>
      </c>
      <c r="V685">
        <f>IF(Table5[[#This Row],[Position]]="Business Analyst",1,0)</f>
        <v>1</v>
      </c>
    </row>
    <row r="686" spans="1:22" x14ac:dyDescent="0.2">
      <c r="A686" s="4" t="s">
        <v>55</v>
      </c>
      <c r="B686" s="4" t="s">
        <v>1436</v>
      </c>
      <c r="C686" s="4" t="s">
        <v>50</v>
      </c>
      <c r="D686" s="4" t="s">
        <v>895</v>
      </c>
      <c r="E686" s="4" t="s">
        <v>63</v>
      </c>
      <c r="F686" s="4" t="s">
        <v>63</v>
      </c>
      <c r="G686" s="4" t="s">
        <v>63</v>
      </c>
      <c r="H686" s="4" t="s">
        <v>53</v>
      </c>
      <c r="I686" s="4" t="s">
        <v>1437</v>
      </c>
      <c r="J686" s="4" t="s">
        <v>20</v>
      </c>
      <c r="K686" s="4" t="s">
        <v>32</v>
      </c>
      <c r="L686" s="4" t="s">
        <v>46</v>
      </c>
      <c r="M686" s="19">
        <v>79310.399999999994</v>
      </c>
      <c r="N686" s="15">
        <v>114025.60000000001</v>
      </c>
      <c r="O686" s="16">
        <v>96668</v>
      </c>
      <c r="P686">
        <f t="shared" si="20"/>
        <v>0</v>
      </c>
      <c r="Q686" t="str">
        <f t="shared" si="21"/>
        <v>Western Canada</v>
      </c>
      <c r="R686">
        <f>IF(Table5[[#This Row],[Position]]="Data Analyst",1,0)</f>
        <v>0</v>
      </c>
      <c r="S686">
        <f>IF(Table5[[#This Row],[Position]]="Data Engineer",1,0)</f>
        <v>0</v>
      </c>
      <c r="T686">
        <f>IF(Table5[[#This Row],[Position]]="Risk Analyst",1,0)</f>
        <v>0</v>
      </c>
      <c r="U686">
        <f>IF(Table5[[#This Row],[Position]]="System Analyst",1,0)</f>
        <v>0</v>
      </c>
      <c r="V686">
        <f>IF(Table5[[#This Row],[Position]]="Business Analyst",1,0)</f>
        <v>0</v>
      </c>
    </row>
    <row r="687" spans="1:22" x14ac:dyDescent="0.2">
      <c r="A687" s="5" t="s">
        <v>48</v>
      </c>
      <c r="B687" s="5" t="s">
        <v>1438</v>
      </c>
      <c r="C687" s="5" t="s">
        <v>50</v>
      </c>
      <c r="D687" s="5" t="s">
        <v>1439</v>
      </c>
      <c r="E687" s="5" t="s">
        <v>1139</v>
      </c>
      <c r="F687" s="5" t="s">
        <v>1139</v>
      </c>
      <c r="G687" s="5" t="s">
        <v>1139</v>
      </c>
      <c r="H687" s="5" t="s">
        <v>146</v>
      </c>
      <c r="I687" s="5" t="s">
        <v>1440</v>
      </c>
      <c r="J687" s="5" t="s">
        <v>20</v>
      </c>
      <c r="K687" s="5" t="s">
        <v>32</v>
      </c>
      <c r="L687" s="5" t="s">
        <v>21</v>
      </c>
      <c r="M687" s="17">
        <v>68500</v>
      </c>
      <c r="N687" s="17">
        <v>87000</v>
      </c>
      <c r="O687" s="18">
        <v>77750</v>
      </c>
      <c r="P687">
        <f t="shared" si="20"/>
        <v>0</v>
      </c>
      <c r="Q687" t="str">
        <f t="shared" si="21"/>
        <v>Central Canada</v>
      </c>
      <c r="R687">
        <f>IF(Table5[[#This Row],[Position]]="Data Analyst",1,0)</f>
        <v>0</v>
      </c>
      <c r="S687">
        <f>IF(Table5[[#This Row],[Position]]="Data Engineer",1,0)</f>
        <v>0</v>
      </c>
      <c r="T687">
        <f>IF(Table5[[#This Row],[Position]]="Risk Analyst",1,0)</f>
        <v>0</v>
      </c>
      <c r="U687">
        <f>IF(Table5[[#This Row],[Position]]="System Analyst",1,0)</f>
        <v>0</v>
      </c>
      <c r="V687">
        <f>IF(Table5[[#This Row],[Position]]="Business Analyst",1,0)</f>
        <v>0</v>
      </c>
    </row>
    <row r="688" spans="1:22" x14ac:dyDescent="0.2">
      <c r="A688" s="4" t="s">
        <v>48</v>
      </c>
      <c r="B688" s="4" t="s">
        <v>1441</v>
      </c>
      <c r="C688" s="4" t="s">
        <v>41</v>
      </c>
      <c r="D688" s="4" t="s">
        <v>1442</v>
      </c>
      <c r="E688" s="4" t="s">
        <v>17</v>
      </c>
      <c r="F688" s="4" t="s">
        <v>17</v>
      </c>
      <c r="G688" s="4" t="s">
        <v>17</v>
      </c>
      <c r="H688" s="4" t="s">
        <v>18</v>
      </c>
      <c r="I688" s="4" t="s">
        <v>1443</v>
      </c>
      <c r="J688" s="4" t="s">
        <v>45</v>
      </c>
      <c r="K688" s="4" t="s">
        <v>17</v>
      </c>
      <c r="L688" s="4" t="s">
        <v>21</v>
      </c>
      <c r="M688" s="15">
        <v>66560</v>
      </c>
      <c r="N688" s="15">
        <v>72800</v>
      </c>
      <c r="O688" s="16">
        <v>69680</v>
      </c>
      <c r="P688">
        <f t="shared" si="20"/>
        <v>1</v>
      </c>
      <c r="Q688" t="str">
        <f t="shared" si="21"/>
        <v>Northern Canada</v>
      </c>
      <c r="R688">
        <f>IF(Table5[[#This Row],[Position]]="Data Analyst",1,0)</f>
        <v>0</v>
      </c>
      <c r="S688">
        <f>IF(Table5[[#This Row],[Position]]="Data Engineer",1,0)</f>
        <v>0</v>
      </c>
      <c r="T688">
        <f>IF(Table5[[#This Row],[Position]]="Risk Analyst",1,0)</f>
        <v>0</v>
      </c>
      <c r="U688">
        <f>IF(Table5[[#This Row],[Position]]="System Analyst",1,0)</f>
        <v>0</v>
      </c>
      <c r="V688">
        <f>IF(Table5[[#This Row],[Position]]="Business Analyst",1,0)</f>
        <v>0</v>
      </c>
    </row>
    <row r="689" spans="1:22" x14ac:dyDescent="0.2">
      <c r="A689" s="5" t="s">
        <v>96</v>
      </c>
      <c r="B689" s="5" t="s">
        <v>1444</v>
      </c>
      <c r="C689" s="5" t="s">
        <v>50</v>
      </c>
      <c r="D689" s="5" t="s">
        <v>1445</v>
      </c>
      <c r="E689" s="5" t="s">
        <v>260</v>
      </c>
      <c r="F689" s="5" t="s">
        <v>260</v>
      </c>
      <c r="G689" s="5" t="s">
        <v>260</v>
      </c>
      <c r="H689" s="5" t="s">
        <v>186</v>
      </c>
      <c r="I689" s="5" t="s">
        <v>54</v>
      </c>
      <c r="J689" s="5" t="s">
        <v>20</v>
      </c>
      <c r="K689" s="5" t="s">
        <v>32</v>
      </c>
      <c r="L689" s="5" t="s">
        <v>33</v>
      </c>
      <c r="M689" s="17">
        <v>50000</v>
      </c>
      <c r="N689" s="17">
        <v>76458</v>
      </c>
      <c r="O689" s="18">
        <v>63229</v>
      </c>
      <c r="P689">
        <f t="shared" si="20"/>
        <v>0</v>
      </c>
      <c r="Q689" t="str">
        <f t="shared" si="21"/>
        <v>Atlantic Canada</v>
      </c>
      <c r="R689">
        <f>IF(Table5[[#This Row],[Position]]="Data Analyst",1,0)</f>
        <v>0</v>
      </c>
      <c r="S689">
        <f>IF(Table5[[#This Row],[Position]]="Data Engineer",1,0)</f>
        <v>0</v>
      </c>
      <c r="T689">
        <f>IF(Table5[[#This Row],[Position]]="Risk Analyst",1,0)</f>
        <v>0</v>
      </c>
      <c r="U689">
        <f>IF(Table5[[#This Row],[Position]]="System Analyst",1,0)</f>
        <v>0</v>
      </c>
      <c r="V689">
        <f>IF(Table5[[#This Row],[Position]]="Business Analyst",1,0)</f>
        <v>0</v>
      </c>
    </row>
    <row r="690" spans="1:22" x14ac:dyDescent="0.2">
      <c r="A690" s="4" t="s">
        <v>13</v>
      </c>
      <c r="B690" s="4" t="s">
        <v>798</v>
      </c>
      <c r="C690" s="4" t="s">
        <v>90</v>
      </c>
      <c r="D690" s="4" t="s">
        <v>1446</v>
      </c>
      <c r="E690" s="4" t="s">
        <v>344</v>
      </c>
      <c r="F690" s="4" t="s">
        <v>344</v>
      </c>
      <c r="G690" s="4" t="s">
        <v>344</v>
      </c>
      <c r="H690" s="4" t="s">
        <v>53</v>
      </c>
      <c r="I690" s="4" t="s">
        <v>1447</v>
      </c>
      <c r="J690" s="4" t="s">
        <v>20</v>
      </c>
      <c r="K690" s="4" t="s">
        <v>32</v>
      </c>
      <c r="L690" s="4" t="s">
        <v>241</v>
      </c>
      <c r="M690" s="15">
        <v>76960</v>
      </c>
      <c r="N690" s="15">
        <v>76960</v>
      </c>
      <c r="O690" s="16">
        <v>76960</v>
      </c>
      <c r="P690">
        <f t="shared" si="20"/>
        <v>0</v>
      </c>
      <c r="Q690" t="str">
        <f t="shared" si="21"/>
        <v>Western Canada</v>
      </c>
      <c r="R690">
        <f>IF(Table5[[#This Row],[Position]]="Data Analyst",1,0)</f>
        <v>0</v>
      </c>
      <c r="S690">
        <f>IF(Table5[[#This Row],[Position]]="Data Engineer",1,0)</f>
        <v>0</v>
      </c>
      <c r="T690">
        <f>IF(Table5[[#This Row],[Position]]="Risk Analyst",1,0)</f>
        <v>0</v>
      </c>
      <c r="U690">
        <f>IF(Table5[[#This Row],[Position]]="System Analyst",1,0)</f>
        <v>1</v>
      </c>
      <c r="V690">
        <f>IF(Table5[[#This Row],[Position]]="Business Analyst",1,0)</f>
        <v>0</v>
      </c>
    </row>
    <row r="691" spans="1:22" x14ac:dyDescent="0.2">
      <c r="A691" s="5" t="s">
        <v>13</v>
      </c>
      <c r="B691" s="5" t="s">
        <v>1448</v>
      </c>
      <c r="C691" s="5" t="s">
        <v>1008</v>
      </c>
      <c r="D691" s="5" t="s">
        <v>664</v>
      </c>
      <c r="E691" s="5" t="s">
        <v>63</v>
      </c>
      <c r="F691" s="5" t="s">
        <v>63</v>
      </c>
      <c r="G691" s="5" t="s">
        <v>63</v>
      </c>
      <c r="H691" s="5" t="s">
        <v>53</v>
      </c>
      <c r="I691" s="5" t="s">
        <v>1449</v>
      </c>
      <c r="J691" s="5" t="s">
        <v>45</v>
      </c>
      <c r="K691" s="5" t="s">
        <v>32</v>
      </c>
      <c r="L691" s="5" t="s">
        <v>21</v>
      </c>
      <c r="M691" s="17">
        <v>137280</v>
      </c>
      <c r="N691" s="17">
        <v>140000</v>
      </c>
      <c r="O691" s="18">
        <v>138640</v>
      </c>
      <c r="P691">
        <f t="shared" si="20"/>
        <v>0</v>
      </c>
      <c r="Q691" t="str">
        <f t="shared" si="21"/>
        <v>Western Canada</v>
      </c>
      <c r="R691">
        <f>IF(Table5[[#This Row],[Position]]="Data Analyst",1,0)</f>
        <v>0</v>
      </c>
      <c r="S691">
        <f>IF(Table5[[#This Row],[Position]]="Data Engineer",1,0)</f>
        <v>0</v>
      </c>
      <c r="T691">
        <f>IF(Table5[[#This Row],[Position]]="Risk Analyst",1,0)</f>
        <v>0</v>
      </c>
      <c r="U691">
        <f>IF(Table5[[#This Row],[Position]]="System Analyst",1,0)</f>
        <v>0</v>
      </c>
      <c r="V691">
        <f>IF(Table5[[#This Row],[Position]]="Business Analyst",1,0)</f>
        <v>0</v>
      </c>
    </row>
    <row r="692" spans="1:22" x14ac:dyDescent="0.2">
      <c r="A692" s="4" t="s">
        <v>81</v>
      </c>
      <c r="B692" s="4" t="s">
        <v>686</v>
      </c>
      <c r="C692" s="4" t="s">
        <v>50</v>
      </c>
      <c r="D692" s="4" t="s">
        <v>1202</v>
      </c>
      <c r="E692" s="4" t="s">
        <v>37</v>
      </c>
      <c r="F692" s="4" t="s">
        <v>37</v>
      </c>
      <c r="G692" s="4" t="s">
        <v>37</v>
      </c>
      <c r="H692" s="4" t="s">
        <v>31</v>
      </c>
      <c r="I692" s="4" t="s">
        <v>1450</v>
      </c>
      <c r="J692" s="4" t="s">
        <v>45</v>
      </c>
      <c r="K692" s="4" t="s">
        <v>32</v>
      </c>
      <c r="L692" s="4" t="s">
        <v>46</v>
      </c>
      <c r="M692" s="15">
        <v>66000</v>
      </c>
      <c r="N692" s="15">
        <v>84500</v>
      </c>
      <c r="O692" s="16">
        <v>75250</v>
      </c>
      <c r="P692">
        <f t="shared" si="20"/>
        <v>0</v>
      </c>
      <c r="Q692" t="str">
        <f t="shared" si="21"/>
        <v>Central Canada</v>
      </c>
      <c r="R692">
        <f>IF(Table5[[#This Row],[Position]]="Data Analyst",1,0)</f>
        <v>0</v>
      </c>
      <c r="S692">
        <f>IF(Table5[[#This Row],[Position]]="Data Engineer",1,0)</f>
        <v>0</v>
      </c>
      <c r="T692">
        <f>IF(Table5[[#This Row],[Position]]="Risk Analyst",1,0)</f>
        <v>0</v>
      </c>
      <c r="U692">
        <f>IF(Table5[[#This Row],[Position]]="System Analyst",1,0)</f>
        <v>0</v>
      </c>
      <c r="V692">
        <f>IF(Table5[[#This Row],[Position]]="Business Analyst",1,0)</f>
        <v>0</v>
      </c>
    </row>
    <row r="693" spans="1:22" x14ac:dyDescent="0.2">
      <c r="A693" s="5" t="s">
        <v>105</v>
      </c>
      <c r="B693" s="5" t="s">
        <v>1432</v>
      </c>
      <c r="C693" s="5" t="s">
        <v>50</v>
      </c>
      <c r="D693" s="5" t="s">
        <v>1433</v>
      </c>
      <c r="E693" s="5" t="s">
        <v>123</v>
      </c>
      <c r="F693" s="5" t="s">
        <v>123</v>
      </c>
      <c r="G693" s="5" t="s">
        <v>123</v>
      </c>
      <c r="H693" s="5" t="s">
        <v>31</v>
      </c>
      <c r="I693" s="5" t="s">
        <v>18</v>
      </c>
      <c r="J693" s="5" t="s">
        <v>20</v>
      </c>
      <c r="K693" s="5" t="s">
        <v>32</v>
      </c>
      <c r="L693" s="5" t="s">
        <v>21</v>
      </c>
      <c r="M693" s="17">
        <v>69000</v>
      </c>
      <c r="N693" s="17">
        <v>86000</v>
      </c>
      <c r="O693" s="18">
        <v>77500</v>
      </c>
      <c r="P693">
        <f t="shared" si="20"/>
        <v>0</v>
      </c>
      <c r="Q693" t="str">
        <f t="shared" si="21"/>
        <v>Central Canada</v>
      </c>
      <c r="R693">
        <f>IF(Table5[[#This Row],[Position]]="Data Analyst",1,0)</f>
        <v>0</v>
      </c>
      <c r="S693">
        <f>IF(Table5[[#This Row],[Position]]="Data Engineer",1,0)</f>
        <v>0</v>
      </c>
      <c r="T693">
        <f>IF(Table5[[#This Row],[Position]]="Risk Analyst",1,0)</f>
        <v>0</v>
      </c>
      <c r="U693">
        <f>IF(Table5[[#This Row],[Position]]="System Analyst",1,0)</f>
        <v>0</v>
      </c>
      <c r="V693">
        <f>IF(Table5[[#This Row],[Position]]="Business Analyst",1,0)</f>
        <v>0</v>
      </c>
    </row>
    <row r="694" spans="1:22" x14ac:dyDescent="0.2">
      <c r="A694" s="4" t="s">
        <v>55</v>
      </c>
      <c r="B694" s="4" t="s">
        <v>1451</v>
      </c>
      <c r="C694" s="4" t="s">
        <v>50</v>
      </c>
      <c r="D694" s="4" t="s">
        <v>794</v>
      </c>
      <c r="E694" s="4" t="s">
        <v>600</v>
      </c>
      <c r="F694" s="4" t="s">
        <v>600</v>
      </c>
      <c r="G694" s="4" t="s">
        <v>600</v>
      </c>
      <c r="H694" s="4" t="s">
        <v>31</v>
      </c>
      <c r="I694" s="4" t="s">
        <v>1452</v>
      </c>
      <c r="J694" s="4" t="s">
        <v>20</v>
      </c>
      <c r="K694" s="4" t="s">
        <v>32</v>
      </c>
      <c r="L694" s="4" t="s">
        <v>21</v>
      </c>
      <c r="M694" s="15">
        <v>68000</v>
      </c>
      <c r="N694" s="15">
        <v>88300</v>
      </c>
      <c r="O694" s="16">
        <v>78150</v>
      </c>
      <c r="P694">
        <f t="shared" si="20"/>
        <v>0</v>
      </c>
      <c r="Q694" t="str">
        <f t="shared" si="21"/>
        <v>Central Canada</v>
      </c>
      <c r="R694">
        <f>IF(Table5[[#This Row],[Position]]="Data Analyst",1,0)</f>
        <v>0</v>
      </c>
      <c r="S694">
        <f>IF(Table5[[#This Row],[Position]]="Data Engineer",1,0)</f>
        <v>0</v>
      </c>
      <c r="T694">
        <f>IF(Table5[[#This Row],[Position]]="Risk Analyst",1,0)</f>
        <v>0</v>
      </c>
      <c r="U694">
        <f>IF(Table5[[#This Row],[Position]]="System Analyst",1,0)</f>
        <v>0</v>
      </c>
      <c r="V694">
        <f>IF(Table5[[#This Row],[Position]]="Business Analyst",1,0)</f>
        <v>0</v>
      </c>
    </row>
    <row r="695" spans="1:22" x14ac:dyDescent="0.2">
      <c r="A695" s="5" t="s">
        <v>55</v>
      </c>
      <c r="B695" s="5" t="s">
        <v>1453</v>
      </c>
      <c r="C695" s="5" t="s">
        <v>188</v>
      </c>
      <c r="D695" s="5" t="s">
        <v>1454</v>
      </c>
      <c r="E695" s="5" t="s">
        <v>276</v>
      </c>
      <c r="F695" s="5" t="s">
        <v>276</v>
      </c>
      <c r="G695" s="5" t="s">
        <v>276</v>
      </c>
      <c r="H695" s="5" t="s">
        <v>146</v>
      </c>
      <c r="I695" s="5" t="s">
        <v>1455</v>
      </c>
      <c r="J695" s="5" t="s">
        <v>20</v>
      </c>
      <c r="K695" s="5" t="s">
        <v>32</v>
      </c>
      <c r="L695" s="5" t="s">
        <v>21</v>
      </c>
      <c r="M695" s="17">
        <v>68000</v>
      </c>
      <c r="N695" s="17">
        <v>88300</v>
      </c>
      <c r="O695" s="18">
        <v>78150</v>
      </c>
      <c r="P695">
        <f t="shared" si="20"/>
        <v>0</v>
      </c>
      <c r="Q695" t="str">
        <f t="shared" si="21"/>
        <v>Central Canada</v>
      </c>
      <c r="R695">
        <f>IF(Table5[[#This Row],[Position]]="Data Analyst",1,0)</f>
        <v>0</v>
      </c>
      <c r="S695">
        <f>IF(Table5[[#This Row],[Position]]="Data Engineer",1,0)</f>
        <v>0</v>
      </c>
      <c r="T695">
        <f>IF(Table5[[#This Row],[Position]]="Risk Analyst",1,0)</f>
        <v>0</v>
      </c>
      <c r="U695">
        <f>IF(Table5[[#This Row],[Position]]="System Analyst",1,0)</f>
        <v>0</v>
      </c>
      <c r="V695">
        <f>IF(Table5[[#This Row],[Position]]="Business Analyst",1,0)</f>
        <v>0</v>
      </c>
    </row>
    <row r="696" spans="1:22" x14ac:dyDescent="0.2">
      <c r="A696" s="4" t="s">
        <v>26</v>
      </c>
      <c r="B696" s="4" t="s">
        <v>1459</v>
      </c>
      <c r="C696" s="4" t="s">
        <v>50</v>
      </c>
      <c r="D696" s="4" t="s">
        <v>1194</v>
      </c>
      <c r="E696" s="4" t="s">
        <v>37</v>
      </c>
      <c r="F696" s="4" t="s">
        <v>37</v>
      </c>
      <c r="G696" s="4" t="s">
        <v>37</v>
      </c>
      <c r="H696" s="4" t="s">
        <v>31</v>
      </c>
      <c r="I696" s="4" t="s">
        <v>1460</v>
      </c>
      <c r="J696" s="4" t="s">
        <v>20</v>
      </c>
      <c r="K696" s="4" t="s">
        <v>32</v>
      </c>
      <c r="L696" s="4" t="s">
        <v>21</v>
      </c>
      <c r="M696" s="15">
        <v>64123.59</v>
      </c>
      <c r="N696" s="15">
        <v>86600</v>
      </c>
      <c r="O696" s="16">
        <v>75361.794999999998</v>
      </c>
      <c r="P696">
        <f t="shared" si="20"/>
        <v>0</v>
      </c>
      <c r="Q696" t="str">
        <f t="shared" si="21"/>
        <v>Central Canada</v>
      </c>
      <c r="R696">
        <f>IF(Table5[[#This Row],[Position]]="Data Analyst",1,0)</f>
        <v>0</v>
      </c>
      <c r="S696">
        <f>IF(Table5[[#This Row],[Position]]="Data Engineer",1,0)</f>
        <v>0</v>
      </c>
      <c r="T696">
        <f>IF(Table5[[#This Row],[Position]]="Risk Analyst",1,0)</f>
        <v>0</v>
      </c>
      <c r="U696">
        <f>IF(Table5[[#This Row],[Position]]="System Analyst",1,0)</f>
        <v>0</v>
      </c>
      <c r="V696">
        <f>IF(Table5[[#This Row],[Position]]="Business Analyst",1,0)</f>
        <v>0</v>
      </c>
    </row>
    <row r="697" spans="1:22" x14ac:dyDescent="0.2">
      <c r="A697" s="5" t="s">
        <v>88</v>
      </c>
      <c r="B697" s="5" t="s">
        <v>737</v>
      </c>
      <c r="C697" s="5" t="s">
        <v>23</v>
      </c>
      <c r="D697" s="5" t="s">
        <v>738</v>
      </c>
      <c r="E697" s="5" t="s">
        <v>739</v>
      </c>
      <c r="F697" s="5" t="s">
        <v>739</v>
      </c>
      <c r="G697" s="5" t="s">
        <v>739</v>
      </c>
      <c r="H697" s="5" t="s">
        <v>53</v>
      </c>
      <c r="I697" s="5" t="s">
        <v>740</v>
      </c>
      <c r="J697" s="5" t="s">
        <v>20</v>
      </c>
      <c r="K697" s="5" t="s">
        <v>32</v>
      </c>
      <c r="L697" s="5" t="s">
        <v>21</v>
      </c>
      <c r="M697" s="20">
        <v>83470.399999999994</v>
      </c>
      <c r="N697" s="20">
        <v>83470.399999999994</v>
      </c>
      <c r="O697" s="22">
        <v>83470.399999999994</v>
      </c>
      <c r="P697">
        <f t="shared" si="20"/>
        <v>0</v>
      </c>
      <c r="Q697" t="str">
        <f t="shared" si="21"/>
        <v>Western Canada</v>
      </c>
      <c r="R697">
        <f>IF(Table5[[#This Row],[Position]]="Data Analyst",1,0)</f>
        <v>0</v>
      </c>
      <c r="S697">
        <f>IF(Table5[[#This Row],[Position]]="Data Engineer",1,0)</f>
        <v>0</v>
      </c>
      <c r="T697">
        <f>IF(Table5[[#This Row],[Position]]="Risk Analyst",1,0)</f>
        <v>0</v>
      </c>
      <c r="U697">
        <f>IF(Table5[[#This Row],[Position]]="System Analyst",1,0)</f>
        <v>0</v>
      </c>
      <c r="V697">
        <f>IF(Table5[[#This Row],[Position]]="Business Analyst",1,0)</f>
        <v>1</v>
      </c>
    </row>
    <row r="698" spans="1:22" x14ac:dyDescent="0.2">
      <c r="A698" s="4" t="s">
        <v>81</v>
      </c>
      <c r="B698" s="4" t="s">
        <v>1462</v>
      </c>
      <c r="C698" s="4" t="s">
        <v>23</v>
      </c>
      <c r="D698" s="4" t="s">
        <v>967</v>
      </c>
      <c r="E698" s="4" t="s">
        <v>17</v>
      </c>
      <c r="F698" s="4" t="s">
        <v>17</v>
      </c>
      <c r="G698" s="4" t="s">
        <v>17</v>
      </c>
      <c r="H698" s="4" t="s">
        <v>18</v>
      </c>
      <c r="I698" s="4" t="s">
        <v>685</v>
      </c>
      <c r="J698" s="4" t="s">
        <v>45</v>
      </c>
      <c r="K698" s="4" t="s">
        <v>17</v>
      </c>
      <c r="L698" s="4" t="s">
        <v>21</v>
      </c>
      <c r="M698" s="15">
        <v>66000</v>
      </c>
      <c r="N698" s="15">
        <v>84500</v>
      </c>
      <c r="O698" s="16">
        <v>75250</v>
      </c>
      <c r="P698">
        <f t="shared" si="20"/>
        <v>1</v>
      </c>
      <c r="Q698" t="str">
        <f t="shared" si="21"/>
        <v>Northern Canada</v>
      </c>
      <c r="R698">
        <f>IF(Table5[[#This Row],[Position]]="Data Analyst",1,0)</f>
        <v>0</v>
      </c>
      <c r="S698">
        <f>IF(Table5[[#This Row],[Position]]="Data Engineer",1,0)</f>
        <v>0</v>
      </c>
      <c r="T698">
        <f>IF(Table5[[#This Row],[Position]]="Risk Analyst",1,0)</f>
        <v>0</v>
      </c>
      <c r="U698">
        <f>IF(Table5[[#This Row],[Position]]="System Analyst",1,0)</f>
        <v>0</v>
      </c>
      <c r="V698">
        <f>IF(Table5[[#This Row],[Position]]="Business Analyst",1,0)</f>
        <v>1</v>
      </c>
    </row>
    <row r="699" spans="1:22" x14ac:dyDescent="0.2">
      <c r="A699" s="5" t="s">
        <v>96</v>
      </c>
      <c r="B699" s="5" t="s">
        <v>606</v>
      </c>
      <c r="C699" s="5" t="s">
        <v>50</v>
      </c>
      <c r="D699" s="5" t="s">
        <v>1463</v>
      </c>
      <c r="E699" s="5" t="s">
        <v>140</v>
      </c>
      <c r="F699" s="5" t="s">
        <v>140</v>
      </c>
      <c r="G699" s="5" t="s">
        <v>140</v>
      </c>
      <c r="H699" s="5" t="s">
        <v>31</v>
      </c>
      <c r="I699" s="5" t="s">
        <v>1464</v>
      </c>
      <c r="J699" s="5" t="s">
        <v>20</v>
      </c>
      <c r="K699" s="5" t="s">
        <v>32</v>
      </c>
      <c r="L699" s="5" t="s">
        <v>21</v>
      </c>
      <c r="M699" s="17">
        <v>50000</v>
      </c>
      <c r="N699" s="17">
        <v>76458</v>
      </c>
      <c r="O699" s="18">
        <v>63229</v>
      </c>
      <c r="P699">
        <f t="shared" si="20"/>
        <v>0</v>
      </c>
      <c r="Q699" t="str">
        <f t="shared" si="21"/>
        <v>Central Canada</v>
      </c>
      <c r="R699">
        <f>IF(Table5[[#This Row],[Position]]="Data Analyst",1,0)</f>
        <v>0</v>
      </c>
      <c r="S699">
        <f>IF(Table5[[#This Row],[Position]]="Data Engineer",1,0)</f>
        <v>0</v>
      </c>
      <c r="T699">
        <f>IF(Table5[[#This Row],[Position]]="Risk Analyst",1,0)</f>
        <v>0</v>
      </c>
      <c r="U699">
        <f>IF(Table5[[#This Row],[Position]]="System Analyst",1,0)</f>
        <v>0</v>
      </c>
      <c r="V699">
        <f>IF(Table5[[#This Row],[Position]]="Business Analyst",1,0)</f>
        <v>0</v>
      </c>
    </row>
    <row r="700" spans="1:22" x14ac:dyDescent="0.2">
      <c r="A700" s="4" t="s">
        <v>96</v>
      </c>
      <c r="B700" s="4" t="s">
        <v>1465</v>
      </c>
      <c r="C700" s="4" t="s">
        <v>50</v>
      </c>
      <c r="D700" s="4" t="s">
        <v>1466</v>
      </c>
      <c r="E700" s="4" t="s">
        <v>136</v>
      </c>
      <c r="F700" s="4" t="s">
        <v>136</v>
      </c>
      <c r="G700" s="4" t="s">
        <v>136</v>
      </c>
      <c r="H700" s="4" t="s">
        <v>100</v>
      </c>
      <c r="I700" s="4" t="s">
        <v>1467</v>
      </c>
      <c r="J700" s="4" t="s">
        <v>20</v>
      </c>
      <c r="K700" s="4" t="s">
        <v>32</v>
      </c>
      <c r="L700" s="4" t="s">
        <v>301</v>
      </c>
      <c r="M700" s="15">
        <v>50000</v>
      </c>
      <c r="N700" s="15">
        <v>76458</v>
      </c>
      <c r="O700" s="16">
        <v>63229</v>
      </c>
      <c r="P700">
        <f t="shared" si="20"/>
        <v>0</v>
      </c>
      <c r="Q700" t="str">
        <f t="shared" si="21"/>
        <v>Western Canada</v>
      </c>
      <c r="R700">
        <f>IF(Table5[[#This Row],[Position]]="Data Analyst",1,0)</f>
        <v>0</v>
      </c>
      <c r="S700">
        <f>IF(Table5[[#This Row],[Position]]="Data Engineer",1,0)</f>
        <v>0</v>
      </c>
      <c r="T700">
        <f>IF(Table5[[#This Row],[Position]]="Risk Analyst",1,0)</f>
        <v>0</v>
      </c>
      <c r="U700">
        <f>IF(Table5[[#This Row],[Position]]="System Analyst",1,0)</f>
        <v>0</v>
      </c>
      <c r="V700">
        <f>IF(Table5[[#This Row],[Position]]="Business Analyst",1,0)</f>
        <v>0</v>
      </c>
    </row>
    <row r="701" spans="1:22" x14ac:dyDescent="0.2">
      <c r="A701" s="5" t="s">
        <v>26</v>
      </c>
      <c r="B701" s="5" t="s">
        <v>1468</v>
      </c>
      <c r="C701" s="5" t="s">
        <v>28</v>
      </c>
      <c r="D701" s="5" t="s">
        <v>1469</v>
      </c>
      <c r="E701" s="5" t="s">
        <v>1835</v>
      </c>
      <c r="F701" s="5" t="s">
        <v>1835</v>
      </c>
      <c r="G701" s="5" t="s">
        <v>1835</v>
      </c>
      <c r="H701" s="5" t="s">
        <v>146</v>
      </c>
      <c r="I701" s="5" t="s">
        <v>530</v>
      </c>
      <c r="J701" s="5" t="s">
        <v>20</v>
      </c>
      <c r="K701" s="5" t="s">
        <v>32</v>
      </c>
      <c r="L701" s="5" t="s">
        <v>21</v>
      </c>
      <c r="M701" s="17">
        <v>30240.560000000001</v>
      </c>
      <c r="N701" s="17">
        <v>57200</v>
      </c>
      <c r="O701" s="18">
        <v>43720.28</v>
      </c>
      <c r="P701">
        <f t="shared" si="20"/>
        <v>0</v>
      </c>
      <c r="Q701" t="str">
        <f t="shared" si="21"/>
        <v>Central Canada</v>
      </c>
      <c r="R701">
        <f>IF(Table5[[#This Row],[Position]]="Data Analyst",1,0)</f>
        <v>1</v>
      </c>
      <c r="S701">
        <f>IF(Table5[[#This Row],[Position]]="Data Engineer",1,0)</f>
        <v>0</v>
      </c>
      <c r="T701">
        <f>IF(Table5[[#This Row],[Position]]="Risk Analyst",1,0)</f>
        <v>0</v>
      </c>
      <c r="U701">
        <f>IF(Table5[[#This Row],[Position]]="System Analyst",1,0)</f>
        <v>0</v>
      </c>
      <c r="V701">
        <f>IF(Table5[[#This Row],[Position]]="Business Analyst",1,0)</f>
        <v>0</v>
      </c>
    </row>
    <row r="702" spans="1:22" x14ac:dyDescent="0.2">
      <c r="A702" s="4" t="s">
        <v>26</v>
      </c>
      <c r="B702" s="4" t="s">
        <v>1412</v>
      </c>
      <c r="C702" s="4" t="s">
        <v>35</v>
      </c>
      <c r="D702" s="4" t="s">
        <v>1470</v>
      </c>
      <c r="E702" s="4" t="s">
        <v>37</v>
      </c>
      <c r="F702" s="4" t="s">
        <v>37</v>
      </c>
      <c r="G702" s="4" t="s">
        <v>37</v>
      </c>
      <c r="H702" s="4" t="s">
        <v>31</v>
      </c>
      <c r="I702" s="4" t="s">
        <v>1414</v>
      </c>
      <c r="J702" s="4" t="s">
        <v>20</v>
      </c>
      <c r="K702" s="4" t="s">
        <v>32</v>
      </c>
      <c r="L702" s="4" t="s">
        <v>21</v>
      </c>
      <c r="M702" s="15">
        <v>64123.59</v>
      </c>
      <c r="N702" s="15">
        <v>86600</v>
      </c>
      <c r="O702" s="16">
        <v>75361.794999999998</v>
      </c>
      <c r="P702">
        <f t="shared" si="20"/>
        <v>0</v>
      </c>
      <c r="Q702" t="str">
        <f t="shared" si="21"/>
        <v>Central Canada</v>
      </c>
      <c r="R702">
        <f>IF(Table5[[#This Row],[Position]]="Data Analyst",1,0)</f>
        <v>0</v>
      </c>
      <c r="S702">
        <f>IF(Table5[[#This Row],[Position]]="Data Engineer",1,0)</f>
        <v>1</v>
      </c>
      <c r="T702">
        <f>IF(Table5[[#This Row],[Position]]="Risk Analyst",1,0)</f>
        <v>0</v>
      </c>
      <c r="U702">
        <f>IF(Table5[[#This Row],[Position]]="System Analyst",1,0)</f>
        <v>0</v>
      </c>
      <c r="V702">
        <f>IF(Table5[[#This Row],[Position]]="Business Analyst",1,0)</f>
        <v>0</v>
      </c>
    </row>
    <row r="703" spans="1:22" x14ac:dyDescent="0.2">
      <c r="A703" s="5" t="s">
        <v>81</v>
      </c>
      <c r="B703" s="5" t="s">
        <v>1462</v>
      </c>
      <c r="C703" s="5" t="s">
        <v>23</v>
      </c>
      <c r="D703" s="5" t="s">
        <v>967</v>
      </c>
      <c r="E703" s="5" t="s">
        <v>17</v>
      </c>
      <c r="F703" s="5" t="s">
        <v>17</v>
      </c>
      <c r="G703" s="5" t="s">
        <v>17</v>
      </c>
      <c r="H703" s="5" t="s">
        <v>18</v>
      </c>
      <c r="I703" s="5" t="s">
        <v>685</v>
      </c>
      <c r="J703" s="5" t="s">
        <v>45</v>
      </c>
      <c r="K703" s="5" t="s">
        <v>17</v>
      </c>
      <c r="L703" s="5" t="s">
        <v>21</v>
      </c>
      <c r="M703" s="17">
        <v>66000</v>
      </c>
      <c r="N703" s="17">
        <v>84500</v>
      </c>
      <c r="O703" s="18">
        <v>75250</v>
      </c>
      <c r="P703">
        <f t="shared" si="20"/>
        <v>1</v>
      </c>
      <c r="Q703" t="str">
        <f t="shared" si="21"/>
        <v>Northern Canada</v>
      </c>
      <c r="R703">
        <f>IF(Table5[[#This Row],[Position]]="Data Analyst",1,0)</f>
        <v>0</v>
      </c>
      <c r="S703">
        <f>IF(Table5[[#This Row],[Position]]="Data Engineer",1,0)</f>
        <v>0</v>
      </c>
      <c r="T703">
        <f>IF(Table5[[#This Row],[Position]]="Risk Analyst",1,0)</f>
        <v>0</v>
      </c>
      <c r="U703">
        <f>IF(Table5[[#This Row],[Position]]="System Analyst",1,0)</f>
        <v>0</v>
      </c>
      <c r="V703">
        <f>IF(Table5[[#This Row],[Position]]="Business Analyst",1,0)</f>
        <v>1</v>
      </c>
    </row>
    <row r="704" spans="1:22" x14ac:dyDescent="0.2">
      <c r="A704" s="4" t="s">
        <v>96</v>
      </c>
      <c r="B704" s="4" t="s">
        <v>606</v>
      </c>
      <c r="C704" s="4" t="s">
        <v>50</v>
      </c>
      <c r="D704" s="4" t="s">
        <v>1463</v>
      </c>
      <c r="E704" s="4" t="s">
        <v>140</v>
      </c>
      <c r="F704" s="4" t="s">
        <v>140</v>
      </c>
      <c r="G704" s="4" t="s">
        <v>140</v>
      </c>
      <c r="H704" s="4" t="s">
        <v>31</v>
      </c>
      <c r="I704" s="4" t="s">
        <v>1464</v>
      </c>
      <c r="J704" s="4" t="s">
        <v>20</v>
      </c>
      <c r="K704" s="4" t="s">
        <v>32</v>
      </c>
      <c r="L704" s="4" t="s">
        <v>21</v>
      </c>
      <c r="M704" s="15">
        <v>50000</v>
      </c>
      <c r="N704" s="15">
        <v>76458</v>
      </c>
      <c r="O704" s="16">
        <v>63229</v>
      </c>
      <c r="P704">
        <f t="shared" si="20"/>
        <v>0</v>
      </c>
      <c r="Q704" t="str">
        <f t="shared" si="21"/>
        <v>Central Canada</v>
      </c>
      <c r="R704">
        <f>IF(Table5[[#This Row],[Position]]="Data Analyst",1,0)</f>
        <v>0</v>
      </c>
      <c r="S704">
        <f>IF(Table5[[#This Row],[Position]]="Data Engineer",1,0)</f>
        <v>0</v>
      </c>
      <c r="T704">
        <f>IF(Table5[[#This Row],[Position]]="Risk Analyst",1,0)</f>
        <v>0</v>
      </c>
      <c r="U704">
        <f>IF(Table5[[#This Row],[Position]]="System Analyst",1,0)</f>
        <v>0</v>
      </c>
      <c r="V704">
        <f>IF(Table5[[#This Row],[Position]]="Business Analyst",1,0)</f>
        <v>0</v>
      </c>
    </row>
    <row r="705" spans="1:22" x14ac:dyDescent="0.2">
      <c r="A705" s="5" t="s">
        <v>26</v>
      </c>
      <c r="B705" s="5" t="s">
        <v>1412</v>
      </c>
      <c r="C705" s="5" t="s">
        <v>35</v>
      </c>
      <c r="D705" s="5" t="s">
        <v>1470</v>
      </c>
      <c r="E705" s="5" t="s">
        <v>37</v>
      </c>
      <c r="F705" s="5" t="s">
        <v>37</v>
      </c>
      <c r="G705" s="5" t="s">
        <v>37</v>
      </c>
      <c r="H705" s="5" t="s">
        <v>31</v>
      </c>
      <c r="I705" s="5" t="s">
        <v>1414</v>
      </c>
      <c r="J705" s="5" t="s">
        <v>20</v>
      </c>
      <c r="K705" s="5" t="s">
        <v>32</v>
      </c>
      <c r="L705" s="5" t="s">
        <v>21</v>
      </c>
      <c r="M705" s="17">
        <v>64123.59</v>
      </c>
      <c r="N705" s="17">
        <v>86600</v>
      </c>
      <c r="O705" s="18">
        <v>75361.794999999998</v>
      </c>
      <c r="P705">
        <f t="shared" si="20"/>
        <v>0</v>
      </c>
      <c r="Q705" t="str">
        <f t="shared" si="21"/>
        <v>Central Canada</v>
      </c>
      <c r="R705">
        <f>IF(Table5[[#This Row],[Position]]="Data Analyst",1,0)</f>
        <v>0</v>
      </c>
      <c r="S705">
        <f>IF(Table5[[#This Row],[Position]]="Data Engineer",1,0)</f>
        <v>1</v>
      </c>
      <c r="T705">
        <f>IF(Table5[[#This Row],[Position]]="Risk Analyst",1,0)</f>
        <v>0</v>
      </c>
      <c r="U705">
        <f>IF(Table5[[#This Row],[Position]]="System Analyst",1,0)</f>
        <v>0</v>
      </c>
      <c r="V705">
        <f>IF(Table5[[#This Row],[Position]]="Business Analyst",1,0)</f>
        <v>0</v>
      </c>
    </row>
    <row r="706" spans="1:22" x14ac:dyDescent="0.2">
      <c r="A706" s="4" t="s">
        <v>96</v>
      </c>
      <c r="B706" s="4" t="s">
        <v>1465</v>
      </c>
      <c r="C706" s="4" t="s">
        <v>50</v>
      </c>
      <c r="D706" s="4" t="s">
        <v>1466</v>
      </c>
      <c r="E706" s="4" t="s">
        <v>136</v>
      </c>
      <c r="F706" s="4" t="s">
        <v>136</v>
      </c>
      <c r="G706" s="4" t="s">
        <v>136</v>
      </c>
      <c r="H706" s="4" t="s">
        <v>100</v>
      </c>
      <c r="I706" s="4" t="s">
        <v>1467</v>
      </c>
      <c r="J706" s="4" t="s">
        <v>20</v>
      </c>
      <c r="K706" s="4" t="s">
        <v>32</v>
      </c>
      <c r="L706" s="4" t="s">
        <v>301</v>
      </c>
      <c r="M706" s="15">
        <v>50000</v>
      </c>
      <c r="N706" s="15">
        <v>76458</v>
      </c>
      <c r="O706" s="16">
        <v>63229</v>
      </c>
      <c r="P706">
        <f t="shared" si="20"/>
        <v>0</v>
      </c>
      <c r="Q706" t="str">
        <f t="shared" si="21"/>
        <v>Western Canada</v>
      </c>
      <c r="R706">
        <f>IF(Table5[[#This Row],[Position]]="Data Analyst",1,0)</f>
        <v>0</v>
      </c>
      <c r="S706">
        <f>IF(Table5[[#This Row],[Position]]="Data Engineer",1,0)</f>
        <v>0</v>
      </c>
      <c r="T706">
        <f>IF(Table5[[#This Row],[Position]]="Risk Analyst",1,0)</f>
        <v>0</v>
      </c>
      <c r="U706">
        <f>IF(Table5[[#This Row],[Position]]="System Analyst",1,0)</f>
        <v>0</v>
      </c>
      <c r="V706">
        <f>IF(Table5[[#This Row],[Position]]="Business Analyst",1,0)</f>
        <v>0</v>
      </c>
    </row>
    <row r="707" spans="1:22" x14ac:dyDescent="0.2">
      <c r="A707" s="5" t="s">
        <v>26</v>
      </c>
      <c r="B707" s="5" t="s">
        <v>1468</v>
      </c>
      <c r="C707" s="5" t="s">
        <v>28</v>
      </c>
      <c r="D707" s="5" t="s">
        <v>1469</v>
      </c>
      <c r="E707" s="5" t="s">
        <v>1835</v>
      </c>
      <c r="F707" s="5" t="s">
        <v>1835</v>
      </c>
      <c r="G707" s="5" t="s">
        <v>1835</v>
      </c>
      <c r="H707" s="5" t="s">
        <v>146</v>
      </c>
      <c r="I707" s="5" t="s">
        <v>530</v>
      </c>
      <c r="J707" s="5" t="s">
        <v>20</v>
      </c>
      <c r="K707" s="5" t="s">
        <v>32</v>
      </c>
      <c r="L707" s="5" t="s">
        <v>21</v>
      </c>
      <c r="M707" s="17">
        <v>30240.560000000001</v>
      </c>
      <c r="N707" s="17">
        <v>57200</v>
      </c>
      <c r="O707" s="18">
        <v>43720.28</v>
      </c>
      <c r="P707">
        <f t="shared" ref="P707:P770" si="22">IF(F707="Remote",1,0)</f>
        <v>0</v>
      </c>
      <c r="Q707" t="str">
        <f t="shared" ref="Q707:Q770" si="23">IF(OR(H707="AB",H707="BC",H707="SK"),"Western Canada",
 IF(OR(H707="ON",H707="QC",H707="MB"),"Central Canada",
 IF(OR(H707="NS",H707="NB",H707="PE",H707="NL"),"Atlantic Canada",
 "Northern Canada")))</f>
        <v>Central Canada</v>
      </c>
      <c r="R707">
        <f>IF(Table5[[#This Row],[Position]]="Data Analyst",1,0)</f>
        <v>1</v>
      </c>
      <c r="S707">
        <f>IF(Table5[[#This Row],[Position]]="Data Engineer",1,0)</f>
        <v>0</v>
      </c>
      <c r="T707">
        <f>IF(Table5[[#This Row],[Position]]="Risk Analyst",1,0)</f>
        <v>0</v>
      </c>
      <c r="U707">
        <f>IF(Table5[[#This Row],[Position]]="System Analyst",1,0)</f>
        <v>0</v>
      </c>
      <c r="V707">
        <f>IF(Table5[[#This Row],[Position]]="Business Analyst",1,0)</f>
        <v>0</v>
      </c>
    </row>
    <row r="708" spans="1:22" x14ac:dyDescent="0.2">
      <c r="A708" s="4" t="s">
        <v>48</v>
      </c>
      <c r="B708" s="4" t="s">
        <v>1471</v>
      </c>
      <c r="C708" s="4" t="s">
        <v>50</v>
      </c>
      <c r="D708" s="4" t="s">
        <v>1472</v>
      </c>
      <c r="E708" s="4" t="s">
        <v>1074</v>
      </c>
      <c r="F708" s="4" t="s">
        <v>1074</v>
      </c>
      <c r="G708" s="4" t="s">
        <v>1074</v>
      </c>
      <c r="H708" s="4" t="s">
        <v>146</v>
      </c>
      <c r="I708" s="4" t="s">
        <v>54</v>
      </c>
      <c r="J708" s="4" t="s">
        <v>20</v>
      </c>
      <c r="K708" s="4" t="s">
        <v>32</v>
      </c>
      <c r="L708" s="4" t="s">
        <v>21</v>
      </c>
      <c r="M708" s="15">
        <v>68500</v>
      </c>
      <c r="N708" s="15">
        <v>87000</v>
      </c>
      <c r="O708" s="16">
        <v>77750</v>
      </c>
      <c r="P708">
        <f t="shared" si="22"/>
        <v>0</v>
      </c>
      <c r="Q708" t="str">
        <f t="shared" si="23"/>
        <v>Central Canada</v>
      </c>
      <c r="R708">
        <f>IF(Table5[[#This Row],[Position]]="Data Analyst",1,0)</f>
        <v>0</v>
      </c>
      <c r="S708">
        <f>IF(Table5[[#This Row],[Position]]="Data Engineer",1,0)</f>
        <v>0</v>
      </c>
      <c r="T708">
        <f>IF(Table5[[#This Row],[Position]]="Risk Analyst",1,0)</f>
        <v>0</v>
      </c>
      <c r="U708">
        <f>IF(Table5[[#This Row],[Position]]="System Analyst",1,0)</f>
        <v>0</v>
      </c>
      <c r="V708">
        <f>IF(Table5[[#This Row],[Position]]="Business Analyst",1,0)</f>
        <v>0</v>
      </c>
    </row>
    <row r="709" spans="1:22" x14ac:dyDescent="0.2">
      <c r="A709" s="5" t="s">
        <v>22</v>
      </c>
      <c r="B709" s="5" t="s">
        <v>296</v>
      </c>
      <c r="C709" s="5" t="s">
        <v>50</v>
      </c>
      <c r="D709" s="5" t="s">
        <v>1473</v>
      </c>
      <c r="E709" s="5" t="s">
        <v>216</v>
      </c>
      <c r="F709" s="5" t="s">
        <v>216</v>
      </c>
      <c r="G709" s="5" t="s">
        <v>216</v>
      </c>
      <c r="H709" s="5" t="s">
        <v>53</v>
      </c>
      <c r="I709" s="5" t="s">
        <v>1474</v>
      </c>
      <c r="J709" s="5" t="s">
        <v>20</v>
      </c>
      <c r="K709" s="5" t="s">
        <v>32</v>
      </c>
      <c r="L709" s="5" t="s">
        <v>732</v>
      </c>
      <c r="M709" s="17">
        <v>30240.560000000001</v>
      </c>
      <c r="N709" s="17">
        <v>57200</v>
      </c>
      <c r="O709" s="18">
        <v>43720.28</v>
      </c>
      <c r="P709">
        <f t="shared" si="22"/>
        <v>0</v>
      </c>
      <c r="Q709" t="str">
        <f t="shared" si="23"/>
        <v>Western Canada</v>
      </c>
      <c r="R709">
        <f>IF(Table5[[#This Row],[Position]]="Data Analyst",1,0)</f>
        <v>0</v>
      </c>
      <c r="S709">
        <f>IF(Table5[[#This Row],[Position]]="Data Engineer",1,0)</f>
        <v>0</v>
      </c>
      <c r="T709">
        <f>IF(Table5[[#This Row],[Position]]="Risk Analyst",1,0)</f>
        <v>0</v>
      </c>
      <c r="U709">
        <f>IF(Table5[[#This Row],[Position]]="System Analyst",1,0)</f>
        <v>0</v>
      </c>
      <c r="V709">
        <f>IF(Table5[[#This Row],[Position]]="Business Analyst",1,0)</f>
        <v>0</v>
      </c>
    </row>
    <row r="710" spans="1:22" x14ac:dyDescent="0.2">
      <c r="A710" s="4" t="s">
        <v>13</v>
      </c>
      <c r="B710" s="4" t="s">
        <v>1448</v>
      </c>
      <c r="C710" s="4" t="s">
        <v>1008</v>
      </c>
      <c r="D710" s="4" t="s">
        <v>1475</v>
      </c>
      <c r="E710" s="4" t="s">
        <v>63</v>
      </c>
      <c r="F710" s="4" t="s">
        <v>63</v>
      </c>
      <c r="G710" s="4" t="s">
        <v>63</v>
      </c>
      <c r="H710" s="4" t="s">
        <v>53</v>
      </c>
      <c r="I710" s="4" t="s">
        <v>1476</v>
      </c>
      <c r="J710" s="4" t="s">
        <v>45</v>
      </c>
      <c r="K710" s="4" t="s">
        <v>32</v>
      </c>
      <c r="L710" s="4" t="s">
        <v>33</v>
      </c>
      <c r="M710" s="15">
        <v>80000</v>
      </c>
      <c r="N710" s="15">
        <v>120000</v>
      </c>
      <c r="O710" s="16">
        <v>100000</v>
      </c>
      <c r="P710">
        <f t="shared" si="22"/>
        <v>0</v>
      </c>
      <c r="Q710" t="str">
        <f t="shared" si="23"/>
        <v>Western Canada</v>
      </c>
      <c r="R710">
        <f>IF(Table5[[#This Row],[Position]]="Data Analyst",1,0)</f>
        <v>0</v>
      </c>
      <c r="S710">
        <f>IF(Table5[[#This Row],[Position]]="Data Engineer",1,0)</f>
        <v>0</v>
      </c>
      <c r="T710">
        <f>IF(Table5[[#This Row],[Position]]="Risk Analyst",1,0)</f>
        <v>0</v>
      </c>
      <c r="U710">
        <f>IF(Table5[[#This Row],[Position]]="System Analyst",1,0)</f>
        <v>0</v>
      </c>
      <c r="V710">
        <f>IF(Table5[[#This Row],[Position]]="Business Analyst",1,0)</f>
        <v>0</v>
      </c>
    </row>
    <row r="711" spans="1:22" x14ac:dyDescent="0.2">
      <c r="A711" s="5" t="s">
        <v>13</v>
      </c>
      <c r="B711" s="5" t="s">
        <v>1477</v>
      </c>
      <c r="C711" s="5" t="s">
        <v>35</v>
      </c>
      <c r="D711" s="5" t="s">
        <v>861</v>
      </c>
      <c r="E711" s="5" t="s">
        <v>1835</v>
      </c>
      <c r="F711" s="5" t="s">
        <v>1835</v>
      </c>
      <c r="G711" s="5" t="s">
        <v>1835</v>
      </c>
      <c r="H711" s="5" t="s">
        <v>146</v>
      </c>
      <c r="I711" s="5" t="s">
        <v>1478</v>
      </c>
      <c r="J711" s="5" t="s">
        <v>20</v>
      </c>
      <c r="K711" s="5" t="s">
        <v>32</v>
      </c>
      <c r="L711" s="5" t="s">
        <v>21</v>
      </c>
      <c r="M711" s="17">
        <v>76000</v>
      </c>
      <c r="N711" s="17">
        <v>89440</v>
      </c>
      <c r="O711" s="18">
        <v>82720</v>
      </c>
      <c r="P711">
        <f t="shared" si="22"/>
        <v>0</v>
      </c>
      <c r="Q711" t="str">
        <f t="shared" si="23"/>
        <v>Central Canada</v>
      </c>
      <c r="R711">
        <f>IF(Table5[[#This Row],[Position]]="Data Analyst",1,0)</f>
        <v>0</v>
      </c>
      <c r="S711">
        <f>IF(Table5[[#This Row],[Position]]="Data Engineer",1,0)</f>
        <v>1</v>
      </c>
      <c r="T711">
        <f>IF(Table5[[#This Row],[Position]]="Risk Analyst",1,0)</f>
        <v>0</v>
      </c>
      <c r="U711">
        <f>IF(Table5[[#This Row],[Position]]="System Analyst",1,0)</f>
        <v>0</v>
      </c>
      <c r="V711">
        <f>IF(Table5[[#This Row],[Position]]="Business Analyst",1,0)</f>
        <v>0</v>
      </c>
    </row>
    <row r="712" spans="1:22" x14ac:dyDescent="0.2">
      <c r="A712" s="4" t="s">
        <v>48</v>
      </c>
      <c r="B712" s="4" t="s">
        <v>1479</v>
      </c>
      <c r="C712" s="4" t="s">
        <v>50</v>
      </c>
      <c r="D712" s="4" t="s">
        <v>1480</v>
      </c>
      <c r="E712" s="4" t="s">
        <v>1481</v>
      </c>
      <c r="F712" s="4" t="s">
        <v>1481</v>
      </c>
      <c r="G712" s="4" t="s">
        <v>1481</v>
      </c>
      <c r="H712" s="4" t="s">
        <v>53</v>
      </c>
      <c r="I712" s="4" t="s">
        <v>1482</v>
      </c>
      <c r="J712" s="4" t="s">
        <v>20</v>
      </c>
      <c r="K712" s="4" t="s">
        <v>32</v>
      </c>
      <c r="L712" s="4" t="s">
        <v>21</v>
      </c>
      <c r="M712" s="15">
        <v>55000</v>
      </c>
      <c r="N712" s="15">
        <v>75000</v>
      </c>
      <c r="O712" s="16">
        <v>65000</v>
      </c>
      <c r="P712">
        <f t="shared" si="22"/>
        <v>0</v>
      </c>
      <c r="Q712" t="str">
        <f t="shared" si="23"/>
        <v>Western Canada</v>
      </c>
      <c r="R712">
        <f>IF(Table5[[#This Row],[Position]]="Data Analyst",1,0)</f>
        <v>0</v>
      </c>
      <c r="S712">
        <f>IF(Table5[[#This Row],[Position]]="Data Engineer",1,0)</f>
        <v>0</v>
      </c>
      <c r="T712">
        <f>IF(Table5[[#This Row],[Position]]="Risk Analyst",1,0)</f>
        <v>0</v>
      </c>
      <c r="U712">
        <f>IF(Table5[[#This Row],[Position]]="System Analyst",1,0)</f>
        <v>0</v>
      </c>
      <c r="V712">
        <f>IF(Table5[[#This Row],[Position]]="Business Analyst",1,0)</f>
        <v>0</v>
      </c>
    </row>
    <row r="713" spans="1:22" x14ac:dyDescent="0.2">
      <c r="A713" s="5" t="s">
        <v>96</v>
      </c>
      <c r="B713" s="5" t="s">
        <v>1312</v>
      </c>
      <c r="C713" s="5" t="s">
        <v>50</v>
      </c>
      <c r="D713" s="5" t="s">
        <v>1483</v>
      </c>
      <c r="E713" s="5" t="s">
        <v>37</v>
      </c>
      <c r="F713" s="5" t="s">
        <v>37</v>
      </c>
      <c r="G713" s="5" t="s">
        <v>37</v>
      </c>
      <c r="H713" s="5" t="s">
        <v>31</v>
      </c>
      <c r="I713" s="5" t="s">
        <v>54</v>
      </c>
      <c r="J713" s="5" t="s">
        <v>20</v>
      </c>
      <c r="K713" s="5" t="s">
        <v>32</v>
      </c>
      <c r="L713" s="5" t="s">
        <v>33</v>
      </c>
      <c r="M713" s="17">
        <v>50000</v>
      </c>
      <c r="N713" s="17">
        <v>76458</v>
      </c>
      <c r="O713" s="18">
        <v>63229</v>
      </c>
      <c r="P713">
        <f t="shared" si="22"/>
        <v>0</v>
      </c>
      <c r="Q713" t="str">
        <f t="shared" si="23"/>
        <v>Central Canada</v>
      </c>
      <c r="R713">
        <f>IF(Table5[[#This Row],[Position]]="Data Analyst",1,0)</f>
        <v>0</v>
      </c>
      <c r="S713">
        <f>IF(Table5[[#This Row],[Position]]="Data Engineer",1,0)</f>
        <v>0</v>
      </c>
      <c r="T713">
        <f>IF(Table5[[#This Row],[Position]]="Risk Analyst",1,0)</f>
        <v>0</v>
      </c>
      <c r="U713">
        <f>IF(Table5[[#This Row],[Position]]="System Analyst",1,0)</f>
        <v>0</v>
      </c>
      <c r="V713">
        <f>IF(Table5[[#This Row],[Position]]="Business Analyst",1,0)</f>
        <v>0</v>
      </c>
    </row>
    <row r="714" spans="1:22" x14ac:dyDescent="0.2">
      <c r="A714" s="4" t="s">
        <v>26</v>
      </c>
      <c r="B714" s="4" t="s">
        <v>1412</v>
      </c>
      <c r="C714" s="4" t="s">
        <v>35</v>
      </c>
      <c r="D714" s="4" t="s">
        <v>1413</v>
      </c>
      <c r="E714" s="4" t="s">
        <v>37</v>
      </c>
      <c r="F714" s="4" t="s">
        <v>37</v>
      </c>
      <c r="G714" s="4" t="s">
        <v>37</v>
      </c>
      <c r="H714" s="4" t="s">
        <v>31</v>
      </c>
      <c r="I714" s="4" t="s">
        <v>1414</v>
      </c>
      <c r="J714" s="4" t="s">
        <v>20</v>
      </c>
      <c r="K714" s="4" t="s">
        <v>32</v>
      </c>
      <c r="L714" s="4" t="s">
        <v>21</v>
      </c>
      <c r="M714" s="15">
        <v>100000</v>
      </c>
      <c r="N714" s="15">
        <v>110000</v>
      </c>
      <c r="O714" s="16">
        <v>105000</v>
      </c>
      <c r="P714">
        <f t="shared" si="22"/>
        <v>0</v>
      </c>
      <c r="Q714" t="str">
        <f t="shared" si="23"/>
        <v>Central Canada</v>
      </c>
      <c r="R714">
        <f>IF(Table5[[#This Row],[Position]]="Data Analyst",1,0)</f>
        <v>0</v>
      </c>
      <c r="S714">
        <f>IF(Table5[[#This Row],[Position]]="Data Engineer",1,0)</f>
        <v>1</v>
      </c>
      <c r="T714">
        <f>IF(Table5[[#This Row],[Position]]="Risk Analyst",1,0)</f>
        <v>0</v>
      </c>
      <c r="U714">
        <f>IF(Table5[[#This Row],[Position]]="System Analyst",1,0)</f>
        <v>0</v>
      </c>
      <c r="V714">
        <f>IF(Table5[[#This Row],[Position]]="Business Analyst",1,0)</f>
        <v>0</v>
      </c>
    </row>
    <row r="715" spans="1:22" x14ac:dyDescent="0.2">
      <c r="A715" s="5" t="s">
        <v>13</v>
      </c>
      <c r="B715" s="5" t="s">
        <v>1484</v>
      </c>
      <c r="C715" s="5" t="s">
        <v>1108</v>
      </c>
      <c r="D715" s="5" t="s">
        <v>1485</v>
      </c>
      <c r="E715" s="5" t="s">
        <v>1835</v>
      </c>
      <c r="F715" s="5" t="s">
        <v>1835</v>
      </c>
      <c r="G715" s="5" t="s">
        <v>1835</v>
      </c>
      <c r="H715" s="5" t="s">
        <v>146</v>
      </c>
      <c r="I715" s="5" t="s">
        <v>1486</v>
      </c>
      <c r="J715" s="5" t="s">
        <v>45</v>
      </c>
      <c r="K715" s="5" t="s">
        <v>32</v>
      </c>
      <c r="L715" s="5" t="s">
        <v>33</v>
      </c>
      <c r="M715" s="17">
        <v>76000</v>
      </c>
      <c r="N715" s="17">
        <v>89440</v>
      </c>
      <c r="O715" s="18">
        <v>82720</v>
      </c>
      <c r="P715">
        <f t="shared" si="22"/>
        <v>0</v>
      </c>
      <c r="Q715" t="str">
        <f t="shared" si="23"/>
        <v>Central Canada</v>
      </c>
      <c r="R715">
        <f>IF(Table5[[#This Row],[Position]]="Data Analyst",1,0)</f>
        <v>0</v>
      </c>
      <c r="S715">
        <f>IF(Table5[[#This Row],[Position]]="Data Engineer",1,0)</f>
        <v>0</v>
      </c>
      <c r="T715">
        <f>IF(Table5[[#This Row],[Position]]="Risk Analyst",1,0)</f>
        <v>0</v>
      </c>
      <c r="U715">
        <f>IF(Table5[[#This Row],[Position]]="System Analyst",1,0)</f>
        <v>0</v>
      </c>
      <c r="V715">
        <f>IF(Table5[[#This Row],[Position]]="Business Analyst",1,0)</f>
        <v>0</v>
      </c>
    </row>
    <row r="716" spans="1:22" x14ac:dyDescent="0.2">
      <c r="A716" s="4" t="s">
        <v>88</v>
      </c>
      <c r="B716" s="4" t="s">
        <v>537</v>
      </c>
      <c r="C716" s="4" t="s">
        <v>90</v>
      </c>
      <c r="D716" s="4" t="s">
        <v>346</v>
      </c>
      <c r="E716" s="4" t="s">
        <v>216</v>
      </c>
      <c r="F716" s="4" t="s">
        <v>216</v>
      </c>
      <c r="G716" s="4" t="s">
        <v>216</v>
      </c>
      <c r="H716" s="4" t="s">
        <v>53</v>
      </c>
      <c r="I716" s="4" t="s">
        <v>18</v>
      </c>
      <c r="J716" s="4" t="s">
        <v>20</v>
      </c>
      <c r="K716" s="4" t="s">
        <v>32</v>
      </c>
      <c r="L716" s="4" t="s">
        <v>46</v>
      </c>
      <c r="M716" s="15">
        <v>72113.600000000006</v>
      </c>
      <c r="N716" s="15">
        <v>103646.39999999999</v>
      </c>
      <c r="O716" s="16">
        <v>87880</v>
      </c>
      <c r="P716">
        <f t="shared" si="22"/>
        <v>0</v>
      </c>
      <c r="Q716" t="str">
        <f t="shared" si="23"/>
        <v>Western Canada</v>
      </c>
      <c r="R716">
        <f>IF(Table5[[#This Row],[Position]]="Data Analyst",1,0)</f>
        <v>0</v>
      </c>
      <c r="S716">
        <f>IF(Table5[[#This Row],[Position]]="Data Engineer",1,0)</f>
        <v>0</v>
      </c>
      <c r="T716">
        <f>IF(Table5[[#This Row],[Position]]="Risk Analyst",1,0)</f>
        <v>0</v>
      </c>
      <c r="U716">
        <f>IF(Table5[[#This Row],[Position]]="System Analyst",1,0)</f>
        <v>1</v>
      </c>
      <c r="V716">
        <f>IF(Table5[[#This Row],[Position]]="Business Analyst",1,0)</f>
        <v>0</v>
      </c>
    </row>
    <row r="717" spans="1:22" x14ac:dyDescent="0.2">
      <c r="A717" s="5" t="s">
        <v>48</v>
      </c>
      <c r="B717" s="5" t="s">
        <v>1487</v>
      </c>
      <c r="C717" s="5" t="s">
        <v>50</v>
      </c>
      <c r="D717" s="5" t="s">
        <v>1157</v>
      </c>
      <c r="E717" s="5" t="s">
        <v>37</v>
      </c>
      <c r="F717" s="5" t="s">
        <v>37</v>
      </c>
      <c r="G717" s="5" t="s">
        <v>37</v>
      </c>
      <c r="H717" s="5" t="s">
        <v>31</v>
      </c>
      <c r="I717" s="5" t="s">
        <v>18</v>
      </c>
      <c r="J717" s="5" t="s">
        <v>20</v>
      </c>
      <c r="K717" s="5" t="s">
        <v>32</v>
      </c>
      <c r="L717" s="5" t="s">
        <v>21</v>
      </c>
      <c r="M717" s="17">
        <v>68500</v>
      </c>
      <c r="N717" s="17">
        <v>87000</v>
      </c>
      <c r="O717" s="18">
        <v>77750</v>
      </c>
      <c r="P717">
        <f t="shared" si="22"/>
        <v>0</v>
      </c>
      <c r="Q717" t="str">
        <f t="shared" si="23"/>
        <v>Central Canada</v>
      </c>
      <c r="R717">
        <f>IF(Table5[[#This Row],[Position]]="Data Analyst",1,0)</f>
        <v>0</v>
      </c>
      <c r="S717">
        <f>IF(Table5[[#This Row],[Position]]="Data Engineer",1,0)</f>
        <v>0</v>
      </c>
      <c r="T717">
        <f>IF(Table5[[#This Row],[Position]]="Risk Analyst",1,0)</f>
        <v>0</v>
      </c>
      <c r="U717">
        <f>IF(Table5[[#This Row],[Position]]="System Analyst",1,0)</f>
        <v>0</v>
      </c>
      <c r="V717">
        <f>IF(Table5[[#This Row],[Position]]="Business Analyst",1,0)</f>
        <v>0</v>
      </c>
    </row>
    <row r="718" spans="1:22" x14ac:dyDescent="0.2">
      <c r="A718" s="4" t="s">
        <v>13</v>
      </c>
      <c r="B718" s="4" t="s">
        <v>1488</v>
      </c>
      <c r="C718" s="4" t="s">
        <v>826</v>
      </c>
      <c r="D718" s="4" t="s">
        <v>135</v>
      </c>
      <c r="E718" s="4" t="s">
        <v>136</v>
      </c>
      <c r="F718" s="4" t="s">
        <v>136</v>
      </c>
      <c r="G718" s="4" t="s">
        <v>136</v>
      </c>
      <c r="H718" s="4" t="s">
        <v>100</v>
      </c>
      <c r="I718" s="4" t="s">
        <v>1489</v>
      </c>
      <c r="J718" s="4" t="s">
        <v>20</v>
      </c>
      <c r="K718" s="4" t="s">
        <v>32</v>
      </c>
      <c r="L718" s="4" t="s">
        <v>33</v>
      </c>
      <c r="M718" s="15">
        <v>59822</v>
      </c>
      <c r="N718" s="15">
        <v>82266</v>
      </c>
      <c r="O718" s="16">
        <v>71044</v>
      </c>
      <c r="P718">
        <f t="shared" si="22"/>
        <v>0</v>
      </c>
      <c r="Q718" t="str">
        <f t="shared" si="23"/>
        <v>Western Canada</v>
      </c>
      <c r="R718">
        <f>IF(Table5[[#This Row],[Position]]="Data Analyst",1,0)</f>
        <v>0</v>
      </c>
      <c r="S718">
        <f>IF(Table5[[#This Row],[Position]]="Data Engineer",1,0)</f>
        <v>0</v>
      </c>
      <c r="T718">
        <f>IF(Table5[[#This Row],[Position]]="Risk Analyst",1,0)</f>
        <v>0</v>
      </c>
      <c r="U718">
        <f>IF(Table5[[#This Row],[Position]]="System Analyst",1,0)</f>
        <v>0</v>
      </c>
      <c r="V718">
        <f>IF(Table5[[#This Row],[Position]]="Business Analyst",1,0)</f>
        <v>0</v>
      </c>
    </row>
    <row r="719" spans="1:22" x14ac:dyDescent="0.2">
      <c r="A719" s="5" t="s">
        <v>26</v>
      </c>
      <c r="B719" s="5" t="s">
        <v>1412</v>
      </c>
      <c r="C719" s="5" t="s">
        <v>35</v>
      </c>
      <c r="D719" s="5" t="s">
        <v>1413</v>
      </c>
      <c r="E719" s="5" t="s">
        <v>487</v>
      </c>
      <c r="F719" s="5" t="s">
        <v>487</v>
      </c>
      <c r="G719" s="5" t="s">
        <v>487</v>
      </c>
      <c r="H719" s="5" t="s">
        <v>31</v>
      </c>
      <c r="I719" s="5" t="s">
        <v>1414</v>
      </c>
      <c r="J719" s="5" t="s">
        <v>20</v>
      </c>
      <c r="K719" s="5" t="s">
        <v>32</v>
      </c>
      <c r="L719" s="5" t="s">
        <v>21</v>
      </c>
      <c r="M719" s="17">
        <v>100000</v>
      </c>
      <c r="N719" s="17">
        <v>110000</v>
      </c>
      <c r="O719" s="18">
        <v>105000</v>
      </c>
      <c r="P719">
        <f t="shared" si="22"/>
        <v>0</v>
      </c>
      <c r="Q719" t="str">
        <f t="shared" si="23"/>
        <v>Central Canada</v>
      </c>
      <c r="R719">
        <f>IF(Table5[[#This Row],[Position]]="Data Analyst",1,0)</f>
        <v>0</v>
      </c>
      <c r="S719">
        <f>IF(Table5[[#This Row],[Position]]="Data Engineer",1,0)</f>
        <v>1</v>
      </c>
      <c r="T719">
        <f>IF(Table5[[#This Row],[Position]]="Risk Analyst",1,0)</f>
        <v>0</v>
      </c>
      <c r="U719">
        <f>IF(Table5[[#This Row],[Position]]="System Analyst",1,0)</f>
        <v>0</v>
      </c>
      <c r="V719">
        <f>IF(Table5[[#This Row],[Position]]="Business Analyst",1,0)</f>
        <v>0</v>
      </c>
    </row>
    <row r="720" spans="1:22" x14ac:dyDescent="0.2">
      <c r="A720" s="4" t="s">
        <v>22</v>
      </c>
      <c r="B720" s="4" t="s">
        <v>1490</v>
      </c>
      <c r="C720" s="4" t="s">
        <v>50</v>
      </c>
      <c r="D720" s="4" t="s">
        <v>1445</v>
      </c>
      <c r="E720" s="4" t="s">
        <v>260</v>
      </c>
      <c r="F720" s="4" t="s">
        <v>260</v>
      </c>
      <c r="G720" s="4" t="s">
        <v>260</v>
      </c>
      <c r="H720" s="4" t="s">
        <v>186</v>
      </c>
      <c r="I720" s="4" t="s">
        <v>54</v>
      </c>
      <c r="J720" s="4" t="s">
        <v>20</v>
      </c>
      <c r="K720" s="4" t="s">
        <v>32</v>
      </c>
      <c r="L720" s="4" t="s">
        <v>33</v>
      </c>
      <c r="M720" s="15">
        <v>65000</v>
      </c>
      <c r="N720" s="15">
        <v>87000</v>
      </c>
      <c r="O720" s="16">
        <v>76000</v>
      </c>
      <c r="P720">
        <f t="shared" si="22"/>
        <v>0</v>
      </c>
      <c r="Q720" t="str">
        <f t="shared" si="23"/>
        <v>Atlantic Canada</v>
      </c>
      <c r="R720">
        <f>IF(Table5[[#This Row],[Position]]="Data Analyst",1,0)</f>
        <v>0</v>
      </c>
      <c r="S720">
        <f>IF(Table5[[#This Row],[Position]]="Data Engineer",1,0)</f>
        <v>0</v>
      </c>
      <c r="T720">
        <f>IF(Table5[[#This Row],[Position]]="Risk Analyst",1,0)</f>
        <v>0</v>
      </c>
      <c r="U720">
        <f>IF(Table5[[#This Row],[Position]]="System Analyst",1,0)</f>
        <v>0</v>
      </c>
      <c r="V720">
        <f>IF(Table5[[#This Row],[Position]]="Business Analyst",1,0)</f>
        <v>0</v>
      </c>
    </row>
    <row r="721" spans="1:22" x14ac:dyDescent="0.2">
      <c r="A721" s="5" t="s">
        <v>26</v>
      </c>
      <c r="B721" s="5" t="s">
        <v>1412</v>
      </c>
      <c r="C721" s="5" t="s">
        <v>35</v>
      </c>
      <c r="D721" s="5" t="s">
        <v>1413</v>
      </c>
      <c r="E721" s="5" t="s">
        <v>30</v>
      </c>
      <c r="F721" s="5" t="s">
        <v>30</v>
      </c>
      <c r="G721" s="5" t="s">
        <v>30</v>
      </c>
      <c r="H721" s="5" t="s">
        <v>31</v>
      </c>
      <c r="I721" s="5" t="s">
        <v>1414</v>
      </c>
      <c r="J721" s="5" t="s">
        <v>20</v>
      </c>
      <c r="K721" s="5" t="s">
        <v>32</v>
      </c>
      <c r="L721" s="5" t="s">
        <v>21</v>
      </c>
      <c r="M721" s="17">
        <v>100000</v>
      </c>
      <c r="N721" s="17">
        <v>110000</v>
      </c>
      <c r="O721" s="18">
        <v>105000</v>
      </c>
      <c r="P721">
        <f t="shared" si="22"/>
        <v>0</v>
      </c>
      <c r="Q721" t="str">
        <f t="shared" si="23"/>
        <v>Central Canada</v>
      </c>
      <c r="R721">
        <f>IF(Table5[[#This Row],[Position]]="Data Analyst",1,0)</f>
        <v>0</v>
      </c>
      <c r="S721">
        <f>IF(Table5[[#This Row],[Position]]="Data Engineer",1,0)</f>
        <v>1</v>
      </c>
      <c r="T721">
        <f>IF(Table5[[#This Row],[Position]]="Risk Analyst",1,0)</f>
        <v>0</v>
      </c>
      <c r="U721">
        <f>IF(Table5[[#This Row],[Position]]="System Analyst",1,0)</f>
        <v>0</v>
      </c>
      <c r="V721">
        <f>IF(Table5[[#This Row],[Position]]="Business Analyst",1,0)</f>
        <v>0</v>
      </c>
    </row>
    <row r="722" spans="1:22" x14ac:dyDescent="0.2">
      <c r="A722" s="4" t="s">
        <v>81</v>
      </c>
      <c r="B722" s="4" t="s">
        <v>217</v>
      </c>
      <c r="C722" s="4" t="s">
        <v>23</v>
      </c>
      <c r="D722" s="4" t="s">
        <v>1491</v>
      </c>
      <c r="E722" s="4" t="s">
        <v>154</v>
      </c>
      <c r="F722" s="4" t="s">
        <v>154</v>
      </c>
      <c r="G722" s="4" t="s">
        <v>154</v>
      </c>
      <c r="H722" s="4" t="s">
        <v>31</v>
      </c>
      <c r="I722" s="4" t="s">
        <v>54</v>
      </c>
      <c r="J722" s="4" t="s">
        <v>45</v>
      </c>
      <c r="K722" s="4" t="s">
        <v>32</v>
      </c>
      <c r="L722" s="4" t="s">
        <v>33</v>
      </c>
      <c r="M722" s="15">
        <v>62400</v>
      </c>
      <c r="N722" s="15">
        <v>104000</v>
      </c>
      <c r="O722" s="16">
        <v>83200</v>
      </c>
      <c r="P722">
        <f t="shared" si="22"/>
        <v>0</v>
      </c>
      <c r="Q722" t="str">
        <f t="shared" si="23"/>
        <v>Central Canada</v>
      </c>
      <c r="R722">
        <f>IF(Table5[[#This Row],[Position]]="Data Analyst",1,0)</f>
        <v>0</v>
      </c>
      <c r="S722">
        <f>IF(Table5[[#This Row],[Position]]="Data Engineer",1,0)</f>
        <v>0</v>
      </c>
      <c r="T722">
        <f>IF(Table5[[#This Row],[Position]]="Risk Analyst",1,0)</f>
        <v>0</v>
      </c>
      <c r="U722">
        <f>IF(Table5[[#This Row],[Position]]="System Analyst",1,0)</f>
        <v>0</v>
      </c>
      <c r="V722">
        <f>IF(Table5[[#This Row],[Position]]="Business Analyst",1,0)</f>
        <v>1</v>
      </c>
    </row>
    <row r="723" spans="1:22" x14ac:dyDescent="0.2">
      <c r="A723" s="5" t="s">
        <v>22</v>
      </c>
      <c r="B723" s="5" t="s">
        <v>1026</v>
      </c>
      <c r="C723" s="5" t="s">
        <v>50</v>
      </c>
      <c r="D723" s="5" t="s">
        <v>1492</v>
      </c>
      <c r="E723" s="5" t="s">
        <v>1493</v>
      </c>
      <c r="F723" s="5" t="s">
        <v>1493</v>
      </c>
      <c r="G723" s="5" t="s">
        <v>1493</v>
      </c>
      <c r="H723" s="5" t="s">
        <v>31</v>
      </c>
      <c r="I723" s="5" t="s">
        <v>18</v>
      </c>
      <c r="J723" s="5" t="s">
        <v>20</v>
      </c>
      <c r="K723" s="5" t="s">
        <v>32</v>
      </c>
      <c r="L723" s="5" t="s">
        <v>21</v>
      </c>
      <c r="M723" s="17">
        <v>89440</v>
      </c>
      <c r="N723" s="17">
        <v>91520</v>
      </c>
      <c r="O723" s="18">
        <v>90480</v>
      </c>
      <c r="P723">
        <f t="shared" si="22"/>
        <v>0</v>
      </c>
      <c r="Q723" t="str">
        <f t="shared" si="23"/>
        <v>Central Canada</v>
      </c>
      <c r="R723">
        <f>IF(Table5[[#This Row],[Position]]="Data Analyst",1,0)</f>
        <v>0</v>
      </c>
      <c r="S723">
        <f>IF(Table5[[#This Row],[Position]]="Data Engineer",1,0)</f>
        <v>0</v>
      </c>
      <c r="T723">
        <f>IF(Table5[[#This Row],[Position]]="Risk Analyst",1,0)</f>
        <v>0</v>
      </c>
      <c r="U723">
        <f>IF(Table5[[#This Row],[Position]]="System Analyst",1,0)</f>
        <v>0</v>
      </c>
      <c r="V723">
        <f>IF(Table5[[#This Row],[Position]]="Business Analyst",1,0)</f>
        <v>0</v>
      </c>
    </row>
    <row r="724" spans="1:22" x14ac:dyDescent="0.2">
      <c r="A724" s="4" t="s">
        <v>13</v>
      </c>
      <c r="B724" s="4" t="s">
        <v>798</v>
      </c>
      <c r="C724" s="4" t="s">
        <v>90</v>
      </c>
      <c r="D724" s="4" t="s">
        <v>1494</v>
      </c>
      <c r="E724" s="4" t="s">
        <v>216</v>
      </c>
      <c r="F724" s="4" t="s">
        <v>216</v>
      </c>
      <c r="G724" s="4" t="s">
        <v>216</v>
      </c>
      <c r="H724" s="4" t="s">
        <v>53</v>
      </c>
      <c r="I724" s="4" t="s">
        <v>1495</v>
      </c>
      <c r="J724" s="4" t="s">
        <v>20</v>
      </c>
      <c r="K724" s="4" t="s">
        <v>32</v>
      </c>
      <c r="L724" s="4" t="s">
        <v>21</v>
      </c>
      <c r="M724" s="15">
        <v>79040</v>
      </c>
      <c r="N724" s="15">
        <v>79040</v>
      </c>
      <c r="O724" s="16">
        <v>79040</v>
      </c>
      <c r="P724">
        <f t="shared" si="22"/>
        <v>0</v>
      </c>
      <c r="Q724" t="str">
        <f t="shared" si="23"/>
        <v>Western Canada</v>
      </c>
      <c r="R724">
        <f>IF(Table5[[#This Row],[Position]]="Data Analyst",1,0)</f>
        <v>0</v>
      </c>
      <c r="S724">
        <f>IF(Table5[[#This Row],[Position]]="Data Engineer",1,0)</f>
        <v>0</v>
      </c>
      <c r="T724">
        <f>IF(Table5[[#This Row],[Position]]="Risk Analyst",1,0)</f>
        <v>0</v>
      </c>
      <c r="U724">
        <f>IF(Table5[[#This Row],[Position]]="System Analyst",1,0)</f>
        <v>1</v>
      </c>
      <c r="V724">
        <f>IF(Table5[[#This Row],[Position]]="Business Analyst",1,0)</f>
        <v>0</v>
      </c>
    </row>
    <row r="725" spans="1:22" x14ac:dyDescent="0.2">
      <c r="A725" s="5" t="s">
        <v>26</v>
      </c>
      <c r="B725" s="5" t="s">
        <v>1496</v>
      </c>
      <c r="C725" s="5" t="s">
        <v>35</v>
      </c>
      <c r="D725" s="5" t="s">
        <v>169</v>
      </c>
      <c r="E725" s="5" t="s">
        <v>63</v>
      </c>
      <c r="F725" s="5" t="s">
        <v>63</v>
      </c>
      <c r="G725" s="5" t="s">
        <v>63</v>
      </c>
      <c r="H725" s="5" t="s">
        <v>53</v>
      </c>
      <c r="I725" s="5" t="s">
        <v>1497</v>
      </c>
      <c r="J725" s="5" t="s">
        <v>20</v>
      </c>
      <c r="K725" s="5" t="s">
        <v>32</v>
      </c>
      <c r="L725" s="5" t="s">
        <v>21</v>
      </c>
      <c r="M725" s="17">
        <v>89300</v>
      </c>
      <c r="N725" s="17">
        <v>123000</v>
      </c>
      <c r="O725" s="18">
        <v>106150</v>
      </c>
      <c r="P725">
        <f t="shared" si="22"/>
        <v>0</v>
      </c>
      <c r="Q725" t="str">
        <f t="shared" si="23"/>
        <v>Western Canada</v>
      </c>
      <c r="R725">
        <f>IF(Table5[[#This Row],[Position]]="Data Analyst",1,0)</f>
        <v>0</v>
      </c>
      <c r="S725">
        <f>IF(Table5[[#This Row],[Position]]="Data Engineer",1,0)</f>
        <v>1</v>
      </c>
      <c r="T725">
        <f>IF(Table5[[#This Row],[Position]]="Risk Analyst",1,0)</f>
        <v>0</v>
      </c>
      <c r="U725">
        <f>IF(Table5[[#This Row],[Position]]="System Analyst",1,0)</f>
        <v>0</v>
      </c>
      <c r="V725">
        <f>IF(Table5[[#This Row],[Position]]="Business Analyst",1,0)</f>
        <v>0</v>
      </c>
    </row>
    <row r="726" spans="1:22" x14ac:dyDescent="0.2">
      <c r="A726" s="4" t="s">
        <v>105</v>
      </c>
      <c r="B726" s="4" t="s">
        <v>510</v>
      </c>
      <c r="C726" s="4" t="s">
        <v>28</v>
      </c>
      <c r="D726" s="4" t="s">
        <v>1498</v>
      </c>
      <c r="E726" s="4" t="s">
        <v>608</v>
      </c>
      <c r="F726" s="4" t="s">
        <v>608</v>
      </c>
      <c r="G726" s="4" t="s">
        <v>608</v>
      </c>
      <c r="H726" s="4" t="s">
        <v>31</v>
      </c>
      <c r="I726" s="4" t="s">
        <v>1499</v>
      </c>
      <c r="J726" s="4" t="s">
        <v>45</v>
      </c>
      <c r="K726" s="4" t="s">
        <v>32</v>
      </c>
      <c r="L726" s="4" t="s">
        <v>33</v>
      </c>
      <c r="M726" s="15">
        <v>69000</v>
      </c>
      <c r="N726" s="15">
        <v>86000</v>
      </c>
      <c r="O726" s="16">
        <v>77500</v>
      </c>
      <c r="P726">
        <f t="shared" si="22"/>
        <v>0</v>
      </c>
      <c r="Q726" t="str">
        <f t="shared" si="23"/>
        <v>Central Canada</v>
      </c>
      <c r="R726">
        <f>IF(Table5[[#This Row],[Position]]="Data Analyst",1,0)</f>
        <v>1</v>
      </c>
      <c r="S726">
        <f>IF(Table5[[#This Row],[Position]]="Data Engineer",1,0)</f>
        <v>0</v>
      </c>
      <c r="T726">
        <f>IF(Table5[[#This Row],[Position]]="Risk Analyst",1,0)</f>
        <v>0</v>
      </c>
      <c r="U726">
        <f>IF(Table5[[#This Row],[Position]]="System Analyst",1,0)</f>
        <v>0</v>
      </c>
      <c r="V726">
        <f>IF(Table5[[#This Row],[Position]]="Business Analyst",1,0)</f>
        <v>0</v>
      </c>
    </row>
    <row r="727" spans="1:22" x14ac:dyDescent="0.2">
      <c r="A727" s="5" t="s">
        <v>81</v>
      </c>
      <c r="B727" s="5" t="s">
        <v>217</v>
      </c>
      <c r="C727" s="5" t="s">
        <v>23</v>
      </c>
      <c r="D727" s="5" t="s">
        <v>1500</v>
      </c>
      <c r="E727" s="5" t="s">
        <v>1835</v>
      </c>
      <c r="F727" s="5" t="s">
        <v>1835</v>
      </c>
      <c r="G727" s="5" t="s">
        <v>1835</v>
      </c>
      <c r="H727" s="5" t="s">
        <v>146</v>
      </c>
      <c r="I727" s="5" t="s">
        <v>54</v>
      </c>
      <c r="J727" s="5" t="s">
        <v>45</v>
      </c>
      <c r="K727" s="5" t="s">
        <v>32</v>
      </c>
      <c r="L727" s="5" t="s">
        <v>21</v>
      </c>
      <c r="M727" s="17">
        <v>72113.600000000006</v>
      </c>
      <c r="N727" s="17">
        <v>112694.39999999999</v>
      </c>
      <c r="O727" s="18">
        <v>92404</v>
      </c>
      <c r="P727">
        <f t="shared" si="22"/>
        <v>0</v>
      </c>
      <c r="Q727" t="str">
        <f t="shared" si="23"/>
        <v>Central Canada</v>
      </c>
      <c r="R727">
        <f>IF(Table5[[#This Row],[Position]]="Data Analyst",1,0)</f>
        <v>0</v>
      </c>
      <c r="S727">
        <f>IF(Table5[[#This Row],[Position]]="Data Engineer",1,0)</f>
        <v>0</v>
      </c>
      <c r="T727">
        <f>IF(Table5[[#This Row],[Position]]="Risk Analyst",1,0)</f>
        <v>0</v>
      </c>
      <c r="U727">
        <f>IF(Table5[[#This Row],[Position]]="System Analyst",1,0)</f>
        <v>0</v>
      </c>
      <c r="V727">
        <f>IF(Table5[[#This Row],[Position]]="Business Analyst",1,0)</f>
        <v>1</v>
      </c>
    </row>
    <row r="728" spans="1:22" x14ac:dyDescent="0.2">
      <c r="A728" s="4" t="s">
        <v>88</v>
      </c>
      <c r="B728" s="4" t="s">
        <v>321</v>
      </c>
      <c r="C728" s="4" t="s">
        <v>90</v>
      </c>
      <c r="D728" s="4" t="s">
        <v>1501</v>
      </c>
      <c r="E728" s="4" t="s">
        <v>323</v>
      </c>
      <c r="F728" s="4" t="s">
        <v>323</v>
      </c>
      <c r="G728" s="4" t="s">
        <v>323</v>
      </c>
      <c r="H728" s="4" t="s">
        <v>53</v>
      </c>
      <c r="I728" s="4" t="s">
        <v>1502</v>
      </c>
      <c r="J728" s="4" t="s">
        <v>20</v>
      </c>
      <c r="K728" s="4" t="s">
        <v>32</v>
      </c>
      <c r="L728" s="4" t="s">
        <v>21</v>
      </c>
      <c r="M728" s="15">
        <v>68960</v>
      </c>
      <c r="N728" s="15">
        <v>94820</v>
      </c>
      <c r="O728" s="16">
        <v>81890</v>
      </c>
      <c r="P728">
        <f t="shared" si="22"/>
        <v>0</v>
      </c>
      <c r="Q728" t="str">
        <f t="shared" si="23"/>
        <v>Western Canada</v>
      </c>
      <c r="R728">
        <f>IF(Table5[[#This Row],[Position]]="Data Analyst",1,0)</f>
        <v>0</v>
      </c>
      <c r="S728">
        <f>IF(Table5[[#This Row],[Position]]="Data Engineer",1,0)</f>
        <v>0</v>
      </c>
      <c r="T728">
        <f>IF(Table5[[#This Row],[Position]]="Risk Analyst",1,0)</f>
        <v>0</v>
      </c>
      <c r="U728">
        <f>IF(Table5[[#This Row],[Position]]="System Analyst",1,0)</f>
        <v>1</v>
      </c>
      <c r="V728">
        <f>IF(Table5[[#This Row],[Position]]="Business Analyst",1,0)</f>
        <v>0</v>
      </c>
    </row>
    <row r="729" spans="1:22" x14ac:dyDescent="0.2">
      <c r="A729" s="5" t="s">
        <v>26</v>
      </c>
      <c r="B729" s="5" t="s">
        <v>1503</v>
      </c>
      <c r="C729" s="5" t="s">
        <v>50</v>
      </c>
      <c r="D729" s="5" t="s">
        <v>308</v>
      </c>
      <c r="E729" s="5" t="s">
        <v>1504</v>
      </c>
      <c r="F729" s="5" t="s">
        <v>1504</v>
      </c>
      <c r="G729" s="5" t="s">
        <v>1504</v>
      </c>
      <c r="H729" s="5" t="s">
        <v>53</v>
      </c>
      <c r="I729" s="5" t="s">
        <v>54</v>
      </c>
      <c r="J729" s="5" t="s">
        <v>20</v>
      </c>
      <c r="K729" s="5" t="s">
        <v>443</v>
      </c>
      <c r="L729" s="5" t="s">
        <v>21</v>
      </c>
      <c r="M729" s="17">
        <v>66000</v>
      </c>
      <c r="N729" s="17">
        <v>86600</v>
      </c>
      <c r="O729" s="18">
        <v>76300</v>
      </c>
      <c r="P729">
        <f t="shared" si="22"/>
        <v>0</v>
      </c>
      <c r="Q729" t="str">
        <f t="shared" si="23"/>
        <v>Western Canada</v>
      </c>
      <c r="R729">
        <f>IF(Table5[[#This Row],[Position]]="Data Analyst",1,0)</f>
        <v>0</v>
      </c>
      <c r="S729">
        <f>IF(Table5[[#This Row],[Position]]="Data Engineer",1,0)</f>
        <v>0</v>
      </c>
      <c r="T729">
        <f>IF(Table5[[#This Row],[Position]]="Risk Analyst",1,0)</f>
        <v>0</v>
      </c>
      <c r="U729">
        <f>IF(Table5[[#This Row],[Position]]="System Analyst",1,0)</f>
        <v>0</v>
      </c>
      <c r="V729">
        <f>IF(Table5[[#This Row],[Position]]="Business Analyst",1,0)</f>
        <v>0</v>
      </c>
    </row>
    <row r="730" spans="1:22" x14ac:dyDescent="0.2">
      <c r="A730" s="4" t="s">
        <v>81</v>
      </c>
      <c r="B730" s="4" t="s">
        <v>1505</v>
      </c>
      <c r="C730" s="4" t="s">
        <v>50</v>
      </c>
      <c r="D730" s="4" t="s">
        <v>1506</v>
      </c>
      <c r="E730" s="4" t="s">
        <v>17</v>
      </c>
      <c r="F730" s="4" t="s">
        <v>17</v>
      </c>
      <c r="G730" s="4" t="s">
        <v>17</v>
      </c>
      <c r="H730" s="4" t="s">
        <v>18</v>
      </c>
      <c r="I730" s="4" t="s">
        <v>1507</v>
      </c>
      <c r="J730" s="4" t="s">
        <v>45</v>
      </c>
      <c r="K730" s="4" t="s">
        <v>17</v>
      </c>
      <c r="L730" s="4" t="s">
        <v>33</v>
      </c>
      <c r="M730" s="15">
        <v>66000</v>
      </c>
      <c r="N730" s="15">
        <v>84500</v>
      </c>
      <c r="O730" s="16">
        <v>75250</v>
      </c>
      <c r="P730">
        <f t="shared" si="22"/>
        <v>1</v>
      </c>
      <c r="Q730" t="str">
        <f t="shared" si="23"/>
        <v>Northern Canada</v>
      </c>
      <c r="R730">
        <f>IF(Table5[[#This Row],[Position]]="Data Analyst",1,0)</f>
        <v>0</v>
      </c>
      <c r="S730">
        <f>IF(Table5[[#This Row],[Position]]="Data Engineer",1,0)</f>
        <v>0</v>
      </c>
      <c r="T730">
        <f>IF(Table5[[#This Row],[Position]]="Risk Analyst",1,0)</f>
        <v>0</v>
      </c>
      <c r="U730">
        <f>IF(Table5[[#This Row],[Position]]="System Analyst",1,0)</f>
        <v>0</v>
      </c>
      <c r="V730">
        <f>IF(Table5[[#This Row],[Position]]="Business Analyst",1,0)</f>
        <v>0</v>
      </c>
    </row>
    <row r="731" spans="1:22" x14ac:dyDescent="0.2">
      <c r="A731" s="5" t="s">
        <v>48</v>
      </c>
      <c r="B731" s="5" t="s">
        <v>1508</v>
      </c>
      <c r="C731" s="5" t="s">
        <v>50</v>
      </c>
      <c r="D731" s="5" t="s">
        <v>1509</v>
      </c>
      <c r="E731" s="5" t="s">
        <v>63</v>
      </c>
      <c r="F731" s="5" t="s">
        <v>63</v>
      </c>
      <c r="G731" s="5" t="s">
        <v>63</v>
      </c>
      <c r="H731" s="5" t="s">
        <v>53</v>
      </c>
      <c r="I731" s="5" t="s">
        <v>1510</v>
      </c>
      <c r="J731" s="5" t="s">
        <v>20</v>
      </c>
      <c r="K731" s="5" t="s">
        <v>32</v>
      </c>
      <c r="L731" s="5" t="s">
        <v>21</v>
      </c>
      <c r="M731" s="17">
        <v>70000</v>
      </c>
      <c r="N731" s="17">
        <v>85000</v>
      </c>
      <c r="O731" s="18">
        <v>77500</v>
      </c>
      <c r="P731">
        <f t="shared" si="22"/>
        <v>0</v>
      </c>
      <c r="Q731" t="str">
        <f t="shared" si="23"/>
        <v>Western Canada</v>
      </c>
      <c r="R731">
        <f>IF(Table5[[#This Row],[Position]]="Data Analyst",1,0)</f>
        <v>0</v>
      </c>
      <c r="S731">
        <f>IF(Table5[[#This Row],[Position]]="Data Engineer",1,0)</f>
        <v>0</v>
      </c>
      <c r="T731">
        <f>IF(Table5[[#This Row],[Position]]="Risk Analyst",1,0)</f>
        <v>0</v>
      </c>
      <c r="U731">
        <f>IF(Table5[[#This Row],[Position]]="System Analyst",1,0)</f>
        <v>0</v>
      </c>
      <c r="V731">
        <f>IF(Table5[[#This Row],[Position]]="Business Analyst",1,0)</f>
        <v>0</v>
      </c>
    </row>
    <row r="732" spans="1:22" x14ac:dyDescent="0.2">
      <c r="A732" s="4" t="s">
        <v>88</v>
      </c>
      <c r="B732" s="4" t="s">
        <v>1511</v>
      </c>
      <c r="C732" s="4" t="s">
        <v>90</v>
      </c>
      <c r="D732" s="4" t="s">
        <v>1512</v>
      </c>
      <c r="E732" s="4" t="s">
        <v>319</v>
      </c>
      <c r="F732" s="4" t="s">
        <v>319</v>
      </c>
      <c r="G732" s="4" t="s">
        <v>319</v>
      </c>
      <c r="H732" s="4" t="s">
        <v>31</v>
      </c>
      <c r="I732" s="4" t="s">
        <v>1513</v>
      </c>
      <c r="J732" s="4" t="s">
        <v>20</v>
      </c>
      <c r="K732" s="4" t="s">
        <v>32</v>
      </c>
      <c r="L732" s="4" t="s">
        <v>33</v>
      </c>
      <c r="M732" s="15">
        <v>89440</v>
      </c>
      <c r="N732" s="15">
        <v>93600</v>
      </c>
      <c r="O732" s="16">
        <v>91520</v>
      </c>
      <c r="P732">
        <f t="shared" si="22"/>
        <v>0</v>
      </c>
      <c r="Q732" t="str">
        <f t="shared" si="23"/>
        <v>Central Canada</v>
      </c>
      <c r="R732">
        <f>IF(Table5[[#This Row],[Position]]="Data Analyst",1,0)</f>
        <v>0</v>
      </c>
      <c r="S732">
        <f>IF(Table5[[#This Row],[Position]]="Data Engineer",1,0)</f>
        <v>0</v>
      </c>
      <c r="T732">
        <f>IF(Table5[[#This Row],[Position]]="Risk Analyst",1,0)</f>
        <v>0</v>
      </c>
      <c r="U732">
        <f>IF(Table5[[#This Row],[Position]]="System Analyst",1,0)</f>
        <v>1</v>
      </c>
      <c r="V732">
        <f>IF(Table5[[#This Row],[Position]]="Business Analyst",1,0)</f>
        <v>0</v>
      </c>
    </row>
    <row r="733" spans="1:22" x14ac:dyDescent="0.2">
      <c r="A733" s="5" t="s">
        <v>48</v>
      </c>
      <c r="B733" s="5" t="s">
        <v>1508</v>
      </c>
      <c r="C733" s="5" t="s">
        <v>50</v>
      </c>
      <c r="D733" s="5" t="s">
        <v>1509</v>
      </c>
      <c r="E733" s="5" t="s">
        <v>63</v>
      </c>
      <c r="F733" s="5" t="s">
        <v>63</v>
      </c>
      <c r="G733" s="5" t="s">
        <v>63</v>
      </c>
      <c r="H733" s="5" t="s">
        <v>53</v>
      </c>
      <c r="I733" s="5" t="s">
        <v>1510</v>
      </c>
      <c r="J733" s="5" t="s">
        <v>20</v>
      </c>
      <c r="K733" s="5" t="s">
        <v>32</v>
      </c>
      <c r="L733" s="5" t="s">
        <v>21</v>
      </c>
      <c r="M733" s="17">
        <v>70000</v>
      </c>
      <c r="N733" s="17">
        <v>85000</v>
      </c>
      <c r="O733" s="18">
        <v>77500</v>
      </c>
      <c r="P733">
        <f t="shared" si="22"/>
        <v>0</v>
      </c>
      <c r="Q733" t="str">
        <f t="shared" si="23"/>
        <v>Western Canada</v>
      </c>
      <c r="R733">
        <f>IF(Table5[[#This Row],[Position]]="Data Analyst",1,0)</f>
        <v>0</v>
      </c>
      <c r="S733">
        <f>IF(Table5[[#This Row],[Position]]="Data Engineer",1,0)</f>
        <v>0</v>
      </c>
      <c r="T733">
        <f>IF(Table5[[#This Row],[Position]]="Risk Analyst",1,0)</f>
        <v>0</v>
      </c>
      <c r="U733">
        <f>IF(Table5[[#This Row],[Position]]="System Analyst",1,0)</f>
        <v>0</v>
      </c>
      <c r="V733">
        <f>IF(Table5[[#This Row],[Position]]="Business Analyst",1,0)</f>
        <v>0</v>
      </c>
    </row>
    <row r="734" spans="1:22" x14ac:dyDescent="0.2">
      <c r="A734" s="4" t="s">
        <v>26</v>
      </c>
      <c r="B734" s="4" t="s">
        <v>1503</v>
      </c>
      <c r="C734" s="4" t="s">
        <v>50</v>
      </c>
      <c r="D734" s="4" t="s">
        <v>308</v>
      </c>
      <c r="E734" s="4" t="s">
        <v>123</v>
      </c>
      <c r="F734" s="4" t="s">
        <v>123</v>
      </c>
      <c r="G734" s="4" t="s">
        <v>123</v>
      </c>
      <c r="H734" s="4" t="s">
        <v>31</v>
      </c>
      <c r="I734" s="4" t="s">
        <v>54</v>
      </c>
      <c r="J734" s="4" t="s">
        <v>20</v>
      </c>
      <c r="K734" s="4" t="s">
        <v>443</v>
      </c>
      <c r="L734" s="4" t="s">
        <v>21</v>
      </c>
      <c r="M734" s="15">
        <v>66000</v>
      </c>
      <c r="N734" s="15">
        <v>86600</v>
      </c>
      <c r="O734" s="16">
        <v>76300</v>
      </c>
      <c r="P734">
        <f t="shared" si="22"/>
        <v>0</v>
      </c>
      <c r="Q734" t="str">
        <f t="shared" si="23"/>
        <v>Central Canada</v>
      </c>
      <c r="R734">
        <f>IF(Table5[[#This Row],[Position]]="Data Analyst",1,0)</f>
        <v>0</v>
      </c>
      <c r="S734">
        <f>IF(Table5[[#This Row],[Position]]="Data Engineer",1,0)</f>
        <v>0</v>
      </c>
      <c r="T734">
        <f>IF(Table5[[#This Row],[Position]]="Risk Analyst",1,0)</f>
        <v>0</v>
      </c>
      <c r="U734">
        <f>IF(Table5[[#This Row],[Position]]="System Analyst",1,0)</f>
        <v>0</v>
      </c>
      <c r="V734">
        <f>IF(Table5[[#This Row],[Position]]="Business Analyst",1,0)</f>
        <v>0</v>
      </c>
    </row>
    <row r="735" spans="1:22" x14ac:dyDescent="0.2">
      <c r="A735" s="5" t="s">
        <v>26</v>
      </c>
      <c r="B735" s="5" t="s">
        <v>1514</v>
      </c>
      <c r="C735" s="5" t="s">
        <v>50</v>
      </c>
      <c r="D735" s="5" t="s">
        <v>1515</v>
      </c>
      <c r="E735" s="5" t="s">
        <v>1516</v>
      </c>
      <c r="F735" s="5" t="s">
        <v>17</v>
      </c>
      <c r="G735" s="5" t="s">
        <v>260</v>
      </c>
      <c r="H735" s="5" t="s">
        <v>186</v>
      </c>
      <c r="I735" s="5" t="s">
        <v>1517</v>
      </c>
      <c r="J735" s="5" t="s">
        <v>20</v>
      </c>
      <c r="K735" s="5" t="s">
        <v>17</v>
      </c>
      <c r="L735" s="5" t="s">
        <v>21</v>
      </c>
      <c r="M735" s="17">
        <v>64123.59</v>
      </c>
      <c r="N735" s="17">
        <v>86600</v>
      </c>
      <c r="O735" s="18">
        <v>75361.794999999998</v>
      </c>
      <c r="P735">
        <f t="shared" si="22"/>
        <v>1</v>
      </c>
      <c r="Q735" t="str">
        <f t="shared" si="23"/>
        <v>Atlantic Canada</v>
      </c>
      <c r="R735">
        <f>IF(Table5[[#This Row],[Position]]="Data Analyst",1,0)</f>
        <v>0</v>
      </c>
      <c r="S735">
        <f>IF(Table5[[#This Row],[Position]]="Data Engineer",1,0)</f>
        <v>0</v>
      </c>
      <c r="T735">
        <f>IF(Table5[[#This Row],[Position]]="Risk Analyst",1,0)</f>
        <v>0</v>
      </c>
      <c r="U735">
        <f>IF(Table5[[#This Row],[Position]]="System Analyst",1,0)</f>
        <v>0</v>
      </c>
      <c r="V735">
        <f>IF(Table5[[#This Row],[Position]]="Business Analyst",1,0)</f>
        <v>0</v>
      </c>
    </row>
    <row r="736" spans="1:22" x14ac:dyDescent="0.2">
      <c r="A736" s="4" t="s">
        <v>55</v>
      </c>
      <c r="B736" s="4" t="s">
        <v>1518</v>
      </c>
      <c r="C736" s="4" t="s">
        <v>50</v>
      </c>
      <c r="D736" s="4" t="s">
        <v>1519</v>
      </c>
      <c r="E736" s="4" t="s">
        <v>487</v>
      </c>
      <c r="F736" s="4" t="s">
        <v>487</v>
      </c>
      <c r="G736" s="4" t="s">
        <v>487</v>
      </c>
      <c r="H736" s="4" t="s">
        <v>31</v>
      </c>
      <c r="I736" s="4" t="s">
        <v>1520</v>
      </c>
      <c r="J736" s="4" t="s">
        <v>20</v>
      </c>
      <c r="K736" s="4" t="s">
        <v>32</v>
      </c>
      <c r="L736" s="4" t="s">
        <v>21</v>
      </c>
      <c r="M736" s="15">
        <v>30240.560000000001</v>
      </c>
      <c r="N736" s="15">
        <v>57200</v>
      </c>
      <c r="O736" s="16">
        <v>43720.28</v>
      </c>
      <c r="P736">
        <f t="shared" si="22"/>
        <v>0</v>
      </c>
      <c r="Q736" t="str">
        <f t="shared" si="23"/>
        <v>Central Canada</v>
      </c>
      <c r="R736">
        <f>IF(Table5[[#This Row],[Position]]="Data Analyst",1,0)</f>
        <v>0</v>
      </c>
      <c r="S736">
        <f>IF(Table5[[#This Row],[Position]]="Data Engineer",1,0)</f>
        <v>0</v>
      </c>
      <c r="T736">
        <f>IF(Table5[[#This Row],[Position]]="Risk Analyst",1,0)</f>
        <v>0</v>
      </c>
      <c r="U736">
        <f>IF(Table5[[#This Row],[Position]]="System Analyst",1,0)</f>
        <v>0</v>
      </c>
      <c r="V736">
        <f>IF(Table5[[#This Row],[Position]]="Business Analyst",1,0)</f>
        <v>0</v>
      </c>
    </row>
    <row r="737" spans="1:22" x14ac:dyDescent="0.2">
      <c r="A737" s="5" t="s">
        <v>26</v>
      </c>
      <c r="B737" s="5" t="s">
        <v>1521</v>
      </c>
      <c r="C737" s="5" t="s">
        <v>50</v>
      </c>
      <c r="D737" s="5" t="s">
        <v>1159</v>
      </c>
      <c r="E737" s="5" t="s">
        <v>1835</v>
      </c>
      <c r="F737" s="5" t="s">
        <v>1835</v>
      </c>
      <c r="G737" s="5" t="s">
        <v>1835</v>
      </c>
      <c r="H737" s="5" t="s">
        <v>146</v>
      </c>
      <c r="I737" s="5" t="s">
        <v>1522</v>
      </c>
      <c r="J737" s="5" t="s">
        <v>20</v>
      </c>
      <c r="K737" s="5" t="s">
        <v>32</v>
      </c>
      <c r="L737" s="5" t="s">
        <v>21</v>
      </c>
      <c r="M737" s="17">
        <v>64123.59</v>
      </c>
      <c r="N737" s="17">
        <v>86600</v>
      </c>
      <c r="O737" s="18">
        <v>75361.794999999998</v>
      </c>
      <c r="P737">
        <f t="shared" si="22"/>
        <v>0</v>
      </c>
      <c r="Q737" t="str">
        <f t="shared" si="23"/>
        <v>Central Canada</v>
      </c>
      <c r="R737">
        <f>IF(Table5[[#This Row],[Position]]="Data Analyst",1,0)</f>
        <v>0</v>
      </c>
      <c r="S737">
        <f>IF(Table5[[#This Row],[Position]]="Data Engineer",1,0)</f>
        <v>0</v>
      </c>
      <c r="T737">
        <f>IF(Table5[[#This Row],[Position]]="Risk Analyst",1,0)</f>
        <v>0</v>
      </c>
      <c r="U737">
        <f>IF(Table5[[#This Row],[Position]]="System Analyst",1,0)</f>
        <v>0</v>
      </c>
      <c r="V737">
        <f>IF(Table5[[#This Row],[Position]]="Business Analyst",1,0)</f>
        <v>0</v>
      </c>
    </row>
    <row r="738" spans="1:22" x14ac:dyDescent="0.2">
      <c r="A738" s="4" t="s">
        <v>88</v>
      </c>
      <c r="B738" s="4" t="s">
        <v>972</v>
      </c>
      <c r="C738" s="4" t="s">
        <v>23</v>
      </c>
      <c r="D738" s="4" t="s">
        <v>1523</v>
      </c>
      <c r="E738" s="4" t="s">
        <v>316</v>
      </c>
      <c r="F738" s="4" t="s">
        <v>316</v>
      </c>
      <c r="G738" s="4" t="s">
        <v>316</v>
      </c>
      <c r="H738" s="4" t="s">
        <v>31</v>
      </c>
      <c r="I738" s="4" t="s">
        <v>18</v>
      </c>
      <c r="J738" s="4" t="s">
        <v>20</v>
      </c>
      <c r="K738" s="4" t="s">
        <v>32</v>
      </c>
      <c r="L738" s="4" t="s">
        <v>21</v>
      </c>
      <c r="M738" s="15">
        <v>90064</v>
      </c>
      <c r="N738" s="15">
        <v>90064</v>
      </c>
      <c r="O738" s="16">
        <v>90064</v>
      </c>
      <c r="P738">
        <f t="shared" si="22"/>
        <v>0</v>
      </c>
      <c r="Q738" t="str">
        <f t="shared" si="23"/>
        <v>Central Canada</v>
      </c>
      <c r="R738">
        <f>IF(Table5[[#This Row],[Position]]="Data Analyst",1,0)</f>
        <v>0</v>
      </c>
      <c r="S738">
        <f>IF(Table5[[#This Row],[Position]]="Data Engineer",1,0)</f>
        <v>0</v>
      </c>
      <c r="T738">
        <f>IF(Table5[[#This Row],[Position]]="Risk Analyst",1,0)</f>
        <v>0</v>
      </c>
      <c r="U738">
        <f>IF(Table5[[#This Row],[Position]]="System Analyst",1,0)</f>
        <v>0</v>
      </c>
      <c r="V738">
        <f>IF(Table5[[#This Row],[Position]]="Business Analyst",1,0)</f>
        <v>1</v>
      </c>
    </row>
    <row r="739" spans="1:22" x14ac:dyDescent="0.2">
      <c r="A739" s="5" t="s">
        <v>48</v>
      </c>
      <c r="B739" s="5" t="s">
        <v>1524</v>
      </c>
      <c r="C739" s="5" t="s">
        <v>28</v>
      </c>
      <c r="D739" s="5" t="s">
        <v>1525</v>
      </c>
      <c r="E739" s="5" t="s">
        <v>99</v>
      </c>
      <c r="F739" s="5" t="s">
        <v>99</v>
      </c>
      <c r="G739" s="5" t="s">
        <v>99</v>
      </c>
      <c r="H739" s="5" t="s">
        <v>100</v>
      </c>
      <c r="I739" s="5" t="s">
        <v>1526</v>
      </c>
      <c r="J739" s="5" t="s">
        <v>20</v>
      </c>
      <c r="K739" s="5" t="s">
        <v>443</v>
      </c>
      <c r="L739" s="5" t="s">
        <v>33</v>
      </c>
      <c r="M739" s="17">
        <v>68500</v>
      </c>
      <c r="N739" s="17">
        <v>87000</v>
      </c>
      <c r="O739" s="18">
        <v>77750</v>
      </c>
      <c r="P739">
        <f t="shared" si="22"/>
        <v>0</v>
      </c>
      <c r="Q739" t="str">
        <f t="shared" si="23"/>
        <v>Western Canada</v>
      </c>
      <c r="R739">
        <f>IF(Table5[[#This Row],[Position]]="Data Analyst",1,0)</f>
        <v>1</v>
      </c>
      <c r="S739">
        <f>IF(Table5[[#This Row],[Position]]="Data Engineer",1,0)</f>
        <v>0</v>
      </c>
      <c r="T739">
        <f>IF(Table5[[#This Row],[Position]]="Risk Analyst",1,0)</f>
        <v>0</v>
      </c>
      <c r="U739">
        <f>IF(Table5[[#This Row],[Position]]="System Analyst",1,0)</f>
        <v>0</v>
      </c>
      <c r="V739">
        <f>IF(Table5[[#This Row],[Position]]="Business Analyst",1,0)</f>
        <v>0</v>
      </c>
    </row>
    <row r="740" spans="1:22" x14ac:dyDescent="0.2">
      <c r="A740" s="4" t="s">
        <v>424</v>
      </c>
      <c r="B740" s="4" t="s">
        <v>450</v>
      </c>
      <c r="C740" s="4" t="s">
        <v>50</v>
      </c>
      <c r="D740" s="4" t="s">
        <v>1527</v>
      </c>
      <c r="E740" s="4" t="s">
        <v>344</v>
      </c>
      <c r="F740" s="4" t="s">
        <v>344</v>
      </c>
      <c r="G740" s="4" t="s">
        <v>344</v>
      </c>
      <c r="H740" s="4" t="s">
        <v>53</v>
      </c>
      <c r="I740" s="4" t="s">
        <v>1528</v>
      </c>
      <c r="J740" s="4" t="s">
        <v>20</v>
      </c>
      <c r="K740" s="4" t="s">
        <v>32</v>
      </c>
      <c r="L740" s="4" t="s">
        <v>33</v>
      </c>
      <c r="M740" s="15">
        <v>111280</v>
      </c>
      <c r="N740" s="15">
        <v>111280</v>
      </c>
      <c r="O740" s="16">
        <v>111280</v>
      </c>
      <c r="P740">
        <f t="shared" si="22"/>
        <v>0</v>
      </c>
      <c r="Q740" t="str">
        <f t="shared" si="23"/>
        <v>Western Canada</v>
      </c>
      <c r="R740">
        <f>IF(Table5[[#This Row],[Position]]="Data Analyst",1,0)</f>
        <v>0</v>
      </c>
      <c r="S740">
        <f>IF(Table5[[#This Row],[Position]]="Data Engineer",1,0)</f>
        <v>0</v>
      </c>
      <c r="T740">
        <f>IF(Table5[[#This Row],[Position]]="Risk Analyst",1,0)</f>
        <v>0</v>
      </c>
      <c r="U740">
        <f>IF(Table5[[#This Row],[Position]]="System Analyst",1,0)</f>
        <v>0</v>
      </c>
      <c r="V740">
        <f>IF(Table5[[#This Row],[Position]]="Business Analyst",1,0)</f>
        <v>0</v>
      </c>
    </row>
    <row r="741" spans="1:22" x14ac:dyDescent="0.2">
      <c r="A741" s="5" t="s">
        <v>26</v>
      </c>
      <c r="B741" s="5" t="s">
        <v>1529</v>
      </c>
      <c r="C741" s="5" t="s">
        <v>23</v>
      </c>
      <c r="D741" s="5" t="s">
        <v>1530</v>
      </c>
      <c r="E741" s="5" t="s">
        <v>1531</v>
      </c>
      <c r="F741" s="5" t="s">
        <v>1531</v>
      </c>
      <c r="G741" s="5" t="s">
        <v>1531</v>
      </c>
      <c r="H741" s="5" t="s">
        <v>146</v>
      </c>
      <c r="I741" s="5" t="s">
        <v>1532</v>
      </c>
      <c r="J741" s="5" t="s">
        <v>20</v>
      </c>
      <c r="K741" s="5" t="s">
        <v>32</v>
      </c>
      <c r="L741" s="5" t="s">
        <v>21</v>
      </c>
      <c r="M741" s="17">
        <v>64123.59</v>
      </c>
      <c r="N741" s="17">
        <v>86600</v>
      </c>
      <c r="O741" s="18">
        <v>75361.794999999998</v>
      </c>
      <c r="P741">
        <f t="shared" si="22"/>
        <v>0</v>
      </c>
      <c r="Q741" t="str">
        <f t="shared" si="23"/>
        <v>Central Canada</v>
      </c>
      <c r="R741">
        <f>IF(Table5[[#This Row],[Position]]="Data Analyst",1,0)</f>
        <v>0</v>
      </c>
      <c r="S741">
        <f>IF(Table5[[#This Row],[Position]]="Data Engineer",1,0)</f>
        <v>0</v>
      </c>
      <c r="T741">
        <f>IF(Table5[[#This Row],[Position]]="Risk Analyst",1,0)</f>
        <v>0</v>
      </c>
      <c r="U741">
        <f>IF(Table5[[#This Row],[Position]]="System Analyst",1,0)</f>
        <v>0</v>
      </c>
      <c r="V741">
        <f>IF(Table5[[#This Row],[Position]]="Business Analyst",1,0)</f>
        <v>1</v>
      </c>
    </row>
    <row r="742" spans="1:22" x14ac:dyDescent="0.2">
      <c r="A742" s="4" t="s">
        <v>88</v>
      </c>
      <c r="B742" s="4" t="s">
        <v>1533</v>
      </c>
      <c r="C742" s="4" t="s">
        <v>23</v>
      </c>
      <c r="D742" s="4" t="s">
        <v>1534</v>
      </c>
      <c r="E742" s="4" t="s">
        <v>600</v>
      </c>
      <c r="F742" s="4" t="s">
        <v>600</v>
      </c>
      <c r="G742" s="4" t="s">
        <v>600</v>
      </c>
      <c r="H742" s="4" t="s">
        <v>31</v>
      </c>
      <c r="I742" s="4" t="s">
        <v>1535</v>
      </c>
      <c r="J742" s="4" t="s">
        <v>20</v>
      </c>
      <c r="K742" s="4" t="s">
        <v>443</v>
      </c>
      <c r="L742" s="4" t="s">
        <v>130</v>
      </c>
      <c r="M742" s="15">
        <v>70000</v>
      </c>
      <c r="N742" s="15">
        <v>80000</v>
      </c>
      <c r="O742" s="16">
        <v>75000</v>
      </c>
      <c r="P742">
        <f t="shared" si="22"/>
        <v>0</v>
      </c>
      <c r="Q742" t="str">
        <f t="shared" si="23"/>
        <v>Central Canada</v>
      </c>
      <c r="R742">
        <f>IF(Table5[[#This Row],[Position]]="Data Analyst",1,0)</f>
        <v>0</v>
      </c>
      <c r="S742">
        <f>IF(Table5[[#This Row],[Position]]="Data Engineer",1,0)</f>
        <v>0</v>
      </c>
      <c r="T742">
        <f>IF(Table5[[#This Row],[Position]]="Risk Analyst",1,0)</f>
        <v>0</v>
      </c>
      <c r="U742">
        <f>IF(Table5[[#This Row],[Position]]="System Analyst",1,0)</f>
        <v>0</v>
      </c>
      <c r="V742">
        <f>IF(Table5[[#This Row],[Position]]="Business Analyst",1,0)</f>
        <v>1</v>
      </c>
    </row>
    <row r="743" spans="1:22" x14ac:dyDescent="0.2">
      <c r="A743" s="5" t="s">
        <v>26</v>
      </c>
      <c r="B743" s="5" t="s">
        <v>1538</v>
      </c>
      <c r="C743" s="5" t="s">
        <v>103</v>
      </c>
      <c r="D743" s="5" t="s">
        <v>583</v>
      </c>
      <c r="E743" s="5" t="s">
        <v>1835</v>
      </c>
      <c r="F743" s="5" t="s">
        <v>1835</v>
      </c>
      <c r="G743" s="5" t="s">
        <v>1835</v>
      </c>
      <c r="H743" s="5" t="s">
        <v>146</v>
      </c>
      <c r="I743" s="5" t="s">
        <v>18</v>
      </c>
      <c r="J743" s="5" t="s">
        <v>45</v>
      </c>
      <c r="K743" s="5" t="s">
        <v>32</v>
      </c>
      <c r="L743" s="5" t="s">
        <v>21</v>
      </c>
      <c r="M743" s="17">
        <v>64123.59</v>
      </c>
      <c r="N743" s="17">
        <v>86600</v>
      </c>
      <c r="O743" s="18">
        <v>75361.794999999998</v>
      </c>
      <c r="P743">
        <f t="shared" si="22"/>
        <v>0</v>
      </c>
      <c r="Q743" t="str">
        <f t="shared" si="23"/>
        <v>Central Canada</v>
      </c>
      <c r="R743">
        <f>IF(Table5[[#This Row],[Position]]="Data Analyst",1,0)</f>
        <v>0</v>
      </c>
      <c r="S743">
        <f>IF(Table5[[#This Row],[Position]]="Data Engineer",1,0)</f>
        <v>0</v>
      </c>
      <c r="T743">
        <f>IF(Table5[[#This Row],[Position]]="Risk Analyst",1,0)</f>
        <v>0</v>
      </c>
      <c r="U743">
        <f>IF(Table5[[#This Row],[Position]]="System Analyst",1,0)</f>
        <v>0</v>
      </c>
      <c r="V743">
        <f>IF(Table5[[#This Row],[Position]]="Business Analyst",1,0)</f>
        <v>0</v>
      </c>
    </row>
    <row r="744" spans="1:22" x14ac:dyDescent="0.2">
      <c r="A744" s="4" t="s">
        <v>26</v>
      </c>
      <c r="B744" s="4" t="s">
        <v>1151</v>
      </c>
      <c r="C744" s="4" t="s">
        <v>50</v>
      </c>
      <c r="D744" s="4" t="s">
        <v>1539</v>
      </c>
      <c r="E744" s="4" t="s">
        <v>1540</v>
      </c>
      <c r="F744" s="4" t="s">
        <v>1540</v>
      </c>
      <c r="G744" s="4" t="s">
        <v>1540</v>
      </c>
      <c r="H744" s="4" t="s">
        <v>146</v>
      </c>
      <c r="I744" s="4" t="s">
        <v>1153</v>
      </c>
      <c r="J744" s="4" t="s">
        <v>20</v>
      </c>
      <c r="K744" s="4" t="s">
        <v>32</v>
      </c>
      <c r="L744" s="4" t="s">
        <v>46</v>
      </c>
      <c r="M744" s="15">
        <v>64123.59</v>
      </c>
      <c r="N744" s="15">
        <v>86600</v>
      </c>
      <c r="O744" s="16">
        <v>75361.794999999998</v>
      </c>
      <c r="P744">
        <f t="shared" si="22"/>
        <v>0</v>
      </c>
      <c r="Q744" t="str">
        <f t="shared" si="23"/>
        <v>Central Canada</v>
      </c>
      <c r="R744">
        <f>IF(Table5[[#This Row],[Position]]="Data Analyst",1,0)</f>
        <v>0</v>
      </c>
      <c r="S744">
        <f>IF(Table5[[#This Row],[Position]]="Data Engineer",1,0)</f>
        <v>0</v>
      </c>
      <c r="T744">
        <f>IF(Table5[[#This Row],[Position]]="Risk Analyst",1,0)</f>
        <v>0</v>
      </c>
      <c r="U744">
        <f>IF(Table5[[#This Row],[Position]]="System Analyst",1,0)</f>
        <v>0</v>
      </c>
      <c r="V744">
        <f>IF(Table5[[#This Row],[Position]]="Business Analyst",1,0)</f>
        <v>0</v>
      </c>
    </row>
    <row r="745" spans="1:22" x14ac:dyDescent="0.2">
      <c r="A745" s="5" t="s">
        <v>81</v>
      </c>
      <c r="B745" s="5" t="s">
        <v>1541</v>
      </c>
      <c r="C745" s="5" t="s">
        <v>23</v>
      </c>
      <c r="D745" s="5" t="s">
        <v>693</v>
      </c>
      <c r="E745" s="5" t="s">
        <v>1835</v>
      </c>
      <c r="F745" s="5" t="s">
        <v>1835</v>
      </c>
      <c r="G745" s="5" t="s">
        <v>1835</v>
      </c>
      <c r="H745" s="5" t="s">
        <v>146</v>
      </c>
      <c r="I745" s="5" t="s">
        <v>18</v>
      </c>
      <c r="J745" s="5" t="s">
        <v>45</v>
      </c>
      <c r="K745" s="5" t="s">
        <v>32</v>
      </c>
      <c r="L745" s="5" t="s">
        <v>21</v>
      </c>
      <c r="M745" s="17">
        <v>66000</v>
      </c>
      <c r="N745" s="17">
        <v>84500</v>
      </c>
      <c r="O745" s="18">
        <v>75250</v>
      </c>
      <c r="P745">
        <f t="shared" si="22"/>
        <v>0</v>
      </c>
      <c r="Q745" t="str">
        <f t="shared" si="23"/>
        <v>Central Canada</v>
      </c>
      <c r="R745">
        <f>IF(Table5[[#This Row],[Position]]="Data Analyst",1,0)</f>
        <v>0</v>
      </c>
      <c r="S745">
        <f>IF(Table5[[#This Row],[Position]]="Data Engineer",1,0)</f>
        <v>0</v>
      </c>
      <c r="T745">
        <f>IF(Table5[[#This Row],[Position]]="Risk Analyst",1,0)</f>
        <v>0</v>
      </c>
      <c r="U745">
        <f>IF(Table5[[#This Row],[Position]]="System Analyst",1,0)</f>
        <v>0</v>
      </c>
      <c r="V745">
        <f>IF(Table5[[#This Row],[Position]]="Business Analyst",1,0)</f>
        <v>1</v>
      </c>
    </row>
    <row r="746" spans="1:22" x14ac:dyDescent="0.2">
      <c r="A746" s="4" t="s">
        <v>26</v>
      </c>
      <c r="B746" s="4" t="s">
        <v>1538</v>
      </c>
      <c r="C746" s="4" t="s">
        <v>103</v>
      </c>
      <c r="D746" s="4" t="s">
        <v>583</v>
      </c>
      <c r="E746" s="4" t="s">
        <v>1835</v>
      </c>
      <c r="F746" s="4" t="s">
        <v>1835</v>
      </c>
      <c r="G746" s="4" t="s">
        <v>1835</v>
      </c>
      <c r="H746" s="4" t="s">
        <v>146</v>
      </c>
      <c r="I746" s="4" t="s">
        <v>18</v>
      </c>
      <c r="J746" s="4" t="s">
        <v>45</v>
      </c>
      <c r="K746" s="4" t="s">
        <v>32</v>
      </c>
      <c r="L746" s="4" t="s">
        <v>21</v>
      </c>
      <c r="M746" s="15">
        <v>64123.59</v>
      </c>
      <c r="N746" s="15">
        <v>86600</v>
      </c>
      <c r="O746" s="16">
        <v>75361.794999999998</v>
      </c>
      <c r="P746">
        <f t="shared" si="22"/>
        <v>0</v>
      </c>
      <c r="Q746" t="str">
        <f t="shared" si="23"/>
        <v>Central Canada</v>
      </c>
      <c r="R746">
        <f>IF(Table5[[#This Row],[Position]]="Data Analyst",1,0)</f>
        <v>0</v>
      </c>
      <c r="S746">
        <f>IF(Table5[[#This Row],[Position]]="Data Engineer",1,0)</f>
        <v>0</v>
      </c>
      <c r="T746">
        <f>IF(Table5[[#This Row],[Position]]="Risk Analyst",1,0)</f>
        <v>0</v>
      </c>
      <c r="U746">
        <f>IF(Table5[[#This Row],[Position]]="System Analyst",1,0)</f>
        <v>0</v>
      </c>
      <c r="V746">
        <f>IF(Table5[[#This Row],[Position]]="Business Analyst",1,0)</f>
        <v>0</v>
      </c>
    </row>
    <row r="747" spans="1:22" x14ac:dyDescent="0.2">
      <c r="A747" s="5" t="s">
        <v>26</v>
      </c>
      <c r="B747" s="5" t="s">
        <v>1151</v>
      </c>
      <c r="C747" s="5" t="s">
        <v>50</v>
      </c>
      <c r="D747" s="5" t="s">
        <v>1539</v>
      </c>
      <c r="E747" s="5" t="s">
        <v>1540</v>
      </c>
      <c r="F747" s="5" t="s">
        <v>1540</v>
      </c>
      <c r="G747" s="5" t="s">
        <v>1540</v>
      </c>
      <c r="H747" s="5" t="s">
        <v>146</v>
      </c>
      <c r="I747" s="5" t="s">
        <v>1153</v>
      </c>
      <c r="J747" s="5" t="s">
        <v>20</v>
      </c>
      <c r="K747" s="5" t="s">
        <v>32</v>
      </c>
      <c r="L747" s="5" t="s">
        <v>46</v>
      </c>
      <c r="M747" s="17">
        <v>64123.59</v>
      </c>
      <c r="N747" s="17">
        <v>86600</v>
      </c>
      <c r="O747" s="18">
        <v>75361.794999999998</v>
      </c>
      <c r="P747">
        <f t="shared" si="22"/>
        <v>0</v>
      </c>
      <c r="Q747" t="str">
        <f t="shared" si="23"/>
        <v>Central Canada</v>
      </c>
      <c r="R747">
        <f>IF(Table5[[#This Row],[Position]]="Data Analyst",1,0)</f>
        <v>0</v>
      </c>
      <c r="S747">
        <f>IF(Table5[[#This Row],[Position]]="Data Engineer",1,0)</f>
        <v>0</v>
      </c>
      <c r="T747">
        <f>IF(Table5[[#This Row],[Position]]="Risk Analyst",1,0)</f>
        <v>0</v>
      </c>
      <c r="U747">
        <f>IF(Table5[[#This Row],[Position]]="System Analyst",1,0)</f>
        <v>0</v>
      </c>
      <c r="V747">
        <f>IF(Table5[[#This Row],[Position]]="Business Analyst",1,0)</f>
        <v>0</v>
      </c>
    </row>
    <row r="748" spans="1:22" x14ac:dyDescent="0.2">
      <c r="A748" s="4" t="s">
        <v>81</v>
      </c>
      <c r="B748" s="4" t="s">
        <v>1542</v>
      </c>
      <c r="C748" s="4" t="s">
        <v>23</v>
      </c>
      <c r="D748" s="4" t="s">
        <v>583</v>
      </c>
      <c r="E748" s="4" t="s">
        <v>1835</v>
      </c>
      <c r="F748" s="4" t="s">
        <v>1835</v>
      </c>
      <c r="G748" s="4" t="s">
        <v>1835</v>
      </c>
      <c r="H748" s="4" t="s">
        <v>146</v>
      </c>
      <c r="I748" s="4" t="s">
        <v>18</v>
      </c>
      <c r="J748" s="4" t="s">
        <v>223</v>
      </c>
      <c r="K748" s="4" t="s">
        <v>32</v>
      </c>
      <c r="L748" s="4" t="s">
        <v>21</v>
      </c>
      <c r="M748" s="15">
        <v>66000</v>
      </c>
      <c r="N748" s="15">
        <v>84500</v>
      </c>
      <c r="O748" s="16">
        <v>75250</v>
      </c>
      <c r="P748">
        <f t="shared" si="22"/>
        <v>0</v>
      </c>
      <c r="Q748" t="str">
        <f t="shared" si="23"/>
        <v>Central Canada</v>
      </c>
      <c r="R748">
        <f>IF(Table5[[#This Row],[Position]]="Data Analyst",1,0)</f>
        <v>0</v>
      </c>
      <c r="S748">
        <f>IF(Table5[[#This Row],[Position]]="Data Engineer",1,0)</f>
        <v>0</v>
      </c>
      <c r="T748">
        <f>IF(Table5[[#This Row],[Position]]="Risk Analyst",1,0)</f>
        <v>0</v>
      </c>
      <c r="U748">
        <f>IF(Table5[[#This Row],[Position]]="System Analyst",1,0)</f>
        <v>0</v>
      </c>
      <c r="V748">
        <f>IF(Table5[[#This Row],[Position]]="Business Analyst",1,0)</f>
        <v>1</v>
      </c>
    </row>
    <row r="749" spans="1:22" x14ac:dyDescent="0.2">
      <c r="A749" s="5" t="s">
        <v>81</v>
      </c>
      <c r="B749" s="5" t="s">
        <v>1462</v>
      </c>
      <c r="C749" s="5" t="s">
        <v>23</v>
      </c>
      <c r="D749" s="5" t="s">
        <v>967</v>
      </c>
      <c r="E749" s="5" t="s">
        <v>17</v>
      </c>
      <c r="F749" s="5" t="s">
        <v>17</v>
      </c>
      <c r="G749" s="5" t="s">
        <v>17</v>
      </c>
      <c r="H749" s="5" t="s">
        <v>18</v>
      </c>
      <c r="I749" s="5" t="s">
        <v>685</v>
      </c>
      <c r="J749" s="5" t="s">
        <v>45</v>
      </c>
      <c r="K749" s="5" t="s">
        <v>17</v>
      </c>
      <c r="L749" s="5" t="s">
        <v>21</v>
      </c>
      <c r="M749" s="17">
        <v>66000</v>
      </c>
      <c r="N749" s="17">
        <v>84500</v>
      </c>
      <c r="O749" s="18">
        <v>75250</v>
      </c>
      <c r="P749">
        <f t="shared" si="22"/>
        <v>1</v>
      </c>
      <c r="Q749" t="str">
        <f t="shared" si="23"/>
        <v>Northern Canada</v>
      </c>
      <c r="R749">
        <f>IF(Table5[[#This Row],[Position]]="Data Analyst",1,0)</f>
        <v>0</v>
      </c>
      <c r="S749">
        <f>IF(Table5[[#This Row],[Position]]="Data Engineer",1,0)</f>
        <v>0</v>
      </c>
      <c r="T749">
        <f>IF(Table5[[#This Row],[Position]]="Risk Analyst",1,0)</f>
        <v>0</v>
      </c>
      <c r="U749">
        <f>IF(Table5[[#This Row],[Position]]="System Analyst",1,0)</f>
        <v>0</v>
      </c>
      <c r="V749">
        <f>IF(Table5[[#This Row],[Position]]="Business Analyst",1,0)</f>
        <v>1</v>
      </c>
    </row>
    <row r="750" spans="1:22" x14ac:dyDescent="0.2">
      <c r="A750" s="4" t="s">
        <v>81</v>
      </c>
      <c r="B750" s="4" t="s">
        <v>1543</v>
      </c>
      <c r="C750" s="4" t="s">
        <v>23</v>
      </c>
      <c r="D750" s="4" t="s">
        <v>1485</v>
      </c>
      <c r="E750" s="4" t="s">
        <v>1835</v>
      </c>
      <c r="F750" s="4" t="s">
        <v>1835</v>
      </c>
      <c r="G750" s="4" t="s">
        <v>1835</v>
      </c>
      <c r="H750" s="4" t="s">
        <v>146</v>
      </c>
      <c r="I750" s="4" t="s">
        <v>1544</v>
      </c>
      <c r="J750" s="4" t="s">
        <v>45</v>
      </c>
      <c r="K750" s="4" t="s">
        <v>32</v>
      </c>
      <c r="L750" s="4" t="s">
        <v>33</v>
      </c>
      <c r="M750" s="15">
        <v>66000</v>
      </c>
      <c r="N750" s="15">
        <v>84500</v>
      </c>
      <c r="O750" s="16">
        <v>75250</v>
      </c>
      <c r="P750">
        <f t="shared" si="22"/>
        <v>0</v>
      </c>
      <c r="Q750" t="str">
        <f t="shared" si="23"/>
        <v>Central Canada</v>
      </c>
      <c r="R750">
        <f>IF(Table5[[#This Row],[Position]]="Data Analyst",1,0)</f>
        <v>0</v>
      </c>
      <c r="S750">
        <f>IF(Table5[[#This Row],[Position]]="Data Engineer",1,0)</f>
        <v>0</v>
      </c>
      <c r="T750">
        <f>IF(Table5[[#This Row],[Position]]="Risk Analyst",1,0)</f>
        <v>0</v>
      </c>
      <c r="U750">
        <f>IF(Table5[[#This Row],[Position]]="System Analyst",1,0)</f>
        <v>0</v>
      </c>
      <c r="V750">
        <f>IF(Table5[[#This Row],[Position]]="Business Analyst",1,0)</f>
        <v>1</v>
      </c>
    </row>
    <row r="751" spans="1:22" x14ac:dyDescent="0.2">
      <c r="A751" s="5" t="s">
        <v>26</v>
      </c>
      <c r="B751" s="5" t="s">
        <v>1412</v>
      </c>
      <c r="C751" s="5" t="s">
        <v>35</v>
      </c>
      <c r="D751" s="5" t="s">
        <v>1413</v>
      </c>
      <c r="E751" s="5" t="s">
        <v>63</v>
      </c>
      <c r="F751" s="5" t="s">
        <v>63</v>
      </c>
      <c r="G751" s="5" t="s">
        <v>63</v>
      </c>
      <c r="H751" s="5" t="s">
        <v>53</v>
      </c>
      <c r="I751" s="5" t="s">
        <v>1414</v>
      </c>
      <c r="J751" s="5" t="s">
        <v>20</v>
      </c>
      <c r="K751" s="5" t="s">
        <v>32</v>
      </c>
      <c r="L751" s="5" t="s">
        <v>21</v>
      </c>
      <c r="M751" s="17">
        <v>100000</v>
      </c>
      <c r="N751" s="17">
        <v>110000</v>
      </c>
      <c r="O751" s="18">
        <v>105000</v>
      </c>
      <c r="P751">
        <f t="shared" si="22"/>
        <v>0</v>
      </c>
      <c r="Q751" t="str">
        <f t="shared" si="23"/>
        <v>Western Canada</v>
      </c>
      <c r="R751">
        <f>IF(Table5[[#This Row],[Position]]="Data Analyst",1,0)</f>
        <v>0</v>
      </c>
      <c r="S751">
        <f>IF(Table5[[#This Row],[Position]]="Data Engineer",1,0)</f>
        <v>1</v>
      </c>
      <c r="T751">
        <f>IF(Table5[[#This Row],[Position]]="Risk Analyst",1,0)</f>
        <v>0</v>
      </c>
      <c r="U751">
        <f>IF(Table5[[#This Row],[Position]]="System Analyst",1,0)</f>
        <v>0</v>
      </c>
      <c r="V751">
        <f>IF(Table5[[#This Row],[Position]]="Business Analyst",1,0)</f>
        <v>0</v>
      </c>
    </row>
    <row r="752" spans="1:22" x14ac:dyDescent="0.2">
      <c r="A752" s="4" t="s">
        <v>55</v>
      </c>
      <c r="B752" s="4" t="s">
        <v>1545</v>
      </c>
      <c r="C752" s="4" t="s">
        <v>50</v>
      </c>
      <c r="D752" s="4" t="s">
        <v>1546</v>
      </c>
      <c r="E752" s="4" t="s">
        <v>63</v>
      </c>
      <c r="F752" s="4" t="s">
        <v>63</v>
      </c>
      <c r="G752" s="4" t="s">
        <v>63</v>
      </c>
      <c r="H752" s="4" t="s">
        <v>53</v>
      </c>
      <c r="I752" s="4" t="s">
        <v>1344</v>
      </c>
      <c r="J752" s="4" t="s">
        <v>45</v>
      </c>
      <c r="K752" s="4" t="s">
        <v>32</v>
      </c>
      <c r="L752" s="4" t="s">
        <v>33</v>
      </c>
      <c r="M752" s="15">
        <v>80932</v>
      </c>
      <c r="N752" s="15">
        <v>105773</v>
      </c>
      <c r="O752" s="16">
        <v>93352.5</v>
      </c>
      <c r="P752">
        <f t="shared" si="22"/>
        <v>0</v>
      </c>
      <c r="Q752" t="str">
        <f t="shared" si="23"/>
        <v>Western Canada</v>
      </c>
      <c r="R752">
        <f>IF(Table5[[#This Row],[Position]]="Data Analyst",1,0)</f>
        <v>0</v>
      </c>
      <c r="S752">
        <f>IF(Table5[[#This Row],[Position]]="Data Engineer",1,0)</f>
        <v>0</v>
      </c>
      <c r="T752">
        <f>IF(Table5[[#This Row],[Position]]="Risk Analyst",1,0)</f>
        <v>0</v>
      </c>
      <c r="U752">
        <f>IF(Table5[[#This Row],[Position]]="System Analyst",1,0)</f>
        <v>0</v>
      </c>
      <c r="V752">
        <f>IF(Table5[[#This Row],[Position]]="Business Analyst",1,0)</f>
        <v>0</v>
      </c>
    </row>
    <row r="753" spans="1:22" x14ac:dyDescent="0.2">
      <c r="A753" s="5" t="s">
        <v>88</v>
      </c>
      <c r="B753" s="5" t="s">
        <v>89</v>
      </c>
      <c r="C753" s="5" t="s">
        <v>90</v>
      </c>
      <c r="D753" s="5" t="s">
        <v>91</v>
      </c>
      <c r="E753" s="5" t="s">
        <v>99</v>
      </c>
      <c r="F753" s="5" t="s">
        <v>99</v>
      </c>
      <c r="G753" s="5" t="s">
        <v>99</v>
      </c>
      <c r="H753" s="5" t="s">
        <v>100</v>
      </c>
      <c r="I753" s="5" t="s">
        <v>1547</v>
      </c>
      <c r="J753" s="5" t="s">
        <v>45</v>
      </c>
      <c r="K753" s="5" t="s">
        <v>32</v>
      </c>
      <c r="L753" s="5" t="s">
        <v>93</v>
      </c>
      <c r="M753" s="17">
        <v>30240.560000000001</v>
      </c>
      <c r="N753" s="17">
        <v>57200</v>
      </c>
      <c r="O753" s="18">
        <v>43720.28</v>
      </c>
      <c r="P753">
        <f t="shared" si="22"/>
        <v>0</v>
      </c>
      <c r="Q753" t="str">
        <f t="shared" si="23"/>
        <v>Western Canada</v>
      </c>
      <c r="R753">
        <f>IF(Table5[[#This Row],[Position]]="Data Analyst",1,0)</f>
        <v>0</v>
      </c>
      <c r="S753">
        <f>IF(Table5[[#This Row],[Position]]="Data Engineer",1,0)</f>
        <v>0</v>
      </c>
      <c r="T753">
        <f>IF(Table5[[#This Row],[Position]]="Risk Analyst",1,0)</f>
        <v>0</v>
      </c>
      <c r="U753">
        <f>IF(Table5[[#This Row],[Position]]="System Analyst",1,0)</f>
        <v>1</v>
      </c>
      <c r="V753">
        <f>IF(Table5[[#This Row],[Position]]="Business Analyst",1,0)</f>
        <v>0</v>
      </c>
    </row>
    <row r="754" spans="1:22" x14ac:dyDescent="0.2">
      <c r="A754" s="4" t="s">
        <v>88</v>
      </c>
      <c r="B754" s="4" t="s">
        <v>1548</v>
      </c>
      <c r="C754" s="4" t="s">
        <v>103</v>
      </c>
      <c r="D754" s="4" t="s">
        <v>1549</v>
      </c>
      <c r="E754" s="4" t="s">
        <v>123</v>
      </c>
      <c r="F754" s="4" t="s">
        <v>123</v>
      </c>
      <c r="G754" s="4" t="s">
        <v>123</v>
      </c>
      <c r="H754" s="4" t="s">
        <v>31</v>
      </c>
      <c r="I754" s="4" t="s">
        <v>1550</v>
      </c>
      <c r="J754" s="4" t="s">
        <v>45</v>
      </c>
      <c r="K754" s="4" t="s">
        <v>32</v>
      </c>
      <c r="L754" s="4" t="s">
        <v>21</v>
      </c>
      <c r="M754" s="15">
        <v>85816.8</v>
      </c>
      <c r="N754" s="15">
        <v>91520</v>
      </c>
      <c r="O754" s="16">
        <v>88668.4</v>
      </c>
      <c r="P754">
        <f t="shared" si="22"/>
        <v>0</v>
      </c>
      <c r="Q754" t="str">
        <f t="shared" si="23"/>
        <v>Central Canada</v>
      </c>
      <c r="R754">
        <f>IF(Table5[[#This Row],[Position]]="Data Analyst",1,0)</f>
        <v>0</v>
      </c>
      <c r="S754">
        <f>IF(Table5[[#This Row],[Position]]="Data Engineer",1,0)</f>
        <v>0</v>
      </c>
      <c r="T754">
        <f>IF(Table5[[#This Row],[Position]]="Risk Analyst",1,0)</f>
        <v>0</v>
      </c>
      <c r="U754">
        <f>IF(Table5[[#This Row],[Position]]="System Analyst",1,0)</f>
        <v>0</v>
      </c>
      <c r="V754">
        <f>IF(Table5[[#This Row],[Position]]="Business Analyst",1,0)</f>
        <v>0</v>
      </c>
    </row>
    <row r="755" spans="1:22" x14ac:dyDescent="0.2">
      <c r="A755" s="5" t="s">
        <v>96</v>
      </c>
      <c r="B755" s="5" t="s">
        <v>816</v>
      </c>
      <c r="C755" s="5" t="s">
        <v>50</v>
      </c>
      <c r="D755" s="5" t="s">
        <v>1551</v>
      </c>
      <c r="E755" s="5" t="s">
        <v>1552</v>
      </c>
      <c r="F755" s="5" t="s">
        <v>1552</v>
      </c>
      <c r="G755" s="5" t="s">
        <v>1552</v>
      </c>
      <c r="H755" s="5" t="s">
        <v>53</v>
      </c>
      <c r="I755" s="5" t="s">
        <v>18</v>
      </c>
      <c r="J755" s="5" t="s">
        <v>20</v>
      </c>
      <c r="K755" s="5" t="s">
        <v>32</v>
      </c>
      <c r="L755" s="5" t="s">
        <v>150</v>
      </c>
      <c r="M755" s="17">
        <v>68994</v>
      </c>
      <c r="N755" s="17">
        <v>68994</v>
      </c>
      <c r="O755" s="18">
        <v>68994</v>
      </c>
      <c r="P755">
        <f t="shared" si="22"/>
        <v>0</v>
      </c>
      <c r="Q755" t="str">
        <f t="shared" si="23"/>
        <v>Western Canada</v>
      </c>
      <c r="R755">
        <f>IF(Table5[[#This Row],[Position]]="Data Analyst",1,0)</f>
        <v>0</v>
      </c>
      <c r="S755">
        <f>IF(Table5[[#This Row],[Position]]="Data Engineer",1,0)</f>
        <v>0</v>
      </c>
      <c r="T755">
        <f>IF(Table5[[#This Row],[Position]]="Risk Analyst",1,0)</f>
        <v>0</v>
      </c>
      <c r="U755">
        <f>IF(Table5[[#This Row],[Position]]="System Analyst",1,0)</f>
        <v>0</v>
      </c>
      <c r="V755">
        <f>IF(Table5[[#This Row],[Position]]="Business Analyst",1,0)</f>
        <v>0</v>
      </c>
    </row>
    <row r="756" spans="1:22" x14ac:dyDescent="0.2">
      <c r="A756" s="4" t="s">
        <v>88</v>
      </c>
      <c r="B756" s="4" t="s">
        <v>598</v>
      </c>
      <c r="C756" s="4" t="s">
        <v>90</v>
      </c>
      <c r="D756" s="4" t="s">
        <v>1553</v>
      </c>
      <c r="E756" s="4" t="s">
        <v>1554</v>
      </c>
      <c r="F756" s="4" t="s">
        <v>1554</v>
      </c>
      <c r="G756" s="4" t="s">
        <v>1554</v>
      </c>
      <c r="H756" s="4" t="s">
        <v>31</v>
      </c>
      <c r="I756" s="4" t="s">
        <v>1555</v>
      </c>
      <c r="J756" s="4" t="s">
        <v>20</v>
      </c>
      <c r="K756" s="4" t="s">
        <v>32</v>
      </c>
      <c r="L756" s="4" t="s">
        <v>21</v>
      </c>
      <c r="M756" s="15">
        <v>90480</v>
      </c>
      <c r="N756" s="15">
        <v>90480</v>
      </c>
      <c r="O756" s="16">
        <v>90480</v>
      </c>
      <c r="P756">
        <f t="shared" si="22"/>
        <v>0</v>
      </c>
      <c r="Q756" t="str">
        <f t="shared" si="23"/>
        <v>Central Canada</v>
      </c>
      <c r="R756">
        <f>IF(Table5[[#This Row],[Position]]="Data Analyst",1,0)</f>
        <v>0</v>
      </c>
      <c r="S756">
        <f>IF(Table5[[#This Row],[Position]]="Data Engineer",1,0)</f>
        <v>0</v>
      </c>
      <c r="T756">
        <f>IF(Table5[[#This Row],[Position]]="Risk Analyst",1,0)</f>
        <v>0</v>
      </c>
      <c r="U756">
        <f>IF(Table5[[#This Row],[Position]]="System Analyst",1,0)</f>
        <v>1</v>
      </c>
      <c r="V756">
        <f>IF(Table5[[#This Row],[Position]]="Business Analyst",1,0)</f>
        <v>0</v>
      </c>
    </row>
    <row r="757" spans="1:22" x14ac:dyDescent="0.2">
      <c r="A757" s="5" t="s">
        <v>88</v>
      </c>
      <c r="B757" s="5" t="s">
        <v>1556</v>
      </c>
      <c r="C757" s="5" t="s">
        <v>90</v>
      </c>
      <c r="D757" s="5" t="s">
        <v>1557</v>
      </c>
      <c r="E757" s="5" t="s">
        <v>196</v>
      </c>
      <c r="F757" s="5" t="s">
        <v>17</v>
      </c>
      <c r="G757" s="5" t="s">
        <v>37</v>
      </c>
      <c r="H757" s="5" t="s">
        <v>31</v>
      </c>
      <c r="I757" s="5" t="s">
        <v>1558</v>
      </c>
      <c r="J757" s="5" t="s">
        <v>45</v>
      </c>
      <c r="K757" s="5" t="s">
        <v>17</v>
      </c>
      <c r="L757" s="5" t="s">
        <v>21</v>
      </c>
      <c r="M757" s="17">
        <v>85816.8</v>
      </c>
      <c r="N757" s="17">
        <v>91520</v>
      </c>
      <c r="O757" s="18">
        <v>88668.4</v>
      </c>
      <c r="P757">
        <f t="shared" si="22"/>
        <v>1</v>
      </c>
      <c r="Q757" t="str">
        <f t="shared" si="23"/>
        <v>Central Canada</v>
      </c>
      <c r="R757">
        <f>IF(Table5[[#This Row],[Position]]="Data Analyst",1,0)</f>
        <v>0</v>
      </c>
      <c r="S757">
        <f>IF(Table5[[#This Row],[Position]]="Data Engineer",1,0)</f>
        <v>0</v>
      </c>
      <c r="T757">
        <f>IF(Table5[[#This Row],[Position]]="Risk Analyst",1,0)</f>
        <v>0</v>
      </c>
      <c r="U757">
        <f>IF(Table5[[#This Row],[Position]]="System Analyst",1,0)</f>
        <v>1</v>
      </c>
      <c r="V757">
        <f>IF(Table5[[#This Row],[Position]]="Business Analyst",1,0)</f>
        <v>0</v>
      </c>
    </row>
    <row r="758" spans="1:22" x14ac:dyDescent="0.2">
      <c r="A758" s="4" t="s">
        <v>48</v>
      </c>
      <c r="B758" s="4" t="s">
        <v>1559</v>
      </c>
      <c r="C758" s="4" t="s">
        <v>23</v>
      </c>
      <c r="D758" s="4" t="s">
        <v>1560</v>
      </c>
      <c r="E758" s="4" t="s">
        <v>154</v>
      </c>
      <c r="F758" s="4" t="s">
        <v>154</v>
      </c>
      <c r="G758" s="4" t="s">
        <v>154</v>
      </c>
      <c r="H758" s="4" t="s">
        <v>31</v>
      </c>
      <c r="I758" s="4" t="s">
        <v>1561</v>
      </c>
      <c r="J758" s="4" t="s">
        <v>20</v>
      </c>
      <c r="K758" s="4" t="s">
        <v>32</v>
      </c>
      <c r="L758" s="4" t="s">
        <v>21</v>
      </c>
      <c r="M758" s="15">
        <v>68500</v>
      </c>
      <c r="N758" s="15">
        <v>87000</v>
      </c>
      <c r="O758" s="16">
        <v>77750</v>
      </c>
      <c r="P758">
        <f t="shared" si="22"/>
        <v>0</v>
      </c>
      <c r="Q758" t="str">
        <f t="shared" si="23"/>
        <v>Central Canada</v>
      </c>
      <c r="R758">
        <f>IF(Table5[[#This Row],[Position]]="Data Analyst",1,0)</f>
        <v>0</v>
      </c>
      <c r="S758">
        <f>IF(Table5[[#This Row],[Position]]="Data Engineer",1,0)</f>
        <v>0</v>
      </c>
      <c r="T758">
        <f>IF(Table5[[#This Row],[Position]]="Risk Analyst",1,0)</f>
        <v>0</v>
      </c>
      <c r="U758">
        <f>IF(Table5[[#This Row],[Position]]="System Analyst",1,0)</f>
        <v>0</v>
      </c>
      <c r="V758">
        <f>IF(Table5[[#This Row],[Position]]="Business Analyst",1,0)</f>
        <v>1</v>
      </c>
    </row>
    <row r="759" spans="1:22" x14ac:dyDescent="0.2">
      <c r="A759" s="5" t="s">
        <v>55</v>
      </c>
      <c r="B759" s="5" t="s">
        <v>1562</v>
      </c>
      <c r="C759" s="5" t="s">
        <v>23</v>
      </c>
      <c r="D759" s="5" t="s">
        <v>491</v>
      </c>
      <c r="E759" s="5" t="s">
        <v>1835</v>
      </c>
      <c r="F759" s="5" t="s">
        <v>1835</v>
      </c>
      <c r="G759" s="5" t="s">
        <v>1835</v>
      </c>
      <c r="H759" s="5" t="s">
        <v>146</v>
      </c>
      <c r="I759" s="5" t="s">
        <v>18</v>
      </c>
      <c r="J759" s="5" t="s">
        <v>45</v>
      </c>
      <c r="K759" s="5" t="s">
        <v>32</v>
      </c>
      <c r="L759" s="5" t="s">
        <v>21</v>
      </c>
      <c r="M759" s="17">
        <v>68000</v>
      </c>
      <c r="N759" s="17">
        <v>88300</v>
      </c>
      <c r="O759" s="18">
        <v>78150</v>
      </c>
      <c r="P759">
        <f t="shared" si="22"/>
        <v>0</v>
      </c>
      <c r="Q759" t="str">
        <f t="shared" si="23"/>
        <v>Central Canada</v>
      </c>
      <c r="R759">
        <f>IF(Table5[[#This Row],[Position]]="Data Analyst",1,0)</f>
        <v>0</v>
      </c>
      <c r="S759">
        <f>IF(Table5[[#This Row],[Position]]="Data Engineer",1,0)</f>
        <v>0</v>
      </c>
      <c r="T759">
        <f>IF(Table5[[#This Row],[Position]]="Risk Analyst",1,0)</f>
        <v>0</v>
      </c>
      <c r="U759">
        <f>IF(Table5[[#This Row],[Position]]="System Analyst",1,0)</f>
        <v>0</v>
      </c>
      <c r="V759">
        <f>IF(Table5[[#This Row],[Position]]="Business Analyst",1,0)</f>
        <v>1</v>
      </c>
    </row>
    <row r="760" spans="1:22" x14ac:dyDescent="0.2">
      <c r="A760" s="4" t="s">
        <v>22</v>
      </c>
      <c r="B760" s="4" t="s">
        <v>23</v>
      </c>
      <c r="C760" s="4" t="s">
        <v>23</v>
      </c>
      <c r="D760" s="4" t="s">
        <v>1563</v>
      </c>
      <c r="E760" s="4" t="s">
        <v>1564</v>
      </c>
      <c r="F760" s="4" t="s">
        <v>1564</v>
      </c>
      <c r="G760" s="4" t="s">
        <v>1564</v>
      </c>
      <c r="H760" s="4" t="s">
        <v>53</v>
      </c>
      <c r="I760" s="4" t="s">
        <v>54</v>
      </c>
      <c r="J760" s="4" t="s">
        <v>20</v>
      </c>
      <c r="K760" s="4" t="s">
        <v>32</v>
      </c>
      <c r="L760" s="4" t="s">
        <v>33</v>
      </c>
      <c r="M760" s="15">
        <v>50000</v>
      </c>
      <c r="N760" s="15">
        <v>60000</v>
      </c>
      <c r="O760" s="16">
        <v>55000</v>
      </c>
      <c r="P760">
        <f t="shared" si="22"/>
        <v>0</v>
      </c>
      <c r="Q760" t="str">
        <f t="shared" si="23"/>
        <v>Western Canada</v>
      </c>
      <c r="R760">
        <f>IF(Table5[[#This Row],[Position]]="Data Analyst",1,0)</f>
        <v>0</v>
      </c>
      <c r="S760">
        <f>IF(Table5[[#This Row],[Position]]="Data Engineer",1,0)</f>
        <v>0</v>
      </c>
      <c r="T760">
        <f>IF(Table5[[#This Row],[Position]]="Risk Analyst",1,0)</f>
        <v>0</v>
      </c>
      <c r="U760">
        <f>IF(Table5[[#This Row],[Position]]="System Analyst",1,0)</f>
        <v>0</v>
      </c>
      <c r="V760">
        <f>IF(Table5[[#This Row],[Position]]="Business Analyst",1,0)</f>
        <v>1</v>
      </c>
    </row>
    <row r="761" spans="1:22" x14ac:dyDescent="0.2">
      <c r="A761" s="5" t="s">
        <v>88</v>
      </c>
      <c r="B761" s="5" t="s">
        <v>1565</v>
      </c>
      <c r="C761" s="5" t="s">
        <v>23</v>
      </c>
      <c r="D761" s="5" t="s">
        <v>1566</v>
      </c>
      <c r="E761" s="5" t="s">
        <v>1567</v>
      </c>
      <c r="F761" s="5" t="s">
        <v>17</v>
      </c>
      <c r="G761" s="5" t="s">
        <v>154</v>
      </c>
      <c r="H761" s="5" t="s">
        <v>31</v>
      </c>
      <c r="I761" s="5" t="s">
        <v>593</v>
      </c>
      <c r="J761" s="5" t="s">
        <v>20</v>
      </c>
      <c r="K761" s="5" t="s">
        <v>17</v>
      </c>
      <c r="L761" s="5" t="s">
        <v>33</v>
      </c>
      <c r="M761" s="17">
        <v>85816.8</v>
      </c>
      <c r="N761" s="17">
        <v>91520</v>
      </c>
      <c r="O761" s="18">
        <v>88668.4</v>
      </c>
      <c r="P761">
        <f t="shared" si="22"/>
        <v>1</v>
      </c>
      <c r="Q761" t="str">
        <f t="shared" si="23"/>
        <v>Central Canada</v>
      </c>
      <c r="R761">
        <f>IF(Table5[[#This Row],[Position]]="Data Analyst",1,0)</f>
        <v>0</v>
      </c>
      <c r="S761">
        <f>IF(Table5[[#This Row],[Position]]="Data Engineer",1,0)</f>
        <v>0</v>
      </c>
      <c r="T761">
        <f>IF(Table5[[#This Row],[Position]]="Risk Analyst",1,0)</f>
        <v>0</v>
      </c>
      <c r="U761">
        <f>IF(Table5[[#This Row],[Position]]="System Analyst",1,0)</f>
        <v>0</v>
      </c>
      <c r="V761">
        <f>IF(Table5[[#This Row],[Position]]="Business Analyst",1,0)</f>
        <v>1</v>
      </c>
    </row>
    <row r="762" spans="1:22" x14ac:dyDescent="0.2">
      <c r="A762" s="4" t="s">
        <v>88</v>
      </c>
      <c r="B762" s="4" t="s">
        <v>299</v>
      </c>
      <c r="C762" s="4" t="s">
        <v>90</v>
      </c>
      <c r="D762" s="4" t="s">
        <v>1568</v>
      </c>
      <c r="E762" s="4" t="s">
        <v>123</v>
      </c>
      <c r="F762" s="4" t="s">
        <v>123</v>
      </c>
      <c r="G762" s="4" t="s">
        <v>123</v>
      </c>
      <c r="H762" s="4" t="s">
        <v>31</v>
      </c>
      <c r="I762" s="4" t="s">
        <v>18</v>
      </c>
      <c r="J762" s="4" t="s">
        <v>20</v>
      </c>
      <c r="K762" s="4" t="s">
        <v>32</v>
      </c>
      <c r="L762" s="4" t="s">
        <v>33</v>
      </c>
      <c r="M762" s="15">
        <v>91520</v>
      </c>
      <c r="N762" s="15">
        <v>91520</v>
      </c>
      <c r="O762" s="16">
        <v>91520</v>
      </c>
      <c r="P762">
        <f t="shared" si="22"/>
        <v>0</v>
      </c>
      <c r="Q762" t="str">
        <f t="shared" si="23"/>
        <v>Central Canada</v>
      </c>
      <c r="R762">
        <f>IF(Table5[[#This Row],[Position]]="Data Analyst",1,0)</f>
        <v>0</v>
      </c>
      <c r="S762">
        <f>IF(Table5[[#This Row],[Position]]="Data Engineer",1,0)</f>
        <v>0</v>
      </c>
      <c r="T762">
        <f>IF(Table5[[#This Row],[Position]]="Risk Analyst",1,0)</f>
        <v>0</v>
      </c>
      <c r="U762">
        <f>IF(Table5[[#This Row],[Position]]="System Analyst",1,0)</f>
        <v>1</v>
      </c>
      <c r="V762">
        <f>IF(Table5[[#This Row],[Position]]="Business Analyst",1,0)</f>
        <v>0</v>
      </c>
    </row>
    <row r="763" spans="1:22" x14ac:dyDescent="0.2">
      <c r="A763" s="5" t="s">
        <v>26</v>
      </c>
      <c r="B763" s="5" t="s">
        <v>1569</v>
      </c>
      <c r="C763" s="5" t="s">
        <v>357</v>
      </c>
      <c r="D763" s="5" t="s">
        <v>583</v>
      </c>
      <c r="E763" s="5" t="s">
        <v>1835</v>
      </c>
      <c r="F763" s="5" t="s">
        <v>1835</v>
      </c>
      <c r="G763" s="5" t="s">
        <v>1835</v>
      </c>
      <c r="H763" s="5" t="s">
        <v>146</v>
      </c>
      <c r="I763" s="5" t="s">
        <v>18</v>
      </c>
      <c r="J763" s="5" t="s">
        <v>20</v>
      </c>
      <c r="K763" s="5" t="s">
        <v>32</v>
      </c>
      <c r="L763" s="5" t="s">
        <v>21</v>
      </c>
      <c r="M763" s="17">
        <v>64123.59</v>
      </c>
      <c r="N763" s="17">
        <v>86600</v>
      </c>
      <c r="O763" s="18">
        <v>75361.794999999998</v>
      </c>
      <c r="P763">
        <f t="shared" si="22"/>
        <v>0</v>
      </c>
      <c r="Q763" t="str">
        <f t="shared" si="23"/>
        <v>Central Canada</v>
      </c>
      <c r="R763">
        <f>IF(Table5[[#This Row],[Position]]="Data Analyst",1,0)</f>
        <v>0</v>
      </c>
      <c r="S763">
        <f>IF(Table5[[#This Row],[Position]]="Data Engineer",1,0)</f>
        <v>0</v>
      </c>
      <c r="T763">
        <f>IF(Table5[[#This Row],[Position]]="Risk Analyst",1,0)</f>
        <v>0</v>
      </c>
      <c r="U763">
        <f>IF(Table5[[#This Row],[Position]]="System Analyst",1,0)</f>
        <v>0</v>
      </c>
      <c r="V763">
        <f>IF(Table5[[#This Row],[Position]]="Business Analyst",1,0)</f>
        <v>0</v>
      </c>
    </row>
    <row r="764" spans="1:22" x14ac:dyDescent="0.2">
      <c r="A764" s="4" t="s">
        <v>88</v>
      </c>
      <c r="B764" s="4" t="s">
        <v>972</v>
      </c>
      <c r="C764" s="4" t="s">
        <v>23</v>
      </c>
      <c r="D764" s="4" t="s">
        <v>1570</v>
      </c>
      <c r="E764" s="4" t="s">
        <v>136</v>
      </c>
      <c r="F764" s="4" t="s">
        <v>136</v>
      </c>
      <c r="G764" s="4" t="s">
        <v>136</v>
      </c>
      <c r="H764" s="4" t="s">
        <v>100</v>
      </c>
      <c r="I764" s="4" t="s">
        <v>18</v>
      </c>
      <c r="J764" s="4" t="s">
        <v>20</v>
      </c>
      <c r="K764" s="4" t="s">
        <v>32</v>
      </c>
      <c r="L764" s="4" t="s">
        <v>33</v>
      </c>
      <c r="M764" s="19">
        <v>98009.599999999904</v>
      </c>
      <c r="N764" s="19">
        <v>98009.599999999904</v>
      </c>
      <c r="O764" s="21">
        <v>98009.599999999904</v>
      </c>
      <c r="P764">
        <f t="shared" si="22"/>
        <v>0</v>
      </c>
      <c r="Q764" t="str">
        <f t="shared" si="23"/>
        <v>Western Canada</v>
      </c>
      <c r="R764">
        <f>IF(Table5[[#This Row],[Position]]="Data Analyst",1,0)</f>
        <v>0</v>
      </c>
      <c r="S764">
        <f>IF(Table5[[#This Row],[Position]]="Data Engineer",1,0)</f>
        <v>0</v>
      </c>
      <c r="T764">
        <f>IF(Table5[[#This Row],[Position]]="Risk Analyst",1,0)</f>
        <v>0</v>
      </c>
      <c r="U764">
        <f>IF(Table5[[#This Row],[Position]]="System Analyst",1,0)</f>
        <v>0</v>
      </c>
      <c r="V764">
        <f>IF(Table5[[#This Row],[Position]]="Business Analyst",1,0)</f>
        <v>1</v>
      </c>
    </row>
    <row r="765" spans="1:22" x14ac:dyDescent="0.2">
      <c r="A765" s="5" t="s">
        <v>81</v>
      </c>
      <c r="B765" s="5" t="s">
        <v>1571</v>
      </c>
      <c r="C765" s="5" t="s">
        <v>50</v>
      </c>
      <c r="D765" s="5" t="s">
        <v>1572</v>
      </c>
      <c r="E765" s="5" t="s">
        <v>608</v>
      </c>
      <c r="F765" s="5" t="s">
        <v>608</v>
      </c>
      <c r="G765" s="5" t="s">
        <v>608</v>
      </c>
      <c r="H765" s="5" t="s">
        <v>31</v>
      </c>
      <c r="I765" s="5" t="s">
        <v>193</v>
      </c>
      <c r="J765" s="5" t="s">
        <v>45</v>
      </c>
      <c r="K765" s="5" t="s">
        <v>32</v>
      </c>
      <c r="L765" s="5" t="s">
        <v>21</v>
      </c>
      <c r="M765" s="17">
        <v>66000</v>
      </c>
      <c r="N765" s="17">
        <v>84500</v>
      </c>
      <c r="O765" s="18">
        <v>75250</v>
      </c>
      <c r="P765">
        <f t="shared" si="22"/>
        <v>0</v>
      </c>
      <c r="Q765" t="str">
        <f t="shared" si="23"/>
        <v>Central Canada</v>
      </c>
      <c r="R765">
        <f>IF(Table5[[#This Row],[Position]]="Data Analyst",1,0)</f>
        <v>0</v>
      </c>
      <c r="S765">
        <f>IF(Table5[[#This Row],[Position]]="Data Engineer",1,0)</f>
        <v>0</v>
      </c>
      <c r="T765">
        <f>IF(Table5[[#This Row],[Position]]="Risk Analyst",1,0)</f>
        <v>0</v>
      </c>
      <c r="U765">
        <f>IF(Table5[[#This Row],[Position]]="System Analyst",1,0)</f>
        <v>0</v>
      </c>
      <c r="V765">
        <f>IF(Table5[[#This Row],[Position]]="Business Analyst",1,0)</f>
        <v>0</v>
      </c>
    </row>
    <row r="766" spans="1:22" x14ac:dyDescent="0.2">
      <c r="A766" s="4" t="s">
        <v>55</v>
      </c>
      <c r="B766" s="4" t="s">
        <v>1573</v>
      </c>
      <c r="C766" s="4" t="s">
        <v>23</v>
      </c>
      <c r="D766" s="4" t="s">
        <v>1574</v>
      </c>
      <c r="E766" s="4" t="s">
        <v>63</v>
      </c>
      <c r="F766" s="4" t="s">
        <v>63</v>
      </c>
      <c r="G766" s="4" t="s">
        <v>63</v>
      </c>
      <c r="H766" s="4" t="s">
        <v>53</v>
      </c>
      <c r="I766" s="4" t="s">
        <v>311</v>
      </c>
      <c r="J766" s="4" t="s">
        <v>45</v>
      </c>
      <c r="K766" s="4" t="s">
        <v>32</v>
      </c>
      <c r="L766" s="4" t="s">
        <v>21</v>
      </c>
      <c r="M766" s="15">
        <v>88990</v>
      </c>
      <c r="N766" s="15">
        <v>127923</v>
      </c>
      <c r="O766" s="16">
        <v>108456.5</v>
      </c>
      <c r="P766">
        <f t="shared" si="22"/>
        <v>0</v>
      </c>
      <c r="Q766" t="str">
        <f t="shared" si="23"/>
        <v>Western Canada</v>
      </c>
      <c r="R766">
        <f>IF(Table5[[#This Row],[Position]]="Data Analyst",1,0)</f>
        <v>0</v>
      </c>
      <c r="S766">
        <f>IF(Table5[[#This Row],[Position]]="Data Engineer",1,0)</f>
        <v>0</v>
      </c>
      <c r="T766">
        <f>IF(Table5[[#This Row],[Position]]="Risk Analyst",1,0)</f>
        <v>0</v>
      </c>
      <c r="U766">
        <f>IF(Table5[[#This Row],[Position]]="System Analyst",1,0)</f>
        <v>0</v>
      </c>
      <c r="V766">
        <f>IF(Table5[[#This Row],[Position]]="Business Analyst",1,0)</f>
        <v>1</v>
      </c>
    </row>
    <row r="767" spans="1:22" x14ac:dyDescent="0.2">
      <c r="A767" s="5" t="s">
        <v>26</v>
      </c>
      <c r="B767" s="5" t="s">
        <v>1575</v>
      </c>
      <c r="C767" s="5" t="s">
        <v>61</v>
      </c>
      <c r="D767" s="5" t="s">
        <v>1576</v>
      </c>
      <c r="E767" s="5" t="s">
        <v>1835</v>
      </c>
      <c r="F767" s="5" t="s">
        <v>1835</v>
      </c>
      <c r="G767" s="5" t="s">
        <v>1835</v>
      </c>
      <c r="H767" s="5" t="s">
        <v>146</v>
      </c>
      <c r="I767" s="5" t="s">
        <v>1577</v>
      </c>
      <c r="J767" s="5" t="s">
        <v>20</v>
      </c>
      <c r="K767" s="5" t="s">
        <v>32</v>
      </c>
      <c r="L767" s="5" t="s">
        <v>21</v>
      </c>
      <c r="M767" s="17">
        <v>64123.59</v>
      </c>
      <c r="N767" s="17">
        <v>86600</v>
      </c>
      <c r="O767" s="18">
        <v>75361.794999999998</v>
      </c>
      <c r="P767">
        <f t="shared" si="22"/>
        <v>0</v>
      </c>
      <c r="Q767" t="str">
        <f t="shared" si="23"/>
        <v>Central Canada</v>
      </c>
      <c r="R767">
        <f>IF(Table5[[#This Row],[Position]]="Data Analyst",1,0)</f>
        <v>0</v>
      </c>
      <c r="S767">
        <f>IF(Table5[[#This Row],[Position]]="Data Engineer",1,0)</f>
        <v>0</v>
      </c>
      <c r="T767">
        <f>IF(Table5[[#This Row],[Position]]="Risk Analyst",1,0)</f>
        <v>0</v>
      </c>
      <c r="U767">
        <f>IF(Table5[[#This Row],[Position]]="System Analyst",1,0)</f>
        <v>0</v>
      </c>
      <c r="V767">
        <f>IF(Table5[[#This Row],[Position]]="Business Analyst",1,0)</f>
        <v>0</v>
      </c>
    </row>
    <row r="768" spans="1:22" x14ac:dyDescent="0.2">
      <c r="A768" s="4" t="s">
        <v>96</v>
      </c>
      <c r="B768" s="4" t="s">
        <v>1578</v>
      </c>
      <c r="C768" s="4" t="s">
        <v>50</v>
      </c>
      <c r="D768" s="4" t="s">
        <v>1579</v>
      </c>
      <c r="E768" s="4" t="s">
        <v>136</v>
      </c>
      <c r="F768" s="4" t="s">
        <v>136</v>
      </c>
      <c r="G768" s="4" t="s">
        <v>136</v>
      </c>
      <c r="H768" s="4" t="s">
        <v>100</v>
      </c>
      <c r="I768" s="4" t="s">
        <v>18</v>
      </c>
      <c r="J768" s="4" t="s">
        <v>20</v>
      </c>
      <c r="K768" s="4" t="s">
        <v>32</v>
      </c>
      <c r="L768" s="4" t="s">
        <v>21</v>
      </c>
      <c r="M768" s="15">
        <v>93600</v>
      </c>
      <c r="N768" s="15">
        <v>93600</v>
      </c>
      <c r="O768" s="16">
        <v>93600</v>
      </c>
      <c r="P768">
        <f t="shared" si="22"/>
        <v>0</v>
      </c>
      <c r="Q768" t="str">
        <f t="shared" si="23"/>
        <v>Western Canada</v>
      </c>
      <c r="R768">
        <f>IF(Table5[[#This Row],[Position]]="Data Analyst",1,0)</f>
        <v>0</v>
      </c>
      <c r="S768">
        <f>IF(Table5[[#This Row],[Position]]="Data Engineer",1,0)</f>
        <v>0</v>
      </c>
      <c r="T768">
        <f>IF(Table5[[#This Row],[Position]]="Risk Analyst",1,0)</f>
        <v>0</v>
      </c>
      <c r="U768">
        <f>IF(Table5[[#This Row],[Position]]="System Analyst",1,0)</f>
        <v>0</v>
      </c>
      <c r="V768">
        <f>IF(Table5[[#This Row],[Position]]="Business Analyst",1,0)</f>
        <v>0</v>
      </c>
    </row>
    <row r="769" spans="1:22" x14ac:dyDescent="0.2">
      <c r="A769" s="5" t="s">
        <v>96</v>
      </c>
      <c r="B769" s="5" t="s">
        <v>1580</v>
      </c>
      <c r="C769" s="5" t="s">
        <v>50</v>
      </c>
      <c r="D769" s="5" t="s">
        <v>1581</v>
      </c>
      <c r="E769" s="5" t="s">
        <v>1582</v>
      </c>
      <c r="F769" s="5" t="s">
        <v>1582</v>
      </c>
      <c r="G769" s="5" t="s">
        <v>1582</v>
      </c>
      <c r="H769" s="5" t="s">
        <v>31</v>
      </c>
      <c r="I769" s="5" t="s">
        <v>54</v>
      </c>
      <c r="J769" s="5" t="s">
        <v>20</v>
      </c>
      <c r="K769" s="5" t="s">
        <v>32</v>
      </c>
      <c r="L769" s="5" t="s">
        <v>21</v>
      </c>
      <c r="M769" s="17">
        <v>30240.560000000001</v>
      </c>
      <c r="N769" s="17">
        <v>57200</v>
      </c>
      <c r="O769" s="18">
        <v>43720.28</v>
      </c>
      <c r="P769">
        <f t="shared" si="22"/>
        <v>0</v>
      </c>
      <c r="Q769" t="str">
        <f t="shared" si="23"/>
        <v>Central Canada</v>
      </c>
      <c r="R769">
        <f>IF(Table5[[#This Row],[Position]]="Data Analyst",1,0)</f>
        <v>0</v>
      </c>
      <c r="S769">
        <f>IF(Table5[[#This Row],[Position]]="Data Engineer",1,0)</f>
        <v>0</v>
      </c>
      <c r="T769">
        <f>IF(Table5[[#This Row],[Position]]="Risk Analyst",1,0)</f>
        <v>0</v>
      </c>
      <c r="U769">
        <f>IF(Table5[[#This Row],[Position]]="System Analyst",1,0)</f>
        <v>0</v>
      </c>
      <c r="V769">
        <f>IF(Table5[[#This Row],[Position]]="Business Analyst",1,0)</f>
        <v>0</v>
      </c>
    </row>
    <row r="770" spans="1:22" x14ac:dyDescent="0.2">
      <c r="A770" s="4" t="s">
        <v>48</v>
      </c>
      <c r="B770" s="4" t="s">
        <v>1583</v>
      </c>
      <c r="C770" s="4" t="s">
        <v>23</v>
      </c>
      <c r="D770" s="4" t="s">
        <v>1299</v>
      </c>
      <c r="E770" s="4" t="s">
        <v>1835</v>
      </c>
      <c r="F770" s="4" t="s">
        <v>1835</v>
      </c>
      <c r="G770" s="4" t="s">
        <v>1835</v>
      </c>
      <c r="H770" s="4" t="s">
        <v>146</v>
      </c>
      <c r="I770" s="4" t="s">
        <v>1584</v>
      </c>
      <c r="J770" s="4" t="s">
        <v>20</v>
      </c>
      <c r="K770" s="4" t="s">
        <v>32</v>
      </c>
      <c r="L770" s="4" t="s">
        <v>21</v>
      </c>
      <c r="M770" s="15">
        <v>75000</v>
      </c>
      <c r="N770" s="15">
        <v>75000</v>
      </c>
      <c r="O770" s="16">
        <v>75000</v>
      </c>
      <c r="P770">
        <f t="shared" si="22"/>
        <v>0</v>
      </c>
      <c r="Q770" t="str">
        <f t="shared" si="23"/>
        <v>Central Canada</v>
      </c>
      <c r="R770">
        <f>IF(Table5[[#This Row],[Position]]="Data Analyst",1,0)</f>
        <v>0</v>
      </c>
      <c r="S770">
        <f>IF(Table5[[#This Row],[Position]]="Data Engineer",1,0)</f>
        <v>0</v>
      </c>
      <c r="T770">
        <f>IF(Table5[[#This Row],[Position]]="Risk Analyst",1,0)</f>
        <v>0</v>
      </c>
      <c r="U770">
        <f>IF(Table5[[#This Row],[Position]]="System Analyst",1,0)</f>
        <v>0</v>
      </c>
      <c r="V770">
        <f>IF(Table5[[#This Row],[Position]]="Business Analyst",1,0)</f>
        <v>1</v>
      </c>
    </row>
    <row r="771" spans="1:22" x14ac:dyDescent="0.2">
      <c r="A771" s="5" t="s">
        <v>81</v>
      </c>
      <c r="B771" s="5" t="s">
        <v>1585</v>
      </c>
      <c r="C771" s="5" t="s">
        <v>23</v>
      </c>
      <c r="D771" s="5" t="s">
        <v>91</v>
      </c>
      <c r="E771" s="5" t="s">
        <v>37</v>
      </c>
      <c r="F771" s="5" t="s">
        <v>37</v>
      </c>
      <c r="G771" s="5" t="s">
        <v>37</v>
      </c>
      <c r="H771" s="5" t="s">
        <v>31</v>
      </c>
      <c r="I771" s="5" t="s">
        <v>129</v>
      </c>
      <c r="J771" s="5" t="s">
        <v>45</v>
      </c>
      <c r="K771" s="5" t="s">
        <v>32</v>
      </c>
      <c r="L771" s="5" t="s">
        <v>93</v>
      </c>
      <c r="M771" s="17">
        <v>66000</v>
      </c>
      <c r="N771" s="17">
        <v>84500</v>
      </c>
      <c r="O771" s="18">
        <v>75250</v>
      </c>
      <c r="P771">
        <f t="shared" ref="P771:P834" si="24">IF(F771="Remote",1,0)</f>
        <v>0</v>
      </c>
      <c r="Q771" t="str">
        <f t="shared" ref="Q771:Q834" si="25">IF(OR(H771="AB",H771="BC",H771="SK"),"Western Canada",
 IF(OR(H771="ON",H771="QC",H771="MB"),"Central Canada",
 IF(OR(H771="NS",H771="NB",H771="PE",H771="NL"),"Atlantic Canada",
 "Northern Canada")))</f>
        <v>Central Canada</v>
      </c>
      <c r="R771">
        <f>IF(Table5[[#This Row],[Position]]="Data Analyst",1,0)</f>
        <v>0</v>
      </c>
      <c r="S771">
        <f>IF(Table5[[#This Row],[Position]]="Data Engineer",1,0)</f>
        <v>0</v>
      </c>
      <c r="T771">
        <f>IF(Table5[[#This Row],[Position]]="Risk Analyst",1,0)</f>
        <v>0</v>
      </c>
      <c r="U771">
        <f>IF(Table5[[#This Row],[Position]]="System Analyst",1,0)</f>
        <v>0</v>
      </c>
      <c r="V771">
        <f>IF(Table5[[#This Row],[Position]]="Business Analyst",1,0)</f>
        <v>1</v>
      </c>
    </row>
    <row r="772" spans="1:22" x14ac:dyDescent="0.2">
      <c r="A772" s="4" t="s">
        <v>55</v>
      </c>
      <c r="B772" s="4" t="s">
        <v>1586</v>
      </c>
      <c r="C772" s="4" t="s">
        <v>23</v>
      </c>
      <c r="D772" s="4" t="s">
        <v>1377</v>
      </c>
      <c r="E772" s="4" t="s">
        <v>37</v>
      </c>
      <c r="F772" s="4" t="s">
        <v>37</v>
      </c>
      <c r="G772" s="4" t="s">
        <v>37</v>
      </c>
      <c r="H772" s="4" t="s">
        <v>31</v>
      </c>
      <c r="I772" s="4" t="s">
        <v>129</v>
      </c>
      <c r="J772" s="4" t="s">
        <v>20</v>
      </c>
      <c r="K772" s="4" t="s">
        <v>32</v>
      </c>
      <c r="L772" s="4" t="s">
        <v>21</v>
      </c>
      <c r="M772" s="15">
        <v>77000</v>
      </c>
      <c r="N772" s="15">
        <v>95000</v>
      </c>
      <c r="O772" s="16">
        <v>86000</v>
      </c>
      <c r="P772">
        <f t="shared" si="24"/>
        <v>0</v>
      </c>
      <c r="Q772" t="str">
        <f t="shared" si="25"/>
        <v>Central Canada</v>
      </c>
      <c r="R772">
        <f>IF(Table5[[#This Row],[Position]]="Data Analyst",1,0)</f>
        <v>0</v>
      </c>
      <c r="S772">
        <f>IF(Table5[[#This Row],[Position]]="Data Engineer",1,0)</f>
        <v>0</v>
      </c>
      <c r="T772">
        <f>IF(Table5[[#This Row],[Position]]="Risk Analyst",1,0)</f>
        <v>0</v>
      </c>
      <c r="U772">
        <f>IF(Table5[[#This Row],[Position]]="System Analyst",1,0)</f>
        <v>0</v>
      </c>
      <c r="V772">
        <f>IF(Table5[[#This Row],[Position]]="Business Analyst",1,0)</f>
        <v>1</v>
      </c>
    </row>
    <row r="773" spans="1:22" x14ac:dyDescent="0.2">
      <c r="A773" s="5" t="s">
        <v>88</v>
      </c>
      <c r="B773" s="5" t="s">
        <v>299</v>
      </c>
      <c r="C773" s="5" t="s">
        <v>90</v>
      </c>
      <c r="D773" s="5" t="s">
        <v>1587</v>
      </c>
      <c r="E773" s="5" t="s">
        <v>99</v>
      </c>
      <c r="F773" s="5" t="s">
        <v>99</v>
      </c>
      <c r="G773" s="5" t="s">
        <v>99</v>
      </c>
      <c r="H773" s="5" t="s">
        <v>100</v>
      </c>
      <c r="I773" s="5" t="s">
        <v>18</v>
      </c>
      <c r="J773" s="5" t="s">
        <v>20</v>
      </c>
      <c r="K773" s="5" t="s">
        <v>32</v>
      </c>
      <c r="L773" s="5" t="s">
        <v>33</v>
      </c>
      <c r="M773" s="17">
        <v>98280</v>
      </c>
      <c r="N773" s="17">
        <v>98280</v>
      </c>
      <c r="O773" s="18">
        <v>98280</v>
      </c>
      <c r="P773">
        <f t="shared" si="24"/>
        <v>0</v>
      </c>
      <c r="Q773" t="str">
        <f t="shared" si="25"/>
        <v>Western Canada</v>
      </c>
      <c r="R773">
        <f>IF(Table5[[#This Row],[Position]]="Data Analyst",1,0)</f>
        <v>0</v>
      </c>
      <c r="S773">
        <f>IF(Table5[[#This Row],[Position]]="Data Engineer",1,0)</f>
        <v>0</v>
      </c>
      <c r="T773">
        <f>IF(Table5[[#This Row],[Position]]="Risk Analyst",1,0)</f>
        <v>0</v>
      </c>
      <c r="U773">
        <f>IF(Table5[[#This Row],[Position]]="System Analyst",1,0)</f>
        <v>1</v>
      </c>
      <c r="V773">
        <f>IF(Table5[[#This Row],[Position]]="Business Analyst",1,0)</f>
        <v>0</v>
      </c>
    </row>
    <row r="774" spans="1:22" x14ac:dyDescent="0.2">
      <c r="A774" s="4" t="s">
        <v>26</v>
      </c>
      <c r="B774" s="4" t="s">
        <v>1588</v>
      </c>
      <c r="C774" s="4" t="s">
        <v>50</v>
      </c>
      <c r="D774" s="4" t="s">
        <v>1589</v>
      </c>
      <c r="E774" s="4" t="s">
        <v>1835</v>
      </c>
      <c r="F774" s="4" t="s">
        <v>1835</v>
      </c>
      <c r="G774" s="4" t="s">
        <v>1835</v>
      </c>
      <c r="H774" s="4" t="s">
        <v>146</v>
      </c>
      <c r="I774" s="4" t="s">
        <v>1590</v>
      </c>
      <c r="J774" s="4" t="s">
        <v>20</v>
      </c>
      <c r="K774" s="4" t="s">
        <v>32</v>
      </c>
      <c r="L774" s="4" t="s">
        <v>21</v>
      </c>
      <c r="M774" s="15">
        <v>30240.560000000001</v>
      </c>
      <c r="N774" s="15">
        <v>57200</v>
      </c>
      <c r="O774" s="16">
        <v>43720.28</v>
      </c>
      <c r="P774">
        <f t="shared" si="24"/>
        <v>0</v>
      </c>
      <c r="Q774" t="str">
        <f t="shared" si="25"/>
        <v>Central Canada</v>
      </c>
      <c r="R774">
        <f>IF(Table5[[#This Row],[Position]]="Data Analyst",1,0)</f>
        <v>0</v>
      </c>
      <c r="S774">
        <f>IF(Table5[[#This Row],[Position]]="Data Engineer",1,0)</f>
        <v>0</v>
      </c>
      <c r="T774">
        <f>IF(Table5[[#This Row],[Position]]="Risk Analyst",1,0)</f>
        <v>0</v>
      </c>
      <c r="U774">
        <f>IF(Table5[[#This Row],[Position]]="System Analyst",1,0)</f>
        <v>0</v>
      </c>
      <c r="V774">
        <f>IF(Table5[[#This Row],[Position]]="Business Analyst",1,0)</f>
        <v>0</v>
      </c>
    </row>
    <row r="775" spans="1:22" x14ac:dyDescent="0.2">
      <c r="A775" s="5" t="s">
        <v>88</v>
      </c>
      <c r="B775" s="5" t="s">
        <v>299</v>
      </c>
      <c r="C775" s="5" t="s">
        <v>90</v>
      </c>
      <c r="D775" s="5" t="s">
        <v>1591</v>
      </c>
      <c r="E775" s="5" t="s">
        <v>216</v>
      </c>
      <c r="F775" s="5" t="s">
        <v>216</v>
      </c>
      <c r="G775" s="5" t="s">
        <v>216</v>
      </c>
      <c r="H775" s="5" t="s">
        <v>53</v>
      </c>
      <c r="I775" s="5" t="s">
        <v>18</v>
      </c>
      <c r="J775" s="5" t="s">
        <v>20</v>
      </c>
      <c r="K775" s="5" t="s">
        <v>32</v>
      </c>
      <c r="L775" s="5" t="s">
        <v>21</v>
      </c>
      <c r="M775" s="17">
        <v>95680</v>
      </c>
      <c r="N775" s="17">
        <v>95680</v>
      </c>
      <c r="O775" s="18">
        <v>95680</v>
      </c>
      <c r="P775">
        <f t="shared" si="24"/>
        <v>0</v>
      </c>
      <c r="Q775" t="str">
        <f t="shared" si="25"/>
        <v>Western Canada</v>
      </c>
      <c r="R775">
        <f>IF(Table5[[#This Row],[Position]]="Data Analyst",1,0)</f>
        <v>0</v>
      </c>
      <c r="S775">
        <f>IF(Table5[[#This Row],[Position]]="Data Engineer",1,0)</f>
        <v>0</v>
      </c>
      <c r="T775">
        <f>IF(Table5[[#This Row],[Position]]="Risk Analyst",1,0)</f>
        <v>0</v>
      </c>
      <c r="U775">
        <f>IF(Table5[[#This Row],[Position]]="System Analyst",1,0)</f>
        <v>1</v>
      </c>
      <c r="V775">
        <f>IF(Table5[[#This Row],[Position]]="Business Analyst",1,0)</f>
        <v>0</v>
      </c>
    </row>
    <row r="776" spans="1:22" x14ac:dyDescent="0.2">
      <c r="A776" s="4" t="s">
        <v>48</v>
      </c>
      <c r="B776" s="4" t="s">
        <v>1592</v>
      </c>
      <c r="C776" s="4" t="s">
        <v>1031</v>
      </c>
      <c r="D776" s="4" t="s">
        <v>1593</v>
      </c>
      <c r="E776" s="4" t="s">
        <v>123</v>
      </c>
      <c r="F776" s="4" t="s">
        <v>123</v>
      </c>
      <c r="G776" s="4" t="s">
        <v>123</v>
      </c>
      <c r="H776" s="4" t="s">
        <v>31</v>
      </c>
      <c r="I776" s="4" t="s">
        <v>54</v>
      </c>
      <c r="J776" s="4" t="s">
        <v>45</v>
      </c>
      <c r="K776" s="4" t="s">
        <v>32</v>
      </c>
      <c r="L776" s="4" t="s">
        <v>21</v>
      </c>
      <c r="M776" s="15">
        <v>68500</v>
      </c>
      <c r="N776" s="15">
        <v>87000</v>
      </c>
      <c r="O776" s="16">
        <v>77750</v>
      </c>
      <c r="P776">
        <f t="shared" si="24"/>
        <v>0</v>
      </c>
      <c r="Q776" t="str">
        <f t="shared" si="25"/>
        <v>Central Canada</v>
      </c>
      <c r="R776">
        <f>IF(Table5[[#This Row],[Position]]="Data Analyst",1,0)</f>
        <v>0</v>
      </c>
      <c r="S776">
        <f>IF(Table5[[#This Row],[Position]]="Data Engineer",1,0)</f>
        <v>0</v>
      </c>
      <c r="T776">
        <f>IF(Table5[[#This Row],[Position]]="Risk Analyst",1,0)</f>
        <v>0</v>
      </c>
      <c r="U776">
        <f>IF(Table5[[#This Row],[Position]]="System Analyst",1,0)</f>
        <v>0</v>
      </c>
      <c r="V776">
        <f>IF(Table5[[#This Row],[Position]]="Business Analyst",1,0)</f>
        <v>0</v>
      </c>
    </row>
    <row r="777" spans="1:22" x14ac:dyDescent="0.2">
      <c r="A777" s="5" t="s">
        <v>55</v>
      </c>
      <c r="B777" s="5" t="s">
        <v>1594</v>
      </c>
      <c r="C777" s="5" t="s">
        <v>266</v>
      </c>
      <c r="D777" s="5" t="s">
        <v>1595</v>
      </c>
      <c r="E777" s="5" t="s">
        <v>123</v>
      </c>
      <c r="F777" s="5" t="s">
        <v>123</v>
      </c>
      <c r="G777" s="5" t="s">
        <v>123</v>
      </c>
      <c r="H777" s="5" t="s">
        <v>31</v>
      </c>
      <c r="I777" s="5" t="s">
        <v>18</v>
      </c>
      <c r="J777" s="5" t="s">
        <v>45</v>
      </c>
      <c r="K777" s="5" t="s">
        <v>32</v>
      </c>
      <c r="L777" s="5" t="s">
        <v>21</v>
      </c>
      <c r="M777" s="17">
        <v>68000</v>
      </c>
      <c r="N777" s="17">
        <v>88300</v>
      </c>
      <c r="O777" s="18">
        <v>78150</v>
      </c>
      <c r="P777">
        <f t="shared" si="24"/>
        <v>0</v>
      </c>
      <c r="Q777" t="str">
        <f t="shared" si="25"/>
        <v>Central Canada</v>
      </c>
      <c r="R777">
        <f>IF(Table5[[#This Row],[Position]]="Data Analyst",1,0)</f>
        <v>0</v>
      </c>
      <c r="S777">
        <f>IF(Table5[[#This Row],[Position]]="Data Engineer",1,0)</f>
        <v>0</v>
      </c>
      <c r="T777">
        <f>IF(Table5[[#This Row],[Position]]="Risk Analyst",1,0)</f>
        <v>0</v>
      </c>
      <c r="U777">
        <f>IF(Table5[[#This Row],[Position]]="System Analyst",1,0)</f>
        <v>0</v>
      </c>
      <c r="V777">
        <f>IF(Table5[[#This Row],[Position]]="Business Analyst",1,0)</f>
        <v>0</v>
      </c>
    </row>
    <row r="778" spans="1:22" x14ac:dyDescent="0.2">
      <c r="A778" s="4" t="s">
        <v>48</v>
      </c>
      <c r="B778" s="4" t="s">
        <v>1596</v>
      </c>
      <c r="C778" s="4" t="s">
        <v>1031</v>
      </c>
      <c r="D778" s="4" t="s">
        <v>1597</v>
      </c>
      <c r="E778" s="4" t="s">
        <v>30</v>
      </c>
      <c r="F778" s="4" t="s">
        <v>30</v>
      </c>
      <c r="G778" s="4" t="s">
        <v>30</v>
      </c>
      <c r="H778" s="4" t="s">
        <v>31</v>
      </c>
      <c r="I778" s="4" t="s">
        <v>54</v>
      </c>
      <c r="J778" s="4" t="s">
        <v>223</v>
      </c>
      <c r="K778" s="4" t="s">
        <v>32</v>
      </c>
      <c r="L778" s="4" t="s">
        <v>21</v>
      </c>
      <c r="M778" s="15">
        <v>68500</v>
      </c>
      <c r="N778" s="15">
        <v>87000</v>
      </c>
      <c r="O778" s="16">
        <v>77750</v>
      </c>
      <c r="P778">
        <f t="shared" si="24"/>
        <v>0</v>
      </c>
      <c r="Q778" t="str">
        <f t="shared" si="25"/>
        <v>Central Canada</v>
      </c>
      <c r="R778">
        <f>IF(Table5[[#This Row],[Position]]="Data Analyst",1,0)</f>
        <v>0</v>
      </c>
      <c r="S778">
        <f>IF(Table5[[#This Row],[Position]]="Data Engineer",1,0)</f>
        <v>0</v>
      </c>
      <c r="T778">
        <f>IF(Table5[[#This Row],[Position]]="Risk Analyst",1,0)</f>
        <v>0</v>
      </c>
      <c r="U778">
        <f>IF(Table5[[#This Row],[Position]]="System Analyst",1,0)</f>
        <v>0</v>
      </c>
      <c r="V778">
        <f>IF(Table5[[#This Row],[Position]]="Business Analyst",1,0)</f>
        <v>0</v>
      </c>
    </row>
    <row r="779" spans="1:22" x14ac:dyDescent="0.2">
      <c r="A779" s="5" t="s">
        <v>81</v>
      </c>
      <c r="B779" s="5" t="s">
        <v>217</v>
      </c>
      <c r="C779" s="5" t="s">
        <v>23</v>
      </c>
      <c r="D779" s="5" t="s">
        <v>126</v>
      </c>
      <c r="E779" s="5" t="s">
        <v>37</v>
      </c>
      <c r="F779" s="5" t="s">
        <v>37</v>
      </c>
      <c r="G779" s="5" t="s">
        <v>37</v>
      </c>
      <c r="H779" s="5" t="s">
        <v>31</v>
      </c>
      <c r="I779" s="5" t="s">
        <v>18</v>
      </c>
      <c r="J779" s="5" t="s">
        <v>45</v>
      </c>
      <c r="K779" s="5" t="s">
        <v>32</v>
      </c>
      <c r="L779" s="5" t="s">
        <v>93</v>
      </c>
      <c r="M779" s="17">
        <v>74800</v>
      </c>
      <c r="N779" s="17">
        <v>138600</v>
      </c>
      <c r="O779" s="18">
        <v>106700</v>
      </c>
      <c r="P779">
        <f t="shared" si="24"/>
        <v>0</v>
      </c>
      <c r="Q779" t="str">
        <f t="shared" si="25"/>
        <v>Central Canada</v>
      </c>
      <c r="R779">
        <f>IF(Table5[[#This Row],[Position]]="Data Analyst",1,0)</f>
        <v>0</v>
      </c>
      <c r="S779">
        <f>IF(Table5[[#This Row],[Position]]="Data Engineer",1,0)</f>
        <v>0</v>
      </c>
      <c r="T779">
        <f>IF(Table5[[#This Row],[Position]]="Risk Analyst",1,0)</f>
        <v>0</v>
      </c>
      <c r="U779">
        <f>IF(Table5[[#This Row],[Position]]="System Analyst",1,0)</f>
        <v>0</v>
      </c>
      <c r="V779">
        <f>IF(Table5[[#This Row],[Position]]="Business Analyst",1,0)</f>
        <v>1</v>
      </c>
    </row>
    <row r="780" spans="1:22" x14ac:dyDescent="0.2">
      <c r="A780" s="4" t="s">
        <v>81</v>
      </c>
      <c r="B780" s="4" t="s">
        <v>1261</v>
      </c>
      <c r="C780" s="4" t="s">
        <v>50</v>
      </c>
      <c r="D780" s="4" t="s">
        <v>1598</v>
      </c>
      <c r="E780" s="4" t="s">
        <v>37</v>
      </c>
      <c r="F780" s="4" t="s">
        <v>37</v>
      </c>
      <c r="G780" s="4" t="s">
        <v>37</v>
      </c>
      <c r="H780" s="4" t="s">
        <v>31</v>
      </c>
      <c r="I780" s="4" t="s">
        <v>1599</v>
      </c>
      <c r="J780" s="4" t="s">
        <v>45</v>
      </c>
      <c r="K780" s="4" t="s">
        <v>32</v>
      </c>
      <c r="L780" s="4" t="s">
        <v>21</v>
      </c>
      <c r="M780" s="15">
        <v>66000</v>
      </c>
      <c r="N780" s="15">
        <v>84500</v>
      </c>
      <c r="O780" s="16">
        <v>75250</v>
      </c>
      <c r="P780">
        <f t="shared" si="24"/>
        <v>0</v>
      </c>
      <c r="Q780" t="str">
        <f t="shared" si="25"/>
        <v>Central Canada</v>
      </c>
      <c r="R780">
        <f>IF(Table5[[#This Row],[Position]]="Data Analyst",1,0)</f>
        <v>0</v>
      </c>
      <c r="S780">
        <f>IF(Table5[[#This Row],[Position]]="Data Engineer",1,0)</f>
        <v>0</v>
      </c>
      <c r="T780">
        <f>IF(Table5[[#This Row],[Position]]="Risk Analyst",1,0)</f>
        <v>0</v>
      </c>
      <c r="U780">
        <f>IF(Table5[[#This Row],[Position]]="System Analyst",1,0)</f>
        <v>0</v>
      </c>
      <c r="V780">
        <f>IF(Table5[[#This Row],[Position]]="Business Analyst",1,0)</f>
        <v>0</v>
      </c>
    </row>
    <row r="781" spans="1:22" x14ac:dyDescent="0.2">
      <c r="A781" s="5" t="s">
        <v>88</v>
      </c>
      <c r="B781" s="5" t="s">
        <v>299</v>
      </c>
      <c r="C781" s="5" t="s">
        <v>90</v>
      </c>
      <c r="D781" s="5" t="s">
        <v>1600</v>
      </c>
      <c r="E781" s="5" t="s">
        <v>1601</v>
      </c>
      <c r="F781" s="5" t="s">
        <v>1601</v>
      </c>
      <c r="G781" s="5" t="s">
        <v>1601</v>
      </c>
      <c r="H781" s="5" t="s">
        <v>31</v>
      </c>
      <c r="I781" s="5" t="s">
        <v>822</v>
      </c>
      <c r="J781" s="5" t="s">
        <v>20</v>
      </c>
      <c r="K781" s="5" t="s">
        <v>32</v>
      </c>
      <c r="L781" s="5" t="s">
        <v>33</v>
      </c>
      <c r="M781" s="17">
        <v>55120</v>
      </c>
      <c r="N781" s="17">
        <v>57200</v>
      </c>
      <c r="O781" s="18">
        <v>56160</v>
      </c>
      <c r="P781">
        <f t="shared" si="24"/>
        <v>0</v>
      </c>
      <c r="Q781" t="str">
        <f t="shared" si="25"/>
        <v>Central Canada</v>
      </c>
      <c r="R781">
        <f>IF(Table5[[#This Row],[Position]]="Data Analyst",1,0)</f>
        <v>0</v>
      </c>
      <c r="S781">
        <f>IF(Table5[[#This Row],[Position]]="Data Engineer",1,0)</f>
        <v>0</v>
      </c>
      <c r="T781">
        <f>IF(Table5[[#This Row],[Position]]="Risk Analyst",1,0)</f>
        <v>0</v>
      </c>
      <c r="U781">
        <f>IF(Table5[[#This Row],[Position]]="System Analyst",1,0)</f>
        <v>1</v>
      </c>
      <c r="V781">
        <f>IF(Table5[[#This Row],[Position]]="Business Analyst",1,0)</f>
        <v>0</v>
      </c>
    </row>
    <row r="782" spans="1:22" x14ac:dyDescent="0.2">
      <c r="A782" s="4" t="s">
        <v>88</v>
      </c>
      <c r="B782" s="4" t="s">
        <v>299</v>
      </c>
      <c r="C782" s="4" t="s">
        <v>90</v>
      </c>
      <c r="D782" s="4" t="s">
        <v>1602</v>
      </c>
      <c r="E782" s="4" t="s">
        <v>204</v>
      </c>
      <c r="F782" s="4" t="s">
        <v>204</v>
      </c>
      <c r="G782" s="4" t="s">
        <v>204</v>
      </c>
      <c r="H782" s="4" t="s">
        <v>31</v>
      </c>
      <c r="I782" s="4" t="s">
        <v>18</v>
      </c>
      <c r="J782" s="4" t="s">
        <v>20</v>
      </c>
      <c r="K782" s="4" t="s">
        <v>32</v>
      </c>
      <c r="L782" s="4" t="s">
        <v>21</v>
      </c>
      <c r="M782" s="15">
        <v>86320</v>
      </c>
      <c r="N782" s="15">
        <v>86320</v>
      </c>
      <c r="O782" s="16">
        <v>86320</v>
      </c>
      <c r="P782">
        <f t="shared" si="24"/>
        <v>0</v>
      </c>
      <c r="Q782" t="str">
        <f t="shared" si="25"/>
        <v>Central Canada</v>
      </c>
      <c r="R782">
        <f>IF(Table5[[#This Row],[Position]]="Data Analyst",1,0)</f>
        <v>0</v>
      </c>
      <c r="S782">
        <f>IF(Table5[[#This Row],[Position]]="Data Engineer",1,0)</f>
        <v>0</v>
      </c>
      <c r="T782">
        <f>IF(Table5[[#This Row],[Position]]="Risk Analyst",1,0)</f>
        <v>0</v>
      </c>
      <c r="U782">
        <f>IF(Table5[[#This Row],[Position]]="System Analyst",1,0)</f>
        <v>1</v>
      </c>
      <c r="V782">
        <f>IF(Table5[[#This Row],[Position]]="Business Analyst",1,0)</f>
        <v>0</v>
      </c>
    </row>
    <row r="783" spans="1:22" x14ac:dyDescent="0.2">
      <c r="A783" s="5" t="s">
        <v>22</v>
      </c>
      <c r="B783" s="5" t="s">
        <v>1603</v>
      </c>
      <c r="C783" s="5" t="s">
        <v>50</v>
      </c>
      <c r="D783" s="5" t="s">
        <v>1604</v>
      </c>
      <c r="E783" s="5" t="s">
        <v>216</v>
      </c>
      <c r="F783" s="5" t="s">
        <v>216</v>
      </c>
      <c r="G783" s="5" t="s">
        <v>216</v>
      </c>
      <c r="H783" s="5" t="s">
        <v>53</v>
      </c>
      <c r="I783" s="5" t="s">
        <v>54</v>
      </c>
      <c r="J783" s="5" t="s">
        <v>20</v>
      </c>
      <c r="K783" s="5" t="s">
        <v>32</v>
      </c>
      <c r="L783" s="5" t="s">
        <v>21</v>
      </c>
      <c r="M783" s="17">
        <v>61360</v>
      </c>
      <c r="N783" s="17">
        <v>61360</v>
      </c>
      <c r="O783" s="18">
        <v>61360</v>
      </c>
      <c r="P783">
        <f t="shared" si="24"/>
        <v>0</v>
      </c>
      <c r="Q783" t="str">
        <f t="shared" si="25"/>
        <v>Western Canada</v>
      </c>
      <c r="R783">
        <f>IF(Table5[[#This Row],[Position]]="Data Analyst",1,0)</f>
        <v>0</v>
      </c>
      <c r="S783">
        <f>IF(Table5[[#This Row],[Position]]="Data Engineer",1,0)</f>
        <v>0</v>
      </c>
      <c r="T783">
        <f>IF(Table5[[#This Row],[Position]]="Risk Analyst",1,0)</f>
        <v>0</v>
      </c>
      <c r="U783">
        <f>IF(Table5[[#This Row],[Position]]="System Analyst",1,0)</f>
        <v>0</v>
      </c>
      <c r="V783">
        <f>IF(Table5[[#This Row],[Position]]="Business Analyst",1,0)</f>
        <v>0</v>
      </c>
    </row>
    <row r="784" spans="1:22" x14ac:dyDescent="0.2">
      <c r="A784" s="4" t="s">
        <v>105</v>
      </c>
      <c r="B784" s="4" t="s">
        <v>1605</v>
      </c>
      <c r="C784" s="4" t="s">
        <v>28</v>
      </c>
      <c r="D784" s="4" t="s">
        <v>1606</v>
      </c>
      <c r="E784" s="4" t="s">
        <v>1835</v>
      </c>
      <c r="F784" s="4" t="s">
        <v>1835</v>
      </c>
      <c r="G784" s="4" t="s">
        <v>1835</v>
      </c>
      <c r="H784" s="4" t="s">
        <v>146</v>
      </c>
      <c r="I784" s="4" t="s">
        <v>1607</v>
      </c>
      <c r="J784" s="4" t="s">
        <v>20</v>
      </c>
      <c r="K784" s="4" t="s">
        <v>32</v>
      </c>
      <c r="L784" s="4" t="s">
        <v>33</v>
      </c>
      <c r="M784" s="15">
        <v>76065.600000000006</v>
      </c>
      <c r="N784" s="15">
        <v>76065.600000000006</v>
      </c>
      <c r="O784" s="16">
        <v>76065.600000000006</v>
      </c>
      <c r="P784">
        <f t="shared" si="24"/>
        <v>0</v>
      </c>
      <c r="Q784" t="str">
        <f t="shared" si="25"/>
        <v>Central Canada</v>
      </c>
      <c r="R784">
        <f>IF(Table5[[#This Row],[Position]]="Data Analyst",1,0)</f>
        <v>1</v>
      </c>
      <c r="S784">
        <f>IF(Table5[[#This Row],[Position]]="Data Engineer",1,0)</f>
        <v>0</v>
      </c>
      <c r="T784">
        <f>IF(Table5[[#This Row],[Position]]="Risk Analyst",1,0)</f>
        <v>0</v>
      </c>
      <c r="U784">
        <f>IF(Table5[[#This Row],[Position]]="System Analyst",1,0)</f>
        <v>0</v>
      </c>
      <c r="V784">
        <f>IF(Table5[[#This Row],[Position]]="Business Analyst",1,0)</f>
        <v>0</v>
      </c>
    </row>
    <row r="785" spans="1:22" x14ac:dyDescent="0.2">
      <c r="A785" s="5" t="s">
        <v>13</v>
      </c>
      <c r="B785" s="5" t="s">
        <v>1608</v>
      </c>
      <c r="C785" s="5" t="s">
        <v>50</v>
      </c>
      <c r="D785" s="5" t="s">
        <v>1606</v>
      </c>
      <c r="E785" s="5" t="s">
        <v>1835</v>
      </c>
      <c r="F785" s="5" t="s">
        <v>1835</v>
      </c>
      <c r="G785" s="5" t="s">
        <v>1835</v>
      </c>
      <c r="H785" s="5" t="s">
        <v>146</v>
      </c>
      <c r="I785" s="5" t="s">
        <v>1609</v>
      </c>
      <c r="J785" s="5" t="s">
        <v>375</v>
      </c>
      <c r="K785" s="5" t="s">
        <v>32</v>
      </c>
      <c r="L785" s="5" t="s">
        <v>33</v>
      </c>
      <c r="M785" s="17">
        <v>62400</v>
      </c>
      <c r="N785" s="17">
        <v>72800</v>
      </c>
      <c r="O785" s="18">
        <v>67600</v>
      </c>
      <c r="P785">
        <f t="shared" si="24"/>
        <v>0</v>
      </c>
      <c r="Q785" t="str">
        <f t="shared" si="25"/>
        <v>Central Canada</v>
      </c>
      <c r="R785">
        <f>IF(Table5[[#This Row],[Position]]="Data Analyst",1,0)</f>
        <v>0</v>
      </c>
      <c r="S785">
        <f>IF(Table5[[#This Row],[Position]]="Data Engineer",1,0)</f>
        <v>0</v>
      </c>
      <c r="T785">
        <f>IF(Table5[[#This Row],[Position]]="Risk Analyst",1,0)</f>
        <v>0</v>
      </c>
      <c r="U785">
        <f>IF(Table5[[#This Row],[Position]]="System Analyst",1,0)</f>
        <v>0</v>
      </c>
      <c r="V785">
        <f>IF(Table5[[#This Row],[Position]]="Business Analyst",1,0)</f>
        <v>0</v>
      </c>
    </row>
    <row r="786" spans="1:22" x14ac:dyDescent="0.2">
      <c r="A786" s="4" t="s">
        <v>105</v>
      </c>
      <c r="B786" s="4" t="s">
        <v>1605</v>
      </c>
      <c r="C786" s="4" t="s">
        <v>28</v>
      </c>
      <c r="D786" s="4" t="s">
        <v>1606</v>
      </c>
      <c r="E786" s="4" t="s">
        <v>1835</v>
      </c>
      <c r="F786" s="4" t="s">
        <v>1835</v>
      </c>
      <c r="G786" s="4" t="s">
        <v>1835</v>
      </c>
      <c r="H786" s="4" t="s">
        <v>146</v>
      </c>
      <c r="I786" s="4" t="s">
        <v>1610</v>
      </c>
      <c r="J786" s="4" t="s">
        <v>20</v>
      </c>
      <c r="K786" s="4" t="s">
        <v>32</v>
      </c>
      <c r="L786" s="4" t="s">
        <v>33</v>
      </c>
      <c r="M786" s="15">
        <v>76065.600000000006</v>
      </c>
      <c r="N786" s="15">
        <v>76065.600000000006</v>
      </c>
      <c r="O786" s="16">
        <v>76065.600000000006</v>
      </c>
      <c r="P786">
        <f t="shared" si="24"/>
        <v>0</v>
      </c>
      <c r="Q786" t="str">
        <f t="shared" si="25"/>
        <v>Central Canada</v>
      </c>
      <c r="R786">
        <f>IF(Table5[[#This Row],[Position]]="Data Analyst",1,0)</f>
        <v>1</v>
      </c>
      <c r="S786">
        <f>IF(Table5[[#This Row],[Position]]="Data Engineer",1,0)</f>
        <v>0</v>
      </c>
      <c r="T786">
        <f>IF(Table5[[#This Row],[Position]]="Risk Analyst",1,0)</f>
        <v>0</v>
      </c>
      <c r="U786">
        <f>IF(Table5[[#This Row],[Position]]="System Analyst",1,0)</f>
        <v>0</v>
      </c>
      <c r="V786">
        <f>IF(Table5[[#This Row],[Position]]="Business Analyst",1,0)</f>
        <v>0</v>
      </c>
    </row>
    <row r="787" spans="1:22" x14ac:dyDescent="0.2">
      <c r="A787" s="5" t="s">
        <v>13</v>
      </c>
      <c r="B787" s="5" t="s">
        <v>1611</v>
      </c>
      <c r="C787" s="5" t="s">
        <v>90</v>
      </c>
      <c r="D787" s="5" t="s">
        <v>1612</v>
      </c>
      <c r="E787" s="5" t="s">
        <v>1613</v>
      </c>
      <c r="F787" s="5" t="s">
        <v>1613</v>
      </c>
      <c r="G787" s="5" t="s">
        <v>1613</v>
      </c>
      <c r="H787" s="5" t="s">
        <v>146</v>
      </c>
      <c r="I787" s="5" t="s">
        <v>1614</v>
      </c>
      <c r="J787" s="5" t="s">
        <v>20</v>
      </c>
      <c r="K787" s="5" t="s">
        <v>32</v>
      </c>
      <c r="L787" s="5" t="s">
        <v>21</v>
      </c>
      <c r="M787" s="17">
        <v>76000</v>
      </c>
      <c r="N787" s="17">
        <v>89440</v>
      </c>
      <c r="O787" s="18">
        <v>82720</v>
      </c>
      <c r="P787">
        <f t="shared" si="24"/>
        <v>0</v>
      </c>
      <c r="Q787" t="str">
        <f t="shared" si="25"/>
        <v>Central Canada</v>
      </c>
      <c r="R787">
        <f>IF(Table5[[#This Row],[Position]]="Data Analyst",1,0)</f>
        <v>0</v>
      </c>
      <c r="S787">
        <f>IF(Table5[[#This Row],[Position]]="Data Engineer",1,0)</f>
        <v>0</v>
      </c>
      <c r="T787">
        <f>IF(Table5[[#This Row],[Position]]="Risk Analyst",1,0)</f>
        <v>0</v>
      </c>
      <c r="U787">
        <f>IF(Table5[[#This Row],[Position]]="System Analyst",1,0)</f>
        <v>1</v>
      </c>
      <c r="V787">
        <f>IF(Table5[[#This Row],[Position]]="Business Analyst",1,0)</f>
        <v>0</v>
      </c>
    </row>
    <row r="788" spans="1:22" x14ac:dyDescent="0.2">
      <c r="A788" s="4" t="s">
        <v>13</v>
      </c>
      <c r="B788" s="4" t="s">
        <v>1608</v>
      </c>
      <c r="C788" s="4" t="s">
        <v>50</v>
      </c>
      <c r="D788" s="4" t="s">
        <v>1606</v>
      </c>
      <c r="E788" s="4" t="s">
        <v>1835</v>
      </c>
      <c r="F788" s="4" t="s">
        <v>1835</v>
      </c>
      <c r="G788" s="4" t="s">
        <v>1835</v>
      </c>
      <c r="H788" s="4" t="s">
        <v>146</v>
      </c>
      <c r="I788" s="4" t="s">
        <v>1615</v>
      </c>
      <c r="J788" s="4" t="s">
        <v>375</v>
      </c>
      <c r="K788" s="4" t="s">
        <v>32</v>
      </c>
      <c r="L788" s="4" t="s">
        <v>33</v>
      </c>
      <c r="M788" s="15">
        <v>62400</v>
      </c>
      <c r="N788" s="15">
        <v>72800</v>
      </c>
      <c r="O788" s="16">
        <v>67600</v>
      </c>
      <c r="P788">
        <f t="shared" si="24"/>
        <v>0</v>
      </c>
      <c r="Q788" t="str">
        <f t="shared" si="25"/>
        <v>Central Canada</v>
      </c>
      <c r="R788">
        <f>IF(Table5[[#This Row],[Position]]="Data Analyst",1,0)</f>
        <v>0</v>
      </c>
      <c r="S788">
        <f>IF(Table5[[#This Row],[Position]]="Data Engineer",1,0)</f>
        <v>0</v>
      </c>
      <c r="T788">
        <f>IF(Table5[[#This Row],[Position]]="Risk Analyst",1,0)</f>
        <v>0</v>
      </c>
      <c r="U788">
        <f>IF(Table5[[#This Row],[Position]]="System Analyst",1,0)</f>
        <v>0</v>
      </c>
      <c r="V788">
        <f>IF(Table5[[#This Row],[Position]]="Business Analyst",1,0)</f>
        <v>0</v>
      </c>
    </row>
    <row r="789" spans="1:22" x14ac:dyDescent="0.2">
      <c r="A789" s="5" t="s">
        <v>13</v>
      </c>
      <c r="B789" s="5" t="s">
        <v>1611</v>
      </c>
      <c r="C789" s="5" t="s">
        <v>90</v>
      </c>
      <c r="D789" s="5" t="s">
        <v>1612</v>
      </c>
      <c r="E789" s="5" t="s">
        <v>283</v>
      </c>
      <c r="F789" s="5" t="s">
        <v>283</v>
      </c>
      <c r="G789" s="5" t="s">
        <v>283</v>
      </c>
      <c r="H789" s="5" t="s">
        <v>146</v>
      </c>
      <c r="I789" s="5" t="s">
        <v>1614</v>
      </c>
      <c r="J789" s="5" t="s">
        <v>20</v>
      </c>
      <c r="K789" s="5" t="s">
        <v>32</v>
      </c>
      <c r="L789" s="5" t="s">
        <v>21</v>
      </c>
      <c r="M789" s="17">
        <v>76000</v>
      </c>
      <c r="N789" s="17">
        <v>89440</v>
      </c>
      <c r="O789" s="18">
        <v>82720</v>
      </c>
      <c r="P789">
        <f t="shared" si="24"/>
        <v>0</v>
      </c>
      <c r="Q789" t="str">
        <f t="shared" si="25"/>
        <v>Central Canada</v>
      </c>
      <c r="R789">
        <f>IF(Table5[[#This Row],[Position]]="Data Analyst",1,0)</f>
        <v>0</v>
      </c>
      <c r="S789">
        <f>IF(Table5[[#This Row],[Position]]="Data Engineer",1,0)</f>
        <v>0</v>
      </c>
      <c r="T789">
        <f>IF(Table5[[#This Row],[Position]]="Risk Analyst",1,0)</f>
        <v>0</v>
      </c>
      <c r="U789">
        <f>IF(Table5[[#This Row],[Position]]="System Analyst",1,0)</f>
        <v>1</v>
      </c>
      <c r="V789">
        <f>IF(Table5[[#This Row],[Position]]="Business Analyst",1,0)</f>
        <v>0</v>
      </c>
    </row>
    <row r="790" spans="1:22" x14ac:dyDescent="0.2">
      <c r="A790" s="4" t="s">
        <v>105</v>
      </c>
      <c r="B790" s="4" t="s">
        <v>1616</v>
      </c>
      <c r="C790" s="4" t="s">
        <v>28</v>
      </c>
      <c r="D790" s="4" t="s">
        <v>1617</v>
      </c>
      <c r="E790" s="4" t="s">
        <v>37</v>
      </c>
      <c r="F790" s="4" t="s">
        <v>37</v>
      </c>
      <c r="G790" s="4" t="s">
        <v>37</v>
      </c>
      <c r="H790" s="4" t="s">
        <v>31</v>
      </c>
      <c r="I790" s="4" t="s">
        <v>1618</v>
      </c>
      <c r="J790" s="4" t="s">
        <v>20</v>
      </c>
      <c r="K790" s="4" t="s">
        <v>32</v>
      </c>
      <c r="L790" s="4" t="s">
        <v>21</v>
      </c>
      <c r="M790" s="15">
        <v>30240.560000000001</v>
      </c>
      <c r="N790" s="15">
        <v>57200</v>
      </c>
      <c r="O790" s="16">
        <v>43720.28</v>
      </c>
      <c r="P790">
        <f t="shared" si="24"/>
        <v>0</v>
      </c>
      <c r="Q790" t="str">
        <f t="shared" si="25"/>
        <v>Central Canada</v>
      </c>
      <c r="R790">
        <f>IF(Table5[[#This Row],[Position]]="Data Analyst",1,0)</f>
        <v>1</v>
      </c>
      <c r="S790">
        <f>IF(Table5[[#This Row],[Position]]="Data Engineer",1,0)</f>
        <v>0</v>
      </c>
      <c r="T790">
        <f>IF(Table5[[#This Row],[Position]]="Risk Analyst",1,0)</f>
        <v>0</v>
      </c>
      <c r="U790">
        <f>IF(Table5[[#This Row],[Position]]="System Analyst",1,0)</f>
        <v>0</v>
      </c>
      <c r="V790">
        <f>IF(Table5[[#This Row],[Position]]="Business Analyst",1,0)</f>
        <v>0</v>
      </c>
    </row>
    <row r="791" spans="1:22" x14ac:dyDescent="0.2">
      <c r="A791" s="5" t="s">
        <v>13</v>
      </c>
      <c r="B791" s="5" t="s">
        <v>1619</v>
      </c>
      <c r="C791" s="5" t="s">
        <v>28</v>
      </c>
      <c r="D791" s="5" t="s">
        <v>439</v>
      </c>
      <c r="E791" s="5" t="s">
        <v>440</v>
      </c>
      <c r="F791" s="5" t="s">
        <v>440</v>
      </c>
      <c r="G791" s="5" t="s">
        <v>440</v>
      </c>
      <c r="H791" s="5" t="s">
        <v>53</v>
      </c>
      <c r="I791" s="5" t="s">
        <v>1620</v>
      </c>
      <c r="J791" s="5" t="s">
        <v>20</v>
      </c>
      <c r="K791" s="5" t="s">
        <v>32</v>
      </c>
      <c r="L791" s="5" t="s">
        <v>21</v>
      </c>
      <c r="M791" s="17">
        <v>87734.399999999994</v>
      </c>
      <c r="N791" s="17">
        <v>87734.399999999994</v>
      </c>
      <c r="O791" s="18">
        <v>87734.399999999994</v>
      </c>
      <c r="P791">
        <f t="shared" si="24"/>
        <v>0</v>
      </c>
      <c r="Q791" t="str">
        <f t="shared" si="25"/>
        <v>Western Canada</v>
      </c>
      <c r="R791">
        <f>IF(Table5[[#This Row],[Position]]="Data Analyst",1,0)</f>
        <v>1</v>
      </c>
      <c r="S791">
        <f>IF(Table5[[#This Row],[Position]]="Data Engineer",1,0)</f>
        <v>0</v>
      </c>
      <c r="T791">
        <f>IF(Table5[[#This Row],[Position]]="Risk Analyst",1,0)</f>
        <v>0</v>
      </c>
      <c r="U791">
        <f>IF(Table5[[#This Row],[Position]]="System Analyst",1,0)</f>
        <v>0</v>
      </c>
      <c r="V791">
        <f>IF(Table5[[#This Row],[Position]]="Business Analyst",1,0)</f>
        <v>0</v>
      </c>
    </row>
    <row r="792" spans="1:22" x14ac:dyDescent="0.2">
      <c r="A792" s="4" t="s">
        <v>48</v>
      </c>
      <c r="B792" s="4" t="s">
        <v>1621</v>
      </c>
      <c r="C792" s="4" t="s">
        <v>23</v>
      </c>
      <c r="D792" s="4" t="s">
        <v>1622</v>
      </c>
      <c r="E792" s="4" t="s">
        <v>1623</v>
      </c>
      <c r="F792" s="4" t="s">
        <v>17</v>
      </c>
      <c r="G792" s="4" t="s">
        <v>1969</v>
      </c>
      <c r="H792" s="4" t="s">
        <v>31</v>
      </c>
      <c r="I792" s="4" t="s">
        <v>155</v>
      </c>
      <c r="J792" s="4" t="s">
        <v>20</v>
      </c>
      <c r="K792" s="4" t="s">
        <v>17</v>
      </c>
      <c r="L792" s="4" t="s">
        <v>301</v>
      </c>
      <c r="M792" s="15">
        <v>68500</v>
      </c>
      <c r="N792" s="15">
        <v>87000</v>
      </c>
      <c r="O792" s="16">
        <v>77750</v>
      </c>
      <c r="P792">
        <f t="shared" si="24"/>
        <v>1</v>
      </c>
      <c r="Q792" t="str">
        <f t="shared" si="25"/>
        <v>Central Canada</v>
      </c>
      <c r="R792">
        <f>IF(Table5[[#This Row],[Position]]="Data Analyst",1,0)</f>
        <v>0</v>
      </c>
      <c r="S792">
        <f>IF(Table5[[#This Row],[Position]]="Data Engineer",1,0)</f>
        <v>0</v>
      </c>
      <c r="T792">
        <f>IF(Table5[[#This Row],[Position]]="Risk Analyst",1,0)</f>
        <v>0</v>
      </c>
      <c r="U792">
        <f>IF(Table5[[#This Row],[Position]]="System Analyst",1,0)</f>
        <v>0</v>
      </c>
      <c r="V792">
        <f>IF(Table5[[#This Row],[Position]]="Business Analyst",1,0)</f>
        <v>1</v>
      </c>
    </row>
    <row r="793" spans="1:22" x14ac:dyDescent="0.2">
      <c r="A793" s="5" t="s">
        <v>48</v>
      </c>
      <c r="B793" s="5" t="s">
        <v>1624</v>
      </c>
      <c r="C793" s="5" t="s">
        <v>50</v>
      </c>
      <c r="D793" s="5" t="s">
        <v>91</v>
      </c>
      <c r="E793" s="5" t="s">
        <v>37</v>
      </c>
      <c r="F793" s="5" t="s">
        <v>37</v>
      </c>
      <c r="G793" s="5" t="s">
        <v>37</v>
      </c>
      <c r="H793" s="5" t="s">
        <v>31</v>
      </c>
      <c r="I793" s="5" t="s">
        <v>1625</v>
      </c>
      <c r="J793" s="5" t="s">
        <v>20</v>
      </c>
      <c r="K793" s="5" t="s">
        <v>32</v>
      </c>
      <c r="L793" s="5" t="s">
        <v>93</v>
      </c>
      <c r="M793" s="17">
        <v>68500</v>
      </c>
      <c r="N793" s="17">
        <v>87000</v>
      </c>
      <c r="O793" s="18">
        <v>77750</v>
      </c>
      <c r="P793">
        <f t="shared" si="24"/>
        <v>0</v>
      </c>
      <c r="Q793" t="str">
        <f t="shared" si="25"/>
        <v>Central Canada</v>
      </c>
      <c r="R793">
        <f>IF(Table5[[#This Row],[Position]]="Data Analyst",1,0)</f>
        <v>0</v>
      </c>
      <c r="S793">
        <f>IF(Table5[[#This Row],[Position]]="Data Engineer",1,0)</f>
        <v>0</v>
      </c>
      <c r="T793">
        <f>IF(Table5[[#This Row],[Position]]="Risk Analyst",1,0)</f>
        <v>0</v>
      </c>
      <c r="U793">
        <f>IF(Table5[[#This Row],[Position]]="System Analyst",1,0)</f>
        <v>0</v>
      </c>
      <c r="V793">
        <f>IF(Table5[[#This Row],[Position]]="Business Analyst",1,0)</f>
        <v>0</v>
      </c>
    </row>
    <row r="794" spans="1:22" x14ac:dyDescent="0.2">
      <c r="A794" s="4" t="s">
        <v>96</v>
      </c>
      <c r="B794" s="4" t="s">
        <v>1626</v>
      </c>
      <c r="C794" s="4" t="s">
        <v>50</v>
      </c>
      <c r="D794" s="4" t="s">
        <v>1506</v>
      </c>
      <c r="E794" s="4" t="s">
        <v>17</v>
      </c>
      <c r="F794" s="4" t="s">
        <v>17</v>
      </c>
      <c r="G794" s="4" t="s">
        <v>17</v>
      </c>
      <c r="H794" s="4" t="s">
        <v>18</v>
      </c>
      <c r="I794" s="4" t="s">
        <v>1627</v>
      </c>
      <c r="J794" s="4" t="s">
        <v>20</v>
      </c>
      <c r="K794" s="4" t="s">
        <v>17</v>
      </c>
      <c r="L794" s="4" t="s">
        <v>33</v>
      </c>
      <c r="M794" s="15">
        <v>50000</v>
      </c>
      <c r="N794" s="15">
        <v>76458</v>
      </c>
      <c r="O794" s="16">
        <v>63229</v>
      </c>
      <c r="P794">
        <f t="shared" si="24"/>
        <v>1</v>
      </c>
      <c r="Q794" t="str">
        <f t="shared" si="25"/>
        <v>Northern Canada</v>
      </c>
      <c r="R794">
        <f>IF(Table5[[#This Row],[Position]]="Data Analyst",1,0)</f>
        <v>0</v>
      </c>
      <c r="S794">
        <f>IF(Table5[[#This Row],[Position]]="Data Engineer",1,0)</f>
        <v>0</v>
      </c>
      <c r="T794">
        <f>IF(Table5[[#This Row],[Position]]="Risk Analyst",1,0)</f>
        <v>0</v>
      </c>
      <c r="U794">
        <f>IF(Table5[[#This Row],[Position]]="System Analyst",1,0)</f>
        <v>0</v>
      </c>
      <c r="V794">
        <f>IF(Table5[[#This Row],[Position]]="Business Analyst",1,0)</f>
        <v>0</v>
      </c>
    </row>
    <row r="795" spans="1:22" x14ac:dyDescent="0.2">
      <c r="A795" s="5" t="s">
        <v>81</v>
      </c>
      <c r="B795" s="5" t="s">
        <v>1628</v>
      </c>
      <c r="C795" s="5" t="s">
        <v>188</v>
      </c>
      <c r="D795" s="5" t="s">
        <v>1629</v>
      </c>
      <c r="E795" s="5" t="s">
        <v>17</v>
      </c>
      <c r="F795" s="5" t="s">
        <v>17</v>
      </c>
      <c r="G795" s="5" t="s">
        <v>17</v>
      </c>
      <c r="H795" s="5" t="s">
        <v>18</v>
      </c>
      <c r="I795" s="5" t="s">
        <v>1630</v>
      </c>
      <c r="J795" s="5" t="s">
        <v>20</v>
      </c>
      <c r="K795" s="5" t="s">
        <v>17</v>
      </c>
      <c r="L795" s="5" t="s">
        <v>21</v>
      </c>
      <c r="M795" s="17">
        <v>66000</v>
      </c>
      <c r="N795" s="17">
        <v>84500</v>
      </c>
      <c r="O795" s="18">
        <v>75250</v>
      </c>
      <c r="P795">
        <f t="shared" si="24"/>
        <v>1</v>
      </c>
      <c r="Q795" t="str">
        <f t="shared" si="25"/>
        <v>Northern Canada</v>
      </c>
      <c r="R795">
        <f>IF(Table5[[#This Row],[Position]]="Data Analyst",1,0)</f>
        <v>0</v>
      </c>
      <c r="S795">
        <f>IF(Table5[[#This Row],[Position]]="Data Engineer",1,0)</f>
        <v>0</v>
      </c>
      <c r="T795">
        <f>IF(Table5[[#This Row],[Position]]="Risk Analyst",1,0)</f>
        <v>0</v>
      </c>
      <c r="U795">
        <f>IF(Table5[[#This Row],[Position]]="System Analyst",1,0)</f>
        <v>0</v>
      </c>
      <c r="V795">
        <f>IF(Table5[[#This Row],[Position]]="Business Analyst",1,0)</f>
        <v>0</v>
      </c>
    </row>
    <row r="796" spans="1:22" x14ac:dyDescent="0.2">
      <c r="A796" s="4" t="s">
        <v>105</v>
      </c>
      <c r="B796" s="4" t="s">
        <v>1631</v>
      </c>
      <c r="C796" s="4" t="s">
        <v>357</v>
      </c>
      <c r="D796" s="4" t="s">
        <v>1632</v>
      </c>
      <c r="E796" s="4" t="s">
        <v>63</v>
      </c>
      <c r="F796" s="4" t="s">
        <v>63</v>
      </c>
      <c r="G796" s="4" t="s">
        <v>63</v>
      </c>
      <c r="H796" s="4" t="s">
        <v>53</v>
      </c>
      <c r="I796" s="4" t="s">
        <v>160</v>
      </c>
      <c r="J796" s="4" t="s">
        <v>375</v>
      </c>
      <c r="K796" s="4" t="s">
        <v>32</v>
      </c>
      <c r="L796" s="4" t="s">
        <v>21</v>
      </c>
      <c r="M796" s="15">
        <v>44000</v>
      </c>
      <c r="N796" s="15">
        <v>57200</v>
      </c>
      <c r="O796" s="16">
        <v>50600</v>
      </c>
      <c r="P796">
        <f t="shared" si="24"/>
        <v>0</v>
      </c>
      <c r="Q796" t="str">
        <f t="shared" si="25"/>
        <v>Western Canada</v>
      </c>
      <c r="R796">
        <f>IF(Table5[[#This Row],[Position]]="Data Analyst",1,0)</f>
        <v>0</v>
      </c>
      <c r="S796">
        <f>IF(Table5[[#This Row],[Position]]="Data Engineer",1,0)</f>
        <v>0</v>
      </c>
      <c r="T796">
        <f>IF(Table5[[#This Row],[Position]]="Risk Analyst",1,0)</f>
        <v>0</v>
      </c>
      <c r="U796">
        <f>IF(Table5[[#This Row],[Position]]="System Analyst",1,0)</f>
        <v>0</v>
      </c>
      <c r="V796">
        <f>IF(Table5[[#This Row],[Position]]="Business Analyst",1,0)</f>
        <v>0</v>
      </c>
    </row>
    <row r="797" spans="1:22" x14ac:dyDescent="0.2">
      <c r="A797" s="5" t="s">
        <v>81</v>
      </c>
      <c r="B797" s="5" t="s">
        <v>1633</v>
      </c>
      <c r="C797" s="5" t="s">
        <v>50</v>
      </c>
      <c r="D797" s="5" t="s">
        <v>1634</v>
      </c>
      <c r="E797" s="5" t="s">
        <v>1835</v>
      </c>
      <c r="F797" s="5" t="s">
        <v>1835</v>
      </c>
      <c r="G797" s="5" t="s">
        <v>1835</v>
      </c>
      <c r="H797" s="5" t="s">
        <v>146</v>
      </c>
      <c r="I797" s="5" t="s">
        <v>1635</v>
      </c>
      <c r="J797" s="5" t="s">
        <v>45</v>
      </c>
      <c r="K797" s="5" t="s">
        <v>32</v>
      </c>
      <c r="L797" s="5" t="s">
        <v>21</v>
      </c>
      <c r="M797" s="17">
        <v>66000</v>
      </c>
      <c r="N797" s="17">
        <v>84500</v>
      </c>
      <c r="O797" s="18">
        <v>75250</v>
      </c>
      <c r="P797">
        <f t="shared" si="24"/>
        <v>0</v>
      </c>
      <c r="Q797" t="str">
        <f t="shared" si="25"/>
        <v>Central Canada</v>
      </c>
      <c r="R797">
        <f>IF(Table5[[#This Row],[Position]]="Data Analyst",1,0)</f>
        <v>0</v>
      </c>
      <c r="S797">
        <f>IF(Table5[[#This Row],[Position]]="Data Engineer",1,0)</f>
        <v>0</v>
      </c>
      <c r="T797">
        <f>IF(Table5[[#This Row],[Position]]="Risk Analyst",1,0)</f>
        <v>0</v>
      </c>
      <c r="U797">
        <f>IF(Table5[[#This Row],[Position]]="System Analyst",1,0)</f>
        <v>0</v>
      </c>
      <c r="V797">
        <f>IF(Table5[[#This Row],[Position]]="Business Analyst",1,0)</f>
        <v>0</v>
      </c>
    </row>
    <row r="798" spans="1:22" x14ac:dyDescent="0.2">
      <c r="A798" s="4" t="s">
        <v>55</v>
      </c>
      <c r="B798" s="4" t="s">
        <v>1636</v>
      </c>
      <c r="C798" s="4" t="s">
        <v>67</v>
      </c>
      <c r="D798" s="4" t="s">
        <v>1546</v>
      </c>
      <c r="E798" s="4" t="s">
        <v>63</v>
      </c>
      <c r="F798" s="4" t="s">
        <v>63</v>
      </c>
      <c r="G798" s="4" t="s">
        <v>63</v>
      </c>
      <c r="H798" s="4" t="s">
        <v>53</v>
      </c>
      <c r="I798" s="4" t="s">
        <v>1637</v>
      </c>
      <c r="J798" s="4" t="s">
        <v>45</v>
      </c>
      <c r="K798" s="4" t="s">
        <v>32</v>
      </c>
      <c r="L798" s="4" t="s">
        <v>33</v>
      </c>
      <c r="M798" s="15">
        <v>97599</v>
      </c>
      <c r="N798" s="15">
        <v>127555</v>
      </c>
      <c r="O798" s="16">
        <v>112577</v>
      </c>
      <c r="P798">
        <f t="shared" si="24"/>
        <v>0</v>
      </c>
      <c r="Q798" t="str">
        <f t="shared" si="25"/>
        <v>Western Canada</v>
      </c>
      <c r="R798">
        <f>IF(Table5[[#This Row],[Position]]="Data Analyst",1,0)</f>
        <v>0</v>
      </c>
      <c r="S798">
        <f>IF(Table5[[#This Row],[Position]]="Data Engineer",1,0)</f>
        <v>0</v>
      </c>
      <c r="T798">
        <f>IF(Table5[[#This Row],[Position]]="Risk Analyst",1,0)</f>
        <v>0</v>
      </c>
      <c r="U798">
        <f>IF(Table5[[#This Row],[Position]]="System Analyst",1,0)</f>
        <v>0</v>
      </c>
      <c r="V798">
        <f>IF(Table5[[#This Row],[Position]]="Business Analyst",1,0)</f>
        <v>0</v>
      </c>
    </row>
    <row r="799" spans="1:22" x14ac:dyDescent="0.2">
      <c r="A799" s="5" t="s">
        <v>105</v>
      </c>
      <c r="B799" s="5" t="s">
        <v>28</v>
      </c>
      <c r="C799" s="5" t="s">
        <v>28</v>
      </c>
      <c r="D799" s="5" t="s">
        <v>1638</v>
      </c>
      <c r="E799" s="5" t="s">
        <v>99</v>
      </c>
      <c r="F799" s="5" t="s">
        <v>99</v>
      </c>
      <c r="G799" s="5" t="s">
        <v>99</v>
      </c>
      <c r="H799" s="5" t="s">
        <v>100</v>
      </c>
      <c r="I799" s="5" t="s">
        <v>1639</v>
      </c>
      <c r="J799" s="5" t="s">
        <v>20</v>
      </c>
      <c r="K799" s="5" t="s">
        <v>32</v>
      </c>
      <c r="L799" s="5" t="s">
        <v>21</v>
      </c>
      <c r="M799" s="17">
        <v>69000</v>
      </c>
      <c r="N799" s="17">
        <v>86000</v>
      </c>
      <c r="O799" s="18">
        <v>77500</v>
      </c>
      <c r="P799">
        <f t="shared" si="24"/>
        <v>0</v>
      </c>
      <c r="Q799" t="str">
        <f t="shared" si="25"/>
        <v>Western Canada</v>
      </c>
      <c r="R799">
        <f>IF(Table5[[#This Row],[Position]]="Data Analyst",1,0)</f>
        <v>1</v>
      </c>
      <c r="S799">
        <f>IF(Table5[[#This Row],[Position]]="Data Engineer",1,0)</f>
        <v>0</v>
      </c>
      <c r="T799">
        <f>IF(Table5[[#This Row],[Position]]="Risk Analyst",1,0)</f>
        <v>0</v>
      </c>
      <c r="U799">
        <f>IF(Table5[[#This Row],[Position]]="System Analyst",1,0)</f>
        <v>0</v>
      </c>
      <c r="V799">
        <f>IF(Table5[[#This Row],[Position]]="Business Analyst",1,0)</f>
        <v>0</v>
      </c>
    </row>
    <row r="800" spans="1:22" x14ac:dyDescent="0.2">
      <c r="A800" s="4" t="s">
        <v>96</v>
      </c>
      <c r="B800" s="4" t="s">
        <v>1640</v>
      </c>
      <c r="C800" s="4" t="s">
        <v>50</v>
      </c>
      <c r="D800" s="4" t="s">
        <v>207</v>
      </c>
      <c r="E800" s="4" t="s">
        <v>17</v>
      </c>
      <c r="F800" s="4" t="s">
        <v>17</v>
      </c>
      <c r="G800" s="4" t="s">
        <v>17</v>
      </c>
      <c r="H800" s="4" t="s">
        <v>18</v>
      </c>
      <c r="I800" s="4" t="s">
        <v>1641</v>
      </c>
      <c r="J800" s="4" t="s">
        <v>20</v>
      </c>
      <c r="K800" s="4" t="s">
        <v>17</v>
      </c>
      <c r="L800" s="4" t="s">
        <v>21</v>
      </c>
      <c r="M800" s="15">
        <v>83500</v>
      </c>
      <c r="N800" s="15">
        <v>149300</v>
      </c>
      <c r="O800" s="16">
        <v>116400</v>
      </c>
      <c r="P800">
        <f t="shared" si="24"/>
        <v>1</v>
      </c>
      <c r="Q800" t="str">
        <f t="shared" si="25"/>
        <v>Northern Canada</v>
      </c>
      <c r="R800">
        <f>IF(Table5[[#This Row],[Position]]="Data Analyst",1,0)</f>
        <v>0</v>
      </c>
      <c r="S800">
        <f>IF(Table5[[#This Row],[Position]]="Data Engineer",1,0)</f>
        <v>0</v>
      </c>
      <c r="T800">
        <f>IF(Table5[[#This Row],[Position]]="Risk Analyst",1,0)</f>
        <v>0</v>
      </c>
      <c r="U800">
        <f>IF(Table5[[#This Row],[Position]]="System Analyst",1,0)</f>
        <v>0</v>
      </c>
      <c r="V800">
        <f>IF(Table5[[#This Row],[Position]]="Business Analyst",1,0)</f>
        <v>0</v>
      </c>
    </row>
    <row r="801" spans="1:22" x14ac:dyDescent="0.2">
      <c r="A801" s="5" t="s">
        <v>424</v>
      </c>
      <c r="B801" s="5" t="s">
        <v>450</v>
      </c>
      <c r="C801" s="5" t="s">
        <v>50</v>
      </c>
      <c r="D801" s="5" t="s">
        <v>1642</v>
      </c>
      <c r="E801" s="5" t="s">
        <v>123</v>
      </c>
      <c r="F801" s="5" t="s">
        <v>123</v>
      </c>
      <c r="G801" s="5" t="s">
        <v>123</v>
      </c>
      <c r="H801" s="5" t="s">
        <v>31</v>
      </c>
      <c r="I801" s="5" t="s">
        <v>1643</v>
      </c>
      <c r="J801" s="5" t="s">
        <v>20</v>
      </c>
      <c r="K801" s="5" t="s">
        <v>32</v>
      </c>
      <c r="L801" s="5" t="s">
        <v>21</v>
      </c>
      <c r="M801" s="17">
        <v>87360</v>
      </c>
      <c r="N801" s="17">
        <v>87360</v>
      </c>
      <c r="O801" s="18">
        <v>87360</v>
      </c>
      <c r="P801">
        <f t="shared" si="24"/>
        <v>0</v>
      </c>
      <c r="Q801" t="str">
        <f t="shared" si="25"/>
        <v>Central Canada</v>
      </c>
      <c r="R801">
        <f>IF(Table5[[#This Row],[Position]]="Data Analyst",1,0)</f>
        <v>0</v>
      </c>
      <c r="S801">
        <f>IF(Table5[[#This Row],[Position]]="Data Engineer",1,0)</f>
        <v>0</v>
      </c>
      <c r="T801">
        <f>IF(Table5[[#This Row],[Position]]="Risk Analyst",1,0)</f>
        <v>0</v>
      </c>
      <c r="U801">
        <f>IF(Table5[[#This Row],[Position]]="System Analyst",1,0)</f>
        <v>0</v>
      </c>
      <c r="V801">
        <f>IF(Table5[[#This Row],[Position]]="Business Analyst",1,0)</f>
        <v>0</v>
      </c>
    </row>
    <row r="802" spans="1:22" x14ac:dyDescent="0.2">
      <c r="A802" s="4" t="s">
        <v>55</v>
      </c>
      <c r="B802" s="4" t="s">
        <v>1644</v>
      </c>
      <c r="C802" s="4" t="s">
        <v>188</v>
      </c>
      <c r="D802" s="4" t="s">
        <v>499</v>
      </c>
      <c r="E802" s="4" t="s">
        <v>136</v>
      </c>
      <c r="F802" s="4" t="s">
        <v>136</v>
      </c>
      <c r="G802" s="4" t="s">
        <v>136</v>
      </c>
      <c r="H802" s="4" t="s">
        <v>100</v>
      </c>
      <c r="I802" s="4" t="s">
        <v>1645</v>
      </c>
      <c r="J802" s="4" t="s">
        <v>20</v>
      </c>
      <c r="K802" s="4" t="s">
        <v>32</v>
      </c>
      <c r="L802" s="4" t="s">
        <v>227</v>
      </c>
      <c r="M802" s="15">
        <v>68000</v>
      </c>
      <c r="N802" s="15">
        <v>88300</v>
      </c>
      <c r="O802" s="16">
        <v>78150</v>
      </c>
      <c r="P802">
        <f t="shared" si="24"/>
        <v>0</v>
      </c>
      <c r="Q802" t="str">
        <f t="shared" si="25"/>
        <v>Western Canada</v>
      </c>
      <c r="R802">
        <f>IF(Table5[[#This Row],[Position]]="Data Analyst",1,0)</f>
        <v>0</v>
      </c>
      <c r="S802">
        <f>IF(Table5[[#This Row],[Position]]="Data Engineer",1,0)</f>
        <v>0</v>
      </c>
      <c r="T802">
        <f>IF(Table5[[#This Row],[Position]]="Risk Analyst",1,0)</f>
        <v>0</v>
      </c>
      <c r="U802">
        <f>IF(Table5[[#This Row],[Position]]="System Analyst",1,0)</f>
        <v>0</v>
      </c>
      <c r="V802">
        <f>IF(Table5[[#This Row],[Position]]="Business Analyst",1,0)</f>
        <v>0</v>
      </c>
    </row>
    <row r="803" spans="1:22" x14ac:dyDescent="0.2">
      <c r="A803" s="5" t="s">
        <v>88</v>
      </c>
      <c r="B803" s="5" t="s">
        <v>537</v>
      </c>
      <c r="C803" s="5" t="s">
        <v>90</v>
      </c>
      <c r="D803" s="5" t="s">
        <v>1646</v>
      </c>
      <c r="E803" s="5" t="s">
        <v>1647</v>
      </c>
      <c r="F803" s="5" t="s">
        <v>1647</v>
      </c>
      <c r="G803" s="5" t="s">
        <v>1647</v>
      </c>
      <c r="H803" s="5" t="s">
        <v>31</v>
      </c>
      <c r="I803" s="5" t="s">
        <v>1648</v>
      </c>
      <c r="J803" s="5" t="s">
        <v>20</v>
      </c>
      <c r="K803" s="5" t="s">
        <v>32</v>
      </c>
      <c r="L803" s="5" t="s">
        <v>301</v>
      </c>
      <c r="M803" s="17">
        <v>85816.8</v>
      </c>
      <c r="N803" s="17">
        <v>91520</v>
      </c>
      <c r="O803" s="18">
        <v>88668.4</v>
      </c>
      <c r="P803">
        <f t="shared" si="24"/>
        <v>0</v>
      </c>
      <c r="Q803" t="str">
        <f t="shared" si="25"/>
        <v>Central Canada</v>
      </c>
      <c r="R803">
        <f>IF(Table5[[#This Row],[Position]]="Data Analyst",1,0)</f>
        <v>0</v>
      </c>
      <c r="S803">
        <f>IF(Table5[[#This Row],[Position]]="Data Engineer",1,0)</f>
        <v>0</v>
      </c>
      <c r="T803">
        <f>IF(Table5[[#This Row],[Position]]="Risk Analyst",1,0)</f>
        <v>0</v>
      </c>
      <c r="U803">
        <f>IF(Table5[[#This Row],[Position]]="System Analyst",1,0)</f>
        <v>1</v>
      </c>
      <c r="V803">
        <f>IF(Table5[[#This Row],[Position]]="Business Analyst",1,0)</f>
        <v>0</v>
      </c>
    </row>
    <row r="804" spans="1:22" x14ac:dyDescent="0.2">
      <c r="A804" s="4" t="s">
        <v>48</v>
      </c>
      <c r="B804" s="4" t="s">
        <v>1649</v>
      </c>
      <c r="C804" s="4" t="s">
        <v>50</v>
      </c>
      <c r="D804" s="4" t="s">
        <v>1650</v>
      </c>
      <c r="E804" s="4" t="s">
        <v>1835</v>
      </c>
      <c r="F804" s="4" t="s">
        <v>1835</v>
      </c>
      <c r="G804" s="4" t="s">
        <v>1835</v>
      </c>
      <c r="H804" s="4" t="s">
        <v>146</v>
      </c>
      <c r="I804" s="4" t="s">
        <v>1651</v>
      </c>
      <c r="J804" s="4" t="s">
        <v>20</v>
      </c>
      <c r="K804" s="4" t="s">
        <v>32</v>
      </c>
      <c r="L804" s="4" t="s">
        <v>33</v>
      </c>
      <c r="M804" s="15">
        <v>68500</v>
      </c>
      <c r="N804" s="15">
        <v>87000</v>
      </c>
      <c r="O804" s="16">
        <v>77750</v>
      </c>
      <c r="P804">
        <f t="shared" si="24"/>
        <v>0</v>
      </c>
      <c r="Q804" t="str">
        <f t="shared" si="25"/>
        <v>Central Canada</v>
      </c>
      <c r="R804">
        <f>IF(Table5[[#This Row],[Position]]="Data Analyst",1,0)</f>
        <v>0</v>
      </c>
      <c r="S804">
        <f>IF(Table5[[#This Row],[Position]]="Data Engineer",1,0)</f>
        <v>0</v>
      </c>
      <c r="T804">
        <f>IF(Table5[[#This Row],[Position]]="Risk Analyst",1,0)</f>
        <v>0</v>
      </c>
      <c r="U804">
        <f>IF(Table5[[#This Row],[Position]]="System Analyst",1,0)</f>
        <v>0</v>
      </c>
      <c r="V804">
        <f>IF(Table5[[#This Row],[Position]]="Business Analyst",1,0)</f>
        <v>0</v>
      </c>
    </row>
    <row r="805" spans="1:22" x14ac:dyDescent="0.2">
      <c r="A805" s="5" t="s">
        <v>88</v>
      </c>
      <c r="B805" s="5" t="s">
        <v>1652</v>
      </c>
      <c r="C805" s="5" t="s">
        <v>90</v>
      </c>
      <c r="D805" s="5" t="s">
        <v>1653</v>
      </c>
      <c r="E805" s="5" t="s">
        <v>37</v>
      </c>
      <c r="F805" s="5" t="s">
        <v>37</v>
      </c>
      <c r="G805" s="5" t="s">
        <v>37</v>
      </c>
      <c r="H805" s="5" t="s">
        <v>31</v>
      </c>
      <c r="I805" s="5" t="s">
        <v>405</v>
      </c>
      <c r="J805" s="5" t="s">
        <v>20</v>
      </c>
      <c r="K805" s="5" t="s">
        <v>32</v>
      </c>
      <c r="L805" s="5" t="s">
        <v>21</v>
      </c>
      <c r="M805" s="17">
        <v>85816.8</v>
      </c>
      <c r="N805" s="17">
        <v>91520</v>
      </c>
      <c r="O805" s="18">
        <v>88668.4</v>
      </c>
      <c r="P805">
        <f t="shared" si="24"/>
        <v>0</v>
      </c>
      <c r="Q805" t="str">
        <f t="shared" si="25"/>
        <v>Central Canada</v>
      </c>
      <c r="R805">
        <f>IF(Table5[[#This Row],[Position]]="Data Analyst",1,0)</f>
        <v>0</v>
      </c>
      <c r="S805">
        <f>IF(Table5[[#This Row],[Position]]="Data Engineer",1,0)</f>
        <v>0</v>
      </c>
      <c r="T805">
        <f>IF(Table5[[#This Row],[Position]]="Risk Analyst",1,0)</f>
        <v>0</v>
      </c>
      <c r="U805">
        <f>IF(Table5[[#This Row],[Position]]="System Analyst",1,0)</f>
        <v>1</v>
      </c>
      <c r="V805">
        <f>IF(Table5[[#This Row],[Position]]="Business Analyst",1,0)</f>
        <v>0</v>
      </c>
    </row>
    <row r="806" spans="1:22" x14ac:dyDescent="0.2">
      <c r="A806" s="4" t="s">
        <v>13</v>
      </c>
      <c r="B806" s="4" t="s">
        <v>1654</v>
      </c>
      <c r="C806" s="4" t="s">
        <v>28</v>
      </c>
      <c r="D806" s="4" t="s">
        <v>1655</v>
      </c>
      <c r="E806" s="4" t="s">
        <v>123</v>
      </c>
      <c r="F806" s="4" t="s">
        <v>123</v>
      </c>
      <c r="G806" s="4" t="s">
        <v>123</v>
      </c>
      <c r="H806" s="4" t="s">
        <v>31</v>
      </c>
      <c r="I806" s="4" t="s">
        <v>1656</v>
      </c>
      <c r="J806" s="4" t="s">
        <v>20</v>
      </c>
      <c r="K806" s="4" t="s">
        <v>32</v>
      </c>
      <c r="L806" s="4" t="s">
        <v>21</v>
      </c>
      <c r="M806" s="15">
        <v>76000</v>
      </c>
      <c r="N806" s="15">
        <v>89440</v>
      </c>
      <c r="O806" s="16">
        <v>82720</v>
      </c>
      <c r="P806">
        <f t="shared" si="24"/>
        <v>0</v>
      </c>
      <c r="Q806" t="str">
        <f t="shared" si="25"/>
        <v>Central Canada</v>
      </c>
      <c r="R806">
        <f>IF(Table5[[#This Row],[Position]]="Data Analyst",1,0)</f>
        <v>1</v>
      </c>
      <c r="S806">
        <f>IF(Table5[[#This Row],[Position]]="Data Engineer",1,0)</f>
        <v>0</v>
      </c>
      <c r="T806">
        <f>IF(Table5[[#This Row],[Position]]="Risk Analyst",1,0)</f>
        <v>0</v>
      </c>
      <c r="U806">
        <f>IF(Table5[[#This Row],[Position]]="System Analyst",1,0)</f>
        <v>0</v>
      </c>
      <c r="V806">
        <f>IF(Table5[[#This Row],[Position]]="Business Analyst",1,0)</f>
        <v>0</v>
      </c>
    </row>
    <row r="807" spans="1:22" x14ac:dyDescent="0.2">
      <c r="A807" s="5" t="s">
        <v>22</v>
      </c>
      <c r="B807" s="5" t="s">
        <v>23</v>
      </c>
      <c r="C807" s="5" t="s">
        <v>23</v>
      </c>
      <c r="D807" s="5" t="s">
        <v>1657</v>
      </c>
      <c r="E807" s="5" t="s">
        <v>30</v>
      </c>
      <c r="F807" s="5" t="s">
        <v>30</v>
      </c>
      <c r="G807" s="5" t="s">
        <v>30</v>
      </c>
      <c r="H807" s="5" t="s">
        <v>31</v>
      </c>
      <c r="I807" s="5" t="s">
        <v>18</v>
      </c>
      <c r="J807" s="5" t="s">
        <v>20</v>
      </c>
      <c r="K807" s="5" t="s">
        <v>32</v>
      </c>
      <c r="L807" s="5" t="s">
        <v>33</v>
      </c>
      <c r="M807" s="17">
        <v>65000</v>
      </c>
      <c r="N807" s="17">
        <v>87000</v>
      </c>
      <c r="O807" s="18">
        <v>76000</v>
      </c>
      <c r="P807">
        <f t="shared" si="24"/>
        <v>0</v>
      </c>
      <c r="Q807" t="str">
        <f t="shared" si="25"/>
        <v>Central Canada</v>
      </c>
      <c r="R807">
        <f>IF(Table5[[#This Row],[Position]]="Data Analyst",1,0)</f>
        <v>0</v>
      </c>
      <c r="S807">
        <f>IF(Table5[[#This Row],[Position]]="Data Engineer",1,0)</f>
        <v>0</v>
      </c>
      <c r="T807">
        <f>IF(Table5[[#This Row],[Position]]="Risk Analyst",1,0)</f>
        <v>0</v>
      </c>
      <c r="U807">
        <f>IF(Table5[[#This Row],[Position]]="System Analyst",1,0)</f>
        <v>0</v>
      </c>
      <c r="V807">
        <f>IF(Table5[[#This Row],[Position]]="Business Analyst",1,0)</f>
        <v>1</v>
      </c>
    </row>
    <row r="808" spans="1:22" x14ac:dyDescent="0.2">
      <c r="A808" s="4" t="s">
        <v>105</v>
      </c>
      <c r="B808" s="4" t="s">
        <v>1658</v>
      </c>
      <c r="C808" s="4" t="s">
        <v>23</v>
      </c>
      <c r="D808" s="4" t="s">
        <v>1574</v>
      </c>
      <c r="E808" s="4" t="s">
        <v>63</v>
      </c>
      <c r="F808" s="4" t="s">
        <v>63</v>
      </c>
      <c r="G808" s="4" t="s">
        <v>63</v>
      </c>
      <c r="H808" s="4" t="s">
        <v>53</v>
      </c>
      <c r="I808" s="4" t="s">
        <v>311</v>
      </c>
      <c r="J808" s="4" t="s">
        <v>45</v>
      </c>
      <c r="K808" s="4" t="s">
        <v>32</v>
      </c>
      <c r="L808" s="4" t="s">
        <v>21</v>
      </c>
      <c r="M808" s="15">
        <v>88990</v>
      </c>
      <c r="N808" s="15">
        <v>127923</v>
      </c>
      <c r="O808" s="16">
        <v>108456.5</v>
      </c>
      <c r="P808">
        <f t="shared" si="24"/>
        <v>0</v>
      </c>
      <c r="Q808" t="str">
        <f t="shared" si="25"/>
        <v>Western Canada</v>
      </c>
      <c r="R808">
        <f>IF(Table5[[#This Row],[Position]]="Data Analyst",1,0)</f>
        <v>0</v>
      </c>
      <c r="S808">
        <f>IF(Table5[[#This Row],[Position]]="Data Engineer",1,0)</f>
        <v>0</v>
      </c>
      <c r="T808">
        <f>IF(Table5[[#This Row],[Position]]="Risk Analyst",1,0)</f>
        <v>0</v>
      </c>
      <c r="U808">
        <f>IF(Table5[[#This Row],[Position]]="System Analyst",1,0)</f>
        <v>0</v>
      </c>
      <c r="V808">
        <f>IF(Table5[[#This Row],[Position]]="Business Analyst",1,0)</f>
        <v>1</v>
      </c>
    </row>
    <row r="809" spans="1:22" x14ac:dyDescent="0.2">
      <c r="A809" s="5" t="s">
        <v>26</v>
      </c>
      <c r="B809" s="5" t="s">
        <v>1659</v>
      </c>
      <c r="C809" s="5" t="s">
        <v>591</v>
      </c>
      <c r="D809" s="5" t="s">
        <v>418</v>
      </c>
      <c r="E809" s="5" t="s">
        <v>37</v>
      </c>
      <c r="F809" s="5" t="s">
        <v>37</v>
      </c>
      <c r="G809" s="5" t="s">
        <v>37</v>
      </c>
      <c r="H809" s="5" t="s">
        <v>31</v>
      </c>
      <c r="I809" s="5" t="s">
        <v>1660</v>
      </c>
      <c r="J809" s="5" t="s">
        <v>223</v>
      </c>
      <c r="K809" s="5" t="s">
        <v>32</v>
      </c>
      <c r="L809" s="5" t="s">
        <v>21</v>
      </c>
      <c r="M809" s="17">
        <v>64123.59</v>
      </c>
      <c r="N809" s="17">
        <v>86600</v>
      </c>
      <c r="O809" s="18">
        <v>75361.794999999998</v>
      </c>
      <c r="P809">
        <f t="shared" si="24"/>
        <v>0</v>
      </c>
      <c r="Q809" t="str">
        <f t="shared" si="25"/>
        <v>Central Canada</v>
      </c>
      <c r="R809">
        <f>IF(Table5[[#This Row],[Position]]="Data Analyst",1,0)</f>
        <v>0</v>
      </c>
      <c r="S809">
        <f>IF(Table5[[#This Row],[Position]]="Data Engineer",1,0)</f>
        <v>0</v>
      </c>
      <c r="T809">
        <f>IF(Table5[[#This Row],[Position]]="Risk Analyst",1,0)</f>
        <v>0</v>
      </c>
      <c r="U809">
        <f>IF(Table5[[#This Row],[Position]]="System Analyst",1,0)</f>
        <v>0</v>
      </c>
      <c r="V809">
        <f>IF(Table5[[#This Row],[Position]]="Business Analyst",1,0)</f>
        <v>0</v>
      </c>
    </row>
    <row r="810" spans="1:22" x14ac:dyDescent="0.2">
      <c r="A810" s="4" t="s">
        <v>22</v>
      </c>
      <c r="B810" s="4" t="s">
        <v>1661</v>
      </c>
      <c r="C810" s="4" t="s">
        <v>50</v>
      </c>
      <c r="D810" s="4" t="s">
        <v>1662</v>
      </c>
      <c r="E810" s="4" t="s">
        <v>37</v>
      </c>
      <c r="F810" s="4" t="s">
        <v>37</v>
      </c>
      <c r="G810" s="4" t="s">
        <v>37</v>
      </c>
      <c r="H810" s="4" t="s">
        <v>31</v>
      </c>
      <c r="I810" s="4" t="s">
        <v>54</v>
      </c>
      <c r="J810" s="4" t="s">
        <v>20</v>
      </c>
      <c r="K810" s="4" t="s">
        <v>32</v>
      </c>
      <c r="L810" s="4" t="s">
        <v>21</v>
      </c>
      <c r="M810" s="15">
        <v>44200</v>
      </c>
      <c r="N810" s="15">
        <v>57200</v>
      </c>
      <c r="O810" s="16">
        <v>50700</v>
      </c>
      <c r="P810">
        <f t="shared" si="24"/>
        <v>0</v>
      </c>
      <c r="Q810" t="str">
        <f t="shared" si="25"/>
        <v>Central Canada</v>
      </c>
      <c r="R810">
        <f>IF(Table5[[#This Row],[Position]]="Data Analyst",1,0)</f>
        <v>0</v>
      </c>
      <c r="S810">
        <f>IF(Table5[[#This Row],[Position]]="Data Engineer",1,0)</f>
        <v>0</v>
      </c>
      <c r="T810">
        <f>IF(Table5[[#This Row],[Position]]="Risk Analyst",1,0)</f>
        <v>0</v>
      </c>
      <c r="U810">
        <f>IF(Table5[[#This Row],[Position]]="System Analyst",1,0)</f>
        <v>0</v>
      </c>
      <c r="V810">
        <f>IF(Table5[[#This Row],[Position]]="Business Analyst",1,0)</f>
        <v>0</v>
      </c>
    </row>
    <row r="811" spans="1:22" x14ac:dyDescent="0.2">
      <c r="A811" s="5" t="s">
        <v>105</v>
      </c>
      <c r="B811" s="5" t="s">
        <v>1663</v>
      </c>
      <c r="C811" s="5" t="s">
        <v>28</v>
      </c>
      <c r="D811" s="5" t="s">
        <v>1664</v>
      </c>
      <c r="E811" s="5" t="s">
        <v>1835</v>
      </c>
      <c r="F811" s="5" t="s">
        <v>1835</v>
      </c>
      <c r="G811" s="5" t="s">
        <v>1835</v>
      </c>
      <c r="H811" s="5" t="s">
        <v>146</v>
      </c>
      <c r="I811" s="5" t="s">
        <v>1665</v>
      </c>
      <c r="J811" s="5" t="s">
        <v>20</v>
      </c>
      <c r="K811" s="5" t="s">
        <v>32</v>
      </c>
      <c r="L811" s="5" t="s">
        <v>21</v>
      </c>
      <c r="M811" s="17">
        <v>69000</v>
      </c>
      <c r="N811" s="17">
        <v>86000</v>
      </c>
      <c r="O811" s="18">
        <v>77500</v>
      </c>
      <c r="P811">
        <f t="shared" si="24"/>
        <v>0</v>
      </c>
      <c r="Q811" t="str">
        <f t="shared" si="25"/>
        <v>Central Canada</v>
      </c>
      <c r="R811">
        <f>IF(Table5[[#This Row],[Position]]="Data Analyst",1,0)</f>
        <v>1</v>
      </c>
      <c r="S811">
        <f>IF(Table5[[#This Row],[Position]]="Data Engineer",1,0)</f>
        <v>0</v>
      </c>
      <c r="T811">
        <f>IF(Table5[[#This Row],[Position]]="Risk Analyst",1,0)</f>
        <v>0</v>
      </c>
      <c r="U811">
        <f>IF(Table5[[#This Row],[Position]]="System Analyst",1,0)</f>
        <v>0</v>
      </c>
      <c r="V811">
        <f>IF(Table5[[#This Row],[Position]]="Business Analyst",1,0)</f>
        <v>0</v>
      </c>
    </row>
    <row r="812" spans="1:22" x14ac:dyDescent="0.2">
      <c r="A812" s="4" t="s">
        <v>96</v>
      </c>
      <c r="B812" s="4" t="s">
        <v>1666</v>
      </c>
      <c r="C812" s="4" t="s">
        <v>50</v>
      </c>
      <c r="D812" s="4" t="s">
        <v>1667</v>
      </c>
      <c r="E812" s="4" t="s">
        <v>17</v>
      </c>
      <c r="F812" s="4" t="s">
        <v>17</v>
      </c>
      <c r="G812" s="4" t="s">
        <v>17</v>
      </c>
      <c r="H812" s="4" t="s">
        <v>18</v>
      </c>
      <c r="I812" s="4" t="s">
        <v>1668</v>
      </c>
      <c r="J812" s="4" t="s">
        <v>20</v>
      </c>
      <c r="K812" s="4" t="s">
        <v>17</v>
      </c>
      <c r="L812" s="4" t="s">
        <v>21</v>
      </c>
      <c r="M812" s="15">
        <v>50000</v>
      </c>
      <c r="N812" s="15">
        <v>75000</v>
      </c>
      <c r="O812" s="16">
        <v>62500</v>
      </c>
      <c r="P812">
        <f t="shared" si="24"/>
        <v>1</v>
      </c>
      <c r="Q812" t="str">
        <f t="shared" si="25"/>
        <v>Northern Canada</v>
      </c>
      <c r="R812">
        <f>IF(Table5[[#This Row],[Position]]="Data Analyst",1,0)</f>
        <v>0</v>
      </c>
      <c r="S812">
        <f>IF(Table5[[#This Row],[Position]]="Data Engineer",1,0)</f>
        <v>0</v>
      </c>
      <c r="T812">
        <f>IF(Table5[[#This Row],[Position]]="Risk Analyst",1,0)</f>
        <v>0</v>
      </c>
      <c r="U812">
        <f>IF(Table5[[#This Row],[Position]]="System Analyst",1,0)</f>
        <v>0</v>
      </c>
      <c r="V812">
        <f>IF(Table5[[#This Row],[Position]]="Business Analyst",1,0)</f>
        <v>0</v>
      </c>
    </row>
    <row r="813" spans="1:22" x14ac:dyDescent="0.2">
      <c r="A813" s="5" t="s">
        <v>96</v>
      </c>
      <c r="B813" s="5" t="s">
        <v>1669</v>
      </c>
      <c r="C813" s="5" t="s">
        <v>50</v>
      </c>
      <c r="D813" s="5" t="s">
        <v>458</v>
      </c>
      <c r="E813" s="5" t="s">
        <v>452</v>
      </c>
      <c r="F813" s="5" t="s">
        <v>452</v>
      </c>
      <c r="G813" s="5" t="s">
        <v>452</v>
      </c>
      <c r="H813" s="5" t="s">
        <v>53</v>
      </c>
      <c r="I813" s="5" t="s">
        <v>54</v>
      </c>
      <c r="J813" s="5" t="s">
        <v>20</v>
      </c>
      <c r="K813" s="5" t="s">
        <v>32</v>
      </c>
      <c r="L813" s="5" t="s">
        <v>21</v>
      </c>
      <c r="M813" s="17">
        <v>69000</v>
      </c>
      <c r="N813" s="17">
        <v>86000</v>
      </c>
      <c r="O813" s="18">
        <v>77500</v>
      </c>
      <c r="P813">
        <f t="shared" si="24"/>
        <v>0</v>
      </c>
      <c r="Q813" t="str">
        <f t="shared" si="25"/>
        <v>Western Canada</v>
      </c>
      <c r="R813">
        <f>IF(Table5[[#This Row],[Position]]="Data Analyst",1,0)</f>
        <v>0</v>
      </c>
      <c r="S813">
        <f>IF(Table5[[#This Row],[Position]]="Data Engineer",1,0)</f>
        <v>0</v>
      </c>
      <c r="T813">
        <f>IF(Table5[[#This Row],[Position]]="Risk Analyst",1,0)</f>
        <v>0</v>
      </c>
      <c r="U813">
        <f>IF(Table5[[#This Row],[Position]]="System Analyst",1,0)</f>
        <v>0</v>
      </c>
      <c r="V813">
        <f>IF(Table5[[#This Row],[Position]]="Business Analyst",1,0)</f>
        <v>0</v>
      </c>
    </row>
    <row r="814" spans="1:22" x14ac:dyDescent="0.2">
      <c r="A814" s="4" t="s">
        <v>55</v>
      </c>
      <c r="B814" s="4" t="s">
        <v>1670</v>
      </c>
      <c r="C814" s="4" t="s">
        <v>50</v>
      </c>
      <c r="D814" s="4" t="s">
        <v>1671</v>
      </c>
      <c r="E814" s="4" t="s">
        <v>487</v>
      </c>
      <c r="F814" s="4" t="s">
        <v>487</v>
      </c>
      <c r="G814" s="4" t="s">
        <v>487</v>
      </c>
      <c r="H814" s="4" t="s">
        <v>31</v>
      </c>
      <c r="I814" s="4" t="s">
        <v>18</v>
      </c>
      <c r="J814" s="4" t="s">
        <v>20</v>
      </c>
      <c r="K814" s="4" t="s">
        <v>32</v>
      </c>
      <c r="L814" s="4" t="s">
        <v>33</v>
      </c>
      <c r="M814" s="15">
        <v>68000</v>
      </c>
      <c r="N814" s="15">
        <v>88300</v>
      </c>
      <c r="O814" s="16">
        <v>78150</v>
      </c>
      <c r="P814">
        <f t="shared" si="24"/>
        <v>0</v>
      </c>
      <c r="Q814" t="str">
        <f t="shared" si="25"/>
        <v>Central Canada</v>
      </c>
      <c r="R814">
        <f>IF(Table5[[#This Row],[Position]]="Data Analyst",1,0)</f>
        <v>0</v>
      </c>
      <c r="S814">
        <f>IF(Table5[[#This Row],[Position]]="Data Engineer",1,0)</f>
        <v>0</v>
      </c>
      <c r="T814">
        <f>IF(Table5[[#This Row],[Position]]="Risk Analyst",1,0)</f>
        <v>0</v>
      </c>
      <c r="U814">
        <f>IF(Table5[[#This Row],[Position]]="System Analyst",1,0)</f>
        <v>0</v>
      </c>
      <c r="V814">
        <f>IF(Table5[[#This Row],[Position]]="Business Analyst",1,0)</f>
        <v>0</v>
      </c>
    </row>
    <row r="815" spans="1:22" x14ac:dyDescent="0.2">
      <c r="A815" s="5" t="s">
        <v>55</v>
      </c>
      <c r="B815" s="5" t="s">
        <v>1672</v>
      </c>
      <c r="C815" s="5" t="s">
        <v>35</v>
      </c>
      <c r="D815" s="5" t="s">
        <v>1673</v>
      </c>
      <c r="E815" s="5" t="s">
        <v>560</v>
      </c>
      <c r="F815" s="5" t="s">
        <v>560</v>
      </c>
      <c r="G815" s="5" t="s">
        <v>560</v>
      </c>
      <c r="H815" s="5" t="s">
        <v>31</v>
      </c>
      <c r="I815" s="5" t="s">
        <v>1674</v>
      </c>
      <c r="J815" s="5" t="s">
        <v>20</v>
      </c>
      <c r="K815" s="5" t="s">
        <v>32</v>
      </c>
      <c r="L815" s="5" t="s">
        <v>21</v>
      </c>
      <c r="M815" s="17">
        <v>100000</v>
      </c>
      <c r="N815" s="17">
        <v>120000</v>
      </c>
      <c r="O815" s="18">
        <v>110000</v>
      </c>
      <c r="P815">
        <f t="shared" si="24"/>
        <v>0</v>
      </c>
      <c r="Q815" t="str">
        <f t="shared" si="25"/>
        <v>Central Canada</v>
      </c>
      <c r="R815">
        <f>IF(Table5[[#This Row],[Position]]="Data Analyst",1,0)</f>
        <v>0</v>
      </c>
      <c r="S815">
        <f>IF(Table5[[#This Row],[Position]]="Data Engineer",1,0)</f>
        <v>1</v>
      </c>
      <c r="T815">
        <f>IF(Table5[[#This Row],[Position]]="Risk Analyst",1,0)</f>
        <v>0</v>
      </c>
      <c r="U815">
        <f>IF(Table5[[#This Row],[Position]]="System Analyst",1,0)</f>
        <v>0</v>
      </c>
      <c r="V815">
        <f>IF(Table5[[#This Row],[Position]]="Business Analyst",1,0)</f>
        <v>0</v>
      </c>
    </row>
    <row r="816" spans="1:22" x14ac:dyDescent="0.2">
      <c r="A816" s="4" t="s">
        <v>13</v>
      </c>
      <c r="B816" s="4" t="s">
        <v>807</v>
      </c>
      <c r="C816" s="4" t="s">
        <v>28</v>
      </c>
      <c r="D816" s="4" t="s">
        <v>1675</v>
      </c>
      <c r="E816" s="4" t="s">
        <v>1504</v>
      </c>
      <c r="F816" s="4" t="s">
        <v>1504</v>
      </c>
      <c r="G816" s="4" t="s">
        <v>1504</v>
      </c>
      <c r="H816" s="4" t="s">
        <v>53</v>
      </c>
      <c r="I816" s="4" t="s">
        <v>87</v>
      </c>
      <c r="J816" s="4" t="s">
        <v>20</v>
      </c>
      <c r="K816" s="4" t="s">
        <v>32</v>
      </c>
      <c r="L816" s="4" t="s">
        <v>33</v>
      </c>
      <c r="M816" s="15">
        <v>81120</v>
      </c>
      <c r="N816" s="15">
        <v>81120</v>
      </c>
      <c r="O816" s="16">
        <v>81120</v>
      </c>
      <c r="P816">
        <f t="shared" si="24"/>
        <v>0</v>
      </c>
      <c r="Q816" t="str">
        <f t="shared" si="25"/>
        <v>Western Canada</v>
      </c>
      <c r="R816">
        <f>IF(Table5[[#This Row],[Position]]="Data Analyst",1,0)</f>
        <v>1</v>
      </c>
      <c r="S816">
        <f>IF(Table5[[#This Row],[Position]]="Data Engineer",1,0)</f>
        <v>0</v>
      </c>
      <c r="T816">
        <f>IF(Table5[[#This Row],[Position]]="Risk Analyst",1,0)</f>
        <v>0</v>
      </c>
      <c r="U816">
        <f>IF(Table5[[#This Row],[Position]]="System Analyst",1,0)</f>
        <v>0</v>
      </c>
      <c r="V816">
        <f>IF(Table5[[#This Row],[Position]]="Business Analyst",1,0)</f>
        <v>0</v>
      </c>
    </row>
    <row r="817" spans="1:22" x14ac:dyDescent="0.2">
      <c r="A817" s="5" t="s">
        <v>105</v>
      </c>
      <c r="B817" s="5" t="s">
        <v>1676</v>
      </c>
      <c r="C817" s="5" t="s">
        <v>1187</v>
      </c>
      <c r="D817" s="5" t="s">
        <v>1677</v>
      </c>
      <c r="E817" s="5" t="s">
        <v>37</v>
      </c>
      <c r="F817" s="5" t="s">
        <v>37</v>
      </c>
      <c r="G817" s="5" t="s">
        <v>37</v>
      </c>
      <c r="H817" s="5" t="s">
        <v>31</v>
      </c>
      <c r="I817" s="5" t="s">
        <v>1678</v>
      </c>
      <c r="J817" s="5" t="s">
        <v>20</v>
      </c>
      <c r="K817" s="5" t="s">
        <v>32</v>
      </c>
      <c r="L817" s="5" t="s">
        <v>21</v>
      </c>
      <c r="M817" s="17">
        <v>69000</v>
      </c>
      <c r="N817" s="17">
        <v>86000</v>
      </c>
      <c r="O817" s="18">
        <v>77500</v>
      </c>
      <c r="P817">
        <f t="shared" si="24"/>
        <v>0</v>
      </c>
      <c r="Q817" t="str">
        <f t="shared" si="25"/>
        <v>Central Canada</v>
      </c>
      <c r="R817">
        <f>IF(Table5[[#This Row],[Position]]="Data Analyst",1,0)</f>
        <v>0</v>
      </c>
      <c r="S817">
        <f>IF(Table5[[#This Row],[Position]]="Data Engineer",1,0)</f>
        <v>0</v>
      </c>
      <c r="T817">
        <f>IF(Table5[[#This Row],[Position]]="Risk Analyst",1,0)</f>
        <v>0</v>
      </c>
      <c r="U817">
        <f>IF(Table5[[#This Row],[Position]]="System Analyst",1,0)</f>
        <v>0</v>
      </c>
      <c r="V817">
        <f>IF(Table5[[#This Row],[Position]]="Business Analyst",1,0)</f>
        <v>0</v>
      </c>
    </row>
    <row r="818" spans="1:22" x14ac:dyDescent="0.2">
      <c r="A818" s="4" t="s">
        <v>48</v>
      </c>
      <c r="B818" s="4" t="s">
        <v>1679</v>
      </c>
      <c r="C818" s="4" t="s">
        <v>50</v>
      </c>
      <c r="D818" s="4" t="s">
        <v>1680</v>
      </c>
      <c r="E818" s="4" t="s">
        <v>17</v>
      </c>
      <c r="F818" s="4" t="s">
        <v>17</v>
      </c>
      <c r="G818" s="4" t="s">
        <v>17</v>
      </c>
      <c r="H818" s="4" t="s">
        <v>18</v>
      </c>
      <c r="I818" s="4" t="s">
        <v>1681</v>
      </c>
      <c r="J818" s="4" t="s">
        <v>20</v>
      </c>
      <c r="K818" s="4" t="s">
        <v>17</v>
      </c>
      <c r="L818" s="4" t="s">
        <v>21</v>
      </c>
      <c r="M818" s="15">
        <v>68500</v>
      </c>
      <c r="N818" s="15">
        <v>87000</v>
      </c>
      <c r="O818" s="16">
        <v>77750</v>
      </c>
      <c r="P818">
        <f t="shared" si="24"/>
        <v>1</v>
      </c>
      <c r="Q818" t="str">
        <f t="shared" si="25"/>
        <v>Northern Canada</v>
      </c>
      <c r="R818">
        <f>IF(Table5[[#This Row],[Position]]="Data Analyst",1,0)</f>
        <v>0</v>
      </c>
      <c r="S818">
        <f>IF(Table5[[#This Row],[Position]]="Data Engineer",1,0)</f>
        <v>0</v>
      </c>
      <c r="T818">
        <f>IF(Table5[[#This Row],[Position]]="Risk Analyst",1,0)</f>
        <v>0</v>
      </c>
      <c r="U818">
        <f>IF(Table5[[#This Row],[Position]]="System Analyst",1,0)</f>
        <v>0</v>
      </c>
      <c r="V818">
        <f>IF(Table5[[#This Row],[Position]]="Business Analyst",1,0)</f>
        <v>0</v>
      </c>
    </row>
    <row r="819" spans="1:22" x14ac:dyDescent="0.2">
      <c r="A819" s="5" t="s">
        <v>26</v>
      </c>
      <c r="B819" s="5" t="s">
        <v>1682</v>
      </c>
      <c r="C819" s="5" t="s">
        <v>23</v>
      </c>
      <c r="D819" s="5" t="s">
        <v>243</v>
      </c>
      <c r="E819" s="5" t="s">
        <v>1683</v>
      </c>
      <c r="F819" s="5" t="s">
        <v>1683</v>
      </c>
      <c r="G819" s="5" t="s">
        <v>1683</v>
      </c>
      <c r="H819" s="5" t="s">
        <v>53</v>
      </c>
      <c r="I819" s="5" t="s">
        <v>18</v>
      </c>
      <c r="J819" s="5" t="s">
        <v>20</v>
      </c>
      <c r="K819" s="5" t="s">
        <v>32</v>
      </c>
      <c r="L819" s="5" t="s">
        <v>39</v>
      </c>
      <c r="M819" s="17">
        <v>64123.59</v>
      </c>
      <c r="N819" s="17">
        <v>72674.350000000006</v>
      </c>
      <c r="O819" s="18">
        <v>68398.97</v>
      </c>
      <c r="P819">
        <f t="shared" si="24"/>
        <v>0</v>
      </c>
      <c r="Q819" t="str">
        <f t="shared" si="25"/>
        <v>Western Canada</v>
      </c>
      <c r="R819">
        <f>IF(Table5[[#This Row],[Position]]="Data Analyst",1,0)</f>
        <v>0</v>
      </c>
      <c r="S819">
        <f>IF(Table5[[#This Row],[Position]]="Data Engineer",1,0)</f>
        <v>0</v>
      </c>
      <c r="T819">
        <f>IF(Table5[[#This Row],[Position]]="Risk Analyst",1,0)</f>
        <v>0</v>
      </c>
      <c r="U819">
        <f>IF(Table5[[#This Row],[Position]]="System Analyst",1,0)</f>
        <v>0</v>
      </c>
      <c r="V819">
        <f>IF(Table5[[#This Row],[Position]]="Business Analyst",1,0)</f>
        <v>1</v>
      </c>
    </row>
    <row r="820" spans="1:22" x14ac:dyDescent="0.2">
      <c r="A820" s="4" t="s">
        <v>55</v>
      </c>
      <c r="B820" s="4" t="s">
        <v>1684</v>
      </c>
      <c r="C820" s="4" t="s">
        <v>23</v>
      </c>
      <c r="D820" s="4" t="s">
        <v>286</v>
      </c>
      <c r="E820" s="4" t="s">
        <v>37</v>
      </c>
      <c r="F820" s="4" t="s">
        <v>37</v>
      </c>
      <c r="G820" s="4" t="s">
        <v>37</v>
      </c>
      <c r="H820" s="4" t="s">
        <v>31</v>
      </c>
      <c r="I820" s="4" t="s">
        <v>1685</v>
      </c>
      <c r="J820" s="4" t="s">
        <v>45</v>
      </c>
      <c r="K820" s="4" t="s">
        <v>32</v>
      </c>
      <c r="L820" s="4" t="s">
        <v>21</v>
      </c>
      <c r="M820" s="15">
        <v>30240.560000000001</v>
      </c>
      <c r="N820" s="15">
        <v>57200</v>
      </c>
      <c r="O820" s="16">
        <v>43720.28</v>
      </c>
      <c r="P820">
        <f t="shared" si="24"/>
        <v>0</v>
      </c>
      <c r="Q820" t="str">
        <f t="shared" si="25"/>
        <v>Central Canada</v>
      </c>
      <c r="R820">
        <f>IF(Table5[[#This Row],[Position]]="Data Analyst",1,0)</f>
        <v>0</v>
      </c>
      <c r="S820">
        <f>IF(Table5[[#This Row],[Position]]="Data Engineer",1,0)</f>
        <v>0</v>
      </c>
      <c r="T820">
        <f>IF(Table5[[#This Row],[Position]]="Risk Analyst",1,0)</f>
        <v>0</v>
      </c>
      <c r="U820">
        <f>IF(Table5[[#This Row],[Position]]="System Analyst",1,0)</f>
        <v>0</v>
      </c>
      <c r="V820">
        <f>IF(Table5[[#This Row],[Position]]="Business Analyst",1,0)</f>
        <v>1</v>
      </c>
    </row>
    <row r="821" spans="1:22" x14ac:dyDescent="0.2">
      <c r="A821" s="5" t="s">
        <v>26</v>
      </c>
      <c r="B821" s="5" t="s">
        <v>1682</v>
      </c>
      <c r="C821" s="5" t="s">
        <v>23</v>
      </c>
      <c r="D821" s="5" t="s">
        <v>243</v>
      </c>
      <c r="E821" s="5" t="s">
        <v>1683</v>
      </c>
      <c r="F821" s="5" t="s">
        <v>1683</v>
      </c>
      <c r="G821" s="5" t="s">
        <v>1683</v>
      </c>
      <c r="H821" s="5" t="s">
        <v>53</v>
      </c>
      <c r="I821" s="5" t="s">
        <v>18</v>
      </c>
      <c r="J821" s="5" t="s">
        <v>20</v>
      </c>
      <c r="K821" s="5" t="s">
        <v>32</v>
      </c>
      <c r="L821" s="5" t="s">
        <v>39</v>
      </c>
      <c r="M821" s="17">
        <v>64123.59</v>
      </c>
      <c r="N821" s="17">
        <v>72674.350000000006</v>
      </c>
      <c r="O821" s="18">
        <v>68398.97</v>
      </c>
      <c r="P821">
        <f t="shared" si="24"/>
        <v>0</v>
      </c>
      <c r="Q821" t="str">
        <f t="shared" si="25"/>
        <v>Western Canada</v>
      </c>
      <c r="R821">
        <f>IF(Table5[[#This Row],[Position]]="Data Analyst",1,0)</f>
        <v>0</v>
      </c>
      <c r="S821">
        <f>IF(Table5[[#This Row],[Position]]="Data Engineer",1,0)</f>
        <v>0</v>
      </c>
      <c r="T821">
        <f>IF(Table5[[#This Row],[Position]]="Risk Analyst",1,0)</f>
        <v>0</v>
      </c>
      <c r="U821">
        <f>IF(Table5[[#This Row],[Position]]="System Analyst",1,0)</f>
        <v>0</v>
      </c>
      <c r="V821">
        <f>IF(Table5[[#This Row],[Position]]="Business Analyst",1,0)</f>
        <v>1</v>
      </c>
    </row>
    <row r="822" spans="1:22" x14ac:dyDescent="0.2">
      <c r="A822" s="4" t="s">
        <v>55</v>
      </c>
      <c r="B822" s="4" t="s">
        <v>1686</v>
      </c>
      <c r="C822" s="4" t="s">
        <v>1187</v>
      </c>
      <c r="D822" s="4" t="s">
        <v>1677</v>
      </c>
      <c r="E822" s="4" t="s">
        <v>37</v>
      </c>
      <c r="F822" s="4" t="s">
        <v>37</v>
      </c>
      <c r="G822" s="4" t="s">
        <v>37</v>
      </c>
      <c r="H822" s="4" t="s">
        <v>31</v>
      </c>
      <c r="I822" s="4" t="s">
        <v>1687</v>
      </c>
      <c r="J822" s="4" t="s">
        <v>45</v>
      </c>
      <c r="K822" s="4" t="s">
        <v>32</v>
      </c>
      <c r="L822" s="4" t="s">
        <v>21</v>
      </c>
      <c r="M822" s="15">
        <v>68000</v>
      </c>
      <c r="N822" s="15">
        <v>88300</v>
      </c>
      <c r="O822" s="16">
        <v>78150</v>
      </c>
      <c r="P822">
        <f t="shared" si="24"/>
        <v>0</v>
      </c>
      <c r="Q822" t="str">
        <f t="shared" si="25"/>
        <v>Central Canada</v>
      </c>
      <c r="R822">
        <f>IF(Table5[[#This Row],[Position]]="Data Analyst",1,0)</f>
        <v>0</v>
      </c>
      <c r="S822">
        <f>IF(Table5[[#This Row],[Position]]="Data Engineer",1,0)</f>
        <v>0</v>
      </c>
      <c r="T822">
        <f>IF(Table5[[#This Row],[Position]]="Risk Analyst",1,0)</f>
        <v>0</v>
      </c>
      <c r="U822">
        <f>IF(Table5[[#This Row],[Position]]="System Analyst",1,0)</f>
        <v>0</v>
      </c>
      <c r="V822">
        <f>IF(Table5[[#This Row],[Position]]="Business Analyst",1,0)</f>
        <v>0</v>
      </c>
    </row>
    <row r="823" spans="1:22" x14ac:dyDescent="0.2">
      <c r="A823" s="5" t="s">
        <v>48</v>
      </c>
      <c r="B823" s="5" t="s">
        <v>1688</v>
      </c>
      <c r="C823" s="5" t="s">
        <v>28</v>
      </c>
      <c r="D823" s="5" t="s">
        <v>993</v>
      </c>
      <c r="E823" s="5" t="s">
        <v>37</v>
      </c>
      <c r="F823" s="5" t="s">
        <v>37</v>
      </c>
      <c r="G823" s="5" t="s">
        <v>37</v>
      </c>
      <c r="H823" s="5" t="s">
        <v>31</v>
      </c>
      <c r="I823" s="5" t="s">
        <v>1689</v>
      </c>
      <c r="J823" s="5" t="s">
        <v>45</v>
      </c>
      <c r="K823" s="5" t="s">
        <v>32</v>
      </c>
      <c r="L823" s="5" t="s">
        <v>732</v>
      </c>
      <c r="M823" s="17">
        <v>68500</v>
      </c>
      <c r="N823" s="17">
        <v>87000</v>
      </c>
      <c r="O823" s="18">
        <v>77750</v>
      </c>
      <c r="P823">
        <f t="shared" si="24"/>
        <v>0</v>
      </c>
      <c r="Q823" t="str">
        <f t="shared" si="25"/>
        <v>Central Canada</v>
      </c>
      <c r="R823">
        <f>IF(Table5[[#This Row],[Position]]="Data Analyst",1,0)</f>
        <v>1</v>
      </c>
      <c r="S823">
        <f>IF(Table5[[#This Row],[Position]]="Data Engineer",1,0)</f>
        <v>0</v>
      </c>
      <c r="T823">
        <f>IF(Table5[[#This Row],[Position]]="Risk Analyst",1,0)</f>
        <v>0</v>
      </c>
      <c r="U823">
        <f>IF(Table5[[#This Row],[Position]]="System Analyst",1,0)</f>
        <v>0</v>
      </c>
      <c r="V823">
        <f>IF(Table5[[#This Row],[Position]]="Business Analyst",1,0)</f>
        <v>0</v>
      </c>
    </row>
    <row r="824" spans="1:22" x14ac:dyDescent="0.2">
      <c r="A824" s="4" t="s">
        <v>13</v>
      </c>
      <c r="B824" s="4" t="s">
        <v>807</v>
      </c>
      <c r="C824" s="4" t="s">
        <v>28</v>
      </c>
      <c r="D824" s="4" t="s">
        <v>1690</v>
      </c>
      <c r="E824" s="4" t="s">
        <v>123</v>
      </c>
      <c r="F824" s="4" t="s">
        <v>123</v>
      </c>
      <c r="G824" s="4" t="s">
        <v>123</v>
      </c>
      <c r="H824" s="4" t="s">
        <v>31</v>
      </c>
      <c r="I824" s="4" t="s">
        <v>87</v>
      </c>
      <c r="J824" s="4" t="s">
        <v>20</v>
      </c>
      <c r="K824" s="4" t="s">
        <v>32</v>
      </c>
      <c r="L824" s="4" t="s">
        <v>227</v>
      </c>
      <c r="M824" s="15">
        <v>89440</v>
      </c>
      <c r="N824" s="15">
        <v>89440</v>
      </c>
      <c r="O824" s="16">
        <v>89440</v>
      </c>
      <c r="P824">
        <f t="shared" si="24"/>
        <v>0</v>
      </c>
      <c r="Q824" t="str">
        <f t="shared" si="25"/>
        <v>Central Canada</v>
      </c>
      <c r="R824">
        <f>IF(Table5[[#This Row],[Position]]="Data Analyst",1,0)</f>
        <v>1</v>
      </c>
      <c r="S824">
        <f>IF(Table5[[#This Row],[Position]]="Data Engineer",1,0)</f>
        <v>0</v>
      </c>
      <c r="T824">
        <f>IF(Table5[[#This Row],[Position]]="Risk Analyst",1,0)</f>
        <v>0</v>
      </c>
      <c r="U824">
        <f>IF(Table5[[#This Row],[Position]]="System Analyst",1,0)</f>
        <v>0</v>
      </c>
      <c r="V824">
        <f>IF(Table5[[#This Row],[Position]]="Business Analyst",1,0)</f>
        <v>0</v>
      </c>
    </row>
    <row r="825" spans="1:22" x14ac:dyDescent="0.2">
      <c r="A825" s="5" t="s">
        <v>88</v>
      </c>
      <c r="B825" s="5" t="s">
        <v>645</v>
      </c>
      <c r="C825" s="5" t="s">
        <v>28</v>
      </c>
      <c r="D825" s="5" t="s">
        <v>1691</v>
      </c>
      <c r="E825" s="5" t="s">
        <v>600</v>
      </c>
      <c r="F825" s="5" t="s">
        <v>600</v>
      </c>
      <c r="G825" s="5" t="s">
        <v>600</v>
      </c>
      <c r="H825" s="5" t="s">
        <v>31</v>
      </c>
      <c r="I825" s="5" t="s">
        <v>18</v>
      </c>
      <c r="J825" s="5" t="s">
        <v>20</v>
      </c>
      <c r="K825" s="5" t="s">
        <v>32</v>
      </c>
      <c r="L825" s="5" t="s">
        <v>21</v>
      </c>
      <c r="M825" s="17">
        <v>68000</v>
      </c>
      <c r="N825" s="17">
        <v>68000</v>
      </c>
      <c r="O825" s="18">
        <v>68000</v>
      </c>
      <c r="P825">
        <f t="shared" si="24"/>
        <v>0</v>
      </c>
      <c r="Q825" t="str">
        <f t="shared" si="25"/>
        <v>Central Canada</v>
      </c>
      <c r="R825">
        <f>IF(Table5[[#This Row],[Position]]="Data Analyst",1,0)</f>
        <v>1</v>
      </c>
      <c r="S825">
        <f>IF(Table5[[#This Row],[Position]]="Data Engineer",1,0)</f>
        <v>0</v>
      </c>
      <c r="T825">
        <f>IF(Table5[[#This Row],[Position]]="Risk Analyst",1,0)</f>
        <v>0</v>
      </c>
      <c r="U825">
        <f>IF(Table5[[#This Row],[Position]]="System Analyst",1,0)</f>
        <v>0</v>
      </c>
      <c r="V825">
        <f>IF(Table5[[#This Row],[Position]]="Business Analyst",1,0)</f>
        <v>0</v>
      </c>
    </row>
    <row r="826" spans="1:22" x14ac:dyDescent="0.2">
      <c r="A826" s="4" t="s">
        <v>48</v>
      </c>
      <c r="B826" s="4" t="s">
        <v>1692</v>
      </c>
      <c r="C826" s="4" t="s">
        <v>50</v>
      </c>
      <c r="D826" s="4" t="s">
        <v>1693</v>
      </c>
      <c r="E826" s="4" t="s">
        <v>37</v>
      </c>
      <c r="F826" s="4" t="s">
        <v>37</v>
      </c>
      <c r="G826" s="4" t="s">
        <v>37</v>
      </c>
      <c r="H826" s="4" t="s">
        <v>31</v>
      </c>
      <c r="I826" s="4" t="s">
        <v>1694</v>
      </c>
      <c r="J826" s="4" t="s">
        <v>20</v>
      </c>
      <c r="K826" s="4" t="s">
        <v>32</v>
      </c>
      <c r="L826" s="4" t="s">
        <v>39</v>
      </c>
      <c r="M826" s="15">
        <v>68500</v>
      </c>
      <c r="N826" s="15">
        <v>87000</v>
      </c>
      <c r="O826" s="16">
        <v>77750</v>
      </c>
      <c r="P826">
        <f t="shared" si="24"/>
        <v>0</v>
      </c>
      <c r="Q826" t="str">
        <f t="shared" si="25"/>
        <v>Central Canada</v>
      </c>
      <c r="R826">
        <f>IF(Table5[[#This Row],[Position]]="Data Analyst",1,0)</f>
        <v>0</v>
      </c>
      <c r="S826">
        <f>IF(Table5[[#This Row],[Position]]="Data Engineer",1,0)</f>
        <v>0</v>
      </c>
      <c r="T826">
        <f>IF(Table5[[#This Row],[Position]]="Risk Analyst",1,0)</f>
        <v>0</v>
      </c>
      <c r="U826">
        <f>IF(Table5[[#This Row],[Position]]="System Analyst",1,0)</f>
        <v>0</v>
      </c>
      <c r="V826">
        <f>IF(Table5[[#This Row],[Position]]="Business Analyst",1,0)</f>
        <v>0</v>
      </c>
    </row>
    <row r="827" spans="1:22" x14ac:dyDescent="0.2">
      <c r="A827" s="5" t="s">
        <v>81</v>
      </c>
      <c r="B827" s="5" t="s">
        <v>1695</v>
      </c>
      <c r="C827" s="5" t="s">
        <v>50</v>
      </c>
      <c r="D827" s="5" t="s">
        <v>1696</v>
      </c>
      <c r="E827" s="5" t="s">
        <v>319</v>
      </c>
      <c r="F827" s="5" t="s">
        <v>319</v>
      </c>
      <c r="G827" s="5" t="s">
        <v>319</v>
      </c>
      <c r="H827" s="5" t="s">
        <v>31</v>
      </c>
      <c r="I827" s="5" t="s">
        <v>1697</v>
      </c>
      <c r="J827" s="5" t="s">
        <v>20</v>
      </c>
      <c r="K827" s="5" t="s">
        <v>32</v>
      </c>
      <c r="L827" s="5" t="s">
        <v>21</v>
      </c>
      <c r="M827" s="17">
        <v>65000</v>
      </c>
      <c r="N827" s="17">
        <v>65000</v>
      </c>
      <c r="O827" s="18">
        <v>65000</v>
      </c>
      <c r="P827">
        <f t="shared" si="24"/>
        <v>0</v>
      </c>
      <c r="Q827" t="str">
        <f t="shared" si="25"/>
        <v>Central Canada</v>
      </c>
      <c r="R827">
        <f>IF(Table5[[#This Row],[Position]]="Data Analyst",1,0)</f>
        <v>0</v>
      </c>
      <c r="S827">
        <f>IF(Table5[[#This Row],[Position]]="Data Engineer",1,0)</f>
        <v>0</v>
      </c>
      <c r="T827">
        <f>IF(Table5[[#This Row],[Position]]="Risk Analyst",1,0)</f>
        <v>0</v>
      </c>
      <c r="U827">
        <f>IF(Table5[[#This Row],[Position]]="System Analyst",1,0)</f>
        <v>0</v>
      </c>
      <c r="V827">
        <f>IF(Table5[[#This Row],[Position]]="Business Analyst",1,0)</f>
        <v>0</v>
      </c>
    </row>
    <row r="828" spans="1:22" x14ac:dyDescent="0.2">
      <c r="A828" s="4" t="s">
        <v>48</v>
      </c>
      <c r="B828" s="4" t="s">
        <v>1698</v>
      </c>
      <c r="C828" s="4" t="s">
        <v>90</v>
      </c>
      <c r="D828" s="4" t="s">
        <v>1699</v>
      </c>
      <c r="E828" s="4" t="s">
        <v>352</v>
      </c>
      <c r="F828" s="4" t="s">
        <v>352</v>
      </c>
      <c r="G828" s="4" t="s">
        <v>352</v>
      </c>
      <c r="H828" s="4" t="s">
        <v>53</v>
      </c>
      <c r="I828" s="4" t="s">
        <v>18</v>
      </c>
      <c r="J828" s="4" t="s">
        <v>20</v>
      </c>
      <c r="K828" s="4" t="s">
        <v>32</v>
      </c>
      <c r="L828" s="4" t="s">
        <v>33</v>
      </c>
      <c r="M828" s="15">
        <v>75600</v>
      </c>
      <c r="N828" s="15">
        <v>113400</v>
      </c>
      <c r="O828" s="16">
        <v>94500</v>
      </c>
      <c r="P828">
        <f t="shared" si="24"/>
        <v>0</v>
      </c>
      <c r="Q828" t="str">
        <f t="shared" si="25"/>
        <v>Western Canada</v>
      </c>
      <c r="R828">
        <f>IF(Table5[[#This Row],[Position]]="Data Analyst",1,0)</f>
        <v>0</v>
      </c>
      <c r="S828">
        <f>IF(Table5[[#This Row],[Position]]="Data Engineer",1,0)</f>
        <v>0</v>
      </c>
      <c r="T828">
        <f>IF(Table5[[#This Row],[Position]]="Risk Analyst",1,0)</f>
        <v>0</v>
      </c>
      <c r="U828">
        <f>IF(Table5[[#This Row],[Position]]="System Analyst",1,0)</f>
        <v>1</v>
      </c>
      <c r="V828">
        <f>IF(Table5[[#This Row],[Position]]="Business Analyst",1,0)</f>
        <v>0</v>
      </c>
    </row>
    <row r="829" spans="1:22" x14ac:dyDescent="0.2">
      <c r="A829" s="5" t="s">
        <v>48</v>
      </c>
      <c r="B829" s="5" t="s">
        <v>1700</v>
      </c>
      <c r="C829" s="5" t="s">
        <v>23</v>
      </c>
      <c r="D829" s="5" t="s">
        <v>1334</v>
      </c>
      <c r="E829" s="5" t="s">
        <v>37</v>
      </c>
      <c r="F829" s="5" t="s">
        <v>37</v>
      </c>
      <c r="G829" s="5" t="s">
        <v>37</v>
      </c>
      <c r="H829" s="5" t="s">
        <v>31</v>
      </c>
      <c r="I829" s="5" t="s">
        <v>54</v>
      </c>
      <c r="J829" s="5" t="s">
        <v>20</v>
      </c>
      <c r="K829" s="5" t="s">
        <v>32</v>
      </c>
      <c r="L829" s="5" t="s">
        <v>21</v>
      </c>
      <c r="M829" s="17">
        <v>68500</v>
      </c>
      <c r="N829" s="17">
        <v>87000</v>
      </c>
      <c r="O829" s="18">
        <v>77750</v>
      </c>
      <c r="P829">
        <f t="shared" si="24"/>
        <v>0</v>
      </c>
      <c r="Q829" t="str">
        <f t="shared" si="25"/>
        <v>Central Canada</v>
      </c>
      <c r="R829">
        <f>IF(Table5[[#This Row],[Position]]="Data Analyst",1,0)</f>
        <v>0</v>
      </c>
      <c r="S829">
        <f>IF(Table5[[#This Row],[Position]]="Data Engineer",1,0)</f>
        <v>0</v>
      </c>
      <c r="T829">
        <f>IF(Table5[[#This Row],[Position]]="Risk Analyst",1,0)</f>
        <v>0</v>
      </c>
      <c r="U829">
        <f>IF(Table5[[#This Row],[Position]]="System Analyst",1,0)</f>
        <v>0</v>
      </c>
      <c r="V829">
        <f>IF(Table5[[#This Row],[Position]]="Business Analyst",1,0)</f>
        <v>1</v>
      </c>
    </row>
    <row r="830" spans="1:22" x14ac:dyDescent="0.2">
      <c r="A830" s="4" t="s">
        <v>55</v>
      </c>
      <c r="B830" s="4" t="s">
        <v>1701</v>
      </c>
      <c r="C830" s="4" t="s">
        <v>23</v>
      </c>
      <c r="D830" s="4" t="s">
        <v>1612</v>
      </c>
      <c r="E830" s="4" t="s">
        <v>283</v>
      </c>
      <c r="F830" s="4" t="s">
        <v>283</v>
      </c>
      <c r="G830" s="4" t="s">
        <v>283</v>
      </c>
      <c r="H830" s="4" t="s">
        <v>146</v>
      </c>
      <c r="I830" s="4" t="s">
        <v>1702</v>
      </c>
      <c r="J830" s="4" t="s">
        <v>20</v>
      </c>
      <c r="K830" s="4" t="s">
        <v>32</v>
      </c>
      <c r="L830" s="4" t="s">
        <v>21</v>
      </c>
      <c r="M830" s="15">
        <v>68000</v>
      </c>
      <c r="N830" s="15">
        <v>88300</v>
      </c>
      <c r="O830" s="16">
        <v>78150</v>
      </c>
      <c r="P830">
        <f t="shared" si="24"/>
        <v>0</v>
      </c>
      <c r="Q830" t="str">
        <f t="shared" si="25"/>
        <v>Central Canada</v>
      </c>
      <c r="R830">
        <f>IF(Table5[[#This Row],[Position]]="Data Analyst",1,0)</f>
        <v>0</v>
      </c>
      <c r="S830">
        <f>IF(Table5[[#This Row],[Position]]="Data Engineer",1,0)</f>
        <v>0</v>
      </c>
      <c r="T830">
        <f>IF(Table5[[#This Row],[Position]]="Risk Analyst",1,0)</f>
        <v>0</v>
      </c>
      <c r="U830">
        <f>IF(Table5[[#This Row],[Position]]="System Analyst",1,0)</f>
        <v>0</v>
      </c>
      <c r="V830">
        <f>IF(Table5[[#This Row],[Position]]="Business Analyst",1,0)</f>
        <v>1</v>
      </c>
    </row>
    <row r="831" spans="1:22" x14ac:dyDescent="0.2">
      <c r="A831" s="5" t="s">
        <v>88</v>
      </c>
      <c r="B831" s="5" t="s">
        <v>537</v>
      </c>
      <c r="C831" s="5" t="s">
        <v>90</v>
      </c>
      <c r="D831" s="5" t="s">
        <v>1703</v>
      </c>
      <c r="E831" s="5" t="s">
        <v>37</v>
      </c>
      <c r="F831" s="5" t="s">
        <v>37</v>
      </c>
      <c r="G831" s="5" t="s">
        <v>37</v>
      </c>
      <c r="H831" s="5" t="s">
        <v>31</v>
      </c>
      <c r="I831" s="5" t="s">
        <v>1648</v>
      </c>
      <c r="J831" s="5" t="s">
        <v>20</v>
      </c>
      <c r="K831" s="5" t="s">
        <v>32</v>
      </c>
      <c r="L831" s="5" t="s">
        <v>320</v>
      </c>
      <c r="M831" s="17">
        <v>85816.8</v>
      </c>
      <c r="N831" s="17">
        <v>91520</v>
      </c>
      <c r="O831" s="18">
        <v>88668.4</v>
      </c>
      <c r="P831">
        <f t="shared" si="24"/>
        <v>0</v>
      </c>
      <c r="Q831" t="str">
        <f t="shared" si="25"/>
        <v>Central Canada</v>
      </c>
      <c r="R831">
        <f>IF(Table5[[#This Row],[Position]]="Data Analyst",1,0)</f>
        <v>0</v>
      </c>
      <c r="S831">
        <f>IF(Table5[[#This Row],[Position]]="Data Engineer",1,0)</f>
        <v>0</v>
      </c>
      <c r="T831">
        <f>IF(Table5[[#This Row],[Position]]="Risk Analyst",1,0)</f>
        <v>0</v>
      </c>
      <c r="U831">
        <f>IF(Table5[[#This Row],[Position]]="System Analyst",1,0)</f>
        <v>1</v>
      </c>
      <c r="V831">
        <f>IF(Table5[[#This Row],[Position]]="Business Analyst",1,0)</f>
        <v>0</v>
      </c>
    </row>
    <row r="832" spans="1:22" x14ac:dyDescent="0.2">
      <c r="A832" s="4" t="s">
        <v>26</v>
      </c>
      <c r="B832" s="4" t="s">
        <v>894</v>
      </c>
      <c r="C832" s="4" t="s">
        <v>50</v>
      </c>
      <c r="D832" s="4" t="s">
        <v>895</v>
      </c>
      <c r="E832" s="4" t="s">
        <v>63</v>
      </c>
      <c r="F832" s="4" t="s">
        <v>63</v>
      </c>
      <c r="G832" s="4" t="s">
        <v>63</v>
      </c>
      <c r="H832" s="4" t="s">
        <v>53</v>
      </c>
      <c r="I832" s="4" t="s">
        <v>586</v>
      </c>
      <c r="J832" s="4" t="s">
        <v>375</v>
      </c>
      <c r="K832" s="4" t="s">
        <v>32</v>
      </c>
      <c r="L832" s="4" t="s">
        <v>46</v>
      </c>
      <c r="M832" s="19">
        <v>60964.799999999901</v>
      </c>
      <c r="N832" s="19">
        <v>80017.599999999904</v>
      </c>
      <c r="O832" s="16">
        <v>70491.199999999997</v>
      </c>
      <c r="P832">
        <f t="shared" si="24"/>
        <v>0</v>
      </c>
      <c r="Q832" t="str">
        <f t="shared" si="25"/>
        <v>Western Canada</v>
      </c>
      <c r="R832">
        <f>IF(Table5[[#This Row],[Position]]="Data Analyst",1,0)</f>
        <v>0</v>
      </c>
      <c r="S832">
        <f>IF(Table5[[#This Row],[Position]]="Data Engineer",1,0)</f>
        <v>0</v>
      </c>
      <c r="T832">
        <f>IF(Table5[[#This Row],[Position]]="Risk Analyst",1,0)</f>
        <v>0</v>
      </c>
      <c r="U832">
        <f>IF(Table5[[#This Row],[Position]]="System Analyst",1,0)</f>
        <v>0</v>
      </c>
      <c r="V832">
        <f>IF(Table5[[#This Row],[Position]]="Business Analyst",1,0)</f>
        <v>0</v>
      </c>
    </row>
    <row r="833" spans="1:22" x14ac:dyDescent="0.2">
      <c r="A833" s="5" t="s">
        <v>105</v>
      </c>
      <c r="B833" s="5" t="s">
        <v>1704</v>
      </c>
      <c r="C833" s="5" t="s">
        <v>50</v>
      </c>
      <c r="D833" s="5" t="s">
        <v>1705</v>
      </c>
      <c r="E833" s="5" t="s">
        <v>37</v>
      </c>
      <c r="F833" s="5" t="s">
        <v>37</v>
      </c>
      <c r="G833" s="5" t="s">
        <v>37</v>
      </c>
      <c r="H833" s="5" t="s">
        <v>31</v>
      </c>
      <c r="I833" s="5" t="s">
        <v>1706</v>
      </c>
      <c r="J833" s="5" t="s">
        <v>20</v>
      </c>
      <c r="K833" s="5" t="s">
        <v>32</v>
      </c>
      <c r="L833" s="5" t="s">
        <v>21</v>
      </c>
      <c r="M833" s="17">
        <v>69000</v>
      </c>
      <c r="N833" s="17">
        <v>86000</v>
      </c>
      <c r="O833" s="18">
        <v>77500</v>
      </c>
      <c r="P833">
        <f t="shared" si="24"/>
        <v>0</v>
      </c>
      <c r="Q833" t="str">
        <f t="shared" si="25"/>
        <v>Central Canada</v>
      </c>
      <c r="R833">
        <f>IF(Table5[[#This Row],[Position]]="Data Analyst",1,0)</f>
        <v>0</v>
      </c>
      <c r="S833">
        <f>IF(Table5[[#This Row],[Position]]="Data Engineer",1,0)</f>
        <v>0</v>
      </c>
      <c r="T833">
        <f>IF(Table5[[#This Row],[Position]]="Risk Analyst",1,0)</f>
        <v>0</v>
      </c>
      <c r="U833">
        <f>IF(Table5[[#This Row],[Position]]="System Analyst",1,0)</f>
        <v>0</v>
      </c>
      <c r="V833">
        <f>IF(Table5[[#This Row],[Position]]="Business Analyst",1,0)</f>
        <v>0</v>
      </c>
    </row>
    <row r="834" spans="1:22" x14ac:dyDescent="0.2">
      <c r="A834" s="4" t="s">
        <v>13</v>
      </c>
      <c r="B834" s="4" t="s">
        <v>1708</v>
      </c>
      <c r="C834" s="4" t="s">
        <v>35</v>
      </c>
      <c r="D834" s="4" t="s">
        <v>1709</v>
      </c>
      <c r="E834" s="4" t="s">
        <v>1710</v>
      </c>
      <c r="F834" s="4" t="s">
        <v>1710</v>
      </c>
      <c r="G834" s="4" t="s">
        <v>1710</v>
      </c>
      <c r="H834" s="4" t="s">
        <v>53</v>
      </c>
      <c r="I834" s="4" t="s">
        <v>18</v>
      </c>
      <c r="J834" s="4" t="s">
        <v>45</v>
      </c>
      <c r="K834" s="4" t="s">
        <v>32</v>
      </c>
      <c r="L834" s="4" t="s">
        <v>21</v>
      </c>
      <c r="M834" s="15">
        <v>76000</v>
      </c>
      <c r="N834" s="15">
        <v>89440</v>
      </c>
      <c r="O834" s="16">
        <v>82720</v>
      </c>
      <c r="P834">
        <f t="shared" si="24"/>
        <v>0</v>
      </c>
      <c r="Q834" t="str">
        <f t="shared" si="25"/>
        <v>Western Canada</v>
      </c>
      <c r="R834">
        <f>IF(Table5[[#This Row],[Position]]="Data Analyst",1,0)</f>
        <v>0</v>
      </c>
      <c r="S834">
        <f>IF(Table5[[#This Row],[Position]]="Data Engineer",1,0)</f>
        <v>1</v>
      </c>
      <c r="T834">
        <f>IF(Table5[[#This Row],[Position]]="Risk Analyst",1,0)</f>
        <v>0</v>
      </c>
      <c r="U834">
        <f>IF(Table5[[#This Row],[Position]]="System Analyst",1,0)</f>
        <v>0</v>
      </c>
      <c r="V834">
        <f>IF(Table5[[#This Row],[Position]]="Business Analyst",1,0)</f>
        <v>0</v>
      </c>
    </row>
    <row r="835" spans="1:22" x14ac:dyDescent="0.2">
      <c r="A835" s="5" t="s">
        <v>96</v>
      </c>
      <c r="B835" s="5" t="s">
        <v>1711</v>
      </c>
      <c r="C835" s="5" t="s">
        <v>50</v>
      </c>
      <c r="D835" s="5" t="s">
        <v>1712</v>
      </c>
      <c r="E835" s="5" t="s">
        <v>99</v>
      </c>
      <c r="F835" s="5" t="s">
        <v>99</v>
      </c>
      <c r="G835" s="5" t="s">
        <v>99</v>
      </c>
      <c r="H835" s="5" t="s">
        <v>100</v>
      </c>
      <c r="I835" s="5" t="s">
        <v>18</v>
      </c>
      <c r="J835" s="5" t="s">
        <v>20</v>
      </c>
      <c r="K835" s="5" t="s">
        <v>32</v>
      </c>
      <c r="L835" s="5" t="s">
        <v>21</v>
      </c>
      <c r="M835" s="17">
        <v>102315.2</v>
      </c>
      <c r="N835" s="17">
        <v>102315.2</v>
      </c>
      <c r="O835" s="18">
        <v>102315.2</v>
      </c>
      <c r="P835">
        <f t="shared" ref="P835:P898" si="26">IF(F835="Remote",1,0)</f>
        <v>0</v>
      </c>
      <c r="Q835" t="str">
        <f t="shared" ref="Q835:Q898" si="27">IF(OR(H835="AB",H835="BC",H835="SK"),"Western Canada",
 IF(OR(H835="ON",H835="QC",H835="MB"),"Central Canada",
 IF(OR(H835="NS",H835="NB",H835="PE",H835="NL"),"Atlantic Canada",
 "Northern Canada")))</f>
        <v>Western Canada</v>
      </c>
      <c r="R835">
        <f>IF(Table5[[#This Row],[Position]]="Data Analyst",1,0)</f>
        <v>0</v>
      </c>
      <c r="S835">
        <f>IF(Table5[[#This Row],[Position]]="Data Engineer",1,0)</f>
        <v>0</v>
      </c>
      <c r="T835">
        <f>IF(Table5[[#This Row],[Position]]="Risk Analyst",1,0)</f>
        <v>0</v>
      </c>
      <c r="U835">
        <f>IF(Table5[[#This Row],[Position]]="System Analyst",1,0)</f>
        <v>0</v>
      </c>
      <c r="V835">
        <f>IF(Table5[[#This Row],[Position]]="Business Analyst",1,0)</f>
        <v>0</v>
      </c>
    </row>
    <row r="836" spans="1:22" x14ac:dyDescent="0.2">
      <c r="A836" s="4" t="s">
        <v>26</v>
      </c>
      <c r="B836" s="4" t="s">
        <v>1713</v>
      </c>
      <c r="C836" s="4" t="s">
        <v>90</v>
      </c>
      <c r="D836" s="4" t="s">
        <v>617</v>
      </c>
      <c r="E836" s="4" t="s">
        <v>1835</v>
      </c>
      <c r="F836" s="4" t="s">
        <v>1835</v>
      </c>
      <c r="G836" s="4" t="s">
        <v>1835</v>
      </c>
      <c r="H836" s="4" t="s">
        <v>146</v>
      </c>
      <c r="I836" s="4" t="s">
        <v>618</v>
      </c>
      <c r="J836" s="4" t="s">
        <v>20</v>
      </c>
      <c r="K836" s="4" t="s">
        <v>32</v>
      </c>
      <c r="L836" s="4" t="s">
        <v>93</v>
      </c>
      <c r="M836" s="15">
        <v>64123.59</v>
      </c>
      <c r="N836" s="15">
        <v>86600</v>
      </c>
      <c r="O836" s="16">
        <v>75361.794999999998</v>
      </c>
      <c r="P836">
        <f t="shared" si="26"/>
        <v>0</v>
      </c>
      <c r="Q836" t="str">
        <f t="shared" si="27"/>
        <v>Central Canada</v>
      </c>
      <c r="R836">
        <f>IF(Table5[[#This Row],[Position]]="Data Analyst",1,0)</f>
        <v>0</v>
      </c>
      <c r="S836">
        <f>IF(Table5[[#This Row],[Position]]="Data Engineer",1,0)</f>
        <v>0</v>
      </c>
      <c r="T836">
        <f>IF(Table5[[#This Row],[Position]]="Risk Analyst",1,0)</f>
        <v>0</v>
      </c>
      <c r="U836">
        <f>IF(Table5[[#This Row],[Position]]="System Analyst",1,0)</f>
        <v>1</v>
      </c>
      <c r="V836">
        <f>IF(Table5[[#This Row],[Position]]="Business Analyst",1,0)</f>
        <v>0</v>
      </c>
    </row>
    <row r="837" spans="1:22" x14ac:dyDescent="0.2">
      <c r="A837" s="5" t="s">
        <v>424</v>
      </c>
      <c r="B837" s="5" t="s">
        <v>450</v>
      </c>
      <c r="C837" s="5" t="s">
        <v>50</v>
      </c>
      <c r="D837" s="5" t="s">
        <v>1716</v>
      </c>
      <c r="E837" s="5" t="s">
        <v>216</v>
      </c>
      <c r="F837" s="5" t="s">
        <v>216</v>
      </c>
      <c r="G837" s="5" t="s">
        <v>216</v>
      </c>
      <c r="H837" s="5" t="s">
        <v>53</v>
      </c>
      <c r="I837" s="5" t="s">
        <v>87</v>
      </c>
      <c r="J837" s="5" t="s">
        <v>20</v>
      </c>
      <c r="K837" s="5" t="s">
        <v>32</v>
      </c>
      <c r="L837" s="5" t="s">
        <v>241</v>
      </c>
      <c r="M837" s="17">
        <v>76960</v>
      </c>
      <c r="N837" s="17">
        <v>76960</v>
      </c>
      <c r="O837" s="18">
        <v>76960</v>
      </c>
      <c r="P837">
        <f t="shared" si="26"/>
        <v>0</v>
      </c>
      <c r="Q837" t="str">
        <f t="shared" si="27"/>
        <v>Western Canada</v>
      </c>
      <c r="R837">
        <f>IF(Table5[[#This Row],[Position]]="Data Analyst",1,0)</f>
        <v>0</v>
      </c>
      <c r="S837">
        <f>IF(Table5[[#This Row],[Position]]="Data Engineer",1,0)</f>
        <v>0</v>
      </c>
      <c r="T837">
        <f>IF(Table5[[#This Row],[Position]]="Risk Analyst",1,0)</f>
        <v>0</v>
      </c>
      <c r="U837">
        <f>IF(Table5[[#This Row],[Position]]="System Analyst",1,0)</f>
        <v>0</v>
      </c>
      <c r="V837">
        <f>IF(Table5[[#This Row],[Position]]="Business Analyst",1,0)</f>
        <v>0</v>
      </c>
    </row>
    <row r="838" spans="1:22" x14ac:dyDescent="0.2">
      <c r="A838" s="4" t="s">
        <v>81</v>
      </c>
      <c r="B838" s="4" t="s">
        <v>1717</v>
      </c>
      <c r="C838" s="4" t="s">
        <v>23</v>
      </c>
      <c r="D838" s="4" t="s">
        <v>1718</v>
      </c>
      <c r="E838" s="4" t="s">
        <v>37</v>
      </c>
      <c r="F838" s="4" t="s">
        <v>37</v>
      </c>
      <c r="G838" s="4" t="s">
        <v>37</v>
      </c>
      <c r="H838" s="4" t="s">
        <v>31</v>
      </c>
      <c r="I838" s="4" t="s">
        <v>1719</v>
      </c>
      <c r="J838" s="4" t="s">
        <v>20</v>
      </c>
      <c r="K838" s="4" t="s">
        <v>32</v>
      </c>
      <c r="L838" s="4" t="s">
        <v>33</v>
      </c>
      <c r="M838" s="15">
        <v>66000</v>
      </c>
      <c r="N838" s="15">
        <v>84500</v>
      </c>
      <c r="O838" s="16">
        <v>75250</v>
      </c>
      <c r="P838">
        <f t="shared" si="26"/>
        <v>0</v>
      </c>
      <c r="Q838" t="str">
        <f t="shared" si="27"/>
        <v>Central Canada</v>
      </c>
      <c r="R838">
        <f>IF(Table5[[#This Row],[Position]]="Data Analyst",1,0)</f>
        <v>0</v>
      </c>
      <c r="S838">
        <f>IF(Table5[[#This Row],[Position]]="Data Engineer",1,0)</f>
        <v>0</v>
      </c>
      <c r="T838">
        <f>IF(Table5[[#This Row],[Position]]="Risk Analyst",1,0)</f>
        <v>0</v>
      </c>
      <c r="U838">
        <f>IF(Table5[[#This Row],[Position]]="System Analyst",1,0)</f>
        <v>0</v>
      </c>
      <c r="V838">
        <f>IF(Table5[[#This Row],[Position]]="Business Analyst",1,0)</f>
        <v>1</v>
      </c>
    </row>
    <row r="839" spans="1:22" x14ac:dyDescent="0.2">
      <c r="A839" s="5" t="s">
        <v>96</v>
      </c>
      <c r="B839" s="5" t="s">
        <v>1720</v>
      </c>
      <c r="C839" s="5" t="s">
        <v>50</v>
      </c>
      <c r="D839" s="5" t="s">
        <v>1612</v>
      </c>
      <c r="E839" s="5" t="s">
        <v>283</v>
      </c>
      <c r="F839" s="5" t="s">
        <v>283</v>
      </c>
      <c r="G839" s="5" t="s">
        <v>283</v>
      </c>
      <c r="H839" s="5" t="s">
        <v>146</v>
      </c>
      <c r="I839" s="5" t="s">
        <v>1721</v>
      </c>
      <c r="J839" s="5" t="s">
        <v>20</v>
      </c>
      <c r="K839" s="5" t="s">
        <v>32</v>
      </c>
      <c r="L839" s="5" t="s">
        <v>21</v>
      </c>
      <c r="M839" s="17">
        <v>50000</v>
      </c>
      <c r="N839" s="17">
        <v>76458</v>
      </c>
      <c r="O839" s="18">
        <v>63229</v>
      </c>
      <c r="P839">
        <f t="shared" si="26"/>
        <v>0</v>
      </c>
      <c r="Q839" t="str">
        <f t="shared" si="27"/>
        <v>Central Canada</v>
      </c>
      <c r="R839">
        <f>IF(Table5[[#This Row],[Position]]="Data Analyst",1,0)</f>
        <v>0</v>
      </c>
      <c r="S839">
        <f>IF(Table5[[#This Row],[Position]]="Data Engineer",1,0)</f>
        <v>0</v>
      </c>
      <c r="T839">
        <f>IF(Table5[[#This Row],[Position]]="Risk Analyst",1,0)</f>
        <v>0</v>
      </c>
      <c r="U839">
        <f>IF(Table5[[#This Row],[Position]]="System Analyst",1,0)</f>
        <v>0</v>
      </c>
      <c r="V839">
        <f>IF(Table5[[#This Row],[Position]]="Business Analyst",1,0)</f>
        <v>0</v>
      </c>
    </row>
    <row r="840" spans="1:22" x14ac:dyDescent="0.2">
      <c r="A840" s="4" t="s">
        <v>96</v>
      </c>
      <c r="B840" s="4" t="s">
        <v>1722</v>
      </c>
      <c r="C840" s="4" t="s">
        <v>50</v>
      </c>
      <c r="D840" s="4" t="s">
        <v>1287</v>
      </c>
      <c r="E840" s="4" t="s">
        <v>37</v>
      </c>
      <c r="F840" s="4" t="s">
        <v>37</v>
      </c>
      <c r="G840" s="4" t="s">
        <v>37</v>
      </c>
      <c r="H840" s="4" t="s">
        <v>31</v>
      </c>
      <c r="I840" s="4" t="s">
        <v>1723</v>
      </c>
      <c r="J840" s="4" t="s">
        <v>20</v>
      </c>
      <c r="K840" s="4" t="s">
        <v>32</v>
      </c>
      <c r="L840" s="4" t="s">
        <v>21</v>
      </c>
      <c r="M840" s="15">
        <v>30240.560000000001</v>
      </c>
      <c r="N840" s="15">
        <v>57200</v>
      </c>
      <c r="O840" s="16">
        <v>43720.28</v>
      </c>
      <c r="P840">
        <f t="shared" si="26"/>
        <v>0</v>
      </c>
      <c r="Q840" t="str">
        <f t="shared" si="27"/>
        <v>Central Canada</v>
      </c>
      <c r="R840">
        <f>IF(Table5[[#This Row],[Position]]="Data Analyst",1,0)</f>
        <v>0</v>
      </c>
      <c r="S840">
        <f>IF(Table5[[#This Row],[Position]]="Data Engineer",1,0)</f>
        <v>0</v>
      </c>
      <c r="T840">
        <f>IF(Table5[[#This Row],[Position]]="Risk Analyst",1,0)</f>
        <v>0</v>
      </c>
      <c r="U840">
        <f>IF(Table5[[#This Row],[Position]]="System Analyst",1,0)</f>
        <v>0</v>
      </c>
      <c r="V840">
        <f>IF(Table5[[#This Row],[Position]]="Business Analyst",1,0)</f>
        <v>0</v>
      </c>
    </row>
    <row r="841" spans="1:22" x14ac:dyDescent="0.2">
      <c r="A841" s="5" t="s">
        <v>48</v>
      </c>
      <c r="B841" s="5" t="s">
        <v>1724</v>
      </c>
      <c r="C841" s="5" t="s">
        <v>23</v>
      </c>
      <c r="D841" s="5" t="s">
        <v>484</v>
      </c>
      <c r="E841" s="5" t="s">
        <v>37</v>
      </c>
      <c r="F841" s="5" t="s">
        <v>37</v>
      </c>
      <c r="G841" s="5" t="s">
        <v>37</v>
      </c>
      <c r="H841" s="5" t="s">
        <v>31</v>
      </c>
      <c r="I841" s="5" t="s">
        <v>1424</v>
      </c>
      <c r="J841" s="5" t="s">
        <v>223</v>
      </c>
      <c r="K841" s="5" t="s">
        <v>32</v>
      </c>
      <c r="L841" s="5" t="s">
        <v>33</v>
      </c>
      <c r="M841" s="17">
        <v>68500</v>
      </c>
      <c r="N841" s="17">
        <v>87000</v>
      </c>
      <c r="O841" s="18">
        <v>77750</v>
      </c>
      <c r="P841">
        <f t="shared" si="26"/>
        <v>0</v>
      </c>
      <c r="Q841" t="str">
        <f t="shared" si="27"/>
        <v>Central Canada</v>
      </c>
      <c r="R841">
        <f>IF(Table5[[#This Row],[Position]]="Data Analyst",1,0)</f>
        <v>0</v>
      </c>
      <c r="S841">
        <f>IF(Table5[[#This Row],[Position]]="Data Engineer",1,0)</f>
        <v>0</v>
      </c>
      <c r="T841">
        <f>IF(Table5[[#This Row],[Position]]="Risk Analyst",1,0)</f>
        <v>0</v>
      </c>
      <c r="U841">
        <f>IF(Table5[[#This Row],[Position]]="System Analyst",1,0)</f>
        <v>0</v>
      </c>
      <c r="V841">
        <f>IF(Table5[[#This Row],[Position]]="Business Analyst",1,0)</f>
        <v>1</v>
      </c>
    </row>
    <row r="842" spans="1:22" x14ac:dyDescent="0.2">
      <c r="A842" s="4" t="s">
        <v>55</v>
      </c>
      <c r="B842" s="4" t="s">
        <v>1725</v>
      </c>
      <c r="C842" s="4" t="s">
        <v>50</v>
      </c>
      <c r="D842" s="4" t="s">
        <v>1726</v>
      </c>
      <c r="E842" s="4" t="s">
        <v>1835</v>
      </c>
      <c r="F842" s="4" t="s">
        <v>1835</v>
      </c>
      <c r="G842" s="4" t="s">
        <v>1835</v>
      </c>
      <c r="H842" s="4" t="s">
        <v>146</v>
      </c>
      <c r="I842" s="4" t="s">
        <v>54</v>
      </c>
      <c r="J842" s="4" t="s">
        <v>20</v>
      </c>
      <c r="K842" s="4" t="s">
        <v>32</v>
      </c>
      <c r="L842" s="4" t="s">
        <v>21</v>
      </c>
      <c r="M842" s="15">
        <v>68000</v>
      </c>
      <c r="N842" s="15">
        <v>88300</v>
      </c>
      <c r="O842" s="16">
        <v>78150</v>
      </c>
      <c r="P842">
        <f t="shared" si="26"/>
        <v>0</v>
      </c>
      <c r="Q842" t="str">
        <f t="shared" si="27"/>
        <v>Central Canada</v>
      </c>
      <c r="R842">
        <f>IF(Table5[[#This Row],[Position]]="Data Analyst",1,0)</f>
        <v>0</v>
      </c>
      <c r="S842">
        <f>IF(Table5[[#This Row],[Position]]="Data Engineer",1,0)</f>
        <v>0</v>
      </c>
      <c r="T842">
        <f>IF(Table5[[#This Row],[Position]]="Risk Analyst",1,0)</f>
        <v>0</v>
      </c>
      <c r="U842">
        <f>IF(Table5[[#This Row],[Position]]="System Analyst",1,0)</f>
        <v>0</v>
      </c>
      <c r="V842">
        <f>IF(Table5[[#This Row],[Position]]="Business Analyst",1,0)</f>
        <v>0</v>
      </c>
    </row>
    <row r="843" spans="1:22" x14ac:dyDescent="0.2">
      <c r="A843" s="5" t="s">
        <v>424</v>
      </c>
      <c r="B843" s="5" t="s">
        <v>450</v>
      </c>
      <c r="C843" s="5" t="s">
        <v>50</v>
      </c>
      <c r="D843" s="5" t="s">
        <v>1727</v>
      </c>
      <c r="E843" s="5" t="s">
        <v>216</v>
      </c>
      <c r="F843" s="5" t="s">
        <v>216</v>
      </c>
      <c r="G843" s="5" t="s">
        <v>216</v>
      </c>
      <c r="H843" s="5" t="s">
        <v>53</v>
      </c>
      <c r="I843" s="5" t="s">
        <v>1728</v>
      </c>
      <c r="J843" s="5" t="s">
        <v>20</v>
      </c>
      <c r="K843" s="5" t="s">
        <v>32</v>
      </c>
      <c r="L843" s="5" t="s">
        <v>21</v>
      </c>
      <c r="M843" s="17">
        <v>87360</v>
      </c>
      <c r="N843" s="17">
        <v>87360</v>
      </c>
      <c r="O843" s="18">
        <v>87360</v>
      </c>
      <c r="P843">
        <f t="shared" si="26"/>
        <v>0</v>
      </c>
      <c r="Q843" t="str">
        <f t="shared" si="27"/>
        <v>Western Canada</v>
      </c>
      <c r="R843">
        <f>IF(Table5[[#This Row],[Position]]="Data Analyst",1,0)</f>
        <v>0</v>
      </c>
      <c r="S843">
        <f>IF(Table5[[#This Row],[Position]]="Data Engineer",1,0)</f>
        <v>0</v>
      </c>
      <c r="T843">
        <f>IF(Table5[[#This Row],[Position]]="Risk Analyst",1,0)</f>
        <v>0</v>
      </c>
      <c r="U843">
        <f>IF(Table5[[#This Row],[Position]]="System Analyst",1,0)</f>
        <v>0</v>
      </c>
      <c r="V843">
        <f>IF(Table5[[#This Row],[Position]]="Business Analyst",1,0)</f>
        <v>0</v>
      </c>
    </row>
    <row r="844" spans="1:22" x14ac:dyDescent="0.2">
      <c r="A844" s="4" t="s">
        <v>81</v>
      </c>
      <c r="B844" s="4" t="s">
        <v>1030</v>
      </c>
      <c r="C844" s="4" t="s">
        <v>1031</v>
      </c>
      <c r="D844" s="4" t="s">
        <v>1729</v>
      </c>
      <c r="E844" s="4" t="s">
        <v>1730</v>
      </c>
      <c r="F844" s="4" t="s">
        <v>1730</v>
      </c>
      <c r="G844" s="4" t="s">
        <v>1730</v>
      </c>
      <c r="H844" s="4" t="s">
        <v>178</v>
      </c>
      <c r="I844" s="4" t="s">
        <v>1344</v>
      </c>
      <c r="J844" s="4" t="s">
        <v>20</v>
      </c>
      <c r="K844" s="4" t="s">
        <v>32</v>
      </c>
      <c r="L844" s="4" t="s">
        <v>21</v>
      </c>
      <c r="M844" s="15">
        <v>66000</v>
      </c>
      <c r="N844" s="15">
        <v>84500</v>
      </c>
      <c r="O844" s="16">
        <v>75250</v>
      </c>
      <c r="P844">
        <f t="shared" si="26"/>
        <v>0</v>
      </c>
      <c r="Q844" t="str">
        <f t="shared" si="27"/>
        <v>Atlantic Canada</v>
      </c>
      <c r="R844">
        <f>IF(Table5[[#This Row],[Position]]="Data Analyst",1,0)</f>
        <v>0</v>
      </c>
      <c r="S844">
        <f>IF(Table5[[#This Row],[Position]]="Data Engineer",1,0)</f>
        <v>0</v>
      </c>
      <c r="T844">
        <f>IF(Table5[[#This Row],[Position]]="Risk Analyst",1,0)</f>
        <v>0</v>
      </c>
      <c r="U844">
        <f>IF(Table5[[#This Row],[Position]]="System Analyst",1,0)</f>
        <v>0</v>
      </c>
      <c r="V844">
        <f>IF(Table5[[#This Row],[Position]]="Business Analyst",1,0)</f>
        <v>0</v>
      </c>
    </row>
    <row r="845" spans="1:22" x14ac:dyDescent="0.2">
      <c r="A845" s="5" t="s">
        <v>81</v>
      </c>
      <c r="B845" s="5" t="s">
        <v>217</v>
      </c>
      <c r="C845" s="5" t="s">
        <v>23</v>
      </c>
      <c r="D845" s="5" t="s">
        <v>462</v>
      </c>
      <c r="E845" s="5" t="s">
        <v>63</v>
      </c>
      <c r="F845" s="5" t="s">
        <v>63</v>
      </c>
      <c r="G845" s="5" t="s">
        <v>63</v>
      </c>
      <c r="H845" s="5" t="s">
        <v>53</v>
      </c>
      <c r="I845" s="5" t="s">
        <v>463</v>
      </c>
      <c r="J845" s="5" t="s">
        <v>45</v>
      </c>
      <c r="K845" s="5" t="s">
        <v>32</v>
      </c>
      <c r="L845" s="5" t="s">
        <v>21</v>
      </c>
      <c r="M845" s="17">
        <v>66000</v>
      </c>
      <c r="N845" s="17">
        <v>84500</v>
      </c>
      <c r="O845" s="18">
        <v>75250</v>
      </c>
      <c r="P845">
        <f t="shared" si="26"/>
        <v>0</v>
      </c>
      <c r="Q845" t="str">
        <f t="shared" si="27"/>
        <v>Western Canada</v>
      </c>
      <c r="R845">
        <f>IF(Table5[[#This Row],[Position]]="Data Analyst",1,0)</f>
        <v>0</v>
      </c>
      <c r="S845">
        <f>IF(Table5[[#This Row],[Position]]="Data Engineer",1,0)</f>
        <v>0</v>
      </c>
      <c r="T845">
        <f>IF(Table5[[#This Row],[Position]]="Risk Analyst",1,0)</f>
        <v>0</v>
      </c>
      <c r="U845">
        <f>IF(Table5[[#This Row],[Position]]="System Analyst",1,0)</f>
        <v>0</v>
      </c>
      <c r="V845">
        <f>IF(Table5[[#This Row],[Position]]="Business Analyst",1,0)</f>
        <v>1</v>
      </c>
    </row>
    <row r="846" spans="1:22" x14ac:dyDescent="0.2">
      <c r="A846" s="4" t="s">
        <v>88</v>
      </c>
      <c r="B846" s="4" t="s">
        <v>972</v>
      </c>
      <c r="C846" s="4" t="s">
        <v>23</v>
      </c>
      <c r="D846" s="4" t="s">
        <v>1523</v>
      </c>
      <c r="E846" s="4" t="s">
        <v>316</v>
      </c>
      <c r="F846" s="4" t="s">
        <v>316</v>
      </c>
      <c r="G846" s="4" t="s">
        <v>316</v>
      </c>
      <c r="H846" s="4" t="s">
        <v>31</v>
      </c>
      <c r="I846" s="4" t="s">
        <v>18</v>
      </c>
      <c r="J846" s="4" t="s">
        <v>20</v>
      </c>
      <c r="K846" s="4" t="s">
        <v>32</v>
      </c>
      <c r="L846" s="4" t="s">
        <v>21</v>
      </c>
      <c r="M846" s="15">
        <v>90480</v>
      </c>
      <c r="N846" s="15">
        <v>90480</v>
      </c>
      <c r="O846" s="16">
        <v>90480</v>
      </c>
      <c r="P846">
        <f t="shared" si="26"/>
        <v>0</v>
      </c>
      <c r="Q846" t="str">
        <f t="shared" si="27"/>
        <v>Central Canada</v>
      </c>
      <c r="R846">
        <f>IF(Table5[[#This Row],[Position]]="Data Analyst",1,0)</f>
        <v>0</v>
      </c>
      <c r="S846">
        <f>IF(Table5[[#This Row],[Position]]="Data Engineer",1,0)</f>
        <v>0</v>
      </c>
      <c r="T846">
        <f>IF(Table5[[#This Row],[Position]]="Risk Analyst",1,0)</f>
        <v>0</v>
      </c>
      <c r="U846">
        <f>IF(Table5[[#This Row],[Position]]="System Analyst",1,0)</f>
        <v>0</v>
      </c>
      <c r="V846">
        <f>IF(Table5[[#This Row],[Position]]="Business Analyst",1,0)</f>
        <v>1</v>
      </c>
    </row>
    <row r="847" spans="1:22" x14ac:dyDescent="0.2">
      <c r="A847" s="5" t="s">
        <v>81</v>
      </c>
      <c r="B847" s="5" t="s">
        <v>1731</v>
      </c>
      <c r="C847" s="5" t="s">
        <v>50</v>
      </c>
      <c r="D847" s="5" t="s">
        <v>286</v>
      </c>
      <c r="E847" s="5" t="s">
        <v>37</v>
      </c>
      <c r="F847" s="5" t="s">
        <v>37</v>
      </c>
      <c r="G847" s="5" t="s">
        <v>37</v>
      </c>
      <c r="H847" s="5" t="s">
        <v>31</v>
      </c>
      <c r="I847" s="5" t="s">
        <v>1732</v>
      </c>
      <c r="J847" s="5" t="s">
        <v>45</v>
      </c>
      <c r="K847" s="5" t="s">
        <v>32</v>
      </c>
      <c r="L847" s="5" t="s">
        <v>21</v>
      </c>
      <c r="M847" s="17">
        <v>30240.560000000001</v>
      </c>
      <c r="N847" s="17">
        <v>57200</v>
      </c>
      <c r="O847" s="18">
        <v>43720.28</v>
      </c>
      <c r="P847">
        <f t="shared" si="26"/>
        <v>0</v>
      </c>
      <c r="Q847" t="str">
        <f t="shared" si="27"/>
        <v>Central Canada</v>
      </c>
      <c r="R847">
        <f>IF(Table5[[#This Row],[Position]]="Data Analyst",1,0)</f>
        <v>0</v>
      </c>
      <c r="S847">
        <f>IF(Table5[[#This Row],[Position]]="Data Engineer",1,0)</f>
        <v>0</v>
      </c>
      <c r="T847">
        <f>IF(Table5[[#This Row],[Position]]="Risk Analyst",1,0)</f>
        <v>0</v>
      </c>
      <c r="U847">
        <f>IF(Table5[[#This Row],[Position]]="System Analyst",1,0)</f>
        <v>0</v>
      </c>
      <c r="V847">
        <f>IF(Table5[[#This Row],[Position]]="Business Analyst",1,0)</f>
        <v>0</v>
      </c>
    </row>
    <row r="848" spans="1:22" x14ac:dyDescent="0.2">
      <c r="A848" s="4" t="s">
        <v>81</v>
      </c>
      <c r="B848" s="4" t="s">
        <v>1733</v>
      </c>
      <c r="C848" s="4" t="s">
        <v>50</v>
      </c>
      <c r="D848" s="4" t="s">
        <v>1734</v>
      </c>
      <c r="E848" s="4" t="s">
        <v>37</v>
      </c>
      <c r="F848" s="4" t="s">
        <v>37</v>
      </c>
      <c r="G848" s="4" t="s">
        <v>37</v>
      </c>
      <c r="H848" s="4" t="s">
        <v>31</v>
      </c>
      <c r="I848" s="4" t="s">
        <v>18</v>
      </c>
      <c r="J848" s="4" t="s">
        <v>45</v>
      </c>
      <c r="K848" s="4" t="s">
        <v>32</v>
      </c>
      <c r="L848" s="4" t="s">
        <v>1281</v>
      </c>
      <c r="M848" s="15">
        <v>30240.560000000001</v>
      </c>
      <c r="N848" s="15">
        <v>57200</v>
      </c>
      <c r="O848" s="16">
        <v>43720.28</v>
      </c>
      <c r="P848">
        <f t="shared" si="26"/>
        <v>0</v>
      </c>
      <c r="Q848" t="str">
        <f t="shared" si="27"/>
        <v>Central Canada</v>
      </c>
      <c r="R848">
        <f>IF(Table5[[#This Row],[Position]]="Data Analyst",1,0)</f>
        <v>0</v>
      </c>
      <c r="S848">
        <f>IF(Table5[[#This Row],[Position]]="Data Engineer",1,0)</f>
        <v>0</v>
      </c>
      <c r="T848">
        <f>IF(Table5[[#This Row],[Position]]="Risk Analyst",1,0)</f>
        <v>0</v>
      </c>
      <c r="U848">
        <f>IF(Table5[[#This Row],[Position]]="System Analyst",1,0)</f>
        <v>0</v>
      </c>
      <c r="V848">
        <f>IF(Table5[[#This Row],[Position]]="Business Analyst",1,0)</f>
        <v>0</v>
      </c>
    </row>
    <row r="849" spans="1:22" x14ac:dyDescent="0.2">
      <c r="A849" s="5" t="s">
        <v>81</v>
      </c>
      <c r="B849" s="5" t="s">
        <v>1731</v>
      </c>
      <c r="C849" s="5" t="s">
        <v>50</v>
      </c>
      <c r="D849" s="5" t="s">
        <v>286</v>
      </c>
      <c r="E849" s="5" t="s">
        <v>37</v>
      </c>
      <c r="F849" s="5" t="s">
        <v>37</v>
      </c>
      <c r="G849" s="5" t="s">
        <v>37</v>
      </c>
      <c r="H849" s="5" t="s">
        <v>31</v>
      </c>
      <c r="I849" s="5" t="s">
        <v>1732</v>
      </c>
      <c r="J849" s="5" t="s">
        <v>45</v>
      </c>
      <c r="K849" s="5" t="s">
        <v>32</v>
      </c>
      <c r="L849" s="5" t="s">
        <v>21</v>
      </c>
      <c r="M849" s="17">
        <v>30240.560000000001</v>
      </c>
      <c r="N849" s="17">
        <v>57200</v>
      </c>
      <c r="O849" s="18">
        <v>43720.28</v>
      </c>
      <c r="P849">
        <f t="shared" si="26"/>
        <v>0</v>
      </c>
      <c r="Q849" t="str">
        <f t="shared" si="27"/>
        <v>Central Canada</v>
      </c>
      <c r="R849">
        <f>IF(Table5[[#This Row],[Position]]="Data Analyst",1,0)</f>
        <v>0</v>
      </c>
      <c r="S849">
        <f>IF(Table5[[#This Row],[Position]]="Data Engineer",1,0)</f>
        <v>0</v>
      </c>
      <c r="T849">
        <f>IF(Table5[[#This Row],[Position]]="Risk Analyst",1,0)</f>
        <v>0</v>
      </c>
      <c r="U849">
        <f>IF(Table5[[#This Row],[Position]]="System Analyst",1,0)</f>
        <v>0</v>
      </c>
      <c r="V849">
        <f>IF(Table5[[#This Row],[Position]]="Business Analyst",1,0)</f>
        <v>0</v>
      </c>
    </row>
    <row r="850" spans="1:22" x14ac:dyDescent="0.2">
      <c r="A850" s="4" t="s">
        <v>55</v>
      </c>
      <c r="B850" s="4" t="s">
        <v>1735</v>
      </c>
      <c r="C850" s="4" t="s">
        <v>90</v>
      </c>
      <c r="D850" s="4" t="s">
        <v>470</v>
      </c>
      <c r="E850" s="4" t="s">
        <v>63</v>
      </c>
      <c r="F850" s="4" t="s">
        <v>63</v>
      </c>
      <c r="G850" s="4" t="s">
        <v>63</v>
      </c>
      <c r="H850" s="4" t="s">
        <v>53</v>
      </c>
      <c r="I850" s="4" t="s">
        <v>463</v>
      </c>
      <c r="J850" s="4" t="s">
        <v>45</v>
      </c>
      <c r="K850" s="4" t="s">
        <v>32</v>
      </c>
      <c r="L850" s="4" t="s">
        <v>33</v>
      </c>
      <c r="M850" s="15">
        <v>68000</v>
      </c>
      <c r="N850" s="15">
        <v>88300</v>
      </c>
      <c r="O850" s="16">
        <v>78150</v>
      </c>
      <c r="P850">
        <f t="shared" si="26"/>
        <v>0</v>
      </c>
      <c r="Q850" t="str">
        <f t="shared" si="27"/>
        <v>Western Canada</v>
      </c>
      <c r="R850">
        <f>IF(Table5[[#This Row],[Position]]="Data Analyst",1,0)</f>
        <v>0</v>
      </c>
      <c r="S850">
        <f>IF(Table5[[#This Row],[Position]]="Data Engineer",1,0)</f>
        <v>0</v>
      </c>
      <c r="T850">
        <f>IF(Table5[[#This Row],[Position]]="Risk Analyst",1,0)</f>
        <v>0</v>
      </c>
      <c r="U850">
        <f>IF(Table5[[#This Row],[Position]]="System Analyst",1,0)</f>
        <v>1</v>
      </c>
      <c r="V850">
        <f>IF(Table5[[#This Row],[Position]]="Business Analyst",1,0)</f>
        <v>0</v>
      </c>
    </row>
    <row r="851" spans="1:22" x14ac:dyDescent="0.2">
      <c r="A851" s="5" t="s">
        <v>55</v>
      </c>
      <c r="B851" s="5" t="s">
        <v>1736</v>
      </c>
      <c r="C851" s="5" t="s">
        <v>50</v>
      </c>
      <c r="D851" s="5" t="s">
        <v>746</v>
      </c>
      <c r="E851" s="5" t="s">
        <v>1835</v>
      </c>
      <c r="F851" s="5" t="s">
        <v>1835</v>
      </c>
      <c r="G851" s="5" t="s">
        <v>1835</v>
      </c>
      <c r="H851" s="5" t="s">
        <v>146</v>
      </c>
      <c r="I851" s="5" t="s">
        <v>1737</v>
      </c>
      <c r="J851" s="5" t="s">
        <v>20</v>
      </c>
      <c r="K851" s="5" t="s">
        <v>32</v>
      </c>
      <c r="L851" s="5" t="s">
        <v>21</v>
      </c>
      <c r="M851" s="17">
        <v>68000</v>
      </c>
      <c r="N851" s="17">
        <v>88300</v>
      </c>
      <c r="O851" s="18">
        <v>78150</v>
      </c>
      <c r="P851">
        <f t="shared" si="26"/>
        <v>0</v>
      </c>
      <c r="Q851" t="str">
        <f t="shared" si="27"/>
        <v>Central Canada</v>
      </c>
      <c r="R851">
        <f>IF(Table5[[#This Row],[Position]]="Data Analyst",1,0)</f>
        <v>0</v>
      </c>
      <c r="S851">
        <f>IF(Table5[[#This Row],[Position]]="Data Engineer",1,0)</f>
        <v>0</v>
      </c>
      <c r="T851">
        <f>IF(Table5[[#This Row],[Position]]="Risk Analyst",1,0)</f>
        <v>0</v>
      </c>
      <c r="U851">
        <f>IF(Table5[[#This Row],[Position]]="System Analyst",1,0)</f>
        <v>0</v>
      </c>
      <c r="V851">
        <f>IF(Table5[[#This Row],[Position]]="Business Analyst",1,0)</f>
        <v>0</v>
      </c>
    </row>
    <row r="852" spans="1:22" x14ac:dyDescent="0.2">
      <c r="A852" s="4" t="s">
        <v>55</v>
      </c>
      <c r="B852" s="4" t="s">
        <v>1738</v>
      </c>
      <c r="C852" s="4" t="s">
        <v>50</v>
      </c>
      <c r="D852" s="4" t="s">
        <v>997</v>
      </c>
      <c r="E852" s="4" t="s">
        <v>37</v>
      </c>
      <c r="F852" s="4" t="s">
        <v>37</v>
      </c>
      <c r="G852" s="4" t="s">
        <v>37</v>
      </c>
      <c r="H852" s="4" t="s">
        <v>31</v>
      </c>
      <c r="I852" s="4" t="s">
        <v>340</v>
      </c>
      <c r="J852" s="4" t="s">
        <v>45</v>
      </c>
      <c r="K852" s="4" t="s">
        <v>32</v>
      </c>
      <c r="L852" s="4" t="s">
        <v>93</v>
      </c>
      <c r="M852" s="15">
        <v>68000</v>
      </c>
      <c r="N852" s="15">
        <v>88300</v>
      </c>
      <c r="O852" s="16">
        <v>78150</v>
      </c>
      <c r="P852">
        <f t="shared" si="26"/>
        <v>0</v>
      </c>
      <c r="Q852" t="str">
        <f t="shared" si="27"/>
        <v>Central Canada</v>
      </c>
      <c r="R852">
        <f>IF(Table5[[#This Row],[Position]]="Data Analyst",1,0)</f>
        <v>0</v>
      </c>
      <c r="S852">
        <f>IF(Table5[[#This Row],[Position]]="Data Engineer",1,0)</f>
        <v>0</v>
      </c>
      <c r="T852">
        <f>IF(Table5[[#This Row],[Position]]="Risk Analyst",1,0)</f>
        <v>0</v>
      </c>
      <c r="U852">
        <f>IF(Table5[[#This Row],[Position]]="System Analyst",1,0)</f>
        <v>0</v>
      </c>
      <c r="V852">
        <f>IF(Table5[[#This Row],[Position]]="Business Analyst",1,0)</f>
        <v>0</v>
      </c>
    </row>
    <row r="853" spans="1:22" x14ac:dyDescent="0.2">
      <c r="A853" s="5" t="s">
        <v>22</v>
      </c>
      <c r="B853" s="5" t="s">
        <v>1603</v>
      </c>
      <c r="C853" s="5" t="s">
        <v>50</v>
      </c>
      <c r="D853" s="5" t="s">
        <v>1739</v>
      </c>
      <c r="E853" s="5" t="s">
        <v>63</v>
      </c>
      <c r="F853" s="5" t="s">
        <v>63</v>
      </c>
      <c r="G853" s="5" t="s">
        <v>63</v>
      </c>
      <c r="H853" s="5" t="s">
        <v>53</v>
      </c>
      <c r="I853" s="5" t="s">
        <v>18</v>
      </c>
      <c r="J853" s="5" t="s">
        <v>20</v>
      </c>
      <c r="K853" s="5" t="s">
        <v>32</v>
      </c>
      <c r="L853" s="5" t="s">
        <v>33</v>
      </c>
      <c r="M853" s="17">
        <v>75920</v>
      </c>
      <c r="N853" s="17">
        <v>79040</v>
      </c>
      <c r="O853" s="18">
        <v>77480</v>
      </c>
      <c r="P853">
        <f t="shared" si="26"/>
        <v>0</v>
      </c>
      <c r="Q853" t="str">
        <f t="shared" si="27"/>
        <v>Western Canada</v>
      </c>
      <c r="R853">
        <f>IF(Table5[[#This Row],[Position]]="Data Analyst",1,0)</f>
        <v>0</v>
      </c>
      <c r="S853">
        <f>IF(Table5[[#This Row],[Position]]="Data Engineer",1,0)</f>
        <v>0</v>
      </c>
      <c r="T853">
        <f>IF(Table5[[#This Row],[Position]]="Risk Analyst",1,0)</f>
        <v>0</v>
      </c>
      <c r="U853">
        <f>IF(Table5[[#This Row],[Position]]="System Analyst",1,0)</f>
        <v>0</v>
      </c>
      <c r="V853">
        <f>IF(Table5[[#This Row],[Position]]="Business Analyst",1,0)</f>
        <v>0</v>
      </c>
    </row>
    <row r="854" spans="1:22" x14ac:dyDescent="0.2">
      <c r="A854" s="4" t="s">
        <v>26</v>
      </c>
      <c r="B854" s="4" t="s">
        <v>1740</v>
      </c>
      <c r="C854" s="4" t="s">
        <v>50</v>
      </c>
      <c r="D854" s="4" t="s">
        <v>1741</v>
      </c>
      <c r="E854" s="4" t="s">
        <v>123</v>
      </c>
      <c r="F854" s="4" t="s">
        <v>123</v>
      </c>
      <c r="G854" s="4" t="s">
        <v>123</v>
      </c>
      <c r="H854" s="4" t="s">
        <v>31</v>
      </c>
      <c r="I854" s="4" t="s">
        <v>54</v>
      </c>
      <c r="J854" s="4" t="s">
        <v>20</v>
      </c>
      <c r="K854" s="4" t="s">
        <v>32</v>
      </c>
      <c r="L854" s="4" t="s">
        <v>21</v>
      </c>
      <c r="M854" s="15">
        <v>64123.59</v>
      </c>
      <c r="N854" s="15">
        <v>86600</v>
      </c>
      <c r="O854" s="16">
        <v>75361.794999999998</v>
      </c>
      <c r="P854">
        <f t="shared" si="26"/>
        <v>0</v>
      </c>
      <c r="Q854" t="str">
        <f t="shared" si="27"/>
        <v>Central Canada</v>
      </c>
      <c r="R854">
        <f>IF(Table5[[#This Row],[Position]]="Data Analyst",1,0)</f>
        <v>0</v>
      </c>
      <c r="S854">
        <f>IF(Table5[[#This Row],[Position]]="Data Engineer",1,0)</f>
        <v>0</v>
      </c>
      <c r="T854">
        <f>IF(Table5[[#This Row],[Position]]="Risk Analyst",1,0)</f>
        <v>0</v>
      </c>
      <c r="U854">
        <f>IF(Table5[[#This Row],[Position]]="System Analyst",1,0)</f>
        <v>0</v>
      </c>
      <c r="V854">
        <f>IF(Table5[[#This Row],[Position]]="Business Analyst",1,0)</f>
        <v>0</v>
      </c>
    </row>
    <row r="855" spans="1:22" x14ac:dyDescent="0.2">
      <c r="A855" s="5" t="s">
        <v>26</v>
      </c>
      <c r="B855" s="5" t="s">
        <v>1742</v>
      </c>
      <c r="C855" s="5" t="s">
        <v>67</v>
      </c>
      <c r="D855" s="5" t="s">
        <v>1391</v>
      </c>
      <c r="E855" s="5" t="s">
        <v>204</v>
      </c>
      <c r="F855" s="5" t="s">
        <v>204</v>
      </c>
      <c r="G855" s="5" t="s">
        <v>204</v>
      </c>
      <c r="H855" s="5" t="s">
        <v>31</v>
      </c>
      <c r="I855" s="5" t="s">
        <v>1743</v>
      </c>
      <c r="J855" s="5" t="s">
        <v>45</v>
      </c>
      <c r="K855" s="5" t="s">
        <v>32</v>
      </c>
      <c r="L855" s="5" t="s">
        <v>21</v>
      </c>
      <c r="M855" s="17">
        <v>102000</v>
      </c>
      <c r="N855" s="17">
        <v>125000</v>
      </c>
      <c r="O855" s="18">
        <v>113500</v>
      </c>
      <c r="P855">
        <f t="shared" si="26"/>
        <v>0</v>
      </c>
      <c r="Q855" t="str">
        <f t="shared" si="27"/>
        <v>Central Canada</v>
      </c>
      <c r="R855">
        <f>IF(Table5[[#This Row],[Position]]="Data Analyst",1,0)</f>
        <v>0</v>
      </c>
      <c r="S855">
        <f>IF(Table5[[#This Row],[Position]]="Data Engineer",1,0)</f>
        <v>0</v>
      </c>
      <c r="T855">
        <f>IF(Table5[[#This Row],[Position]]="Risk Analyst",1,0)</f>
        <v>0</v>
      </c>
      <c r="U855">
        <f>IF(Table5[[#This Row],[Position]]="System Analyst",1,0)</f>
        <v>0</v>
      </c>
      <c r="V855">
        <f>IF(Table5[[#This Row],[Position]]="Business Analyst",1,0)</f>
        <v>0</v>
      </c>
    </row>
    <row r="856" spans="1:22" x14ac:dyDescent="0.2">
      <c r="A856" s="4" t="s">
        <v>48</v>
      </c>
      <c r="B856" s="4" t="s">
        <v>1744</v>
      </c>
      <c r="C856" s="4" t="s">
        <v>15</v>
      </c>
      <c r="D856" s="4" t="s">
        <v>1745</v>
      </c>
      <c r="E856" s="4" t="s">
        <v>37</v>
      </c>
      <c r="F856" s="4" t="s">
        <v>37</v>
      </c>
      <c r="G856" s="4" t="s">
        <v>37</v>
      </c>
      <c r="H856" s="4" t="s">
        <v>31</v>
      </c>
      <c r="I856" s="4" t="s">
        <v>1746</v>
      </c>
      <c r="J856" s="4" t="s">
        <v>45</v>
      </c>
      <c r="K856" s="4" t="s">
        <v>443</v>
      </c>
      <c r="L856" s="4" t="s">
        <v>21</v>
      </c>
      <c r="M856" s="15">
        <v>68500</v>
      </c>
      <c r="N856" s="15">
        <v>87000</v>
      </c>
      <c r="O856" s="16">
        <v>77750</v>
      </c>
      <c r="P856">
        <f t="shared" si="26"/>
        <v>0</v>
      </c>
      <c r="Q856" t="str">
        <f t="shared" si="27"/>
        <v>Central Canada</v>
      </c>
      <c r="R856">
        <f>IF(Table5[[#This Row],[Position]]="Data Analyst",1,0)</f>
        <v>0</v>
      </c>
      <c r="S856">
        <f>IF(Table5[[#This Row],[Position]]="Data Engineer",1,0)</f>
        <v>0</v>
      </c>
      <c r="T856">
        <f>IF(Table5[[#This Row],[Position]]="Risk Analyst",1,0)</f>
        <v>1</v>
      </c>
      <c r="U856">
        <f>IF(Table5[[#This Row],[Position]]="System Analyst",1,0)</f>
        <v>0</v>
      </c>
      <c r="V856">
        <f>IF(Table5[[#This Row],[Position]]="Business Analyst",1,0)</f>
        <v>0</v>
      </c>
    </row>
    <row r="857" spans="1:22" x14ac:dyDescent="0.2">
      <c r="A857" s="5" t="s">
        <v>88</v>
      </c>
      <c r="B857" s="5" t="s">
        <v>1747</v>
      </c>
      <c r="C857" s="5" t="s">
        <v>23</v>
      </c>
      <c r="D857" s="5" t="s">
        <v>1748</v>
      </c>
      <c r="E857" s="5" t="s">
        <v>344</v>
      </c>
      <c r="F857" s="5" t="s">
        <v>344</v>
      </c>
      <c r="G857" s="5" t="s">
        <v>344</v>
      </c>
      <c r="H857" s="5" t="s">
        <v>53</v>
      </c>
      <c r="I857" s="5" t="s">
        <v>1749</v>
      </c>
      <c r="J857" s="5" t="s">
        <v>20</v>
      </c>
      <c r="K857" s="5" t="s">
        <v>32</v>
      </c>
      <c r="L857" s="5" t="s">
        <v>33</v>
      </c>
      <c r="M857" s="17">
        <v>92500</v>
      </c>
      <c r="N857" s="17">
        <v>113500</v>
      </c>
      <c r="O857" s="18">
        <v>103000</v>
      </c>
      <c r="P857">
        <f t="shared" si="26"/>
        <v>0</v>
      </c>
      <c r="Q857" t="str">
        <f t="shared" si="27"/>
        <v>Western Canada</v>
      </c>
      <c r="R857">
        <f>IF(Table5[[#This Row],[Position]]="Data Analyst",1,0)</f>
        <v>0</v>
      </c>
      <c r="S857">
        <f>IF(Table5[[#This Row],[Position]]="Data Engineer",1,0)</f>
        <v>0</v>
      </c>
      <c r="T857">
        <f>IF(Table5[[#This Row],[Position]]="Risk Analyst",1,0)</f>
        <v>0</v>
      </c>
      <c r="U857">
        <f>IF(Table5[[#This Row],[Position]]="System Analyst",1,0)</f>
        <v>0</v>
      </c>
      <c r="V857">
        <f>IF(Table5[[#This Row],[Position]]="Business Analyst",1,0)</f>
        <v>1</v>
      </c>
    </row>
    <row r="858" spans="1:22" x14ac:dyDescent="0.2">
      <c r="A858" s="4" t="s">
        <v>88</v>
      </c>
      <c r="B858" s="4" t="s">
        <v>972</v>
      </c>
      <c r="C858" s="4" t="s">
        <v>23</v>
      </c>
      <c r="D858" s="4" t="s">
        <v>1750</v>
      </c>
      <c r="E858" s="4" t="s">
        <v>319</v>
      </c>
      <c r="F858" s="4" t="s">
        <v>319</v>
      </c>
      <c r="G858" s="4" t="s">
        <v>319</v>
      </c>
      <c r="H858" s="4" t="s">
        <v>31</v>
      </c>
      <c r="I858" s="4" t="s">
        <v>18</v>
      </c>
      <c r="J858" s="4" t="s">
        <v>20</v>
      </c>
      <c r="K858" s="4" t="s">
        <v>32</v>
      </c>
      <c r="L858" s="4" t="s">
        <v>39</v>
      </c>
      <c r="M858" s="15">
        <v>79000</v>
      </c>
      <c r="N858" s="15">
        <v>79000</v>
      </c>
      <c r="O858" s="16">
        <v>79000</v>
      </c>
      <c r="P858">
        <f t="shared" si="26"/>
        <v>0</v>
      </c>
      <c r="Q858" t="str">
        <f t="shared" si="27"/>
        <v>Central Canada</v>
      </c>
      <c r="R858">
        <f>IF(Table5[[#This Row],[Position]]="Data Analyst",1,0)</f>
        <v>0</v>
      </c>
      <c r="S858">
        <f>IF(Table5[[#This Row],[Position]]="Data Engineer",1,0)</f>
        <v>0</v>
      </c>
      <c r="T858">
        <f>IF(Table5[[#This Row],[Position]]="Risk Analyst",1,0)</f>
        <v>0</v>
      </c>
      <c r="U858">
        <f>IF(Table5[[#This Row],[Position]]="System Analyst",1,0)</f>
        <v>0</v>
      </c>
      <c r="V858">
        <f>IF(Table5[[#This Row],[Position]]="Business Analyst",1,0)</f>
        <v>1</v>
      </c>
    </row>
    <row r="859" spans="1:22" x14ac:dyDescent="0.2">
      <c r="A859" s="5" t="s">
        <v>13</v>
      </c>
      <c r="B859" s="5" t="s">
        <v>1751</v>
      </c>
      <c r="C859" s="5" t="s">
        <v>103</v>
      </c>
      <c r="D859" s="5" t="s">
        <v>1574</v>
      </c>
      <c r="E859" s="5" t="s">
        <v>63</v>
      </c>
      <c r="F859" s="5" t="s">
        <v>63</v>
      </c>
      <c r="G859" s="5" t="s">
        <v>63</v>
      </c>
      <c r="H859" s="5" t="s">
        <v>53</v>
      </c>
      <c r="I859" s="5" t="s">
        <v>1752</v>
      </c>
      <c r="J859" s="5" t="s">
        <v>45</v>
      </c>
      <c r="K859" s="5" t="s">
        <v>32</v>
      </c>
      <c r="L859" s="5" t="s">
        <v>21</v>
      </c>
      <c r="M859" s="17">
        <v>88990</v>
      </c>
      <c r="N859" s="17">
        <v>127923</v>
      </c>
      <c r="O859" s="18">
        <v>108456.5</v>
      </c>
      <c r="P859">
        <f t="shared" si="26"/>
        <v>0</v>
      </c>
      <c r="Q859" t="str">
        <f t="shared" si="27"/>
        <v>Western Canada</v>
      </c>
      <c r="R859">
        <f>IF(Table5[[#This Row],[Position]]="Data Analyst",1,0)</f>
        <v>0</v>
      </c>
      <c r="S859">
        <f>IF(Table5[[#This Row],[Position]]="Data Engineer",1,0)</f>
        <v>0</v>
      </c>
      <c r="T859">
        <f>IF(Table5[[#This Row],[Position]]="Risk Analyst",1,0)</f>
        <v>0</v>
      </c>
      <c r="U859">
        <f>IF(Table5[[#This Row],[Position]]="System Analyst",1,0)</f>
        <v>0</v>
      </c>
      <c r="V859">
        <f>IF(Table5[[#This Row],[Position]]="Business Analyst",1,0)</f>
        <v>0</v>
      </c>
    </row>
    <row r="860" spans="1:22" x14ac:dyDescent="0.2">
      <c r="A860" s="4" t="s">
        <v>48</v>
      </c>
      <c r="B860" s="4" t="s">
        <v>1753</v>
      </c>
      <c r="C860" s="4" t="s">
        <v>50</v>
      </c>
      <c r="D860" s="4" t="s">
        <v>1754</v>
      </c>
      <c r="E860" s="4" t="s">
        <v>99</v>
      </c>
      <c r="F860" s="4" t="s">
        <v>99</v>
      </c>
      <c r="G860" s="4" t="s">
        <v>99</v>
      </c>
      <c r="H860" s="4" t="s">
        <v>100</v>
      </c>
      <c r="I860" s="4" t="s">
        <v>18</v>
      </c>
      <c r="J860" s="4" t="s">
        <v>45</v>
      </c>
      <c r="K860" s="4" t="s">
        <v>32</v>
      </c>
      <c r="L860" s="4" t="s">
        <v>21</v>
      </c>
      <c r="M860" s="15">
        <v>68500</v>
      </c>
      <c r="N860" s="15">
        <v>87000</v>
      </c>
      <c r="O860" s="16">
        <v>77750</v>
      </c>
      <c r="P860">
        <f t="shared" si="26"/>
        <v>0</v>
      </c>
      <c r="Q860" t="str">
        <f t="shared" si="27"/>
        <v>Western Canada</v>
      </c>
      <c r="R860">
        <f>IF(Table5[[#This Row],[Position]]="Data Analyst",1,0)</f>
        <v>0</v>
      </c>
      <c r="S860">
        <f>IF(Table5[[#This Row],[Position]]="Data Engineer",1,0)</f>
        <v>0</v>
      </c>
      <c r="T860">
        <f>IF(Table5[[#This Row],[Position]]="Risk Analyst",1,0)</f>
        <v>0</v>
      </c>
      <c r="U860">
        <f>IF(Table5[[#This Row],[Position]]="System Analyst",1,0)</f>
        <v>0</v>
      </c>
      <c r="V860">
        <f>IF(Table5[[#This Row],[Position]]="Business Analyst",1,0)</f>
        <v>0</v>
      </c>
    </row>
    <row r="861" spans="1:22" x14ac:dyDescent="0.2">
      <c r="A861" s="5" t="s">
        <v>88</v>
      </c>
      <c r="B861" s="5" t="s">
        <v>299</v>
      </c>
      <c r="C861" s="5" t="s">
        <v>90</v>
      </c>
      <c r="D861" s="5" t="s">
        <v>1755</v>
      </c>
      <c r="E861" s="5" t="s">
        <v>99</v>
      </c>
      <c r="F861" s="5" t="s">
        <v>99</v>
      </c>
      <c r="G861" s="5" t="s">
        <v>99</v>
      </c>
      <c r="H861" s="5" t="s">
        <v>100</v>
      </c>
      <c r="I861" s="5" t="s">
        <v>822</v>
      </c>
      <c r="J861" s="5" t="s">
        <v>20</v>
      </c>
      <c r="K861" s="5" t="s">
        <v>32</v>
      </c>
      <c r="L861" s="5" t="s">
        <v>21</v>
      </c>
      <c r="M861" s="17">
        <v>98800</v>
      </c>
      <c r="N861" s="17">
        <v>98800</v>
      </c>
      <c r="O861" s="18">
        <v>98800</v>
      </c>
      <c r="P861">
        <f t="shared" si="26"/>
        <v>0</v>
      </c>
      <c r="Q861" t="str">
        <f t="shared" si="27"/>
        <v>Western Canada</v>
      </c>
      <c r="R861">
        <f>IF(Table5[[#This Row],[Position]]="Data Analyst",1,0)</f>
        <v>0</v>
      </c>
      <c r="S861">
        <f>IF(Table5[[#This Row],[Position]]="Data Engineer",1,0)</f>
        <v>0</v>
      </c>
      <c r="T861">
        <f>IF(Table5[[#This Row],[Position]]="Risk Analyst",1,0)</f>
        <v>0</v>
      </c>
      <c r="U861">
        <f>IF(Table5[[#This Row],[Position]]="System Analyst",1,0)</f>
        <v>1</v>
      </c>
      <c r="V861">
        <f>IF(Table5[[#This Row],[Position]]="Business Analyst",1,0)</f>
        <v>0</v>
      </c>
    </row>
    <row r="862" spans="1:22" x14ac:dyDescent="0.2">
      <c r="A862" s="4" t="s">
        <v>48</v>
      </c>
      <c r="B862" s="4" t="s">
        <v>1756</v>
      </c>
      <c r="C862" s="4" t="s">
        <v>928</v>
      </c>
      <c r="D862" s="4" t="s">
        <v>1757</v>
      </c>
      <c r="E862" s="4" t="s">
        <v>17</v>
      </c>
      <c r="F862" s="4" t="s">
        <v>17</v>
      </c>
      <c r="G862" s="4" t="s">
        <v>17</v>
      </c>
      <c r="H862" s="4" t="s">
        <v>18</v>
      </c>
      <c r="I862" s="4" t="s">
        <v>18</v>
      </c>
      <c r="J862" s="4" t="s">
        <v>45</v>
      </c>
      <c r="K862" s="4" t="s">
        <v>17</v>
      </c>
      <c r="L862" s="4" t="s">
        <v>21</v>
      </c>
      <c r="M862" s="15">
        <v>68500</v>
      </c>
      <c r="N862" s="15">
        <v>87000</v>
      </c>
      <c r="O862" s="16">
        <v>77750</v>
      </c>
      <c r="P862">
        <f t="shared" si="26"/>
        <v>1</v>
      </c>
      <c r="Q862" t="str">
        <f t="shared" si="27"/>
        <v>Northern Canada</v>
      </c>
      <c r="R862">
        <f>IF(Table5[[#This Row],[Position]]="Data Analyst",1,0)</f>
        <v>0</v>
      </c>
      <c r="S862">
        <f>IF(Table5[[#This Row],[Position]]="Data Engineer",1,0)</f>
        <v>0</v>
      </c>
      <c r="T862">
        <f>IF(Table5[[#This Row],[Position]]="Risk Analyst",1,0)</f>
        <v>0</v>
      </c>
      <c r="U862">
        <f>IF(Table5[[#This Row],[Position]]="System Analyst",1,0)</f>
        <v>0</v>
      </c>
      <c r="V862">
        <f>IF(Table5[[#This Row],[Position]]="Business Analyst",1,0)</f>
        <v>0</v>
      </c>
    </row>
    <row r="863" spans="1:22" x14ac:dyDescent="0.2">
      <c r="A863" s="5" t="s">
        <v>88</v>
      </c>
      <c r="B863" s="5" t="s">
        <v>299</v>
      </c>
      <c r="C863" s="5" t="s">
        <v>90</v>
      </c>
      <c r="D863" s="5" t="s">
        <v>1712</v>
      </c>
      <c r="E863" s="5" t="s">
        <v>99</v>
      </c>
      <c r="F863" s="5" t="s">
        <v>99</v>
      </c>
      <c r="G863" s="5" t="s">
        <v>99</v>
      </c>
      <c r="H863" s="5" t="s">
        <v>100</v>
      </c>
      <c r="I863" s="5" t="s">
        <v>18</v>
      </c>
      <c r="J863" s="5" t="s">
        <v>20</v>
      </c>
      <c r="K863" s="5" t="s">
        <v>32</v>
      </c>
      <c r="L863" s="5" t="s">
        <v>21</v>
      </c>
      <c r="M863" s="20">
        <v>98009.599999999904</v>
      </c>
      <c r="N863" s="20">
        <v>98009.599999999904</v>
      </c>
      <c r="O863" s="22">
        <v>98009.599999999904</v>
      </c>
      <c r="P863">
        <f t="shared" si="26"/>
        <v>0</v>
      </c>
      <c r="Q863" t="str">
        <f t="shared" si="27"/>
        <v>Western Canada</v>
      </c>
      <c r="R863">
        <f>IF(Table5[[#This Row],[Position]]="Data Analyst",1,0)</f>
        <v>0</v>
      </c>
      <c r="S863">
        <f>IF(Table5[[#This Row],[Position]]="Data Engineer",1,0)</f>
        <v>0</v>
      </c>
      <c r="T863">
        <f>IF(Table5[[#This Row],[Position]]="Risk Analyst",1,0)</f>
        <v>0</v>
      </c>
      <c r="U863">
        <f>IF(Table5[[#This Row],[Position]]="System Analyst",1,0)</f>
        <v>1</v>
      </c>
      <c r="V863">
        <f>IF(Table5[[#This Row],[Position]]="Business Analyst",1,0)</f>
        <v>0</v>
      </c>
    </row>
    <row r="864" spans="1:22" x14ac:dyDescent="0.2">
      <c r="A864" s="4" t="s">
        <v>48</v>
      </c>
      <c r="B864" s="4" t="s">
        <v>1753</v>
      </c>
      <c r="C864" s="4" t="s">
        <v>50</v>
      </c>
      <c r="D864" s="4" t="s">
        <v>1754</v>
      </c>
      <c r="E864" s="4" t="s">
        <v>99</v>
      </c>
      <c r="F864" s="4" t="s">
        <v>99</v>
      </c>
      <c r="G864" s="4" t="s">
        <v>99</v>
      </c>
      <c r="H864" s="4" t="s">
        <v>100</v>
      </c>
      <c r="I864" s="4" t="s">
        <v>18</v>
      </c>
      <c r="J864" s="4" t="s">
        <v>45</v>
      </c>
      <c r="K864" s="4" t="s">
        <v>32</v>
      </c>
      <c r="L864" s="4" t="s">
        <v>21</v>
      </c>
      <c r="M864" s="15">
        <v>68500</v>
      </c>
      <c r="N864" s="15">
        <v>87000</v>
      </c>
      <c r="O864" s="16">
        <v>77750</v>
      </c>
      <c r="P864">
        <f t="shared" si="26"/>
        <v>0</v>
      </c>
      <c r="Q864" t="str">
        <f t="shared" si="27"/>
        <v>Western Canada</v>
      </c>
      <c r="R864">
        <f>IF(Table5[[#This Row],[Position]]="Data Analyst",1,0)</f>
        <v>0</v>
      </c>
      <c r="S864">
        <f>IF(Table5[[#This Row],[Position]]="Data Engineer",1,0)</f>
        <v>0</v>
      </c>
      <c r="T864">
        <f>IF(Table5[[#This Row],[Position]]="Risk Analyst",1,0)</f>
        <v>0</v>
      </c>
      <c r="U864">
        <f>IF(Table5[[#This Row],[Position]]="System Analyst",1,0)</f>
        <v>0</v>
      </c>
      <c r="V864">
        <f>IF(Table5[[#This Row],[Position]]="Business Analyst",1,0)</f>
        <v>0</v>
      </c>
    </row>
    <row r="865" spans="1:22" x14ac:dyDescent="0.2">
      <c r="A865" s="5" t="s">
        <v>88</v>
      </c>
      <c r="B865" s="5" t="s">
        <v>299</v>
      </c>
      <c r="C865" s="5" t="s">
        <v>90</v>
      </c>
      <c r="D865" s="5" t="s">
        <v>1712</v>
      </c>
      <c r="E865" s="5" t="s">
        <v>99</v>
      </c>
      <c r="F865" s="5" t="s">
        <v>99</v>
      </c>
      <c r="G865" s="5" t="s">
        <v>99</v>
      </c>
      <c r="H865" s="5" t="s">
        <v>100</v>
      </c>
      <c r="I865" s="5" t="s">
        <v>18</v>
      </c>
      <c r="J865" s="5" t="s">
        <v>20</v>
      </c>
      <c r="K865" s="5" t="s">
        <v>32</v>
      </c>
      <c r="L865" s="5" t="s">
        <v>21</v>
      </c>
      <c r="M865" s="20">
        <v>98009.599999999904</v>
      </c>
      <c r="N865" s="20">
        <v>98009.599999999904</v>
      </c>
      <c r="O865" s="22">
        <v>98009.599999999904</v>
      </c>
      <c r="P865">
        <f t="shared" si="26"/>
        <v>0</v>
      </c>
      <c r="Q865" t="str">
        <f t="shared" si="27"/>
        <v>Western Canada</v>
      </c>
      <c r="R865">
        <f>IF(Table5[[#This Row],[Position]]="Data Analyst",1,0)</f>
        <v>0</v>
      </c>
      <c r="S865">
        <f>IF(Table5[[#This Row],[Position]]="Data Engineer",1,0)</f>
        <v>0</v>
      </c>
      <c r="T865">
        <f>IF(Table5[[#This Row],[Position]]="Risk Analyst",1,0)</f>
        <v>0</v>
      </c>
      <c r="U865">
        <f>IF(Table5[[#This Row],[Position]]="System Analyst",1,0)</f>
        <v>1</v>
      </c>
      <c r="V865">
        <f>IF(Table5[[#This Row],[Position]]="Business Analyst",1,0)</f>
        <v>0</v>
      </c>
    </row>
    <row r="866" spans="1:22" x14ac:dyDescent="0.2">
      <c r="A866" s="4" t="s">
        <v>88</v>
      </c>
      <c r="B866" s="4" t="s">
        <v>299</v>
      </c>
      <c r="C866" s="4" t="s">
        <v>90</v>
      </c>
      <c r="D866" s="4" t="s">
        <v>1755</v>
      </c>
      <c r="E866" s="4" t="s">
        <v>99</v>
      </c>
      <c r="F866" s="4" t="s">
        <v>99</v>
      </c>
      <c r="G866" s="4" t="s">
        <v>99</v>
      </c>
      <c r="H866" s="4" t="s">
        <v>100</v>
      </c>
      <c r="I866" s="4" t="s">
        <v>822</v>
      </c>
      <c r="J866" s="4" t="s">
        <v>20</v>
      </c>
      <c r="K866" s="4" t="s">
        <v>32</v>
      </c>
      <c r="L866" s="4" t="s">
        <v>21</v>
      </c>
      <c r="M866" s="15">
        <v>98800</v>
      </c>
      <c r="N866" s="15">
        <v>98800</v>
      </c>
      <c r="O866" s="16">
        <v>98800</v>
      </c>
      <c r="P866">
        <f t="shared" si="26"/>
        <v>0</v>
      </c>
      <c r="Q866" t="str">
        <f t="shared" si="27"/>
        <v>Western Canada</v>
      </c>
      <c r="R866">
        <f>IF(Table5[[#This Row],[Position]]="Data Analyst",1,0)</f>
        <v>0</v>
      </c>
      <c r="S866">
        <f>IF(Table5[[#This Row],[Position]]="Data Engineer",1,0)</f>
        <v>0</v>
      </c>
      <c r="T866">
        <f>IF(Table5[[#This Row],[Position]]="Risk Analyst",1,0)</f>
        <v>0</v>
      </c>
      <c r="U866">
        <f>IF(Table5[[#This Row],[Position]]="System Analyst",1,0)</f>
        <v>1</v>
      </c>
      <c r="V866">
        <f>IF(Table5[[#This Row],[Position]]="Business Analyst",1,0)</f>
        <v>0</v>
      </c>
    </row>
    <row r="867" spans="1:22" x14ac:dyDescent="0.2">
      <c r="A867" s="5" t="s">
        <v>48</v>
      </c>
      <c r="B867" s="5" t="s">
        <v>1756</v>
      </c>
      <c r="C867" s="5" t="s">
        <v>928</v>
      </c>
      <c r="D867" s="5" t="s">
        <v>1757</v>
      </c>
      <c r="E867" s="5" t="s">
        <v>17</v>
      </c>
      <c r="F867" s="5" t="s">
        <v>17</v>
      </c>
      <c r="G867" s="5" t="s">
        <v>17</v>
      </c>
      <c r="H867" s="5" t="s">
        <v>18</v>
      </c>
      <c r="I867" s="5" t="s">
        <v>18</v>
      </c>
      <c r="J867" s="5" t="s">
        <v>45</v>
      </c>
      <c r="K867" s="5" t="s">
        <v>17</v>
      </c>
      <c r="L867" s="5" t="s">
        <v>21</v>
      </c>
      <c r="M867" s="17">
        <v>68500</v>
      </c>
      <c r="N867" s="17">
        <v>87000</v>
      </c>
      <c r="O867" s="18">
        <v>77750</v>
      </c>
      <c r="P867">
        <f t="shared" si="26"/>
        <v>1</v>
      </c>
      <c r="Q867" t="str">
        <f t="shared" si="27"/>
        <v>Northern Canada</v>
      </c>
      <c r="R867">
        <f>IF(Table5[[#This Row],[Position]]="Data Analyst",1,0)</f>
        <v>0</v>
      </c>
      <c r="S867">
        <f>IF(Table5[[#This Row],[Position]]="Data Engineer",1,0)</f>
        <v>0</v>
      </c>
      <c r="T867">
        <f>IF(Table5[[#This Row],[Position]]="Risk Analyst",1,0)</f>
        <v>0</v>
      </c>
      <c r="U867">
        <f>IF(Table5[[#This Row],[Position]]="System Analyst",1,0)</f>
        <v>0</v>
      </c>
      <c r="V867">
        <f>IF(Table5[[#This Row],[Position]]="Business Analyst",1,0)</f>
        <v>0</v>
      </c>
    </row>
    <row r="868" spans="1:22" x14ac:dyDescent="0.2">
      <c r="A868" s="4" t="s">
        <v>26</v>
      </c>
      <c r="B868" s="4" t="s">
        <v>1740</v>
      </c>
      <c r="C868" s="4" t="s">
        <v>50</v>
      </c>
      <c r="D868" s="4" t="s">
        <v>1741</v>
      </c>
      <c r="E868" s="4" t="s">
        <v>123</v>
      </c>
      <c r="F868" s="4" t="s">
        <v>123</v>
      </c>
      <c r="G868" s="4" t="s">
        <v>123</v>
      </c>
      <c r="H868" s="4" t="s">
        <v>31</v>
      </c>
      <c r="I868" s="4" t="s">
        <v>54</v>
      </c>
      <c r="J868" s="4" t="s">
        <v>20</v>
      </c>
      <c r="K868" s="4" t="s">
        <v>32</v>
      </c>
      <c r="L868" s="4" t="s">
        <v>21</v>
      </c>
      <c r="M868" s="15">
        <v>64123.59</v>
      </c>
      <c r="N868" s="15">
        <v>86600</v>
      </c>
      <c r="O868" s="16">
        <v>75361.794999999998</v>
      </c>
      <c r="P868">
        <f t="shared" si="26"/>
        <v>0</v>
      </c>
      <c r="Q868" t="str">
        <f t="shared" si="27"/>
        <v>Central Canada</v>
      </c>
      <c r="R868">
        <f>IF(Table5[[#This Row],[Position]]="Data Analyst",1,0)</f>
        <v>0</v>
      </c>
      <c r="S868">
        <f>IF(Table5[[#This Row],[Position]]="Data Engineer",1,0)</f>
        <v>0</v>
      </c>
      <c r="T868">
        <f>IF(Table5[[#This Row],[Position]]="Risk Analyst",1,0)</f>
        <v>0</v>
      </c>
      <c r="U868">
        <f>IF(Table5[[#This Row],[Position]]="System Analyst",1,0)</f>
        <v>0</v>
      </c>
      <c r="V868">
        <f>IF(Table5[[#This Row],[Position]]="Business Analyst",1,0)</f>
        <v>0</v>
      </c>
    </row>
    <row r="869" spans="1:22" x14ac:dyDescent="0.2">
      <c r="A869" s="5" t="s">
        <v>48</v>
      </c>
      <c r="B869" s="5" t="s">
        <v>1758</v>
      </c>
      <c r="C869" s="5" t="s">
        <v>50</v>
      </c>
      <c r="D869" s="5" t="s">
        <v>1759</v>
      </c>
      <c r="E869" s="5" t="s">
        <v>37</v>
      </c>
      <c r="F869" s="5" t="s">
        <v>37</v>
      </c>
      <c r="G869" s="5" t="s">
        <v>37</v>
      </c>
      <c r="H869" s="5" t="s">
        <v>31</v>
      </c>
      <c r="I869" s="5" t="s">
        <v>54</v>
      </c>
      <c r="J869" s="5" t="s">
        <v>20</v>
      </c>
      <c r="K869" s="5" t="s">
        <v>32</v>
      </c>
      <c r="L869" s="5" t="s">
        <v>46</v>
      </c>
      <c r="M869" s="17">
        <v>68500</v>
      </c>
      <c r="N869" s="17">
        <v>87000</v>
      </c>
      <c r="O869" s="18">
        <v>77750</v>
      </c>
      <c r="P869">
        <f t="shared" si="26"/>
        <v>0</v>
      </c>
      <c r="Q869" t="str">
        <f t="shared" si="27"/>
        <v>Central Canada</v>
      </c>
      <c r="R869">
        <f>IF(Table5[[#This Row],[Position]]="Data Analyst",1,0)</f>
        <v>0</v>
      </c>
      <c r="S869">
        <f>IF(Table5[[#This Row],[Position]]="Data Engineer",1,0)</f>
        <v>0</v>
      </c>
      <c r="T869">
        <f>IF(Table5[[#This Row],[Position]]="Risk Analyst",1,0)</f>
        <v>0</v>
      </c>
      <c r="U869">
        <f>IF(Table5[[#This Row],[Position]]="System Analyst",1,0)</f>
        <v>0</v>
      </c>
      <c r="V869">
        <f>IF(Table5[[#This Row],[Position]]="Business Analyst",1,0)</f>
        <v>0</v>
      </c>
    </row>
    <row r="870" spans="1:22" x14ac:dyDescent="0.2">
      <c r="A870" s="4" t="s">
        <v>55</v>
      </c>
      <c r="B870" s="4" t="s">
        <v>1760</v>
      </c>
      <c r="C870" s="4" t="s">
        <v>50</v>
      </c>
      <c r="D870" s="4" t="s">
        <v>1338</v>
      </c>
      <c r="E870" s="4" t="s">
        <v>99</v>
      </c>
      <c r="F870" s="4" t="s">
        <v>99</v>
      </c>
      <c r="G870" s="4" t="s">
        <v>99</v>
      </c>
      <c r="H870" s="4" t="s">
        <v>100</v>
      </c>
      <c r="I870" s="4" t="s">
        <v>54</v>
      </c>
      <c r="J870" s="4" t="s">
        <v>20</v>
      </c>
      <c r="K870" s="4" t="s">
        <v>32</v>
      </c>
      <c r="L870" s="4" t="s">
        <v>21</v>
      </c>
      <c r="M870" s="15">
        <v>68000</v>
      </c>
      <c r="N870" s="15">
        <v>88300</v>
      </c>
      <c r="O870" s="16">
        <v>78150</v>
      </c>
      <c r="P870">
        <f t="shared" si="26"/>
        <v>0</v>
      </c>
      <c r="Q870" t="str">
        <f t="shared" si="27"/>
        <v>Western Canada</v>
      </c>
      <c r="R870">
        <f>IF(Table5[[#This Row],[Position]]="Data Analyst",1,0)</f>
        <v>0</v>
      </c>
      <c r="S870">
        <f>IF(Table5[[#This Row],[Position]]="Data Engineer",1,0)</f>
        <v>0</v>
      </c>
      <c r="T870">
        <f>IF(Table5[[#This Row],[Position]]="Risk Analyst",1,0)</f>
        <v>0</v>
      </c>
      <c r="U870">
        <f>IF(Table5[[#This Row],[Position]]="System Analyst",1,0)</f>
        <v>0</v>
      </c>
      <c r="V870">
        <f>IF(Table5[[#This Row],[Position]]="Business Analyst",1,0)</f>
        <v>0</v>
      </c>
    </row>
    <row r="871" spans="1:22" x14ac:dyDescent="0.2">
      <c r="A871" s="5" t="s">
        <v>48</v>
      </c>
      <c r="B871" s="5" t="s">
        <v>1761</v>
      </c>
      <c r="C871" s="5" t="s">
        <v>90</v>
      </c>
      <c r="D871" s="5" t="s">
        <v>1056</v>
      </c>
      <c r="E871" s="5" t="s">
        <v>37</v>
      </c>
      <c r="F871" s="5" t="s">
        <v>37</v>
      </c>
      <c r="G871" s="5" t="s">
        <v>37</v>
      </c>
      <c r="H871" s="5" t="s">
        <v>31</v>
      </c>
      <c r="I871" s="5" t="s">
        <v>685</v>
      </c>
      <c r="J871" s="5" t="s">
        <v>20</v>
      </c>
      <c r="K871" s="5" t="s">
        <v>32</v>
      </c>
      <c r="L871" s="5" t="s">
        <v>21</v>
      </c>
      <c r="M871" s="17">
        <v>68500</v>
      </c>
      <c r="N871" s="17">
        <v>87000</v>
      </c>
      <c r="O871" s="18">
        <v>77750</v>
      </c>
      <c r="P871">
        <f t="shared" si="26"/>
        <v>0</v>
      </c>
      <c r="Q871" t="str">
        <f t="shared" si="27"/>
        <v>Central Canada</v>
      </c>
      <c r="R871">
        <f>IF(Table5[[#This Row],[Position]]="Data Analyst",1,0)</f>
        <v>0</v>
      </c>
      <c r="S871">
        <f>IF(Table5[[#This Row],[Position]]="Data Engineer",1,0)</f>
        <v>0</v>
      </c>
      <c r="T871">
        <f>IF(Table5[[#This Row],[Position]]="Risk Analyst",1,0)</f>
        <v>0</v>
      </c>
      <c r="U871">
        <f>IF(Table5[[#This Row],[Position]]="System Analyst",1,0)</f>
        <v>1</v>
      </c>
      <c r="V871">
        <f>IF(Table5[[#This Row],[Position]]="Business Analyst",1,0)</f>
        <v>0</v>
      </c>
    </row>
    <row r="872" spans="1:22" x14ac:dyDescent="0.2">
      <c r="A872" s="4" t="s">
        <v>88</v>
      </c>
      <c r="B872" s="4" t="s">
        <v>972</v>
      </c>
      <c r="C872" s="4" t="s">
        <v>23</v>
      </c>
      <c r="D872" s="4" t="s">
        <v>1570</v>
      </c>
      <c r="E872" s="4" t="s">
        <v>136</v>
      </c>
      <c r="F872" s="4" t="s">
        <v>136</v>
      </c>
      <c r="G872" s="4" t="s">
        <v>136</v>
      </c>
      <c r="H872" s="4" t="s">
        <v>100</v>
      </c>
      <c r="I872" s="4" t="s">
        <v>18</v>
      </c>
      <c r="J872" s="4" t="s">
        <v>20</v>
      </c>
      <c r="K872" s="4" t="s">
        <v>32</v>
      </c>
      <c r="L872" s="4" t="s">
        <v>33</v>
      </c>
      <c r="M872" s="19">
        <v>98009.599999999904</v>
      </c>
      <c r="N872" s="19">
        <v>98009.599999999904</v>
      </c>
      <c r="O872" s="21">
        <v>98009.599999999904</v>
      </c>
      <c r="P872">
        <f t="shared" si="26"/>
        <v>0</v>
      </c>
      <c r="Q872" t="str">
        <f t="shared" si="27"/>
        <v>Western Canada</v>
      </c>
      <c r="R872">
        <f>IF(Table5[[#This Row],[Position]]="Data Analyst",1,0)</f>
        <v>0</v>
      </c>
      <c r="S872">
        <f>IF(Table5[[#This Row],[Position]]="Data Engineer",1,0)</f>
        <v>0</v>
      </c>
      <c r="T872">
        <f>IF(Table5[[#This Row],[Position]]="Risk Analyst",1,0)</f>
        <v>0</v>
      </c>
      <c r="U872">
        <f>IF(Table5[[#This Row],[Position]]="System Analyst",1,0)</f>
        <v>0</v>
      </c>
      <c r="V872">
        <f>IF(Table5[[#This Row],[Position]]="Business Analyst",1,0)</f>
        <v>1</v>
      </c>
    </row>
    <row r="873" spans="1:22" x14ac:dyDescent="0.2">
      <c r="A873" s="5" t="s">
        <v>81</v>
      </c>
      <c r="B873" s="5" t="s">
        <v>1762</v>
      </c>
      <c r="C873" s="5" t="s">
        <v>35</v>
      </c>
      <c r="D873" s="5" t="s">
        <v>1763</v>
      </c>
      <c r="E873" s="5" t="s">
        <v>1764</v>
      </c>
      <c r="F873" s="5" t="s">
        <v>1764</v>
      </c>
      <c r="G873" s="5" t="s">
        <v>1764</v>
      </c>
      <c r="H873" s="5" t="s">
        <v>146</v>
      </c>
      <c r="I873" s="5" t="s">
        <v>18</v>
      </c>
      <c r="J873" s="5" t="s">
        <v>20</v>
      </c>
      <c r="K873" s="5" t="s">
        <v>32</v>
      </c>
      <c r="L873" s="5" t="s">
        <v>21</v>
      </c>
      <c r="M873" s="17">
        <v>66000</v>
      </c>
      <c r="N873" s="17">
        <v>84500</v>
      </c>
      <c r="O873" s="18">
        <v>75250</v>
      </c>
      <c r="P873">
        <f t="shared" si="26"/>
        <v>0</v>
      </c>
      <c r="Q873" t="str">
        <f t="shared" si="27"/>
        <v>Central Canada</v>
      </c>
      <c r="R873">
        <f>IF(Table5[[#This Row],[Position]]="Data Analyst",1,0)</f>
        <v>0</v>
      </c>
      <c r="S873">
        <f>IF(Table5[[#This Row],[Position]]="Data Engineer",1,0)</f>
        <v>1</v>
      </c>
      <c r="T873">
        <f>IF(Table5[[#This Row],[Position]]="Risk Analyst",1,0)</f>
        <v>0</v>
      </c>
      <c r="U873">
        <f>IF(Table5[[#This Row],[Position]]="System Analyst",1,0)</f>
        <v>0</v>
      </c>
      <c r="V873">
        <f>IF(Table5[[#This Row],[Position]]="Business Analyst",1,0)</f>
        <v>0</v>
      </c>
    </row>
    <row r="874" spans="1:22" x14ac:dyDescent="0.2">
      <c r="A874" s="4" t="s">
        <v>26</v>
      </c>
      <c r="B874" s="4" t="s">
        <v>1765</v>
      </c>
      <c r="C874" s="4" t="s">
        <v>50</v>
      </c>
      <c r="D874" s="4" t="s">
        <v>169</v>
      </c>
      <c r="E874" s="4" t="s">
        <v>1835</v>
      </c>
      <c r="F874" s="4" t="s">
        <v>1835</v>
      </c>
      <c r="G874" s="4" t="s">
        <v>1835</v>
      </c>
      <c r="H874" s="4" t="s">
        <v>146</v>
      </c>
      <c r="I874" s="4" t="s">
        <v>1766</v>
      </c>
      <c r="J874" s="4" t="s">
        <v>45</v>
      </c>
      <c r="K874" s="4" t="s">
        <v>32</v>
      </c>
      <c r="L874" s="4" t="s">
        <v>21</v>
      </c>
      <c r="M874" s="15">
        <v>64123.59</v>
      </c>
      <c r="N874" s="15">
        <v>86600</v>
      </c>
      <c r="O874" s="16">
        <v>75361.794999999998</v>
      </c>
      <c r="P874">
        <f t="shared" si="26"/>
        <v>0</v>
      </c>
      <c r="Q874" t="str">
        <f t="shared" si="27"/>
        <v>Central Canada</v>
      </c>
      <c r="R874">
        <f>IF(Table5[[#This Row],[Position]]="Data Analyst",1,0)</f>
        <v>0</v>
      </c>
      <c r="S874">
        <f>IF(Table5[[#This Row],[Position]]="Data Engineer",1,0)</f>
        <v>0</v>
      </c>
      <c r="T874">
        <f>IF(Table5[[#This Row],[Position]]="Risk Analyst",1,0)</f>
        <v>0</v>
      </c>
      <c r="U874">
        <f>IF(Table5[[#This Row],[Position]]="System Analyst",1,0)</f>
        <v>0</v>
      </c>
      <c r="V874">
        <f>IF(Table5[[#This Row],[Position]]="Business Analyst",1,0)</f>
        <v>0</v>
      </c>
    </row>
    <row r="875" spans="1:22" x14ac:dyDescent="0.2">
      <c r="A875" s="5" t="s">
        <v>48</v>
      </c>
      <c r="B875" s="5" t="s">
        <v>1767</v>
      </c>
      <c r="C875" s="5" t="s">
        <v>23</v>
      </c>
      <c r="D875" s="5" t="s">
        <v>1574</v>
      </c>
      <c r="E875" s="5" t="s">
        <v>344</v>
      </c>
      <c r="F875" s="5" t="s">
        <v>344</v>
      </c>
      <c r="G875" s="5" t="s">
        <v>344</v>
      </c>
      <c r="H875" s="5" t="s">
        <v>53</v>
      </c>
      <c r="I875" s="5" t="s">
        <v>18</v>
      </c>
      <c r="J875" s="5" t="s">
        <v>45</v>
      </c>
      <c r="K875" s="5" t="s">
        <v>32</v>
      </c>
      <c r="L875" s="5" t="s">
        <v>21</v>
      </c>
      <c r="M875" s="17">
        <v>74618</v>
      </c>
      <c r="N875" s="17">
        <v>107264</v>
      </c>
      <c r="O875" s="18">
        <v>90941</v>
      </c>
      <c r="P875">
        <f t="shared" si="26"/>
        <v>0</v>
      </c>
      <c r="Q875" t="str">
        <f t="shared" si="27"/>
        <v>Western Canada</v>
      </c>
      <c r="R875">
        <f>IF(Table5[[#This Row],[Position]]="Data Analyst",1,0)</f>
        <v>0</v>
      </c>
      <c r="S875">
        <f>IF(Table5[[#This Row],[Position]]="Data Engineer",1,0)</f>
        <v>0</v>
      </c>
      <c r="T875">
        <f>IF(Table5[[#This Row],[Position]]="Risk Analyst",1,0)</f>
        <v>0</v>
      </c>
      <c r="U875">
        <f>IF(Table5[[#This Row],[Position]]="System Analyst",1,0)</f>
        <v>0</v>
      </c>
      <c r="V875">
        <f>IF(Table5[[#This Row],[Position]]="Business Analyst",1,0)</f>
        <v>1</v>
      </c>
    </row>
    <row r="876" spans="1:22" x14ac:dyDescent="0.2">
      <c r="A876" s="4" t="s">
        <v>13</v>
      </c>
      <c r="B876" s="4" t="s">
        <v>1768</v>
      </c>
      <c r="C876" s="4" t="s">
        <v>41</v>
      </c>
      <c r="D876" s="4" t="s">
        <v>1769</v>
      </c>
      <c r="E876" s="4" t="s">
        <v>123</v>
      </c>
      <c r="F876" s="4" t="s">
        <v>123</v>
      </c>
      <c r="G876" s="4" t="s">
        <v>123</v>
      </c>
      <c r="H876" s="4" t="s">
        <v>31</v>
      </c>
      <c r="I876" s="4" t="s">
        <v>1770</v>
      </c>
      <c r="J876" s="4" t="s">
        <v>45</v>
      </c>
      <c r="K876" s="4" t="s">
        <v>32</v>
      </c>
      <c r="L876" s="4" t="s">
        <v>21</v>
      </c>
      <c r="M876" s="15">
        <v>76000</v>
      </c>
      <c r="N876" s="15">
        <v>89440</v>
      </c>
      <c r="O876" s="16">
        <v>82720</v>
      </c>
      <c r="P876">
        <f t="shared" si="26"/>
        <v>0</v>
      </c>
      <c r="Q876" t="str">
        <f t="shared" si="27"/>
        <v>Central Canada</v>
      </c>
      <c r="R876">
        <f>IF(Table5[[#This Row],[Position]]="Data Analyst",1,0)</f>
        <v>0</v>
      </c>
      <c r="S876">
        <f>IF(Table5[[#This Row],[Position]]="Data Engineer",1,0)</f>
        <v>0</v>
      </c>
      <c r="T876">
        <f>IF(Table5[[#This Row],[Position]]="Risk Analyst",1,0)</f>
        <v>0</v>
      </c>
      <c r="U876">
        <f>IF(Table5[[#This Row],[Position]]="System Analyst",1,0)</f>
        <v>0</v>
      </c>
      <c r="V876">
        <f>IF(Table5[[#This Row],[Position]]="Business Analyst",1,0)</f>
        <v>0</v>
      </c>
    </row>
    <row r="877" spans="1:22" x14ac:dyDescent="0.2">
      <c r="A877" s="5" t="s">
        <v>105</v>
      </c>
      <c r="B877" s="5" t="s">
        <v>28</v>
      </c>
      <c r="C877" s="5" t="s">
        <v>28</v>
      </c>
      <c r="D877" s="5" t="s">
        <v>449</v>
      </c>
      <c r="E877" s="5" t="s">
        <v>37</v>
      </c>
      <c r="F877" s="5" t="s">
        <v>37</v>
      </c>
      <c r="G877" s="5" t="s">
        <v>37</v>
      </c>
      <c r="H877" s="5" t="s">
        <v>31</v>
      </c>
      <c r="I877" s="5" t="s">
        <v>1771</v>
      </c>
      <c r="J877" s="5" t="s">
        <v>20</v>
      </c>
      <c r="K877" s="5" t="s">
        <v>32</v>
      </c>
      <c r="L877" s="5" t="s">
        <v>33</v>
      </c>
      <c r="M877" s="17">
        <v>69000</v>
      </c>
      <c r="N877" s="17">
        <v>86000</v>
      </c>
      <c r="O877" s="18">
        <v>77500</v>
      </c>
      <c r="P877">
        <f t="shared" si="26"/>
        <v>0</v>
      </c>
      <c r="Q877" t="str">
        <f t="shared" si="27"/>
        <v>Central Canada</v>
      </c>
      <c r="R877">
        <f>IF(Table5[[#This Row],[Position]]="Data Analyst",1,0)</f>
        <v>1</v>
      </c>
      <c r="S877">
        <f>IF(Table5[[#This Row],[Position]]="Data Engineer",1,0)</f>
        <v>0</v>
      </c>
      <c r="T877">
        <f>IF(Table5[[#This Row],[Position]]="Risk Analyst",1,0)</f>
        <v>0</v>
      </c>
      <c r="U877">
        <f>IF(Table5[[#This Row],[Position]]="System Analyst",1,0)</f>
        <v>0</v>
      </c>
      <c r="V877">
        <f>IF(Table5[[#This Row],[Position]]="Business Analyst",1,0)</f>
        <v>0</v>
      </c>
    </row>
    <row r="878" spans="1:22" x14ac:dyDescent="0.2">
      <c r="A878" s="4" t="s">
        <v>105</v>
      </c>
      <c r="B878" s="4" t="s">
        <v>28</v>
      </c>
      <c r="C878" s="4" t="s">
        <v>28</v>
      </c>
      <c r="D878" s="4" t="s">
        <v>1772</v>
      </c>
      <c r="E878" s="4" t="s">
        <v>37</v>
      </c>
      <c r="F878" s="4" t="s">
        <v>37</v>
      </c>
      <c r="G878" s="4" t="s">
        <v>37</v>
      </c>
      <c r="H878" s="4" t="s">
        <v>31</v>
      </c>
      <c r="I878" s="4" t="s">
        <v>1773</v>
      </c>
      <c r="J878" s="4" t="s">
        <v>20</v>
      </c>
      <c r="K878" s="4" t="s">
        <v>32</v>
      </c>
      <c r="L878" s="4" t="s">
        <v>33</v>
      </c>
      <c r="M878" s="15">
        <v>69000</v>
      </c>
      <c r="N878" s="15">
        <v>86000</v>
      </c>
      <c r="O878" s="16">
        <v>77500</v>
      </c>
      <c r="P878">
        <f t="shared" si="26"/>
        <v>0</v>
      </c>
      <c r="Q878" t="str">
        <f t="shared" si="27"/>
        <v>Central Canada</v>
      </c>
      <c r="R878">
        <f>IF(Table5[[#This Row],[Position]]="Data Analyst",1,0)</f>
        <v>1</v>
      </c>
      <c r="S878">
        <f>IF(Table5[[#This Row],[Position]]="Data Engineer",1,0)</f>
        <v>0</v>
      </c>
      <c r="T878">
        <f>IF(Table5[[#This Row],[Position]]="Risk Analyst",1,0)</f>
        <v>0</v>
      </c>
      <c r="U878">
        <f>IF(Table5[[#This Row],[Position]]="System Analyst",1,0)</f>
        <v>0</v>
      </c>
      <c r="V878">
        <f>IF(Table5[[#This Row],[Position]]="Business Analyst",1,0)</f>
        <v>0</v>
      </c>
    </row>
    <row r="879" spans="1:22" x14ac:dyDescent="0.2">
      <c r="A879" s="5" t="s">
        <v>48</v>
      </c>
      <c r="B879" s="5" t="s">
        <v>1774</v>
      </c>
      <c r="C879" s="5" t="s">
        <v>28</v>
      </c>
      <c r="D879" s="5" t="s">
        <v>1775</v>
      </c>
      <c r="E879" s="5" t="s">
        <v>279</v>
      </c>
      <c r="F879" s="5" t="s">
        <v>279</v>
      </c>
      <c r="G879" s="5" t="s">
        <v>279</v>
      </c>
      <c r="H879" s="5" t="s">
        <v>31</v>
      </c>
      <c r="I879" s="5" t="s">
        <v>54</v>
      </c>
      <c r="J879" s="5" t="s">
        <v>20</v>
      </c>
      <c r="K879" s="5" t="s">
        <v>32</v>
      </c>
      <c r="L879" s="5" t="s">
        <v>39</v>
      </c>
      <c r="M879" s="17">
        <v>68500</v>
      </c>
      <c r="N879" s="17">
        <v>87000</v>
      </c>
      <c r="O879" s="18">
        <v>77750</v>
      </c>
      <c r="P879">
        <f t="shared" si="26"/>
        <v>0</v>
      </c>
      <c r="Q879" t="str">
        <f t="shared" si="27"/>
        <v>Central Canada</v>
      </c>
      <c r="R879">
        <f>IF(Table5[[#This Row],[Position]]="Data Analyst",1,0)</f>
        <v>1</v>
      </c>
      <c r="S879">
        <f>IF(Table5[[#This Row],[Position]]="Data Engineer",1,0)</f>
        <v>0</v>
      </c>
      <c r="T879">
        <f>IF(Table5[[#This Row],[Position]]="Risk Analyst",1,0)</f>
        <v>0</v>
      </c>
      <c r="U879">
        <f>IF(Table5[[#This Row],[Position]]="System Analyst",1,0)</f>
        <v>0</v>
      </c>
      <c r="V879">
        <f>IF(Table5[[#This Row],[Position]]="Business Analyst",1,0)</f>
        <v>0</v>
      </c>
    </row>
    <row r="880" spans="1:22" x14ac:dyDescent="0.2">
      <c r="A880" s="4" t="s">
        <v>96</v>
      </c>
      <c r="B880" s="4" t="s">
        <v>1626</v>
      </c>
      <c r="C880" s="4" t="s">
        <v>50</v>
      </c>
      <c r="D880" s="4" t="s">
        <v>1776</v>
      </c>
      <c r="E880" s="4" t="s">
        <v>37</v>
      </c>
      <c r="F880" s="4" t="s">
        <v>37</v>
      </c>
      <c r="G880" s="4" t="s">
        <v>37</v>
      </c>
      <c r="H880" s="4" t="s">
        <v>31</v>
      </c>
      <c r="I880" s="4" t="s">
        <v>1777</v>
      </c>
      <c r="J880" s="4" t="s">
        <v>20</v>
      </c>
      <c r="K880" s="4" t="s">
        <v>32</v>
      </c>
      <c r="L880" s="4" t="s">
        <v>21</v>
      </c>
      <c r="M880" s="15">
        <v>30240.560000000001</v>
      </c>
      <c r="N880" s="15">
        <v>57200</v>
      </c>
      <c r="O880" s="16">
        <v>43720.28</v>
      </c>
      <c r="P880">
        <f t="shared" si="26"/>
        <v>0</v>
      </c>
      <c r="Q880" t="str">
        <f t="shared" si="27"/>
        <v>Central Canada</v>
      </c>
      <c r="R880">
        <f>IF(Table5[[#This Row],[Position]]="Data Analyst",1,0)</f>
        <v>0</v>
      </c>
      <c r="S880">
        <f>IF(Table5[[#This Row],[Position]]="Data Engineer",1,0)</f>
        <v>0</v>
      </c>
      <c r="T880">
        <f>IF(Table5[[#This Row],[Position]]="Risk Analyst",1,0)</f>
        <v>0</v>
      </c>
      <c r="U880">
        <f>IF(Table5[[#This Row],[Position]]="System Analyst",1,0)</f>
        <v>0</v>
      </c>
      <c r="V880">
        <f>IF(Table5[[#This Row],[Position]]="Business Analyst",1,0)</f>
        <v>0</v>
      </c>
    </row>
    <row r="881" spans="1:22" x14ac:dyDescent="0.2">
      <c r="A881" s="5" t="s">
        <v>96</v>
      </c>
      <c r="B881" s="5" t="s">
        <v>1626</v>
      </c>
      <c r="C881" s="5" t="s">
        <v>50</v>
      </c>
      <c r="D881" s="5" t="s">
        <v>1778</v>
      </c>
      <c r="E881" s="5" t="s">
        <v>37</v>
      </c>
      <c r="F881" s="5" t="s">
        <v>37</v>
      </c>
      <c r="G881" s="5" t="s">
        <v>37</v>
      </c>
      <c r="H881" s="5" t="s">
        <v>31</v>
      </c>
      <c r="I881" s="5" t="s">
        <v>1777</v>
      </c>
      <c r="J881" s="5" t="s">
        <v>20</v>
      </c>
      <c r="K881" s="5" t="s">
        <v>32</v>
      </c>
      <c r="L881" s="5" t="s">
        <v>21</v>
      </c>
      <c r="M881" s="17">
        <v>30240.560000000001</v>
      </c>
      <c r="N881" s="17">
        <v>57200</v>
      </c>
      <c r="O881" s="18">
        <v>43720.28</v>
      </c>
      <c r="P881">
        <f t="shared" si="26"/>
        <v>0</v>
      </c>
      <c r="Q881" t="str">
        <f t="shared" si="27"/>
        <v>Central Canada</v>
      </c>
      <c r="R881">
        <f>IF(Table5[[#This Row],[Position]]="Data Analyst",1,0)</f>
        <v>0</v>
      </c>
      <c r="S881">
        <f>IF(Table5[[#This Row],[Position]]="Data Engineer",1,0)</f>
        <v>0</v>
      </c>
      <c r="T881">
        <f>IF(Table5[[#This Row],[Position]]="Risk Analyst",1,0)</f>
        <v>0</v>
      </c>
      <c r="U881">
        <f>IF(Table5[[#This Row],[Position]]="System Analyst",1,0)</f>
        <v>0</v>
      </c>
      <c r="V881">
        <f>IF(Table5[[#This Row],[Position]]="Business Analyst",1,0)</f>
        <v>0</v>
      </c>
    </row>
    <row r="882" spans="1:22" x14ac:dyDescent="0.2">
      <c r="A882" s="4" t="s">
        <v>22</v>
      </c>
      <c r="B882" s="4" t="s">
        <v>23</v>
      </c>
      <c r="C882" s="4" t="s">
        <v>23</v>
      </c>
      <c r="D882" s="4" t="s">
        <v>1184</v>
      </c>
      <c r="E882" s="4" t="s">
        <v>298</v>
      </c>
      <c r="F882" s="4" t="s">
        <v>298</v>
      </c>
      <c r="G882" s="4" t="s">
        <v>298</v>
      </c>
      <c r="H882" s="4" t="s">
        <v>53</v>
      </c>
      <c r="I882" s="4" t="s">
        <v>1779</v>
      </c>
      <c r="J882" s="4" t="s">
        <v>20</v>
      </c>
      <c r="K882" s="4" t="s">
        <v>32</v>
      </c>
      <c r="L882" s="4" t="s">
        <v>46</v>
      </c>
      <c r="M882" s="15">
        <v>79601.600000000006</v>
      </c>
      <c r="N882" s="15">
        <v>114420.8</v>
      </c>
      <c r="O882" s="21">
        <v>97011.199999999997</v>
      </c>
      <c r="P882">
        <f t="shared" si="26"/>
        <v>0</v>
      </c>
      <c r="Q882" t="str">
        <f t="shared" si="27"/>
        <v>Western Canada</v>
      </c>
      <c r="R882">
        <f>IF(Table5[[#This Row],[Position]]="Data Analyst",1,0)</f>
        <v>0</v>
      </c>
      <c r="S882">
        <f>IF(Table5[[#This Row],[Position]]="Data Engineer",1,0)</f>
        <v>0</v>
      </c>
      <c r="T882">
        <f>IF(Table5[[#This Row],[Position]]="Risk Analyst",1,0)</f>
        <v>0</v>
      </c>
      <c r="U882">
        <f>IF(Table5[[#This Row],[Position]]="System Analyst",1,0)</f>
        <v>0</v>
      </c>
      <c r="V882">
        <f>IF(Table5[[#This Row],[Position]]="Business Analyst",1,0)</f>
        <v>1</v>
      </c>
    </row>
    <row r="883" spans="1:22" x14ac:dyDescent="0.2">
      <c r="A883" s="5" t="s">
        <v>13</v>
      </c>
      <c r="B883" s="5" t="s">
        <v>1781</v>
      </c>
      <c r="C883" s="5" t="s">
        <v>103</v>
      </c>
      <c r="D883" s="5" t="s">
        <v>1782</v>
      </c>
      <c r="E883" s="5" t="s">
        <v>600</v>
      </c>
      <c r="F883" s="5" t="s">
        <v>600</v>
      </c>
      <c r="G883" s="5" t="s">
        <v>600</v>
      </c>
      <c r="H883" s="5" t="s">
        <v>31</v>
      </c>
      <c r="I883" s="5" t="s">
        <v>1783</v>
      </c>
      <c r="J883" s="5" t="s">
        <v>45</v>
      </c>
      <c r="K883" s="5" t="s">
        <v>32</v>
      </c>
      <c r="L883" s="5" t="s">
        <v>21</v>
      </c>
      <c r="M883" s="17">
        <v>30240.560000000001</v>
      </c>
      <c r="N883" s="17">
        <v>57200</v>
      </c>
      <c r="O883" s="18">
        <v>43720.28</v>
      </c>
      <c r="P883">
        <f t="shared" si="26"/>
        <v>0</v>
      </c>
      <c r="Q883" t="str">
        <f t="shared" si="27"/>
        <v>Central Canada</v>
      </c>
      <c r="R883">
        <f>IF(Table5[[#This Row],[Position]]="Data Analyst",1,0)</f>
        <v>0</v>
      </c>
      <c r="S883">
        <f>IF(Table5[[#This Row],[Position]]="Data Engineer",1,0)</f>
        <v>0</v>
      </c>
      <c r="T883">
        <f>IF(Table5[[#This Row],[Position]]="Risk Analyst",1,0)</f>
        <v>0</v>
      </c>
      <c r="U883">
        <f>IF(Table5[[#This Row],[Position]]="System Analyst",1,0)</f>
        <v>0</v>
      </c>
      <c r="V883">
        <f>IF(Table5[[#This Row],[Position]]="Business Analyst",1,0)</f>
        <v>0</v>
      </c>
    </row>
    <row r="884" spans="1:22" x14ac:dyDescent="0.2">
      <c r="A884" s="4" t="s">
        <v>105</v>
      </c>
      <c r="B884" s="4" t="s">
        <v>1784</v>
      </c>
      <c r="C884" s="4" t="s">
        <v>28</v>
      </c>
      <c r="D884" s="4" t="s">
        <v>1785</v>
      </c>
      <c r="E884" s="4" t="s">
        <v>37</v>
      </c>
      <c r="F884" s="4" t="s">
        <v>37</v>
      </c>
      <c r="G884" s="4" t="s">
        <v>37</v>
      </c>
      <c r="H884" s="4" t="s">
        <v>31</v>
      </c>
      <c r="I884" s="4" t="s">
        <v>18</v>
      </c>
      <c r="J884" s="4" t="s">
        <v>20</v>
      </c>
      <c r="K884" s="4" t="s">
        <v>32</v>
      </c>
      <c r="L884" s="4" t="s">
        <v>39</v>
      </c>
      <c r="M884" s="15">
        <v>68819</v>
      </c>
      <c r="N884" s="15">
        <v>84450</v>
      </c>
      <c r="O884" s="16">
        <v>76634.5</v>
      </c>
      <c r="P884">
        <f t="shared" si="26"/>
        <v>0</v>
      </c>
      <c r="Q884" t="str">
        <f t="shared" si="27"/>
        <v>Central Canada</v>
      </c>
      <c r="R884">
        <f>IF(Table5[[#This Row],[Position]]="Data Analyst",1,0)</f>
        <v>1</v>
      </c>
      <c r="S884">
        <f>IF(Table5[[#This Row],[Position]]="Data Engineer",1,0)</f>
        <v>0</v>
      </c>
      <c r="T884">
        <f>IF(Table5[[#This Row],[Position]]="Risk Analyst",1,0)</f>
        <v>0</v>
      </c>
      <c r="U884">
        <f>IF(Table5[[#This Row],[Position]]="System Analyst",1,0)</f>
        <v>0</v>
      </c>
      <c r="V884">
        <f>IF(Table5[[#This Row],[Position]]="Business Analyst",1,0)</f>
        <v>0</v>
      </c>
    </row>
    <row r="885" spans="1:22" x14ac:dyDescent="0.2">
      <c r="A885" s="5" t="s">
        <v>13</v>
      </c>
      <c r="B885" s="5" t="s">
        <v>1781</v>
      </c>
      <c r="C885" s="5" t="s">
        <v>103</v>
      </c>
      <c r="D885" s="5" t="s">
        <v>1782</v>
      </c>
      <c r="E885" s="5" t="s">
        <v>600</v>
      </c>
      <c r="F885" s="5" t="s">
        <v>600</v>
      </c>
      <c r="G885" s="5" t="s">
        <v>600</v>
      </c>
      <c r="H885" s="5" t="s">
        <v>31</v>
      </c>
      <c r="I885" s="5" t="s">
        <v>1783</v>
      </c>
      <c r="J885" s="5" t="s">
        <v>45</v>
      </c>
      <c r="K885" s="5" t="s">
        <v>32</v>
      </c>
      <c r="L885" s="5" t="s">
        <v>21</v>
      </c>
      <c r="M885" s="17">
        <v>30240.560000000001</v>
      </c>
      <c r="N885" s="17">
        <v>57200</v>
      </c>
      <c r="O885" s="18">
        <v>43720.28</v>
      </c>
      <c r="P885">
        <f t="shared" si="26"/>
        <v>0</v>
      </c>
      <c r="Q885" t="str">
        <f t="shared" si="27"/>
        <v>Central Canada</v>
      </c>
      <c r="R885">
        <f>IF(Table5[[#This Row],[Position]]="Data Analyst",1,0)</f>
        <v>0</v>
      </c>
      <c r="S885">
        <f>IF(Table5[[#This Row],[Position]]="Data Engineer",1,0)</f>
        <v>0</v>
      </c>
      <c r="T885">
        <f>IF(Table5[[#This Row],[Position]]="Risk Analyst",1,0)</f>
        <v>0</v>
      </c>
      <c r="U885">
        <f>IF(Table5[[#This Row],[Position]]="System Analyst",1,0)</f>
        <v>0</v>
      </c>
      <c r="V885">
        <f>IF(Table5[[#This Row],[Position]]="Business Analyst",1,0)</f>
        <v>0</v>
      </c>
    </row>
    <row r="886" spans="1:22" x14ac:dyDescent="0.2">
      <c r="A886" s="4" t="s">
        <v>55</v>
      </c>
      <c r="B886" s="4" t="s">
        <v>1786</v>
      </c>
      <c r="C886" s="4" t="s">
        <v>50</v>
      </c>
      <c r="D886" s="4" t="s">
        <v>1304</v>
      </c>
      <c r="E886" s="4" t="s">
        <v>123</v>
      </c>
      <c r="F886" s="4" t="s">
        <v>123</v>
      </c>
      <c r="G886" s="4" t="s">
        <v>123</v>
      </c>
      <c r="H886" s="4" t="s">
        <v>31</v>
      </c>
      <c r="I886" s="4" t="s">
        <v>1787</v>
      </c>
      <c r="J886" s="4" t="s">
        <v>20</v>
      </c>
      <c r="K886" s="4" t="s">
        <v>32</v>
      </c>
      <c r="L886" s="4" t="s">
        <v>21</v>
      </c>
      <c r="M886" s="15">
        <v>68000</v>
      </c>
      <c r="N886" s="15">
        <v>88300</v>
      </c>
      <c r="O886" s="16">
        <v>78150</v>
      </c>
      <c r="P886">
        <f t="shared" si="26"/>
        <v>0</v>
      </c>
      <c r="Q886" t="str">
        <f t="shared" si="27"/>
        <v>Central Canada</v>
      </c>
      <c r="R886">
        <f>IF(Table5[[#This Row],[Position]]="Data Analyst",1,0)</f>
        <v>0</v>
      </c>
      <c r="S886">
        <f>IF(Table5[[#This Row],[Position]]="Data Engineer",1,0)</f>
        <v>0</v>
      </c>
      <c r="T886">
        <f>IF(Table5[[#This Row],[Position]]="Risk Analyst",1,0)</f>
        <v>0</v>
      </c>
      <c r="U886">
        <f>IF(Table5[[#This Row],[Position]]="System Analyst",1,0)</f>
        <v>0</v>
      </c>
      <c r="V886">
        <f>IF(Table5[[#This Row],[Position]]="Business Analyst",1,0)</f>
        <v>0</v>
      </c>
    </row>
    <row r="887" spans="1:22" x14ac:dyDescent="0.2">
      <c r="A887" s="5" t="s">
        <v>13</v>
      </c>
      <c r="B887" s="5" t="s">
        <v>798</v>
      </c>
      <c r="C887" s="5" t="s">
        <v>90</v>
      </c>
      <c r="D887" s="5" t="s">
        <v>1788</v>
      </c>
      <c r="E887" s="5" t="s">
        <v>452</v>
      </c>
      <c r="F887" s="5" t="s">
        <v>452</v>
      </c>
      <c r="G887" s="5" t="s">
        <v>452</v>
      </c>
      <c r="H887" s="5" t="s">
        <v>53</v>
      </c>
      <c r="I887" s="5" t="s">
        <v>1789</v>
      </c>
      <c r="J887" s="5" t="s">
        <v>20</v>
      </c>
      <c r="K887" s="5" t="s">
        <v>32</v>
      </c>
      <c r="L887" s="5" t="s">
        <v>681</v>
      </c>
      <c r="M887" s="17">
        <v>80000</v>
      </c>
      <c r="N887" s="17">
        <v>90000</v>
      </c>
      <c r="O887" s="18">
        <v>85000</v>
      </c>
      <c r="P887">
        <f t="shared" si="26"/>
        <v>0</v>
      </c>
      <c r="Q887" t="str">
        <f t="shared" si="27"/>
        <v>Western Canada</v>
      </c>
      <c r="R887">
        <f>IF(Table5[[#This Row],[Position]]="Data Analyst",1,0)</f>
        <v>0</v>
      </c>
      <c r="S887">
        <f>IF(Table5[[#This Row],[Position]]="Data Engineer",1,0)</f>
        <v>0</v>
      </c>
      <c r="T887">
        <f>IF(Table5[[#This Row],[Position]]="Risk Analyst",1,0)</f>
        <v>0</v>
      </c>
      <c r="U887">
        <f>IF(Table5[[#This Row],[Position]]="System Analyst",1,0)</f>
        <v>1</v>
      </c>
      <c r="V887">
        <f>IF(Table5[[#This Row],[Position]]="Business Analyst",1,0)</f>
        <v>0</v>
      </c>
    </row>
    <row r="888" spans="1:22" x14ac:dyDescent="0.2">
      <c r="A888" s="4" t="s">
        <v>81</v>
      </c>
      <c r="B888" s="4" t="s">
        <v>1790</v>
      </c>
      <c r="C888" s="4" t="s">
        <v>23</v>
      </c>
      <c r="D888" s="4" t="s">
        <v>484</v>
      </c>
      <c r="E888" s="4" t="s">
        <v>37</v>
      </c>
      <c r="F888" s="4" t="s">
        <v>37</v>
      </c>
      <c r="G888" s="4" t="s">
        <v>37</v>
      </c>
      <c r="H888" s="4" t="s">
        <v>31</v>
      </c>
      <c r="I888" s="4" t="s">
        <v>1791</v>
      </c>
      <c r="J888" s="4" t="s">
        <v>375</v>
      </c>
      <c r="K888" s="4" t="s">
        <v>32</v>
      </c>
      <c r="L888" s="4" t="s">
        <v>33</v>
      </c>
      <c r="M888" s="15">
        <v>66000</v>
      </c>
      <c r="N888" s="15">
        <v>84500</v>
      </c>
      <c r="O888" s="16">
        <v>75250</v>
      </c>
      <c r="P888">
        <f t="shared" si="26"/>
        <v>0</v>
      </c>
      <c r="Q888" t="str">
        <f t="shared" si="27"/>
        <v>Central Canada</v>
      </c>
      <c r="R888">
        <f>IF(Table5[[#This Row],[Position]]="Data Analyst",1,0)</f>
        <v>0</v>
      </c>
      <c r="S888">
        <f>IF(Table5[[#This Row],[Position]]="Data Engineer",1,0)</f>
        <v>0</v>
      </c>
      <c r="T888">
        <f>IF(Table5[[#This Row],[Position]]="Risk Analyst",1,0)</f>
        <v>0</v>
      </c>
      <c r="U888">
        <f>IF(Table5[[#This Row],[Position]]="System Analyst",1,0)</f>
        <v>0</v>
      </c>
      <c r="V888">
        <f>IF(Table5[[#This Row],[Position]]="Business Analyst",1,0)</f>
        <v>1</v>
      </c>
    </row>
    <row r="889" spans="1:22" x14ac:dyDescent="0.2">
      <c r="A889" s="5" t="s">
        <v>96</v>
      </c>
      <c r="B889" s="5" t="s">
        <v>554</v>
      </c>
      <c r="C889" s="5" t="s">
        <v>50</v>
      </c>
      <c r="D889" s="5" t="s">
        <v>1792</v>
      </c>
      <c r="E889" s="5" t="s">
        <v>1793</v>
      </c>
      <c r="F889" s="5" t="s">
        <v>1793</v>
      </c>
      <c r="G889" s="5" t="s">
        <v>1793</v>
      </c>
      <c r="H889" s="5" t="s">
        <v>53</v>
      </c>
      <c r="I889" s="5" t="s">
        <v>54</v>
      </c>
      <c r="J889" s="5" t="s">
        <v>20</v>
      </c>
      <c r="K889" s="5" t="s">
        <v>32</v>
      </c>
      <c r="L889" s="5" t="s">
        <v>269</v>
      </c>
      <c r="M889" s="17">
        <v>60000</v>
      </c>
      <c r="N889" s="17">
        <v>70000</v>
      </c>
      <c r="O889" s="18">
        <v>65000</v>
      </c>
      <c r="P889">
        <f t="shared" si="26"/>
        <v>0</v>
      </c>
      <c r="Q889" t="str">
        <f t="shared" si="27"/>
        <v>Western Canada</v>
      </c>
      <c r="R889">
        <f>IF(Table5[[#This Row],[Position]]="Data Analyst",1,0)</f>
        <v>0</v>
      </c>
      <c r="S889">
        <f>IF(Table5[[#This Row],[Position]]="Data Engineer",1,0)</f>
        <v>0</v>
      </c>
      <c r="T889">
        <f>IF(Table5[[#This Row],[Position]]="Risk Analyst",1,0)</f>
        <v>0</v>
      </c>
      <c r="U889">
        <f>IF(Table5[[#This Row],[Position]]="System Analyst",1,0)</f>
        <v>0</v>
      </c>
      <c r="V889">
        <f>IF(Table5[[#This Row],[Position]]="Business Analyst",1,0)</f>
        <v>0</v>
      </c>
    </row>
    <row r="890" spans="1:22" x14ac:dyDescent="0.2">
      <c r="A890" s="4" t="s">
        <v>22</v>
      </c>
      <c r="B890" s="4" t="s">
        <v>23</v>
      </c>
      <c r="C890" s="4" t="s">
        <v>23</v>
      </c>
      <c r="D890" s="4" t="s">
        <v>1794</v>
      </c>
      <c r="E890" s="4" t="s">
        <v>30</v>
      </c>
      <c r="F890" s="4" t="s">
        <v>30</v>
      </c>
      <c r="G890" s="4" t="s">
        <v>30</v>
      </c>
      <c r="H890" s="4" t="s">
        <v>31</v>
      </c>
      <c r="I890" s="4" t="s">
        <v>1795</v>
      </c>
      <c r="J890" s="4" t="s">
        <v>20</v>
      </c>
      <c r="K890" s="4" t="s">
        <v>32</v>
      </c>
      <c r="L890" s="4" t="s">
        <v>21</v>
      </c>
      <c r="M890" s="15">
        <v>65000</v>
      </c>
      <c r="N890" s="15">
        <v>80000</v>
      </c>
      <c r="O890" s="16">
        <v>72500</v>
      </c>
      <c r="P890">
        <f t="shared" si="26"/>
        <v>0</v>
      </c>
      <c r="Q890" t="str">
        <f t="shared" si="27"/>
        <v>Central Canada</v>
      </c>
      <c r="R890">
        <f>IF(Table5[[#This Row],[Position]]="Data Analyst",1,0)</f>
        <v>0</v>
      </c>
      <c r="S890">
        <f>IF(Table5[[#This Row],[Position]]="Data Engineer",1,0)</f>
        <v>0</v>
      </c>
      <c r="T890">
        <f>IF(Table5[[#This Row],[Position]]="Risk Analyst",1,0)</f>
        <v>0</v>
      </c>
      <c r="U890">
        <f>IF(Table5[[#This Row],[Position]]="System Analyst",1,0)</f>
        <v>0</v>
      </c>
      <c r="V890">
        <f>IF(Table5[[#This Row],[Position]]="Business Analyst",1,0)</f>
        <v>1</v>
      </c>
    </row>
    <row r="891" spans="1:22" x14ac:dyDescent="0.2">
      <c r="A891" s="5" t="s">
        <v>96</v>
      </c>
      <c r="B891" s="5" t="s">
        <v>1796</v>
      </c>
      <c r="C891" s="5" t="s">
        <v>50</v>
      </c>
      <c r="D891" s="5" t="s">
        <v>1797</v>
      </c>
      <c r="E891" s="5" t="s">
        <v>17</v>
      </c>
      <c r="F891" s="5" t="s">
        <v>17</v>
      </c>
      <c r="G891" s="5" t="s">
        <v>17</v>
      </c>
      <c r="H891" s="5" t="s">
        <v>18</v>
      </c>
      <c r="I891" s="5" t="s">
        <v>18</v>
      </c>
      <c r="J891" s="5" t="s">
        <v>20</v>
      </c>
      <c r="K891" s="5" t="s">
        <v>17</v>
      </c>
      <c r="L891" s="5" t="s">
        <v>21</v>
      </c>
      <c r="M891" s="17">
        <v>50000</v>
      </c>
      <c r="N891" s="17">
        <v>76458</v>
      </c>
      <c r="O891" s="18">
        <v>63229</v>
      </c>
      <c r="P891">
        <f t="shared" si="26"/>
        <v>1</v>
      </c>
      <c r="Q891" t="str">
        <f t="shared" si="27"/>
        <v>Northern Canada</v>
      </c>
      <c r="R891">
        <f>IF(Table5[[#This Row],[Position]]="Data Analyst",1,0)</f>
        <v>0</v>
      </c>
      <c r="S891">
        <f>IF(Table5[[#This Row],[Position]]="Data Engineer",1,0)</f>
        <v>0</v>
      </c>
      <c r="T891">
        <f>IF(Table5[[#This Row],[Position]]="Risk Analyst",1,0)</f>
        <v>0</v>
      </c>
      <c r="U891">
        <f>IF(Table5[[#This Row],[Position]]="System Analyst",1,0)</f>
        <v>0</v>
      </c>
      <c r="V891">
        <f>IF(Table5[[#This Row],[Position]]="Business Analyst",1,0)</f>
        <v>0</v>
      </c>
    </row>
    <row r="892" spans="1:22" x14ac:dyDescent="0.2">
      <c r="A892" s="4" t="s">
        <v>48</v>
      </c>
      <c r="B892" s="4" t="s">
        <v>565</v>
      </c>
      <c r="C892" s="4" t="s">
        <v>50</v>
      </c>
      <c r="D892" s="4" t="s">
        <v>1798</v>
      </c>
      <c r="E892" s="4" t="s">
        <v>556</v>
      </c>
      <c r="F892" s="4" t="s">
        <v>556</v>
      </c>
      <c r="G892" s="4" t="s">
        <v>556</v>
      </c>
      <c r="H892" s="4" t="s">
        <v>31</v>
      </c>
      <c r="I892" s="4" t="s">
        <v>1799</v>
      </c>
      <c r="J892" s="4" t="s">
        <v>20</v>
      </c>
      <c r="K892" s="4" t="s">
        <v>32</v>
      </c>
      <c r="L892" s="4" t="s">
        <v>21</v>
      </c>
      <c r="M892" s="15">
        <v>68500</v>
      </c>
      <c r="N892" s="15">
        <v>87000</v>
      </c>
      <c r="O892" s="16">
        <v>77750</v>
      </c>
      <c r="P892">
        <f t="shared" si="26"/>
        <v>0</v>
      </c>
      <c r="Q892" t="str">
        <f t="shared" si="27"/>
        <v>Central Canada</v>
      </c>
      <c r="R892">
        <f>IF(Table5[[#This Row],[Position]]="Data Analyst",1,0)</f>
        <v>0</v>
      </c>
      <c r="S892">
        <f>IF(Table5[[#This Row],[Position]]="Data Engineer",1,0)</f>
        <v>0</v>
      </c>
      <c r="T892">
        <f>IF(Table5[[#This Row],[Position]]="Risk Analyst",1,0)</f>
        <v>0</v>
      </c>
      <c r="U892">
        <f>IF(Table5[[#This Row],[Position]]="System Analyst",1,0)</f>
        <v>0</v>
      </c>
      <c r="V892">
        <f>IF(Table5[[#This Row],[Position]]="Business Analyst",1,0)</f>
        <v>0</v>
      </c>
    </row>
    <row r="893" spans="1:22" x14ac:dyDescent="0.2">
      <c r="A893" s="5" t="s">
        <v>96</v>
      </c>
      <c r="B893" s="5" t="s">
        <v>554</v>
      </c>
      <c r="C893" s="5" t="s">
        <v>50</v>
      </c>
      <c r="D893" s="5" t="s">
        <v>1792</v>
      </c>
      <c r="E893" s="5" t="s">
        <v>1793</v>
      </c>
      <c r="F893" s="5" t="s">
        <v>1793</v>
      </c>
      <c r="G893" s="5" t="s">
        <v>1793</v>
      </c>
      <c r="H893" s="5" t="s">
        <v>53</v>
      </c>
      <c r="I893" s="5" t="s">
        <v>54</v>
      </c>
      <c r="J893" s="5" t="s">
        <v>20</v>
      </c>
      <c r="K893" s="5" t="s">
        <v>32</v>
      </c>
      <c r="L893" s="5" t="s">
        <v>269</v>
      </c>
      <c r="M893" s="17">
        <v>60000</v>
      </c>
      <c r="N893" s="17">
        <v>70000</v>
      </c>
      <c r="O893" s="18">
        <v>65000</v>
      </c>
      <c r="P893">
        <f t="shared" si="26"/>
        <v>0</v>
      </c>
      <c r="Q893" t="str">
        <f t="shared" si="27"/>
        <v>Western Canada</v>
      </c>
      <c r="R893">
        <f>IF(Table5[[#This Row],[Position]]="Data Analyst",1,0)</f>
        <v>0</v>
      </c>
      <c r="S893">
        <f>IF(Table5[[#This Row],[Position]]="Data Engineer",1,0)</f>
        <v>0</v>
      </c>
      <c r="T893">
        <f>IF(Table5[[#This Row],[Position]]="Risk Analyst",1,0)</f>
        <v>0</v>
      </c>
      <c r="U893">
        <f>IF(Table5[[#This Row],[Position]]="System Analyst",1,0)</f>
        <v>0</v>
      </c>
      <c r="V893">
        <f>IF(Table5[[#This Row],[Position]]="Business Analyst",1,0)</f>
        <v>0</v>
      </c>
    </row>
    <row r="894" spans="1:22" x14ac:dyDescent="0.2">
      <c r="A894" s="4" t="s">
        <v>22</v>
      </c>
      <c r="B894" s="4" t="s">
        <v>23</v>
      </c>
      <c r="C894" s="4" t="s">
        <v>23</v>
      </c>
      <c r="D894" s="4" t="s">
        <v>1794</v>
      </c>
      <c r="E894" s="4" t="s">
        <v>30</v>
      </c>
      <c r="F894" s="4" t="s">
        <v>30</v>
      </c>
      <c r="G894" s="4" t="s">
        <v>30</v>
      </c>
      <c r="H894" s="4" t="s">
        <v>31</v>
      </c>
      <c r="I894" s="4" t="s">
        <v>1795</v>
      </c>
      <c r="J894" s="4" t="s">
        <v>20</v>
      </c>
      <c r="K894" s="4" t="s">
        <v>32</v>
      </c>
      <c r="L894" s="4" t="s">
        <v>21</v>
      </c>
      <c r="M894" s="15">
        <v>65000</v>
      </c>
      <c r="N894" s="15">
        <v>80000</v>
      </c>
      <c r="O894" s="16">
        <v>72500</v>
      </c>
      <c r="P894">
        <f t="shared" si="26"/>
        <v>0</v>
      </c>
      <c r="Q894" t="str">
        <f t="shared" si="27"/>
        <v>Central Canada</v>
      </c>
      <c r="R894">
        <f>IF(Table5[[#This Row],[Position]]="Data Analyst",1,0)</f>
        <v>0</v>
      </c>
      <c r="S894">
        <f>IF(Table5[[#This Row],[Position]]="Data Engineer",1,0)</f>
        <v>0</v>
      </c>
      <c r="T894">
        <f>IF(Table5[[#This Row],[Position]]="Risk Analyst",1,0)</f>
        <v>0</v>
      </c>
      <c r="U894">
        <f>IF(Table5[[#This Row],[Position]]="System Analyst",1,0)</f>
        <v>0</v>
      </c>
      <c r="V894">
        <f>IF(Table5[[#This Row],[Position]]="Business Analyst",1,0)</f>
        <v>1</v>
      </c>
    </row>
    <row r="895" spans="1:22" x14ac:dyDescent="0.2">
      <c r="A895" s="5" t="s">
        <v>48</v>
      </c>
      <c r="B895" s="5" t="s">
        <v>1800</v>
      </c>
      <c r="C895" s="5" t="s">
        <v>50</v>
      </c>
      <c r="D895" s="5" t="s">
        <v>1801</v>
      </c>
      <c r="E895" s="5" t="s">
        <v>99</v>
      </c>
      <c r="F895" s="5" t="s">
        <v>99</v>
      </c>
      <c r="G895" s="5" t="s">
        <v>99</v>
      </c>
      <c r="H895" s="5" t="s">
        <v>100</v>
      </c>
      <c r="I895" s="5" t="s">
        <v>1802</v>
      </c>
      <c r="J895" s="5" t="s">
        <v>223</v>
      </c>
      <c r="K895" s="5" t="s">
        <v>32</v>
      </c>
      <c r="L895" s="5" t="s">
        <v>33</v>
      </c>
      <c r="M895" s="17">
        <v>68500</v>
      </c>
      <c r="N895" s="17">
        <v>87000</v>
      </c>
      <c r="O895" s="18">
        <v>77750</v>
      </c>
      <c r="P895">
        <f t="shared" si="26"/>
        <v>0</v>
      </c>
      <c r="Q895" t="str">
        <f t="shared" si="27"/>
        <v>Western Canada</v>
      </c>
      <c r="R895">
        <f>IF(Table5[[#This Row],[Position]]="Data Analyst",1,0)</f>
        <v>0</v>
      </c>
      <c r="S895">
        <f>IF(Table5[[#This Row],[Position]]="Data Engineer",1,0)</f>
        <v>0</v>
      </c>
      <c r="T895">
        <f>IF(Table5[[#This Row],[Position]]="Risk Analyst",1,0)</f>
        <v>0</v>
      </c>
      <c r="U895">
        <f>IF(Table5[[#This Row],[Position]]="System Analyst",1,0)</f>
        <v>0</v>
      </c>
      <c r="V895">
        <f>IF(Table5[[#This Row],[Position]]="Business Analyst",1,0)</f>
        <v>0</v>
      </c>
    </row>
    <row r="896" spans="1:22" x14ac:dyDescent="0.2">
      <c r="A896" s="4" t="s">
        <v>96</v>
      </c>
      <c r="B896" s="4" t="s">
        <v>1796</v>
      </c>
      <c r="C896" s="4" t="s">
        <v>50</v>
      </c>
      <c r="D896" s="4" t="s">
        <v>1797</v>
      </c>
      <c r="E896" s="4" t="s">
        <v>17</v>
      </c>
      <c r="F896" s="4" t="s">
        <v>17</v>
      </c>
      <c r="G896" s="4" t="s">
        <v>17</v>
      </c>
      <c r="H896" s="4" t="s">
        <v>18</v>
      </c>
      <c r="I896" s="4" t="s">
        <v>18</v>
      </c>
      <c r="J896" s="4" t="s">
        <v>20</v>
      </c>
      <c r="K896" s="4" t="s">
        <v>17</v>
      </c>
      <c r="L896" s="4" t="s">
        <v>21</v>
      </c>
      <c r="M896" s="15">
        <v>50000</v>
      </c>
      <c r="N896" s="15">
        <v>76458</v>
      </c>
      <c r="O896" s="16">
        <v>63229</v>
      </c>
      <c r="P896">
        <f t="shared" si="26"/>
        <v>1</v>
      </c>
      <c r="Q896" t="str">
        <f t="shared" si="27"/>
        <v>Northern Canada</v>
      </c>
      <c r="R896">
        <f>IF(Table5[[#This Row],[Position]]="Data Analyst",1,0)</f>
        <v>0</v>
      </c>
      <c r="S896">
        <f>IF(Table5[[#This Row],[Position]]="Data Engineer",1,0)</f>
        <v>0</v>
      </c>
      <c r="T896">
        <f>IF(Table5[[#This Row],[Position]]="Risk Analyst",1,0)</f>
        <v>0</v>
      </c>
      <c r="U896">
        <f>IF(Table5[[#This Row],[Position]]="System Analyst",1,0)</f>
        <v>0</v>
      </c>
      <c r="V896">
        <f>IF(Table5[[#This Row],[Position]]="Business Analyst",1,0)</f>
        <v>0</v>
      </c>
    </row>
    <row r="897" spans="1:22" x14ac:dyDescent="0.2">
      <c r="A897" s="5" t="s">
        <v>48</v>
      </c>
      <c r="B897" s="5" t="s">
        <v>49</v>
      </c>
      <c r="C897" s="5" t="s">
        <v>50</v>
      </c>
      <c r="D897" s="5" t="s">
        <v>1803</v>
      </c>
      <c r="E897" s="5" t="s">
        <v>1804</v>
      </c>
      <c r="F897" s="5" t="s">
        <v>1804</v>
      </c>
      <c r="G897" s="5" t="s">
        <v>1804</v>
      </c>
      <c r="H897" s="5" t="s">
        <v>31</v>
      </c>
      <c r="I897" s="5" t="s">
        <v>54</v>
      </c>
      <c r="J897" s="5" t="s">
        <v>20</v>
      </c>
      <c r="K897" s="5" t="s">
        <v>32</v>
      </c>
      <c r="L897" s="5" t="s">
        <v>21</v>
      </c>
      <c r="M897" s="17">
        <v>68500</v>
      </c>
      <c r="N897" s="17">
        <v>87000</v>
      </c>
      <c r="O897" s="18">
        <v>77750</v>
      </c>
      <c r="P897">
        <f t="shared" si="26"/>
        <v>0</v>
      </c>
      <c r="Q897" t="str">
        <f t="shared" si="27"/>
        <v>Central Canada</v>
      </c>
      <c r="R897">
        <f>IF(Table5[[#This Row],[Position]]="Data Analyst",1,0)</f>
        <v>0</v>
      </c>
      <c r="S897">
        <f>IF(Table5[[#This Row],[Position]]="Data Engineer",1,0)</f>
        <v>0</v>
      </c>
      <c r="T897">
        <f>IF(Table5[[#This Row],[Position]]="Risk Analyst",1,0)</f>
        <v>0</v>
      </c>
      <c r="U897">
        <f>IF(Table5[[#This Row],[Position]]="System Analyst",1,0)</f>
        <v>0</v>
      </c>
      <c r="V897">
        <f>IF(Table5[[#This Row],[Position]]="Business Analyst",1,0)</f>
        <v>0</v>
      </c>
    </row>
    <row r="898" spans="1:22" x14ac:dyDescent="0.2">
      <c r="A898" s="4" t="s">
        <v>96</v>
      </c>
      <c r="B898" s="4" t="s">
        <v>1626</v>
      </c>
      <c r="C898" s="4" t="s">
        <v>50</v>
      </c>
      <c r="D898" s="4" t="s">
        <v>1776</v>
      </c>
      <c r="E898" s="4" t="s">
        <v>37</v>
      </c>
      <c r="F898" s="4" t="s">
        <v>37</v>
      </c>
      <c r="G898" s="4" t="s">
        <v>37</v>
      </c>
      <c r="H898" s="4" t="s">
        <v>31</v>
      </c>
      <c r="I898" s="4" t="s">
        <v>1777</v>
      </c>
      <c r="J898" s="4" t="s">
        <v>20</v>
      </c>
      <c r="K898" s="4" t="s">
        <v>32</v>
      </c>
      <c r="L898" s="4" t="s">
        <v>21</v>
      </c>
      <c r="M898" s="15">
        <v>30240.560000000001</v>
      </c>
      <c r="N898" s="15">
        <v>57200</v>
      </c>
      <c r="O898" s="16">
        <v>43720.28</v>
      </c>
      <c r="P898">
        <f t="shared" si="26"/>
        <v>0</v>
      </c>
      <c r="Q898" t="str">
        <f t="shared" si="27"/>
        <v>Central Canada</v>
      </c>
      <c r="R898">
        <f>IF(Table5[[#This Row],[Position]]="Data Analyst",1,0)</f>
        <v>0</v>
      </c>
      <c r="S898">
        <f>IF(Table5[[#This Row],[Position]]="Data Engineer",1,0)</f>
        <v>0</v>
      </c>
      <c r="T898">
        <f>IF(Table5[[#This Row],[Position]]="Risk Analyst",1,0)</f>
        <v>0</v>
      </c>
      <c r="U898">
        <f>IF(Table5[[#This Row],[Position]]="System Analyst",1,0)</f>
        <v>0</v>
      </c>
      <c r="V898">
        <f>IF(Table5[[#This Row],[Position]]="Business Analyst",1,0)</f>
        <v>0</v>
      </c>
    </row>
    <row r="899" spans="1:22" x14ac:dyDescent="0.2">
      <c r="A899" s="5" t="s">
        <v>96</v>
      </c>
      <c r="B899" s="5" t="s">
        <v>1626</v>
      </c>
      <c r="C899" s="5" t="s">
        <v>50</v>
      </c>
      <c r="D899" s="5" t="s">
        <v>1778</v>
      </c>
      <c r="E899" s="5" t="s">
        <v>37</v>
      </c>
      <c r="F899" s="5" t="s">
        <v>37</v>
      </c>
      <c r="G899" s="5" t="s">
        <v>37</v>
      </c>
      <c r="H899" s="5" t="s">
        <v>31</v>
      </c>
      <c r="I899" s="5" t="s">
        <v>1777</v>
      </c>
      <c r="J899" s="5" t="s">
        <v>20</v>
      </c>
      <c r="K899" s="5" t="s">
        <v>32</v>
      </c>
      <c r="L899" s="5" t="s">
        <v>21</v>
      </c>
      <c r="M899" s="17">
        <v>30240.560000000001</v>
      </c>
      <c r="N899" s="17">
        <v>57200</v>
      </c>
      <c r="O899" s="18">
        <v>43720.28</v>
      </c>
      <c r="P899">
        <f t="shared" ref="P899:P962" si="28">IF(F899="Remote",1,0)</f>
        <v>0</v>
      </c>
      <c r="Q899" t="str">
        <f t="shared" ref="Q899:Q962" si="29">IF(OR(H899="AB",H899="BC",H899="SK"),"Western Canada",
 IF(OR(H899="ON",H899="QC",H899="MB"),"Central Canada",
 IF(OR(H899="NS",H899="NB",H899="PE",H899="NL"),"Atlantic Canada",
 "Northern Canada")))</f>
        <v>Central Canada</v>
      </c>
      <c r="R899">
        <f>IF(Table5[[#This Row],[Position]]="Data Analyst",1,0)</f>
        <v>0</v>
      </c>
      <c r="S899">
        <f>IF(Table5[[#This Row],[Position]]="Data Engineer",1,0)</f>
        <v>0</v>
      </c>
      <c r="T899">
        <f>IF(Table5[[#This Row],[Position]]="Risk Analyst",1,0)</f>
        <v>0</v>
      </c>
      <c r="U899">
        <f>IF(Table5[[#This Row],[Position]]="System Analyst",1,0)</f>
        <v>0</v>
      </c>
      <c r="V899">
        <f>IF(Table5[[#This Row],[Position]]="Business Analyst",1,0)</f>
        <v>0</v>
      </c>
    </row>
    <row r="900" spans="1:22" x14ac:dyDescent="0.2">
      <c r="A900" s="4" t="s">
        <v>22</v>
      </c>
      <c r="B900" s="4" t="s">
        <v>23</v>
      </c>
      <c r="C900" s="4" t="s">
        <v>23</v>
      </c>
      <c r="D900" s="4" t="s">
        <v>1184</v>
      </c>
      <c r="E900" s="4" t="s">
        <v>298</v>
      </c>
      <c r="F900" s="4" t="s">
        <v>298</v>
      </c>
      <c r="G900" s="4" t="s">
        <v>298</v>
      </c>
      <c r="H900" s="4" t="s">
        <v>53</v>
      </c>
      <c r="I900" s="4" t="s">
        <v>1779</v>
      </c>
      <c r="J900" s="4" t="s">
        <v>20</v>
      </c>
      <c r="K900" s="4" t="s">
        <v>32</v>
      </c>
      <c r="L900" s="4" t="s">
        <v>46</v>
      </c>
      <c r="M900" s="15">
        <v>79601.600000000006</v>
      </c>
      <c r="N900" s="15">
        <v>114420.8</v>
      </c>
      <c r="O900" s="21">
        <v>97011.199999999997</v>
      </c>
      <c r="P900">
        <f t="shared" si="28"/>
        <v>0</v>
      </c>
      <c r="Q900" t="str">
        <f t="shared" si="29"/>
        <v>Western Canada</v>
      </c>
      <c r="R900">
        <f>IF(Table5[[#This Row],[Position]]="Data Analyst",1,0)</f>
        <v>0</v>
      </c>
      <c r="S900">
        <f>IF(Table5[[#This Row],[Position]]="Data Engineer",1,0)</f>
        <v>0</v>
      </c>
      <c r="T900">
        <f>IF(Table5[[#This Row],[Position]]="Risk Analyst",1,0)</f>
        <v>0</v>
      </c>
      <c r="U900">
        <f>IF(Table5[[#This Row],[Position]]="System Analyst",1,0)</f>
        <v>0</v>
      </c>
      <c r="V900">
        <f>IF(Table5[[#This Row],[Position]]="Business Analyst",1,0)</f>
        <v>1</v>
      </c>
    </row>
    <row r="901" spans="1:22" x14ac:dyDescent="0.2">
      <c r="A901" s="5" t="s">
        <v>13</v>
      </c>
      <c r="B901" s="5" t="s">
        <v>1781</v>
      </c>
      <c r="C901" s="5" t="s">
        <v>103</v>
      </c>
      <c r="D901" s="5" t="s">
        <v>1782</v>
      </c>
      <c r="E901" s="5" t="s">
        <v>600</v>
      </c>
      <c r="F901" s="5" t="s">
        <v>600</v>
      </c>
      <c r="G901" s="5" t="s">
        <v>600</v>
      </c>
      <c r="H901" s="5" t="s">
        <v>31</v>
      </c>
      <c r="I901" s="5" t="s">
        <v>1783</v>
      </c>
      <c r="J901" s="5" t="s">
        <v>45</v>
      </c>
      <c r="K901" s="5" t="s">
        <v>32</v>
      </c>
      <c r="L901" s="5" t="s">
        <v>21</v>
      </c>
      <c r="M901" s="17">
        <v>30240.560000000001</v>
      </c>
      <c r="N901" s="17">
        <v>57200</v>
      </c>
      <c r="O901" s="18">
        <v>43720.28</v>
      </c>
      <c r="P901">
        <f t="shared" si="28"/>
        <v>0</v>
      </c>
      <c r="Q901" t="str">
        <f t="shared" si="29"/>
        <v>Central Canada</v>
      </c>
      <c r="R901">
        <f>IF(Table5[[#This Row],[Position]]="Data Analyst",1,0)</f>
        <v>0</v>
      </c>
      <c r="S901">
        <f>IF(Table5[[#This Row],[Position]]="Data Engineer",1,0)</f>
        <v>0</v>
      </c>
      <c r="T901">
        <f>IF(Table5[[#This Row],[Position]]="Risk Analyst",1,0)</f>
        <v>0</v>
      </c>
      <c r="U901">
        <f>IF(Table5[[#This Row],[Position]]="System Analyst",1,0)</f>
        <v>0</v>
      </c>
      <c r="V901">
        <f>IF(Table5[[#This Row],[Position]]="Business Analyst",1,0)</f>
        <v>0</v>
      </c>
    </row>
    <row r="902" spans="1:22" x14ac:dyDescent="0.2">
      <c r="A902" s="4" t="s">
        <v>105</v>
      </c>
      <c r="B902" s="4" t="s">
        <v>1784</v>
      </c>
      <c r="C902" s="4" t="s">
        <v>28</v>
      </c>
      <c r="D902" s="4" t="s">
        <v>1785</v>
      </c>
      <c r="E902" s="4" t="s">
        <v>37</v>
      </c>
      <c r="F902" s="4" t="s">
        <v>37</v>
      </c>
      <c r="G902" s="4" t="s">
        <v>37</v>
      </c>
      <c r="H902" s="4" t="s">
        <v>31</v>
      </c>
      <c r="I902" s="4" t="s">
        <v>18</v>
      </c>
      <c r="J902" s="4" t="s">
        <v>20</v>
      </c>
      <c r="K902" s="4" t="s">
        <v>32</v>
      </c>
      <c r="L902" s="4" t="s">
        <v>39</v>
      </c>
      <c r="M902" s="15">
        <v>68819</v>
      </c>
      <c r="N902" s="15">
        <v>84450</v>
      </c>
      <c r="O902" s="16">
        <v>76634.5</v>
      </c>
      <c r="P902">
        <f t="shared" si="28"/>
        <v>0</v>
      </c>
      <c r="Q902" t="str">
        <f t="shared" si="29"/>
        <v>Central Canada</v>
      </c>
      <c r="R902">
        <f>IF(Table5[[#This Row],[Position]]="Data Analyst",1,0)</f>
        <v>1</v>
      </c>
      <c r="S902">
        <f>IF(Table5[[#This Row],[Position]]="Data Engineer",1,0)</f>
        <v>0</v>
      </c>
      <c r="T902">
        <f>IF(Table5[[#This Row],[Position]]="Risk Analyst",1,0)</f>
        <v>0</v>
      </c>
      <c r="U902">
        <f>IF(Table5[[#This Row],[Position]]="System Analyst",1,0)</f>
        <v>0</v>
      </c>
      <c r="V902">
        <f>IF(Table5[[#This Row],[Position]]="Business Analyst",1,0)</f>
        <v>0</v>
      </c>
    </row>
    <row r="903" spans="1:22" x14ac:dyDescent="0.2">
      <c r="A903" s="5" t="s">
        <v>13</v>
      </c>
      <c r="B903" s="5" t="s">
        <v>1781</v>
      </c>
      <c r="C903" s="5" t="s">
        <v>103</v>
      </c>
      <c r="D903" s="5" t="s">
        <v>1782</v>
      </c>
      <c r="E903" s="5" t="s">
        <v>600</v>
      </c>
      <c r="F903" s="5" t="s">
        <v>600</v>
      </c>
      <c r="G903" s="5" t="s">
        <v>600</v>
      </c>
      <c r="H903" s="5" t="s">
        <v>31</v>
      </c>
      <c r="I903" s="5" t="s">
        <v>1783</v>
      </c>
      <c r="J903" s="5" t="s">
        <v>45</v>
      </c>
      <c r="K903" s="5" t="s">
        <v>32</v>
      </c>
      <c r="L903" s="5" t="s">
        <v>21</v>
      </c>
      <c r="M903" s="17">
        <v>30240.560000000001</v>
      </c>
      <c r="N903" s="17">
        <v>57200</v>
      </c>
      <c r="O903" s="18">
        <v>43720.28</v>
      </c>
      <c r="P903">
        <f t="shared" si="28"/>
        <v>0</v>
      </c>
      <c r="Q903" t="str">
        <f t="shared" si="29"/>
        <v>Central Canada</v>
      </c>
      <c r="R903">
        <f>IF(Table5[[#This Row],[Position]]="Data Analyst",1,0)</f>
        <v>0</v>
      </c>
      <c r="S903">
        <f>IF(Table5[[#This Row],[Position]]="Data Engineer",1,0)</f>
        <v>0</v>
      </c>
      <c r="T903">
        <f>IF(Table5[[#This Row],[Position]]="Risk Analyst",1,0)</f>
        <v>0</v>
      </c>
      <c r="U903">
        <f>IF(Table5[[#This Row],[Position]]="System Analyst",1,0)</f>
        <v>0</v>
      </c>
      <c r="V903">
        <f>IF(Table5[[#This Row],[Position]]="Business Analyst",1,0)</f>
        <v>0</v>
      </c>
    </row>
    <row r="904" spans="1:22" x14ac:dyDescent="0.2">
      <c r="A904" s="4" t="s">
        <v>55</v>
      </c>
      <c r="B904" s="4" t="s">
        <v>1786</v>
      </c>
      <c r="C904" s="4" t="s">
        <v>50</v>
      </c>
      <c r="D904" s="4" t="s">
        <v>1304</v>
      </c>
      <c r="E904" s="4" t="s">
        <v>123</v>
      </c>
      <c r="F904" s="4" t="s">
        <v>123</v>
      </c>
      <c r="G904" s="4" t="s">
        <v>123</v>
      </c>
      <c r="H904" s="4" t="s">
        <v>31</v>
      </c>
      <c r="I904" s="4" t="s">
        <v>1787</v>
      </c>
      <c r="J904" s="4" t="s">
        <v>20</v>
      </c>
      <c r="K904" s="4" t="s">
        <v>32</v>
      </c>
      <c r="L904" s="4" t="s">
        <v>21</v>
      </c>
      <c r="M904" s="15">
        <v>68000</v>
      </c>
      <c r="N904" s="15">
        <v>88300</v>
      </c>
      <c r="O904" s="16">
        <v>78150</v>
      </c>
      <c r="P904">
        <f t="shared" si="28"/>
        <v>0</v>
      </c>
      <c r="Q904" t="str">
        <f t="shared" si="29"/>
        <v>Central Canada</v>
      </c>
      <c r="R904">
        <f>IF(Table5[[#This Row],[Position]]="Data Analyst",1,0)</f>
        <v>0</v>
      </c>
      <c r="S904">
        <f>IF(Table5[[#This Row],[Position]]="Data Engineer",1,0)</f>
        <v>0</v>
      </c>
      <c r="T904">
        <f>IF(Table5[[#This Row],[Position]]="Risk Analyst",1,0)</f>
        <v>0</v>
      </c>
      <c r="U904">
        <f>IF(Table5[[#This Row],[Position]]="System Analyst",1,0)</f>
        <v>0</v>
      </c>
      <c r="V904">
        <f>IF(Table5[[#This Row],[Position]]="Business Analyst",1,0)</f>
        <v>0</v>
      </c>
    </row>
    <row r="905" spans="1:22" x14ac:dyDescent="0.2">
      <c r="A905" s="5" t="s">
        <v>13</v>
      </c>
      <c r="B905" s="5" t="s">
        <v>798</v>
      </c>
      <c r="C905" s="5" t="s">
        <v>90</v>
      </c>
      <c r="D905" s="5" t="s">
        <v>1788</v>
      </c>
      <c r="E905" s="5" t="s">
        <v>452</v>
      </c>
      <c r="F905" s="5" t="s">
        <v>452</v>
      </c>
      <c r="G905" s="5" t="s">
        <v>452</v>
      </c>
      <c r="H905" s="5" t="s">
        <v>53</v>
      </c>
      <c r="I905" s="5" t="s">
        <v>1789</v>
      </c>
      <c r="J905" s="5" t="s">
        <v>20</v>
      </c>
      <c r="K905" s="5" t="s">
        <v>32</v>
      </c>
      <c r="L905" s="5" t="s">
        <v>681</v>
      </c>
      <c r="M905" s="17">
        <v>80000</v>
      </c>
      <c r="N905" s="17">
        <v>90000</v>
      </c>
      <c r="O905" s="18">
        <v>85000</v>
      </c>
      <c r="P905">
        <f t="shared" si="28"/>
        <v>0</v>
      </c>
      <c r="Q905" t="str">
        <f t="shared" si="29"/>
        <v>Western Canada</v>
      </c>
      <c r="R905">
        <f>IF(Table5[[#This Row],[Position]]="Data Analyst",1,0)</f>
        <v>0</v>
      </c>
      <c r="S905">
        <f>IF(Table5[[#This Row],[Position]]="Data Engineer",1,0)</f>
        <v>0</v>
      </c>
      <c r="T905">
        <f>IF(Table5[[#This Row],[Position]]="Risk Analyst",1,0)</f>
        <v>0</v>
      </c>
      <c r="U905">
        <f>IF(Table5[[#This Row],[Position]]="System Analyst",1,0)</f>
        <v>1</v>
      </c>
      <c r="V905">
        <f>IF(Table5[[#This Row],[Position]]="Business Analyst",1,0)</f>
        <v>0</v>
      </c>
    </row>
    <row r="906" spans="1:22" x14ac:dyDescent="0.2">
      <c r="A906" s="4" t="s">
        <v>81</v>
      </c>
      <c r="B906" s="4" t="s">
        <v>1790</v>
      </c>
      <c r="C906" s="4" t="s">
        <v>23</v>
      </c>
      <c r="D906" s="4" t="s">
        <v>484</v>
      </c>
      <c r="E906" s="4" t="s">
        <v>37</v>
      </c>
      <c r="F906" s="4" t="s">
        <v>37</v>
      </c>
      <c r="G906" s="4" t="s">
        <v>37</v>
      </c>
      <c r="H906" s="4" t="s">
        <v>31</v>
      </c>
      <c r="I906" s="4" t="s">
        <v>1791</v>
      </c>
      <c r="J906" s="4" t="s">
        <v>375</v>
      </c>
      <c r="K906" s="4" t="s">
        <v>32</v>
      </c>
      <c r="L906" s="4" t="s">
        <v>33</v>
      </c>
      <c r="M906" s="15">
        <v>66000</v>
      </c>
      <c r="N906" s="15">
        <v>84500</v>
      </c>
      <c r="O906" s="16">
        <v>75250</v>
      </c>
      <c r="P906">
        <f t="shared" si="28"/>
        <v>0</v>
      </c>
      <c r="Q906" t="str">
        <f t="shared" si="29"/>
        <v>Central Canada</v>
      </c>
      <c r="R906">
        <f>IF(Table5[[#This Row],[Position]]="Data Analyst",1,0)</f>
        <v>0</v>
      </c>
      <c r="S906">
        <f>IF(Table5[[#This Row],[Position]]="Data Engineer",1,0)</f>
        <v>0</v>
      </c>
      <c r="T906">
        <f>IF(Table5[[#This Row],[Position]]="Risk Analyst",1,0)</f>
        <v>0</v>
      </c>
      <c r="U906">
        <f>IF(Table5[[#This Row],[Position]]="System Analyst",1,0)</f>
        <v>0</v>
      </c>
      <c r="V906">
        <f>IF(Table5[[#This Row],[Position]]="Business Analyst",1,0)</f>
        <v>1</v>
      </c>
    </row>
    <row r="907" spans="1:22" x14ac:dyDescent="0.2">
      <c r="A907" s="5" t="s">
        <v>96</v>
      </c>
      <c r="B907" s="5" t="s">
        <v>554</v>
      </c>
      <c r="C907" s="5" t="s">
        <v>50</v>
      </c>
      <c r="D907" s="5" t="s">
        <v>1792</v>
      </c>
      <c r="E907" s="5" t="s">
        <v>1793</v>
      </c>
      <c r="F907" s="5" t="s">
        <v>1793</v>
      </c>
      <c r="G907" s="5" t="s">
        <v>1793</v>
      </c>
      <c r="H907" s="5" t="s">
        <v>53</v>
      </c>
      <c r="I907" s="5" t="s">
        <v>54</v>
      </c>
      <c r="J907" s="5" t="s">
        <v>20</v>
      </c>
      <c r="K907" s="5" t="s">
        <v>32</v>
      </c>
      <c r="L907" s="5" t="s">
        <v>269</v>
      </c>
      <c r="M907" s="17">
        <v>60000</v>
      </c>
      <c r="N907" s="17">
        <v>70000</v>
      </c>
      <c r="O907" s="18">
        <v>65000</v>
      </c>
      <c r="P907">
        <f t="shared" si="28"/>
        <v>0</v>
      </c>
      <c r="Q907" t="str">
        <f t="shared" si="29"/>
        <v>Western Canada</v>
      </c>
      <c r="R907">
        <f>IF(Table5[[#This Row],[Position]]="Data Analyst",1,0)</f>
        <v>0</v>
      </c>
      <c r="S907">
        <f>IF(Table5[[#This Row],[Position]]="Data Engineer",1,0)</f>
        <v>0</v>
      </c>
      <c r="T907">
        <f>IF(Table5[[#This Row],[Position]]="Risk Analyst",1,0)</f>
        <v>0</v>
      </c>
      <c r="U907">
        <f>IF(Table5[[#This Row],[Position]]="System Analyst",1,0)</f>
        <v>0</v>
      </c>
      <c r="V907">
        <f>IF(Table5[[#This Row],[Position]]="Business Analyst",1,0)</f>
        <v>0</v>
      </c>
    </row>
    <row r="908" spans="1:22" x14ac:dyDescent="0.2">
      <c r="A908" s="4" t="s">
        <v>22</v>
      </c>
      <c r="B908" s="4" t="s">
        <v>23</v>
      </c>
      <c r="C908" s="4" t="s">
        <v>23</v>
      </c>
      <c r="D908" s="4" t="s">
        <v>1794</v>
      </c>
      <c r="E908" s="4" t="s">
        <v>30</v>
      </c>
      <c r="F908" s="4" t="s">
        <v>30</v>
      </c>
      <c r="G908" s="4" t="s">
        <v>30</v>
      </c>
      <c r="H908" s="4" t="s">
        <v>31</v>
      </c>
      <c r="I908" s="4" t="s">
        <v>1795</v>
      </c>
      <c r="J908" s="4" t="s">
        <v>20</v>
      </c>
      <c r="K908" s="4" t="s">
        <v>32</v>
      </c>
      <c r="L908" s="4" t="s">
        <v>21</v>
      </c>
      <c r="M908" s="15">
        <v>65000</v>
      </c>
      <c r="N908" s="15">
        <v>80000</v>
      </c>
      <c r="O908" s="16">
        <v>72500</v>
      </c>
      <c r="P908">
        <f t="shared" si="28"/>
        <v>0</v>
      </c>
      <c r="Q908" t="str">
        <f t="shared" si="29"/>
        <v>Central Canada</v>
      </c>
      <c r="R908">
        <f>IF(Table5[[#This Row],[Position]]="Data Analyst",1,0)</f>
        <v>0</v>
      </c>
      <c r="S908">
        <f>IF(Table5[[#This Row],[Position]]="Data Engineer",1,0)</f>
        <v>0</v>
      </c>
      <c r="T908">
        <f>IF(Table5[[#This Row],[Position]]="Risk Analyst",1,0)</f>
        <v>0</v>
      </c>
      <c r="U908">
        <f>IF(Table5[[#This Row],[Position]]="System Analyst",1,0)</f>
        <v>0</v>
      </c>
      <c r="V908">
        <f>IF(Table5[[#This Row],[Position]]="Business Analyst",1,0)</f>
        <v>1</v>
      </c>
    </row>
    <row r="909" spans="1:22" x14ac:dyDescent="0.2">
      <c r="A909" s="5" t="s">
        <v>48</v>
      </c>
      <c r="B909" s="5" t="s">
        <v>1800</v>
      </c>
      <c r="C909" s="5" t="s">
        <v>50</v>
      </c>
      <c r="D909" s="5" t="s">
        <v>1801</v>
      </c>
      <c r="E909" s="5" t="s">
        <v>99</v>
      </c>
      <c r="F909" s="5" t="s">
        <v>99</v>
      </c>
      <c r="G909" s="5" t="s">
        <v>99</v>
      </c>
      <c r="H909" s="5" t="s">
        <v>100</v>
      </c>
      <c r="I909" s="5" t="s">
        <v>1802</v>
      </c>
      <c r="J909" s="5" t="s">
        <v>223</v>
      </c>
      <c r="K909" s="5" t="s">
        <v>32</v>
      </c>
      <c r="L909" s="5" t="s">
        <v>33</v>
      </c>
      <c r="M909" s="17">
        <v>68500</v>
      </c>
      <c r="N909" s="17">
        <v>87000</v>
      </c>
      <c r="O909" s="18">
        <v>77750</v>
      </c>
      <c r="P909">
        <f t="shared" si="28"/>
        <v>0</v>
      </c>
      <c r="Q909" t="str">
        <f t="shared" si="29"/>
        <v>Western Canada</v>
      </c>
      <c r="R909">
        <f>IF(Table5[[#This Row],[Position]]="Data Analyst",1,0)</f>
        <v>0</v>
      </c>
      <c r="S909">
        <f>IF(Table5[[#This Row],[Position]]="Data Engineer",1,0)</f>
        <v>0</v>
      </c>
      <c r="T909">
        <f>IF(Table5[[#This Row],[Position]]="Risk Analyst",1,0)</f>
        <v>0</v>
      </c>
      <c r="U909">
        <f>IF(Table5[[#This Row],[Position]]="System Analyst",1,0)</f>
        <v>0</v>
      </c>
      <c r="V909">
        <f>IF(Table5[[#This Row],[Position]]="Business Analyst",1,0)</f>
        <v>0</v>
      </c>
    </row>
    <row r="910" spans="1:22" x14ac:dyDescent="0.2">
      <c r="A910" s="4" t="s">
        <v>48</v>
      </c>
      <c r="B910" s="4" t="s">
        <v>49</v>
      </c>
      <c r="C910" s="4" t="s">
        <v>50</v>
      </c>
      <c r="D910" s="4" t="s">
        <v>1803</v>
      </c>
      <c r="E910" s="4" t="s">
        <v>1804</v>
      </c>
      <c r="F910" s="4" t="s">
        <v>1804</v>
      </c>
      <c r="G910" s="4" t="s">
        <v>1804</v>
      </c>
      <c r="H910" s="4" t="s">
        <v>31</v>
      </c>
      <c r="I910" s="4" t="s">
        <v>54</v>
      </c>
      <c r="J910" s="4" t="s">
        <v>20</v>
      </c>
      <c r="K910" s="4" t="s">
        <v>32</v>
      </c>
      <c r="L910" s="4" t="s">
        <v>21</v>
      </c>
      <c r="M910" s="15">
        <v>68500</v>
      </c>
      <c r="N910" s="15">
        <v>87000</v>
      </c>
      <c r="O910" s="16">
        <v>77750</v>
      </c>
      <c r="P910">
        <f t="shared" si="28"/>
        <v>0</v>
      </c>
      <c r="Q910" t="str">
        <f t="shared" si="29"/>
        <v>Central Canada</v>
      </c>
      <c r="R910">
        <f>IF(Table5[[#This Row],[Position]]="Data Analyst",1,0)</f>
        <v>0</v>
      </c>
      <c r="S910">
        <f>IF(Table5[[#This Row],[Position]]="Data Engineer",1,0)</f>
        <v>0</v>
      </c>
      <c r="T910">
        <f>IF(Table5[[#This Row],[Position]]="Risk Analyst",1,0)</f>
        <v>0</v>
      </c>
      <c r="U910">
        <f>IF(Table5[[#This Row],[Position]]="System Analyst",1,0)</f>
        <v>0</v>
      </c>
      <c r="V910">
        <f>IF(Table5[[#This Row],[Position]]="Business Analyst",1,0)</f>
        <v>0</v>
      </c>
    </row>
    <row r="911" spans="1:22" x14ac:dyDescent="0.2">
      <c r="A911" s="5" t="s">
        <v>48</v>
      </c>
      <c r="B911" s="5" t="s">
        <v>565</v>
      </c>
      <c r="C911" s="5" t="s">
        <v>50</v>
      </c>
      <c r="D911" s="5" t="s">
        <v>1798</v>
      </c>
      <c r="E911" s="5" t="s">
        <v>556</v>
      </c>
      <c r="F911" s="5" t="s">
        <v>556</v>
      </c>
      <c r="G911" s="5" t="s">
        <v>556</v>
      </c>
      <c r="H911" s="5" t="s">
        <v>31</v>
      </c>
      <c r="I911" s="5" t="s">
        <v>1799</v>
      </c>
      <c r="J911" s="5" t="s">
        <v>20</v>
      </c>
      <c r="K911" s="5" t="s">
        <v>32</v>
      </c>
      <c r="L911" s="5" t="s">
        <v>21</v>
      </c>
      <c r="M911" s="17">
        <v>68500</v>
      </c>
      <c r="N911" s="17">
        <v>87000</v>
      </c>
      <c r="O911" s="18">
        <v>77750</v>
      </c>
      <c r="P911">
        <f t="shared" si="28"/>
        <v>0</v>
      </c>
      <c r="Q911" t="str">
        <f t="shared" si="29"/>
        <v>Central Canada</v>
      </c>
      <c r="R911">
        <f>IF(Table5[[#This Row],[Position]]="Data Analyst",1,0)</f>
        <v>0</v>
      </c>
      <c r="S911">
        <f>IF(Table5[[#This Row],[Position]]="Data Engineer",1,0)</f>
        <v>0</v>
      </c>
      <c r="T911">
        <f>IF(Table5[[#This Row],[Position]]="Risk Analyst",1,0)</f>
        <v>0</v>
      </c>
      <c r="U911">
        <f>IF(Table5[[#This Row],[Position]]="System Analyst",1,0)</f>
        <v>0</v>
      </c>
      <c r="V911">
        <f>IF(Table5[[#This Row],[Position]]="Business Analyst",1,0)</f>
        <v>0</v>
      </c>
    </row>
    <row r="912" spans="1:22" x14ac:dyDescent="0.2">
      <c r="A912" s="4" t="s">
        <v>96</v>
      </c>
      <c r="B912" s="4" t="s">
        <v>1796</v>
      </c>
      <c r="C912" s="4" t="s">
        <v>50</v>
      </c>
      <c r="D912" s="4" t="s">
        <v>1797</v>
      </c>
      <c r="E912" s="4" t="s">
        <v>17</v>
      </c>
      <c r="F912" s="4" t="s">
        <v>17</v>
      </c>
      <c r="G912" s="4" t="s">
        <v>17</v>
      </c>
      <c r="H912" s="4" t="s">
        <v>18</v>
      </c>
      <c r="I912" s="4" t="s">
        <v>18</v>
      </c>
      <c r="J912" s="4" t="s">
        <v>20</v>
      </c>
      <c r="K912" s="4" t="s">
        <v>17</v>
      </c>
      <c r="L912" s="4" t="s">
        <v>21</v>
      </c>
      <c r="M912" s="15">
        <v>50000</v>
      </c>
      <c r="N912" s="15">
        <v>76458</v>
      </c>
      <c r="O912" s="16">
        <v>63229</v>
      </c>
      <c r="P912">
        <f t="shared" si="28"/>
        <v>1</v>
      </c>
      <c r="Q912" t="str">
        <f t="shared" si="29"/>
        <v>Northern Canada</v>
      </c>
      <c r="R912">
        <f>IF(Table5[[#This Row],[Position]]="Data Analyst",1,0)</f>
        <v>0</v>
      </c>
      <c r="S912">
        <f>IF(Table5[[#This Row],[Position]]="Data Engineer",1,0)</f>
        <v>0</v>
      </c>
      <c r="T912">
        <f>IF(Table5[[#This Row],[Position]]="Risk Analyst",1,0)</f>
        <v>0</v>
      </c>
      <c r="U912">
        <f>IF(Table5[[#This Row],[Position]]="System Analyst",1,0)</f>
        <v>0</v>
      </c>
      <c r="V912">
        <f>IF(Table5[[#This Row],[Position]]="Business Analyst",1,0)</f>
        <v>0</v>
      </c>
    </row>
    <row r="913" spans="1:22" x14ac:dyDescent="0.2">
      <c r="A913" s="5" t="s">
        <v>96</v>
      </c>
      <c r="B913" s="5" t="s">
        <v>1626</v>
      </c>
      <c r="C913" s="5" t="s">
        <v>50</v>
      </c>
      <c r="D913" s="5" t="s">
        <v>1778</v>
      </c>
      <c r="E913" s="5" t="s">
        <v>37</v>
      </c>
      <c r="F913" s="5" t="s">
        <v>37</v>
      </c>
      <c r="G913" s="5" t="s">
        <v>37</v>
      </c>
      <c r="H913" s="5" t="s">
        <v>31</v>
      </c>
      <c r="I913" s="5" t="s">
        <v>1777</v>
      </c>
      <c r="J913" s="5" t="s">
        <v>20</v>
      </c>
      <c r="K913" s="5" t="s">
        <v>32</v>
      </c>
      <c r="L913" s="5" t="s">
        <v>21</v>
      </c>
      <c r="M913" s="17">
        <v>30240.560000000001</v>
      </c>
      <c r="N913" s="17">
        <v>57200</v>
      </c>
      <c r="O913" s="18">
        <v>43720.28</v>
      </c>
      <c r="P913">
        <f t="shared" si="28"/>
        <v>0</v>
      </c>
      <c r="Q913" t="str">
        <f t="shared" si="29"/>
        <v>Central Canada</v>
      </c>
      <c r="R913">
        <f>IF(Table5[[#This Row],[Position]]="Data Analyst",1,0)</f>
        <v>0</v>
      </c>
      <c r="S913">
        <f>IF(Table5[[#This Row],[Position]]="Data Engineer",1,0)</f>
        <v>0</v>
      </c>
      <c r="T913">
        <f>IF(Table5[[#This Row],[Position]]="Risk Analyst",1,0)</f>
        <v>0</v>
      </c>
      <c r="U913">
        <f>IF(Table5[[#This Row],[Position]]="System Analyst",1,0)</f>
        <v>0</v>
      </c>
      <c r="V913">
        <f>IF(Table5[[#This Row],[Position]]="Business Analyst",1,0)</f>
        <v>0</v>
      </c>
    </row>
    <row r="914" spans="1:22" x14ac:dyDescent="0.2">
      <c r="A914" s="4" t="s">
        <v>22</v>
      </c>
      <c r="B914" s="4" t="s">
        <v>23</v>
      </c>
      <c r="C914" s="4" t="s">
        <v>23</v>
      </c>
      <c r="D914" s="4" t="s">
        <v>1184</v>
      </c>
      <c r="E914" s="4" t="s">
        <v>298</v>
      </c>
      <c r="F914" s="4" t="s">
        <v>298</v>
      </c>
      <c r="G914" s="4" t="s">
        <v>298</v>
      </c>
      <c r="H914" s="4" t="s">
        <v>53</v>
      </c>
      <c r="I914" s="4" t="s">
        <v>1779</v>
      </c>
      <c r="J914" s="4" t="s">
        <v>20</v>
      </c>
      <c r="K914" s="4" t="s">
        <v>32</v>
      </c>
      <c r="L914" s="4" t="s">
        <v>46</v>
      </c>
      <c r="M914" s="15">
        <v>79601.600000000006</v>
      </c>
      <c r="N914" s="15">
        <v>114420.8</v>
      </c>
      <c r="O914" s="21">
        <v>97011.199999999997</v>
      </c>
      <c r="P914">
        <f t="shared" si="28"/>
        <v>0</v>
      </c>
      <c r="Q914" t="str">
        <f t="shared" si="29"/>
        <v>Western Canada</v>
      </c>
      <c r="R914">
        <f>IF(Table5[[#This Row],[Position]]="Data Analyst",1,0)</f>
        <v>0</v>
      </c>
      <c r="S914">
        <f>IF(Table5[[#This Row],[Position]]="Data Engineer",1,0)</f>
        <v>0</v>
      </c>
      <c r="T914">
        <f>IF(Table5[[#This Row],[Position]]="Risk Analyst",1,0)</f>
        <v>0</v>
      </c>
      <c r="U914">
        <f>IF(Table5[[#This Row],[Position]]="System Analyst",1,0)</f>
        <v>0</v>
      </c>
      <c r="V914">
        <f>IF(Table5[[#This Row],[Position]]="Business Analyst",1,0)</f>
        <v>1</v>
      </c>
    </row>
    <row r="915" spans="1:22" x14ac:dyDescent="0.2">
      <c r="A915" s="5" t="s">
        <v>13</v>
      </c>
      <c r="B915" s="5" t="s">
        <v>1781</v>
      </c>
      <c r="C915" s="5" t="s">
        <v>103</v>
      </c>
      <c r="D915" s="5" t="s">
        <v>1782</v>
      </c>
      <c r="E915" s="5" t="s">
        <v>600</v>
      </c>
      <c r="F915" s="5" t="s">
        <v>600</v>
      </c>
      <c r="G915" s="5" t="s">
        <v>600</v>
      </c>
      <c r="H915" s="5" t="s">
        <v>31</v>
      </c>
      <c r="I915" s="5" t="s">
        <v>1783</v>
      </c>
      <c r="J915" s="5" t="s">
        <v>45</v>
      </c>
      <c r="K915" s="5" t="s">
        <v>32</v>
      </c>
      <c r="L915" s="5" t="s">
        <v>21</v>
      </c>
      <c r="M915" s="17">
        <v>30240.560000000001</v>
      </c>
      <c r="N915" s="17">
        <v>57200</v>
      </c>
      <c r="O915" s="18">
        <v>43720.28</v>
      </c>
      <c r="P915">
        <f t="shared" si="28"/>
        <v>0</v>
      </c>
      <c r="Q915" t="str">
        <f t="shared" si="29"/>
        <v>Central Canada</v>
      </c>
      <c r="R915">
        <f>IF(Table5[[#This Row],[Position]]="Data Analyst",1,0)</f>
        <v>0</v>
      </c>
      <c r="S915">
        <f>IF(Table5[[#This Row],[Position]]="Data Engineer",1,0)</f>
        <v>0</v>
      </c>
      <c r="T915">
        <f>IF(Table5[[#This Row],[Position]]="Risk Analyst",1,0)</f>
        <v>0</v>
      </c>
      <c r="U915">
        <f>IF(Table5[[#This Row],[Position]]="System Analyst",1,0)</f>
        <v>0</v>
      </c>
      <c r="V915">
        <f>IF(Table5[[#This Row],[Position]]="Business Analyst",1,0)</f>
        <v>0</v>
      </c>
    </row>
    <row r="916" spans="1:22" x14ac:dyDescent="0.2">
      <c r="A916" s="4" t="s">
        <v>105</v>
      </c>
      <c r="B916" s="4" t="s">
        <v>1784</v>
      </c>
      <c r="C916" s="4" t="s">
        <v>28</v>
      </c>
      <c r="D916" s="4" t="s">
        <v>1785</v>
      </c>
      <c r="E916" s="4" t="s">
        <v>37</v>
      </c>
      <c r="F916" s="4" t="s">
        <v>37</v>
      </c>
      <c r="G916" s="4" t="s">
        <v>37</v>
      </c>
      <c r="H916" s="4" t="s">
        <v>31</v>
      </c>
      <c r="I916" s="4" t="s">
        <v>18</v>
      </c>
      <c r="J916" s="4" t="s">
        <v>20</v>
      </c>
      <c r="K916" s="4" t="s">
        <v>32</v>
      </c>
      <c r="L916" s="4" t="s">
        <v>39</v>
      </c>
      <c r="M916" s="15">
        <v>68819</v>
      </c>
      <c r="N916" s="15">
        <v>84450</v>
      </c>
      <c r="O916" s="16">
        <v>76634.5</v>
      </c>
      <c r="P916">
        <f t="shared" si="28"/>
        <v>0</v>
      </c>
      <c r="Q916" t="str">
        <f t="shared" si="29"/>
        <v>Central Canada</v>
      </c>
      <c r="R916">
        <f>IF(Table5[[#This Row],[Position]]="Data Analyst",1,0)</f>
        <v>1</v>
      </c>
      <c r="S916">
        <f>IF(Table5[[#This Row],[Position]]="Data Engineer",1,0)</f>
        <v>0</v>
      </c>
      <c r="T916">
        <f>IF(Table5[[#This Row],[Position]]="Risk Analyst",1,0)</f>
        <v>0</v>
      </c>
      <c r="U916">
        <f>IF(Table5[[#This Row],[Position]]="System Analyst",1,0)</f>
        <v>0</v>
      </c>
      <c r="V916">
        <f>IF(Table5[[#This Row],[Position]]="Business Analyst",1,0)</f>
        <v>0</v>
      </c>
    </row>
    <row r="917" spans="1:22" x14ac:dyDescent="0.2">
      <c r="A917" s="5" t="s">
        <v>13</v>
      </c>
      <c r="B917" s="5" t="s">
        <v>1781</v>
      </c>
      <c r="C917" s="5" t="s">
        <v>103</v>
      </c>
      <c r="D917" s="5" t="s">
        <v>1782</v>
      </c>
      <c r="E917" s="5" t="s">
        <v>600</v>
      </c>
      <c r="F917" s="5" t="s">
        <v>600</v>
      </c>
      <c r="G917" s="5" t="s">
        <v>600</v>
      </c>
      <c r="H917" s="5" t="s">
        <v>31</v>
      </c>
      <c r="I917" s="5" t="s">
        <v>1783</v>
      </c>
      <c r="J917" s="5" t="s">
        <v>45</v>
      </c>
      <c r="K917" s="5" t="s">
        <v>32</v>
      </c>
      <c r="L917" s="5" t="s">
        <v>21</v>
      </c>
      <c r="M917" s="17">
        <v>30240.560000000001</v>
      </c>
      <c r="N917" s="17">
        <v>57200</v>
      </c>
      <c r="O917" s="18">
        <v>43720.28</v>
      </c>
      <c r="P917">
        <f t="shared" si="28"/>
        <v>0</v>
      </c>
      <c r="Q917" t="str">
        <f t="shared" si="29"/>
        <v>Central Canada</v>
      </c>
      <c r="R917">
        <f>IF(Table5[[#This Row],[Position]]="Data Analyst",1,0)</f>
        <v>0</v>
      </c>
      <c r="S917">
        <f>IF(Table5[[#This Row],[Position]]="Data Engineer",1,0)</f>
        <v>0</v>
      </c>
      <c r="T917">
        <f>IF(Table5[[#This Row],[Position]]="Risk Analyst",1,0)</f>
        <v>0</v>
      </c>
      <c r="U917">
        <f>IF(Table5[[#This Row],[Position]]="System Analyst",1,0)</f>
        <v>0</v>
      </c>
      <c r="V917">
        <f>IF(Table5[[#This Row],[Position]]="Business Analyst",1,0)</f>
        <v>0</v>
      </c>
    </row>
    <row r="918" spans="1:22" x14ac:dyDescent="0.2">
      <c r="A918" s="4" t="s">
        <v>55</v>
      </c>
      <c r="B918" s="4" t="s">
        <v>1786</v>
      </c>
      <c r="C918" s="4" t="s">
        <v>50</v>
      </c>
      <c r="D918" s="4" t="s">
        <v>1304</v>
      </c>
      <c r="E918" s="4" t="s">
        <v>123</v>
      </c>
      <c r="F918" s="4" t="s">
        <v>123</v>
      </c>
      <c r="G918" s="4" t="s">
        <v>123</v>
      </c>
      <c r="H918" s="4" t="s">
        <v>31</v>
      </c>
      <c r="I918" s="4" t="s">
        <v>1787</v>
      </c>
      <c r="J918" s="4" t="s">
        <v>20</v>
      </c>
      <c r="K918" s="4" t="s">
        <v>32</v>
      </c>
      <c r="L918" s="4" t="s">
        <v>21</v>
      </c>
      <c r="M918" s="15">
        <v>68000</v>
      </c>
      <c r="N918" s="15">
        <v>88300</v>
      </c>
      <c r="O918" s="16">
        <v>78150</v>
      </c>
      <c r="P918">
        <f t="shared" si="28"/>
        <v>0</v>
      </c>
      <c r="Q918" t="str">
        <f t="shared" si="29"/>
        <v>Central Canada</v>
      </c>
      <c r="R918">
        <f>IF(Table5[[#This Row],[Position]]="Data Analyst",1,0)</f>
        <v>0</v>
      </c>
      <c r="S918">
        <f>IF(Table5[[#This Row],[Position]]="Data Engineer",1,0)</f>
        <v>0</v>
      </c>
      <c r="T918">
        <f>IF(Table5[[#This Row],[Position]]="Risk Analyst",1,0)</f>
        <v>0</v>
      </c>
      <c r="U918">
        <f>IF(Table5[[#This Row],[Position]]="System Analyst",1,0)</f>
        <v>0</v>
      </c>
      <c r="V918">
        <f>IF(Table5[[#This Row],[Position]]="Business Analyst",1,0)</f>
        <v>0</v>
      </c>
    </row>
    <row r="919" spans="1:22" x14ac:dyDescent="0.2">
      <c r="A919" s="5" t="s">
        <v>13</v>
      </c>
      <c r="B919" s="5" t="s">
        <v>798</v>
      </c>
      <c r="C919" s="5" t="s">
        <v>90</v>
      </c>
      <c r="D919" s="5" t="s">
        <v>1788</v>
      </c>
      <c r="E919" s="5" t="s">
        <v>452</v>
      </c>
      <c r="F919" s="5" t="s">
        <v>452</v>
      </c>
      <c r="G919" s="5" t="s">
        <v>452</v>
      </c>
      <c r="H919" s="5" t="s">
        <v>53</v>
      </c>
      <c r="I919" s="5" t="s">
        <v>1789</v>
      </c>
      <c r="J919" s="5" t="s">
        <v>20</v>
      </c>
      <c r="K919" s="5" t="s">
        <v>32</v>
      </c>
      <c r="L919" s="5" t="s">
        <v>681</v>
      </c>
      <c r="M919" s="17">
        <v>80000</v>
      </c>
      <c r="N919" s="17">
        <v>90000</v>
      </c>
      <c r="O919" s="18">
        <v>85000</v>
      </c>
      <c r="P919">
        <f t="shared" si="28"/>
        <v>0</v>
      </c>
      <c r="Q919" t="str">
        <f t="shared" si="29"/>
        <v>Western Canada</v>
      </c>
      <c r="R919">
        <f>IF(Table5[[#This Row],[Position]]="Data Analyst",1,0)</f>
        <v>0</v>
      </c>
      <c r="S919">
        <f>IF(Table5[[#This Row],[Position]]="Data Engineer",1,0)</f>
        <v>0</v>
      </c>
      <c r="T919">
        <f>IF(Table5[[#This Row],[Position]]="Risk Analyst",1,0)</f>
        <v>0</v>
      </c>
      <c r="U919">
        <f>IF(Table5[[#This Row],[Position]]="System Analyst",1,0)</f>
        <v>1</v>
      </c>
      <c r="V919">
        <f>IF(Table5[[#This Row],[Position]]="Business Analyst",1,0)</f>
        <v>0</v>
      </c>
    </row>
    <row r="920" spans="1:22" x14ac:dyDescent="0.2">
      <c r="A920" s="4" t="s">
        <v>81</v>
      </c>
      <c r="B920" s="4" t="s">
        <v>1790</v>
      </c>
      <c r="C920" s="4" t="s">
        <v>23</v>
      </c>
      <c r="D920" s="4" t="s">
        <v>484</v>
      </c>
      <c r="E920" s="4" t="s">
        <v>37</v>
      </c>
      <c r="F920" s="4" t="s">
        <v>37</v>
      </c>
      <c r="G920" s="4" t="s">
        <v>37</v>
      </c>
      <c r="H920" s="4" t="s">
        <v>31</v>
      </c>
      <c r="I920" s="4" t="s">
        <v>1791</v>
      </c>
      <c r="J920" s="4" t="s">
        <v>375</v>
      </c>
      <c r="K920" s="4" t="s">
        <v>32</v>
      </c>
      <c r="L920" s="4" t="s">
        <v>33</v>
      </c>
      <c r="M920" s="15">
        <v>66000</v>
      </c>
      <c r="N920" s="15">
        <v>84500</v>
      </c>
      <c r="O920" s="16">
        <v>75250</v>
      </c>
      <c r="P920">
        <f t="shared" si="28"/>
        <v>0</v>
      </c>
      <c r="Q920" t="str">
        <f t="shared" si="29"/>
        <v>Central Canada</v>
      </c>
      <c r="R920">
        <f>IF(Table5[[#This Row],[Position]]="Data Analyst",1,0)</f>
        <v>0</v>
      </c>
      <c r="S920">
        <f>IF(Table5[[#This Row],[Position]]="Data Engineer",1,0)</f>
        <v>0</v>
      </c>
      <c r="T920">
        <f>IF(Table5[[#This Row],[Position]]="Risk Analyst",1,0)</f>
        <v>0</v>
      </c>
      <c r="U920">
        <f>IF(Table5[[#This Row],[Position]]="System Analyst",1,0)</f>
        <v>0</v>
      </c>
      <c r="V920">
        <f>IF(Table5[[#This Row],[Position]]="Business Analyst",1,0)</f>
        <v>1</v>
      </c>
    </row>
    <row r="921" spans="1:22" x14ac:dyDescent="0.2">
      <c r="A921" s="5" t="s">
        <v>96</v>
      </c>
      <c r="B921" s="5" t="s">
        <v>554</v>
      </c>
      <c r="C921" s="5" t="s">
        <v>50</v>
      </c>
      <c r="D921" s="5" t="s">
        <v>1792</v>
      </c>
      <c r="E921" s="5" t="s">
        <v>1793</v>
      </c>
      <c r="F921" s="5" t="s">
        <v>1793</v>
      </c>
      <c r="G921" s="5" t="s">
        <v>1793</v>
      </c>
      <c r="H921" s="5" t="s">
        <v>53</v>
      </c>
      <c r="I921" s="5" t="s">
        <v>54</v>
      </c>
      <c r="J921" s="5" t="s">
        <v>20</v>
      </c>
      <c r="K921" s="5" t="s">
        <v>32</v>
      </c>
      <c r="L921" s="5" t="s">
        <v>269</v>
      </c>
      <c r="M921" s="17">
        <v>60000</v>
      </c>
      <c r="N921" s="17">
        <v>70000</v>
      </c>
      <c r="O921" s="18">
        <v>65000</v>
      </c>
      <c r="P921">
        <f t="shared" si="28"/>
        <v>0</v>
      </c>
      <c r="Q921" t="str">
        <f t="shared" si="29"/>
        <v>Western Canada</v>
      </c>
      <c r="R921">
        <f>IF(Table5[[#This Row],[Position]]="Data Analyst",1,0)</f>
        <v>0</v>
      </c>
      <c r="S921">
        <f>IF(Table5[[#This Row],[Position]]="Data Engineer",1,0)</f>
        <v>0</v>
      </c>
      <c r="T921">
        <f>IF(Table5[[#This Row],[Position]]="Risk Analyst",1,0)</f>
        <v>0</v>
      </c>
      <c r="U921">
        <f>IF(Table5[[#This Row],[Position]]="System Analyst",1,0)</f>
        <v>0</v>
      </c>
      <c r="V921">
        <f>IF(Table5[[#This Row],[Position]]="Business Analyst",1,0)</f>
        <v>0</v>
      </c>
    </row>
    <row r="922" spans="1:22" x14ac:dyDescent="0.2">
      <c r="A922" s="4" t="s">
        <v>22</v>
      </c>
      <c r="B922" s="4" t="s">
        <v>23</v>
      </c>
      <c r="C922" s="4" t="s">
        <v>23</v>
      </c>
      <c r="D922" s="4" t="s">
        <v>1794</v>
      </c>
      <c r="E922" s="4" t="s">
        <v>30</v>
      </c>
      <c r="F922" s="4" t="s">
        <v>30</v>
      </c>
      <c r="G922" s="4" t="s">
        <v>30</v>
      </c>
      <c r="H922" s="4" t="s">
        <v>31</v>
      </c>
      <c r="I922" s="4" t="s">
        <v>1795</v>
      </c>
      <c r="J922" s="4" t="s">
        <v>20</v>
      </c>
      <c r="K922" s="4" t="s">
        <v>32</v>
      </c>
      <c r="L922" s="4" t="s">
        <v>21</v>
      </c>
      <c r="M922" s="15">
        <v>65000</v>
      </c>
      <c r="N922" s="15">
        <v>80000</v>
      </c>
      <c r="O922" s="16">
        <v>72500</v>
      </c>
      <c r="P922">
        <f t="shared" si="28"/>
        <v>0</v>
      </c>
      <c r="Q922" t="str">
        <f t="shared" si="29"/>
        <v>Central Canada</v>
      </c>
      <c r="R922">
        <f>IF(Table5[[#This Row],[Position]]="Data Analyst",1,0)</f>
        <v>0</v>
      </c>
      <c r="S922">
        <f>IF(Table5[[#This Row],[Position]]="Data Engineer",1,0)</f>
        <v>0</v>
      </c>
      <c r="T922">
        <f>IF(Table5[[#This Row],[Position]]="Risk Analyst",1,0)</f>
        <v>0</v>
      </c>
      <c r="U922">
        <f>IF(Table5[[#This Row],[Position]]="System Analyst",1,0)</f>
        <v>0</v>
      </c>
      <c r="V922">
        <f>IF(Table5[[#This Row],[Position]]="Business Analyst",1,0)</f>
        <v>1</v>
      </c>
    </row>
    <row r="923" spans="1:22" x14ac:dyDescent="0.2">
      <c r="A923" s="5" t="s">
        <v>13</v>
      </c>
      <c r="B923" s="5" t="s">
        <v>1805</v>
      </c>
      <c r="C923" s="5" t="s">
        <v>50</v>
      </c>
      <c r="D923" s="5" t="s">
        <v>1806</v>
      </c>
      <c r="E923" s="5" t="s">
        <v>344</v>
      </c>
      <c r="F923" s="5" t="s">
        <v>344</v>
      </c>
      <c r="G923" s="5" t="s">
        <v>344</v>
      </c>
      <c r="H923" s="5" t="s">
        <v>53</v>
      </c>
      <c r="I923" s="5" t="s">
        <v>1807</v>
      </c>
      <c r="J923" s="5" t="s">
        <v>45</v>
      </c>
      <c r="K923" s="5" t="s">
        <v>32</v>
      </c>
      <c r="L923" s="5" t="s">
        <v>21</v>
      </c>
      <c r="M923" s="17">
        <v>85536.24</v>
      </c>
      <c r="N923" s="17">
        <v>106920.24</v>
      </c>
      <c r="O923" s="18">
        <v>96228.24</v>
      </c>
      <c r="P923">
        <f t="shared" si="28"/>
        <v>0</v>
      </c>
      <c r="Q923" t="str">
        <f t="shared" si="29"/>
        <v>Western Canada</v>
      </c>
      <c r="R923">
        <f>IF(Table5[[#This Row],[Position]]="Data Analyst",1,0)</f>
        <v>0</v>
      </c>
      <c r="S923">
        <f>IF(Table5[[#This Row],[Position]]="Data Engineer",1,0)</f>
        <v>0</v>
      </c>
      <c r="T923">
        <f>IF(Table5[[#This Row],[Position]]="Risk Analyst",1,0)</f>
        <v>0</v>
      </c>
      <c r="U923">
        <f>IF(Table5[[#This Row],[Position]]="System Analyst",1,0)</f>
        <v>0</v>
      </c>
      <c r="V923">
        <f>IF(Table5[[#This Row],[Position]]="Business Analyst",1,0)</f>
        <v>0</v>
      </c>
    </row>
    <row r="924" spans="1:22" x14ac:dyDescent="0.2">
      <c r="A924" s="4" t="s">
        <v>88</v>
      </c>
      <c r="B924" s="4" t="s">
        <v>1808</v>
      </c>
      <c r="C924" s="4" t="s">
        <v>90</v>
      </c>
      <c r="D924" s="4" t="s">
        <v>1809</v>
      </c>
      <c r="E924" s="4" t="s">
        <v>17</v>
      </c>
      <c r="F924" s="4" t="s">
        <v>17</v>
      </c>
      <c r="G924" s="4" t="s">
        <v>17</v>
      </c>
      <c r="H924" s="4" t="s">
        <v>18</v>
      </c>
      <c r="I924" s="4" t="s">
        <v>1810</v>
      </c>
      <c r="J924" s="4" t="s">
        <v>20</v>
      </c>
      <c r="K924" s="4" t="s">
        <v>17</v>
      </c>
      <c r="L924" s="4" t="s">
        <v>21</v>
      </c>
      <c r="M924" s="15">
        <v>85816.8</v>
      </c>
      <c r="N924" s="15">
        <v>91520</v>
      </c>
      <c r="O924" s="16">
        <v>88668.4</v>
      </c>
      <c r="P924">
        <f t="shared" si="28"/>
        <v>1</v>
      </c>
      <c r="Q924" t="str">
        <f t="shared" si="29"/>
        <v>Northern Canada</v>
      </c>
      <c r="R924">
        <f>IF(Table5[[#This Row],[Position]]="Data Analyst",1,0)</f>
        <v>0</v>
      </c>
      <c r="S924">
        <f>IF(Table5[[#This Row],[Position]]="Data Engineer",1,0)</f>
        <v>0</v>
      </c>
      <c r="T924">
        <f>IF(Table5[[#This Row],[Position]]="Risk Analyst",1,0)</f>
        <v>0</v>
      </c>
      <c r="U924">
        <f>IF(Table5[[#This Row],[Position]]="System Analyst",1,0)</f>
        <v>1</v>
      </c>
      <c r="V924">
        <f>IF(Table5[[#This Row],[Position]]="Business Analyst",1,0)</f>
        <v>0</v>
      </c>
    </row>
    <row r="925" spans="1:22" x14ac:dyDescent="0.2">
      <c r="A925" s="5" t="s">
        <v>55</v>
      </c>
      <c r="B925" s="5" t="s">
        <v>1811</v>
      </c>
      <c r="C925" s="5" t="s">
        <v>41</v>
      </c>
      <c r="D925" s="5" t="s">
        <v>1812</v>
      </c>
      <c r="E925" s="5" t="s">
        <v>99</v>
      </c>
      <c r="F925" s="5" t="s">
        <v>99</v>
      </c>
      <c r="G925" s="5" t="s">
        <v>99</v>
      </c>
      <c r="H925" s="5" t="s">
        <v>100</v>
      </c>
      <c r="I925" s="5" t="s">
        <v>1424</v>
      </c>
      <c r="J925" s="5" t="s">
        <v>45</v>
      </c>
      <c r="K925" s="5" t="s">
        <v>32</v>
      </c>
      <c r="L925" s="5" t="s">
        <v>21</v>
      </c>
      <c r="M925" s="17">
        <v>30240.560000000001</v>
      </c>
      <c r="N925" s="17">
        <v>57200</v>
      </c>
      <c r="O925" s="18">
        <v>43720.28</v>
      </c>
      <c r="P925">
        <f t="shared" si="28"/>
        <v>0</v>
      </c>
      <c r="Q925" t="str">
        <f t="shared" si="29"/>
        <v>Western Canada</v>
      </c>
      <c r="R925">
        <f>IF(Table5[[#This Row],[Position]]="Data Analyst",1,0)</f>
        <v>0</v>
      </c>
      <c r="S925">
        <f>IF(Table5[[#This Row],[Position]]="Data Engineer",1,0)</f>
        <v>0</v>
      </c>
      <c r="T925">
        <f>IF(Table5[[#This Row],[Position]]="Risk Analyst",1,0)</f>
        <v>0</v>
      </c>
      <c r="U925">
        <f>IF(Table5[[#This Row],[Position]]="System Analyst",1,0)</f>
        <v>0</v>
      </c>
      <c r="V925">
        <f>IF(Table5[[#This Row],[Position]]="Business Analyst",1,0)</f>
        <v>0</v>
      </c>
    </row>
    <row r="926" spans="1:22" x14ac:dyDescent="0.2">
      <c r="A926" s="4" t="s">
        <v>105</v>
      </c>
      <c r="B926" s="4" t="s">
        <v>832</v>
      </c>
      <c r="C926" s="4" t="s">
        <v>28</v>
      </c>
      <c r="D926" s="4" t="s">
        <v>1813</v>
      </c>
      <c r="E926" s="4" t="s">
        <v>136</v>
      </c>
      <c r="F926" s="4" t="s">
        <v>136</v>
      </c>
      <c r="G926" s="4" t="s">
        <v>136</v>
      </c>
      <c r="H926" s="4" t="s">
        <v>100</v>
      </c>
      <c r="I926" s="4" t="s">
        <v>589</v>
      </c>
      <c r="J926" s="4" t="s">
        <v>45</v>
      </c>
      <c r="K926" s="4" t="s">
        <v>32</v>
      </c>
      <c r="L926" s="4" t="s">
        <v>21</v>
      </c>
      <c r="M926" s="15">
        <v>85000</v>
      </c>
      <c r="N926" s="15">
        <v>85000</v>
      </c>
      <c r="O926" s="16">
        <v>85000</v>
      </c>
      <c r="P926">
        <f t="shared" si="28"/>
        <v>0</v>
      </c>
      <c r="Q926" t="str">
        <f t="shared" si="29"/>
        <v>Western Canada</v>
      </c>
      <c r="R926">
        <f>IF(Table5[[#This Row],[Position]]="Data Analyst",1,0)</f>
        <v>1</v>
      </c>
      <c r="S926">
        <f>IF(Table5[[#This Row],[Position]]="Data Engineer",1,0)</f>
        <v>0</v>
      </c>
      <c r="T926">
        <f>IF(Table5[[#This Row],[Position]]="Risk Analyst",1,0)</f>
        <v>0</v>
      </c>
      <c r="U926">
        <f>IF(Table5[[#This Row],[Position]]="System Analyst",1,0)</f>
        <v>0</v>
      </c>
      <c r="V926">
        <f>IF(Table5[[#This Row],[Position]]="Business Analyst",1,0)</f>
        <v>0</v>
      </c>
    </row>
    <row r="927" spans="1:22" x14ac:dyDescent="0.2">
      <c r="A927" s="5" t="s">
        <v>96</v>
      </c>
      <c r="B927" s="5" t="s">
        <v>1796</v>
      </c>
      <c r="C927" s="5" t="s">
        <v>50</v>
      </c>
      <c r="D927" s="5" t="s">
        <v>1797</v>
      </c>
      <c r="E927" s="5" t="s">
        <v>17</v>
      </c>
      <c r="F927" s="5" t="s">
        <v>17</v>
      </c>
      <c r="G927" s="5" t="s">
        <v>17</v>
      </c>
      <c r="H927" s="5" t="s">
        <v>18</v>
      </c>
      <c r="I927" s="5" t="s">
        <v>18</v>
      </c>
      <c r="J927" s="5" t="s">
        <v>20</v>
      </c>
      <c r="K927" s="5" t="s">
        <v>17</v>
      </c>
      <c r="L927" s="5" t="s">
        <v>21</v>
      </c>
      <c r="M927" s="17">
        <v>50000</v>
      </c>
      <c r="N927" s="17">
        <v>76458</v>
      </c>
      <c r="O927" s="18">
        <v>63229</v>
      </c>
      <c r="P927">
        <f t="shared" si="28"/>
        <v>1</v>
      </c>
      <c r="Q927" t="str">
        <f t="shared" si="29"/>
        <v>Northern Canada</v>
      </c>
      <c r="R927">
        <f>IF(Table5[[#This Row],[Position]]="Data Analyst",1,0)</f>
        <v>0</v>
      </c>
      <c r="S927">
        <f>IF(Table5[[#This Row],[Position]]="Data Engineer",1,0)</f>
        <v>0</v>
      </c>
      <c r="T927">
        <f>IF(Table5[[#This Row],[Position]]="Risk Analyst",1,0)</f>
        <v>0</v>
      </c>
      <c r="U927">
        <f>IF(Table5[[#This Row],[Position]]="System Analyst",1,0)</f>
        <v>0</v>
      </c>
      <c r="V927">
        <f>IF(Table5[[#This Row],[Position]]="Business Analyst",1,0)</f>
        <v>0</v>
      </c>
    </row>
    <row r="928" spans="1:22" x14ac:dyDescent="0.2">
      <c r="A928" s="4" t="s">
        <v>48</v>
      </c>
      <c r="B928" s="4" t="s">
        <v>1774</v>
      </c>
      <c r="C928" s="4" t="s">
        <v>28</v>
      </c>
      <c r="D928" s="4" t="s">
        <v>1775</v>
      </c>
      <c r="E928" s="4" t="s">
        <v>279</v>
      </c>
      <c r="F928" s="4" t="s">
        <v>279</v>
      </c>
      <c r="G928" s="4" t="s">
        <v>279</v>
      </c>
      <c r="H928" s="4" t="s">
        <v>31</v>
      </c>
      <c r="I928" s="4" t="s">
        <v>54</v>
      </c>
      <c r="J928" s="4" t="s">
        <v>20</v>
      </c>
      <c r="K928" s="4" t="s">
        <v>32</v>
      </c>
      <c r="L928" s="4" t="s">
        <v>39</v>
      </c>
      <c r="M928" s="15">
        <v>68500</v>
      </c>
      <c r="N928" s="15">
        <v>87000</v>
      </c>
      <c r="O928" s="16">
        <v>77750</v>
      </c>
      <c r="P928">
        <f t="shared" si="28"/>
        <v>0</v>
      </c>
      <c r="Q928" t="str">
        <f t="shared" si="29"/>
        <v>Central Canada</v>
      </c>
      <c r="R928">
        <f>IF(Table5[[#This Row],[Position]]="Data Analyst",1,0)</f>
        <v>1</v>
      </c>
      <c r="S928">
        <f>IF(Table5[[#This Row],[Position]]="Data Engineer",1,0)</f>
        <v>0</v>
      </c>
      <c r="T928">
        <f>IF(Table5[[#This Row],[Position]]="Risk Analyst",1,0)</f>
        <v>0</v>
      </c>
      <c r="U928">
        <f>IF(Table5[[#This Row],[Position]]="System Analyst",1,0)</f>
        <v>0</v>
      </c>
      <c r="V928">
        <f>IF(Table5[[#This Row],[Position]]="Business Analyst",1,0)</f>
        <v>0</v>
      </c>
    </row>
    <row r="929" spans="1:22" x14ac:dyDescent="0.2">
      <c r="A929" s="5" t="s">
        <v>96</v>
      </c>
      <c r="B929" s="5" t="s">
        <v>1626</v>
      </c>
      <c r="C929" s="5" t="s">
        <v>50</v>
      </c>
      <c r="D929" s="5" t="s">
        <v>1776</v>
      </c>
      <c r="E929" s="5" t="s">
        <v>37</v>
      </c>
      <c r="F929" s="5" t="s">
        <v>37</v>
      </c>
      <c r="G929" s="5" t="s">
        <v>37</v>
      </c>
      <c r="H929" s="5" t="s">
        <v>31</v>
      </c>
      <c r="I929" s="5" t="s">
        <v>1777</v>
      </c>
      <c r="J929" s="5" t="s">
        <v>20</v>
      </c>
      <c r="K929" s="5" t="s">
        <v>32</v>
      </c>
      <c r="L929" s="5" t="s">
        <v>21</v>
      </c>
      <c r="M929" s="17">
        <v>30240.560000000001</v>
      </c>
      <c r="N929" s="17">
        <v>57200</v>
      </c>
      <c r="O929" s="18">
        <v>43720.28</v>
      </c>
      <c r="P929">
        <f t="shared" si="28"/>
        <v>0</v>
      </c>
      <c r="Q929" t="str">
        <f t="shared" si="29"/>
        <v>Central Canada</v>
      </c>
      <c r="R929">
        <f>IF(Table5[[#This Row],[Position]]="Data Analyst",1,0)</f>
        <v>0</v>
      </c>
      <c r="S929">
        <f>IF(Table5[[#This Row],[Position]]="Data Engineer",1,0)</f>
        <v>0</v>
      </c>
      <c r="T929">
        <f>IF(Table5[[#This Row],[Position]]="Risk Analyst",1,0)</f>
        <v>0</v>
      </c>
      <c r="U929">
        <f>IF(Table5[[#This Row],[Position]]="System Analyst",1,0)</f>
        <v>0</v>
      </c>
      <c r="V929">
        <f>IF(Table5[[#This Row],[Position]]="Business Analyst",1,0)</f>
        <v>0</v>
      </c>
    </row>
    <row r="930" spans="1:22" x14ac:dyDescent="0.2">
      <c r="A930" s="4" t="s">
        <v>96</v>
      </c>
      <c r="B930" s="4" t="s">
        <v>1626</v>
      </c>
      <c r="C930" s="4" t="s">
        <v>50</v>
      </c>
      <c r="D930" s="4" t="s">
        <v>1778</v>
      </c>
      <c r="E930" s="4" t="s">
        <v>37</v>
      </c>
      <c r="F930" s="4" t="s">
        <v>37</v>
      </c>
      <c r="G930" s="4" t="s">
        <v>37</v>
      </c>
      <c r="H930" s="4" t="s">
        <v>31</v>
      </c>
      <c r="I930" s="4" t="s">
        <v>1777</v>
      </c>
      <c r="J930" s="4" t="s">
        <v>20</v>
      </c>
      <c r="K930" s="4" t="s">
        <v>32</v>
      </c>
      <c r="L930" s="4" t="s">
        <v>21</v>
      </c>
      <c r="M930" s="15">
        <v>30240.560000000001</v>
      </c>
      <c r="N930" s="15">
        <v>57200</v>
      </c>
      <c r="O930" s="16">
        <v>43720.28</v>
      </c>
      <c r="P930">
        <f t="shared" si="28"/>
        <v>0</v>
      </c>
      <c r="Q930" t="str">
        <f t="shared" si="29"/>
        <v>Central Canada</v>
      </c>
      <c r="R930">
        <f>IF(Table5[[#This Row],[Position]]="Data Analyst",1,0)</f>
        <v>0</v>
      </c>
      <c r="S930">
        <f>IF(Table5[[#This Row],[Position]]="Data Engineer",1,0)</f>
        <v>0</v>
      </c>
      <c r="T930">
        <f>IF(Table5[[#This Row],[Position]]="Risk Analyst",1,0)</f>
        <v>0</v>
      </c>
      <c r="U930">
        <f>IF(Table5[[#This Row],[Position]]="System Analyst",1,0)</f>
        <v>0</v>
      </c>
      <c r="V930">
        <f>IF(Table5[[#This Row],[Position]]="Business Analyst",1,0)</f>
        <v>0</v>
      </c>
    </row>
    <row r="931" spans="1:22" x14ac:dyDescent="0.2">
      <c r="A931" s="5" t="s">
        <v>22</v>
      </c>
      <c r="B931" s="5" t="s">
        <v>23</v>
      </c>
      <c r="C931" s="5" t="s">
        <v>23</v>
      </c>
      <c r="D931" s="5" t="s">
        <v>1184</v>
      </c>
      <c r="E931" s="5" t="s">
        <v>298</v>
      </c>
      <c r="F931" s="5" t="s">
        <v>298</v>
      </c>
      <c r="G931" s="5" t="s">
        <v>298</v>
      </c>
      <c r="H931" s="5" t="s">
        <v>53</v>
      </c>
      <c r="I931" s="5" t="s">
        <v>1779</v>
      </c>
      <c r="J931" s="5" t="s">
        <v>20</v>
      </c>
      <c r="K931" s="5" t="s">
        <v>32</v>
      </c>
      <c r="L931" s="5" t="s">
        <v>46</v>
      </c>
      <c r="M931" s="17">
        <v>79601.600000000006</v>
      </c>
      <c r="N931" s="17">
        <v>114420.8</v>
      </c>
      <c r="O931" s="22">
        <v>97011.199999999997</v>
      </c>
      <c r="P931">
        <f t="shared" si="28"/>
        <v>0</v>
      </c>
      <c r="Q931" t="str">
        <f t="shared" si="29"/>
        <v>Western Canada</v>
      </c>
      <c r="R931">
        <f>IF(Table5[[#This Row],[Position]]="Data Analyst",1,0)</f>
        <v>0</v>
      </c>
      <c r="S931">
        <f>IF(Table5[[#This Row],[Position]]="Data Engineer",1,0)</f>
        <v>0</v>
      </c>
      <c r="T931">
        <f>IF(Table5[[#This Row],[Position]]="Risk Analyst",1,0)</f>
        <v>0</v>
      </c>
      <c r="U931">
        <f>IF(Table5[[#This Row],[Position]]="System Analyst",1,0)</f>
        <v>0</v>
      </c>
      <c r="V931">
        <f>IF(Table5[[#This Row],[Position]]="Business Analyst",1,0)</f>
        <v>1</v>
      </c>
    </row>
    <row r="932" spans="1:22" x14ac:dyDescent="0.2">
      <c r="A932" s="4" t="s">
        <v>13</v>
      </c>
      <c r="B932" s="4" t="s">
        <v>1781</v>
      </c>
      <c r="C932" s="4" t="s">
        <v>103</v>
      </c>
      <c r="D932" s="4" t="s">
        <v>1782</v>
      </c>
      <c r="E932" s="4" t="s">
        <v>600</v>
      </c>
      <c r="F932" s="4" t="s">
        <v>600</v>
      </c>
      <c r="G932" s="4" t="s">
        <v>600</v>
      </c>
      <c r="H932" s="4" t="s">
        <v>31</v>
      </c>
      <c r="I932" s="4" t="s">
        <v>1783</v>
      </c>
      <c r="J932" s="4" t="s">
        <v>45</v>
      </c>
      <c r="K932" s="4" t="s">
        <v>32</v>
      </c>
      <c r="L932" s="4" t="s">
        <v>21</v>
      </c>
      <c r="M932" s="15">
        <v>30240.560000000001</v>
      </c>
      <c r="N932" s="15">
        <v>57200</v>
      </c>
      <c r="O932" s="16">
        <v>43720.28</v>
      </c>
      <c r="P932">
        <f t="shared" si="28"/>
        <v>0</v>
      </c>
      <c r="Q932" t="str">
        <f t="shared" si="29"/>
        <v>Central Canada</v>
      </c>
      <c r="R932">
        <f>IF(Table5[[#This Row],[Position]]="Data Analyst",1,0)</f>
        <v>0</v>
      </c>
      <c r="S932">
        <f>IF(Table5[[#This Row],[Position]]="Data Engineer",1,0)</f>
        <v>0</v>
      </c>
      <c r="T932">
        <f>IF(Table5[[#This Row],[Position]]="Risk Analyst",1,0)</f>
        <v>0</v>
      </c>
      <c r="U932">
        <f>IF(Table5[[#This Row],[Position]]="System Analyst",1,0)</f>
        <v>0</v>
      </c>
      <c r="V932">
        <f>IF(Table5[[#This Row],[Position]]="Business Analyst",1,0)</f>
        <v>0</v>
      </c>
    </row>
    <row r="933" spans="1:22" x14ac:dyDescent="0.2">
      <c r="A933" s="5" t="s">
        <v>105</v>
      </c>
      <c r="B933" s="5" t="s">
        <v>1784</v>
      </c>
      <c r="C933" s="5" t="s">
        <v>28</v>
      </c>
      <c r="D933" s="5" t="s">
        <v>1785</v>
      </c>
      <c r="E933" s="5" t="s">
        <v>37</v>
      </c>
      <c r="F933" s="5" t="s">
        <v>37</v>
      </c>
      <c r="G933" s="5" t="s">
        <v>37</v>
      </c>
      <c r="H933" s="5" t="s">
        <v>31</v>
      </c>
      <c r="I933" s="5" t="s">
        <v>18</v>
      </c>
      <c r="J933" s="5" t="s">
        <v>20</v>
      </c>
      <c r="K933" s="5" t="s">
        <v>32</v>
      </c>
      <c r="L933" s="5" t="s">
        <v>39</v>
      </c>
      <c r="M933" s="17">
        <v>68819</v>
      </c>
      <c r="N933" s="17">
        <v>84450</v>
      </c>
      <c r="O933" s="18">
        <v>76634.5</v>
      </c>
      <c r="P933">
        <f t="shared" si="28"/>
        <v>0</v>
      </c>
      <c r="Q933" t="str">
        <f t="shared" si="29"/>
        <v>Central Canada</v>
      </c>
      <c r="R933">
        <f>IF(Table5[[#This Row],[Position]]="Data Analyst",1,0)</f>
        <v>1</v>
      </c>
      <c r="S933">
        <f>IF(Table5[[#This Row],[Position]]="Data Engineer",1,0)</f>
        <v>0</v>
      </c>
      <c r="T933">
        <f>IF(Table5[[#This Row],[Position]]="Risk Analyst",1,0)</f>
        <v>0</v>
      </c>
      <c r="U933">
        <f>IF(Table5[[#This Row],[Position]]="System Analyst",1,0)</f>
        <v>0</v>
      </c>
      <c r="V933">
        <f>IF(Table5[[#This Row],[Position]]="Business Analyst",1,0)</f>
        <v>0</v>
      </c>
    </row>
    <row r="934" spans="1:22" x14ac:dyDescent="0.2">
      <c r="A934" s="4" t="s">
        <v>13</v>
      </c>
      <c r="B934" s="4" t="s">
        <v>1781</v>
      </c>
      <c r="C934" s="4" t="s">
        <v>103</v>
      </c>
      <c r="D934" s="4" t="s">
        <v>1782</v>
      </c>
      <c r="E934" s="4" t="s">
        <v>600</v>
      </c>
      <c r="F934" s="4" t="s">
        <v>600</v>
      </c>
      <c r="G934" s="4" t="s">
        <v>600</v>
      </c>
      <c r="H934" s="4" t="s">
        <v>31</v>
      </c>
      <c r="I934" s="4" t="s">
        <v>1783</v>
      </c>
      <c r="J934" s="4" t="s">
        <v>45</v>
      </c>
      <c r="K934" s="4" t="s">
        <v>32</v>
      </c>
      <c r="L934" s="4" t="s">
        <v>21</v>
      </c>
      <c r="M934" s="15">
        <v>30240.560000000001</v>
      </c>
      <c r="N934" s="15">
        <v>57200</v>
      </c>
      <c r="O934" s="16">
        <v>43720.28</v>
      </c>
      <c r="P934">
        <f t="shared" si="28"/>
        <v>0</v>
      </c>
      <c r="Q934" t="str">
        <f t="shared" si="29"/>
        <v>Central Canada</v>
      </c>
      <c r="R934">
        <f>IF(Table5[[#This Row],[Position]]="Data Analyst",1,0)</f>
        <v>0</v>
      </c>
      <c r="S934">
        <f>IF(Table5[[#This Row],[Position]]="Data Engineer",1,0)</f>
        <v>0</v>
      </c>
      <c r="T934">
        <f>IF(Table5[[#This Row],[Position]]="Risk Analyst",1,0)</f>
        <v>0</v>
      </c>
      <c r="U934">
        <f>IF(Table5[[#This Row],[Position]]="System Analyst",1,0)</f>
        <v>0</v>
      </c>
      <c r="V934">
        <f>IF(Table5[[#This Row],[Position]]="Business Analyst",1,0)</f>
        <v>0</v>
      </c>
    </row>
    <row r="935" spans="1:22" x14ac:dyDescent="0.2">
      <c r="A935" s="5" t="s">
        <v>55</v>
      </c>
      <c r="B935" s="5" t="s">
        <v>1786</v>
      </c>
      <c r="C935" s="5" t="s">
        <v>50</v>
      </c>
      <c r="D935" s="5" t="s">
        <v>1304</v>
      </c>
      <c r="E935" s="5" t="s">
        <v>123</v>
      </c>
      <c r="F935" s="5" t="s">
        <v>123</v>
      </c>
      <c r="G935" s="5" t="s">
        <v>123</v>
      </c>
      <c r="H935" s="5" t="s">
        <v>31</v>
      </c>
      <c r="I935" s="5" t="s">
        <v>1787</v>
      </c>
      <c r="J935" s="5" t="s">
        <v>20</v>
      </c>
      <c r="K935" s="5" t="s">
        <v>32</v>
      </c>
      <c r="L935" s="5" t="s">
        <v>21</v>
      </c>
      <c r="M935" s="17">
        <v>68000</v>
      </c>
      <c r="N935" s="17">
        <v>88300</v>
      </c>
      <c r="O935" s="18">
        <v>78150</v>
      </c>
      <c r="P935">
        <f t="shared" si="28"/>
        <v>0</v>
      </c>
      <c r="Q935" t="str">
        <f t="shared" si="29"/>
        <v>Central Canada</v>
      </c>
      <c r="R935">
        <f>IF(Table5[[#This Row],[Position]]="Data Analyst",1,0)</f>
        <v>0</v>
      </c>
      <c r="S935">
        <f>IF(Table5[[#This Row],[Position]]="Data Engineer",1,0)</f>
        <v>0</v>
      </c>
      <c r="T935">
        <f>IF(Table5[[#This Row],[Position]]="Risk Analyst",1,0)</f>
        <v>0</v>
      </c>
      <c r="U935">
        <f>IF(Table5[[#This Row],[Position]]="System Analyst",1,0)</f>
        <v>0</v>
      </c>
      <c r="V935">
        <f>IF(Table5[[#This Row],[Position]]="Business Analyst",1,0)</f>
        <v>0</v>
      </c>
    </row>
    <row r="936" spans="1:22" x14ac:dyDescent="0.2">
      <c r="A936" s="4" t="s">
        <v>13</v>
      </c>
      <c r="B936" s="4" t="s">
        <v>798</v>
      </c>
      <c r="C936" s="4" t="s">
        <v>90</v>
      </c>
      <c r="D936" s="4" t="s">
        <v>1788</v>
      </c>
      <c r="E936" s="4" t="s">
        <v>452</v>
      </c>
      <c r="F936" s="4" t="s">
        <v>452</v>
      </c>
      <c r="G936" s="4" t="s">
        <v>452</v>
      </c>
      <c r="H936" s="4" t="s">
        <v>53</v>
      </c>
      <c r="I936" s="4" t="s">
        <v>1789</v>
      </c>
      <c r="J936" s="4" t="s">
        <v>20</v>
      </c>
      <c r="K936" s="4" t="s">
        <v>32</v>
      </c>
      <c r="L936" s="4" t="s">
        <v>681</v>
      </c>
      <c r="M936" s="15">
        <v>80000</v>
      </c>
      <c r="N936" s="15">
        <v>90000</v>
      </c>
      <c r="O936" s="16">
        <v>85000</v>
      </c>
      <c r="P936">
        <f t="shared" si="28"/>
        <v>0</v>
      </c>
      <c r="Q936" t="str">
        <f t="shared" si="29"/>
        <v>Western Canada</v>
      </c>
      <c r="R936">
        <f>IF(Table5[[#This Row],[Position]]="Data Analyst",1,0)</f>
        <v>0</v>
      </c>
      <c r="S936">
        <f>IF(Table5[[#This Row],[Position]]="Data Engineer",1,0)</f>
        <v>0</v>
      </c>
      <c r="T936">
        <f>IF(Table5[[#This Row],[Position]]="Risk Analyst",1,0)</f>
        <v>0</v>
      </c>
      <c r="U936">
        <f>IF(Table5[[#This Row],[Position]]="System Analyst",1,0)</f>
        <v>1</v>
      </c>
      <c r="V936">
        <f>IF(Table5[[#This Row],[Position]]="Business Analyst",1,0)</f>
        <v>0</v>
      </c>
    </row>
    <row r="937" spans="1:22" x14ac:dyDescent="0.2">
      <c r="A937" s="5" t="s">
        <v>81</v>
      </c>
      <c r="B937" s="5" t="s">
        <v>1790</v>
      </c>
      <c r="C937" s="5" t="s">
        <v>23</v>
      </c>
      <c r="D937" s="5" t="s">
        <v>484</v>
      </c>
      <c r="E937" s="5" t="s">
        <v>37</v>
      </c>
      <c r="F937" s="5" t="s">
        <v>37</v>
      </c>
      <c r="G937" s="5" t="s">
        <v>37</v>
      </c>
      <c r="H937" s="5" t="s">
        <v>31</v>
      </c>
      <c r="I937" s="5" t="s">
        <v>1791</v>
      </c>
      <c r="J937" s="5" t="s">
        <v>375</v>
      </c>
      <c r="K937" s="5" t="s">
        <v>32</v>
      </c>
      <c r="L937" s="5" t="s">
        <v>33</v>
      </c>
      <c r="M937" s="17">
        <v>66000</v>
      </c>
      <c r="N937" s="17">
        <v>84500</v>
      </c>
      <c r="O937" s="18">
        <v>75250</v>
      </c>
      <c r="P937">
        <f t="shared" si="28"/>
        <v>0</v>
      </c>
      <c r="Q937" t="str">
        <f t="shared" si="29"/>
        <v>Central Canada</v>
      </c>
      <c r="R937">
        <f>IF(Table5[[#This Row],[Position]]="Data Analyst",1,0)</f>
        <v>0</v>
      </c>
      <c r="S937">
        <f>IF(Table5[[#This Row],[Position]]="Data Engineer",1,0)</f>
        <v>0</v>
      </c>
      <c r="T937">
        <f>IF(Table5[[#This Row],[Position]]="Risk Analyst",1,0)</f>
        <v>0</v>
      </c>
      <c r="U937">
        <f>IF(Table5[[#This Row],[Position]]="System Analyst",1,0)</f>
        <v>0</v>
      </c>
      <c r="V937">
        <f>IF(Table5[[#This Row],[Position]]="Business Analyst",1,0)</f>
        <v>1</v>
      </c>
    </row>
    <row r="938" spans="1:22" x14ac:dyDescent="0.2">
      <c r="A938" s="4" t="s">
        <v>96</v>
      </c>
      <c r="B938" s="4" t="s">
        <v>554</v>
      </c>
      <c r="C938" s="4" t="s">
        <v>50</v>
      </c>
      <c r="D938" s="4" t="s">
        <v>1792</v>
      </c>
      <c r="E938" s="4" t="s">
        <v>1793</v>
      </c>
      <c r="F938" s="4" t="s">
        <v>1793</v>
      </c>
      <c r="G938" s="4" t="s">
        <v>1793</v>
      </c>
      <c r="H938" s="4" t="s">
        <v>53</v>
      </c>
      <c r="I938" s="4" t="s">
        <v>54</v>
      </c>
      <c r="J938" s="4" t="s">
        <v>20</v>
      </c>
      <c r="K938" s="4" t="s">
        <v>32</v>
      </c>
      <c r="L938" s="4" t="s">
        <v>269</v>
      </c>
      <c r="M938" s="15">
        <v>60000</v>
      </c>
      <c r="N938" s="15">
        <v>70000</v>
      </c>
      <c r="O938" s="16">
        <v>65000</v>
      </c>
      <c r="P938">
        <f t="shared" si="28"/>
        <v>0</v>
      </c>
      <c r="Q938" t="str">
        <f t="shared" si="29"/>
        <v>Western Canada</v>
      </c>
      <c r="R938">
        <f>IF(Table5[[#This Row],[Position]]="Data Analyst",1,0)</f>
        <v>0</v>
      </c>
      <c r="S938">
        <f>IF(Table5[[#This Row],[Position]]="Data Engineer",1,0)</f>
        <v>0</v>
      </c>
      <c r="T938">
        <f>IF(Table5[[#This Row],[Position]]="Risk Analyst",1,0)</f>
        <v>0</v>
      </c>
      <c r="U938">
        <f>IF(Table5[[#This Row],[Position]]="System Analyst",1,0)</f>
        <v>0</v>
      </c>
      <c r="V938">
        <f>IF(Table5[[#This Row],[Position]]="Business Analyst",1,0)</f>
        <v>0</v>
      </c>
    </row>
    <row r="939" spans="1:22" x14ac:dyDescent="0.2">
      <c r="A939" s="5" t="s">
        <v>22</v>
      </c>
      <c r="B939" s="5" t="s">
        <v>23</v>
      </c>
      <c r="C939" s="5" t="s">
        <v>23</v>
      </c>
      <c r="D939" s="5" t="s">
        <v>1794</v>
      </c>
      <c r="E939" s="5" t="s">
        <v>30</v>
      </c>
      <c r="F939" s="5" t="s">
        <v>30</v>
      </c>
      <c r="G939" s="5" t="s">
        <v>30</v>
      </c>
      <c r="H939" s="5" t="s">
        <v>31</v>
      </c>
      <c r="I939" s="5" t="s">
        <v>1795</v>
      </c>
      <c r="J939" s="5" t="s">
        <v>20</v>
      </c>
      <c r="K939" s="5" t="s">
        <v>32</v>
      </c>
      <c r="L939" s="5" t="s">
        <v>21</v>
      </c>
      <c r="M939" s="17">
        <v>65000</v>
      </c>
      <c r="N939" s="17">
        <v>80000</v>
      </c>
      <c r="O939" s="18">
        <v>72500</v>
      </c>
      <c r="P939">
        <f t="shared" si="28"/>
        <v>0</v>
      </c>
      <c r="Q939" t="str">
        <f t="shared" si="29"/>
        <v>Central Canada</v>
      </c>
      <c r="R939">
        <f>IF(Table5[[#This Row],[Position]]="Data Analyst",1,0)</f>
        <v>0</v>
      </c>
      <c r="S939">
        <f>IF(Table5[[#This Row],[Position]]="Data Engineer",1,0)</f>
        <v>0</v>
      </c>
      <c r="T939">
        <f>IF(Table5[[#This Row],[Position]]="Risk Analyst",1,0)</f>
        <v>0</v>
      </c>
      <c r="U939">
        <f>IF(Table5[[#This Row],[Position]]="System Analyst",1,0)</f>
        <v>0</v>
      </c>
      <c r="V939">
        <f>IF(Table5[[#This Row],[Position]]="Business Analyst",1,0)</f>
        <v>1</v>
      </c>
    </row>
    <row r="940" spans="1:22" x14ac:dyDescent="0.2">
      <c r="A940" s="4" t="s">
        <v>48</v>
      </c>
      <c r="B940" s="4" t="s">
        <v>49</v>
      </c>
      <c r="C940" s="4" t="s">
        <v>50</v>
      </c>
      <c r="D940" s="4" t="s">
        <v>1803</v>
      </c>
      <c r="E940" s="4" t="s">
        <v>1804</v>
      </c>
      <c r="F940" s="4" t="s">
        <v>1804</v>
      </c>
      <c r="G940" s="4" t="s">
        <v>1804</v>
      </c>
      <c r="H940" s="4" t="s">
        <v>31</v>
      </c>
      <c r="I940" s="4" t="s">
        <v>54</v>
      </c>
      <c r="J940" s="4" t="s">
        <v>20</v>
      </c>
      <c r="K940" s="4" t="s">
        <v>32</v>
      </c>
      <c r="L940" s="4" t="s">
        <v>21</v>
      </c>
      <c r="M940" s="15">
        <v>68500</v>
      </c>
      <c r="N940" s="15">
        <v>87000</v>
      </c>
      <c r="O940" s="16">
        <v>77750</v>
      </c>
      <c r="P940">
        <f t="shared" si="28"/>
        <v>0</v>
      </c>
      <c r="Q940" t="str">
        <f t="shared" si="29"/>
        <v>Central Canada</v>
      </c>
      <c r="R940">
        <f>IF(Table5[[#This Row],[Position]]="Data Analyst",1,0)</f>
        <v>0</v>
      </c>
      <c r="S940">
        <f>IF(Table5[[#This Row],[Position]]="Data Engineer",1,0)</f>
        <v>0</v>
      </c>
      <c r="T940">
        <f>IF(Table5[[#This Row],[Position]]="Risk Analyst",1,0)</f>
        <v>0</v>
      </c>
      <c r="U940">
        <f>IF(Table5[[#This Row],[Position]]="System Analyst",1,0)</f>
        <v>0</v>
      </c>
      <c r="V940">
        <f>IF(Table5[[#This Row],[Position]]="Business Analyst",1,0)</f>
        <v>0</v>
      </c>
    </row>
    <row r="941" spans="1:22" x14ac:dyDescent="0.2">
      <c r="A941" s="5" t="s">
        <v>105</v>
      </c>
      <c r="B941" s="5" t="s">
        <v>832</v>
      </c>
      <c r="C941" s="5" t="s">
        <v>28</v>
      </c>
      <c r="D941" s="5" t="s">
        <v>1813</v>
      </c>
      <c r="E941" s="5" t="s">
        <v>136</v>
      </c>
      <c r="F941" s="5" t="s">
        <v>136</v>
      </c>
      <c r="G941" s="5" t="s">
        <v>136</v>
      </c>
      <c r="H941" s="5" t="s">
        <v>100</v>
      </c>
      <c r="I941" s="5" t="s">
        <v>589</v>
      </c>
      <c r="J941" s="5" t="s">
        <v>45</v>
      </c>
      <c r="K941" s="5" t="s">
        <v>32</v>
      </c>
      <c r="L941" s="5" t="s">
        <v>21</v>
      </c>
      <c r="M941" s="17">
        <v>85000</v>
      </c>
      <c r="N941" s="17">
        <v>85000</v>
      </c>
      <c r="O941" s="18">
        <v>85000</v>
      </c>
      <c r="P941">
        <f t="shared" si="28"/>
        <v>0</v>
      </c>
      <c r="Q941" t="str">
        <f t="shared" si="29"/>
        <v>Western Canada</v>
      </c>
      <c r="R941">
        <f>IF(Table5[[#This Row],[Position]]="Data Analyst",1,0)</f>
        <v>1</v>
      </c>
      <c r="S941">
        <f>IF(Table5[[#This Row],[Position]]="Data Engineer",1,0)</f>
        <v>0</v>
      </c>
      <c r="T941">
        <f>IF(Table5[[#This Row],[Position]]="Risk Analyst",1,0)</f>
        <v>0</v>
      </c>
      <c r="U941">
        <f>IF(Table5[[#This Row],[Position]]="System Analyst",1,0)</f>
        <v>0</v>
      </c>
      <c r="V941">
        <f>IF(Table5[[#This Row],[Position]]="Business Analyst",1,0)</f>
        <v>0</v>
      </c>
    </row>
    <row r="942" spans="1:22" x14ac:dyDescent="0.2">
      <c r="A942" s="4" t="s">
        <v>96</v>
      </c>
      <c r="B942" s="4" t="s">
        <v>1796</v>
      </c>
      <c r="C942" s="4" t="s">
        <v>50</v>
      </c>
      <c r="D942" s="4" t="s">
        <v>1797</v>
      </c>
      <c r="E942" s="4" t="s">
        <v>17</v>
      </c>
      <c r="F942" s="4" t="s">
        <v>17</v>
      </c>
      <c r="G942" s="4" t="s">
        <v>17</v>
      </c>
      <c r="H942" s="4" t="s">
        <v>18</v>
      </c>
      <c r="I942" s="4" t="s">
        <v>18</v>
      </c>
      <c r="J942" s="4" t="s">
        <v>20</v>
      </c>
      <c r="K942" s="4" t="s">
        <v>17</v>
      </c>
      <c r="L942" s="4" t="s">
        <v>21</v>
      </c>
      <c r="M942" s="15">
        <v>50000</v>
      </c>
      <c r="N942" s="15">
        <v>76458</v>
      </c>
      <c r="O942" s="16">
        <v>63229</v>
      </c>
      <c r="P942">
        <f t="shared" si="28"/>
        <v>1</v>
      </c>
      <c r="Q942" t="str">
        <f t="shared" si="29"/>
        <v>Northern Canada</v>
      </c>
      <c r="R942">
        <f>IF(Table5[[#This Row],[Position]]="Data Analyst",1,0)</f>
        <v>0</v>
      </c>
      <c r="S942">
        <f>IF(Table5[[#This Row],[Position]]="Data Engineer",1,0)</f>
        <v>0</v>
      </c>
      <c r="T942">
        <f>IF(Table5[[#This Row],[Position]]="Risk Analyst",1,0)</f>
        <v>0</v>
      </c>
      <c r="U942">
        <f>IF(Table5[[#This Row],[Position]]="System Analyst",1,0)</f>
        <v>0</v>
      </c>
      <c r="V942">
        <f>IF(Table5[[#This Row],[Position]]="Business Analyst",1,0)</f>
        <v>0</v>
      </c>
    </row>
    <row r="943" spans="1:22" x14ac:dyDescent="0.2">
      <c r="A943" s="5" t="s">
        <v>96</v>
      </c>
      <c r="B943" s="5" t="s">
        <v>1626</v>
      </c>
      <c r="C943" s="5" t="s">
        <v>50</v>
      </c>
      <c r="D943" s="5" t="s">
        <v>1776</v>
      </c>
      <c r="E943" s="5" t="s">
        <v>37</v>
      </c>
      <c r="F943" s="5" t="s">
        <v>37</v>
      </c>
      <c r="G943" s="5" t="s">
        <v>37</v>
      </c>
      <c r="H943" s="5" t="s">
        <v>31</v>
      </c>
      <c r="I943" s="5" t="s">
        <v>1777</v>
      </c>
      <c r="J943" s="5" t="s">
        <v>20</v>
      </c>
      <c r="K943" s="5" t="s">
        <v>32</v>
      </c>
      <c r="L943" s="5" t="s">
        <v>21</v>
      </c>
      <c r="M943" s="17">
        <v>30240.560000000001</v>
      </c>
      <c r="N943" s="17">
        <v>57200</v>
      </c>
      <c r="O943" s="18">
        <v>43720.28</v>
      </c>
      <c r="P943">
        <f t="shared" si="28"/>
        <v>0</v>
      </c>
      <c r="Q943" t="str">
        <f t="shared" si="29"/>
        <v>Central Canada</v>
      </c>
      <c r="R943">
        <f>IF(Table5[[#This Row],[Position]]="Data Analyst",1,0)</f>
        <v>0</v>
      </c>
      <c r="S943">
        <f>IF(Table5[[#This Row],[Position]]="Data Engineer",1,0)</f>
        <v>0</v>
      </c>
      <c r="T943">
        <f>IF(Table5[[#This Row],[Position]]="Risk Analyst",1,0)</f>
        <v>0</v>
      </c>
      <c r="U943">
        <f>IF(Table5[[#This Row],[Position]]="System Analyst",1,0)</f>
        <v>0</v>
      </c>
      <c r="V943">
        <f>IF(Table5[[#This Row],[Position]]="Business Analyst",1,0)</f>
        <v>0</v>
      </c>
    </row>
    <row r="944" spans="1:22" x14ac:dyDescent="0.2">
      <c r="A944" s="4" t="s">
        <v>96</v>
      </c>
      <c r="B944" s="4" t="s">
        <v>1626</v>
      </c>
      <c r="C944" s="4" t="s">
        <v>50</v>
      </c>
      <c r="D944" s="4" t="s">
        <v>1778</v>
      </c>
      <c r="E944" s="4" t="s">
        <v>37</v>
      </c>
      <c r="F944" s="4" t="s">
        <v>37</v>
      </c>
      <c r="G944" s="4" t="s">
        <v>37</v>
      </c>
      <c r="H944" s="4" t="s">
        <v>31</v>
      </c>
      <c r="I944" s="4" t="s">
        <v>1777</v>
      </c>
      <c r="J944" s="4" t="s">
        <v>20</v>
      </c>
      <c r="K944" s="4" t="s">
        <v>32</v>
      </c>
      <c r="L944" s="4" t="s">
        <v>21</v>
      </c>
      <c r="M944" s="15">
        <v>30240.560000000001</v>
      </c>
      <c r="N944" s="15">
        <v>57200</v>
      </c>
      <c r="O944" s="16">
        <v>43720.28</v>
      </c>
      <c r="P944">
        <f t="shared" si="28"/>
        <v>0</v>
      </c>
      <c r="Q944" t="str">
        <f t="shared" si="29"/>
        <v>Central Canada</v>
      </c>
      <c r="R944">
        <f>IF(Table5[[#This Row],[Position]]="Data Analyst",1,0)</f>
        <v>0</v>
      </c>
      <c r="S944">
        <f>IF(Table5[[#This Row],[Position]]="Data Engineer",1,0)</f>
        <v>0</v>
      </c>
      <c r="T944">
        <f>IF(Table5[[#This Row],[Position]]="Risk Analyst",1,0)</f>
        <v>0</v>
      </c>
      <c r="U944">
        <f>IF(Table5[[#This Row],[Position]]="System Analyst",1,0)</f>
        <v>0</v>
      </c>
      <c r="V944">
        <f>IF(Table5[[#This Row],[Position]]="Business Analyst",1,0)</f>
        <v>0</v>
      </c>
    </row>
    <row r="945" spans="1:22" x14ac:dyDescent="0.2">
      <c r="A945" s="5" t="s">
        <v>13</v>
      </c>
      <c r="B945" s="5" t="s">
        <v>1781</v>
      </c>
      <c r="C945" s="5" t="s">
        <v>103</v>
      </c>
      <c r="D945" s="5" t="s">
        <v>1782</v>
      </c>
      <c r="E945" s="5" t="s">
        <v>600</v>
      </c>
      <c r="F945" s="5" t="s">
        <v>600</v>
      </c>
      <c r="G945" s="5" t="s">
        <v>600</v>
      </c>
      <c r="H945" s="5" t="s">
        <v>31</v>
      </c>
      <c r="I945" s="5" t="s">
        <v>1783</v>
      </c>
      <c r="J945" s="5" t="s">
        <v>45</v>
      </c>
      <c r="K945" s="5" t="s">
        <v>32</v>
      </c>
      <c r="L945" s="5" t="s">
        <v>21</v>
      </c>
      <c r="M945" s="17">
        <v>30240.560000000001</v>
      </c>
      <c r="N945" s="17">
        <v>57200</v>
      </c>
      <c r="O945" s="18">
        <v>43720.28</v>
      </c>
      <c r="P945">
        <f t="shared" si="28"/>
        <v>0</v>
      </c>
      <c r="Q945" t="str">
        <f t="shared" si="29"/>
        <v>Central Canada</v>
      </c>
      <c r="R945">
        <f>IF(Table5[[#This Row],[Position]]="Data Analyst",1,0)</f>
        <v>0</v>
      </c>
      <c r="S945">
        <f>IF(Table5[[#This Row],[Position]]="Data Engineer",1,0)</f>
        <v>0</v>
      </c>
      <c r="T945">
        <f>IF(Table5[[#This Row],[Position]]="Risk Analyst",1,0)</f>
        <v>0</v>
      </c>
      <c r="U945">
        <f>IF(Table5[[#This Row],[Position]]="System Analyst",1,0)</f>
        <v>0</v>
      </c>
      <c r="V945">
        <f>IF(Table5[[#This Row],[Position]]="Business Analyst",1,0)</f>
        <v>0</v>
      </c>
    </row>
    <row r="946" spans="1:22" x14ac:dyDescent="0.2">
      <c r="A946" s="4" t="s">
        <v>22</v>
      </c>
      <c r="B946" s="4" t="s">
        <v>23</v>
      </c>
      <c r="C946" s="4" t="s">
        <v>23</v>
      </c>
      <c r="D946" s="4" t="s">
        <v>1184</v>
      </c>
      <c r="E946" s="4" t="s">
        <v>298</v>
      </c>
      <c r="F946" s="4" t="s">
        <v>298</v>
      </c>
      <c r="G946" s="4" t="s">
        <v>298</v>
      </c>
      <c r="H946" s="4" t="s">
        <v>53</v>
      </c>
      <c r="I946" s="4" t="s">
        <v>1779</v>
      </c>
      <c r="J946" s="4" t="s">
        <v>20</v>
      </c>
      <c r="K946" s="4" t="s">
        <v>32</v>
      </c>
      <c r="L946" s="4" t="s">
        <v>46</v>
      </c>
      <c r="M946" s="15">
        <v>79601.600000000006</v>
      </c>
      <c r="N946" s="15">
        <v>114420.8</v>
      </c>
      <c r="O946" s="21">
        <v>97011.199999999997</v>
      </c>
      <c r="P946">
        <f t="shared" si="28"/>
        <v>0</v>
      </c>
      <c r="Q946" t="str">
        <f t="shared" si="29"/>
        <v>Western Canada</v>
      </c>
      <c r="R946">
        <f>IF(Table5[[#This Row],[Position]]="Data Analyst",1,0)</f>
        <v>0</v>
      </c>
      <c r="S946">
        <f>IF(Table5[[#This Row],[Position]]="Data Engineer",1,0)</f>
        <v>0</v>
      </c>
      <c r="T946">
        <f>IF(Table5[[#This Row],[Position]]="Risk Analyst",1,0)</f>
        <v>0</v>
      </c>
      <c r="U946">
        <f>IF(Table5[[#This Row],[Position]]="System Analyst",1,0)</f>
        <v>0</v>
      </c>
      <c r="V946">
        <f>IF(Table5[[#This Row],[Position]]="Business Analyst",1,0)</f>
        <v>1</v>
      </c>
    </row>
    <row r="947" spans="1:22" x14ac:dyDescent="0.2">
      <c r="A947" s="5" t="s">
        <v>13</v>
      </c>
      <c r="B947" s="5" t="s">
        <v>1781</v>
      </c>
      <c r="C947" s="5" t="s">
        <v>103</v>
      </c>
      <c r="D947" s="5" t="s">
        <v>1782</v>
      </c>
      <c r="E947" s="5" t="s">
        <v>600</v>
      </c>
      <c r="F947" s="5" t="s">
        <v>600</v>
      </c>
      <c r="G947" s="5" t="s">
        <v>600</v>
      </c>
      <c r="H947" s="5" t="s">
        <v>31</v>
      </c>
      <c r="I947" s="5" t="s">
        <v>1783</v>
      </c>
      <c r="J947" s="5" t="s">
        <v>45</v>
      </c>
      <c r="K947" s="5" t="s">
        <v>32</v>
      </c>
      <c r="L947" s="5" t="s">
        <v>21</v>
      </c>
      <c r="M947" s="17">
        <v>30240.560000000001</v>
      </c>
      <c r="N947" s="17">
        <v>57200</v>
      </c>
      <c r="O947" s="18">
        <v>43720.28</v>
      </c>
      <c r="P947">
        <f t="shared" si="28"/>
        <v>0</v>
      </c>
      <c r="Q947" t="str">
        <f t="shared" si="29"/>
        <v>Central Canada</v>
      </c>
      <c r="R947">
        <f>IF(Table5[[#This Row],[Position]]="Data Analyst",1,0)</f>
        <v>0</v>
      </c>
      <c r="S947">
        <f>IF(Table5[[#This Row],[Position]]="Data Engineer",1,0)</f>
        <v>0</v>
      </c>
      <c r="T947">
        <f>IF(Table5[[#This Row],[Position]]="Risk Analyst",1,0)</f>
        <v>0</v>
      </c>
      <c r="U947">
        <f>IF(Table5[[#This Row],[Position]]="System Analyst",1,0)</f>
        <v>0</v>
      </c>
      <c r="V947">
        <f>IF(Table5[[#This Row],[Position]]="Business Analyst",1,0)</f>
        <v>0</v>
      </c>
    </row>
    <row r="948" spans="1:22" x14ac:dyDescent="0.2">
      <c r="A948" s="4" t="s">
        <v>55</v>
      </c>
      <c r="B948" s="4" t="s">
        <v>1786</v>
      </c>
      <c r="C948" s="4" t="s">
        <v>50</v>
      </c>
      <c r="D948" s="4" t="s">
        <v>1304</v>
      </c>
      <c r="E948" s="4" t="s">
        <v>123</v>
      </c>
      <c r="F948" s="4" t="s">
        <v>123</v>
      </c>
      <c r="G948" s="4" t="s">
        <v>123</v>
      </c>
      <c r="H948" s="4" t="s">
        <v>31</v>
      </c>
      <c r="I948" s="4" t="s">
        <v>1787</v>
      </c>
      <c r="J948" s="4" t="s">
        <v>20</v>
      </c>
      <c r="K948" s="4" t="s">
        <v>32</v>
      </c>
      <c r="L948" s="4" t="s">
        <v>21</v>
      </c>
      <c r="M948" s="15">
        <v>68000</v>
      </c>
      <c r="N948" s="15">
        <v>88300</v>
      </c>
      <c r="O948" s="16">
        <v>78150</v>
      </c>
      <c r="P948">
        <f t="shared" si="28"/>
        <v>0</v>
      </c>
      <c r="Q948" t="str">
        <f t="shared" si="29"/>
        <v>Central Canada</v>
      </c>
      <c r="R948">
        <f>IF(Table5[[#This Row],[Position]]="Data Analyst",1,0)</f>
        <v>0</v>
      </c>
      <c r="S948">
        <f>IF(Table5[[#This Row],[Position]]="Data Engineer",1,0)</f>
        <v>0</v>
      </c>
      <c r="T948">
        <f>IF(Table5[[#This Row],[Position]]="Risk Analyst",1,0)</f>
        <v>0</v>
      </c>
      <c r="U948">
        <f>IF(Table5[[#This Row],[Position]]="System Analyst",1,0)</f>
        <v>0</v>
      </c>
      <c r="V948">
        <f>IF(Table5[[#This Row],[Position]]="Business Analyst",1,0)</f>
        <v>0</v>
      </c>
    </row>
    <row r="949" spans="1:22" x14ac:dyDescent="0.2">
      <c r="A949" s="5" t="s">
        <v>105</v>
      </c>
      <c r="B949" s="5" t="s">
        <v>1784</v>
      </c>
      <c r="C949" s="5" t="s">
        <v>28</v>
      </c>
      <c r="D949" s="5" t="s">
        <v>1785</v>
      </c>
      <c r="E949" s="5" t="s">
        <v>37</v>
      </c>
      <c r="F949" s="5" t="s">
        <v>37</v>
      </c>
      <c r="G949" s="5" t="s">
        <v>37</v>
      </c>
      <c r="H949" s="5" t="s">
        <v>31</v>
      </c>
      <c r="I949" s="5" t="s">
        <v>18</v>
      </c>
      <c r="J949" s="5" t="s">
        <v>20</v>
      </c>
      <c r="K949" s="5" t="s">
        <v>32</v>
      </c>
      <c r="L949" s="5" t="s">
        <v>39</v>
      </c>
      <c r="M949" s="17">
        <v>68819</v>
      </c>
      <c r="N949" s="17">
        <v>84450</v>
      </c>
      <c r="O949" s="18">
        <v>76634.5</v>
      </c>
      <c r="P949">
        <f t="shared" si="28"/>
        <v>0</v>
      </c>
      <c r="Q949" t="str">
        <f t="shared" si="29"/>
        <v>Central Canada</v>
      </c>
      <c r="R949">
        <f>IF(Table5[[#This Row],[Position]]="Data Analyst",1,0)</f>
        <v>1</v>
      </c>
      <c r="S949">
        <f>IF(Table5[[#This Row],[Position]]="Data Engineer",1,0)</f>
        <v>0</v>
      </c>
      <c r="T949">
        <f>IF(Table5[[#This Row],[Position]]="Risk Analyst",1,0)</f>
        <v>0</v>
      </c>
      <c r="U949">
        <f>IF(Table5[[#This Row],[Position]]="System Analyst",1,0)</f>
        <v>0</v>
      </c>
      <c r="V949">
        <f>IF(Table5[[#This Row],[Position]]="Business Analyst",1,0)</f>
        <v>0</v>
      </c>
    </row>
    <row r="950" spans="1:22" x14ac:dyDescent="0.2">
      <c r="A950" s="4" t="s">
        <v>81</v>
      </c>
      <c r="B950" s="4" t="s">
        <v>1814</v>
      </c>
      <c r="C950" s="4" t="s">
        <v>23</v>
      </c>
      <c r="D950" s="4" t="s">
        <v>484</v>
      </c>
      <c r="E950" s="4" t="s">
        <v>37</v>
      </c>
      <c r="F950" s="4" t="s">
        <v>37</v>
      </c>
      <c r="G950" s="4" t="s">
        <v>37</v>
      </c>
      <c r="H950" s="4" t="s">
        <v>31</v>
      </c>
      <c r="I950" s="4" t="s">
        <v>1001</v>
      </c>
      <c r="J950" s="4" t="s">
        <v>20</v>
      </c>
      <c r="K950" s="4" t="s">
        <v>32</v>
      </c>
      <c r="L950" s="4" t="s">
        <v>33</v>
      </c>
      <c r="M950" s="15">
        <v>66000</v>
      </c>
      <c r="N950" s="15">
        <v>84500</v>
      </c>
      <c r="O950" s="16">
        <v>75250</v>
      </c>
      <c r="P950">
        <f t="shared" si="28"/>
        <v>0</v>
      </c>
      <c r="Q950" t="str">
        <f t="shared" si="29"/>
        <v>Central Canada</v>
      </c>
      <c r="R950">
        <f>IF(Table5[[#This Row],[Position]]="Data Analyst",1,0)</f>
        <v>0</v>
      </c>
      <c r="S950">
        <f>IF(Table5[[#This Row],[Position]]="Data Engineer",1,0)</f>
        <v>0</v>
      </c>
      <c r="T950">
        <f>IF(Table5[[#This Row],[Position]]="Risk Analyst",1,0)</f>
        <v>0</v>
      </c>
      <c r="U950">
        <f>IF(Table5[[#This Row],[Position]]="System Analyst",1,0)</f>
        <v>0</v>
      </c>
      <c r="V950">
        <f>IF(Table5[[#This Row],[Position]]="Business Analyst",1,0)</f>
        <v>1</v>
      </c>
    </row>
    <row r="951" spans="1:22" x14ac:dyDescent="0.2">
      <c r="A951" s="5" t="s">
        <v>81</v>
      </c>
      <c r="B951" s="5" t="s">
        <v>1790</v>
      </c>
      <c r="C951" s="5" t="s">
        <v>23</v>
      </c>
      <c r="D951" s="5" t="s">
        <v>484</v>
      </c>
      <c r="E951" s="5" t="s">
        <v>37</v>
      </c>
      <c r="F951" s="5" t="s">
        <v>37</v>
      </c>
      <c r="G951" s="5" t="s">
        <v>37</v>
      </c>
      <c r="H951" s="5" t="s">
        <v>31</v>
      </c>
      <c r="I951" s="5" t="s">
        <v>1791</v>
      </c>
      <c r="J951" s="5" t="s">
        <v>375</v>
      </c>
      <c r="K951" s="5" t="s">
        <v>32</v>
      </c>
      <c r="L951" s="5" t="s">
        <v>33</v>
      </c>
      <c r="M951" s="17">
        <v>66000</v>
      </c>
      <c r="N951" s="17">
        <v>84500</v>
      </c>
      <c r="O951" s="18">
        <v>75250</v>
      </c>
      <c r="P951">
        <f t="shared" si="28"/>
        <v>0</v>
      </c>
      <c r="Q951" t="str">
        <f t="shared" si="29"/>
        <v>Central Canada</v>
      </c>
      <c r="R951">
        <f>IF(Table5[[#This Row],[Position]]="Data Analyst",1,0)</f>
        <v>0</v>
      </c>
      <c r="S951">
        <f>IF(Table5[[#This Row],[Position]]="Data Engineer",1,0)</f>
        <v>0</v>
      </c>
      <c r="T951">
        <f>IF(Table5[[#This Row],[Position]]="Risk Analyst",1,0)</f>
        <v>0</v>
      </c>
      <c r="U951">
        <f>IF(Table5[[#This Row],[Position]]="System Analyst",1,0)</f>
        <v>0</v>
      </c>
      <c r="V951">
        <f>IF(Table5[[#This Row],[Position]]="Business Analyst",1,0)</f>
        <v>1</v>
      </c>
    </row>
    <row r="952" spans="1:22" x14ac:dyDescent="0.2">
      <c r="A952" s="4" t="s">
        <v>96</v>
      </c>
      <c r="B952" s="4" t="s">
        <v>554</v>
      </c>
      <c r="C952" s="4" t="s">
        <v>50</v>
      </c>
      <c r="D952" s="4" t="s">
        <v>1792</v>
      </c>
      <c r="E952" s="4" t="s">
        <v>1793</v>
      </c>
      <c r="F952" s="4" t="s">
        <v>1793</v>
      </c>
      <c r="G952" s="4" t="s">
        <v>1793</v>
      </c>
      <c r="H952" s="4" t="s">
        <v>53</v>
      </c>
      <c r="I952" s="4" t="s">
        <v>54</v>
      </c>
      <c r="J952" s="4" t="s">
        <v>20</v>
      </c>
      <c r="K952" s="4" t="s">
        <v>32</v>
      </c>
      <c r="L952" s="4" t="s">
        <v>269</v>
      </c>
      <c r="M952" s="15">
        <v>60000</v>
      </c>
      <c r="N952" s="15">
        <v>70000</v>
      </c>
      <c r="O952" s="16">
        <v>65000</v>
      </c>
      <c r="P952">
        <f t="shared" si="28"/>
        <v>0</v>
      </c>
      <c r="Q952" t="str">
        <f t="shared" si="29"/>
        <v>Western Canada</v>
      </c>
      <c r="R952">
        <f>IF(Table5[[#This Row],[Position]]="Data Analyst",1,0)</f>
        <v>0</v>
      </c>
      <c r="S952">
        <f>IF(Table5[[#This Row],[Position]]="Data Engineer",1,0)</f>
        <v>0</v>
      </c>
      <c r="T952">
        <f>IF(Table5[[#This Row],[Position]]="Risk Analyst",1,0)</f>
        <v>0</v>
      </c>
      <c r="U952">
        <f>IF(Table5[[#This Row],[Position]]="System Analyst",1,0)</f>
        <v>0</v>
      </c>
      <c r="V952">
        <f>IF(Table5[[#This Row],[Position]]="Business Analyst",1,0)</f>
        <v>0</v>
      </c>
    </row>
    <row r="953" spans="1:22" x14ac:dyDescent="0.2">
      <c r="A953" s="5" t="s">
        <v>22</v>
      </c>
      <c r="B953" s="5" t="s">
        <v>23</v>
      </c>
      <c r="C953" s="5" t="s">
        <v>23</v>
      </c>
      <c r="D953" s="5" t="s">
        <v>1794</v>
      </c>
      <c r="E953" s="5" t="s">
        <v>30</v>
      </c>
      <c r="F953" s="5" t="s">
        <v>30</v>
      </c>
      <c r="G953" s="5" t="s">
        <v>30</v>
      </c>
      <c r="H953" s="5" t="s">
        <v>31</v>
      </c>
      <c r="I953" s="5" t="s">
        <v>1795</v>
      </c>
      <c r="J953" s="5" t="s">
        <v>20</v>
      </c>
      <c r="K953" s="5" t="s">
        <v>32</v>
      </c>
      <c r="L953" s="5" t="s">
        <v>21</v>
      </c>
      <c r="M953" s="17">
        <v>65000</v>
      </c>
      <c r="N953" s="17">
        <v>80000</v>
      </c>
      <c r="O953" s="18">
        <v>72500</v>
      </c>
      <c r="P953">
        <f t="shared" si="28"/>
        <v>0</v>
      </c>
      <c r="Q953" t="str">
        <f t="shared" si="29"/>
        <v>Central Canada</v>
      </c>
      <c r="R953">
        <f>IF(Table5[[#This Row],[Position]]="Data Analyst",1,0)</f>
        <v>0</v>
      </c>
      <c r="S953">
        <f>IF(Table5[[#This Row],[Position]]="Data Engineer",1,0)</f>
        <v>0</v>
      </c>
      <c r="T953">
        <f>IF(Table5[[#This Row],[Position]]="Risk Analyst",1,0)</f>
        <v>0</v>
      </c>
      <c r="U953">
        <f>IF(Table5[[#This Row],[Position]]="System Analyst",1,0)</f>
        <v>0</v>
      </c>
      <c r="V953">
        <f>IF(Table5[[#This Row],[Position]]="Business Analyst",1,0)</f>
        <v>1</v>
      </c>
    </row>
    <row r="954" spans="1:22" x14ac:dyDescent="0.2">
      <c r="A954" s="4" t="s">
        <v>96</v>
      </c>
      <c r="B954" s="4" t="s">
        <v>1796</v>
      </c>
      <c r="C954" s="4" t="s">
        <v>50</v>
      </c>
      <c r="D954" s="4" t="s">
        <v>1797</v>
      </c>
      <c r="E954" s="4" t="s">
        <v>17</v>
      </c>
      <c r="F954" s="4" t="s">
        <v>17</v>
      </c>
      <c r="G954" s="4" t="s">
        <v>17</v>
      </c>
      <c r="H954" s="4" t="s">
        <v>18</v>
      </c>
      <c r="I954" s="4" t="s">
        <v>18</v>
      </c>
      <c r="J954" s="4" t="s">
        <v>20</v>
      </c>
      <c r="K954" s="4" t="s">
        <v>17</v>
      </c>
      <c r="L954" s="4" t="s">
        <v>21</v>
      </c>
      <c r="M954" s="15">
        <v>50000</v>
      </c>
      <c r="N954" s="15">
        <v>76458</v>
      </c>
      <c r="O954" s="16">
        <v>63229</v>
      </c>
      <c r="P954">
        <f t="shared" si="28"/>
        <v>1</v>
      </c>
      <c r="Q954" t="str">
        <f t="shared" si="29"/>
        <v>Northern Canada</v>
      </c>
      <c r="R954">
        <f>IF(Table5[[#This Row],[Position]]="Data Analyst",1,0)</f>
        <v>0</v>
      </c>
      <c r="S954">
        <f>IF(Table5[[#This Row],[Position]]="Data Engineer",1,0)</f>
        <v>0</v>
      </c>
      <c r="T954">
        <f>IF(Table5[[#This Row],[Position]]="Risk Analyst",1,0)</f>
        <v>0</v>
      </c>
      <c r="U954">
        <f>IF(Table5[[#This Row],[Position]]="System Analyst",1,0)</f>
        <v>0</v>
      </c>
      <c r="V954">
        <f>IF(Table5[[#This Row],[Position]]="Business Analyst",1,0)</f>
        <v>0</v>
      </c>
    </row>
    <row r="955" spans="1:22" x14ac:dyDescent="0.2">
      <c r="A955" s="5" t="s">
        <v>55</v>
      </c>
      <c r="B955" s="5" t="s">
        <v>1811</v>
      </c>
      <c r="C955" s="5" t="s">
        <v>41</v>
      </c>
      <c r="D955" s="5" t="s">
        <v>1812</v>
      </c>
      <c r="E955" s="5" t="s">
        <v>99</v>
      </c>
      <c r="F955" s="5" t="s">
        <v>99</v>
      </c>
      <c r="G955" s="5" t="s">
        <v>99</v>
      </c>
      <c r="H955" s="5" t="s">
        <v>100</v>
      </c>
      <c r="I955" s="5" t="s">
        <v>1424</v>
      </c>
      <c r="J955" s="5" t="s">
        <v>45</v>
      </c>
      <c r="K955" s="5" t="s">
        <v>32</v>
      </c>
      <c r="L955" s="5" t="s">
        <v>21</v>
      </c>
      <c r="M955" s="17">
        <v>30240.560000000001</v>
      </c>
      <c r="N955" s="17">
        <v>57200</v>
      </c>
      <c r="O955" s="18">
        <v>43720.28</v>
      </c>
      <c r="P955">
        <f t="shared" si="28"/>
        <v>0</v>
      </c>
      <c r="Q955" t="str">
        <f t="shared" si="29"/>
        <v>Western Canada</v>
      </c>
      <c r="R955">
        <f>IF(Table5[[#This Row],[Position]]="Data Analyst",1,0)</f>
        <v>0</v>
      </c>
      <c r="S955">
        <f>IF(Table5[[#This Row],[Position]]="Data Engineer",1,0)</f>
        <v>0</v>
      </c>
      <c r="T955">
        <f>IF(Table5[[#This Row],[Position]]="Risk Analyst",1,0)</f>
        <v>0</v>
      </c>
      <c r="U955">
        <f>IF(Table5[[#This Row],[Position]]="System Analyst",1,0)</f>
        <v>0</v>
      </c>
      <c r="V955">
        <f>IF(Table5[[#This Row],[Position]]="Business Analyst",1,0)</f>
        <v>0</v>
      </c>
    </row>
    <row r="956" spans="1:22" x14ac:dyDescent="0.2">
      <c r="A956" s="4" t="s">
        <v>105</v>
      </c>
      <c r="B956" s="4" t="s">
        <v>832</v>
      </c>
      <c r="C956" s="4" t="s">
        <v>28</v>
      </c>
      <c r="D956" s="4" t="s">
        <v>1813</v>
      </c>
      <c r="E956" s="4" t="s">
        <v>136</v>
      </c>
      <c r="F956" s="4" t="s">
        <v>136</v>
      </c>
      <c r="G956" s="4" t="s">
        <v>136</v>
      </c>
      <c r="H956" s="4" t="s">
        <v>100</v>
      </c>
      <c r="I956" s="4" t="s">
        <v>589</v>
      </c>
      <c r="J956" s="4" t="s">
        <v>45</v>
      </c>
      <c r="K956" s="4" t="s">
        <v>32</v>
      </c>
      <c r="L956" s="4" t="s">
        <v>21</v>
      </c>
      <c r="M956" s="15">
        <v>85000</v>
      </c>
      <c r="N956" s="15">
        <v>85000</v>
      </c>
      <c r="O956" s="16">
        <v>85000</v>
      </c>
      <c r="P956">
        <f t="shared" si="28"/>
        <v>0</v>
      </c>
      <c r="Q956" t="str">
        <f t="shared" si="29"/>
        <v>Western Canada</v>
      </c>
      <c r="R956">
        <f>IF(Table5[[#This Row],[Position]]="Data Analyst",1,0)</f>
        <v>1</v>
      </c>
      <c r="S956">
        <f>IF(Table5[[#This Row],[Position]]="Data Engineer",1,0)</f>
        <v>0</v>
      </c>
      <c r="T956">
        <f>IF(Table5[[#This Row],[Position]]="Risk Analyst",1,0)</f>
        <v>0</v>
      </c>
      <c r="U956">
        <f>IF(Table5[[#This Row],[Position]]="System Analyst",1,0)</f>
        <v>0</v>
      </c>
      <c r="V956">
        <f>IF(Table5[[#This Row],[Position]]="Business Analyst",1,0)</f>
        <v>0</v>
      </c>
    </row>
    <row r="957" spans="1:22" x14ac:dyDescent="0.2">
      <c r="A957" s="5" t="s">
        <v>48</v>
      </c>
      <c r="B957" s="5" t="s">
        <v>49</v>
      </c>
      <c r="C957" s="5" t="s">
        <v>50</v>
      </c>
      <c r="D957" s="5" t="s">
        <v>1803</v>
      </c>
      <c r="E957" s="5" t="s">
        <v>1804</v>
      </c>
      <c r="F957" s="5" t="s">
        <v>1804</v>
      </c>
      <c r="G957" s="5" t="s">
        <v>1804</v>
      </c>
      <c r="H957" s="5" t="s">
        <v>31</v>
      </c>
      <c r="I957" s="5" t="s">
        <v>54</v>
      </c>
      <c r="J957" s="5" t="s">
        <v>20</v>
      </c>
      <c r="K957" s="5" t="s">
        <v>32</v>
      </c>
      <c r="L957" s="5" t="s">
        <v>21</v>
      </c>
      <c r="M957" s="17">
        <v>68500</v>
      </c>
      <c r="N957" s="17">
        <v>87000</v>
      </c>
      <c r="O957" s="18">
        <v>77750</v>
      </c>
      <c r="P957">
        <f t="shared" si="28"/>
        <v>0</v>
      </c>
      <c r="Q957" t="str">
        <f t="shared" si="29"/>
        <v>Central Canada</v>
      </c>
      <c r="R957">
        <f>IF(Table5[[#This Row],[Position]]="Data Analyst",1,0)</f>
        <v>0</v>
      </c>
      <c r="S957">
        <f>IF(Table5[[#This Row],[Position]]="Data Engineer",1,0)</f>
        <v>0</v>
      </c>
      <c r="T957">
        <f>IF(Table5[[#This Row],[Position]]="Risk Analyst",1,0)</f>
        <v>0</v>
      </c>
      <c r="U957">
        <f>IF(Table5[[#This Row],[Position]]="System Analyst",1,0)</f>
        <v>0</v>
      </c>
      <c r="V957">
        <f>IF(Table5[[#This Row],[Position]]="Business Analyst",1,0)</f>
        <v>0</v>
      </c>
    </row>
    <row r="958" spans="1:22" x14ac:dyDescent="0.2">
      <c r="A958" s="4" t="s">
        <v>48</v>
      </c>
      <c r="B958" s="4" t="s">
        <v>1815</v>
      </c>
      <c r="C958" s="4" t="s">
        <v>23</v>
      </c>
      <c r="D958" s="4" t="s">
        <v>1816</v>
      </c>
      <c r="E958" s="4" t="s">
        <v>1817</v>
      </c>
      <c r="F958" s="4" t="s">
        <v>1817</v>
      </c>
      <c r="G958" s="4" t="s">
        <v>1817</v>
      </c>
      <c r="H958" s="4" t="s">
        <v>31</v>
      </c>
      <c r="I958" s="4" t="s">
        <v>1818</v>
      </c>
      <c r="J958" s="4" t="s">
        <v>45</v>
      </c>
      <c r="K958" s="4" t="s">
        <v>32</v>
      </c>
      <c r="L958" s="4" t="s">
        <v>21</v>
      </c>
      <c r="M958" s="15">
        <v>68500</v>
      </c>
      <c r="N958" s="15">
        <v>87000</v>
      </c>
      <c r="O958" s="16">
        <v>77750</v>
      </c>
      <c r="P958">
        <f t="shared" si="28"/>
        <v>0</v>
      </c>
      <c r="Q958" t="str">
        <f t="shared" si="29"/>
        <v>Central Canada</v>
      </c>
      <c r="R958">
        <f>IF(Table5[[#This Row],[Position]]="Data Analyst",1,0)</f>
        <v>0</v>
      </c>
      <c r="S958">
        <f>IF(Table5[[#This Row],[Position]]="Data Engineer",1,0)</f>
        <v>0</v>
      </c>
      <c r="T958">
        <f>IF(Table5[[#This Row],[Position]]="Risk Analyst",1,0)</f>
        <v>0</v>
      </c>
      <c r="U958">
        <f>IF(Table5[[#This Row],[Position]]="System Analyst",1,0)</f>
        <v>0</v>
      </c>
      <c r="V958">
        <f>IF(Table5[[#This Row],[Position]]="Business Analyst",1,0)</f>
        <v>1</v>
      </c>
    </row>
    <row r="959" spans="1:22" x14ac:dyDescent="0.2">
      <c r="A959" s="5" t="s">
        <v>105</v>
      </c>
      <c r="B959" s="5" t="s">
        <v>28</v>
      </c>
      <c r="C959" s="5" t="s">
        <v>28</v>
      </c>
      <c r="D959" s="5" t="s">
        <v>106</v>
      </c>
      <c r="E959" s="5" t="s">
        <v>37</v>
      </c>
      <c r="F959" s="5" t="s">
        <v>37</v>
      </c>
      <c r="G959" s="5" t="s">
        <v>37</v>
      </c>
      <c r="H959" s="5" t="s">
        <v>31</v>
      </c>
      <c r="I959" s="5" t="s">
        <v>1819</v>
      </c>
      <c r="J959" s="5" t="s">
        <v>20</v>
      </c>
      <c r="K959" s="5" t="s">
        <v>32</v>
      </c>
      <c r="L959" s="5" t="s">
        <v>33</v>
      </c>
      <c r="M959" s="17">
        <v>83000</v>
      </c>
      <c r="N959" s="17">
        <v>104000</v>
      </c>
      <c r="O959" s="18">
        <v>93500</v>
      </c>
      <c r="P959">
        <f t="shared" si="28"/>
        <v>0</v>
      </c>
      <c r="Q959" t="str">
        <f t="shared" si="29"/>
        <v>Central Canada</v>
      </c>
      <c r="R959">
        <f>IF(Table5[[#This Row],[Position]]="Data Analyst",1,0)</f>
        <v>1</v>
      </c>
      <c r="S959">
        <f>IF(Table5[[#This Row],[Position]]="Data Engineer",1,0)</f>
        <v>0</v>
      </c>
      <c r="T959">
        <f>IF(Table5[[#This Row],[Position]]="Risk Analyst",1,0)</f>
        <v>0</v>
      </c>
      <c r="U959">
        <f>IF(Table5[[#This Row],[Position]]="System Analyst",1,0)</f>
        <v>0</v>
      </c>
      <c r="V959">
        <f>IF(Table5[[#This Row],[Position]]="Business Analyst",1,0)</f>
        <v>0</v>
      </c>
    </row>
    <row r="960" spans="1:22" x14ac:dyDescent="0.2">
      <c r="A960" s="4" t="s">
        <v>22</v>
      </c>
      <c r="B960" s="4" t="s">
        <v>1141</v>
      </c>
      <c r="C960" s="4" t="s">
        <v>50</v>
      </c>
      <c r="D960" s="4" t="s">
        <v>1820</v>
      </c>
      <c r="E960" s="4" t="s">
        <v>813</v>
      </c>
      <c r="F960" s="4" t="s">
        <v>813</v>
      </c>
      <c r="G960" s="4" t="s">
        <v>813</v>
      </c>
      <c r="H960" s="4" t="s">
        <v>31</v>
      </c>
      <c r="I960" s="4" t="s">
        <v>1821</v>
      </c>
      <c r="J960" s="4" t="s">
        <v>20</v>
      </c>
      <c r="K960" s="4" t="s">
        <v>32</v>
      </c>
      <c r="L960" s="4" t="s">
        <v>46</v>
      </c>
      <c r="M960" s="15">
        <v>55000</v>
      </c>
      <c r="N960" s="15">
        <v>78000</v>
      </c>
      <c r="O960" s="16">
        <v>66500</v>
      </c>
      <c r="P960">
        <f t="shared" si="28"/>
        <v>0</v>
      </c>
      <c r="Q960" t="str">
        <f t="shared" si="29"/>
        <v>Central Canada</v>
      </c>
      <c r="R960">
        <f>IF(Table5[[#This Row],[Position]]="Data Analyst",1,0)</f>
        <v>0</v>
      </c>
      <c r="S960">
        <f>IF(Table5[[#This Row],[Position]]="Data Engineer",1,0)</f>
        <v>0</v>
      </c>
      <c r="T960">
        <f>IF(Table5[[#This Row],[Position]]="Risk Analyst",1,0)</f>
        <v>0</v>
      </c>
      <c r="U960">
        <f>IF(Table5[[#This Row],[Position]]="System Analyst",1,0)</f>
        <v>0</v>
      </c>
      <c r="V960">
        <f>IF(Table5[[#This Row],[Position]]="Business Analyst",1,0)</f>
        <v>0</v>
      </c>
    </row>
    <row r="961" spans="1:22" x14ac:dyDescent="0.2">
      <c r="A961" s="5" t="s">
        <v>105</v>
      </c>
      <c r="B961" s="5" t="s">
        <v>28</v>
      </c>
      <c r="C961" s="5" t="s">
        <v>28</v>
      </c>
      <c r="D961" s="5" t="s">
        <v>774</v>
      </c>
      <c r="E961" s="5" t="s">
        <v>37</v>
      </c>
      <c r="F961" s="5" t="s">
        <v>37</v>
      </c>
      <c r="G961" s="5" t="s">
        <v>37</v>
      </c>
      <c r="H961" s="5" t="s">
        <v>31</v>
      </c>
      <c r="I961" s="5" t="s">
        <v>1822</v>
      </c>
      <c r="J961" s="5" t="s">
        <v>20</v>
      </c>
      <c r="K961" s="5" t="s">
        <v>32</v>
      </c>
      <c r="L961" s="5" t="s">
        <v>21</v>
      </c>
      <c r="M961" s="17">
        <v>60000</v>
      </c>
      <c r="N961" s="17">
        <v>85000</v>
      </c>
      <c r="O961" s="18">
        <v>72500</v>
      </c>
      <c r="P961">
        <f t="shared" si="28"/>
        <v>0</v>
      </c>
      <c r="Q961" t="str">
        <f t="shared" si="29"/>
        <v>Central Canada</v>
      </c>
      <c r="R961">
        <f>IF(Table5[[#This Row],[Position]]="Data Analyst",1,0)</f>
        <v>1</v>
      </c>
      <c r="S961">
        <f>IF(Table5[[#This Row],[Position]]="Data Engineer",1,0)</f>
        <v>0</v>
      </c>
      <c r="T961">
        <f>IF(Table5[[#This Row],[Position]]="Risk Analyst",1,0)</f>
        <v>0</v>
      </c>
      <c r="U961">
        <f>IF(Table5[[#This Row],[Position]]="System Analyst",1,0)</f>
        <v>0</v>
      </c>
      <c r="V961">
        <f>IF(Table5[[#This Row],[Position]]="Business Analyst",1,0)</f>
        <v>0</v>
      </c>
    </row>
    <row r="962" spans="1:22" x14ac:dyDescent="0.2">
      <c r="A962" s="4" t="s">
        <v>105</v>
      </c>
      <c r="B962" s="4" t="s">
        <v>28</v>
      </c>
      <c r="C962" s="4" t="s">
        <v>28</v>
      </c>
      <c r="D962" s="4" t="s">
        <v>1823</v>
      </c>
      <c r="E962" s="4" t="s">
        <v>37</v>
      </c>
      <c r="F962" s="4" t="s">
        <v>37</v>
      </c>
      <c r="G962" s="4" t="s">
        <v>37</v>
      </c>
      <c r="H962" s="4" t="s">
        <v>31</v>
      </c>
      <c r="I962" s="4" t="s">
        <v>1824</v>
      </c>
      <c r="J962" s="4" t="s">
        <v>20</v>
      </c>
      <c r="K962" s="4" t="s">
        <v>32</v>
      </c>
      <c r="L962" s="4" t="s">
        <v>21</v>
      </c>
      <c r="M962" s="15">
        <v>55000</v>
      </c>
      <c r="N962" s="15">
        <v>65000</v>
      </c>
      <c r="O962" s="16">
        <v>60000</v>
      </c>
      <c r="P962">
        <f t="shared" si="28"/>
        <v>0</v>
      </c>
      <c r="Q962" t="str">
        <f t="shared" si="29"/>
        <v>Central Canada</v>
      </c>
      <c r="R962">
        <f>IF(Table5[[#This Row],[Position]]="Data Analyst",1,0)</f>
        <v>1</v>
      </c>
      <c r="S962">
        <f>IF(Table5[[#This Row],[Position]]="Data Engineer",1,0)</f>
        <v>0</v>
      </c>
      <c r="T962">
        <f>IF(Table5[[#This Row],[Position]]="Risk Analyst",1,0)</f>
        <v>0</v>
      </c>
      <c r="U962">
        <f>IF(Table5[[#This Row],[Position]]="System Analyst",1,0)</f>
        <v>0</v>
      </c>
      <c r="V962">
        <f>IF(Table5[[#This Row],[Position]]="Business Analyst",1,0)</f>
        <v>0</v>
      </c>
    </row>
    <row r="963" spans="1:22" x14ac:dyDescent="0.2">
      <c r="A963" s="5" t="s">
        <v>48</v>
      </c>
      <c r="B963" s="5" t="s">
        <v>934</v>
      </c>
      <c r="C963" s="5" t="s">
        <v>50</v>
      </c>
      <c r="D963" s="5" t="s">
        <v>935</v>
      </c>
      <c r="E963" s="5" t="s">
        <v>154</v>
      </c>
      <c r="F963" s="5" t="s">
        <v>154</v>
      </c>
      <c r="G963" s="5" t="s">
        <v>154</v>
      </c>
      <c r="H963" s="5" t="s">
        <v>31</v>
      </c>
      <c r="I963" s="5" t="s">
        <v>1825</v>
      </c>
      <c r="J963" s="5" t="s">
        <v>20</v>
      </c>
      <c r="K963" s="5" t="s">
        <v>32</v>
      </c>
      <c r="L963" s="5" t="s">
        <v>21</v>
      </c>
      <c r="M963" s="17">
        <v>100000</v>
      </c>
      <c r="N963" s="17">
        <v>110000</v>
      </c>
      <c r="O963" s="18">
        <v>105000</v>
      </c>
      <c r="P963">
        <f t="shared" ref="P963:P1026" si="30">IF(F963="Remote",1,0)</f>
        <v>0</v>
      </c>
      <c r="Q963" t="str">
        <f t="shared" ref="Q963:Q1026" si="31">IF(OR(H963="AB",H963="BC",H963="SK"),"Western Canada",
 IF(OR(H963="ON",H963="QC",H963="MB"),"Central Canada",
 IF(OR(H963="NS",H963="NB",H963="PE",H963="NL"),"Atlantic Canada",
 "Northern Canada")))</f>
        <v>Central Canada</v>
      </c>
      <c r="R963">
        <f>IF(Table5[[#This Row],[Position]]="Data Analyst",1,0)</f>
        <v>0</v>
      </c>
      <c r="S963">
        <f>IF(Table5[[#This Row],[Position]]="Data Engineer",1,0)</f>
        <v>0</v>
      </c>
      <c r="T963">
        <f>IF(Table5[[#This Row],[Position]]="Risk Analyst",1,0)</f>
        <v>0</v>
      </c>
      <c r="U963">
        <f>IF(Table5[[#This Row],[Position]]="System Analyst",1,0)</f>
        <v>0</v>
      </c>
      <c r="V963">
        <f>IF(Table5[[#This Row],[Position]]="Business Analyst",1,0)</f>
        <v>0</v>
      </c>
    </row>
    <row r="964" spans="1:22" x14ac:dyDescent="0.2">
      <c r="A964" s="4" t="s">
        <v>13</v>
      </c>
      <c r="B964" s="4" t="s">
        <v>338</v>
      </c>
      <c r="C964" s="4" t="s">
        <v>50</v>
      </c>
      <c r="D964" s="4" t="s">
        <v>339</v>
      </c>
      <c r="E964" s="4" t="s">
        <v>17</v>
      </c>
      <c r="F964" s="4" t="s">
        <v>17</v>
      </c>
      <c r="G964" s="4" t="s">
        <v>17</v>
      </c>
      <c r="H964" s="4" t="s">
        <v>18</v>
      </c>
      <c r="I964" s="4" t="s">
        <v>340</v>
      </c>
      <c r="J964" s="4" t="s">
        <v>20</v>
      </c>
      <c r="K964" s="4" t="s">
        <v>17</v>
      </c>
      <c r="L964" s="4" t="s">
        <v>21</v>
      </c>
      <c r="M964" s="15">
        <v>87000</v>
      </c>
      <c r="N964" s="15">
        <v>87000</v>
      </c>
      <c r="O964" s="16">
        <v>87000</v>
      </c>
      <c r="P964">
        <f t="shared" si="30"/>
        <v>1</v>
      </c>
      <c r="Q964" t="str">
        <f t="shared" si="31"/>
        <v>Northern Canada</v>
      </c>
      <c r="R964">
        <f>IF(Table5[[#This Row],[Position]]="Data Analyst",1,0)</f>
        <v>0</v>
      </c>
      <c r="S964">
        <f>IF(Table5[[#This Row],[Position]]="Data Engineer",1,0)</f>
        <v>0</v>
      </c>
      <c r="T964">
        <f>IF(Table5[[#This Row],[Position]]="Risk Analyst",1,0)</f>
        <v>0</v>
      </c>
      <c r="U964">
        <f>IF(Table5[[#This Row],[Position]]="System Analyst",1,0)</f>
        <v>0</v>
      </c>
      <c r="V964">
        <f>IF(Table5[[#This Row],[Position]]="Business Analyst",1,0)</f>
        <v>0</v>
      </c>
    </row>
    <row r="965" spans="1:22" x14ac:dyDescent="0.2">
      <c r="A965" s="5" t="s">
        <v>105</v>
      </c>
      <c r="B965" s="5" t="s">
        <v>1826</v>
      </c>
      <c r="C965" s="5" t="s">
        <v>1333</v>
      </c>
      <c r="D965" s="5" t="s">
        <v>1827</v>
      </c>
      <c r="E965" s="5" t="s">
        <v>123</v>
      </c>
      <c r="F965" s="5" t="s">
        <v>123</v>
      </c>
      <c r="G965" s="5" t="s">
        <v>123</v>
      </c>
      <c r="H965" s="5" t="s">
        <v>31</v>
      </c>
      <c r="I965" s="5" t="s">
        <v>1828</v>
      </c>
      <c r="J965" s="5" t="s">
        <v>20</v>
      </c>
      <c r="K965" s="5" t="s">
        <v>32</v>
      </c>
      <c r="L965" s="5" t="s">
        <v>21</v>
      </c>
      <c r="M965" s="17">
        <v>40000</v>
      </c>
      <c r="N965" s="17">
        <v>93000</v>
      </c>
      <c r="O965" s="18">
        <v>66500</v>
      </c>
      <c r="P965">
        <f t="shared" si="30"/>
        <v>0</v>
      </c>
      <c r="Q965" t="str">
        <f t="shared" si="31"/>
        <v>Central Canada</v>
      </c>
      <c r="R965">
        <f>IF(Table5[[#This Row],[Position]]="Data Analyst",1,0)</f>
        <v>0</v>
      </c>
      <c r="S965">
        <f>IF(Table5[[#This Row],[Position]]="Data Engineer",1,0)</f>
        <v>0</v>
      </c>
      <c r="T965">
        <f>IF(Table5[[#This Row],[Position]]="Risk Analyst",1,0)</f>
        <v>0</v>
      </c>
      <c r="U965">
        <f>IF(Table5[[#This Row],[Position]]="System Analyst",1,0)</f>
        <v>0</v>
      </c>
      <c r="V965">
        <f>IF(Table5[[#This Row],[Position]]="Business Analyst",1,0)</f>
        <v>0</v>
      </c>
    </row>
    <row r="966" spans="1:22" x14ac:dyDescent="0.2">
      <c r="A966" s="4" t="s">
        <v>13</v>
      </c>
      <c r="B966" s="4" t="s">
        <v>1805</v>
      </c>
      <c r="C966" s="4" t="s">
        <v>50</v>
      </c>
      <c r="D966" s="4" t="s">
        <v>1806</v>
      </c>
      <c r="E966" s="4" t="s">
        <v>344</v>
      </c>
      <c r="F966" s="4" t="s">
        <v>344</v>
      </c>
      <c r="G966" s="4" t="s">
        <v>344</v>
      </c>
      <c r="H966" s="4" t="s">
        <v>53</v>
      </c>
      <c r="I966" s="4" t="s">
        <v>1829</v>
      </c>
      <c r="J966" s="4" t="s">
        <v>45</v>
      </c>
      <c r="K966" s="4" t="s">
        <v>32</v>
      </c>
      <c r="L966" s="4" t="s">
        <v>21</v>
      </c>
      <c r="M966" s="15">
        <v>86000</v>
      </c>
      <c r="N966" s="15">
        <v>107000</v>
      </c>
      <c r="O966" s="16">
        <v>96500</v>
      </c>
      <c r="P966">
        <f t="shared" si="30"/>
        <v>0</v>
      </c>
      <c r="Q966" t="str">
        <f t="shared" si="31"/>
        <v>Western Canada</v>
      </c>
      <c r="R966">
        <f>IF(Table5[[#This Row],[Position]]="Data Analyst",1,0)</f>
        <v>0</v>
      </c>
      <c r="S966">
        <f>IF(Table5[[#This Row],[Position]]="Data Engineer",1,0)</f>
        <v>0</v>
      </c>
      <c r="T966">
        <f>IF(Table5[[#This Row],[Position]]="Risk Analyst",1,0)</f>
        <v>0</v>
      </c>
      <c r="U966">
        <f>IF(Table5[[#This Row],[Position]]="System Analyst",1,0)</f>
        <v>0</v>
      </c>
      <c r="V966">
        <f>IF(Table5[[#This Row],[Position]]="Business Analyst",1,0)</f>
        <v>0</v>
      </c>
    </row>
    <row r="967" spans="1:22" x14ac:dyDescent="0.2">
      <c r="A967" s="5" t="s">
        <v>55</v>
      </c>
      <c r="B967" s="5" t="s">
        <v>1830</v>
      </c>
      <c r="C967" s="5" t="s">
        <v>357</v>
      </c>
      <c r="D967" s="5" t="s">
        <v>1831</v>
      </c>
      <c r="E967" s="5" t="s">
        <v>99</v>
      </c>
      <c r="F967" s="5" t="s">
        <v>99</v>
      </c>
      <c r="G967" s="5" t="s">
        <v>99</v>
      </c>
      <c r="H967" s="5" t="s">
        <v>100</v>
      </c>
      <c r="I967" s="5" t="s">
        <v>1832</v>
      </c>
      <c r="J967" s="5" t="s">
        <v>45</v>
      </c>
      <c r="K967" s="5" t="s">
        <v>32</v>
      </c>
      <c r="L967" s="5" t="s">
        <v>21</v>
      </c>
      <c r="M967" s="17">
        <v>80000</v>
      </c>
      <c r="N967" s="17">
        <v>105000</v>
      </c>
      <c r="O967" s="18">
        <v>92500</v>
      </c>
      <c r="P967">
        <f t="shared" si="30"/>
        <v>0</v>
      </c>
      <c r="Q967" t="str">
        <f t="shared" si="31"/>
        <v>Western Canada</v>
      </c>
      <c r="R967">
        <f>IF(Table5[[#This Row],[Position]]="Data Analyst",1,0)</f>
        <v>0</v>
      </c>
      <c r="S967">
        <f>IF(Table5[[#This Row],[Position]]="Data Engineer",1,0)</f>
        <v>0</v>
      </c>
      <c r="T967">
        <f>IF(Table5[[#This Row],[Position]]="Risk Analyst",1,0)</f>
        <v>0</v>
      </c>
      <c r="U967">
        <f>IF(Table5[[#This Row],[Position]]="System Analyst",1,0)</f>
        <v>0</v>
      </c>
      <c r="V967">
        <f>IF(Table5[[#This Row],[Position]]="Business Analyst",1,0)</f>
        <v>0</v>
      </c>
    </row>
    <row r="968" spans="1:22" x14ac:dyDescent="0.2">
      <c r="A968" s="4" t="s">
        <v>81</v>
      </c>
      <c r="B968" s="4" t="s">
        <v>1833</v>
      </c>
      <c r="C968" s="4" t="s">
        <v>23</v>
      </c>
      <c r="D968" s="4" t="s">
        <v>1834</v>
      </c>
      <c r="E968" s="4" t="s">
        <v>1835</v>
      </c>
      <c r="F968" s="4" t="s">
        <v>1835</v>
      </c>
      <c r="G968" s="4" t="s">
        <v>1835</v>
      </c>
      <c r="H968" s="4" t="s">
        <v>146</v>
      </c>
      <c r="I968" s="4" t="s">
        <v>1836</v>
      </c>
      <c r="J968" s="4" t="s">
        <v>45</v>
      </c>
      <c r="K968" s="4" t="s">
        <v>32</v>
      </c>
      <c r="L968" s="4" t="s">
        <v>33</v>
      </c>
      <c r="M968" s="15">
        <v>66000</v>
      </c>
      <c r="N968" s="15">
        <v>84500</v>
      </c>
      <c r="O968" s="16">
        <v>75250</v>
      </c>
      <c r="P968">
        <f t="shared" si="30"/>
        <v>0</v>
      </c>
      <c r="Q968" t="str">
        <f t="shared" si="31"/>
        <v>Central Canada</v>
      </c>
      <c r="R968">
        <f>IF(Table5[[#This Row],[Position]]="Data Analyst",1,0)</f>
        <v>0</v>
      </c>
      <c r="S968">
        <f>IF(Table5[[#This Row],[Position]]="Data Engineer",1,0)</f>
        <v>0</v>
      </c>
      <c r="T968">
        <f>IF(Table5[[#This Row],[Position]]="Risk Analyst",1,0)</f>
        <v>0</v>
      </c>
      <c r="U968">
        <f>IF(Table5[[#This Row],[Position]]="System Analyst",1,0)</f>
        <v>0</v>
      </c>
      <c r="V968">
        <f>IF(Table5[[#This Row],[Position]]="Business Analyst",1,0)</f>
        <v>1</v>
      </c>
    </row>
    <row r="969" spans="1:22" x14ac:dyDescent="0.2">
      <c r="A969" s="5" t="s">
        <v>48</v>
      </c>
      <c r="B969" s="5" t="s">
        <v>1438</v>
      </c>
      <c r="C969" s="5" t="s">
        <v>50</v>
      </c>
      <c r="D969" s="5" t="s">
        <v>1439</v>
      </c>
      <c r="E969" s="5" t="s">
        <v>1139</v>
      </c>
      <c r="F969" s="5" t="s">
        <v>1139</v>
      </c>
      <c r="G969" s="5" t="s">
        <v>1139</v>
      </c>
      <c r="H969" s="5" t="s">
        <v>146</v>
      </c>
      <c r="I969" s="5" t="s">
        <v>1837</v>
      </c>
      <c r="J969" s="5" t="s">
        <v>20</v>
      </c>
      <c r="K969" s="5" t="s">
        <v>32</v>
      </c>
      <c r="L969" s="5" t="s">
        <v>21</v>
      </c>
      <c r="M969" s="17">
        <v>98000</v>
      </c>
      <c r="N969" s="17">
        <v>105000</v>
      </c>
      <c r="O969" s="18">
        <v>101500</v>
      </c>
      <c r="P969">
        <f t="shared" si="30"/>
        <v>0</v>
      </c>
      <c r="Q969" t="str">
        <f t="shared" si="31"/>
        <v>Central Canada</v>
      </c>
      <c r="R969">
        <f>IF(Table5[[#This Row],[Position]]="Data Analyst",1,0)</f>
        <v>0</v>
      </c>
      <c r="S969">
        <f>IF(Table5[[#This Row],[Position]]="Data Engineer",1,0)</f>
        <v>0</v>
      </c>
      <c r="T969">
        <f>IF(Table5[[#This Row],[Position]]="Risk Analyst",1,0)</f>
        <v>0</v>
      </c>
      <c r="U969">
        <f>IF(Table5[[#This Row],[Position]]="System Analyst",1,0)</f>
        <v>0</v>
      </c>
      <c r="V969">
        <f>IF(Table5[[#This Row],[Position]]="Business Analyst",1,0)</f>
        <v>0</v>
      </c>
    </row>
    <row r="970" spans="1:22" x14ac:dyDescent="0.2">
      <c r="A970" s="4" t="s">
        <v>105</v>
      </c>
      <c r="B970" s="4" t="s">
        <v>712</v>
      </c>
      <c r="C970" s="4" t="s">
        <v>50</v>
      </c>
      <c r="D970" s="4" t="s">
        <v>713</v>
      </c>
      <c r="E970" s="4" t="s">
        <v>17</v>
      </c>
      <c r="F970" s="4" t="s">
        <v>17</v>
      </c>
      <c r="G970" s="4" t="s">
        <v>17</v>
      </c>
      <c r="H970" s="4" t="s">
        <v>18</v>
      </c>
      <c r="I970" s="4" t="s">
        <v>1838</v>
      </c>
      <c r="J970" s="4" t="s">
        <v>20</v>
      </c>
      <c r="K970" s="4" t="s">
        <v>17</v>
      </c>
      <c r="L970" s="4" t="s">
        <v>241</v>
      </c>
      <c r="M970" s="15">
        <v>69000</v>
      </c>
      <c r="N970" s="15">
        <v>86000</v>
      </c>
      <c r="O970" s="16">
        <v>77500</v>
      </c>
      <c r="P970">
        <f t="shared" si="30"/>
        <v>1</v>
      </c>
      <c r="Q970" t="str">
        <f t="shared" si="31"/>
        <v>Northern Canada</v>
      </c>
      <c r="R970">
        <f>IF(Table5[[#This Row],[Position]]="Data Analyst",1,0)</f>
        <v>0</v>
      </c>
      <c r="S970">
        <f>IF(Table5[[#This Row],[Position]]="Data Engineer",1,0)</f>
        <v>0</v>
      </c>
      <c r="T970">
        <f>IF(Table5[[#This Row],[Position]]="Risk Analyst",1,0)</f>
        <v>0</v>
      </c>
      <c r="U970">
        <f>IF(Table5[[#This Row],[Position]]="System Analyst",1,0)</f>
        <v>0</v>
      </c>
      <c r="V970">
        <f>IF(Table5[[#This Row],[Position]]="Business Analyst",1,0)</f>
        <v>0</v>
      </c>
    </row>
    <row r="971" spans="1:22" x14ac:dyDescent="0.2">
      <c r="A971" s="5" t="s">
        <v>13</v>
      </c>
      <c r="B971" s="5" t="s">
        <v>1839</v>
      </c>
      <c r="C971" s="5" t="s">
        <v>35</v>
      </c>
      <c r="D971" s="5" t="s">
        <v>1840</v>
      </c>
      <c r="E971" s="5" t="s">
        <v>99</v>
      </c>
      <c r="F971" s="5" t="s">
        <v>99</v>
      </c>
      <c r="G971" s="5" t="s">
        <v>99</v>
      </c>
      <c r="H971" s="5" t="s">
        <v>100</v>
      </c>
      <c r="I971" s="5" t="s">
        <v>1841</v>
      </c>
      <c r="J971" s="5" t="s">
        <v>20</v>
      </c>
      <c r="K971" s="5" t="s">
        <v>32</v>
      </c>
      <c r="L971" s="5" t="s">
        <v>101</v>
      </c>
      <c r="M971" s="17">
        <v>110000</v>
      </c>
      <c r="N971" s="17">
        <v>130000</v>
      </c>
      <c r="O971" s="18">
        <v>120000</v>
      </c>
      <c r="P971">
        <f t="shared" si="30"/>
        <v>0</v>
      </c>
      <c r="Q971" t="str">
        <f t="shared" si="31"/>
        <v>Western Canada</v>
      </c>
      <c r="R971">
        <f>IF(Table5[[#This Row],[Position]]="Data Analyst",1,0)</f>
        <v>0</v>
      </c>
      <c r="S971">
        <f>IF(Table5[[#This Row],[Position]]="Data Engineer",1,0)</f>
        <v>1</v>
      </c>
      <c r="T971">
        <f>IF(Table5[[#This Row],[Position]]="Risk Analyst",1,0)</f>
        <v>0</v>
      </c>
      <c r="U971">
        <f>IF(Table5[[#This Row],[Position]]="System Analyst",1,0)</f>
        <v>0</v>
      </c>
      <c r="V971">
        <f>IF(Table5[[#This Row],[Position]]="Business Analyst",1,0)</f>
        <v>0</v>
      </c>
    </row>
    <row r="972" spans="1:22" x14ac:dyDescent="0.2">
      <c r="A972" s="4" t="s">
        <v>55</v>
      </c>
      <c r="B972" s="4" t="s">
        <v>66</v>
      </c>
      <c r="C972" s="4" t="s">
        <v>67</v>
      </c>
      <c r="D972" s="4" t="s">
        <v>68</v>
      </c>
      <c r="E972" s="4" t="s">
        <v>37</v>
      </c>
      <c r="F972" s="4" t="s">
        <v>37</v>
      </c>
      <c r="G972" s="4" t="s">
        <v>37</v>
      </c>
      <c r="H972" s="4" t="s">
        <v>31</v>
      </c>
      <c r="I972" s="4" t="s">
        <v>1842</v>
      </c>
      <c r="J972" s="4" t="s">
        <v>45</v>
      </c>
      <c r="K972" s="4" t="s">
        <v>32</v>
      </c>
      <c r="L972" s="4" t="s">
        <v>46</v>
      </c>
      <c r="M972" s="15">
        <v>68000</v>
      </c>
      <c r="N972" s="15">
        <v>88300</v>
      </c>
      <c r="O972" s="16">
        <v>78150</v>
      </c>
      <c r="P972">
        <f t="shared" si="30"/>
        <v>0</v>
      </c>
      <c r="Q972" t="str">
        <f t="shared" si="31"/>
        <v>Central Canada</v>
      </c>
      <c r="R972">
        <f>IF(Table5[[#This Row],[Position]]="Data Analyst",1,0)</f>
        <v>0</v>
      </c>
      <c r="S972">
        <f>IF(Table5[[#This Row],[Position]]="Data Engineer",1,0)</f>
        <v>0</v>
      </c>
      <c r="T972">
        <f>IF(Table5[[#This Row],[Position]]="Risk Analyst",1,0)</f>
        <v>0</v>
      </c>
      <c r="U972">
        <f>IF(Table5[[#This Row],[Position]]="System Analyst",1,0)</f>
        <v>0</v>
      </c>
      <c r="V972">
        <f>IF(Table5[[#This Row],[Position]]="Business Analyst",1,0)</f>
        <v>0</v>
      </c>
    </row>
    <row r="973" spans="1:22" x14ac:dyDescent="0.2">
      <c r="A973" s="5" t="s">
        <v>48</v>
      </c>
      <c r="B973" s="5" t="s">
        <v>1843</v>
      </c>
      <c r="C973" s="5" t="s">
        <v>28</v>
      </c>
      <c r="D973" s="5" t="s">
        <v>327</v>
      </c>
      <c r="E973" s="5" t="s">
        <v>37</v>
      </c>
      <c r="F973" s="5" t="s">
        <v>37</v>
      </c>
      <c r="G973" s="5" t="s">
        <v>37</v>
      </c>
      <c r="H973" s="5" t="s">
        <v>31</v>
      </c>
      <c r="I973" s="5" t="s">
        <v>1844</v>
      </c>
      <c r="J973" s="5" t="s">
        <v>45</v>
      </c>
      <c r="K973" s="5" t="s">
        <v>32</v>
      </c>
      <c r="L973" s="5" t="s">
        <v>93</v>
      </c>
      <c r="M973" s="17">
        <v>75000</v>
      </c>
      <c r="N973" s="17">
        <v>108000</v>
      </c>
      <c r="O973" s="18">
        <v>91500</v>
      </c>
      <c r="P973">
        <f t="shared" si="30"/>
        <v>0</v>
      </c>
      <c r="Q973" t="str">
        <f t="shared" si="31"/>
        <v>Central Canada</v>
      </c>
      <c r="R973">
        <f>IF(Table5[[#This Row],[Position]]="Data Analyst",1,0)</f>
        <v>1</v>
      </c>
      <c r="S973">
        <f>IF(Table5[[#This Row],[Position]]="Data Engineer",1,0)</f>
        <v>0</v>
      </c>
      <c r="T973">
        <f>IF(Table5[[#This Row],[Position]]="Risk Analyst",1,0)</f>
        <v>0</v>
      </c>
      <c r="U973">
        <f>IF(Table5[[#This Row],[Position]]="System Analyst",1,0)</f>
        <v>0</v>
      </c>
      <c r="V973">
        <f>IF(Table5[[#This Row],[Position]]="Business Analyst",1,0)</f>
        <v>0</v>
      </c>
    </row>
    <row r="974" spans="1:22" x14ac:dyDescent="0.2">
      <c r="A974" s="4" t="s">
        <v>105</v>
      </c>
      <c r="B974" s="4" t="s">
        <v>28</v>
      </c>
      <c r="C974" s="4" t="s">
        <v>28</v>
      </c>
      <c r="D974" s="4" t="s">
        <v>1845</v>
      </c>
      <c r="E974" s="4" t="s">
        <v>123</v>
      </c>
      <c r="F974" s="4" t="s">
        <v>123</v>
      </c>
      <c r="G974" s="4" t="s">
        <v>123</v>
      </c>
      <c r="H974" s="4" t="s">
        <v>31</v>
      </c>
      <c r="I974" s="4" t="s">
        <v>1846</v>
      </c>
      <c r="J974" s="4" t="s">
        <v>20</v>
      </c>
      <c r="K974" s="4" t="s">
        <v>32</v>
      </c>
      <c r="L974" s="4" t="s">
        <v>21</v>
      </c>
      <c r="M974" s="15">
        <v>46000</v>
      </c>
      <c r="N974" s="15">
        <v>105000</v>
      </c>
      <c r="O974" s="16">
        <v>75500</v>
      </c>
      <c r="P974">
        <f t="shared" si="30"/>
        <v>0</v>
      </c>
      <c r="Q974" t="str">
        <f t="shared" si="31"/>
        <v>Central Canada</v>
      </c>
      <c r="R974">
        <f>IF(Table5[[#This Row],[Position]]="Data Analyst",1,0)</f>
        <v>1</v>
      </c>
      <c r="S974">
        <f>IF(Table5[[#This Row],[Position]]="Data Engineer",1,0)</f>
        <v>0</v>
      </c>
      <c r="T974">
        <f>IF(Table5[[#This Row],[Position]]="Risk Analyst",1,0)</f>
        <v>0</v>
      </c>
      <c r="U974">
        <f>IF(Table5[[#This Row],[Position]]="System Analyst",1,0)</f>
        <v>0</v>
      </c>
      <c r="V974">
        <f>IF(Table5[[#This Row],[Position]]="Business Analyst",1,0)</f>
        <v>0</v>
      </c>
    </row>
    <row r="975" spans="1:22" x14ac:dyDescent="0.2">
      <c r="A975" s="5" t="s">
        <v>13</v>
      </c>
      <c r="B975" s="5" t="s">
        <v>1847</v>
      </c>
      <c r="C975" s="5" t="s">
        <v>28</v>
      </c>
      <c r="D975" s="5" t="s">
        <v>1848</v>
      </c>
      <c r="E975" s="5" t="s">
        <v>63</v>
      </c>
      <c r="F975" s="5" t="s">
        <v>63</v>
      </c>
      <c r="G975" s="5" t="s">
        <v>63</v>
      </c>
      <c r="H975" s="5" t="s">
        <v>53</v>
      </c>
      <c r="I975" s="5" t="s">
        <v>18</v>
      </c>
      <c r="J975" s="5" t="s">
        <v>20</v>
      </c>
      <c r="K975" s="5" t="s">
        <v>17</v>
      </c>
      <c r="L975" s="5" t="s">
        <v>21</v>
      </c>
      <c r="M975" s="17">
        <v>75000</v>
      </c>
      <c r="N975" s="17">
        <v>110000</v>
      </c>
      <c r="O975" s="18">
        <v>92500</v>
      </c>
      <c r="P975">
        <f t="shared" si="30"/>
        <v>0</v>
      </c>
      <c r="Q975" t="str">
        <f t="shared" si="31"/>
        <v>Western Canada</v>
      </c>
      <c r="R975">
        <f>IF(Table5[[#This Row],[Position]]="Data Analyst",1,0)</f>
        <v>1</v>
      </c>
      <c r="S975">
        <f>IF(Table5[[#This Row],[Position]]="Data Engineer",1,0)</f>
        <v>0</v>
      </c>
      <c r="T975">
        <f>IF(Table5[[#This Row],[Position]]="Risk Analyst",1,0)</f>
        <v>0</v>
      </c>
      <c r="U975">
        <f>IF(Table5[[#This Row],[Position]]="System Analyst",1,0)</f>
        <v>0</v>
      </c>
      <c r="V975">
        <f>IF(Table5[[#This Row],[Position]]="Business Analyst",1,0)</f>
        <v>0</v>
      </c>
    </row>
    <row r="976" spans="1:22" x14ac:dyDescent="0.2">
      <c r="A976" s="4" t="s">
        <v>105</v>
      </c>
      <c r="B976" s="4" t="s">
        <v>772</v>
      </c>
      <c r="C976" s="4" t="s">
        <v>50</v>
      </c>
      <c r="D976" s="4" t="s">
        <v>773</v>
      </c>
      <c r="E976" s="4" t="s">
        <v>37</v>
      </c>
      <c r="F976" s="4" t="s">
        <v>37</v>
      </c>
      <c r="G976" s="4" t="s">
        <v>37</v>
      </c>
      <c r="H976" s="4" t="s">
        <v>31</v>
      </c>
      <c r="I976" s="4" t="s">
        <v>1849</v>
      </c>
      <c r="J976" s="4" t="s">
        <v>20</v>
      </c>
      <c r="K976" s="4" t="s">
        <v>32</v>
      </c>
      <c r="L976" s="4" t="s">
        <v>33</v>
      </c>
      <c r="M976" s="15">
        <v>65000</v>
      </c>
      <c r="N976" s="15">
        <v>80000</v>
      </c>
      <c r="O976" s="16">
        <v>72500</v>
      </c>
      <c r="P976">
        <f t="shared" si="30"/>
        <v>0</v>
      </c>
      <c r="Q976" t="str">
        <f t="shared" si="31"/>
        <v>Central Canada</v>
      </c>
      <c r="R976">
        <f>IF(Table5[[#This Row],[Position]]="Data Analyst",1,0)</f>
        <v>0</v>
      </c>
      <c r="S976">
        <f>IF(Table5[[#This Row],[Position]]="Data Engineer",1,0)</f>
        <v>0</v>
      </c>
      <c r="T976">
        <f>IF(Table5[[#This Row],[Position]]="Risk Analyst",1,0)</f>
        <v>0</v>
      </c>
      <c r="U976">
        <f>IF(Table5[[#This Row],[Position]]="System Analyst",1,0)</f>
        <v>0</v>
      </c>
      <c r="V976">
        <f>IF(Table5[[#This Row],[Position]]="Business Analyst",1,0)</f>
        <v>0</v>
      </c>
    </row>
    <row r="977" spans="1:22" x14ac:dyDescent="0.2">
      <c r="A977" s="5" t="s">
        <v>105</v>
      </c>
      <c r="B977" s="5" t="s">
        <v>1850</v>
      </c>
      <c r="C977" s="5" t="s">
        <v>28</v>
      </c>
      <c r="D977" s="5" t="s">
        <v>1851</v>
      </c>
      <c r="E977" s="5" t="s">
        <v>37</v>
      </c>
      <c r="F977" s="5" t="s">
        <v>37</v>
      </c>
      <c r="G977" s="5" t="s">
        <v>37</v>
      </c>
      <c r="H977" s="5" t="s">
        <v>31</v>
      </c>
      <c r="I977" s="5" t="s">
        <v>1852</v>
      </c>
      <c r="J977" s="5" t="s">
        <v>20</v>
      </c>
      <c r="K977" s="5" t="s">
        <v>32</v>
      </c>
      <c r="L977" s="5" t="s">
        <v>21</v>
      </c>
      <c r="M977" s="17">
        <v>75000</v>
      </c>
      <c r="N977" s="17">
        <v>85000</v>
      </c>
      <c r="O977" s="18">
        <v>80000</v>
      </c>
      <c r="P977">
        <f t="shared" si="30"/>
        <v>0</v>
      </c>
      <c r="Q977" t="str">
        <f t="shared" si="31"/>
        <v>Central Canada</v>
      </c>
      <c r="R977">
        <f>IF(Table5[[#This Row],[Position]]="Data Analyst",1,0)</f>
        <v>1</v>
      </c>
      <c r="S977">
        <f>IF(Table5[[#This Row],[Position]]="Data Engineer",1,0)</f>
        <v>0</v>
      </c>
      <c r="T977">
        <f>IF(Table5[[#This Row],[Position]]="Risk Analyst",1,0)</f>
        <v>0</v>
      </c>
      <c r="U977">
        <f>IF(Table5[[#This Row],[Position]]="System Analyst",1,0)</f>
        <v>0</v>
      </c>
      <c r="V977">
        <f>IF(Table5[[#This Row],[Position]]="Business Analyst",1,0)</f>
        <v>0</v>
      </c>
    </row>
    <row r="978" spans="1:22" x14ac:dyDescent="0.2">
      <c r="A978" s="4" t="s">
        <v>13</v>
      </c>
      <c r="B978" s="4" t="s">
        <v>161</v>
      </c>
      <c r="C978" s="4" t="s">
        <v>90</v>
      </c>
      <c r="D978" s="4" t="s">
        <v>162</v>
      </c>
      <c r="E978" s="4" t="s">
        <v>123</v>
      </c>
      <c r="F978" s="4" t="s">
        <v>123</v>
      </c>
      <c r="G978" s="4" t="s">
        <v>123</v>
      </c>
      <c r="H978" s="4" t="s">
        <v>31</v>
      </c>
      <c r="I978" s="4" t="s">
        <v>1853</v>
      </c>
      <c r="J978" s="4" t="s">
        <v>20</v>
      </c>
      <c r="K978" s="4" t="s">
        <v>32</v>
      </c>
      <c r="L978" s="4" t="s">
        <v>21</v>
      </c>
      <c r="M978" s="15">
        <v>43000</v>
      </c>
      <c r="N978" s="15">
        <v>93000</v>
      </c>
      <c r="O978" s="16">
        <v>68000</v>
      </c>
      <c r="P978">
        <f t="shared" si="30"/>
        <v>0</v>
      </c>
      <c r="Q978" t="str">
        <f t="shared" si="31"/>
        <v>Central Canada</v>
      </c>
      <c r="R978">
        <f>IF(Table5[[#This Row],[Position]]="Data Analyst",1,0)</f>
        <v>0</v>
      </c>
      <c r="S978">
        <f>IF(Table5[[#This Row],[Position]]="Data Engineer",1,0)</f>
        <v>0</v>
      </c>
      <c r="T978">
        <f>IF(Table5[[#This Row],[Position]]="Risk Analyst",1,0)</f>
        <v>0</v>
      </c>
      <c r="U978">
        <f>IF(Table5[[#This Row],[Position]]="System Analyst",1,0)</f>
        <v>1</v>
      </c>
      <c r="V978">
        <f>IF(Table5[[#This Row],[Position]]="Business Analyst",1,0)</f>
        <v>0</v>
      </c>
    </row>
    <row r="979" spans="1:22" x14ac:dyDescent="0.2">
      <c r="A979" s="5" t="s">
        <v>55</v>
      </c>
      <c r="B979" s="5" t="s">
        <v>1854</v>
      </c>
      <c r="C979" s="5" t="s">
        <v>188</v>
      </c>
      <c r="D979" s="5" t="s">
        <v>1855</v>
      </c>
      <c r="E979" s="5" t="s">
        <v>640</v>
      </c>
      <c r="F979" s="5" t="s">
        <v>640</v>
      </c>
      <c r="G979" s="5" t="s">
        <v>640</v>
      </c>
      <c r="H979" s="5" t="s">
        <v>119</v>
      </c>
      <c r="I979" s="5" t="s">
        <v>1856</v>
      </c>
      <c r="J979" s="5" t="s">
        <v>20</v>
      </c>
      <c r="K979" s="5" t="s">
        <v>32</v>
      </c>
      <c r="L979" s="5" t="s">
        <v>33</v>
      </c>
      <c r="M979" s="17">
        <v>80000</v>
      </c>
      <c r="N979" s="17">
        <v>87000</v>
      </c>
      <c r="O979" s="18">
        <v>83500</v>
      </c>
      <c r="P979">
        <f t="shared" si="30"/>
        <v>0</v>
      </c>
      <c r="Q979" t="str">
        <f t="shared" si="31"/>
        <v>Western Canada</v>
      </c>
      <c r="R979">
        <f>IF(Table5[[#This Row],[Position]]="Data Analyst",1,0)</f>
        <v>0</v>
      </c>
      <c r="S979">
        <f>IF(Table5[[#This Row],[Position]]="Data Engineer",1,0)</f>
        <v>0</v>
      </c>
      <c r="T979">
        <f>IF(Table5[[#This Row],[Position]]="Risk Analyst",1,0)</f>
        <v>0</v>
      </c>
      <c r="U979">
        <f>IF(Table5[[#This Row],[Position]]="System Analyst",1,0)</f>
        <v>0</v>
      </c>
      <c r="V979">
        <f>IF(Table5[[#This Row],[Position]]="Business Analyst",1,0)</f>
        <v>0</v>
      </c>
    </row>
    <row r="980" spans="1:22" x14ac:dyDescent="0.2">
      <c r="A980" s="4" t="s">
        <v>26</v>
      </c>
      <c r="B980" s="4" t="s">
        <v>771</v>
      </c>
      <c r="C980" s="4" t="s">
        <v>50</v>
      </c>
      <c r="D980" s="4" t="s">
        <v>126</v>
      </c>
      <c r="E980" s="4" t="s">
        <v>1835</v>
      </c>
      <c r="F980" s="4" t="s">
        <v>1835</v>
      </c>
      <c r="G980" s="4" t="s">
        <v>1835</v>
      </c>
      <c r="H980" s="4" t="s">
        <v>146</v>
      </c>
      <c r="I980" s="4" t="s">
        <v>1857</v>
      </c>
      <c r="J980" s="4" t="s">
        <v>20</v>
      </c>
      <c r="K980" s="4" t="s">
        <v>32</v>
      </c>
      <c r="L980" s="4" t="s">
        <v>93</v>
      </c>
      <c r="M980" s="15">
        <v>38000</v>
      </c>
      <c r="N980" s="15">
        <v>70000</v>
      </c>
      <c r="O980" s="16">
        <v>54000</v>
      </c>
      <c r="P980">
        <f t="shared" si="30"/>
        <v>0</v>
      </c>
      <c r="Q980" t="str">
        <f t="shared" si="31"/>
        <v>Central Canada</v>
      </c>
      <c r="R980">
        <f>IF(Table5[[#This Row],[Position]]="Data Analyst",1,0)</f>
        <v>0</v>
      </c>
      <c r="S980">
        <f>IF(Table5[[#This Row],[Position]]="Data Engineer",1,0)</f>
        <v>0</v>
      </c>
      <c r="T980">
        <f>IF(Table5[[#This Row],[Position]]="Risk Analyst",1,0)</f>
        <v>0</v>
      </c>
      <c r="U980">
        <f>IF(Table5[[#This Row],[Position]]="System Analyst",1,0)</f>
        <v>0</v>
      </c>
      <c r="V980">
        <f>IF(Table5[[#This Row],[Position]]="Business Analyst",1,0)</f>
        <v>0</v>
      </c>
    </row>
    <row r="981" spans="1:22" x14ac:dyDescent="0.2">
      <c r="A981" s="5" t="s">
        <v>13</v>
      </c>
      <c r="B981" s="5" t="s">
        <v>503</v>
      </c>
      <c r="C981" s="5" t="s">
        <v>41</v>
      </c>
      <c r="D981" s="5" t="s">
        <v>504</v>
      </c>
      <c r="E981" s="5" t="s">
        <v>17</v>
      </c>
      <c r="F981" s="5" t="s">
        <v>17</v>
      </c>
      <c r="G981" s="5" t="s">
        <v>17</v>
      </c>
      <c r="H981" s="5" t="s">
        <v>18</v>
      </c>
      <c r="I981" s="5" t="s">
        <v>1858</v>
      </c>
      <c r="J981" s="5" t="s">
        <v>45</v>
      </c>
      <c r="K981" s="5" t="s">
        <v>17</v>
      </c>
      <c r="L981" s="5" t="s">
        <v>325</v>
      </c>
      <c r="M981" s="17">
        <v>70000</v>
      </c>
      <c r="N981" s="17">
        <v>90000</v>
      </c>
      <c r="O981" s="18">
        <v>80000</v>
      </c>
      <c r="P981">
        <f t="shared" si="30"/>
        <v>1</v>
      </c>
      <c r="Q981" t="str">
        <f t="shared" si="31"/>
        <v>Northern Canada</v>
      </c>
      <c r="R981">
        <f>IF(Table5[[#This Row],[Position]]="Data Analyst",1,0)</f>
        <v>0</v>
      </c>
      <c r="S981">
        <f>IF(Table5[[#This Row],[Position]]="Data Engineer",1,0)</f>
        <v>0</v>
      </c>
      <c r="T981">
        <f>IF(Table5[[#This Row],[Position]]="Risk Analyst",1,0)</f>
        <v>0</v>
      </c>
      <c r="U981">
        <f>IF(Table5[[#This Row],[Position]]="System Analyst",1,0)</f>
        <v>0</v>
      </c>
      <c r="V981">
        <f>IF(Table5[[#This Row],[Position]]="Business Analyst",1,0)</f>
        <v>0</v>
      </c>
    </row>
    <row r="982" spans="1:22" x14ac:dyDescent="0.2">
      <c r="A982" s="4" t="s">
        <v>96</v>
      </c>
      <c r="B982" s="4" t="s">
        <v>554</v>
      </c>
      <c r="C982" s="4" t="s">
        <v>50</v>
      </c>
      <c r="D982" s="4" t="s">
        <v>1792</v>
      </c>
      <c r="E982" s="4" t="s">
        <v>1793</v>
      </c>
      <c r="F982" s="4" t="s">
        <v>1793</v>
      </c>
      <c r="G982" s="4" t="s">
        <v>1793</v>
      </c>
      <c r="H982" s="4" t="s">
        <v>53</v>
      </c>
      <c r="I982" s="4" t="s">
        <v>1859</v>
      </c>
      <c r="J982" s="4" t="s">
        <v>20</v>
      </c>
      <c r="K982" s="4" t="s">
        <v>32</v>
      </c>
      <c r="L982" s="4" t="s">
        <v>269</v>
      </c>
      <c r="M982" s="15">
        <v>60000</v>
      </c>
      <c r="N982" s="15">
        <v>70000</v>
      </c>
      <c r="O982" s="16">
        <v>65000</v>
      </c>
      <c r="P982">
        <f t="shared" si="30"/>
        <v>0</v>
      </c>
      <c r="Q982" t="str">
        <f t="shared" si="31"/>
        <v>Western Canada</v>
      </c>
      <c r="R982">
        <f>IF(Table5[[#This Row],[Position]]="Data Analyst",1,0)</f>
        <v>0</v>
      </c>
      <c r="S982">
        <f>IF(Table5[[#This Row],[Position]]="Data Engineer",1,0)</f>
        <v>0</v>
      </c>
      <c r="T982">
        <f>IF(Table5[[#This Row],[Position]]="Risk Analyst",1,0)</f>
        <v>0</v>
      </c>
      <c r="U982">
        <f>IF(Table5[[#This Row],[Position]]="System Analyst",1,0)</f>
        <v>0</v>
      </c>
      <c r="V982">
        <f>IF(Table5[[#This Row],[Position]]="Business Analyst",1,0)</f>
        <v>0</v>
      </c>
    </row>
    <row r="983" spans="1:22" x14ac:dyDescent="0.2">
      <c r="A983" s="5" t="s">
        <v>88</v>
      </c>
      <c r="B983" s="5" t="s">
        <v>113</v>
      </c>
      <c r="C983" s="5" t="s">
        <v>28</v>
      </c>
      <c r="D983" s="5" t="s">
        <v>1860</v>
      </c>
      <c r="E983" s="5" t="s">
        <v>37</v>
      </c>
      <c r="F983" s="5" t="s">
        <v>37</v>
      </c>
      <c r="G983" s="5" t="s">
        <v>37</v>
      </c>
      <c r="H983" s="5" t="s">
        <v>31</v>
      </c>
      <c r="I983" s="5" t="s">
        <v>1861</v>
      </c>
      <c r="J983" s="5" t="s">
        <v>20</v>
      </c>
      <c r="K983" s="5" t="s">
        <v>32</v>
      </c>
      <c r="L983" s="5" t="s">
        <v>21</v>
      </c>
      <c r="M983" s="17">
        <v>135200</v>
      </c>
      <c r="N983" s="17">
        <v>156000</v>
      </c>
      <c r="O983" s="18">
        <v>145600</v>
      </c>
      <c r="P983">
        <f t="shared" si="30"/>
        <v>0</v>
      </c>
      <c r="Q983" t="str">
        <f t="shared" si="31"/>
        <v>Central Canada</v>
      </c>
      <c r="R983">
        <f>IF(Table5[[#This Row],[Position]]="Data Analyst",1,0)</f>
        <v>1</v>
      </c>
      <c r="S983">
        <f>IF(Table5[[#This Row],[Position]]="Data Engineer",1,0)</f>
        <v>0</v>
      </c>
      <c r="T983">
        <f>IF(Table5[[#This Row],[Position]]="Risk Analyst",1,0)</f>
        <v>0</v>
      </c>
      <c r="U983">
        <f>IF(Table5[[#This Row],[Position]]="System Analyst",1,0)</f>
        <v>0</v>
      </c>
      <c r="V983">
        <f>IF(Table5[[#This Row],[Position]]="Business Analyst",1,0)</f>
        <v>0</v>
      </c>
    </row>
    <row r="984" spans="1:22" x14ac:dyDescent="0.2">
      <c r="A984" s="4" t="s">
        <v>105</v>
      </c>
      <c r="B984" s="4" t="s">
        <v>506</v>
      </c>
      <c r="C984" s="4" t="s">
        <v>188</v>
      </c>
      <c r="D984" s="4" t="s">
        <v>200</v>
      </c>
      <c r="E984" s="4" t="s">
        <v>37</v>
      </c>
      <c r="F984" s="4" t="s">
        <v>37</v>
      </c>
      <c r="G984" s="4" t="s">
        <v>37</v>
      </c>
      <c r="H984" s="4" t="s">
        <v>31</v>
      </c>
      <c r="I984" s="4" t="s">
        <v>1862</v>
      </c>
      <c r="J984" s="4" t="s">
        <v>20</v>
      </c>
      <c r="K984" s="4" t="s">
        <v>32</v>
      </c>
      <c r="L984" s="4" t="s">
        <v>21</v>
      </c>
      <c r="M984" s="15">
        <v>72000</v>
      </c>
      <c r="N984" s="15">
        <v>86000</v>
      </c>
      <c r="O984" s="16">
        <v>79000</v>
      </c>
      <c r="P984">
        <f t="shared" si="30"/>
        <v>0</v>
      </c>
      <c r="Q984" t="str">
        <f t="shared" si="31"/>
        <v>Central Canada</v>
      </c>
      <c r="R984">
        <f>IF(Table5[[#This Row],[Position]]="Data Analyst",1,0)</f>
        <v>0</v>
      </c>
      <c r="S984">
        <f>IF(Table5[[#This Row],[Position]]="Data Engineer",1,0)</f>
        <v>0</v>
      </c>
      <c r="T984">
        <f>IF(Table5[[#This Row],[Position]]="Risk Analyst",1,0)</f>
        <v>0</v>
      </c>
      <c r="U984">
        <f>IF(Table5[[#This Row],[Position]]="System Analyst",1,0)</f>
        <v>0</v>
      </c>
      <c r="V984">
        <f>IF(Table5[[#This Row],[Position]]="Business Analyst",1,0)</f>
        <v>0</v>
      </c>
    </row>
    <row r="985" spans="1:22" x14ac:dyDescent="0.2">
      <c r="A985" s="5" t="s">
        <v>88</v>
      </c>
      <c r="B985" s="5" t="s">
        <v>1863</v>
      </c>
      <c r="C985" s="5" t="s">
        <v>90</v>
      </c>
      <c r="D985" s="5" t="s">
        <v>1864</v>
      </c>
      <c r="E985" s="5" t="s">
        <v>1865</v>
      </c>
      <c r="F985" s="5" t="s">
        <v>1865</v>
      </c>
      <c r="G985" s="5" t="s">
        <v>1865</v>
      </c>
      <c r="H985" s="5" t="s">
        <v>100</v>
      </c>
      <c r="I985" s="5" t="s">
        <v>1866</v>
      </c>
      <c r="J985" s="5" t="s">
        <v>20</v>
      </c>
      <c r="K985" s="5" t="s">
        <v>32</v>
      </c>
      <c r="L985" s="5" t="s">
        <v>21</v>
      </c>
      <c r="M985" s="17">
        <v>72000</v>
      </c>
      <c r="N985" s="17">
        <v>82000</v>
      </c>
      <c r="O985" s="18">
        <v>77000</v>
      </c>
      <c r="P985">
        <f t="shared" si="30"/>
        <v>0</v>
      </c>
      <c r="Q985" t="str">
        <f t="shared" si="31"/>
        <v>Western Canada</v>
      </c>
      <c r="R985">
        <f>IF(Table5[[#This Row],[Position]]="Data Analyst",1,0)</f>
        <v>0</v>
      </c>
      <c r="S985">
        <f>IF(Table5[[#This Row],[Position]]="Data Engineer",1,0)</f>
        <v>0</v>
      </c>
      <c r="T985">
        <f>IF(Table5[[#This Row],[Position]]="Risk Analyst",1,0)</f>
        <v>0</v>
      </c>
      <c r="U985">
        <f>IF(Table5[[#This Row],[Position]]="System Analyst",1,0)</f>
        <v>1</v>
      </c>
      <c r="V985">
        <f>IF(Table5[[#This Row],[Position]]="Business Analyst",1,0)</f>
        <v>0</v>
      </c>
    </row>
    <row r="986" spans="1:22" x14ac:dyDescent="0.2">
      <c r="A986" s="4" t="s">
        <v>13</v>
      </c>
      <c r="B986" s="4" t="s">
        <v>194</v>
      </c>
      <c r="C986" s="4" t="s">
        <v>50</v>
      </c>
      <c r="D986" s="4" t="s">
        <v>195</v>
      </c>
      <c r="E986" s="4" t="s">
        <v>37</v>
      </c>
      <c r="F986" s="4" t="s">
        <v>37</v>
      </c>
      <c r="G986" s="4" t="s">
        <v>37</v>
      </c>
      <c r="H986" s="4" t="s">
        <v>31</v>
      </c>
      <c r="I986" s="4" t="s">
        <v>1867</v>
      </c>
      <c r="J986" s="4" t="s">
        <v>20</v>
      </c>
      <c r="K986" s="4" t="s">
        <v>32</v>
      </c>
      <c r="L986" s="4" t="s">
        <v>21</v>
      </c>
      <c r="M986" s="15">
        <v>41600</v>
      </c>
      <c r="N986" s="15">
        <v>57200</v>
      </c>
      <c r="O986" s="16">
        <v>49400</v>
      </c>
      <c r="P986">
        <f t="shared" si="30"/>
        <v>0</v>
      </c>
      <c r="Q986" t="str">
        <f t="shared" si="31"/>
        <v>Central Canada</v>
      </c>
      <c r="R986">
        <f>IF(Table5[[#This Row],[Position]]="Data Analyst",1,0)</f>
        <v>0</v>
      </c>
      <c r="S986">
        <f>IF(Table5[[#This Row],[Position]]="Data Engineer",1,0)</f>
        <v>0</v>
      </c>
      <c r="T986">
        <f>IF(Table5[[#This Row],[Position]]="Risk Analyst",1,0)</f>
        <v>0</v>
      </c>
      <c r="U986">
        <f>IF(Table5[[#This Row],[Position]]="System Analyst",1,0)</f>
        <v>0</v>
      </c>
      <c r="V986">
        <f>IF(Table5[[#This Row],[Position]]="Business Analyst",1,0)</f>
        <v>0</v>
      </c>
    </row>
    <row r="987" spans="1:22" x14ac:dyDescent="0.2">
      <c r="A987" s="5" t="s">
        <v>96</v>
      </c>
      <c r="B987" s="5" t="s">
        <v>158</v>
      </c>
      <c r="C987" s="5" t="s">
        <v>50</v>
      </c>
      <c r="D987" s="5" t="s">
        <v>159</v>
      </c>
      <c r="E987" s="5" t="s">
        <v>17</v>
      </c>
      <c r="F987" s="5" t="s">
        <v>17</v>
      </c>
      <c r="G987" s="5" t="s">
        <v>17</v>
      </c>
      <c r="H987" s="5" t="s">
        <v>18</v>
      </c>
      <c r="I987" s="5" t="s">
        <v>1868</v>
      </c>
      <c r="J987" s="5" t="s">
        <v>20</v>
      </c>
      <c r="K987" s="5" t="s">
        <v>17</v>
      </c>
      <c r="L987" s="5" t="s">
        <v>21</v>
      </c>
      <c r="M987" s="17">
        <v>50000</v>
      </c>
      <c r="N987" s="17">
        <v>76458</v>
      </c>
      <c r="O987" s="18">
        <v>63229</v>
      </c>
      <c r="P987">
        <f t="shared" si="30"/>
        <v>1</v>
      </c>
      <c r="Q987" t="str">
        <f t="shared" si="31"/>
        <v>Northern Canada</v>
      </c>
      <c r="R987">
        <f>IF(Table5[[#This Row],[Position]]="Data Analyst",1,0)</f>
        <v>0</v>
      </c>
      <c r="S987">
        <f>IF(Table5[[#This Row],[Position]]="Data Engineer",1,0)</f>
        <v>0</v>
      </c>
      <c r="T987">
        <f>IF(Table5[[#This Row],[Position]]="Risk Analyst",1,0)</f>
        <v>0</v>
      </c>
      <c r="U987">
        <f>IF(Table5[[#This Row],[Position]]="System Analyst",1,0)</f>
        <v>0</v>
      </c>
      <c r="V987">
        <f>IF(Table5[[#This Row],[Position]]="Business Analyst",1,0)</f>
        <v>0</v>
      </c>
    </row>
    <row r="988" spans="1:22" x14ac:dyDescent="0.2">
      <c r="A988" s="4" t="s">
        <v>48</v>
      </c>
      <c r="B988" s="4" t="s">
        <v>765</v>
      </c>
      <c r="C988" s="4" t="s">
        <v>50</v>
      </c>
      <c r="D988" s="4" t="s">
        <v>766</v>
      </c>
      <c r="E988" s="4" t="s">
        <v>136</v>
      </c>
      <c r="F988" s="4" t="s">
        <v>136</v>
      </c>
      <c r="G988" s="4" t="s">
        <v>136</v>
      </c>
      <c r="H988" s="4" t="s">
        <v>100</v>
      </c>
      <c r="I988" s="4" t="s">
        <v>1869</v>
      </c>
      <c r="J988" s="4" t="s">
        <v>20</v>
      </c>
      <c r="K988" s="4" t="s">
        <v>32</v>
      </c>
      <c r="L988" s="4" t="s">
        <v>21</v>
      </c>
      <c r="M988" s="15">
        <v>56000</v>
      </c>
      <c r="N988" s="15">
        <v>76000</v>
      </c>
      <c r="O988" s="16">
        <v>66000</v>
      </c>
      <c r="P988">
        <f t="shared" si="30"/>
        <v>0</v>
      </c>
      <c r="Q988" t="str">
        <f t="shared" si="31"/>
        <v>Western Canada</v>
      </c>
      <c r="R988">
        <f>IF(Table5[[#This Row],[Position]]="Data Analyst",1,0)</f>
        <v>0</v>
      </c>
      <c r="S988">
        <f>IF(Table5[[#This Row],[Position]]="Data Engineer",1,0)</f>
        <v>0</v>
      </c>
      <c r="T988">
        <f>IF(Table5[[#This Row],[Position]]="Risk Analyst",1,0)</f>
        <v>0</v>
      </c>
      <c r="U988">
        <f>IF(Table5[[#This Row],[Position]]="System Analyst",1,0)</f>
        <v>0</v>
      </c>
      <c r="V988">
        <f>IF(Table5[[#This Row],[Position]]="Business Analyst",1,0)</f>
        <v>0</v>
      </c>
    </row>
    <row r="989" spans="1:22" x14ac:dyDescent="0.2">
      <c r="A989" s="5" t="s">
        <v>105</v>
      </c>
      <c r="B989" s="5" t="s">
        <v>28</v>
      </c>
      <c r="C989" s="5" t="s">
        <v>28</v>
      </c>
      <c r="D989" s="5" t="s">
        <v>1415</v>
      </c>
      <c r="E989" s="5" t="s">
        <v>1125</v>
      </c>
      <c r="F989" s="5" t="s">
        <v>1125</v>
      </c>
      <c r="G989" s="5" t="s">
        <v>1125</v>
      </c>
      <c r="H989" s="5" t="s">
        <v>53</v>
      </c>
      <c r="I989" s="5" t="s">
        <v>1870</v>
      </c>
      <c r="J989" s="5" t="s">
        <v>20</v>
      </c>
      <c r="K989" s="5" t="s">
        <v>32</v>
      </c>
      <c r="L989" s="5" t="s">
        <v>320</v>
      </c>
      <c r="M989" s="17">
        <v>77000</v>
      </c>
      <c r="N989" s="17">
        <v>96000</v>
      </c>
      <c r="O989" s="18">
        <v>86500</v>
      </c>
      <c r="P989">
        <f t="shared" si="30"/>
        <v>0</v>
      </c>
      <c r="Q989" t="str">
        <f t="shared" si="31"/>
        <v>Western Canada</v>
      </c>
      <c r="R989">
        <f>IF(Table5[[#This Row],[Position]]="Data Analyst",1,0)</f>
        <v>1</v>
      </c>
      <c r="S989">
        <f>IF(Table5[[#This Row],[Position]]="Data Engineer",1,0)</f>
        <v>0</v>
      </c>
      <c r="T989">
        <f>IF(Table5[[#This Row],[Position]]="Risk Analyst",1,0)</f>
        <v>0</v>
      </c>
      <c r="U989">
        <f>IF(Table5[[#This Row],[Position]]="System Analyst",1,0)</f>
        <v>0</v>
      </c>
      <c r="V989">
        <f>IF(Table5[[#This Row],[Position]]="Business Analyst",1,0)</f>
        <v>0</v>
      </c>
    </row>
    <row r="990" spans="1:22" x14ac:dyDescent="0.2">
      <c r="A990" s="4" t="s">
        <v>48</v>
      </c>
      <c r="B990" s="4" t="s">
        <v>513</v>
      </c>
      <c r="C990" s="4" t="s">
        <v>67</v>
      </c>
      <c r="D990" s="4" t="s">
        <v>514</v>
      </c>
      <c r="E990" s="4" t="s">
        <v>99</v>
      </c>
      <c r="F990" s="4" t="s">
        <v>99</v>
      </c>
      <c r="G990" s="4" t="s">
        <v>99</v>
      </c>
      <c r="H990" s="4" t="s">
        <v>100</v>
      </c>
      <c r="I990" s="4" t="s">
        <v>1871</v>
      </c>
      <c r="J990" s="4" t="s">
        <v>20</v>
      </c>
      <c r="K990" s="4" t="s">
        <v>32</v>
      </c>
      <c r="L990" s="4" t="s">
        <v>21</v>
      </c>
      <c r="M990" s="15">
        <v>65000</v>
      </c>
      <c r="N990" s="15">
        <v>120000</v>
      </c>
      <c r="O990" s="16">
        <v>92500</v>
      </c>
      <c r="P990">
        <f t="shared" si="30"/>
        <v>0</v>
      </c>
      <c r="Q990" t="str">
        <f t="shared" si="31"/>
        <v>Western Canada</v>
      </c>
      <c r="R990">
        <f>IF(Table5[[#This Row],[Position]]="Data Analyst",1,0)</f>
        <v>0</v>
      </c>
      <c r="S990">
        <f>IF(Table5[[#This Row],[Position]]="Data Engineer",1,0)</f>
        <v>0</v>
      </c>
      <c r="T990">
        <f>IF(Table5[[#This Row],[Position]]="Risk Analyst",1,0)</f>
        <v>0</v>
      </c>
      <c r="U990">
        <f>IF(Table5[[#This Row],[Position]]="System Analyst",1,0)</f>
        <v>0</v>
      </c>
      <c r="V990">
        <f>IF(Table5[[#This Row],[Position]]="Business Analyst",1,0)</f>
        <v>0</v>
      </c>
    </row>
    <row r="991" spans="1:22" x14ac:dyDescent="0.2">
      <c r="A991" s="5" t="s">
        <v>55</v>
      </c>
      <c r="B991" s="5" t="s">
        <v>780</v>
      </c>
      <c r="C991" s="5" t="s">
        <v>188</v>
      </c>
      <c r="D991" s="5" t="s">
        <v>781</v>
      </c>
      <c r="E991" s="5" t="s">
        <v>123</v>
      </c>
      <c r="F991" s="5" t="s">
        <v>123</v>
      </c>
      <c r="G991" s="5" t="s">
        <v>123</v>
      </c>
      <c r="H991" s="5" t="s">
        <v>31</v>
      </c>
      <c r="I991" s="5" t="s">
        <v>1872</v>
      </c>
      <c r="J991" s="5" t="s">
        <v>20</v>
      </c>
      <c r="K991" s="5" t="s">
        <v>32</v>
      </c>
      <c r="L991" s="5" t="s">
        <v>21</v>
      </c>
      <c r="M991" s="17">
        <v>65000</v>
      </c>
      <c r="N991" s="17">
        <v>77000</v>
      </c>
      <c r="O991" s="18">
        <v>71000</v>
      </c>
      <c r="P991">
        <f t="shared" si="30"/>
        <v>0</v>
      </c>
      <c r="Q991" t="str">
        <f t="shared" si="31"/>
        <v>Central Canada</v>
      </c>
      <c r="R991">
        <f>IF(Table5[[#This Row],[Position]]="Data Analyst",1,0)</f>
        <v>0</v>
      </c>
      <c r="S991">
        <f>IF(Table5[[#This Row],[Position]]="Data Engineer",1,0)</f>
        <v>0</v>
      </c>
      <c r="T991">
        <f>IF(Table5[[#This Row],[Position]]="Risk Analyst",1,0)</f>
        <v>0</v>
      </c>
      <c r="U991">
        <f>IF(Table5[[#This Row],[Position]]="System Analyst",1,0)</f>
        <v>0</v>
      </c>
      <c r="V991">
        <f>IF(Table5[[#This Row],[Position]]="Business Analyst",1,0)</f>
        <v>0</v>
      </c>
    </row>
    <row r="992" spans="1:22" x14ac:dyDescent="0.2">
      <c r="A992" s="4" t="s">
        <v>105</v>
      </c>
      <c r="B992" s="4" t="s">
        <v>1631</v>
      </c>
      <c r="C992" s="4" t="s">
        <v>357</v>
      </c>
      <c r="D992" s="4" t="s">
        <v>1632</v>
      </c>
      <c r="E992" s="4" t="s">
        <v>63</v>
      </c>
      <c r="F992" s="4" t="s">
        <v>63</v>
      </c>
      <c r="G992" s="4" t="s">
        <v>63</v>
      </c>
      <c r="H992" s="4" t="s">
        <v>53</v>
      </c>
      <c r="I992" s="4" t="s">
        <v>1873</v>
      </c>
      <c r="J992" s="4" t="s">
        <v>375</v>
      </c>
      <c r="K992" s="4" t="s">
        <v>32</v>
      </c>
      <c r="L992" s="4" t="s">
        <v>21</v>
      </c>
      <c r="M992" s="15">
        <v>44000</v>
      </c>
      <c r="N992" s="15">
        <v>57200</v>
      </c>
      <c r="O992" s="16">
        <v>50600</v>
      </c>
      <c r="P992">
        <f t="shared" si="30"/>
        <v>0</v>
      </c>
      <c r="Q992" t="str">
        <f t="shared" si="31"/>
        <v>Western Canada</v>
      </c>
      <c r="R992">
        <f>IF(Table5[[#This Row],[Position]]="Data Analyst",1,0)</f>
        <v>0</v>
      </c>
      <c r="S992">
        <f>IF(Table5[[#This Row],[Position]]="Data Engineer",1,0)</f>
        <v>0</v>
      </c>
      <c r="T992">
        <f>IF(Table5[[#This Row],[Position]]="Risk Analyst",1,0)</f>
        <v>0</v>
      </c>
      <c r="U992">
        <f>IF(Table5[[#This Row],[Position]]="System Analyst",1,0)</f>
        <v>0</v>
      </c>
      <c r="V992">
        <f>IF(Table5[[#This Row],[Position]]="Business Analyst",1,0)</f>
        <v>0</v>
      </c>
    </row>
    <row r="993" spans="1:22" x14ac:dyDescent="0.2">
      <c r="A993" s="5" t="s">
        <v>105</v>
      </c>
      <c r="B993" s="5" t="s">
        <v>1874</v>
      </c>
      <c r="C993" s="5" t="s">
        <v>28</v>
      </c>
      <c r="D993" s="5" t="s">
        <v>1875</v>
      </c>
      <c r="E993" s="5" t="s">
        <v>1876</v>
      </c>
      <c r="F993" s="5" t="s">
        <v>1876</v>
      </c>
      <c r="G993" s="5" t="s">
        <v>1876</v>
      </c>
      <c r="H993" s="5" t="s">
        <v>31</v>
      </c>
      <c r="I993" s="5" t="s">
        <v>1877</v>
      </c>
      <c r="J993" s="5" t="s">
        <v>20</v>
      </c>
      <c r="K993" s="5" t="s">
        <v>32</v>
      </c>
      <c r="L993" s="5" t="s">
        <v>150</v>
      </c>
      <c r="M993" s="17">
        <v>89000</v>
      </c>
      <c r="N993" s="17">
        <v>111000</v>
      </c>
      <c r="O993" s="18">
        <v>100000</v>
      </c>
      <c r="P993">
        <f t="shared" si="30"/>
        <v>0</v>
      </c>
      <c r="Q993" t="str">
        <f t="shared" si="31"/>
        <v>Central Canada</v>
      </c>
      <c r="R993">
        <f>IF(Table5[[#This Row],[Position]]="Data Analyst",1,0)</f>
        <v>1</v>
      </c>
      <c r="S993">
        <f>IF(Table5[[#This Row],[Position]]="Data Engineer",1,0)</f>
        <v>0</v>
      </c>
      <c r="T993">
        <f>IF(Table5[[#This Row],[Position]]="Risk Analyst",1,0)</f>
        <v>0</v>
      </c>
      <c r="U993">
        <f>IF(Table5[[#This Row],[Position]]="System Analyst",1,0)</f>
        <v>0</v>
      </c>
      <c r="V993">
        <f>IF(Table5[[#This Row],[Position]]="Business Analyst",1,0)</f>
        <v>0</v>
      </c>
    </row>
    <row r="994" spans="1:22" x14ac:dyDescent="0.2">
      <c r="A994" s="4" t="s">
        <v>105</v>
      </c>
      <c r="B994" s="4" t="s">
        <v>28</v>
      </c>
      <c r="C994" s="4" t="s">
        <v>28</v>
      </c>
      <c r="D994" s="4" t="s">
        <v>642</v>
      </c>
      <c r="E994" s="4" t="s">
        <v>136</v>
      </c>
      <c r="F994" s="4" t="s">
        <v>136</v>
      </c>
      <c r="G994" s="4" t="s">
        <v>136</v>
      </c>
      <c r="H994" s="4" t="s">
        <v>100</v>
      </c>
      <c r="I994" s="4" t="s">
        <v>1879</v>
      </c>
      <c r="J994" s="4" t="s">
        <v>20</v>
      </c>
      <c r="K994" s="4" t="s">
        <v>32</v>
      </c>
      <c r="L994" s="4" t="s">
        <v>33</v>
      </c>
      <c r="M994" s="15">
        <v>69000</v>
      </c>
      <c r="N994" s="15">
        <v>86000</v>
      </c>
      <c r="O994" s="16">
        <v>77500</v>
      </c>
      <c r="P994">
        <f t="shared" si="30"/>
        <v>0</v>
      </c>
      <c r="Q994" t="str">
        <f t="shared" si="31"/>
        <v>Western Canada</v>
      </c>
      <c r="R994">
        <f>IF(Table5[[#This Row],[Position]]="Data Analyst",1,0)</f>
        <v>1</v>
      </c>
      <c r="S994">
        <f>IF(Table5[[#This Row],[Position]]="Data Engineer",1,0)</f>
        <v>0</v>
      </c>
      <c r="T994">
        <f>IF(Table5[[#This Row],[Position]]="Risk Analyst",1,0)</f>
        <v>0</v>
      </c>
      <c r="U994">
        <f>IF(Table5[[#This Row],[Position]]="System Analyst",1,0)</f>
        <v>0</v>
      </c>
      <c r="V994">
        <f>IF(Table5[[#This Row],[Position]]="Business Analyst",1,0)</f>
        <v>0</v>
      </c>
    </row>
    <row r="995" spans="1:22" x14ac:dyDescent="0.2">
      <c r="A995" s="5" t="s">
        <v>105</v>
      </c>
      <c r="B995" s="5" t="s">
        <v>783</v>
      </c>
      <c r="C995" s="5" t="s">
        <v>357</v>
      </c>
      <c r="D995" s="5" t="s">
        <v>784</v>
      </c>
      <c r="E995" s="5" t="s">
        <v>1835</v>
      </c>
      <c r="F995" s="5" t="s">
        <v>1835</v>
      </c>
      <c r="G995" s="5" t="s">
        <v>1835</v>
      </c>
      <c r="H995" s="5" t="s">
        <v>146</v>
      </c>
      <c r="I995" s="5" t="s">
        <v>1880</v>
      </c>
      <c r="J995" s="5" t="s">
        <v>375</v>
      </c>
      <c r="K995" s="5" t="s">
        <v>32</v>
      </c>
      <c r="L995" s="5" t="s">
        <v>21</v>
      </c>
      <c r="M995" s="17">
        <v>69000</v>
      </c>
      <c r="N995" s="17">
        <v>86000</v>
      </c>
      <c r="O995" s="18">
        <v>77500</v>
      </c>
      <c r="P995">
        <f t="shared" si="30"/>
        <v>0</v>
      </c>
      <c r="Q995" t="str">
        <f t="shared" si="31"/>
        <v>Central Canada</v>
      </c>
      <c r="R995">
        <f>IF(Table5[[#This Row],[Position]]="Data Analyst",1,0)</f>
        <v>0</v>
      </c>
      <c r="S995">
        <f>IF(Table5[[#This Row],[Position]]="Data Engineer",1,0)</f>
        <v>0</v>
      </c>
      <c r="T995">
        <f>IF(Table5[[#This Row],[Position]]="Risk Analyst",1,0)</f>
        <v>0</v>
      </c>
      <c r="U995">
        <f>IF(Table5[[#This Row],[Position]]="System Analyst",1,0)</f>
        <v>0</v>
      </c>
      <c r="V995">
        <f>IF(Table5[[#This Row],[Position]]="Business Analyst",1,0)</f>
        <v>0</v>
      </c>
    </row>
    <row r="996" spans="1:22" x14ac:dyDescent="0.2">
      <c r="A996" s="4" t="s">
        <v>26</v>
      </c>
      <c r="B996" s="4" t="s">
        <v>343</v>
      </c>
      <c r="C996" s="4" t="s">
        <v>28</v>
      </c>
      <c r="D996" s="4" t="s">
        <v>243</v>
      </c>
      <c r="E996" s="4" t="s">
        <v>344</v>
      </c>
      <c r="F996" s="4" t="s">
        <v>344</v>
      </c>
      <c r="G996" s="4" t="s">
        <v>344</v>
      </c>
      <c r="H996" s="4" t="s">
        <v>53</v>
      </c>
      <c r="I996" s="4" t="s">
        <v>1881</v>
      </c>
      <c r="J996" s="4" t="s">
        <v>20</v>
      </c>
      <c r="K996" s="4" t="s">
        <v>32</v>
      </c>
      <c r="L996" s="4" t="s">
        <v>39</v>
      </c>
      <c r="M996" s="15">
        <v>70000</v>
      </c>
      <c r="N996" s="15">
        <v>79000</v>
      </c>
      <c r="O996" s="16">
        <v>74500</v>
      </c>
      <c r="P996">
        <f t="shared" si="30"/>
        <v>0</v>
      </c>
      <c r="Q996" t="str">
        <f t="shared" si="31"/>
        <v>Western Canada</v>
      </c>
      <c r="R996">
        <f>IF(Table5[[#This Row],[Position]]="Data Analyst",1,0)</f>
        <v>1</v>
      </c>
      <c r="S996">
        <f>IF(Table5[[#This Row],[Position]]="Data Engineer",1,0)</f>
        <v>0</v>
      </c>
      <c r="T996">
        <f>IF(Table5[[#This Row],[Position]]="Risk Analyst",1,0)</f>
        <v>0</v>
      </c>
      <c r="U996">
        <f>IF(Table5[[#This Row],[Position]]="System Analyst",1,0)</f>
        <v>0</v>
      </c>
      <c r="V996">
        <f>IF(Table5[[#This Row],[Position]]="Business Analyst",1,0)</f>
        <v>0</v>
      </c>
    </row>
    <row r="997" spans="1:22" x14ac:dyDescent="0.2">
      <c r="A997" s="5" t="s">
        <v>105</v>
      </c>
      <c r="B997" s="5" t="s">
        <v>1882</v>
      </c>
      <c r="C997" s="5" t="s">
        <v>67</v>
      </c>
      <c r="D997" s="5" t="s">
        <v>1883</v>
      </c>
      <c r="E997" s="5" t="s">
        <v>123</v>
      </c>
      <c r="F997" s="5" t="s">
        <v>123</v>
      </c>
      <c r="G997" s="5" t="s">
        <v>123</v>
      </c>
      <c r="H997" s="5" t="s">
        <v>31</v>
      </c>
      <c r="I997" s="5" t="s">
        <v>1884</v>
      </c>
      <c r="J997" s="5" t="s">
        <v>20</v>
      </c>
      <c r="K997" s="5" t="s">
        <v>32</v>
      </c>
      <c r="L997" s="5" t="s">
        <v>21</v>
      </c>
      <c r="M997" s="17">
        <v>43000</v>
      </c>
      <c r="N997" s="17">
        <v>93000</v>
      </c>
      <c r="O997" s="18">
        <v>68000</v>
      </c>
      <c r="P997">
        <f t="shared" si="30"/>
        <v>0</v>
      </c>
      <c r="Q997" t="str">
        <f t="shared" si="31"/>
        <v>Central Canada</v>
      </c>
      <c r="R997">
        <f>IF(Table5[[#This Row],[Position]]="Data Analyst",1,0)</f>
        <v>0</v>
      </c>
      <c r="S997">
        <f>IF(Table5[[#This Row],[Position]]="Data Engineer",1,0)</f>
        <v>0</v>
      </c>
      <c r="T997">
        <f>IF(Table5[[#This Row],[Position]]="Risk Analyst",1,0)</f>
        <v>0</v>
      </c>
      <c r="U997">
        <f>IF(Table5[[#This Row],[Position]]="System Analyst",1,0)</f>
        <v>0</v>
      </c>
      <c r="V997">
        <f>IF(Table5[[#This Row],[Position]]="Business Analyst",1,0)</f>
        <v>0</v>
      </c>
    </row>
    <row r="998" spans="1:22" x14ac:dyDescent="0.2">
      <c r="A998" s="4" t="s">
        <v>48</v>
      </c>
      <c r="B998" s="4" t="s">
        <v>518</v>
      </c>
      <c r="C998" s="4" t="s">
        <v>28</v>
      </c>
      <c r="D998" s="4" t="s">
        <v>519</v>
      </c>
      <c r="E998" s="4" t="s">
        <v>30</v>
      </c>
      <c r="F998" s="4" t="s">
        <v>30</v>
      </c>
      <c r="G998" s="4" t="s">
        <v>30</v>
      </c>
      <c r="H998" s="4" t="s">
        <v>31</v>
      </c>
      <c r="I998" s="4" t="s">
        <v>1885</v>
      </c>
      <c r="J998" s="4" t="s">
        <v>20</v>
      </c>
      <c r="K998" s="4" t="s">
        <v>32</v>
      </c>
      <c r="L998" s="4" t="s">
        <v>21</v>
      </c>
      <c r="M998" s="15">
        <v>72883.199999999997</v>
      </c>
      <c r="N998" s="15">
        <v>89440</v>
      </c>
      <c r="O998" s="16">
        <v>81161.600000000006</v>
      </c>
      <c r="P998">
        <f t="shared" si="30"/>
        <v>0</v>
      </c>
      <c r="Q998" t="str">
        <f t="shared" si="31"/>
        <v>Central Canada</v>
      </c>
      <c r="R998">
        <f>IF(Table5[[#This Row],[Position]]="Data Analyst",1,0)</f>
        <v>1</v>
      </c>
      <c r="S998">
        <f>IF(Table5[[#This Row],[Position]]="Data Engineer",1,0)</f>
        <v>0</v>
      </c>
      <c r="T998">
        <f>IF(Table5[[#This Row],[Position]]="Risk Analyst",1,0)</f>
        <v>0</v>
      </c>
      <c r="U998">
        <f>IF(Table5[[#This Row],[Position]]="System Analyst",1,0)</f>
        <v>0</v>
      </c>
      <c r="V998">
        <f>IF(Table5[[#This Row],[Position]]="Business Analyst",1,0)</f>
        <v>0</v>
      </c>
    </row>
    <row r="999" spans="1:22" x14ac:dyDescent="0.2">
      <c r="A999" s="5" t="s">
        <v>26</v>
      </c>
      <c r="B999" s="5" t="s">
        <v>1887</v>
      </c>
      <c r="C999" s="5" t="s">
        <v>28</v>
      </c>
      <c r="D999" s="5" t="s">
        <v>165</v>
      </c>
      <c r="E999" s="5" t="s">
        <v>166</v>
      </c>
      <c r="F999" s="5" t="s">
        <v>166</v>
      </c>
      <c r="G999" s="5" t="s">
        <v>166</v>
      </c>
      <c r="H999" s="5" t="s">
        <v>146</v>
      </c>
      <c r="I999" s="5" t="s">
        <v>1888</v>
      </c>
      <c r="J999" s="5" t="s">
        <v>20</v>
      </c>
      <c r="K999" s="5" t="s">
        <v>32</v>
      </c>
      <c r="L999" s="5" t="s">
        <v>21</v>
      </c>
      <c r="M999" s="17">
        <v>81000</v>
      </c>
      <c r="N999" s="17">
        <v>91000</v>
      </c>
      <c r="O999" s="18">
        <v>86000</v>
      </c>
      <c r="P999">
        <f t="shared" si="30"/>
        <v>0</v>
      </c>
      <c r="Q999" t="str">
        <f t="shared" si="31"/>
        <v>Central Canada</v>
      </c>
      <c r="R999">
        <f>IF(Table5[[#This Row],[Position]]="Data Analyst",1,0)</f>
        <v>1</v>
      </c>
      <c r="S999">
        <f>IF(Table5[[#This Row],[Position]]="Data Engineer",1,0)</f>
        <v>0</v>
      </c>
      <c r="T999">
        <f>IF(Table5[[#This Row],[Position]]="Risk Analyst",1,0)</f>
        <v>0</v>
      </c>
      <c r="U999">
        <f>IF(Table5[[#This Row],[Position]]="System Analyst",1,0)</f>
        <v>0</v>
      </c>
      <c r="V999">
        <f>IF(Table5[[#This Row],[Position]]="Business Analyst",1,0)</f>
        <v>0</v>
      </c>
    </row>
    <row r="1000" spans="1:22" x14ac:dyDescent="0.2">
      <c r="A1000" s="4" t="s">
        <v>105</v>
      </c>
      <c r="B1000" s="4" t="s">
        <v>369</v>
      </c>
      <c r="C1000" s="4" t="s">
        <v>370</v>
      </c>
      <c r="D1000" s="4" t="s">
        <v>371</v>
      </c>
      <c r="E1000" s="4" t="s">
        <v>99</v>
      </c>
      <c r="F1000" s="4" t="s">
        <v>99</v>
      </c>
      <c r="G1000" s="4" t="s">
        <v>99</v>
      </c>
      <c r="H1000" s="4" t="s">
        <v>100</v>
      </c>
      <c r="I1000" s="4" t="s">
        <v>1889</v>
      </c>
      <c r="J1000" s="4" t="s">
        <v>20</v>
      </c>
      <c r="K1000" s="4" t="s">
        <v>32</v>
      </c>
      <c r="L1000" s="4" t="s">
        <v>21</v>
      </c>
      <c r="M1000" s="15">
        <v>60000</v>
      </c>
      <c r="N1000" s="15">
        <v>95000</v>
      </c>
      <c r="O1000" s="16">
        <v>77500</v>
      </c>
      <c r="P1000">
        <f t="shared" si="30"/>
        <v>0</v>
      </c>
      <c r="Q1000" t="str">
        <f t="shared" si="31"/>
        <v>Western Canada</v>
      </c>
      <c r="R1000">
        <f>IF(Table5[[#This Row],[Position]]="Data Analyst",1,0)</f>
        <v>0</v>
      </c>
      <c r="S1000">
        <f>IF(Table5[[#This Row],[Position]]="Data Engineer",1,0)</f>
        <v>0</v>
      </c>
      <c r="T1000">
        <f>IF(Table5[[#This Row],[Position]]="Risk Analyst",1,0)</f>
        <v>0</v>
      </c>
      <c r="U1000">
        <f>IF(Table5[[#This Row],[Position]]="System Analyst",1,0)</f>
        <v>0</v>
      </c>
      <c r="V1000">
        <f>IF(Table5[[#This Row],[Position]]="Business Analyst",1,0)</f>
        <v>0</v>
      </c>
    </row>
    <row r="1001" spans="1:22" x14ac:dyDescent="0.2">
      <c r="A1001" s="5" t="s">
        <v>96</v>
      </c>
      <c r="B1001" s="5" t="s">
        <v>1796</v>
      </c>
      <c r="C1001" s="5" t="s">
        <v>50</v>
      </c>
      <c r="D1001" s="5" t="s">
        <v>1797</v>
      </c>
      <c r="E1001" s="5" t="s">
        <v>1890</v>
      </c>
      <c r="F1001" s="5" t="s">
        <v>1890</v>
      </c>
      <c r="G1001" s="5" t="s">
        <v>1890</v>
      </c>
      <c r="H1001" s="5" t="s">
        <v>18</v>
      </c>
      <c r="I1001" s="5" t="s">
        <v>1891</v>
      </c>
      <c r="J1001" s="5" t="s">
        <v>20</v>
      </c>
      <c r="K1001" s="5" t="s">
        <v>32</v>
      </c>
      <c r="L1001" s="5" t="s">
        <v>21</v>
      </c>
      <c r="M1001" s="17">
        <v>50000</v>
      </c>
      <c r="N1001" s="17">
        <v>76458</v>
      </c>
      <c r="O1001" s="18">
        <v>63229</v>
      </c>
      <c r="P1001">
        <f t="shared" si="30"/>
        <v>0</v>
      </c>
      <c r="Q1001" t="str">
        <f t="shared" si="31"/>
        <v>Northern Canada</v>
      </c>
      <c r="R1001">
        <f>IF(Table5[[#This Row],[Position]]="Data Analyst",1,0)</f>
        <v>0</v>
      </c>
      <c r="S1001">
        <f>IF(Table5[[#This Row],[Position]]="Data Engineer",1,0)</f>
        <v>0</v>
      </c>
      <c r="T1001">
        <f>IF(Table5[[#This Row],[Position]]="Risk Analyst",1,0)</f>
        <v>0</v>
      </c>
      <c r="U1001">
        <f>IF(Table5[[#This Row],[Position]]="System Analyst",1,0)</f>
        <v>0</v>
      </c>
      <c r="V1001">
        <f>IF(Table5[[#This Row],[Position]]="Business Analyst",1,0)</f>
        <v>0</v>
      </c>
    </row>
    <row r="1002" spans="1:22" x14ac:dyDescent="0.2">
      <c r="A1002" s="4" t="s">
        <v>55</v>
      </c>
      <c r="B1002" s="4" t="s">
        <v>1892</v>
      </c>
      <c r="C1002" s="4" t="s">
        <v>188</v>
      </c>
      <c r="D1002" s="4" t="s">
        <v>1309</v>
      </c>
      <c r="E1002" s="4" t="s">
        <v>37</v>
      </c>
      <c r="F1002" s="4" t="s">
        <v>37</v>
      </c>
      <c r="G1002" s="4" t="s">
        <v>37</v>
      </c>
      <c r="H1002" s="4" t="s">
        <v>31</v>
      </c>
      <c r="I1002" s="4" t="s">
        <v>1893</v>
      </c>
      <c r="J1002" s="4" t="s">
        <v>20</v>
      </c>
      <c r="K1002" s="4" t="s">
        <v>32</v>
      </c>
      <c r="L1002" s="4" t="s">
        <v>21</v>
      </c>
      <c r="M1002" s="15">
        <v>82000</v>
      </c>
      <c r="N1002" s="15">
        <v>87000</v>
      </c>
      <c r="O1002" s="16">
        <v>84500</v>
      </c>
      <c r="P1002">
        <f t="shared" si="30"/>
        <v>0</v>
      </c>
      <c r="Q1002" t="str">
        <f t="shared" si="31"/>
        <v>Central Canada</v>
      </c>
      <c r="R1002">
        <f>IF(Table5[[#This Row],[Position]]="Data Analyst",1,0)</f>
        <v>0</v>
      </c>
      <c r="S1002">
        <f>IF(Table5[[#This Row],[Position]]="Data Engineer",1,0)</f>
        <v>0</v>
      </c>
      <c r="T1002">
        <f>IF(Table5[[#This Row],[Position]]="Risk Analyst",1,0)</f>
        <v>0</v>
      </c>
      <c r="U1002">
        <f>IF(Table5[[#This Row],[Position]]="System Analyst",1,0)</f>
        <v>0</v>
      </c>
      <c r="V1002">
        <f>IF(Table5[[#This Row],[Position]]="Business Analyst",1,0)</f>
        <v>0</v>
      </c>
    </row>
    <row r="1003" spans="1:22" x14ac:dyDescent="0.2">
      <c r="A1003" s="5" t="s">
        <v>105</v>
      </c>
      <c r="B1003" s="5" t="s">
        <v>844</v>
      </c>
      <c r="C1003" s="5" t="s">
        <v>28</v>
      </c>
      <c r="D1003" s="5" t="s">
        <v>845</v>
      </c>
      <c r="E1003" s="5" t="s">
        <v>600</v>
      </c>
      <c r="F1003" s="5" t="s">
        <v>600</v>
      </c>
      <c r="G1003" s="5" t="s">
        <v>600</v>
      </c>
      <c r="H1003" s="5" t="s">
        <v>31</v>
      </c>
      <c r="I1003" s="5" t="s">
        <v>1894</v>
      </c>
      <c r="J1003" s="5" t="s">
        <v>20</v>
      </c>
      <c r="K1003" s="5" t="s">
        <v>32</v>
      </c>
      <c r="L1003" s="5" t="s">
        <v>33</v>
      </c>
      <c r="M1003" s="17">
        <v>48000</v>
      </c>
      <c r="N1003" s="17">
        <v>80000</v>
      </c>
      <c r="O1003" s="18">
        <v>64000</v>
      </c>
      <c r="P1003">
        <f t="shared" si="30"/>
        <v>0</v>
      </c>
      <c r="Q1003" t="str">
        <f t="shared" si="31"/>
        <v>Central Canada</v>
      </c>
      <c r="R1003">
        <f>IF(Table5[[#This Row],[Position]]="Data Analyst",1,0)</f>
        <v>1</v>
      </c>
      <c r="S1003">
        <f>IF(Table5[[#This Row],[Position]]="Data Engineer",1,0)</f>
        <v>0</v>
      </c>
      <c r="T1003">
        <f>IF(Table5[[#This Row],[Position]]="Risk Analyst",1,0)</f>
        <v>0</v>
      </c>
      <c r="U1003">
        <f>IF(Table5[[#This Row],[Position]]="System Analyst",1,0)</f>
        <v>0</v>
      </c>
      <c r="V1003">
        <f>IF(Table5[[#This Row],[Position]]="Business Analyst",1,0)</f>
        <v>0</v>
      </c>
    </row>
    <row r="1004" spans="1:22" x14ac:dyDescent="0.2">
      <c r="A1004" s="4" t="s">
        <v>48</v>
      </c>
      <c r="B1004" s="4" t="s">
        <v>1895</v>
      </c>
      <c r="C1004" s="4" t="s">
        <v>67</v>
      </c>
      <c r="D1004" s="4" t="s">
        <v>1896</v>
      </c>
      <c r="E1004" s="4" t="s">
        <v>37</v>
      </c>
      <c r="F1004" s="4" t="s">
        <v>37</v>
      </c>
      <c r="G1004" s="4" t="s">
        <v>37</v>
      </c>
      <c r="H1004" s="4" t="s">
        <v>31</v>
      </c>
      <c r="I1004" s="4" t="s">
        <v>1897</v>
      </c>
      <c r="J1004" s="4" t="s">
        <v>20</v>
      </c>
      <c r="K1004" s="4" t="s">
        <v>32</v>
      </c>
      <c r="L1004" s="4" t="s">
        <v>84</v>
      </c>
      <c r="M1004" s="15">
        <v>65000</v>
      </c>
      <c r="N1004" s="15">
        <v>85000</v>
      </c>
      <c r="O1004" s="16">
        <v>75000</v>
      </c>
      <c r="P1004">
        <f t="shared" si="30"/>
        <v>0</v>
      </c>
      <c r="Q1004" t="str">
        <f t="shared" si="31"/>
        <v>Central Canada</v>
      </c>
      <c r="R1004">
        <f>IF(Table5[[#This Row],[Position]]="Data Analyst",1,0)</f>
        <v>0</v>
      </c>
      <c r="S1004">
        <f>IF(Table5[[#This Row],[Position]]="Data Engineer",1,0)</f>
        <v>0</v>
      </c>
      <c r="T1004">
        <f>IF(Table5[[#This Row],[Position]]="Risk Analyst",1,0)</f>
        <v>0</v>
      </c>
      <c r="U1004">
        <f>IF(Table5[[#This Row],[Position]]="System Analyst",1,0)</f>
        <v>0</v>
      </c>
      <c r="V1004">
        <f>IF(Table5[[#This Row],[Position]]="Business Analyst",1,0)</f>
        <v>0</v>
      </c>
    </row>
    <row r="1005" spans="1:22" x14ac:dyDescent="0.2">
      <c r="A1005" s="5" t="s">
        <v>105</v>
      </c>
      <c r="B1005" s="5" t="s">
        <v>175</v>
      </c>
      <c r="C1005" s="5" t="s">
        <v>28</v>
      </c>
      <c r="D1005" s="5" t="s">
        <v>176</v>
      </c>
      <c r="E1005" s="5" t="s">
        <v>177</v>
      </c>
      <c r="F1005" s="5" t="s">
        <v>177</v>
      </c>
      <c r="G1005" s="5" t="s">
        <v>177</v>
      </c>
      <c r="H1005" s="5" t="s">
        <v>178</v>
      </c>
      <c r="I1005" s="5" t="s">
        <v>1898</v>
      </c>
      <c r="J1005" s="5" t="s">
        <v>20</v>
      </c>
      <c r="K1005" s="5" t="s">
        <v>32</v>
      </c>
      <c r="L1005" s="5" t="s">
        <v>21</v>
      </c>
      <c r="M1005" s="17">
        <v>55000</v>
      </c>
      <c r="N1005" s="17">
        <v>66000</v>
      </c>
      <c r="O1005" s="18">
        <v>60500</v>
      </c>
      <c r="P1005">
        <f t="shared" si="30"/>
        <v>0</v>
      </c>
      <c r="Q1005" t="str">
        <f t="shared" si="31"/>
        <v>Atlantic Canada</v>
      </c>
      <c r="R1005">
        <f>IF(Table5[[#This Row],[Position]]="Data Analyst",1,0)</f>
        <v>1</v>
      </c>
      <c r="S1005">
        <f>IF(Table5[[#This Row],[Position]]="Data Engineer",1,0)</f>
        <v>0</v>
      </c>
      <c r="T1005">
        <f>IF(Table5[[#This Row],[Position]]="Risk Analyst",1,0)</f>
        <v>0</v>
      </c>
      <c r="U1005">
        <f>IF(Table5[[#This Row],[Position]]="System Analyst",1,0)</f>
        <v>0</v>
      </c>
      <c r="V1005">
        <f>IF(Table5[[#This Row],[Position]]="Business Analyst",1,0)</f>
        <v>0</v>
      </c>
    </row>
    <row r="1006" spans="1:22" x14ac:dyDescent="0.2">
      <c r="A1006" s="4" t="s">
        <v>22</v>
      </c>
      <c r="B1006" s="4" t="s">
        <v>23</v>
      </c>
      <c r="C1006" s="4" t="s">
        <v>23</v>
      </c>
      <c r="D1006" s="4" t="s">
        <v>508</v>
      </c>
      <c r="E1006" s="4" t="s">
        <v>17</v>
      </c>
      <c r="F1006" s="4" t="s">
        <v>17</v>
      </c>
      <c r="G1006" s="4" t="s">
        <v>17</v>
      </c>
      <c r="H1006" s="4" t="s">
        <v>18</v>
      </c>
      <c r="I1006" s="4" t="s">
        <v>1899</v>
      </c>
      <c r="J1006" s="4" t="s">
        <v>20</v>
      </c>
      <c r="K1006" s="4" t="s">
        <v>17</v>
      </c>
      <c r="L1006" s="4" t="s">
        <v>21</v>
      </c>
      <c r="M1006" s="15">
        <v>80000</v>
      </c>
      <c r="N1006" s="15">
        <v>90000</v>
      </c>
      <c r="O1006" s="16">
        <v>85000</v>
      </c>
      <c r="P1006">
        <f t="shared" si="30"/>
        <v>1</v>
      </c>
      <c r="Q1006" t="str">
        <f t="shared" si="31"/>
        <v>Northern Canada</v>
      </c>
      <c r="R1006">
        <f>IF(Table5[[#This Row],[Position]]="Data Analyst",1,0)</f>
        <v>0</v>
      </c>
      <c r="S1006">
        <f>IF(Table5[[#This Row],[Position]]="Data Engineer",1,0)</f>
        <v>0</v>
      </c>
      <c r="T1006">
        <f>IF(Table5[[#This Row],[Position]]="Risk Analyst",1,0)</f>
        <v>0</v>
      </c>
      <c r="U1006">
        <f>IF(Table5[[#This Row],[Position]]="System Analyst",1,0)</f>
        <v>0</v>
      </c>
      <c r="V1006">
        <f>IF(Table5[[#This Row],[Position]]="Business Analyst",1,0)</f>
        <v>1</v>
      </c>
    </row>
    <row r="1007" spans="1:22" x14ac:dyDescent="0.2">
      <c r="A1007" s="5" t="s">
        <v>105</v>
      </c>
      <c r="B1007" s="5" t="s">
        <v>28</v>
      </c>
      <c r="C1007" s="5" t="s">
        <v>28</v>
      </c>
      <c r="D1007" s="5" t="s">
        <v>346</v>
      </c>
      <c r="E1007" s="5" t="s">
        <v>216</v>
      </c>
      <c r="F1007" s="5" t="s">
        <v>216</v>
      </c>
      <c r="G1007" s="5" t="s">
        <v>216</v>
      </c>
      <c r="H1007" s="5" t="s">
        <v>53</v>
      </c>
      <c r="I1007" s="5" t="s">
        <v>1900</v>
      </c>
      <c r="J1007" s="5" t="s">
        <v>20</v>
      </c>
      <c r="K1007" s="5" t="s">
        <v>32</v>
      </c>
      <c r="L1007" s="5" t="s">
        <v>46</v>
      </c>
      <c r="M1007" s="20">
        <v>79289.599999999904</v>
      </c>
      <c r="N1007" s="17">
        <v>113984</v>
      </c>
      <c r="O1007" s="22">
        <v>96636.799999999901</v>
      </c>
      <c r="P1007">
        <f t="shared" si="30"/>
        <v>0</v>
      </c>
      <c r="Q1007" t="str">
        <f t="shared" si="31"/>
        <v>Western Canada</v>
      </c>
      <c r="R1007">
        <f>IF(Table5[[#This Row],[Position]]="Data Analyst",1,0)</f>
        <v>1</v>
      </c>
      <c r="S1007">
        <f>IF(Table5[[#This Row],[Position]]="Data Engineer",1,0)</f>
        <v>0</v>
      </c>
      <c r="T1007">
        <f>IF(Table5[[#This Row],[Position]]="Risk Analyst",1,0)</f>
        <v>0</v>
      </c>
      <c r="U1007">
        <f>IF(Table5[[#This Row],[Position]]="System Analyst",1,0)</f>
        <v>0</v>
      </c>
      <c r="V1007">
        <f>IF(Table5[[#This Row],[Position]]="Business Analyst",1,0)</f>
        <v>0</v>
      </c>
    </row>
    <row r="1008" spans="1:22" x14ac:dyDescent="0.2">
      <c r="A1008" s="4" t="s">
        <v>55</v>
      </c>
      <c r="B1008" s="4" t="s">
        <v>341</v>
      </c>
      <c r="C1008" s="4" t="s">
        <v>28</v>
      </c>
      <c r="D1008" s="4" t="s">
        <v>62</v>
      </c>
      <c r="E1008" s="4" t="s">
        <v>63</v>
      </c>
      <c r="F1008" s="4" t="s">
        <v>63</v>
      </c>
      <c r="G1008" s="4" t="s">
        <v>63</v>
      </c>
      <c r="H1008" s="4" t="s">
        <v>53</v>
      </c>
      <c r="I1008" s="4" t="s">
        <v>1901</v>
      </c>
      <c r="J1008" s="4" t="s">
        <v>20</v>
      </c>
      <c r="K1008" s="4" t="s">
        <v>32</v>
      </c>
      <c r="L1008" s="4" t="s">
        <v>33</v>
      </c>
      <c r="M1008" s="15">
        <v>87443.199999999997</v>
      </c>
      <c r="N1008" s="15">
        <v>103272</v>
      </c>
      <c r="O1008" s="16">
        <v>95357.6</v>
      </c>
      <c r="P1008">
        <f t="shared" si="30"/>
        <v>0</v>
      </c>
      <c r="Q1008" t="str">
        <f t="shared" si="31"/>
        <v>Western Canada</v>
      </c>
      <c r="R1008">
        <f>IF(Table5[[#This Row],[Position]]="Data Analyst",1,0)</f>
        <v>1</v>
      </c>
      <c r="S1008">
        <f>IF(Table5[[#This Row],[Position]]="Data Engineer",1,0)</f>
        <v>0</v>
      </c>
      <c r="T1008">
        <f>IF(Table5[[#This Row],[Position]]="Risk Analyst",1,0)</f>
        <v>0</v>
      </c>
      <c r="U1008">
        <f>IF(Table5[[#This Row],[Position]]="System Analyst",1,0)</f>
        <v>0</v>
      </c>
      <c r="V1008">
        <f>IF(Table5[[#This Row],[Position]]="Business Analyst",1,0)</f>
        <v>0</v>
      </c>
    </row>
    <row r="1009" spans="1:22" x14ac:dyDescent="0.2">
      <c r="A1009" s="5" t="s">
        <v>105</v>
      </c>
      <c r="B1009" s="5" t="s">
        <v>891</v>
      </c>
      <c r="C1009" s="5" t="s">
        <v>50</v>
      </c>
      <c r="D1009" s="5" t="s">
        <v>892</v>
      </c>
      <c r="E1009" s="5" t="s">
        <v>37</v>
      </c>
      <c r="F1009" s="5" t="s">
        <v>37</v>
      </c>
      <c r="G1009" s="5" t="s">
        <v>37</v>
      </c>
      <c r="H1009" s="5" t="s">
        <v>31</v>
      </c>
      <c r="I1009" s="5" t="s">
        <v>1902</v>
      </c>
      <c r="J1009" s="5" t="s">
        <v>20</v>
      </c>
      <c r="K1009" s="5" t="s">
        <v>32</v>
      </c>
      <c r="L1009" s="5" t="s">
        <v>21</v>
      </c>
      <c r="M1009" s="17">
        <v>70000</v>
      </c>
      <c r="N1009" s="17">
        <v>95000</v>
      </c>
      <c r="O1009" s="18">
        <v>82500</v>
      </c>
      <c r="P1009">
        <f t="shared" si="30"/>
        <v>0</v>
      </c>
      <c r="Q1009" t="str">
        <f t="shared" si="31"/>
        <v>Central Canada</v>
      </c>
      <c r="R1009">
        <f>IF(Table5[[#This Row],[Position]]="Data Analyst",1,0)</f>
        <v>0</v>
      </c>
      <c r="S1009">
        <f>IF(Table5[[#This Row],[Position]]="Data Engineer",1,0)</f>
        <v>0</v>
      </c>
      <c r="T1009">
        <f>IF(Table5[[#This Row],[Position]]="Risk Analyst",1,0)</f>
        <v>0</v>
      </c>
      <c r="U1009">
        <f>IF(Table5[[#This Row],[Position]]="System Analyst",1,0)</f>
        <v>0</v>
      </c>
      <c r="V1009">
        <f>IF(Table5[[#This Row],[Position]]="Business Analyst",1,0)</f>
        <v>0</v>
      </c>
    </row>
    <row r="1010" spans="1:22" x14ac:dyDescent="0.2">
      <c r="A1010" s="4" t="s">
        <v>55</v>
      </c>
      <c r="B1010" s="4" t="s">
        <v>1903</v>
      </c>
      <c r="C1010" s="4" t="s">
        <v>50</v>
      </c>
      <c r="D1010" s="4" t="s">
        <v>1904</v>
      </c>
      <c r="E1010" s="4" t="s">
        <v>17</v>
      </c>
      <c r="F1010" s="4" t="s">
        <v>17</v>
      </c>
      <c r="G1010" s="4" t="s">
        <v>17</v>
      </c>
      <c r="H1010" s="4" t="s">
        <v>18</v>
      </c>
      <c r="I1010" s="4" t="s">
        <v>1905</v>
      </c>
      <c r="J1010" s="4" t="s">
        <v>375</v>
      </c>
      <c r="K1010" s="4" t="s">
        <v>17</v>
      </c>
      <c r="L1010" s="4" t="s">
        <v>33</v>
      </c>
      <c r="M1010" s="15">
        <v>40000</v>
      </c>
      <c r="N1010" s="15">
        <v>57200</v>
      </c>
      <c r="O1010" s="16">
        <v>48600</v>
      </c>
      <c r="P1010">
        <f t="shared" si="30"/>
        <v>1</v>
      </c>
      <c r="Q1010" t="str">
        <f t="shared" si="31"/>
        <v>Northern Canada</v>
      </c>
      <c r="R1010">
        <f>IF(Table5[[#This Row],[Position]]="Data Analyst",1,0)</f>
        <v>0</v>
      </c>
      <c r="S1010">
        <f>IF(Table5[[#This Row],[Position]]="Data Engineer",1,0)</f>
        <v>0</v>
      </c>
      <c r="T1010">
        <f>IF(Table5[[#This Row],[Position]]="Risk Analyst",1,0)</f>
        <v>0</v>
      </c>
      <c r="U1010">
        <f>IF(Table5[[#This Row],[Position]]="System Analyst",1,0)</f>
        <v>0</v>
      </c>
      <c r="V1010">
        <f>IF(Table5[[#This Row],[Position]]="Business Analyst",1,0)</f>
        <v>0</v>
      </c>
    </row>
    <row r="1011" spans="1:22" x14ac:dyDescent="0.2">
      <c r="A1011" s="5" t="s">
        <v>105</v>
      </c>
      <c r="B1011" s="5" t="s">
        <v>510</v>
      </c>
      <c r="C1011" s="5" t="s">
        <v>28</v>
      </c>
      <c r="D1011" s="5" t="s">
        <v>511</v>
      </c>
      <c r="E1011" s="5" t="s">
        <v>37</v>
      </c>
      <c r="F1011" s="5" t="s">
        <v>37</v>
      </c>
      <c r="G1011" s="5" t="s">
        <v>37</v>
      </c>
      <c r="H1011" s="5" t="s">
        <v>31</v>
      </c>
      <c r="I1011" s="5" t="s">
        <v>1906</v>
      </c>
      <c r="J1011" s="5" t="s">
        <v>45</v>
      </c>
      <c r="K1011" s="5" t="s">
        <v>32</v>
      </c>
      <c r="L1011" s="5" t="s">
        <v>21</v>
      </c>
      <c r="M1011" s="17">
        <v>43000</v>
      </c>
      <c r="N1011" s="17">
        <v>93000</v>
      </c>
      <c r="O1011" s="18">
        <v>68000</v>
      </c>
      <c r="P1011">
        <f t="shared" si="30"/>
        <v>0</v>
      </c>
      <c r="Q1011" t="str">
        <f t="shared" si="31"/>
        <v>Central Canada</v>
      </c>
      <c r="R1011">
        <f>IF(Table5[[#This Row],[Position]]="Data Analyst",1,0)</f>
        <v>1</v>
      </c>
      <c r="S1011">
        <f>IF(Table5[[#This Row],[Position]]="Data Engineer",1,0)</f>
        <v>0</v>
      </c>
      <c r="T1011">
        <f>IF(Table5[[#This Row],[Position]]="Risk Analyst",1,0)</f>
        <v>0</v>
      </c>
      <c r="U1011">
        <f>IF(Table5[[#This Row],[Position]]="System Analyst",1,0)</f>
        <v>0</v>
      </c>
      <c r="V1011">
        <f>IF(Table5[[#This Row],[Position]]="Business Analyst",1,0)</f>
        <v>0</v>
      </c>
    </row>
    <row r="1012" spans="1:22" x14ac:dyDescent="0.2">
      <c r="A1012" s="4" t="s">
        <v>26</v>
      </c>
      <c r="B1012" s="4" t="s">
        <v>27</v>
      </c>
      <c r="C1012" s="4" t="s">
        <v>28</v>
      </c>
      <c r="D1012" s="4" t="s">
        <v>29</v>
      </c>
      <c r="E1012" s="4" t="s">
        <v>30</v>
      </c>
      <c r="F1012" s="4" t="s">
        <v>30</v>
      </c>
      <c r="G1012" s="4" t="s">
        <v>30</v>
      </c>
      <c r="H1012" s="4" t="s">
        <v>31</v>
      </c>
      <c r="I1012" s="4" t="s">
        <v>1907</v>
      </c>
      <c r="J1012" s="4" t="s">
        <v>20</v>
      </c>
      <c r="K1012" s="4" t="s">
        <v>32</v>
      </c>
      <c r="L1012" s="4" t="s">
        <v>33</v>
      </c>
      <c r="M1012" s="15">
        <v>64123.59</v>
      </c>
      <c r="N1012" s="15">
        <v>86600</v>
      </c>
      <c r="O1012" s="16">
        <v>75361.794999999998</v>
      </c>
      <c r="P1012">
        <f t="shared" si="30"/>
        <v>0</v>
      </c>
      <c r="Q1012" t="str">
        <f t="shared" si="31"/>
        <v>Central Canada</v>
      </c>
      <c r="R1012">
        <f>IF(Table5[[#This Row],[Position]]="Data Analyst",1,0)</f>
        <v>1</v>
      </c>
      <c r="S1012">
        <f>IF(Table5[[#This Row],[Position]]="Data Engineer",1,0)</f>
        <v>0</v>
      </c>
      <c r="T1012">
        <f>IF(Table5[[#This Row],[Position]]="Risk Analyst",1,0)</f>
        <v>0</v>
      </c>
      <c r="U1012">
        <f>IF(Table5[[#This Row],[Position]]="System Analyst",1,0)</f>
        <v>0</v>
      </c>
      <c r="V1012">
        <f>IF(Table5[[#This Row],[Position]]="Business Analyst",1,0)</f>
        <v>0</v>
      </c>
    </row>
    <row r="1013" spans="1:22" x14ac:dyDescent="0.2">
      <c r="A1013" s="5" t="s">
        <v>55</v>
      </c>
      <c r="B1013" s="5" t="s">
        <v>1169</v>
      </c>
      <c r="C1013" s="5" t="s">
        <v>23</v>
      </c>
      <c r="D1013" s="5" t="s">
        <v>1170</v>
      </c>
      <c r="E1013" s="5" t="s">
        <v>17</v>
      </c>
      <c r="F1013" s="5" t="s">
        <v>17</v>
      </c>
      <c r="G1013" s="5" t="s">
        <v>17</v>
      </c>
      <c r="H1013" s="5" t="s">
        <v>18</v>
      </c>
      <c r="I1013" s="5" t="s">
        <v>1908</v>
      </c>
      <c r="J1013" s="5" t="s">
        <v>20</v>
      </c>
      <c r="K1013" s="5" t="s">
        <v>17</v>
      </c>
      <c r="L1013" s="5" t="s">
        <v>241</v>
      </c>
      <c r="M1013" s="17">
        <v>68000</v>
      </c>
      <c r="N1013" s="17">
        <v>88300</v>
      </c>
      <c r="O1013" s="18">
        <v>78150</v>
      </c>
      <c r="P1013">
        <f t="shared" si="30"/>
        <v>1</v>
      </c>
      <c r="Q1013" t="str">
        <f t="shared" si="31"/>
        <v>Northern Canada</v>
      </c>
      <c r="R1013">
        <f>IF(Table5[[#This Row],[Position]]="Data Analyst",1,0)</f>
        <v>0</v>
      </c>
      <c r="S1013">
        <f>IF(Table5[[#This Row],[Position]]="Data Engineer",1,0)</f>
        <v>0</v>
      </c>
      <c r="T1013">
        <f>IF(Table5[[#This Row],[Position]]="Risk Analyst",1,0)</f>
        <v>0</v>
      </c>
      <c r="U1013">
        <f>IF(Table5[[#This Row],[Position]]="System Analyst",1,0)</f>
        <v>0</v>
      </c>
      <c r="V1013">
        <f>IF(Table5[[#This Row],[Position]]="Business Analyst",1,0)</f>
        <v>1</v>
      </c>
    </row>
    <row r="1014" spans="1:22" x14ac:dyDescent="0.2">
      <c r="A1014" s="4" t="s">
        <v>105</v>
      </c>
      <c r="B1014" s="4" t="s">
        <v>28</v>
      </c>
      <c r="C1014" s="4" t="s">
        <v>28</v>
      </c>
      <c r="D1014" s="4" t="s">
        <v>1909</v>
      </c>
      <c r="E1014" s="4" t="s">
        <v>37</v>
      </c>
      <c r="F1014" s="4" t="s">
        <v>37</v>
      </c>
      <c r="G1014" s="4" t="s">
        <v>37</v>
      </c>
      <c r="H1014" s="4" t="s">
        <v>31</v>
      </c>
      <c r="I1014" s="4" t="s">
        <v>1910</v>
      </c>
      <c r="J1014" s="4" t="s">
        <v>20</v>
      </c>
      <c r="K1014" s="4" t="s">
        <v>32</v>
      </c>
      <c r="L1014" s="4" t="s">
        <v>46</v>
      </c>
      <c r="M1014" s="15">
        <v>65000</v>
      </c>
      <c r="N1014" s="15">
        <v>75000</v>
      </c>
      <c r="O1014" s="16">
        <v>70000</v>
      </c>
      <c r="P1014">
        <f t="shared" si="30"/>
        <v>0</v>
      </c>
      <c r="Q1014" t="str">
        <f t="shared" si="31"/>
        <v>Central Canada</v>
      </c>
      <c r="R1014">
        <f>IF(Table5[[#This Row],[Position]]="Data Analyst",1,0)</f>
        <v>1</v>
      </c>
      <c r="S1014">
        <f>IF(Table5[[#This Row],[Position]]="Data Engineer",1,0)</f>
        <v>0</v>
      </c>
      <c r="T1014">
        <f>IF(Table5[[#This Row],[Position]]="Risk Analyst",1,0)</f>
        <v>0</v>
      </c>
      <c r="U1014">
        <f>IF(Table5[[#This Row],[Position]]="System Analyst",1,0)</f>
        <v>0</v>
      </c>
      <c r="V1014">
        <f>IF(Table5[[#This Row],[Position]]="Business Analyst",1,0)</f>
        <v>0</v>
      </c>
    </row>
    <row r="1015" spans="1:22" x14ac:dyDescent="0.2">
      <c r="A1015" s="5" t="s">
        <v>48</v>
      </c>
      <c r="B1015" s="5" t="s">
        <v>409</v>
      </c>
      <c r="C1015" s="5" t="s">
        <v>28</v>
      </c>
      <c r="D1015" s="5" t="s">
        <v>391</v>
      </c>
      <c r="E1015" s="5" t="s">
        <v>37</v>
      </c>
      <c r="F1015" s="5" t="s">
        <v>37</v>
      </c>
      <c r="G1015" s="5" t="s">
        <v>37</v>
      </c>
      <c r="H1015" s="5" t="s">
        <v>31</v>
      </c>
      <c r="I1015" s="5" t="s">
        <v>1911</v>
      </c>
      <c r="J1015" s="5" t="s">
        <v>20</v>
      </c>
      <c r="K1015" s="5" t="s">
        <v>32</v>
      </c>
      <c r="L1015" s="5" t="s">
        <v>21</v>
      </c>
      <c r="M1015" s="17">
        <v>68500</v>
      </c>
      <c r="N1015" s="17">
        <v>87000</v>
      </c>
      <c r="O1015" s="18">
        <v>77750</v>
      </c>
      <c r="P1015">
        <f t="shared" si="30"/>
        <v>0</v>
      </c>
      <c r="Q1015" t="str">
        <f t="shared" si="31"/>
        <v>Central Canada</v>
      </c>
      <c r="R1015">
        <f>IF(Table5[[#This Row],[Position]]="Data Analyst",1,0)</f>
        <v>1</v>
      </c>
      <c r="S1015">
        <f>IF(Table5[[#This Row],[Position]]="Data Engineer",1,0)</f>
        <v>0</v>
      </c>
      <c r="T1015">
        <f>IF(Table5[[#This Row],[Position]]="Risk Analyst",1,0)</f>
        <v>0</v>
      </c>
      <c r="U1015">
        <f>IF(Table5[[#This Row],[Position]]="System Analyst",1,0)</f>
        <v>0</v>
      </c>
      <c r="V1015">
        <f>IF(Table5[[#This Row],[Position]]="Business Analyst",1,0)</f>
        <v>0</v>
      </c>
    </row>
    <row r="1016" spans="1:22" x14ac:dyDescent="0.2">
      <c r="A1016" s="4" t="s">
        <v>105</v>
      </c>
      <c r="B1016" s="4" t="s">
        <v>1912</v>
      </c>
      <c r="C1016" s="4" t="s">
        <v>28</v>
      </c>
      <c r="D1016" s="4" t="s">
        <v>1913</v>
      </c>
      <c r="E1016" s="4" t="s">
        <v>1914</v>
      </c>
      <c r="F1016" s="4" t="s">
        <v>1914</v>
      </c>
      <c r="G1016" s="4" t="s">
        <v>1914</v>
      </c>
      <c r="H1016" s="4" t="s">
        <v>53</v>
      </c>
      <c r="I1016" s="4" t="s">
        <v>1915</v>
      </c>
      <c r="J1016" s="4" t="s">
        <v>20</v>
      </c>
      <c r="K1016" s="4" t="s">
        <v>32</v>
      </c>
      <c r="L1016" s="4" t="s">
        <v>33</v>
      </c>
      <c r="M1016" s="15">
        <v>50000</v>
      </c>
      <c r="N1016" s="15">
        <v>70000</v>
      </c>
      <c r="O1016" s="16">
        <v>60000</v>
      </c>
      <c r="P1016">
        <f t="shared" si="30"/>
        <v>0</v>
      </c>
      <c r="Q1016" t="str">
        <f t="shared" si="31"/>
        <v>Western Canada</v>
      </c>
      <c r="R1016">
        <f>IF(Table5[[#This Row],[Position]]="Data Analyst",1,0)</f>
        <v>1</v>
      </c>
      <c r="S1016">
        <f>IF(Table5[[#This Row],[Position]]="Data Engineer",1,0)</f>
        <v>0</v>
      </c>
      <c r="T1016">
        <f>IF(Table5[[#This Row],[Position]]="Risk Analyst",1,0)</f>
        <v>0</v>
      </c>
      <c r="U1016">
        <f>IF(Table5[[#This Row],[Position]]="System Analyst",1,0)</f>
        <v>0</v>
      </c>
      <c r="V1016">
        <f>IF(Table5[[#This Row],[Position]]="Business Analyst",1,0)</f>
        <v>0</v>
      </c>
    </row>
    <row r="1017" spans="1:22" x14ac:dyDescent="0.2">
      <c r="A1017" s="5" t="s">
        <v>105</v>
      </c>
      <c r="B1017" s="5" t="s">
        <v>832</v>
      </c>
      <c r="C1017" s="5" t="s">
        <v>28</v>
      </c>
      <c r="D1017" s="5" t="s">
        <v>1813</v>
      </c>
      <c r="E1017" s="5" t="s">
        <v>136</v>
      </c>
      <c r="F1017" s="5" t="s">
        <v>136</v>
      </c>
      <c r="G1017" s="5" t="s">
        <v>136</v>
      </c>
      <c r="H1017" s="5" t="s">
        <v>100</v>
      </c>
      <c r="I1017" s="5" t="s">
        <v>1916</v>
      </c>
      <c r="J1017" s="5" t="s">
        <v>45</v>
      </c>
      <c r="K1017" s="5" t="s">
        <v>32</v>
      </c>
      <c r="L1017" s="5" t="s">
        <v>21</v>
      </c>
      <c r="M1017" s="17">
        <v>85000</v>
      </c>
      <c r="N1017" s="17">
        <v>85000</v>
      </c>
      <c r="O1017" s="18">
        <v>85000</v>
      </c>
      <c r="P1017">
        <f t="shared" si="30"/>
        <v>0</v>
      </c>
      <c r="Q1017" t="str">
        <f t="shared" si="31"/>
        <v>Western Canada</v>
      </c>
      <c r="R1017">
        <f>IF(Table5[[#This Row],[Position]]="Data Analyst",1,0)</f>
        <v>1</v>
      </c>
      <c r="S1017">
        <f>IF(Table5[[#This Row],[Position]]="Data Engineer",1,0)</f>
        <v>0</v>
      </c>
      <c r="T1017">
        <f>IF(Table5[[#This Row],[Position]]="Risk Analyst",1,0)</f>
        <v>0</v>
      </c>
      <c r="U1017">
        <f>IF(Table5[[#This Row],[Position]]="System Analyst",1,0)</f>
        <v>0</v>
      </c>
      <c r="V1017">
        <f>IF(Table5[[#This Row],[Position]]="Business Analyst",1,0)</f>
        <v>0</v>
      </c>
    </row>
    <row r="1018" spans="1:22" x14ac:dyDescent="0.2">
      <c r="A1018" s="4" t="s">
        <v>55</v>
      </c>
      <c r="B1018" s="4" t="s">
        <v>1917</v>
      </c>
      <c r="C1018" s="4" t="s">
        <v>23</v>
      </c>
      <c r="D1018" s="4" t="s">
        <v>1918</v>
      </c>
      <c r="E1018" s="4" t="s">
        <v>1835</v>
      </c>
      <c r="F1018" s="4" t="s">
        <v>1835</v>
      </c>
      <c r="G1018" s="4" t="s">
        <v>1835</v>
      </c>
      <c r="H1018" s="4" t="s">
        <v>146</v>
      </c>
      <c r="I1018" s="4" t="s">
        <v>1919</v>
      </c>
      <c r="J1018" s="4" t="s">
        <v>20</v>
      </c>
      <c r="K1018" s="4" t="s">
        <v>32</v>
      </c>
      <c r="L1018" s="4" t="s">
        <v>21</v>
      </c>
      <c r="M1018" s="15">
        <v>84000</v>
      </c>
      <c r="N1018" s="15">
        <v>90000</v>
      </c>
      <c r="O1018" s="16">
        <v>87000</v>
      </c>
      <c r="P1018">
        <f t="shared" si="30"/>
        <v>0</v>
      </c>
      <c r="Q1018" t="str">
        <f t="shared" si="31"/>
        <v>Central Canada</v>
      </c>
      <c r="R1018">
        <f>IF(Table5[[#This Row],[Position]]="Data Analyst",1,0)</f>
        <v>0</v>
      </c>
      <c r="S1018">
        <f>IF(Table5[[#This Row],[Position]]="Data Engineer",1,0)</f>
        <v>0</v>
      </c>
      <c r="T1018">
        <f>IF(Table5[[#This Row],[Position]]="Risk Analyst",1,0)</f>
        <v>0</v>
      </c>
      <c r="U1018">
        <f>IF(Table5[[#This Row],[Position]]="System Analyst",1,0)</f>
        <v>0</v>
      </c>
      <c r="V1018">
        <f>IF(Table5[[#This Row],[Position]]="Business Analyst",1,0)</f>
        <v>1</v>
      </c>
    </row>
    <row r="1019" spans="1:22" x14ac:dyDescent="0.2">
      <c r="A1019" s="5" t="s">
        <v>105</v>
      </c>
      <c r="B1019" s="5" t="s">
        <v>1920</v>
      </c>
      <c r="C1019" s="5" t="s">
        <v>90</v>
      </c>
      <c r="D1019" s="5" t="s">
        <v>1921</v>
      </c>
      <c r="E1019" s="5" t="s">
        <v>37</v>
      </c>
      <c r="F1019" s="5" t="s">
        <v>37</v>
      </c>
      <c r="G1019" s="5" t="s">
        <v>37</v>
      </c>
      <c r="H1019" s="5" t="s">
        <v>31</v>
      </c>
      <c r="I1019" s="5" t="s">
        <v>1922</v>
      </c>
      <c r="J1019" s="5" t="s">
        <v>20</v>
      </c>
      <c r="K1019" s="5" t="s">
        <v>32</v>
      </c>
      <c r="L1019" s="5" t="s">
        <v>21</v>
      </c>
      <c r="M1019" s="17">
        <v>69000</v>
      </c>
      <c r="N1019" s="17">
        <v>80000</v>
      </c>
      <c r="O1019" s="18">
        <v>74500</v>
      </c>
      <c r="P1019">
        <f t="shared" si="30"/>
        <v>0</v>
      </c>
      <c r="Q1019" t="str">
        <f t="shared" si="31"/>
        <v>Central Canada</v>
      </c>
      <c r="R1019">
        <f>IF(Table5[[#This Row],[Position]]="Data Analyst",1,0)</f>
        <v>0</v>
      </c>
      <c r="S1019">
        <f>IF(Table5[[#This Row],[Position]]="Data Engineer",1,0)</f>
        <v>0</v>
      </c>
      <c r="T1019">
        <f>IF(Table5[[#This Row],[Position]]="Risk Analyst",1,0)</f>
        <v>0</v>
      </c>
      <c r="U1019">
        <f>IF(Table5[[#This Row],[Position]]="System Analyst",1,0)</f>
        <v>1</v>
      </c>
      <c r="V1019">
        <f>IF(Table5[[#This Row],[Position]]="Business Analyst",1,0)</f>
        <v>0</v>
      </c>
    </row>
    <row r="1020" spans="1:22" x14ac:dyDescent="0.2">
      <c r="A1020" s="4" t="s">
        <v>105</v>
      </c>
      <c r="B1020" s="4" t="s">
        <v>510</v>
      </c>
      <c r="C1020" s="4" t="s">
        <v>28</v>
      </c>
      <c r="D1020" s="4" t="s">
        <v>1923</v>
      </c>
      <c r="E1020" s="4" t="s">
        <v>123</v>
      </c>
      <c r="F1020" s="4" t="s">
        <v>123</v>
      </c>
      <c r="G1020" s="4" t="s">
        <v>123</v>
      </c>
      <c r="H1020" s="4" t="s">
        <v>31</v>
      </c>
      <c r="I1020" s="4" t="s">
        <v>1924</v>
      </c>
      <c r="J1020" s="4" t="s">
        <v>45</v>
      </c>
      <c r="K1020" s="4" t="s">
        <v>32</v>
      </c>
      <c r="L1020" s="4" t="s">
        <v>21</v>
      </c>
      <c r="M1020" s="15">
        <v>77000</v>
      </c>
      <c r="N1020" s="15">
        <v>97000</v>
      </c>
      <c r="O1020" s="16">
        <v>87000</v>
      </c>
      <c r="P1020">
        <f t="shared" si="30"/>
        <v>0</v>
      </c>
      <c r="Q1020" t="str">
        <f t="shared" si="31"/>
        <v>Central Canada</v>
      </c>
      <c r="R1020">
        <f>IF(Table5[[#This Row],[Position]]="Data Analyst",1,0)</f>
        <v>1</v>
      </c>
      <c r="S1020">
        <f>IF(Table5[[#This Row],[Position]]="Data Engineer",1,0)</f>
        <v>0</v>
      </c>
      <c r="T1020">
        <f>IF(Table5[[#This Row],[Position]]="Risk Analyst",1,0)</f>
        <v>0</v>
      </c>
      <c r="U1020">
        <f>IF(Table5[[#This Row],[Position]]="System Analyst",1,0)</f>
        <v>0</v>
      </c>
      <c r="V1020">
        <f>IF(Table5[[#This Row],[Position]]="Business Analyst",1,0)</f>
        <v>0</v>
      </c>
    </row>
    <row r="1021" spans="1:22" x14ac:dyDescent="0.2">
      <c r="A1021" s="5" t="s">
        <v>105</v>
      </c>
      <c r="B1021" s="5" t="s">
        <v>1784</v>
      </c>
      <c r="C1021" s="5" t="s">
        <v>28</v>
      </c>
      <c r="D1021" s="5" t="s">
        <v>1785</v>
      </c>
      <c r="E1021" s="5" t="s">
        <v>37</v>
      </c>
      <c r="F1021" s="5" t="s">
        <v>37</v>
      </c>
      <c r="G1021" s="5" t="s">
        <v>37</v>
      </c>
      <c r="H1021" s="5" t="s">
        <v>31</v>
      </c>
      <c r="I1021" s="5" t="s">
        <v>1925</v>
      </c>
      <c r="J1021" s="5" t="s">
        <v>20</v>
      </c>
      <c r="K1021" s="5" t="s">
        <v>32</v>
      </c>
      <c r="L1021" s="5" t="s">
        <v>39</v>
      </c>
      <c r="M1021" s="17">
        <v>69000</v>
      </c>
      <c r="N1021" s="17">
        <v>84000</v>
      </c>
      <c r="O1021" s="18">
        <v>76500</v>
      </c>
      <c r="P1021">
        <f t="shared" si="30"/>
        <v>0</v>
      </c>
      <c r="Q1021" t="str">
        <f t="shared" si="31"/>
        <v>Central Canada</v>
      </c>
      <c r="R1021">
        <f>IF(Table5[[#This Row],[Position]]="Data Analyst",1,0)</f>
        <v>1</v>
      </c>
      <c r="S1021">
        <f>IF(Table5[[#This Row],[Position]]="Data Engineer",1,0)</f>
        <v>0</v>
      </c>
      <c r="T1021">
        <f>IF(Table5[[#This Row],[Position]]="Risk Analyst",1,0)</f>
        <v>0</v>
      </c>
      <c r="U1021">
        <f>IF(Table5[[#This Row],[Position]]="System Analyst",1,0)</f>
        <v>0</v>
      </c>
      <c r="V1021">
        <f>IF(Table5[[#This Row],[Position]]="Business Analyst",1,0)</f>
        <v>0</v>
      </c>
    </row>
    <row r="1022" spans="1:22" x14ac:dyDescent="0.2">
      <c r="A1022" s="4" t="s">
        <v>55</v>
      </c>
      <c r="B1022" s="4" t="s">
        <v>1926</v>
      </c>
      <c r="C1022" s="4" t="s">
        <v>50</v>
      </c>
      <c r="D1022" s="4" t="s">
        <v>1927</v>
      </c>
      <c r="E1022" s="4" t="s">
        <v>136</v>
      </c>
      <c r="F1022" s="4" t="s">
        <v>136</v>
      </c>
      <c r="G1022" s="4" t="s">
        <v>136</v>
      </c>
      <c r="H1022" s="4" t="s">
        <v>100</v>
      </c>
      <c r="I1022" s="4" t="s">
        <v>1928</v>
      </c>
      <c r="J1022" s="4" t="s">
        <v>20</v>
      </c>
      <c r="K1022" s="4" t="s">
        <v>32</v>
      </c>
      <c r="L1022" s="4" t="s">
        <v>227</v>
      </c>
      <c r="M1022" s="15">
        <v>68000</v>
      </c>
      <c r="N1022" s="15">
        <v>88300</v>
      </c>
      <c r="O1022" s="16">
        <v>78150</v>
      </c>
      <c r="P1022">
        <f t="shared" si="30"/>
        <v>0</v>
      </c>
      <c r="Q1022" t="str">
        <f t="shared" si="31"/>
        <v>Western Canada</v>
      </c>
      <c r="R1022">
        <f>IF(Table5[[#This Row],[Position]]="Data Analyst",1,0)</f>
        <v>0</v>
      </c>
      <c r="S1022">
        <f>IF(Table5[[#This Row],[Position]]="Data Engineer",1,0)</f>
        <v>0</v>
      </c>
      <c r="T1022">
        <f>IF(Table5[[#This Row],[Position]]="Risk Analyst",1,0)</f>
        <v>0</v>
      </c>
      <c r="U1022">
        <f>IF(Table5[[#This Row],[Position]]="System Analyst",1,0)</f>
        <v>0</v>
      </c>
      <c r="V1022">
        <f>IF(Table5[[#This Row],[Position]]="Business Analyst",1,0)</f>
        <v>0</v>
      </c>
    </row>
    <row r="1023" spans="1:22" x14ac:dyDescent="0.2">
      <c r="A1023" s="5" t="s">
        <v>88</v>
      </c>
      <c r="B1023" s="5" t="s">
        <v>180</v>
      </c>
      <c r="C1023" s="5" t="s">
        <v>23</v>
      </c>
      <c r="D1023" s="5" t="s">
        <v>181</v>
      </c>
      <c r="E1023" s="5" t="s">
        <v>1890</v>
      </c>
      <c r="F1023" s="5" t="s">
        <v>1890</v>
      </c>
      <c r="G1023" s="5" t="s">
        <v>1890</v>
      </c>
      <c r="H1023" s="5" t="s">
        <v>18</v>
      </c>
      <c r="I1023" s="5" t="s">
        <v>1929</v>
      </c>
      <c r="J1023" s="5" t="s">
        <v>20</v>
      </c>
      <c r="K1023" s="5" t="s">
        <v>32</v>
      </c>
      <c r="L1023" s="5" t="s">
        <v>21</v>
      </c>
      <c r="M1023" s="17">
        <v>85816.8</v>
      </c>
      <c r="N1023" s="17">
        <v>91520</v>
      </c>
      <c r="O1023" s="18">
        <v>88668.4</v>
      </c>
      <c r="P1023">
        <f t="shared" si="30"/>
        <v>0</v>
      </c>
      <c r="Q1023" t="str">
        <f t="shared" si="31"/>
        <v>Northern Canada</v>
      </c>
      <c r="R1023">
        <f>IF(Table5[[#This Row],[Position]]="Data Analyst",1,0)</f>
        <v>0</v>
      </c>
      <c r="S1023">
        <f>IF(Table5[[#This Row],[Position]]="Data Engineer",1,0)</f>
        <v>0</v>
      </c>
      <c r="T1023">
        <f>IF(Table5[[#This Row],[Position]]="Risk Analyst",1,0)</f>
        <v>0</v>
      </c>
      <c r="U1023">
        <f>IF(Table5[[#This Row],[Position]]="System Analyst",1,0)</f>
        <v>0</v>
      </c>
      <c r="V1023">
        <f>IF(Table5[[#This Row],[Position]]="Business Analyst",1,0)</f>
        <v>1</v>
      </c>
    </row>
    <row r="1024" spans="1:22" x14ac:dyDescent="0.2">
      <c r="A1024" s="4" t="s">
        <v>88</v>
      </c>
      <c r="B1024" s="4" t="s">
        <v>645</v>
      </c>
      <c r="C1024" s="4" t="s">
        <v>28</v>
      </c>
      <c r="D1024" s="4" t="s">
        <v>114</v>
      </c>
      <c r="E1024" s="4" t="s">
        <v>115</v>
      </c>
      <c r="F1024" s="4" t="s">
        <v>115</v>
      </c>
      <c r="G1024" s="4" t="s">
        <v>115</v>
      </c>
      <c r="H1024" s="4" t="s">
        <v>31</v>
      </c>
      <c r="I1024" s="4" t="s">
        <v>1930</v>
      </c>
      <c r="J1024" s="4" t="s">
        <v>20</v>
      </c>
      <c r="K1024" s="4" t="s">
        <v>32</v>
      </c>
      <c r="L1024" s="4" t="s">
        <v>21</v>
      </c>
      <c r="M1024" s="15">
        <v>90480</v>
      </c>
      <c r="N1024" s="15">
        <v>90480</v>
      </c>
      <c r="O1024" s="16">
        <v>90480</v>
      </c>
      <c r="P1024">
        <f t="shared" si="30"/>
        <v>0</v>
      </c>
      <c r="Q1024" t="str">
        <f t="shared" si="31"/>
        <v>Central Canada</v>
      </c>
      <c r="R1024">
        <f>IF(Table5[[#This Row],[Position]]="Data Analyst",1,0)</f>
        <v>1</v>
      </c>
      <c r="S1024">
        <f>IF(Table5[[#This Row],[Position]]="Data Engineer",1,0)</f>
        <v>0</v>
      </c>
      <c r="T1024">
        <f>IF(Table5[[#This Row],[Position]]="Risk Analyst",1,0)</f>
        <v>0</v>
      </c>
      <c r="U1024">
        <f>IF(Table5[[#This Row],[Position]]="System Analyst",1,0)</f>
        <v>0</v>
      </c>
      <c r="V1024">
        <f>IF(Table5[[#This Row],[Position]]="Business Analyst",1,0)</f>
        <v>0</v>
      </c>
    </row>
    <row r="1025" spans="1:22" x14ac:dyDescent="0.2">
      <c r="A1025" s="5" t="s">
        <v>105</v>
      </c>
      <c r="B1025" s="5" t="s">
        <v>350</v>
      </c>
      <c r="C1025" s="5" t="s">
        <v>50</v>
      </c>
      <c r="D1025" s="5" t="s">
        <v>351</v>
      </c>
      <c r="E1025" s="5" t="s">
        <v>63</v>
      </c>
      <c r="F1025" s="5" t="s">
        <v>63</v>
      </c>
      <c r="G1025" s="5" t="s">
        <v>63</v>
      </c>
      <c r="H1025" s="5" t="s">
        <v>53</v>
      </c>
      <c r="I1025" s="5" t="s">
        <v>1931</v>
      </c>
      <c r="J1025" s="5" t="s">
        <v>20</v>
      </c>
      <c r="K1025" s="5" t="s">
        <v>32</v>
      </c>
      <c r="L1025" s="5" t="s">
        <v>21</v>
      </c>
      <c r="M1025" s="17">
        <v>30240.560000000001</v>
      </c>
      <c r="N1025" s="17">
        <v>57200</v>
      </c>
      <c r="O1025" s="18">
        <v>43720.28</v>
      </c>
      <c r="P1025">
        <f t="shared" si="30"/>
        <v>0</v>
      </c>
      <c r="Q1025" t="str">
        <f t="shared" si="31"/>
        <v>Western Canada</v>
      </c>
      <c r="R1025">
        <f>IF(Table5[[#This Row],[Position]]="Data Analyst",1,0)</f>
        <v>0</v>
      </c>
      <c r="S1025">
        <f>IF(Table5[[#This Row],[Position]]="Data Engineer",1,0)</f>
        <v>0</v>
      </c>
      <c r="T1025">
        <f>IF(Table5[[#This Row],[Position]]="Risk Analyst",1,0)</f>
        <v>0</v>
      </c>
      <c r="U1025">
        <f>IF(Table5[[#This Row],[Position]]="System Analyst",1,0)</f>
        <v>0</v>
      </c>
      <c r="V1025">
        <f>IF(Table5[[#This Row],[Position]]="Business Analyst",1,0)</f>
        <v>0</v>
      </c>
    </row>
    <row r="1026" spans="1:22" x14ac:dyDescent="0.2">
      <c r="A1026" s="4" t="s">
        <v>13</v>
      </c>
      <c r="B1026" s="4" t="s">
        <v>1847</v>
      </c>
      <c r="C1026" s="4" t="s">
        <v>28</v>
      </c>
      <c r="D1026" s="4" t="s">
        <v>1848</v>
      </c>
      <c r="E1026" s="4" t="s">
        <v>99</v>
      </c>
      <c r="F1026" s="4" t="s">
        <v>99</v>
      </c>
      <c r="G1026" s="4" t="s">
        <v>99</v>
      </c>
      <c r="H1026" s="4" t="s">
        <v>100</v>
      </c>
      <c r="I1026" s="4" t="s">
        <v>18</v>
      </c>
      <c r="J1026" s="4" t="s">
        <v>20</v>
      </c>
      <c r="K1026" s="4" t="s">
        <v>17</v>
      </c>
      <c r="L1026" s="4" t="s">
        <v>21</v>
      </c>
      <c r="M1026" s="15">
        <v>60000</v>
      </c>
      <c r="N1026" s="15">
        <v>109000</v>
      </c>
      <c r="O1026" s="16">
        <v>84500</v>
      </c>
      <c r="P1026">
        <f t="shared" si="30"/>
        <v>0</v>
      </c>
      <c r="Q1026" t="str">
        <f t="shared" si="31"/>
        <v>Western Canada</v>
      </c>
      <c r="R1026">
        <f>IF(Table5[[#This Row],[Position]]="Data Analyst",1,0)</f>
        <v>1</v>
      </c>
      <c r="S1026">
        <f>IF(Table5[[#This Row],[Position]]="Data Engineer",1,0)</f>
        <v>0</v>
      </c>
      <c r="T1026">
        <f>IF(Table5[[#This Row],[Position]]="Risk Analyst",1,0)</f>
        <v>0</v>
      </c>
      <c r="U1026">
        <f>IF(Table5[[#This Row],[Position]]="System Analyst",1,0)</f>
        <v>0</v>
      </c>
      <c r="V1026">
        <f>IF(Table5[[#This Row],[Position]]="Business Analyst",1,0)</f>
        <v>0</v>
      </c>
    </row>
    <row r="1027" spans="1:22" x14ac:dyDescent="0.2">
      <c r="A1027" s="5" t="s">
        <v>105</v>
      </c>
      <c r="B1027" s="5" t="s">
        <v>28</v>
      </c>
      <c r="C1027" s="5" t="s">
        <v>28</v>
      </c>
      <c r="D1027" s="5" t="s">
        <v>1408</v>
      </c>
      <c r="E1027" s="5" t="s">
        <v>533</v>
      </c>
      <c r="F1027" s="5" t="s">
        <v>533</v>
      </c>
      <c r="G1027" s="5" t="s">
        <v>533</v>
      </c>
      <c r="H1027" s="5" t="s">
        <v>119</v>
      </c>
      <c r="I1027" s="5" t="s">
        <v>1932</v>
      </c>
      <c r="J1027" s="5" t="s">
        <v>20</v>
      </c>
      <c r="K1027" s="5" t="s">
        <v>32</v>
      </c>
      <c r="L1027" s="5" t="s">
        <v>33</v>
      </c>
      <c r="M1027" s="17">
        <v>70000</v>
      </c>
      <c r="N1027" s="17">
        <v>115000</v>
      </c>
      <c r="O1027" s="18">
        <v>92500</v>
      </c>
      <c r="P1027">
        <f t="shared" ref="P1027:P1090" si="32">IF(F1027="Remote",1,0)</f>
        <v>0</v>
      </c>
      <c r="Q1027" t="str">
        <f t="shared" ref="Q1027:Q1090" si="33">IF(OR(H1027="AB",H1027="BC",H1027="SK"),"Western Canada",
 IF(OR(H1027="ON",H1027="QC",H1027="MB"),"Central Canada",
 IF(OR(H1027="NS",H1027="NB",H1027="PE",H1027="NL"),"Atlantic Canada",
 "Northern Canada")))</f>
        <v>Western Canada</v>
      </c>
      <c r="R1027">
        <f>IF(Table5[[#This Row],[Position]]="Data Analyst",1,0)</f>
        <v>1</v>
      </c>
      <c r="S1027">
        <f>IF(Table5[[#This Row],[Position]]="Data Engineer",1,0)</f>
        <v>0</v>
      </c>
      <c r="T1027">
        <f>IF(Table5[[#This Row],[Position]]="Risk Analyst",1,0)</f>
        <v>0</v>
      </c>
      <c r="U1027">
        <f>IF(Table5[[#This Row],[Position]]="System Analyst",1,0)</f>
        <v>0</v>
      </c>
      <c r="V1027">
        <f>IF(Table5[[#This Row],[Position]]="Business Analyst",1,0)</f>
        <v>0</v>
      </c>
    </row>
    <row r="1028" spans="1:22" x14ac:dyDescent="0.2">
      <c r="A1028" s="4" t="s">
        <v>13</v>
      </c>
      <c r="B1028" s="4" t="s">
        <v>1654</v>
      </c>
      <c r="C1028" s="4" t="s">
        <v>28</v>
      </c>
      <c r="D1028" s="4" t="s">
        <v>1655</v>
      </c>
      <c r="E1028" s="4" t="s">
        <v>123</v>
      </c>
      <c r="F1028" s="4" t="s">
        <v>123</v>
      </c>
      <c r="G1028" s="4" t="s">
        <v>123</v>
      </c>
      <c r="H1028" s="4" t="s">
        <v>31</v>
      </c>
      <c r="I1028" s="4" t="s">
        <v>1933</v>
      </c>
      <c r="J1028" s="4" t="s">
        <v>20</v>
      </c>
      <c r="K1028" s="4" t="s">
        <v>32</v>
      </c>
      <c r="L1028" s="4" t="s">
        <v>21</v>
      </c>
      <c r="M1028" s="15">
        <v>64000</v>
      </c>
      <c r="N1028" s="15">
        <v>80000</v>
      </c>
      <c r="O1028" s="16">
        <v>72000</v>
      </c>
      <c r="P1028">
        <f t="shared" si="32"/>
        <v>0</v>
      </c>
      <c r="Q1028" t="str">
        <f t="shared" si="33"/>
        <v>Central Canada</v>
      </c>
      <c r="R1028">
        <f>IF(Table5[[#This Row],[Position]]="Data Analyst",1,0)</f>
        <v>1</v>
      </c>
      <c r="S1028">
        <f>IF(Table5[[#This Row],[Position]]="Data Engineer",1,0)</f>
        <v>0</v>
      </c>
      <c r="T1028">
        <f>IF(Table5[[#This Row],[Position]]="Risk Analyst",1,0)</f>
        <v>0</v>
      </c>
      <c r="U1028">
        <f>IF(Table5[[#This Row],[Position]]="System Analyst",1,0)</f>
        <v>0</v>
      </c>
      <c r="V1028">
        <f>IF(Table5[[#This Row],[Position]]="Business Analyst",1,0)</f>
        <v>0</v>
      </c>
    </row>
    <row r="1029" spans="1:22" x14ac:dyDescent="0.2">
      <c r="A1029" s="5" t="s">
        <v>105</v>
      </c>
      <c r="B1029" s="5" t="s">
        <v>28</v>
      </c>
      <c r="C1029" s="5" t="s">
        <v>28</v>
      </c>
      <c r="D1029" s="5" t="s">
        <v>24</v>
      </c>
      <c r="E1029" s="5" t="s">
        <v>1934</v>
      </c>
      <c r="F1029" s="5" t="s">
        <v>1934</v>
      </c>
      <c r="G1029" s="5" t="s">
        <v>1934</v>
      </c>
      <c r="H1029" s="5" t="s">
        <v>31</v>
      </c>
      <c r="I1029" s="5" t="s">
        <v>1935</v>
      </c>
      <c r="J1029" s="5" t="s">
        <v>20</v>
      </c>
      <c r="K1029" s="5" t="s">
        <v>32</v>
      </c>
      <c r="L1029" s="5" t="s">
        <v>21</v>
      </c>
      <c r="M1029" s="17">
        <v>55000</v>
      </c>
      <c r="N1029" s="17">
        <v>71000</v>
      </c>
      <c r="O1029" s="18">
        <v>63000</v>
      </c>
      <c r="P1029">
        <f t="shared" si="32"/>
        <v>0</v>
      </c>
      <c r="Q1029" t="str">
        <f t="shared" si="33"/>
        <v>Central Canada</v>
      </c>
      <c r="R1029">
        <f>IF(Table5[[#This Row],[Position]]="Data Analyst",1,0)</f>
        <v>1</v>
      </c>
      <c r="S1029">
        <f>IF(Table5[[#This Row],[Position]]="Data Engineer",1,0)</f>
        <v>0</v>
      </c>
      <c r="T1029">
        <f>IF(Table5[[#This Row],[Position]]="Risk Analyst",1,0)</f>
        <v>0</v>
      </c>
      <c r="U1029">
        <f>IF(Table5[[#This Row],[Position]]="System Analyst",1,0)</f>
        <v>0</v>
      </c>
      <c r="V1029">
        <f>IF(Table5[[#This Row],[Position]]="Business Analyst",1,0)</f>
        <v>0</v>
      </c>
    </row>
    <row r="1030" spans="1:22" x14ac:dyDescent="0.2">
      <c r="A1030" s="4" t="s">
        <v>13</v>
      </c>
      <c r="B1030" s="4" t="s">
        <v>14</v>
      </c>
      <c r="C1030" s="4" t="s">
        <v>15</v>
      </c>
      <c r="D1030" s="4" t="s">
        <v>16</v>
      </c>
      <c r="E1030" s="4" t="s">
        <v>17</v>
      </c>
      <c r="F1030" s="4" t="s">
        <v>17</v>
      </c>
      <c r="G1030" s="4" t="s">
        <v>17</v>
      </c>
      <c r="H1030" s="4" t="s">
        <v>18</v>
      </c>
      <c r="I1030" s="4" t="s">
        <v>1936</v>
      </c>
      <c r="J1030" s="4" t="s">
        <v>20</v>
      </c>
      <c r="K1030" s="4" t="s">
        <v>17</v>
      </c>
      <c r="L1030" s="4" t="s">
        <v>21</v>
      </c>
      <c r="M1030" s="15">
        <v>76000</v>
      </c>
      <c r="N1030" s="15">
        <v>89440</v>
      </c>
      <c r="O1030" s="16">
        <v>82720</v>
      </c>
      <c r="P1030">
        <f t="shared" si="32"/>
        <v>1</v>
      </c>
      <c r="Q1030" t="str">
        <f t="shared" si="33"/>
        <v>Northern Canada</v>
      </c>
      <c r="R1030">
        <f>IF(Table5[[#This Row],[Position]]="Data Analyst",1,0)</f>
        <v>0</v>
      </c>
      <c r="S1030">
        <f>IF(Table5[[#This Row],[Position]]="Data Engineer",1,0)</f>
        <v>0</v>
      </c>
      <c r="T1030">
        <f>IF(Table5[[#This Row],[Position]]="Risk Analyst",1,0)</f>
        <v>1</v>
      </c>
      <c r="U1030">
        <f>IF(Table5[[#This Row],[Position]]="System Analyst",1,0)</f>
        <v>0</v>
      </c>
      <c r="V1030">
        <f>IF(Table5[[#This Row],[Position]]="Business Analyst",1,0)</f>
        <v>0</v>
      </c>
    </row>
    <row r="1031" spans="1:22" x14ac:dyDescent="0.2">
      <c r="A1031" s="5" t="s">
        <v>105</v>
      </c>
      <c r="B1031" s="5" t="s">
        <v>28</v>
      </c>
      <c r="C1031" s="5" t="s">
        <v>28</v>
      </c>
      <c r="D1031" s="5" t="s">
        <v>1772</v>
      </c>
      <c r="E1031" s="5" t="s">
        <v>37</v>
      </c>
      <c r="F1031" s="5" t="s">
        <v>37</v>
      </c>
      <c r="G1031" s="5" t="s">
        <v>37</v>
      </c>
      <c r="H1031" s="5" t="s">
        <v>31</v>
      </c>
      <c r="I1031" s="5" t="s">
        <v>1937</v>
      </c>
      <c r="J1031" s="5" t="s">
        <v>20</v>
      </c>
      <c r="K1031" s="5" t="s">
        <v>32</v>
      </c>
      <c r="L1031" s="5" t="s">
        <v>33</v>
      </c>
      <c r="M1031" s="17">
        <v>69000</v>
      </c>
      <c r="N1031" s="17">
        <v>86000</v>
      </c>
      <c r="O1031" s="18">
        <v>77500</v>
      </c>
      <c r="P1031">
        <f t="shared" si="32"/>
        <v>0</v>
      </c>
      <c r="Q1031" t="str">
        <f t="shared" si="33"/>
        <v>Central Canada</v>
      </c>
      <c r="R1031">
        <f>IF(Table5[[#This Row],[Position]]="Data Analyst",1,0)</f>
        <v>1</v>
      </c>
      <c r="S1031">
        <f>IF(Table5[[#This Row],[Position]]="Data Engineer",1,0)</f>
        <v>0</v>
      </c>
      <c r="T1031">
        <f>IF(Table5[[#This Row],[Position]]="Risk Analyst",1,0)</f>
        <v>0</v>
      </c>
      <c r="U1031">
        <f>IF(Table5[[#This Row],[Position]]="System Analyst",1,0)</f>
        <v>0</v>
      </c>
      <c r="V1031">
        <f>IF(Table5[[#This Row],[Position]]="Business Analyst",1,0)</f>
        <v>0</v>
      </c>
    </row>
    <row r="1032" spans="1:22" x14ac:dyDescent="0.2">
      <c r="A1032" s="4" t="s">
        <v>26</v>
      </c>
      <c r="B1032" s="4" t="s">
        <v>251</v>
      </c>
      <c r="C1032" s="4" t="s">
        <v>23</v>
      </c>
      <c r="D1032" s="4" t="s">
        <v>252</v>
      </c>
      <c r="E1032" s="4" t="s">
        <v>123</v>
      </c>
      <c r="F1032" s="4" t="s">
        <v>123</v>
      </c>
      <c r="G1032" s="4" t="s">
        <v>123</v>
      </c>
      <c r="H1032" s="4" t="s">
        <v>31</v>
      </c>
      <c r="I1032" s="4" t="s">
        <v>1938</v>
      </c>
      <c r="J1032" s="4" t="s">
        <v>20</v>
      </c>
      <c r="K1032" s="4" t="s">
        <v>32</v>
      </c>
      <c r="L1032" s="4" t="s">
        <v>21</v>
      </c>
      <c r="M1032" s="15">
        <v>60000</v>
      </c>
      <c r="N1032" s="15">
        <v>90000</v>
      </c>
      <c r="O1032" s="16">
        <v>75000</v>
      </c>
      <c r="P1032">
        <f t="shared" si="32"/>
        <v>0</v>
      </c>
      <c r="Q1032" t="str">
        <f t="shared" si="33"/>
        <v>Central Canada</v>
      </c>
      <c r="R1032">
        <f>IF(Table5[[#This Row],[Position]]="Data Analyst",1,0)</f>
        <v>0</v>
      </c>
      <c r="S1032">
        <f>IF(Table5[[#This Row],[Position]]="Data Engineer",1,0)</f>
        <v>0</v>
      </c>
      <c r="T1032">
        <f>IF(Table5[[#This Row],[Position]]="Risk Analyst",1,0)</f>
        <v>0</v>
      </c>
      <c r="U1032">
        <f>IF(Table5[[#This Row],[Position]]="System Analyst",1,0)</f>
        <v>0</v>
      </c>
      <c r="V1032">
        <f>IF(Table5[[#This Row],[Position]]="Business Analyst",1,0)</f>
        <v>1</v>
      </c>
    </row>
    <row r="1033" spans="1:22" x14ac:dyDescent="0.2">
      <c r="A1033" s="5" t="s">
        <v>48</v>
      </c>
      <c r="B1033" s="5" t="s">
        <v>73</v>
      </c>
      <c r="C1033" s="5" t="s">
        <v>23</v>
      </c>
      <c r="D1033" s="5" t="s">
        <v>74</v>
      </c>
      <c r="E1033" s="5" t="s">
        <v>75</v>
      </c>
      <c r="F1033" s="5" t="s">
        <v>75</v>
      </c>
      <c r="G1033" s="5" t="s">
        <v>75</v>
      </c>
      <c r="H1033" s="5" t="s">
        <v>31</v>
      </c>
      <c r="I1033" s="5" t="s">
        <v>1939</v>
      </c>
      <c r="J1033" s="5" t="s">
        <v>20</v>
      </c>
      <c r="K1033" s="5" t="s">
        <v>32</v>
      </c>
      <c r="L1033" s="5" t="s">
        <v>21</v>
      </c>
      <c r="M1033" s="17">
        <v>76000</v>
      </c>
      <c r="N1033" s="17">
        <v>114000</v>
      </c>
      <c r="O1033" s="18">
        <v>95000</v>
      </c>
      <c r="P1033">
        <f t="shared" si="32"/>
        <v>0</v>
      </c>
      <c r="Q1033" t="str">
        <f t="shared" si="33"/>
        <v>Central Canada</v>
      </c>
      <c r="R1033">
        <f>IF(Table5[[#This Row],[Position]]="Data Analyst",1,0)</f>
        <v>0</v>
      </c>
      <c r="S1033">
        <f>IF(Table5[[#This Row],[Position]]="Data Engineer",1,0)</f>
        <v>0</v>
      </c>
      <c r="T1033">
        <f>IF(Table5[[#This Row],[Position]]="Risk Analyst",1,0)</f>
        <v>0</v>
      </c>
      <c r="U1033">
        <f>IF(Table5[[#This Row],[Position]]="System Analyst",1,0)</f>
        <v>0</v>
      </c>
      <c r="V1033">
        <f>IF(Table5[[#This Row],[Position]]="Business Analyst",1,0)</f>
        <v>1</v>
      </c>
    </row>
    <row r="1034" spans="1:22" x14ac:dyDescent="0.2">
      <c r="A1034" s="4" t="s">
        <v>105</v>
      </c>
      <c r="B1034" s="4" t="s">
        <v>1940</v>
      </c>
      <c r="C1034" s="4" t="s">
        <v>28</v>
      </c>
      <c r="D1034" s="4" t="s">
        <v>1775</v>
      </c>
      <c r="E1034" s="4" t="s">
        <v>1941</v>
      </c>
      <c r="F1034" s="4" t="s">
        <v>1941</v>
      </c>
      <c r="G1034" s="4" t="s">
        <v>1941</v>
      </c>
      <c r="H1034" s="4" t="s">
        <v>31</v>
      </c>
      <c r="I1034" s="4" t="s">
        <v>1942</v>
      </c>
      <c r="J1034" s="4" t="s">
        <v>20</v>
      </c>
      <c r="K1034" s="4" t="s">
        <v>32</v>
      </c>
      <c r="L1034" s="4" t="s">
        <v>39</v>
      </c>
      <c r="M1034" s="15">
        <v>49000</v>
      </c>
      <c r="N1034" s="15">
        <v>78000</v>
      </c>
      <c r="O1034" s="16">
        <v>63500</v>
      </c>
      <c r="P1034">
        <f t="shared" si="32"/>
        <v>0</v>
      </c>
      <c r="Q1034" t="str">
        <f t="shared" si="33"/>
        <v>Central Canada</v>
      </c>
      <c r="R1034">
        <f>IF(Table5[[#This Row],[Position]]="Data Analyst",1,0)</f>
        <v>1</v>
      </c>
      <c r="S1034">
        <f>IF(Table5[[#This Row],[Position]]="Data Engineer",1,0)</f>
        <v>0</v>
      </c>
      <c r="T1034">
        <f>IF(Table5[[#This Row],[Position]]="Risk Analyst",1,0)</f>
        <v>0</v>
      </c>
      <c r="U1034">
        <f>IF(Table5[[#This Row],[Position]]="System Analyst",1,0)</f>
        <v>0</v>
      </c>
      <c r="V1034">
        <f>IF(Table5[[#This Row],[Position]]="Business Analyst",1,0)</f>
        <v>0</v>
      </c>
    </row>
    <row r="1035" spans="1:22" x14ac:dyDescent="0.2">
      <c r="A1035" s="5" t="s">
        <v>105</v>
      </c>
      <c r="B1035" s="5" t="s">
        <v>818</v>
      </c>
      <c r="C1035" s="5" t="s">
        <v>28</v>
      </c>
      <c r="D1035" s="5" t="s">
        <v>819</v>
      </c>
      <c r="E1035" s="5" t="s">
        <v>600</v>
      </c>
      <c r="F1035" s="5" t="s">
        <v>600</v>
      </c>
      <c r="G1035" s="5" t="s">
        <v>600</v>
      </c>
      <c r="H1035" s="5" t="s">
        <v>31</v>
      </c>
      <c r="I1035" s="5" t="s">
        <v>1943</v>
      </c>
      <c r="J1035" s="5" t="s">
        <v>20</v>
      </c>
      <c r="K1035" s="5" t="s">
        <v>32</v>
      </c>
      <c r="L1035" s="5" t="s">
        <v>33</v>
      </c>
      <c r="M1035" s="17">
        <v>77000</v>
      </c>
      <c r="N1035" s="17">
        <v>87000</v>
      </c>
      <c r="O1035" s="18">
        <v>82000</v>
      </c>
      <c r="P1035">
        <f t="shared" si="32"/>
        <v>0</v>
      </c>
      <c r="Q1035" t="str">
        <f t="shared" si="33"/>
        <v>Central Canada</v>
      </c>
      <c r="R1035">
        <f>IF(Table5[[#This Row],[Position]]="Data Analyst",1,0)</f>
        <v>1</v>
      </c>
      <c r="S1035">
        <f>IF(Table5[[#This Row],[Position]]="Data Engineer",1,0)</f>
        <v>0</v>
      </c>
      <c r="T1035">
        <f>IF(Table5[[#This Row],[Position]]="Risk Analyst",1,0)</f>
        <v>0</v>
      </c>
      <c r="U1035">
        <f>IF(Table5[[#This Row],[Position]]="System Analyst",1,0)</f>
        <v>0</v>
      </c>
      <c r="V1035">
        <f>IF(Table5[[#This Row],[Position]]="Business Analyst",1,0)</f>
        <v>0</v>
      </c>
    </row>
    <row r="1036" spans="1:22" x14ac:dyDescent="0.2">
      <c r="A1036" s="4" t="s">
        <v>105</v>
      </c>
      <c r="B1036" s="4" t="s">
        <v>510</v>
      </c>
      <c r="C1036" s="4" t="s">
        <v>28</v>
      </c>
      <c r="D1036" s="4" t="s">
        <v>1498</v>
      </c>
      <c r="E1036" s="4" t="s">
        <v>608</v>
      </c>
      <c r="F1036" s="4" t="s">
        <v>608</v>
      </c>
      <c r="G1036" s="4" t="s">
        <v>608</v>
      </c>
      <c r="H1036" s="4" t="s">
        <v>31</v>
      </c>
      <c r="I1036" s="4" t="s">
        <v>1944</v>
      </c>
      <c r="J1036" s="4" t="s">
        <v>45</v>
      </c>
      <c r="K1036" s="4" t="s">
        <v>32</v>
      </c>
      <c r="L1036" s="4" t="s">
        <v>33</v>
      </c>
      <c r="M1036" s="15">
        <v>61000</v>
      </c>
      <c r="N1036" s="15">
        <v>100000</v>
      </c>
      <c r="O1036" s="16">
        <v>80500</v>
      </c>
      <c r="P1036">
        <f t="shared" si="32"/>
        <v>0</v>
      </c>
      <c r="Q1036" t="str">
        <f t="shared" si="33"/>
        <v>Central Canada</v>
      </c>
      <c r="R1036">
        <f>IF(Table5[[#This Row],[Position]]="Data Analyst",1,0)</f>
        <v>1</v>
      </c>
      <c r="S1036">
        <f>IF(Table5[[#This Row],[Position]]="Data Engineer",1,0)</f>
        <v>0</v>
      </c>
      <c r="T1036">
        <f>IF(Table5[[#This Row],[Position]]="Risk Analyst",1,0)</f>
        <v>0</v>
      </c>
      <c r="U1036">
        <f>IF(Table5[[#This Row],[Position]]="System Analyst",1,0)</f>
        <v>0</v>
      </c>
      <c r="V1036">
        <f>IF(Table5[[#This Row],[Position]]="Business Analyst",1,0)</f>
        <v>0</v>
      </c>
    </row>
    <row r="1037" spans="1:22" x14ac:dyDescent="0.2">
      <c r="A1037" s="5" t="s">
        <v>26</v>
      </c>
      <c r="B1037" s="5" t="s">
        <v>1945</v>
      </c>
      <c r="C1037" s="5" t="s">
        <v>50</v>
      </c>
      <c r="D1037" s="5" t="s">
        <v>1946</v>
      </c>
      <c r="E1037" s="5" t="s">
        <v>99</v>
      </c>
      <c r="F1037" s="5" t="s">
        <v>99</v>
      </c>
      <c r="G1037" s="5" t="s">
        <v>99</v>
      </c>
      <c r="H1037" s="5" t="s">
        <v>100</v>
      </c>
      <c r="I1037" s="5" t="s">
        <v>1947</v>
      </c>
      <c r="J1037" s="5" t="s">
        <v>20</v>
      </c>
      <c r="K1037" s="5" t="s">
        <v>32</v>
      </c>
      <c r="L1037" s="5" t="s">
        <v>21</v>
      </c>
      <c r="M1037" s="20">
        <v>34611.199999999997</v>
      </c>
      <c r="N1037" s="17">
        <v>57200</v>
      </c>
      <c r="O1037" s="22">
        <v>45905.599999999999</v>
      </c>
      <c r="P1037">
        <f t="shared" si="32"/>
        <v>0</v>
      </c>
      <c r="Q1037" t="str">
        <f t="shared" si="33"/>
        <v>Western Canada</v>
      </c>
      <c r="R1037">
        <f>IF(Table5[[#This Row],[Position]]="Data Analyst",1,0)</f>
        <v>0</v>
      </c>
      <c r="S1037">
        <f>IF(Table5[[#This Row],[Position]]="Data Engineer",1,0)</f>
        <v>0</v>
      </c>
      <c r="T1037">
        <f>IF(Table5[[#This Row],[Position]]="Risk Analyst",1,0)</f>
        <v>0</v>
      </c>
      <c r="U1037">
        <f>IF(Table5[[#This Row],[Position]]="System Analyst",1,0)</f>
        <v>0</v>
      </c>
      <c r="V1037">
        <f>IF(Table5[[#This Row],[Position]]="Business Analyst",1,0)</f>
        <v>0</v>
      </c>
    </row>
    <row r="1038" spans="1:22" x14ac:dyDescent="0.2">
      <c r="A1038" s="4" t="s">
        <v>55</v>
      </c>
      <c r="B1038" s="4" t="s">
        <v>516</v>
      </c>
      <c r="C1038" s="4" t="s">
        <v>188</v>
      </c>
      <c r="D1038" s="4" t="s">
        <v>253</v>
      </c>
      <c r="E1038" s="4" t="s">
        <v>37</v>
      </c>
      <c r="F1038" s="4" t="s">
        <v>37</v>
      </c>
      <c r="G1038" s="4" t="s">
        <v>37</v>
      </c>
      <c r="H1038" s="4" t="s">
        <v>31</v>
      </c>
      <c r="I1038" s="4" t="s">
        <v>1951</v>
      </c>
      <c r="J1038" s="4" t="s">
        <v>20</v>
      </c>
      <c r="K1038" s="4" t="s">
        <v>32</v>
      </c>
      <c r="L1038" s="4" t="s">
        <v>33</v>
      </c>
      <c r="M1038" s="15">
        <v>85000</v>
      </c>
      <c r="N1038" s="15">
        <v>93000</v>
      </c>
      <c r="O1038" s="16">
        <v>89000</v>
      </c>
      <c r="P1038">
        <f t="shared" si="32"/>
        <v>0</v>
      </c>
      <c r="Q1038" t="str">
        <f t="shared" si="33"/>
        <v>Central Canada</v>
      </c>
      <c r="R1038">
        <f>IF(Table5[[#This Row],[Position]]="Data Analyst",1,0)</f>
        <v>0</v>
      </c>
      <c r="S1038">
        <f>IF(Table5[[#This Row],[Position]]="Data Engineer",1,0)</f>
        <v>0</v>
      </c>
      <c r="T1038">
        <f>IF(Table5[[#This Row],[Position]]="Risk Analyst",1,0)</f>
        <v>0</v>
      </c>
      <c r="U1038">
        <f>IF(Table5[[#This Row],[Position]]="System Analyst",1,0)</f>
        <v>0</v>
      </c>
      <c r="V1038">
        <f>IF(Table5[[#This Row],[Position]]="Business Analyst",1,0)</f>
        <v>0</v>
      </c>
    </row>
    <row r="1039" spans="1:22" x14ac:dyDescent="0.2">
      <c r="A1039" s="5" t="s">
        <v>88</v>
      </c>
      <c r="B1039" s="5" t="s">
        <v>1533</v>
      </c>
      <c r="C1039" s="5" t="s">
        <v>23</v>
      </c>
      <c r="D1039" s="5" t="s">
        <v>1534</v>
      </c>
      <c r="E1039" s="5" t="s">
        <v>600</v>
      </c>
      <c r="F1039" s="5" t="s">
        <v>600</v>
      </c>
      <c r="G1039" s="5" t="s">
        <v>600</v>
      </c>
      <c r="H1039" s="5" t="s">
        <v>31</v>
      </c>
      <c r="I1039" s="5" t="s">
        <v>1952</v>
      </c>
      <c r="J1039" s="5" t="s">
        <v>20</v>
      </c>
      <c r="K1039" s="5" t="s">
        <v>443</v>
      </c>
      <c r="L1039" s="5" t="s">
        <v>130</v>
      </c>
      <c r="M1039" s="17">
        <v>70000</v>
      </c>
      <c r="N1039" s="17">
        <v>80000</v>
      </c>
      <c r="O1039" s="18">
        <v>75000</v>
      </c>
      <c r="P1039">
        <f t="shared" si="32"/>
        <v>0</v>
      </c>
      <c r="Q1039" t="str">
        <f t="shared" si="33"/>
        <v>Central Canada</v>
      </c>
      <c r="R1039">
        <f>IF(Table5[[#This Row],[Position]]="Data Analyst",1,0)</f>
        <v>0</v>
      </c>
      <c r="S1039">
        <f>IF(Table5[[#This Row],[Position]]="Data Engineer",1,0)</f>
        <v>0</v>
      </c>
      <c r="T1039">
        <f>IF(Table5[[#This Row],[Position]]="Risk Analyst",1,0)</f>
        <v>0</v>
      </c>
      <c r="U1039">
        <f>IF(Table5[[#This Row],[Position]]="System Analyst",1,0)</f>
        <v>0</v>
      </c>
      <c r="V1039">
        <f>IF(Table5[[#This Row],[Position]]="Business Analyst",1,0)</f>
        <v>1</v>
      </c>
    </row>
    <row r="1040" spans="1:22" x14ac:dyDescent="0.2">
      <c r="A1040" s="4" t="s">
        <v>105</v>
      </c>
      <c r="B1040" s="4" t="s">
        <v>638</v>
      </c>
      <c r="C1040" s="4" t="s">
        <v>50</v>
      </c>
      <c r="D1040" s="4" t="s">
        <v>639</v>
      </c>
      <c r="E1040" s="4" t="s">
        <v>640</v>
      </c>
      <c r="F1040" s="4" t="s">
        <v>640</v>
      </c>
      <c r="G1040" s="4" t="s">
        <v>640</v>
      </c>
      <c r="H1040" s="4" t="s">
        <v>119</v>
      </c>
      <c r="I1040" s="4" t="s">
        <v>1953</v>
      </c>
      <c r="J1040" s="4" t="s">
        <v>20</v>
      </c>
      <c r="K1040" s="4" t="s">
        <v>32</v>
      </c>
      <c r="L1040" s="4" t="s">
        <v>46</v>
      </c>
      <c r="M1040" s="15">
        <v>74152</v>
      </c>
      <c r="N1040" s="15">
        <v>90272</v>
      </c>
      <c r="O1040" s="16">
        <v>82212</v>
      </c>
      <c r="P1040">
        <f t="shared" si="32"/>
        <v>0</v>
      </c>
      <c r="Q1040" t="str">
        <f t="shared" si="33"/>
        <v>Western Canada</v>
      </c>
      <c r="R1040">
        <f>IF(Table5[[#This Row],[Position]]="Data Analyst",1,0)</f>
        <v>0</v>
      </c>
      <c r="S1040">
        <f>IF(Table5[[#This Row],[Position]]="Data Engineer",1,0)</f>
        <v>0</v>
      </c>
      <c r="T1040">
        <f>IF(Table5[[#This Row],[Position]]="Risk Analyst",1,0)</f>
        <v>0</v>
      </c>
      <c r="U1040">
        <f>IF(Table5[[#This Row],[Position]]="System Analyst",1,0)</f>
        <v>0</v>
      </c>
      <c r="V1040">
        <f>IF(Table5[[#This Row],[Position]]="Business Analyst",1,0)</f>
        <v>0</v>
      </c>
    </row>
    <row r="1041" spans="1:22" x14ac:dyDescent="0.2">
      <c r="A1041" s="5" t="s">
        <v>26</v>
      </c>
      <c r="B1041" s="5" t="s">
        <v>1954</v>
      </c>
      <c r="C1041" s="5" t="s">
        <v>28</v>
      </c>
      <c r="D1041" s="5" t="s">
        <v>1469</v>
      </c>
      <c r="E1041" s="5" t="s">
        <v>1835</v>
      </c>
      <c r="F1041" s="5" t="s">
        <v>1835</v>
      </c>
      <c r="G1041" s="5" t="s">
        <v>1835</v>
      </c>
      <c r="H1041" s="5" t="s">
        <v>146</v>
      </c>
      <c r="I1041" s="5" t="s">
        <v>1955</v>
      </c>
      <c r="J1041" s="5" t="s">
        <v>20</v>
      </c>
      <c r="K1041" s="5" t="s">
        <v>32</v>
      </c>
      <c r="L1041" s="5" t="s">
        <v>21</v>
      </c>
      <c r="M1041" s="17">
        <v>64123.59</v>
      </c>
      <c r="N1041" s="17">
        <v>86600</v>
      </c>
      <c r="O1041" s="18">
        <v>75361.794999999998</v>
      </c>
      <c r="P1041">
        <f t="shared" si="32"/>
        <v>0</v>
      </c>
      <c r="Q1041" t="str">
        <f t="shared" si="33"/>
        <v>Central Canada</v>
      </c>
      <c r="R1041">
        <f>IF(Table5[[#This Row],[Position]]="Data Analyst",1,0)</f>
        <v>1</v>
      </c>
      <c r="S1041">
        <f>IF(Table5[[#This Row],[Position]]="Data Engineer",1,0)</f>
        <v>0</v>
      </c>
      <c r="T1041">
        <f>IF(Table5[[#This Row],[Position]]="Risk Analyst",1,0)</f>
        <v>0</v>
      </c>
      <c r="U1041">
        <f>IF(Table5[[#This Row],[Position]]="System Analyst",1,0)</f>
        <v>0</v>
      </c>
      <c r="V1041">
        <f>IF(Table5[[#This Row],[Position]]="Business Analyst",1,0)</f>
        <v>0</v>
      </c>
    </row>
    <row r="1042" spans="1:22" x14ac:dyDescent="0.2">
      <c r="A1042" s="4" t="s">
        <v>88</v>
      </c>
      <c r="B1042" s="4" t="s">
        <v>557</v>
      </c>
      <c r="C1042" s="4" t="s">
        <v>35</v>
      </c>
      <c r="D1042" s="4" t="s">
        <v>558</v>
      </c>
      <c r="E1042" s="4" t="s">
        <v>37</v>
      </c>
      <c r="F1042" s="4" t="s">
        <v>37</v>
      </c>
      <c r="G1042" s="4" t="s">
        <v>37</v>
      </c>
      <c r="H1042" s="4" t="s">
        <v>31</v>
      </c>
      <c r="I1042" s="4" t="s">
        <v>1956</v>
      </c>
      <c r="J1042" s="4" t="s">
        <v>20</v>
      </c>
      <c r="K1042" s="4" t="s">
        <v>32</v>
      </c>
      <c r="L1042" s="4" t="s">
        <v>33</v>
      </c>
      <c r="M1042" s="15">
        <v>120000</v>
      </c>
      <c r="N1042" s="15">
        <v>130000</v>
      </c>
      <c r="O1042" s="16">
        <v>125000</v>
      </c>
      <c r="P1042">
        <f t="shared" si="32"/>
        <v>0</v>
      </c>
      <c r="Q1042" t="str">
        <f t="shared" si="33"/>
        <v>Central Canada</v>
      </c>
      <c r="R1042">
        <f>IF(Table5[[#This Row],[Position]]="Data Analyst",1,0)</f>
        <v>0</v>
      </c>
      <c r="S1042">
        <f>IF(Table5[[#This Row],[Position]]="Data Engineer",1,0)</f>
        <v>1</v>
      </c>
      <c r="T1042">
        <f>IF(Table5[[#This Row],[Position]]="Risk Analyst",1,0)</f>
        <v>0</v>
      </c>
      <c r="U1042">
        <f>IF(Table5[[#This Row],[Position]]="System Analyst",1,0)</f>
        <v>0</v>
      </c>
      <c r="V1042">
        <f>IF(Table5[[#This Row],[Position]]="Business Analyst",1,0)</f>
        <v>0</v>
      </c>
    </row>
    <row r="1043" spans="1:22" x14ac:dyDescent="0.2">
      <c r="A1043" s="5" t="s">
        <v>48</v>
      </c>
      <c r="B1043" s="5" t="s">
        <v>1957</v>
      </c>
      <c r="C1043" s="5" t="s">
        <v>28</v>
      </c>
      <c r="D1043" s="5" t="s">
        <v>748</v>
      </c>
      <c r="E1043" s="5" t="s">
        <v>99</v>
      </c>
      <c r="F1043" s="5" t="s">
        <v>99</v>
      </c>
      <c r="G1043" s="5" t="s">
        <v>99</v>
      </c>
      <c r="H1043" s="5" t="s">
        <v>100</v>
      </c>
      <c r="I1043" s="5" t="s">
        <v>1958</v>
      </c>
      <c r="J1043" s="5" t="s">
        <v>20</v>
      </c>
      <c r="K1043" s="5" t="s">
        <v>32</v>
      </c>
      <c r="L1043" s="5" t="s">
        <v>33</v>
      </c>
      <c r="M1043" s="20">
        <v>85862.399999999994</v>
      </c>
      <c r="N1043" s="17">
        <v>114774.39999999999</v>
      </c>
      <c r="O1043" s="18">
        <v>100318.39999999999</v>
      </c>
      <c r="P1043">
        <f t="shared" si="32"/>
        <v>0</v>
      </c>
      <c r="Q1043" t="str">
        <f t="shared" si="33"/>
        <v>Western Canada</v>
      </c>
      <c r="R1043">
        <f>IF(Table5[[#This Row],[Position]]="Data Analyst",1,0)</f>
        <v>1</v>
      </c>
      <c r="S1043">
        <f>IF(Table5[[#This Row],[Position]]="Data Engineer",1,0)</f>
        <v>0</v>
      </c>
      <c r="T1043">
        <f>IF(Table5[[#This Row],[Position]]="Risk Analyst",1,0)</f>
        <v>0</v>
      </c>
      <c r="U1043">
        <f>IF(Table5[[#This Row],[Position]]="System Analyst",1,0)</f>
        <v>0</v>
      </c>
      <c r="V1043">
        <f>IF(Table5[[#This Row],[Position]]="Business Analyst",1,0)</f>
        <v>0</v>
      </c>
    </row>
    <row r="1044" spans="1:22" x14ac:dyDescent="0.2">
      <c r="A1044" s="4" t="s">
        <v>13</v>
      </c>
      <c r="B1044" s="4" t="s">
        <v>775</v>
      </c>
      <c r="C1044" s="4" t="s">
        <v>28</v>
      </c>
      <c r="D1044" s="4" t="s">
        <v>263</v>
      </c>
      <c r="E1044" s="4" t="s">
        <v>37</v>
      </c>
      <c r="F1044" s="4" t="s">
        <v>37</v>
      </c>
      <c r="G1044" s="4" t="s">
        <v>37</v>
      </c>
      <c r="H1044" s="4" t="s">
        <v>31</v>
      </c>
      <c r="I1044" s="4" t="s">
        <v>1959</v>
      </c>
      <c r="J1044" s="4" t="s">
        <v>20</v>
      </c>
      <c r="K1044" s="4" t="s">
        <v>32</v>
      </c>
      <c r="L1044" s="4" t="s">
        <v>93</v>
      </c>
      <c r="M1044" s="15">
        <v>70000</v>
      </c>
      <c r="N1044" s="15">
        <v>93000</v>
      </c>
      <c r="O1044" s="16">
        <v>81500</v>
      </c>
      <c r="P1044">
        <f t="shared" si="32"/>
        <v>0</v>
      </c>
      <c r="Q1044" t="str">
        <f t="shared" si="33"/>
        <v>Central Canada</v>
      </c>
      <c r="R1044">
        <f>IF(Table5[[#This Row],[Position]]="Data Analyst",1,0)</f>
        <v>1</v>
      </c>
      <c r="S1044">
        <f>IF(Table5[[#This Row],[Position]]="Data Engineer",1,0)</f>
        <v>0</v>
      </c>
      <c r="T1044">
        <f>IF(Table5[[#This Row],[Position]]="Risk Analyst",1,0)</f>
        <v>0</v>
      </c>
      <c r="U1044">
        <f>IF(Table5[[#This Row],[Position]]="System Analyst",1,0)</f>
        <v>0</v>
      </c>
      <c r="V1044">
        <f>IF(Table5[[#This Row],[Position]]="Business Analyst",1,0)</f>
        <v>0</v>
      </c>
    </row>
    <row r="1045" spans="1:22" x14ac:dyDescent="0.2">
      <c r="A1045" s="5" t="s">
        <v>55</v>
      </c>
      <c r="B1045" s="5" t="s">
        <v>1960</v>
      </c>
      <c r="C1045" s="5" t="s">
        <v>90</v>
      </c>
      <c r="D1045" s="5" t="s">
        <v>1961</v>
      </c>
      <c r="E1045" s="5" t="s">
        <v>166</v>
      </c>
      <c r="F1045" s="5" t="s">
        <v>166</v>
      </c>
      <c r="G1045" s="5" t="s">
        <v>166</v>
      </c>
      <c r="H1045" s="5" t="s">
        <v>146</v>
      </c>
      <c r="I1045" s="5" t="s">
        <v>1962</v>
      </c>
      <c r="J1045" s="5" t="s">
        <v>45</v>
      </c>
      <c r="K1045" s="5" t="s">
        <v>32</v>
      </c>
      <c r="L1045" s="5" t="s">
        <v>21</v>
      </c>
      <c r="M1045" s="17">
        <v>80000</v>
      </c>
      <c r="N1045" s="17">
        <v>80000</v>
      </c>
      <c r="O1045" s="18">
        <v>80000</v>
      </c>
      <c r="P1045">
        <f t="shared" si="32"/>
        <v>0</v>
      </c>
      <c r="Q1045" t="str">
        <f t="shared" si="33"/>
        <v>Central Canada</v>
      </c>
      <c r="R1045">
        <f>IF(Table5[[#This Row],[Position]]="Data Analyst",1,0)</f>
        <v>0</v>
      </c>
      <c r="S1045">
        <f>IF(Table5[[#This Row],[Position]]="Data Engineer",1,0)</f>
        <v>0</v>
      </c>
      <c r="T1045">
        <f>IF(Table5[[#This Row],[Position]]="Risk Analyst",1,0)</f>
        <v>0</v>
      </c>
      <c r="U1045">
        <f>IF(Table5[[#This Row],[Position]]="System Analyst",1,0)</f>
        <v>1</v>
      </c>
      <c r="V1045">
        <f>IF(Table5[[#This Row],[Position]]="Business Analyst",1,0)</f>
        <v>0</v>
      </c>
    </row>
    <row r="1046" spans="1:22" x14ac:dyDescent="0.2">
      <c r="A1046" s="4" t="s">
        <v>26</v>
      </c>
      <c r="B1046" s="4" t="s">
        <v>1351</v>
      </c>
      <c r="C1046" s="4" t="s">
        <v>90</v>
      </c>
      <c r="D1046" s="4" t="s">
        <v>449</v>
      </c>
      <c r="E1046" s="4" t="s">
        <v>37</v>
      </c>
      <c r="F1046" s="4" t="s">
        <v>37</v>
      </c>
      <c r="G1046" s="4" t="s">
        <v>37</v>
      </c>
      <c r="H1046" s="4" t="s">
        <v>31</v>
      </c>
      <c r="I1046" s="4" t="s">
        <v>1963</v>
      </c>
      <c r="J1046" s="4" t="s">
        <v>20</v>
      </c>
      <c r="K1046" s="4" t="s">
        <v>443</v>
      </c>
      <c r="L1046" s="4" t="s">
        <v>33</v>
      </c>
      <c r="M1046" s="15">
        <v>56000</v>
      </c>
      <c r="N1046" s="15">
        <v>100000</v>
      </c>
      <c r="O1046" s="16">
        <v>78000</v>
      </c>
      <c r="P1046">
        <f t="shared" si="32"/>
        <v>0</v>
      </c>
      <c r="Q1046" t="str">
        <f t="shared" si="33"/>
        <v>Central Canada</v>
      </c>
      <c r="R1046">
        <f>IF(Table5[[#This Row],[Position]]="Data Analyst",1,0)</f>
        <v>0</v>
      </c>
      <c r="S1046">
        <f>IF(Table5[[#This Row],[Position]]="Data Engineer",1,0)</f>
        <v>0</v>
      </c>
      <c r="T1046">
        <f>IF(Table5[[#This Row],[Position]]="Risk Analyst",1,0)</f>
        <v>0</v>
      </c>
      <c r="U1046">
        <f>IF(Table5[[#This Row],[Position]]="System Analyst",1,0)</f>
        <v>1</v>
      </c>
      <c r="V1046">
        <f>IF(Table5[[#This Row],[Position]]="Business Analyst",1,0)</f>
        <v>0</v>
      </c>
    </row>
    <row r="1047" spans="1:22" x14ac:dyDescent="0.2">
      <c r="A1047" s="5" t="s">
        <v>13</v>
      </c>
      <c r="B1047" s="5" t="s">
        <v>1964</v>
      </c>
      <c r="C1047" s="5" t="s">
        <v>35</v>
      </c>
      <c r="D1047" s="5" t="s">
        <v>1965</v>
      </c>
      <c r="E1047" s="5" t="s">
        <v>1835</v>
      </c>
      <c r="F1047" s="5" t="s">
        <v>1835</v>
      </c>
      <c r="G1047" s="5" t="s">
        <v>1835</v>
      </c>
      <c r="H1047" s="5" t="s">
        <v>146</v>
      </c>
      <c r="I1047" s="5" t="s">
        <v>1966</v>
      </c>
      <c r="J1047" s="5" t="s">
        <v>20</v>
      </c>
      <c r="K1047" s="5" t="s">
        <v>32</v>
      </c>
      <c r="L1047" s="5" t="s">
        <v>21</v>
      </c>
      <c r="M1047" s="17">
        <v>69000</v>
      </c>
      <c r="N1047" s="17">
        <v>80000</v>
      </c>
      <c r="O1047" s="18">
        <v>74500</v>
      </c>
      <c r="P1047">
        <f t="shared" si="32"/>
        <v>0</v>
      </c>
      <c r="Q1047" t="str">
        <f t="shared" si="33"/>
        <v>Central Canada</v>
      </c>
      <c r="R1047">
        <f>IF(Table5[[#This Row],[Position]]="Data Analyst",1,0)</f>
        <v>0</v>
      </c>
      <c r="S1047">
        <f>IF(Table5[[#This Row],[Position]]="Data Engineer",1,0)</f>
        <v>1</v>
      </c>
      <c r="T1047">
        <f>IF(Table5[[#This Row],[Position]]="Risk Analyst",1,0)</f>
        <v>0</v>
      </c>
      <c r="U1047">
        <f>IF(Table5[[#This Row],[Position]]="System Analyst",1,0)</f>
        <v>0</v>
      </c>
      <c r="V1047">
        <f>IF(Table5[[#This Row],[Position]]="Business Analyst",1,0)</f>
        <v>0</v>
      </c>
    </row>
    <row r="1048" spans="1:22" x14ac:dyDescent="0.2">
      <c r="A1048" s="4" t="s">
        <v>105</v>
      </c>
      <c r="B1048" s="4" t="s">
        <v>28</v>
      </c>
      <c r="C1048" s="4" t="s">
        <v>28</v>
      </c>
      <c r="D1048" s="4" t="s">
        <v>1967</v>
      </c>
      <c r="E1048" s="4" t="s">
        <v>30</v>
      </c>
      <c r="F1048" s="4" t="s">
        <v>30</v>
      </c>
      <c r="G1048" s="4" t="s">
        <v>30</v>
      </c>
      <c r="H1048" s="4" t="s">
        <v>31</v>
      </c>
      <c r="I1048" s="4" t="s">
        <v>1968</v>
      </c>
      <c r="J1048" s="4" t="s">
        <v>20</v>
      </c>
      <c r="K1048" s="4" t="s">
        <v>32</v>
      </c>
      <c r="L1048" s="4" t="s">
        <v>33</v>
      </c>
      <c r="M1048" s="15">
        <v>53000</v>
      </c>
      <c r="N1048" s="15">
        <v>84000</v>
      </c>
      <c r="O1048" s="16">
        <v>68500</v>
      </c>
      <c r="P1048">
        <f t="shared" si="32"/>
        <v>0</v>
      </c>
      <c r="Q1048" t="str">
        <f t="shared" si="33"/>
        <v>Central Canada</v>
      </c>
      <c r="R1048">
        <f>IF(Table5[[#This Row],[Position]]="Data Analyst",1,0)</f>
        <v>1</v>
      </c>
      <c r="S1048">
        <f>IF(Table5[[#This Row],[Position]]="Data Engineer",1,0)</f>
        <v>0</v>
      </c>
      <c r="T1048">
        <f>IF(Table5[[#This Row],[Position]]="Risk Analyst",1,0)</f>
        <v>0</v>
      </c>
      <c r="U1048">
        <f>IF(Table5[[#This Row],[Position]]="System Analyst",1,0)</f>
        <v>0</v>
      </c>
      <c r="V1048">
        <f>IF(Table5[[#This Row],[Position]]="Business Analyst",1,0)</f>
        <v>0</v>
      </c>
    </row>
    <row r="1049" spans="1:22" x14ac:dyDescent="0.2">
      <c r="A1049" s="5" t="s">
        <v>48</v>
      </c>
      <c r="B1049" s="5" t="s">
        <v>1621</v>
      </c>
      <c r="C1049" s="5" t="s">
        <v>23</v>
      </c>
      <c r="D1049" s="5" t="s">
        <v>1622</v>
      </c>
      <c r="E1049" s="5" t="s">
        <v>1969</v>
      </c>
      <c r="F1049" s="5" t="s">
        <v>1969</v>
      </c>
      <c r="G1049" s="5" t="s">
        <v>1969</v>
      </c>
      <c r="H1049" s="5" t="s">
        <v>31</v>
      </c>
      <c r="I1049" s="5" t="s">
        <v>1970</v>
      </c>
      <c r="J1049" s="5" t="s">
        <v>20</v>
      </c>
      <c r="K1049" s="5" t="s">
        <v>17</v>
      </c>
      <c r="L1049" s="5" t="s">
        <v>301</v>
      </c>
      <c r="M1049" s="17">
        <v>70000</v>
      </c>
      <c r="N1049" s="17">
        <v>87000</v>
      </c>
      <c r="O1049" s="18">
        <v>78500</v>
      </c>
      <c r="P1049">
        <f t="shared" si="32"/>
        <v>0</v>
      </c>
      <c r="Q1049" t="str">
        <f t="shared" si="33"/>
        <v>Central Canada</v>
      </c>
      <c r="R1049">
        <f>IF(Table5[[#This Row],[Position]]="Data Analyst",1,0)</f>
        <v>0</v>
      </c>
      <c r="S1049">
        <f>IF(Table5[[#This Row],[Position]]="Data Engineer",1,0)</f>
        <v>0</v>
      </c>
      <c r="T1049">
        <f>IF(Table5[[#This Row],[Position]]="Risk Analyst",1,0)</f>
        <v>0</v>
      </c>
      <c r="U1049">
        <f>IF(Table5[[#This Row],[Position]]="System Analyst",1,0)</f>
        <v>0</v>
      </c>
      <c r="V1049">
        <f>IF(Table5[[#This Row],[Position]]="Business Analyst",1,0)</f>
        <v>1</v>
      </c>
    </row>
    <row r="1050" spans="1:22" x14ac:dyDescent="0.2">
      <c r="A1050" s="4" t="s">
        <v>105</v>
      </c>
      <c r="B1050" s="4" t="s">
        <v>1971</v>
      </c>
      <c r="C1050" s="4" t="s">
        <v>90</v>
      </c>
      <c r="D1050" s="4" t="s">
        <v>1972</v>
      </c>
      <c r="E1050" s="4" t="s">
        <v>908</v>
      </c>
      <c r="F1050" s="4" t="s">
        <v>908</v>
      </c>
      <c r="G1050" s="4" t="s">
        <v>908</v>
      </c>
      <c r="H1050" s="4" t="s">
        <v>31</v>
      </c>
      <c r="I1050" s="4" t="s">
        <v>1973</v>
      </c>
      <c r="J1050" s="4" t="s">
        <v>20</v>
      </c>
      <c r="K1050" s="4" t="s">
        <v>32</v>
      </c>
      <c r="L1050" s="4" t="s">
        <v>21</v>
      </c>
      <c r="M1050" s="15">
        <v>35000</v>
      </c>
      <c r="N1050" s="15">
        <v>65000</v>
      </c>
      <c r="O1050" s="16">
        <v>50000</v>
      </c>
      <c r="P1050">
        <f t="shared" si="32"/>
        <v>0</v>
      </c>
      <c r="Q1050" t="str">
        <f t="shared" si="33"/>
        <v>Central Canada</v>
      </c>
      <c r="R1050">
        <f>IF(Table5[[#This Row],[Position]]="Data Analyst",1,0)</f>
        <v>0</v>
      </c>
      <c r="S1050">
        <f>IF(Table5[[#This Row],[Position]]="Data Engineer",1,0)</f>
        <v>0</v>
      </c>
      <c r="T1050">
        <f>IF(Table5[[#This Row],[Position]]="Risk Analyst",1,0)</f>
        <v>0</v>
      </c>
      <c r="U1050">
        <f>IF(Table5[[#This Row],[Position]]="System Analyst",1,0)</f>
        <v>1</v>
      </c>
      <c r="V1050">
        <f>IF(Table5[[#This Row],[Position]]="Business Analyst",1,0)</f>
        <v>0</v>
      </c>
    </row>
    <row r="1051" spans="1:22" x14ac:dyDescent="0.2">
      <c r="A1051" s="5" t="s">
        <v>88</v>
      </c>
      <c r="B1051" s="5" t="s">
        <v>1974</v>
      </c>
      <c r="C1051" s="5" t="s">
        <v>23</v>
      </c>
      <c r="D1051" s="5" t="s">
        <v>449</v>
      </c>
      <c r="E1051" s="5" t="s">
        <v>37</v>
      </c>
      <c r="F1051" s="5" t="s">
        <v>37</v>
      </c>
      <c r="G1051" s="5" t="s">
        <v>37</v>
      </c>
      <c r="H1051" s="5" t="s">
        <v>31</v>
      </c>
      <c r="I1051" s="5" t="s">
        <v>1975</v>
      </c>
      <c r="J1051" s="5" t="s">
        <v>20</v>
      </c>
      <c r="K1051" s="5" t="s">
        <v>32</v>
      </c>
      <c r="L1051" s="5" t="s">
        <v>33</v>
      </c>
      <c r="M1051" s="17">
        <v>60000</v>
      </c>
      <c r="N1051" s="17">
        <v>99000</v>
      </c>
      <c r="O1051" s="18">
        <v>79500</v>
      </c>
      <c r="P1051">
        <f t="shared" si="32"/>
        <v>0</v>
      </c>
      <c r="Q1051" t="str">
        <f t="shared" si="33"/>
        <v>Central Canada</v>
      </c>
      <c r="R1051">
        <f>IF(Table5[[#This Row],[Position]]="Data Analyst",1,0)</f>
        <v>0</v>
      </c>
      <c r="S1051">
        <f>IF(Table5[[#This Row],[Position]]="Data Engineer",1,0)</f>
        <v>0</v>
      </c>
      <c r="T1051">
        <f>IF(Table5[[#This Row],[Position]]="Risk Analyst",1,0)</f>
        <v>0</v>
      </c>
      <c r="U1051">
        <f>IF(Table5[[#This Row],[Position]]="System Analyst",1,0)</f>
        <v>0</v>
      </c>
      <c r="V1051">
        <f>IF(Table5[[#This Row],[Position]]="Business Analyst",1,0)</f>
        <v>1</v>
      </c>
    </row>
    <row r="1052" spans="1:22" x14ac:dyDescent="0.2">
      <c r="A1052" s="4" t="s">
        <v>22</v>
      </c>
      <c r="B1052" s="4" t="s">
        <v>23</v>
      </c>
      <c r="C1052" s="4" t="s">
        <v>23</v>
      </c>
      <c r="D1052" s="4" t="s">
        <v>1860</v>
      </c>
      <c r="E1052" s="4" t="s">
        <v>810</v>
      </c>
      <c r="F1052" s="4" t="s">
        <v>810</v>
      </c>
      <c r="G1052" s="4" t="s">
        <v>810</v>
      </c>
      <c r="H1052" s="4" t="s">
        <v>31</v>
      </c>
      <c r="I1052" s="4" t="s">
        <v>1976</v>
      </c>
      <c r="J1052" s="4" t="s">
        <v>20</v>
      </c>
      <c r="K1052" s="4" t="s">
        <v>32</v>
      </c>
      <c r="L1052" s="4" t="s">
        <v>21</v>
      </c>
      <c r="M1052" s="15">
        <v>93600</v>
      </c>
      <c r="N1052" s="15">
        <v>114400</v>
      </c>
      <c r="O1052" s="16">
        <v>104000</v>
      </c>
      <c r="P1052">
        <f t="shared" si="32"/>
        <v>0</v>
      </c>
      <c r="Q1052" t="str">
        <f t="shared" si="33"/>
        <v>Central Canada</v>
      </c>
      <c r="R1052">
        <f>IF(Table5[[#This Row],[Position]]="Data Analyst",1,0)</f>
        <v>0</v>
      </c>
      <c r="S1052">
        <f>IF(Table5[[#This Row],[Position]]="Data Engineer",1,0)</f>
        <v>0</v>
      </c>
      <c r="T1052">
        <f>IF(Table5[[#This Row],[Position]]="Risk Analyst",1,0)</f>
        <v>0</v>
      </c>
      <c r="U1052">
        <f>IF(Table5[[#This Row],[Position]]="System Analyst",1,0)</f>
        <v>0</v>
      </c>
      <c r="V1052">
        <f>IF(Table5[[#This Row],[Position]]="Business Analyst",1,0)</f>
        <v>1</v>
      </c>
    </row>
    <row r="1053" spans="1:22" x14ac:dyDescent="0.2">
      <c r="A1053" s="5" t="s">
        <v>105</v>
      </c>
      <c r="B1053" s="5" t="s">
        <v>172</v>
      </c>
      <c r="C1053" s="5" t="s">
        <v>28</v>
      </c>
      <c r="D1053" s="5" t="s">
        <v>173</v>
      </c>
      <c r="E1053" s="5" t="s">
        <v>99</v>
      </c>
      <c r="F1053" s="5" t="s">
        <v>99</v>
      </c>
      <c r="G1053" s="5" t="s">
        <v>99</v>
      </c>
      <c r="H1053" s="5" t="s">
        <v>100</v>
      </c>
      <c r="I1053" s="5" t="s">
        <v>1977</v>
      </c>
      <c r="J1053" s="5" t="s">
        <v>20</v>
      </c>
      <c r="K1053" s="5" t="s">
        <v>32</v>
      </c>
      <c r="L1053" s="5" t="s">
        <v>21</v>
      </c>
      <c r="M1053" s="17">
        <v>60000</v>
      </c>
      <c r="N1053" s="17">
        <v>100000</v>
      </c>
      <c r="O1053" s="18">
        <v>80000</v>
      </c>
      <c r="P1053">
        <f t="shared" si="32"/>
        <v>0</v>
      </c>
      <c r="Q1053" t="str">
        <f t="shared" si="33"/>
        <v>Western Canada</v>
      </c>
      <c r="R1053">
        <f>IF(Table5[[#This Row],[Position]]="Data Analyst",1,0)</f>
        <v>1</v>
      </c>
      <c r="S1053">
        <f>IF(Table5[[#This Row],[Position]]="Data Engineer",1,0)</f>
        <v>0</v>
      </c>
      <c r="T1053">
        <f>IF(Table5[[#This Row],[Position]]="Risk Analyst",1,0)</f>
        <v>0</v>
      </c>
      <c r="U1053">
        <f>IF(Table5[[#This Row],[Position]]="System Analyst",1,0)</f>
        <v>0</v>
      </c>
      <c r="V1053">
        <f>IF(Table5[[#This Row],[Position]]="Business Analyst",1,0)</f>
        <v>0</v>
      </c>
    </row>
    <row r="1054" spans="1:22" x14ac:dyDescent="0.2">
      <c r="A1054" s="4" t="s">
        <v>22</v>
      </c>
      <c r="B1054" s="4" t="s">
        <v>542</v>
      </c>
      <c r="C1054" s="4" t="s">
        <v>23</v>
      </c>
      <c r="D1054" s="4" t="s">
        <v>449</v>
      </c>
      <c r="E1054" s="4" t="s">
        <v>37</v>
      </c>
      <c r="F1054" s="4" t="s">
        <v>37</v>
      </c>
      <c r="G1054" s="4" t="s">
        <v>37</v>
      </c>
      <c r="H1054" s="4" t="s">
        <v>31</v>
      </c>
      <c r="I1054" s="4" t="s">
        <v>1979</v>
      </c>
      <c r="J1054" s="4" t="s">
        <v>20</v>
      </c>
      <c r="K1054" s="4" t="s">
        <v>32</v>
      </c>
      <c r="L1054" s="4" t="s">
        <v>33</v>
      </c>
      <c r="M1054" s="15">
        <v>65000</v>
      </c>
      <c r="N1054" s="15">
        <v>87000</v>
      </c>
      <c r="O1054" s="16">
        <v>76000</v>
      </c>
      <c r="P1054">
        <f t="shared" si="32"/>
        <v>0</v>
      </c>
      <c r="Q1054" t="str">
        <f t="shared" si="33"/>
        <v>Central Canada</v>
      </c>
      <c r="R1054">
        <f>IF(Table5[[#This Row],[Position]]="Data Analyst",1,0)</f>
        <v>0</v>
      </c>
      <c r="S1054">
        <f>IF(Table5[[#This Row],[Position]]="Data Engineer",1,0)</f>
        <v>0</v>
      </c>
      <c r="T1054">
        <f>IF(Table5[[#This Row],[Position]]="Risk Analyst",1,0)</f>
        <v>0</v>
      </c>
      <c r="U1054">
        <f>IF(Table5[[#This Row],[Position]]="System Analyst",1,0)</f>
        <v>0</v>
      </c>
      <c r="V1054">
        <f>IF(Table5[[#This Row],[Position]]="Business Analyst",1,0)</f>
        <v>1</v>
      </c>
    </row>
    <row r="1055" spans="1:22" x14ac:dyDescent="0.2">
      <c r="A1055" s="5" t="s">
        <v>105</v>
      </c>
      <c r="B1055" s="5" t="s">
        <v>366</v>
      </c>
      <c r="C1055" s="5" t="s">
        <v>28</v>
      </c>
      <c r="D1055" s="5" t="s">
        <v>367</v>
      </c>
      <c r="E1055" s="5" t="s">
        <v>368</v>
      </c>
      <c r="F1055" s="5" t="s">
        <v>368</v>
      </c>
      <c r="G1055" s="5" t="s">
        <v>368</v>
      </c>
      <c r="H1055" s="5" t="s">
        <v>186</v>
      </c>
      <c r="I1055" s="5" t="s">
        <v>1980</v>
      </c>
      <c r="J1055" s="5" t="s">
        <v>20</v>
      </c>
      <c r="K1055" s="5" t="s">
        <v>32</v>
      </c>
      <c r="L1055" s="5" t="s">
        <v>150</v>
      </c>
      <c r="M1055" s="17">
        <v>47000</v>
      </c>
      <c r="N1055" s="17">
        <v>58000</v>
      </c>
      <c r="O1055" s="18">
        <v>52500</v>
      </c>
      <c r="P1055">
        <f t="shared" si="32"/>
        <v>0</v>
      </c>
      <c r="Q1055" t="str">
        <f t="shared" si="33"/>
        <v>Atlantic Canada</v>
      </c>
      <c r="R1055">
        <f>IF(Table5[[#This Row],[Position]]="Data Analyst",1,0)</f>
        <v>1</v>
      </c>
      <c r="S1055">
        <f>IF(Table5[[#This Row],[Position]]="Data Engineer",1,0)</f>
        <v>0</v>
      </c>
      <c r="T1055">
        <f>IF(Table5[[#This Row],[Position]]="Risk Analyst",1,0)</f>
        <v>0</v>
      </c>
      <c r="U1055">
        <f>IF(Table5[[#This Row],[Position]]="System Analyst",1,0)</f>
        <v>0</v>
      </c>
      <c r="V1055">
        <f>IF(Table5[[#This Row],[Position]]="Business Analyst",1,0)</f>
        <v>0</v>
      </c>
    </row>
    <row r="1056" spans="1:22" x14ac:dyDescent="0.2">
      <c r="A1056" s="4" t="s">
        <v>22</v>
      </c>
      <c r="B1056" s="4" t="s">
        <v>23</v>
      </c>
      <c r="C1056" s="4" t="s">
        <v>23</v>
      </c>
      <c r="D1056" s="4" t="s">
        <v>1563</v>
      </c>
      <c r="E1056" s="4" t="s">
        <v>1564</v>
      </c>
      <c r="F1056" s="4" t="s">
        <v>1564</v>
      </c>
      <c r="G1056" s="4" t="s">
        <v>1564</v>
      </c>
      <c r="H1056" s="4" t="s">
        <v>53</v>
      </c>
      <c r="I1056" s="4" t="s">
        <v>1981</v>
      </c>
      <c r="J1056" s="4" t="s">
        <v>20</v>
      </c>
      <c r="K1056" s="4" t="s">
        <v>32</v>
      </c>
      <c r="L1056" s="4" t="s">
        <v>33</v>
      </c>
      <c r="M1056" s="15">
        <v>50000</v>
      </c>
      <c r="N1056" s="15">
        <v>60000</v>
      </c>
      <c r="O1056" s="16">
        <v>55000</v>
      </c>
      <c r="P1056">
        <f t="shared" si="32"/>
        <v>0</v>
      </c>
      <c r="Q1056" t="str">
        <f t="shared" si="33"/>
        <v>Western Canada</v>
      </c>
      <c r="R1056">
        <f>IF(Table5[[#This Row],[Position]]="Data Analyst",1,0)</f>
        <v>0</v>
      </c>
      <c r="S1056">
        <f>IF(Table5[[#This Row],[Position]]="Data Engineer",1,0)</f>
        <v>0</v>
      </c>
      <c r="T1056">
        <f>IF(Table5[[#This Row],[Position]]="Risk Analyst",1,0)</f>
        <v>0</v>
      </c>
      <c r="U1056">
        <f>IF(Table5[[#This Row],[Position]]="System Analyst",1,0)</f>
        <v>0</v>
      </c>
      <c r="V1056">
        <f>IF(Table5[[#This Row],[Position]]="Business Analyst",1,0)</f>
        <v>1</v>
      </c>
    </row>
    <row r="1057" spans="1:22" x14ac:dyDescent="0.2">
      <c r="A1057" s="5" t="s">
        <v>105</v>
      </c>
      <c r="B1057" s="5" t="s">
        <v>210</v>
      </c>
      <c r="C1057" s="5" t="s">
        <v>28</v>
      </c>
      <c r="D1057" s="5" t="s">
        <v>211</v>
      </c>
      <c r="E1057" s="5" t="s">
        <v>212</v>
      </c>
      <c r="F1057" s="5" t="s">
        <v>212</v>
      </c>
      <c r="G1057" s="5" t="s">
        <v>212</v>
      </c>
      <c r="H1057" s="5" t="s">
        <v>31</v>
      </c>
      <c r="I1057" s="5" t="s">
        <v>1982</v>
      </c>
      <c r="J1057" s="5" t="s">
        <v>20</v>
      </c>
      <c r="K1057" s="5" t="s">
        <v>32</v>
      </c>
      <c r="L1057" s="5" t="s">
        <v>21</v>
      </c>
      <c r="M1057" s="17">
        <v>70000</v>
      </c>
      <c r="N1057" s="17">
        <v>76000</v>
      </c>
      <c r="O1057" s="18">
        <v>73000</v>
      </c>
      <c r="P1057">
        <f t="shared" si="32"/>
        <v>0</v>
      </c>
      <c r="Q1057" t="str">
        <f t="shared" si="33"/>
        <v>Central Canada</v>
      </c>
      <c r="R1057">
        <f>IF(Table5[[#This Row],[Position]]="Data Analyst",1,0)</f>
        <v>1</v>
      </c>
      <c r="S1057">
        <f>IF(Table5[[#This Row],[Position]]="Data Engineer",1,0)</f>
        <v>0</v>
      </c>
      <c r="T1057">
        <f>IF(Table5[[#This Row],[Position]]="Risk Analyst",1,0)</f>
        <v>0</v>
      </c>
      <c r="U1057">
        <f>IF(Table5[[#This Row],[Position]]="System Analyst",1,0)</f>
        <v>0</v>
      </c>
      <c r="V1057">
        <f>IF(Table5[[#This Row],[Position]]="Business Analyst",1,0)</f>
        <v>0</v>
      </c>
    </row>
    <row r="1058" spans="1:22" x14ac:dyDescent="0.2">
      <c r="A1058" s="4" t="s">
        <v>13</v>
      </c>
      <c r="B1058" s="4" t="s">
        <v>1619</v>
      </c>
      <c r="C1058" s="4" t="s">
        <v>28</v>
      </c>
      <c r="D1058" s="4" t="s">
        <v>439</v>
      </c>
      <c r="E1058" s="4" t="s">
        <v>440</v>
      </c>
      <c r="F1058" s="4" t="s">
        <v>440</v>
      </c>
      <c r="G1058" s="4" t="s">
        <v>440</v>
      </c>
      <c r="H1058" s="4" t="s">
        <v>53</v>
      </c>
      <c r="I1058" s="4" t="s">
        <v>1983</v>
      </c>
      <c r="J1058" s="4" t="s">
        <v>20</v>
      </c>
      <c r="K1058" s="4" t="s">
        <v>32</v>
      </c>
      <c r="L1058" s="4" t="s">
        <v>21</v>
      </c>
      <c r="M1058" s="15">
        <v>87734.399999999994</v>
      </c>
      <c r="N1058" s="15">
        <v>87734.399999999994</v>
      </c>
      <c r="O1058" s="16">
        <v>87734.399999999994</v>
      </c>
      <c r="P1058">
        <f t="shared" si="32"/>
        <v>0</v>
      </c>
      <c r="Q1058" t="str">
        <f t="shared" si="33"/>
        <v>Western Canada</v>
      </c>
      <c r="R1058">
        <f>IF(Table5[[#This Row],[Position]]="Data Analyst",1,0)</f>
        <v>1</v>
      </c>
      <c r="S1058">
        <f>IF(Table5[[#This Row],[Position]]="Data Engineer",1,0)</f>
        <v>0</v>
      </c>
      <c r="T1058">
        <f>IF(Table5[[#This Row],[Position]]="Risk Analyst",1,0)</f>
        <v>0</v>
      </c>
      <c r="U1058">
        <f>IF(Table5[[#This Row],[Position]]="System Analyst",1,0)</f>
        <v>0</v>
      </c>
      <c r="V1058">
        <f>IF(Table5[[#This Row],[Position]]="Business Analyst",1,0)</f>
        <v>0</v>
      </c>
    </row>
    <row r="1059" spans="1:22" x14ac:dyDescent="0.2">
      <c r="A1059" s="5" t="s">
        <v>26</v>
      </c>
      <c r="B1059" s="5" t="s">
        <v>1984</v>
      </c>
      <c r="C1059" s="5" t="s">
        <v>50</v>
      </c>
      <c r="D1059" s="5" t="s">
        <v>937</v>
      </c>
      <c r="E1059" s="5" t="s">
        <v>1835</v>
      </c>
      <c r="F1059" s="5" t="s">
        <v>1835</v>
      </c>
      <c r="G1059" s="5" t="s">
        <v>1835</v>
      </c>
      <c r="H1059" s="5" t="s">
        <v>146</v>
      </c>
      <c r="I1059" s="5" t="s">
        <v>1985</v>
      </c>
      <c r="J1059" s="5" t="s">
        <v>20</v>
      </c>
      <c r="K1059" s="5" t="s">
        <v>32</v>
      </c>
      <c r="L1059" s="5" t="s">
        <v>21</v>
      </c>
      <c r="M1059" s="17">
        <v>64123.59</v>
      </c>
      <c r="N1059" s="17">
        <v>86600</v>
      </c>
      <c r="O1059" s="18">
        <v>75361.794999999998</v>
      </c>
      <c r="P1059">
        <f t="shared" si="32"/>
        <v>0</v>
      </c>
      <c r="Q1059" t="str">
        <f t="shared" si="33"/>
        <v>Central Canada</v>
      </c>
      <c r="R1059">
        <f>IF(Table5[[#This Row],[Position]]="Data Analyst",1,0)</f>
        <v>0</v>
      </c>
      <c r="S1059">
        <f>IF(Table5[[#This Row],[Position]]="Data Engineer",1,0)</f>
        <v>0</v>
      </c>
      <c r="T1059">
        <f>IF(Table5[[#This Row],[Position]]="Risk Analyst",1,0)</f>
        <v>0</v>
      </c>
      <c r="U1059">
        <f>IF(Table5[[#This Row],[Position]]="System Analyst",1,0)</f>
        <v>0</v>
      </c>
      <c r="V1059">
        <f>IF(Table5[[#This Row],[Position]]="Business Analyst",1,0)</f>
        <v>0</v>
      </c>
    </row>
    <row r="1060" spans="1:22" x14ac:dyDescent="0.2">
      <c r="A1060" s="4" t="s">
        <v>26</v>
      </c>
      <c r="B1060" s="4" t="s">
        <v>1986</v>
      </c>
      <c r="C1060" s="4" t="s">
        <v>28</v>
      </c>
      <c r="D1060" s="4" t="s">
        <v>519</v>
      </c>
      <c r="E1060" s="4" t="s">
        <v>30</v>
      </c>
      <c r="F1060" s="4" t="s">
        <v>30</v>
      </c>
      <c r="G1060" s="4" t="s">
        <v>30</v>
      </c>
      <c r="H1060" s="4" t="s">
        <v>31</v>
      </c>
      <c r="I1060" s="4" t="s">
        <v>1885</v>
      </c>
      <c r="J1060" s="4" t="s">
        <v>20</v>
      </c>
      <c r="K1060" s="4" t="s">
        <v>32</v>
      </c>
      <c r="L1060" s="4" t="s">
        <v>21</v>
      </c>
      <c r="M1060" s="15">
        <v>72883.199999999997</v>
      </c>
      <c r="N1060" s="15">
        <v>89440</v>
      </c>
      <c r="O1060" s="16">
        <v>81161.600000000006</v>
      </c>
      <c r="P1060">
        <f t="shared" si="32"/>
        <v>0</v>
      </c>
      <c r="Q1060" t="str">
        <f t="shared" si="33"/>
        <v>Central Canada</v>
      </c>
      <c r="R1060">
        <f>IF(Table5[[#This Row],[Position]]="Data Analyst",1,0)</f>
        <v>1</v>
      </c>
      <c r="S1060">
        <f>IF(Table5[[#This Row],[Position]]="Data Engineer",1,0)</f>
        <v>0</v>
      </c>
      <c r="T1060">
        <f>IF(Table5[[#This Row],[Position]]="Risk Analyst",1,0)</f>
        <v>0</v>
      </c>
      <c r="U1060">
        <f>IF(Table5[[#This Row],[Position]]="System Analyst",1,0)</f>
        <v>0</v>
      </c>
      <c r="V1060">
        <f>IF(Table5[[#This Row],[Position]]="Business Analyst",1,0)</f>
        <v>0</v>
      </c>
    </row>
    <row r="1061" spans="1:22" x14ac:dyDescent="0.2">
      <c r="A1061" s="5" t="s">
        <v>13</v>
      </c>
      <c r="B1061" s="5" t="s">
        <v>1987</v>
      </c>
      <c r="C1061" s="5" t="s">
        <v>50</v>
      </c>
      <c r="D1061" s="5" t="s">
        <v>1988</v>
      </c>
      <c r="E1061" s="5" t="s">
        <v>1989</v>
      </c>
      <c r="F1061" s="5" t="s">
        <v>1989</v>
      </c>
      <c r="G1061" s="5" t="s">
        <v>1989</v>
      </c>
      <c r="H1061" s="5" t="s">
        <v>18</v>
      </c>
      <c r="I1061" s="5" t="s">
        <v>1990</v>
      </c>
      <c r="J1061" s="5" t="s">
        <v>20</v>
      </c>
      <c r="K1061" s="5" t="s">
        <v>32</v>
      </c>
      <c r="L1061" s="5" t="s">
        <v>33</v>
      </c>
      <c r="M1061" s="17">
        <v>76000</v>
      </c>
      <c r="N1061" s="17">
        <v>89440</v>
      </c>
      <c r="O1061" s="18">
        <v>82720</v>
      </c>
      <c r="P1061">
        <f t="shared" si="32"/>
        <v>0</v>
      </c>
      <c r="Q1061" t="str">
        <f t="shared" si="33"/>
        <v>Northern Canada</v>
      </c>
      <c r="R1061">
        <f>IF(Table5[[#This Row],[Position]]="Data Analyst",1,0)</f>
        <v>0</v>
      </c>
      <c r="S1061">
        <f>IF(Table5[[#This Row],[Position]]="Data Engineer",1,0)</f>
        <v>0</v>
      </c>
      <c r="T1061">
        <f>IF(Table5[[#This Row],[Position]]="Risk Analyst",1,0)</f>
        <v>0</v>
      </c>
      <c r="U1061">
        <f>IF(Table5[[#This Row],[Position]]="System Analyst",1,0)</f>
        <v>0</v>
      </c>
      <c r="V1061">
        <f>IF(Table5[[#This Row],[Position]]="Business Analyst",1,0)</f>
        <v>0</v>
      </c>
    </row>
    <row r="1062" spans="1:22" x14ac:dyDescent="0.2">
      <c r="A1062" s="4" t="s">
        <v>13</v>
      </c>
      <c r="B1062" s="4" t="s">
        <v>1991</v>
      </c>
      <c r="C1062" s="4" t="s">
        <v>67</v>
      </c>
      <c r="D1062" s="4" t="s">
        <v>1992</v>
      </c>
      <c r="E1062" s="4" t="s">
        <v>17</v>
      </c>
      <c r="F1062" s="4" t="s">
        <v>17</v>
      </c>
      <c r="G1062" s="4" t="s">
        <v>17</v>
      </c>
      <c r="H1062" s="4" t="s">
        <v>18</v>
      </c>
      <c r="I1062" s="4" t="s">
        <v>1993</v>
      </c>
      <c r="J1062" s="4" t="s">
        <v>20</v>
      </c>
      <c r="K1062" s="4" t="s">
        <v>17</v>
      </c>
      <c r="L1062" s="4" t="s">
        <v>21</v>
      </c>
      <c r="M1062" s="15">
        <v>76000</v>
      </c>
      <c r="N1062" s="15">
        <v>89440</v>
      </c>
      <c r="O1062" s="16">
        <v>82720</v>
      </c>
      <c r="P1062">
        <f t="shared" si="32"/>
        <v>1</v>
      </c>
      <c r="Q1062" t="str">
        <f t="shared" si="33"/>
        <v>Northern Canada</v>
      </c>
      <c r="R1062">
        <f>IF(Table5[[#This Row],[Position]]="Data Analyst",1,0)</f>
        <v>0</v>
      </c>
      <c r="S1062">
        <f>IF(Table5[[#This Row],[Position]]="Data Engineer",1,0)</f>
        <v>0</v>
      </c>
      <c r="T1062">
        <f>IF(Table5[[#This Row],[Position]]="Risk Analyst",1,0)</f>
        <v>0</v>
      </c>
      <c r="U1062">
        <f>IF(Table5[[#This Row],[Position]]="System Analyst",1,0)</f>
        <v>0</v>
      </c>
      <c r="V1062">
        <f>IF(Table5[[#This Row],[Position]]="Business Analyst",1,0)</f>
        <v>0</v>
      </c>
    </row>
    <row r="1063" spans="1:22" x14ac:dyDescent="0.2">
      <c r="A1063" s="5" t="s">
        <v>22</v>
      </c>
      <c r="B1063" s="5" t="s">
        <v>23</v>
      </c>
      <c r="C1063" s="5" t="s">
        <v>23</v>
      </c>
      <c r="D1063" s="5" t="s">
        <v>24</v>
      </c>
      <c r="E1063" s="5" t="s">
        <v>17</v>
      </c>
      <c r="F1063" s="5" t="s">
        <v>17</v>
      </c>
      <c r="G1063" s="5" t="s">
        <v>17</v>
      </c>
      <c r="H1063" s="5" t="s">
        <v>18</v>
      </c>
      <c r="I1063" s="5" t="s">
        <v>1994</v>
      </c>
      <c r="J1063" s="5" t="s">
        <v>20</v>
      </c>
      <c r="K1063" s="5" t="s">
        <v>17</v>
      </c>
      <c r="L1063" s="5" t="s">
        <v>21</v>
      </c>
      <c r="M1063" s="17">
        <v>65000</v>
      </c>
      <c r="N1063" s="17">
        <v>87000</v>
      </c>
      <c r="O1063" s="18">
        <v>76000</v>
      </c>
      <c r="P1063">
        <f t="shared" si="32"/>
        <v>1</v>
      </c>
      <c r="Q1063" t="str">
        <f t="shared" si="33"/>
        <v>Northern Canada</v>
      </c>
      <c r="R1063">
        <f>IF(Table5[[#This Row],[Position]]="Data Analyst",1,0)</f>
        <v>0</v>
      </c>
      <c r="S1063">
        <f>IF(Table5[[#This Row],[Position]]="Data Engineer",1,0)</f>
        <v>0</v>
      </c>
      <c r="T1063">
        <f>IF(Table5[[#This Row],[Position]]="Risk Analyst",1,0)</f>
        <v>0</v>
      </c>
      <c r="U1063">
        <f>IF(Table5[[#This Row],[Position]]="System Analyst",1,0)</f>
        <v>0</v>
      </c>
      <c r="V1063">
        <f>IF(Table5[[#This Row],[Position]]="Business Analyst",1,0)</f>
        <v>1</v>
      </c>
    </row>
    <row r="1064" spans="1:22" x14ac:dyDescent="0.2">
      <c r="A1064" s="4" t="s">
        <v>88</v>
      </c>
      <c r="B1064" s="4" t="s">
        <v>645</v>
      </c>
      <c r="C1064" s="4" t="s">
        <v>28</v>
      </c>
      <c r="D1064" s="4" t="s">
        <v>866</v>
      </c>
      <c r="E1064" s="4" t="s">
        <v>316</v>
      </c>
      <c r="F1064" s="4" t="s">
        <v>316</v>
      </c>
      <c r="G1064" s="4" t="s">
        <v>316</v>
      </c>
      <c r="H1064" s="4" t="s">
        <v>18</v>
      </c>
      <c r="I1064" s="4" t="s">
        <v>1995</v>
      </c>
      <c r="J1064" s="4" t="s">
        <v>20</v>
      </c>
      <c r="K1064" s="4" t="s">
        <v>32</v>
      </c>
      <c r="L1064" s="4" t="s">
        <v>33</v>
      </c>
      <c r="M1064" s="15">
        <v>93600</v>
      </c>
      <c r="N1064" s="15">
        <v>93600</v>
      </c>
      <c r="O1064" s="16">
        <v>93600</v>
      </c>
      <c r="P1064">
        <f t="shared" si="32"/>
        <v>0</v>
      </c>
      <c r="Q1064" t="str">
        <f t="shared" si="33"/>
        <v>Northern Canada</v>
      </c>
      <c r="R1064">
        <f>IF(Table5[[#This Row],[Position]]="Data Analyst",1,0)</f>
        <v>1</v>
      </c>
      <c r="S1064">
        <f>IF(Table5[[#This Row],[Position]]="Data Engineer",1,0)</f>
        <v>0</v>
      </c>
      <c r="T1064">
        <f>IF(Table5[[#This Row],[Position]]="Risk Analyst",1,0)</f>
        <v>0</v>
      </c>
      <c r="U1064">
        <f>IF(Table5[[#This Row],[Position]]="System Analyst",1,0)</f>
        <v>0</v>
      </c>
      <c r="V1064">
        <f>IF(Table5[[#This Row],[Position]]="Business Analyst",1,0)</f>
        <v>0</v>
      </c>
    </row>
    <row r="1065" spans="1:22" x14ac:dyDescent="0.2">
      <c r="A1065" s="5" t="s">
        <v>55</v>
      </c>
      <c r="B1065" s="5" t="s">
        <v>1996</v>
      </c>
      <c r="C1065" s="5" t="s">
        <v>67</v>
      </c>
      <c r="D1065" s="5" t="s">
        <v>1997</v>
      </c>
      <c r="E1065" s="5" t="s">
        <v>17</v>
      </c>
      <c r="F1065" s="5" t="s">
        <v>17</v>
      </c>
      <c r="G1065" s="5" t="s">
        <v>17</v>
      </c>
      <c r="H1065" s="5" t="s">
        <v>31</v>
      </c>
      <c r="I1065" s="5" t="s">
        <v>1998</v>
      </c>
      <c r="J1065" s="5" t="s">
        <v>20</v>
      </c>
      <c r="K1065" s="5" t="s">
        <v>17</v>
      </c>
      <c r="L1065" s="5" t="s">
        <v>21</v>
      </c>
      <c r="M1065" s="17">
        <v>68000</v>
      </c>
      <c r="N1065" s="17">
        <v>88300</v>
      </c>
      <c r="O1065" s="18">
        <v>78150</v>
      </c>
      <c r="P1065">
        <f t="shared" si="32"/>
        <v>1</v>
      </c>
      <c r="Q1065" t="str">
        <f t="shared" si="33"/>
        <v>Central Canada</v>
      </c>
      <c r="R1065">
        <f>IF(Table5[[#This Row],[Position]]="Data Analyst",1,0)</f>
        <v>0</v>
      </c>
      <c r="S1065">
        <f>IF(Table5[[#This Row],[Position]]="Data Engineer",1,0)</f>
        <v>0</v>
      </c>
      <c r="T1065">
        <f>IF(Table5[[#This Row],[Position]]="Risk Analyst",1,0)</f>
        <v>0</v>
      </c>
      <c r="U1065">
        <f>IF(Table5[[#This Row],[Position]]="System Analyst",1,0)</f>
        <v>0</v>
      </c>
      <c r="V1065">
        <f>IF(Table5[[#This Row],[Position]]="Business Analyst",1,0)</f>
        <v>0</v>
      </c>
    </row>
    <row r="1066" spans="1:22" x14ac:dyDescent="0.2">
      <c r="A1066" s="4" t="s">
        <v>13</v>
      </c>
      <c r="B1066" s="4" t="s">
        <v>1270</v>
      </c>
      <c r="C1066" s="4" t="s">
        <v>28</v>
      </c>
      <c r="D1066" s="4" t="s">
        <v>1271</v>
      </c>
      <c r="E1066" s="4" t="s">
        <v>1272</v>
      </c>
      <c r="F1066" s="4" t="s">
        <v>1272</v>
      </c>
      <c r="G1066" s="4" t="s">
        <v>1272</v>
      </c>
      <c r="H1066" s="4" t="s">
        <v>31</v>
      </c>
      <c r="I1066" s="4" t="s">
        <v>1999</v>
      </c>
      <c r="J1066" s="4" t="s">
        <v>20</v>
      </c>
      <c r="K1066" s="4" t="s">
        <v>32</v>
      </c>
      <c r="L1066" s="4" t="s">
        <v>46</v>
      </c>
      <c r="M1066" s="15">
        <v>45344</v>
      </c>
      <c r="N1066" s="15">
        <v>57200</v>
      </c>
      <c r="O1066" s="16">
        <v>51272</v>
      </c>
      <c r="P1066">
        <f t="shared" si="32"/>
        <v>0</v>
      </c>
      <c r="Q1066" t="str">
        <f t="shared" si="33"/>
        <v>Central Canada</v>
      </c>
      <c r="R1066">
        <f>IF(Table5[[#This Row],[Position]]="Data Analyst",1,0)</f>
        <v>1</v>
      </c>
      <c r="S1066">
        <f>IF(Table5[[#This Row],[Position]]="Data Engineer",1,0)</f>
        <v>0</v>
      </c>
      <c r="T1066">
        <f>IF(Table5[[#This Row],[Position]]="Risk Analyst",1,0)</f>
        <v>0</v>
      </c>
      <c r="U1066">
        <f>IF(Table5[[#This Row],[Position]]="System Analyst",1,0)</f>
        <v>0</v>
      </c>
      <c r="V1066">
        <f>IF(Table5[[#This Row],[Position]]="Business Analyst",1,0)</f>
        <v>0</v>
      </c>
    </row>
    <row r="1067" spans="1:22" x14ac:dyDescent="0.2">
      <c r="A1067" s="5" t="s">
        <v>81</v>
      </c>
      <c r="B1067" s="5" t="s">
        <v>187</v>
      </c>
      <c r="C1067" s="5" t="s">
        <v>188</v>
      </c>
      <c r="D1067" s="5" t="s">
        <v>189</v>
      </c>
      <c r="E1067" s="5" t="s">
        <v>37</v>
      </c>
      <c r="F1067" s="5" t="s">
        <v>37</v>
      </c>
      <c r="G1067" s="5" t="s">
        <v>37</v>
      </c>
      <c r="H1067" s="5" t="s">
        <v>31</v>
      </c>
      <c r="I1067" s="5" t="s">
        <v>2000</v>
      </c>
      <c r="J1067" s="5" t="s">
        <v>20</v>
      </c>
      <c r="K1067" s="5" t="s">
        <v>32</v>
      </c>
      <c r="L1067" s="5" t="s">
        <v>21</v>
      </c>
      <c r="M1067" s="17">
        <v>80000</v>
      </c>
      <c r="N1067" s="17">
        <v>124000</v>
      </c>
      <c r="O1067" s="18">
        <v>102000</v>
      </c>
      <c r="P1067">
        <f t="shared" si="32"/>
        <v>0</v>
      </c>
      <c r="Q1067" t="str">
        <f t="shared" si="33"/>
        <v>Central Canada</v>
      </c>
      <c r="R1067">
        <f>IF(Table5[[#This Row],[Position]]="Data Analyst",1,0)</f>
        <v>0</v>
      </c>
      <c r="S1067">
        <f>IF(Table5[[#This Row],[Position]]="Data Engineer",1,0)</f>
        <v>0</v>
      </c>
      <c r="T1067">
        <f>IF(Table5[[#This Row],[Position]]="Risk Analyst",1,0)</f>
        <v>0</v>
      </c>
      <c r="U1067">
        <f>IF(Table5[[#This Row],[Position]]="System Analyst",1,0)</f>
        <v>0</v>
      </c>
      <c r="V1067">
        <f>IF(Table5[[#This Row],[Position]]="Business Analyst",1,0)</f>
        <v>0</v>
      </c>
    </row>
    <row r="1068" spans="1:22" x14ac:dyDescent="0.2">
      <c r="A1068" s="4" t="s">
        <v>13</v>
      </c>
      <c r="B1068" s="4" t="s">
        <v>2001</v>
      </c>
      <c r="C1068" s="4" t="s">
        <v>35</v>
      </c>
      <c r="D1068" s="4" t="s">
        <v>1992</v>
      </c>
      <c r="E1068" s="4" t="s">
        <v>17</v>
      </c>
      <c r="F1068" s="4" t="s">
        <v>17</v>
      </c>
      <c r="G1068" s="4" t="s">
        <v>17</v>
      </c>
      <c r="H1068" s="4" t="s">
        <v>18</v>
      </c>
      <c r="I1068" s="4" t="s">
        <v>2002</v>
      </c>
      <c r="J1068" s="4" t="s">
        <v>20</v>
      </c>
      <c r="K1068" s="4" t="s">
        <v>17</v>
      </c>
      <c r="L1068" s="4" t="s">
        <v>21</v>
      </c>
      <c r="M1068" s="15">
        <v>76000</v>
      </c>
      <c r="N1068" s="15">
        <v>89440</v>
      </c>
      <c r="O1068" s="16">
        <v>82720</v>
      </c>
      <c r="P1068">
        <f t="shared" si="32"/>
        <v>1</v>
      </c>
      <c r="Q1068" t="str">
        <f t="shared" si="33"/>
        <v>Northern Canada</v>
      </c>
      <c r="R1068">
        <f>IF(Table5[[#This Row],[Position]]="Data Analyst",1,0)</f>
        <v>0</v>
      </c>
      <c r="S1068">
        <f>IF(Table5[[#This Row],[Position]]="Data Engineer",1,0)</f>
        <v>1</v>
      </c>
      <c r="T1068">
        <f>IF(Table5[[#This Row],[Position]]="Risk Analyst",1,0)</f>
        <v>0</v>
      </c>
      <c r="U1068">
        <f>IF(Table5[[#This Row],[Position]]="System Analyst",1,0)</f>
        <v>0</v>
      </c>
      <c r="V1068">
        <f>IF(Table5[[#This Row],[Position]]="Business Analyst",1,0)</f>
        <v>0</v>
      </c>
    </row>
    <row r="1069" spans="1:22" x14ac:dyDescent="0.2">
      <c r="A1069" s="5" t="s">
        <v>22</v>
      </c>
      <c r="B1069" s="5" t="s">
        <v>847</v>
      </c>
      <c r="C1069" s="5" t="s">
        <v>23</v>
      </c>
      <c r="D1069" s="5" t="s">
        <v>848</v>
      </c>
      <c r="E1069" s="5" t="s">
        <v>37</v>
      </c>
      <c r="F1069" s="5" t="s">
        <v>37</v>
      </c>
      <c r="G1069" s="5" t="s">
        <v>37</v>
      </c>
      <c r="H1069" s="5" t="s">
        <v>31</v>
      </c>
      <c r="I1069" s="5" t="s">
        <v>2003</v>
      </c>
      <c r="J1069" s="5" t="s">
        <v>20</v>
      </c>
      <c r="K1069" s="5" t="s">
        <v>32</v>
      </c>
      <c r="L1069" s="5" t="s">
        <v>21</v>
      </c>
      <c r="M1069" s="17">
        <v>58000</v>
      </c>
      <c r="N1069" s="17">
        <v>75000</v>
      </c>
      <c r="O1069" s="18">
        <v>66500</v>
      </c>
      <c r="P1069">
        <f t="shared" si="32"/>
        <v>0</v>
      </c>
      <c r="Q1069" t="str">
        <f t="shared" si="33"/>
        <v>Central Canada</v>
      </c>
      <c r="R1069">
        <f>IF(Table5[[#This Row],[Position]]="Data Analyst",1,0)</f>
        <v>0</v>
      </c>
      <c r="S1069">
        <f>IF(Table5[[#This Row],[Position]]="Data Engineer",1,0)</f>
        <v>0</v>
      </c>
      <c r="T1069">
        <f>IF(Table5[[#This Row],[Position]]="Risk Analyst",1,0)</f>
        <v>0</v>
      </c>
      <c r="U1069">
        <f>IF(Table5[[#This Row],[Position]]="System Analyst",1,0)</f>
        <v>0</v>
      </c>
      <c r="V1069">
        <f>IF(Table5[[#This Row],[Position]]="Business Analyst",1,0)</f>
        <v>1</v>
      </c>
    </row>
    <row r="1070" spans="1:22" x14ac:dyDescent="0.2">
      <c r="A1070" s="4" t="s">
        <v>48</v>
      </c>
      <c r="B1070" s="4" t="s">
        <v>363</v>
      </c>
      <c r="C1070" s="4" t="s">
        <v>50</v>
      </c>
      <c r="D1070" s="4" t="s">
        <v>364</v>
      </c>
      <c r="E1070" s="4" t="s">
        <v>37</v>
      </c>
      <c r="F1070" s="4" t="s">
        <v>37</v>
      </c>
      <c r="G1070" s="4" t="s">
        <v>37</v>
      </c>
      <c r="H1070" s="4" t="s">
        <v>31</v>
      </c>
      <c r="I1070" s="4" t="s">
        <v>2004</v>
      </c>
      <c r="J1070" s="4" t="s">
        <v>223</v>
      </c>
      <c r="K1070" s="4" t="s">
        <v>32</v>
      </c>
      <c r="L1070" s="4" t="s">
        <v>33</v>
      </c>
      <c r="M1070" s="15">
        <v>68000</v>
      </c>
      <c r="N1070" s="15">
        <v>81000</v>
      </c>
      <c r="O1070" s="16">
        <v>74500</v>
      </c>
      <c r="P1070">
        <f t="shared" si="32"/>
        <v>0</v>
      </c>
      <c r="Q1070" t="str">
        <f t="shared" si="33"/>
        <v>Central Canada</v>
      </c>
      <c r="R1070">
        <f>IF(Table5[[#This Row],[Position]]="Data Analyst",1,0)</f>
        <v>0</v>
      </c>
      <c r="S1070">
        <f>IF(Table5[[#This Row],[Position]]="Data Engineer",1,0)</f>
        <v>0</v>
      </c>
      <c r="T1070">
        <f>IF(Table5[[#This Row],[Position]]="Risk Analyst",1,0)</f>
        <v>0</v>
      </c>
      <c r="U1070">
        <f>IF(Table5[[#This Row],[Position]]="System Analyst",1,0)</f>
        <v>0</v>
      </c>
      <c r="V1070">
        <f>IF(Table5[[#This Row],[Position]]="Business Analyst",1,0)</f>
        <v>0</v>
      </c>
    </row>
    <row r="1071" spans="1:22" x14ac:dyDescent="0.2">
      <c r="A1071" s="5" t="s">
        <v>22</v>
      </c>
      <c r="B1071" s="5" t="s">
        <v>23</v>
      </c>
      <c r="C1071" s="5" t="s">
        <v>23</v>
      </c>
      <c r="D1071" s="5" t="s">
        <v>2005</v>
      </c>
      <c r="E1071" s="5" t="s">
        <v>204</v>
      </c>
      <c r="F1071" s="5" t="s">
        <v>204</v>
      </c>
      <c r="G1071" s="5" t="s">
        <v>204</v>
      </c>
      <c r="H1071" s="5" t="s">
        <v>31</v>
      </c>
      <c r="I1071" s="5" t="s">
        <v>2006</v>
      </c>
      <c r="J1071" s="5" t="s">
        <v>20</v>
      </c>
      <c r="K1071" s="5" t="s">
        <v>32</v>
      </c>
      <c r="L1071" s="5" t="s">
        <v>21</v>
      </c>
      <c r="M1071" s="17">
        <v>60000</v>
      </c>
      <c r="N1071" s="17">
        <v>70000</v>
      </c>
      <c r="O1071" s="18">
        <v>65000</v>
      </c>
      <c r="P1071">
        <f t="shared" si="32"/>
        <v>0</v>
      </c>
      <c r="Q1071" t="str">
        <f t="shared" si="33"/>
        <v>Central Canada</v>
      </c>
      <c r="R1071">
        <f>IF(Table5[[#This Row],[Position]]="Data Analyst",1,0)</f>
        <v>0</v>
      </c>
      <c r="S1071">
        <f>IF(Table5[[#This Row],[Position]]="Data Engineer",1,0)</f>
        <v>0</v>
      </c>
      <c r="T1071">
        <f>IF(Table5[[#This Row],[Position]]="Risk Analyst",1,0)</f>
        <v>0</v>
      </c>
      <c r="U1071">
        <f>IF(Table5[[#This Row],[Position]]="System Analyst",1,0)</f>
        <v>0</v>
      </c>
      <c r="V1071">
        <f>IF(Table5[[#This Row],[Position]]="Business Analyst",1,0)</f>
        <v>1</v>
      </c>
    </row>
    <row r="1072" spans="1:22" x14ac:dyDescent="0.2">
      <c r="A1072" s="4" t="s">
        <v>81</v>
      </c>
      <c r="B1072" s="4" t="s">
        <v>627</v>
      </c>
      <c r="C1072" s="4" t="s">
        <v>23</v>
      </c>
      <c r="D1072" s="4" t="s">
        <v>628</v>
      </c>
      <c r="E1072" s="4" t="s">
        <v>260</v>
      </c>
      <c r="F1072" s="4" t="s">
        <v>260</v>
      </c>
      <c r="G1072" s="4" t="s">
        <v>260</v>
      </c>
      <c r="H1072" s="4" t="s">
        <v>186</v>
      </c>
      <c r="I1072" s="4" t="s">
        <v>2007</v>
      </c>
      <c r="J1072" s="4" t="s">
        <v>45</v>
      </c>
      <c r="K1072" s="4" t="s">
        <v>32</v>
      </c>
      <c r="L1072" s="4" t="s">
        <v>46</v>
      </c>
      <c r="M1072" s="15">
        <v>61000</v>
      </c>
      <c r="N1072" s="15">
        <v>61000</v>
      </c>
      <c r="O1072" s="16">
        <v>61000</v>
      </c>
      <c r="P1072">
        <f t="shared" si="32"/>
        <v>0</v>
      </c>
      <c r="Q1072" t="str">
        <f t="shared" si="33"/>
        <v>Atlantic Canada</v>
      </c>
      <c r="R1072">
        <f>IF(Table5[[#This Row],[Position]]="Data Analyst",1,0)</f>
        <v>0</v>
      </c>
      <c r="S1072">
        <f>IF(Table5[[#This Row],[Position]]="Data Engineer",1,0)</f>
        <v>0</v>
      </c>
      <c r="T1072">
        <f>IF(Table5[[#This Row],[Position]]="Risk Analyst",1,0)</f>
        <v>0</v>
      </c>
      <c r="U1072">
        <f>IF(Table5[[#This Row],[Position]]="System Analyst",1,0)</f>
        <v>0</v>
      </c>
      <c r="V1072">
        <f>IF(Table5[[#This Row],[Position]]="Business Analyst",1,0)</f>
        <v>1</v>
      </c>
    </row>
    <row r="1073" spans="1:22" x14ac:dyDescent="0.2">
      <c r="A1073" s="5" t="s">
        <v>105</v>
      </c>
      <c r="B1073" s="5" t="s">
        <v>1616</v>
      </c>
      <c r="C1073" s="5" t="s">
        <v>28</v>
      </c>
      <c r="D1073" s="5" t="s">
        <v>1617</v>
      </c>
      <c r="E1073" s="5" t="s">
        <v>37</v>
      </c>
      <c r="F1073" s="5" t="s">
        <v>37</v>
      </c>
      <c r="G1073" s="5" t="s">
        <v>37</v>
      </c>
      <c r="H1073" s="5" t="s">
        <v>31</v>
      </c>
      <c r="I1073" s="5" t="s">
        <v>2008</v>
      </c>
      <c r="J1073" s="5" t="s">
        <v>20</v>
      </c>
      <c r="K1073" s="5" t="s">
        <v>32</v>
      </c>
      <c r="L1073" s="5" t="s">
        <v>21</v>
      </c>
      <c r="M1073" s="17">
        <v>81000</v>
      </c>
      <c r="N1073" s="17">
        <v>110000</v>
      </c>
      <c r="O1073" s="18">
        <v>95500</v>
      </c>
      <c r="P1073">
        <f t="shared" si="32"/>
        <v>0</v>
      </c>
      <c r="Q1073" t="str">
        <f t="shared" si="33"/>
        <v>Central Canada</v>
      </c>
      <c r="R1073">
        <f>IF(Table5[[#This Row],[Position]]="Data Analyst",1,0)</f>
        <v>1</v>
      </c>
      <c r="S1073">
        <f>IF(Table5[[#This Row],[Position]]="Data Engineer",1,0)</f>
        <v>0</v>
      </c>
      <c r="T1073">
        <f>IF(Table5[[#This Row],[Position]]="Risk Analyst",1,0)</f>
        <v>0</v>
      </c>
      <c r="U1073">
        <f>IF(Table5[[#This Row],[Position]]="System Analyst",1,0)</f>
        <v>0</v>
      </c>
      <c r="V1073">
        <f>IF(Table5[[#This Row],[Position]]="Business Analyst",1,0)</f>
        <v>0</v>
      </c>
    </row>
    <row r="1074" spans="1:22" x14ac:dyDescent="0.2">
      <c r="A1074" s="4" t="s">
        <v>13</v>
      </c>
      <c r="B1074" s="4" t="s">
        <v>2009</v>
      </c>
      <c r="C1074" s="4" t="s">
        <v>67</v>
      </c>
      <c r="D1074" s="4" t="s">
        <v>2010</v>
      </c>
      <c r="E1074" s="4" t="s">
        <v>37</v>
      </c>
      <c r="F1074" s="4" t="s">
        <v>37</v>
      </c>
      <c r="G1074" s="4" t="s">
        <v>37</v>
      </c>
      <c r="H1074" s="4" t="s">
        <v>31</v>
      </c>
      <c r="I1074" s="4" t="s">
        <v>2011</v>
      </c>
      <c r="J1074" s="4" t="s">
        <v>20</v>
      </c>
      <c r="K1074" s="4" t="s">
        <v>32</v>
      </c>
      <c r="L1074" s="4" t="s">
        <v>33</v>
      </c>
      <c r="M1074" s="15">
        <v>70000</v>
      </c>
      <c r="N1074" s="15">
        <v>100000</v>
      </c>
      <c r="O1074" s="16">
        <v>85000</v>
      </c>
      <c r="P1074">
        <f t="shared" si="32"/>
        <v>0</v>
      </c>
      <c r="Q1074" t="str">
        <f t="shared" si="33"/>
        <v>Central Canada</v>
      </c>
      <c r="R1074">
        <f>IF(Table5[[#This Row],[Position]]="Data Analyst",1,0)</f>
        <v>0</v>
      </c>
      <c r="S1074">
        <f>IF(Table5[[#This Row],[Position]]="Data Engineer",1,0)</f>
        <v>0</v>
      </c>
      <c r="T1074">
        <f>IF(Table5[[#This Row],[Position]]="Risk Analyst",1,0)</f>
        <v>0</v>
      </c>
      <c r="U1074">
        <f>IF(Table5[[#This Row],[Position]]="System Analyst",1,0)</f>
        <v>0</v>
      </c>
      <c r="V1074">
        <f>IF(Table5[[#This Row],[Position]]="Business Analyst",1,0)</f>
        <v>0</v>
      </c>
    </row>
    <row r="1075" spans="1:22" x14ac:dyDescent="0.2">
      <c r="A1075" s="5" t="s">
        <v>105</v>
      </c>
      <c r="B1075" s="5" t="s">
        <v>1410</v>
      </c>
      <c r="C1075" s="5" t="s">
        <v>28</v>
      </c>
      <c r="D1075" s="5" t="s">
        <v>1304</v>
      </c>
      <c r="E1075" s="5" t="s">
        <v>123</v>
      </c>
      <c r="F1075" s="5" t="s">
        <v>123</v>
      </c>
      <c r="G1075" s="5" t="s">
        <v>123</v>
      </c>
      <c r="H1075" s="5" t="s">
        <v>31</v>
      </c>
      <c r="I1075" s="5" t="s">
        <v>2012</v>
      </c>
      <c r="J1075" s="5" t="s">
        <v>20</v>
      </c>
      <c r="K1075" s="5" t="s">
        <v>32</v>
      </c>
      <c r="L1075" s="5" t="s">
        <v>21</v>
      </c>
      <c r="M1075" s="17">
        <v>78000</v>
      </c>
      <c r="N1075" s="17">
        <v>93000</v>
      </c>
      <c r="O1075" s="18">
        <v>85500</v>
      </c>
      <c r="P1075">
        <f t="shared" si="32"/>
        <v>0</v>
      </c>
      <c r="Q1075" t="str">
        <f t="shared" si="33"/>
        <v>Central Canada</v>
      </c>
      <c r="R1075">
        <f>IF(Table5[[#This Row],[Position]]="Data Analyst",1,0)</f>
        <v>1</v>
      </c>
      <c r="S1075">
        <f>IF(Table5[[#This Row],[Position]]="Data Engineer",1,0)</f>
        <v>0</v>
      </c>
      <c r="T1075">
        <f>IF(Table5[[#This Row],[Position]]="Risk Analyst",1,0)</f>
        <v>0</v>
      </c>
      <c r="U1075">
        <f>IF(Table5[[#This Row],[Position]]="System Analyst",1,0)</f>
        <v>0</v>
      </c>
      <c r="V1075">
        <f>IF(Table5[[#This Row],[Position]]="Business Analyst",1,0)</f>
        <v>0</v>
      </c>
    </row>
    <row r="1076" spans="1:22" x14ac:dyDescent="0.2">
      <c r="A1076" s="4" t="s">
        <v>88</v>
      </c>
      <c r="B1076" s="4" t="s">
        <v>113</v>
      </c>
      <c r="C1076" s="4" t="s">
        <v>28</v>
      </c>
      <c r="D1076" s="4" t="s">
        <v>263</v>
      </c>
      <c r="E1076" s="4" t="s">
        <v>37</v>
      </c>
      <c r="F1076" s="4" t="s">
        <v>37</v>
      </c>
      <c r="G1076" s="4" t="s">
        <v>37</v>
      </c>
      <c r="H1076" s="4" t="s">
        <v>31</v>
      </c>
      <c r="I1076" s="4" t="s">
        <v>2013</v>
      </c>
      <c r="J1076" s="4" t="s">
        <v>20</v>
      </c>
      <c r="K1076" s="4" t="s">
        <v>32</v>
      </c>
      <c r="L1076" s="4" t="s">
        <v>93</v>
      </c>
      <c r="M1076" s="15">
        <v>75000</v>
      </c>
      <c r="N1076" s="15">
        <v>100000</v>
      </c>
      <c r="O1076" s="16">
        <v>87500</v>
      </c>
      <c r="P1076">
        <f t="shared" si="32"/>
        <v>0</v>
      </c>
      <c r="Q1076" t="str">
        <f t="shared" si="33"/>
        <v>Central Canada</v>
      </c>
      <c r="R1076">
        <f>IF(Table5[[#This Row],[Position]]="Data Analyst",1,0)</f>
        <v>1</v>
      </c>
      <c r="S1076">
        <f>IF(Table5[[#This Row],[Position]]="Data Engineer",1,0)</f>
        <v>0</v>
      </c>
      <c r="T1076">
        <f>IF(Table5[[#This Row],[Position]]="Risk Analyst",1,0)</f>
        <v>0</v>
      </c>
      <c r="U1076">
        <f>IF(Table5[[#This Row],[Position]]="System Analyst",1,0)</f>
        <v>0</v>
      </c>
      <c r="V1076">
        <f>IF(Table5[[#This Row],[Position]]="Business Analyst",1,0)</f>
        <v>0</v>
      </c>
    </row>
    <row r="1077" spans="1:22" x14ac:dyDescent="0.2">
      <c r="A1077" s="5" t="s">
        <v>105</v>
      </c>
      <c r="B1077" s="5" t="s">
        <v>2014</v>
      </c>
      <c r="C1077" s="5" t="s">
        <v>28</v>
      </c>
      <c r="D1077" s="5" t="s">
        <v>2015</v>
      </c>
      <c r="E1077" s="5" t="s">
        <v>63</v>
      </c>
      <c r="F1077" s="5" t="s">
        <v>63</v>
      </c>
      <c r="G1077" s="5" t="s">
        <v>63</v>
      </c>
      <c r="H1077" s="5" t="s">
        <v>53</v>
      </c>
      <c r="I1077" s="5" t="s">
        <v>2016</v>
      </c>
      <c r="J1077" s="5" t="s">
        <v>20</v>
      </c>
      <c r="K1077" s="5" t="s">
        <v>32</v>
      </c>
      <c r="L1077" s="5" t="s">
        <v>21</v>
      </c>
      <c r="M1077" s="17">
        <v>53000</v>
      </c>
      <c r="N1077" s="17">
        <v>84000</v>
      </c>
      <c r="O1077" s="18">
        <v>68500</v>
      </c>
      <c r="P1077">
        <f t="shared" si="32"/>
        <v>0</v>
      </c>
      <c r="Q1077" t="str">
        <f t="shared" si="33"/>
        <v>Western Canada</v>
      </c>
      <c r="R1077">
        <f>IF(Table5[[#This Row],[Position]]="Data Analyst",1,0)</f>
        <v>1</v>
      </c>
      <c r="S1077">
        <f>IF(Table5[[#This Row],[Position]]="Data Engineer",1,0)</f>
        <v>0</v>
      </c>
      <c r="T1077">
        <f>IF(Table5[[#This Row],[Position]]="Risk Analyst",1,0)</f>
        <v>0</v>
      </c>
      <c r="U1077">
        <f>IF(Table5[[#This Row],[Position]]="System Analyst",1,0)</f>
        <v>0</v>
      </c>
      <c r="V1077">
        <f>IF(Table5[[#This Row],[Position]]="Business Analyst",1,0)</f>
        <v>0</v>
      </c>
    </row>
    <row r="1078" spans="1:22" x14ac:dyDescent="0.2">
      <c r="A1078" s="4" t="s">
        <v>13</v>
      </c>
      <c r="B1078" s="4" t="s">
        <v>168</v>
      </c>
      <c r="C1078" s="4" t="s">
        <v>28</v>
      </c>
      <c r="D1078" s="4" t="s">
        <v>169</v>
      </c>
      <c r="E1078" s="4" t="s">
        <v>63</v>
      </c>
      <c r="F1078" s="4" t="s">
        <v>63</v>
      </c>
      <c r="G1078" s="4" t="s">
        <v>63</v>
      </c>
      <c r="H1078" s="4" t="s">
        <v>53</v>
      </c>
      <c r="I1078" s="4" t="s">
        <v>2017</v>
      </c>
      <c r="J1078" s="4" t="s">
        <v>45</v>
      </c>
      <c r="K1078" s="4" t="s">
        <v>32</v>
      </c>
      <c r="L1078" s="4" t="s">
        <v>21</v>
      </c>
      <c r="M1078" s="15">
        <v>108000</v>
      </c>
      <c r="N1078" s="15">
        <v>147000</v>
      </c>
      <c r="O1078" s="16">
        <v>127500</v>
      </c>
      <c r="P1078">
        <f t="shared" si="32"/>
        <v>0</v>
      </c>
      <c r="Q1078" t="str">
        <f t="shared" si="33"/>
        <v>Western Canada</v>
      </c>
      <c r="R1078">
        <f>IF(Table5[[#This Row],[Position]]="Data Analyst",1,0)</f>
        <v>1</v>
      </c>
      <c r="S1078">
        <f>IF(Table5[[#This Row],[Position]]="Data Engineer",1,0)</f>
        <v>0</v>
      </c>
      <c r="T1078">
        <f>IF(Table5[[#This Row],[Position]]="Risk Analyst",1,0)</f>
        <v>0</v>
      </c>
      <c r="U1078">
        <f>IF(Table5[[#This Row],[Position]]="System Analyst",1,0)</f>
        <v>0</v>
      </c>
      <c r="V1078">
        <f>IF(Table5[[#This Row],[Position]]="Business Analyst",1,0)</f>
        <v>0</v>
      </c>
    </row>
    <row r="1079" spans="1:22" x14ac:dyDescent="0.2">
      <c r="A1079" s="5" t="s">
        <v>48</v>
      </c>
      <c r="B1079" s="5" t="s">
        <v>1427</v>
      </c>
      <c r="C1079" s="5" t="s">
        <v>50</v>
      </c>
      <c r="D1079" s="5" t="s">
        <v>1428</v>
      </c>
      <c r="E1079" s="5" t="s">
        <v>1876</v>
      </c>
      <c r="F1079" s="5" t="s">
        <v>1876</v>
      </c>
      <c r="G1079" s="5" t="s">
        <v>1876</v>
      </c>
      <c r="H1079" s="5" t="s">
        <v>31</v>
      </c>
      <c r="I1079" s="5" t="s">
        <v>2018</v>
      </c>
      <c r="J1079" s="5" t="s">
        <v>20</v>
      </c>
      <c r="K1079" s="5" t="s">
        <v>32</v>
      </c>
      <c r="L1079" s="5" t="s">
        <v>21</v>
      </c>
      <c r="M1079" s="17">
        <v>52000</v>
      </c>
      <c r="N1079" s="17">
        <v>68000</v>
      </c>
      <c r="O1079" s="18">
        <v>60000</v>
      </c>
      <c r="P1079">
        <f t="shared" si="32"/>
        <v>0</v>
      </c>
      <c r="Q1079" t="str">
        <f t="shared" si="33"/>
        <v>Central Canada</v>
      </c>
      <c r="R1079">
        <f>IF(Table5[[#This Row],[Position]]="Data Analyst",1,0)</f>
        <v>0</v>
      </c>
      <c r="S1079">
        <f>IF(Table5[[#This Row],[Position]]="Data Engineer",1,0)</f>
        <v>0</v>
      </c>
      <c r="T1079">
        <f>IF(Table5[[#This Row],[Position]]="Risk Analyst",1,0)</f>
        <v>0</v>
      </c>
      <c r="U1079">
        <f>IF(Table5[[#This Row],[Position]]="System Analyst",1,0)</f>
        <v>0</v>
      </c>
      <c r="V1079">
        <f>IF(Table5[[#This Row],[Position]]="Business Analyst",1,0)</f>
        <v>0</v>
      </c>
    </row>
    <row r="1080" spans="1:22" x14ac:dyDescent="0.2">
      <c r="A1080" s="4" t="s">
        <v>13</v>
      </c>
      <c r="B1080" s="4" t="s">
        <v>2019</v>
      </c>
      <c r="C1080" s="4" t="s">
        <v>28</v>
      </c>
      <c r="D1080" s="4" t="s">
        <v>718</v>
      </c>
      <c r="E1080" s="4" t="s">
        <v>37</v>
      </c>
      <c r="F1080" s="4" t="s">
        <v>37</v>
      </c>
      <c r="G1080" s="4" t="s">
        <v>37</v>
      </c>
      <c r="H1080" s="4" t="s">
        <v>31</v>
      </c>
      <c r="I1080" s="4" t="s">
        <v>2020</v>
      </c>
      <c r="J1080" s="4" t="s">
        <v>20</v>
      </c>
      <c r="K1080" s="4" t="s">
        <v>32</v>
      </c>
      <c r="L1080" s="4" t="s">
        <v>21</v>
      </c>
      <c r="M1080" s="15">
        <v>83000</v>
      </c>
      <c r="N1080" s="15">
        <v>104000</v>
      </c>
      <c r="O1080" s="16">
        <v>93500</v>
      </c>
      <c r="P1080">
        <f t="shared" si="32"/>
        <v>0</v>
      </c>
      <c r="Q1080" t="str">
        <f t="shared" si="33"/>
        <v>Central Canada</v>
      </c>
      <c r="R1080">
        <f>IF(Table5[[#This Row],[Position]]="Data Analyst",1,0)</f>
        <v>1</v>
      </c>
      <c r="S1080">
        <f>IF(Table5[[#This Row],[Position]]="Data Engineer",1,0)</f>
        <v>0</v>
      </c>
      <c r="T1080">
        <f>IF(Table5[[#This Row],[Position]]="Risk Analyst",1,0)</f>
        <v>0</v>
      </c>
      <c r="U1080">
        <f>IF(Table5[[#This Row],[Position]]="System Analyst",1,0)</f>
        <v>0</v>
      </c>
      <c r="V1080">
        <f>IF(Table5[[#This Row],[Position]]="Business Analyst",1,0)</f>
        <v>0</v>
      </c>
    </row>
    <row r="1081" spans="1:22" x14ac:dyDescent="0.2">
      <c r="A1081" s="5" t="s">
        <v>88</v>
      </c>
      <c r="B1081" s="5" t="s">
        <v>557</v>
      </c>
      <c r="C1081" s="5" t="s">
        <v>35</v>
      </c>
      <c r="D1081" s="5" t="s">
        <v>561</v>
      </c>
      <c r="E1081" s="5" t="s">
        <v>37</v>
      </c>
      <c r="F1081" s="5" t="s">
        <v>37</v>
      </c>
      <c r="G1081" s="5" t="s">
        <v>37</v>
      </c>
      <c r="H1081" s="5" t="s">
        <v>31</v>
      </c>
      <c r="I1081" s="5" t="s">
        <v>1956</v>
      </c>
      <c r="J1081" s="5" t="s">
        <v>20</v>
      </c>
      <c r="K1081" s="5" t="s">
        <v>32</v>
      </c>
      <c r="L1081" s="5" t="s">
        <v>241</v>
      </c>
      <c r="M1081" s="17">
        <v>85816.8</v>
      </c>
      <c r="N1081" s="17">
        <v>91520</v>
      </c>
      <c r="O1081" s="18">
        <v>88668.4</v>
      </c>
      <c r="P1081">
        <f t="shared" si="32"/>
        <v>0</v>
      </c>
      <c r="Q1081" t="str">
        <f t="shared" si="33"/>
        <v>Central Canada</v>
      </c>
      <c r="R1081">
        <f>IF(Table5[[#This Row],[Position]]="Data Analyst",1,0)</f>
        <v>0</v>
      </c>
      <c r="S1081">
        <f>IF(Table5[[#This Row],[Position]]="Data Engineer",1,0)</f>
        <v>1</v>
      </c>
      <c r="T1081">
        <f>IF(Table5[[#This Row],[Position]]="Risk Analyst",1,0)</f>
        <v>0</v>
      </c>
      <c r="U1081">
        <f>IF(Table5[[#This Row],[Position]]="System Analyst",1,0)</f>
        <v>0</v>
      </c>
      <c r="V1081">
        <f>IF(Table5[[#This Row],[Position]]="Business Analyst",1,0)</f>
        <v>0</v>
      </c>
    </row>
    <row r="1082" spans="1:22" x14ac:dyDescent="0.2">
      <c r="A1082" s="4" t="s">
        <v>81</v>
      </c>
      <c r="B1082" s="4" t="s">
        <v>2021</v>
      </c>
      <c r="C1082" s="4" t="s">
        <v>23</v>
      </c>
      <c r="D1082" s="4" t="s">
        <v>2022</v>
      </c>
      <c r="E1082" s="4" t="s">
        <v>37</v>
      </c>
      <c r="F1082" s="4" t="s">
        <v>37</v>
      </c>
      <c r="G1082" s="4" t="s">
        <v>37</v>
      </c>
      <c r="H1082" s="4" t="s">
        <v>31</v>
      </c>
      <c r="I1082" s="4" t="s">
        <v>2023</v>
      </c>
      <c r="J1082" s="4" t="s">
        <v>20</v>
      </c>
      <c r="K1082" s="4" t="s">
        <v>32</v>
      </c>
      <c r="L1082" s="4" t="s">
        <v>21</v>
      </c>
      <c r="M1082" s="15">
        <v>81000</v>
      </c>
      <c r="N1082" s="15">
        <v>114000</v>
      </c>
      <c r="O1082" s="16">
        <v>97500</v>
      </c>
      <c r="P1082">
        <f t="shared" si="32"/>
        <v>0</v>
      </c>
      <c r="Q1082" t="str">
        <f t="shared" si="33"/>
        <v>Central Canada</v>
      </c>
      <c r="R1082">
        <f>IF(Table5[[#This Row],[Position]]="Data Analyst",1,0)</f>
        <v>0</v>
      </c>
      <c r="S1082">
        <f>IF(Table5[[#This Row],[Position]]="Data Engineer",1,0)</f>
        <v>0</v>
      </c>
      <c r="T1082">
        <f>IF(Table5[[#This Row],[Position]]="Risk Analyst",1,0)</f>
        <v>0</v>
      </c>
      <c r="U1082">
        <f>IF(Table5[[#This Row],[Position]]="System Analyst",1,0)</f>
        <v>0</v>
      </c>
      <c r="V1082">
        <f>IF(Table5[[#This Row],[Position]]="Business Analyst",1,0)</f>
        <v>1</v>
      </c>
    </row>
    <row r="1083" spans="1:22" x14ac:dyDescent="0.2">
      <c r="A1083" s="5" t="s">
        <v>22</v>
      </c>
      <c r="B1083" s="5" t="s">
        <v>23</v>
      </c>
      <c r="C1083" s="5" t="s">
        <v>23</v>
      </c>
      <c r="D1083" s="5" t="s">
        <v>126</v>
      </c>
      <c r="E1083" s="5" t="s">
        <v>37</v>
      </c>
      <c r="F1083" s="5" t="s">
        <v>37</v>
      </c>
      <c r="G1083" s="5" t="s">
        <v>37</v>
      </c>
      <c r="H1083" s="5" t="s">
        <v>31</v>
      </c>
      <c r="I1083" s="5" t="s">
        <v>2024</v>
      </c>
      <c r="J1083" s="5" t="s">
        <v>20</v>
      </c>
      <c r="K1083" s="5" t="s">
        <v>32</v>
      </c>
      <c r="L1083" s="5" t="s">
        <v>93</v>
      </c>
      <c r="M1083" s="17">
        <v>60000</v>
      </c>
      <c r="N1083" s="17">
        <v>112000</v>
      </c>
      <c r="O1083" s="18">
        <v>86000</v>
      </c>
      <c r="P1083">
        <f t="shared" si="32"/>
        <v>0</v>
      </c>
      <c r="Q1083" t="str">
        <f t="shared" si="33"/>
        <v>Central Canada</v>
      </c>
      <c r="R1083">
        <f>IF(Table5[[#This Row],[Position]]="Data Analyst",1,0)</f>
        <v>0</v>
      </c>
      <c r="S1083">
        <f>IF(Table5[[#This Row],[Position]]="Data Engineer",1,0)</f>
        <v>0</v>
      </c>
      <c r="T1083">
        <f>IF(Table5[[#This Row],[Position]]="Risk Analyst",1,0)</f>
        <v>0</v>
      </c>
      <c r="U1083">
        <f>IF(Table5[[#This Row],[Position]]="System Analyst",1,0)</f>
        <v>0</v>
      </c>
      <c r="V1083">
        <f>IF(Table5[[#This Row],[Position]]="Business Analyst",1,0)</f>
        <v>1</v>
      </c>
    </row>
    <row r="1084" spans="1:22" x14ac:dyDescent="0.2">
      <c r="A1084" s="4" t="s">
        <v>105</v>
      </c>
      <c r="B1084" s="4" t="s">
        <v>510</v>
      </c>
      <c r="C1084" s="4" t="s">
        <v>28</v>
      </c>
      <c r="D1084" s="4" t="s">
        <v>169</v>
      </c>
      <c r="E1084" s="4" t="s">
        <v>37</v>
      </c>
      <c r="F1084" s="4" t="s">
        <v>37</v>
      </c>
      <c r="G1084" s="4" t="s">
        <v>37</v>
      </c>
      <c r="H1084" s="4" t="s">
        <v>31</v>
      </c>
      <c r="I1084" s="4" t="s">
        <v>2025</v>
      </c>
      <c r="J1084" s="4" t="s">
        <v>45</v>
      </c>
      <c r="K1084" s="4" t="s">
        <v>32</v>
      </c>
      <c r="L1084" s="4" t="s">
        <v>21</v>
      </c>
      <c r="M1084" s="15">
        <v>89000</v>
      </c>
      <c r="N1084" s="15">
        <v>123000</v>
      </c>
      <c r="O1084" s="16">
        <v>106000</v>
      </c>
      <c r="P1084">
        <f t="shared" si="32"/>
        <v>0</v>
      </c>
      <c r="Q1084" t="str">
        <f t="shared" si="33"/>
        <v>Central Canada</v>
      </c>
      <c r="R1084">
        <f>IF(Table5[[#This Row],[Position]]="Data Analyst",1,0)</f>
        <v>1</v>
      </c>
      <c r="S1084">
        <f>IF(Table5[[#This Row],[Position]]="Data Engineer",1,0)</f>
        <v>0</v>
      </c>
      <c r="T1084">
        <f>IF(Table5[[#This Row],[Position]]="Risk Analyst",1,0)</f>
        <v>0</v>
      </c>
      <c r="U1084">
        <f>IF(Table5[[#This Row],[Position]]="System Analyst",1,0)</f>
        <v>0</v>
      </c>
      <c r="V1084">
        <f>IF(Table5[[#This Row],[Position]]="Business Analyst",1,0)</f>
        <v>0</v>
      </c>
    </row>
    <row r="1085" spans="1:22" x14ac:dyDescent="0.2">
      <c r="A1085" s="5" t="s">
        <v>13</v>
      </c>
      <c r="B1085" s="5" t="s">
        <v>798</v>
      </c>
      <c r="C1085" s="5" t="s">
        <v>90</v>
      </c>
      <c r="D1085" s="5" t="s">
        <v>1228</v>
      </c>
      <c r="E1085" s="5" t="s">
        <v>316</v>
      </c>
      <c r="F1085" s="5" t="s">
        <v>316</v>
      </c>
      <c r="G1085" s="5" t="s">
        <v>316</v>
      </c>
      <c r="H1085" s="5" t="s">
        <v>31</v>
      </c>
      <c r="I1085" s="5" t="s">
        <v>2026</v>
      </c>
      <c r="J1085" s="5" t="s">
        <v>20</v>
      </c>
      <c r="K1085" s="5" t="s">
        <v>32</v>
      </c>
      <c r="L1085" s="5" t="s">
        <v>21</v>
      </c>
      <c r="M1085" s="17">
        <v>90480</v>
      </c>
      <c r="N1085" s="17">
        <v>90480</v>
      </c>
      <c r="O1085" s="18">
        <v>90480</v>
      </c>
      <c r="P1085">
        <f t="shared" si="32"/>
        <v>0</v>
      </c>
      <c r="Q1085" t="str">
        <f t="shared" si="33"/>
        <v>Central Canada</v>
      </c>
      <c r="R1085">
        <f>IF(Table5[[#This Row],[Position]]="Data Analyst",1,0)</f>
        <v>0</v>
      </c>
      <c r="S1085">
        <f>IF(Table5[[#This Row],[Position]]="Data Engineer",1,0)</f>
        <v>0</v>
      </c>
      <c r="T1085">
        <f>IF(Table5[[#This Row],[Position]]="Risk Analyst",1,0)</f>
        <v>0</v>
      </c>
      <c r="U1085">
        <f>IF(Table5[[#This Row],[Position]]="System Analyst",1,0)</f>
        <v>1</v>
      </c>
      <c r="V1085">
        <f>IF(Table5[[#This Row],[Position]]="Business Analyst",1,0)</f>
        <v>0</v>
      </c>
    </row>
    <row r="1086" spans="1:22" x14ac:dyDescent="0.2">
      <c r="A1086" s="4" t="s">
        <v>26</v>
      </c>
      <c r="B1086" s="4" t="s">
        <v>2027</v>
      </c>
      <c r="C1086" s="4" t="s">
        <v>41</v>
      </c>
      <c r="D1086" s="4" t="s">
        <v>697</v>
      </c>
      <c r="E1086" s="4" t="s">
        <v>204</v>
      </c>
      <c r="F1086" s="4" t="s">
        <v>204</v>
      </c>
      <c r="G1086" s="4" t="s">
        <v>204</v>
      </c>
      <c r="H1086" s="4" t="s">
        <v>31</v>
      </c>
      <c r="I1086" s="4" t="s">
        <v>2028</v>
      </c>
      <c r="J1086" s="4" t="s">
        <v>45</v>
      </c>
      <c r="K1086" s="4" t="s">
        <v>32</v>
      </c>
      <c r="L1086" s="4" t="s">
        <v>21</v>
      </c>
      <c r="M1086" s="15">
        <v>43000</v>
      </c>
      <c r="N1086" s="15">
        <v>93000</v>
      </c>
      <c r="O1086" s="16">
        <v>68000</v>
      </c>
      <c r="P1086">
        <f t="shared" si="32"/>
        <v>0</v>
      </c>
      <c r="Q1086" t="str">
        <f t="shared" si="33"/>
        <v>Central Canada</v>
      </c>
      <c r="R1086">
        <f>IF(Table5[[#This Row],[Position]]="Data Analyst",1,0)</f>
        <v>0</v>
      </c>
      <c r="S1086">
        <f>IF(Table5[[#This Row],[Position]]="Data Engineer",1,0)</f>
        <v>0</v>
      </c>
      <c r="T1086">
        <f>IF(Table5[[#This Row],[Position]]="Risk Analyst",1,0)</f>
        <v>0</v>
      </c>
      <c r="U1086">
        <f>IF(Table5[[#This Row],[Position]]="System Analyst",1,0)</f>
        <v>0</v>
      </c>
      <c r="V1086">
        <f>IF(Table5[[#This Row],[Position]]="Business Analyst",1,0)</f>
        <v>0</v>
      </c>
    </row>
    <row r="1087" spans="1:22" x14ac:dyDescent="0.2">
      <c r="A1087" s="5" t="s">
        <v>88</v>
      </c>
      <c r="B1087" s="5" t="s">
        <v>645</v>
      </c>
      <c r="C1087" s="5" t="s">
        <v>28</v>
      </c>
      <c r="D1087" s="5" t="s">
        <v>793</v>
      </c>
      <c r="E1087" s="5" t="s">
        <v>316</v>
      </c>
      <c r="F1087" s="5" t="s">
        <v>316</v>
      </c>
      <c r="G1087" s="5" t="s">
        <v>316</v>
      </c>
      <c r="H1087" s="5" t="s">
        <v>31</v>
      </c>
      <c r="I1087" s="5" t="s">
        <v>2029</v>
      </c>
      <c r="J1087" s="5" t="s">
        <v>20</v>
      </c>
      <c r="K1087" s="5" t="s">
        <v>32</v>
      </c>
      <c r="L1087" s="5" t="s">
        <v>21</v>
      </c>
      <c r="M1087" s="17">
        <v>90001.600000000006</v>
      </c>
      <c r="N1087" s="17">
        <v>90001.600000000006</v>
      </c>
      <c r="O1087" s="18">
        <v>90001.600000000006</v>
      </c>
      <c r="P1087">
        <f t="shared" si="32"/>
        <v>0</v>
      </c>
      <c r="Q1087" t="str">
        <f t="shared" si="33"/>
        <v>Central Canada</v>
      </c>
      <c r="R1087">
        <f>IF(Table5[[#This Row],[Position]]="Data Analyst",1,0)</f>
        <v>1</v>
      </c>
      <c r="S1087">
        <f>IF(Table5[[#This Row],[Position]]="Data Engineer",1,0)</f>
        <v>0</v>
      </c>
      <c r="T1087">
        <f>IF(Table5[[#This Row],[Position]]="Risk Analyst",1,0)</f>
        <v>0</v>
      </c>
      <c r="U1087">
        <f>IF(Table5[[#This Row],[Position]]="System Analyst",1,0)</f>
        <v>0</v>
      </c>
      <c r="V1087">
        <f>IF(Table5[[#This Row],[Position]]="Business Analyst",1,0)</f>
        <v>0</v>
      </c>
    </row>
    <row r="1088" spans="1:22" x14ac:dyDescent="0.2">
      <c r="A1088" s="4" t="s">
        <v>105</v>
      </c>
      <c r="B1088" s="4" t="s">
        <v>510</v>
      </c>
      <c r="C1088" s="4" t="s">
        <v>28</v>
      </c>
      <c r="D1088" s="4" t="s">
        <v>2030</v>
      </c>
      <c r="E1088" s="4" t="s">
        <v>37</v>
      </c>
      <c r="F1088" s="4" t="s">
        <v>37</v>
      </c>
      <c r="G1088" s="4" t="s">
        <v>37</v>
      </c>
      <c r="H1088" s="4" t="s">
        <v>31</v>
      </c>
      <c r="I1088" s="4" t="s">
        <v>2031</v>
      </c>
      <c r="J1088" s="4" t="s">
        <v>45</v>
      </c>
      <c r="K1088" s="4" t="s">
        <v>32</v>
      </c>
      <c r="L1088" s="4" t="s">
        <v>21</v>
      </c>
      <c r="M1088" s="15">
        <v>85000</v>
      </c>
      <c r="N1088" s="15">
        <v>90000</v>
      </c>
      <c r="O1088" s="16">
        <v>87500</v>
      </c>
      <c r="P1088">
        <f t="shared" si="32"/>
        <v>0</v>
      </c>
      <c r="Q1088" t="str">
        <f t="shared" si="33"/>
        <v>Central Canada</v>
      </c>
      <c r="R1088">
        <f>IF(Table5[[#This Row],[Position]]="Data Analyst",1,0)</f>
        <v>1</v>
      </c>
      <c r="S1088">
        <f>IF(Table5[[#This Row],[Position]]="Data Engineer",1,0)</f>
        <v>0</v>
      </c>
      <c r="T1088">
        <f>IF(Table5[[#This Row],[Position]]="Risk Analyst",1,0)</f>
        <v>0</v>
      </c>
      <c r="U1088">
        <f>IF(Table5[[#This Row],[Position]]="System Analyst",1,0)</f>
        <v>0</v>
      </c>
      <c r="V1088">
        <f>IF(Table5[[#This Row],[Position]]="Business Analyst",1,0)</f>
        <v>0</v>
      </c>
    </row>
    <row r="1089" spans="1:22" x14ac:dyDescent="0.2">
      <c r="A1089" s="5" t="s">
        <v>26</v>
      </c>
      <c r="B1089" s="5" t="s">
        <v>644</v>
      </c>
      <c r="C1089" s="5" t="s">
        <v>50</v>
      </c>
      <c r="D1089" s="5" t="s">
        <v>460</v>
      </c>
      <c r="E1089" s="5" t="s">
        <v>1835</v>
      </c>
      <c r="F1089" s="5" t="s">
        <v>1835</v>
      </c>
      <c r="G1089" s="5" t="s">
        <v>1835</v>
      </c>
      <c r="H1089" s="5" t="s">
        <v>146</v>
      </c>
      <c r="I1089" s="5" t="s">
        <v>2032</v>
      </c>
      <c r="J1089" s="5" t="s">
        <v>20</v>
      </c>
      <c r="K1089" s="5" t="s">
        <v>32</v>
      </c>
      <c r="L1089" s="5" t="s">
        <v>21</v>
      </c>
      <c r="M1089" s="17">
        <v>64123.59</v>
      </c>
      <c r="N1089" s="17">
        <v>86600</v>
      </c>
      <c r="O1089" s="18">
        <v>75361.794999999998</v>
      </c>
      <c r="P1089">
        <f t="shared" si="32"/>
        <v>0</v>
      </c>
      <c r="Q1089" t="str">
        <f t="shared" si="33"/>
        <v>Central Canada</v>
      </c>
      <c r="R1089">
        <f>IF(Table5[[#This Row],[Position]]="Data Analyst",1,0)</f>
        <v>0</v>
      </c>
      <c r="S1089">
        <f>IF(Table5[[#This Row],[Position]]="Data Engineer",1,0)</f>
        <v>0</v>
      </c>
      <c r="T1089">
        <f>IF(Table5[[#This Row],[Position]]="Risk Analyst",1,0)</f>
        <v>0</v>
      </c>
      <c r="U1089">
        <f>IF(Table5[[#This Row],[Position]]="System Analyst",1,0)</f>
        <v>0</v>
      </c>
      <c r="V1089">
        <f>IF(Table5[[#This Row],[Position]]="Business Analyst",1,0)</f>
        <v>0</v>
      </c>
    </row>
    <row r="1090" spans="1:22" x14ac:dyDescent="0.2">
      <c r="A1090" s="4" t="s">
        <v>105</v>
      </c>
      <c r="B1090" s="4" t="s">
        <v>2033</v>
      </c>
      <c r="C1090" s="4" t="s">
        <v>50</v>
      </c>
      <c r="D1090" s="4" t="s">
        <v>1921</v>
      </c>
      <c r="E1090" s="4" t="s">
        <v>37</v>
      </c>
      <c r="F1090" s="4" t="s">
        <v>37</v>
      </c>
      <c r="G1090" s="4" t="s">
        <v>37</v>
      </c>
      <c r="H1090" s="4" t="s">
        <v>31</v>
      </c>
      <c r="I1090" s="4" t="s">
        <v>2034</v>
      </c>
      <c r="J1090" s="4" t="s">
        <v>20</v>
      </c>
      <c r="K1090" s="4" t="s">
        <v>32</v>
      </c>
      <c r="L1090" s="4" t="s">
        <v>21</v>
      </c>
      <c r="M1090" s="15">
        <v>58000</v>
      </c>
      <c r="N1090" s="15">
        <v>80000</v>
      </c>
      <c r="O1090" s="16">
        <v>69000</v>
      </c>
      <c r="P1090">
        <f t="shared" si="32"/>
        <v>0</v>
      </c>
      <c r="Q1090" t="str">
        <f t="shared" si="33"/>
        <v>Central Canada</v>
      </c>
      <c r="R1090">
        <f>IF(Table5[[#This Row],[Position]]="Data Analyst",1,0)</f>
        <v>0</v>
      </c>
      <c r="S1090">
        <f>IF(Table5[[#This Row],[Position]]="Data Engineer",1,0)</f>
        <v>0</v>
      </c>
      <c r="T1090">
        <f>IF(Table5[[#This Row],[Position]]="Risk Analyst",1,0)</f>
        <v>0</v>
      </c>
      <c r="U1090">
        <f>IF(Table5[[#This Row],[Position]]="System Analyst",1,0)</f>
        <v>0</v>
      </c>
      <c r="V1090">
        <f>IF(Table5[[#This Row],[Position]]="Business Analyst",1,0)</f>
        <v>0</v>
      </c>
    </row>
    <row r="1091" spans="1:22" x14ac:dyDescent="0.2">
      <c r="A1091" s="5" t="s">
        <v>13</v>
      </c>
      <c r="B1091" s="5" t="s">
        <v>2035</v>
      </c>
      <c r="C1091" s="5" t="s">
        <v>28</v>
      </c>
      <c r="D1091" s="5" t="s">
        <v>2036</v>
      </c>
      <c r="E1091" s="5" t="s">
        <v>37</v>
      </c>
      <c r="F1091" s="5" t="s">
        <v>37</v>
      </c>
      <c r="G1091" s="5" t="s">
        <v>37</v>
      </c>
      <c r="H1091" s="5" t="s">
        <v>31</v>
      </c>
      <c r="I1091" s="5" t="s">
        <v>2037</v>
      </c>
      <c r="J1091" s="5" t="s">
        <v>20</v>
      </c>
      <c r="K1091" s="5" t="s">
        <v>32</v>
      </c>
      <c r="L1091" s="5" t="s">
        <v>241</v>
      </c>
      <c r="M1091" s="17">
        <v>76000</v>
      </c>
      <c r="N1091" s="17">
        <v>89440</v>
      </c>
      <c r="O1091" s="18">
        <v>82720</v>
      </c>
      <c r="P1091">
        <f t="shared" ref="P1091:P1154" si="34">IF(F1091="Remote",1,0)</f>
        <v>0</v>
      </c>
      <c r="Q1091" t="str">
        <f t="shared" ref="Q1091:Q1154" si="35">IF(OR(H1091="AB",H1091="BC",H1091="SK"),"Western Canada",
 IF(OR(H1091="ON",H1091="QC",H1091="MB"),"Central Canada",
 IF(OR(H1091="NS",H1091="NB",H1091="PE",H1091="NL"),"Atlantic Canada",
 "Northern Canada")))</f>
        <v>Central Canada</v>
      </c>
      <c r="R1091">
        <f>IF(Table5[[#This Row],[Position]]="Data Analyst",1,0)</f>
        <v>1</v>
      </c>
      <c r="S1091">
        <f>IF(Table5[[#This Row],[Position]]="Data Engineer",1,0)</f>
        <v>0</v>
      </c>
      <c r="T1091">
        <f>IF(Table5[[#This Row],[Position]]="Risk Analyst",1,0)</f>
        <v>0</v>
      </c>
      <c r="U1091">
        <f>IF(Table5[[#This Row],[Position]]="System Analyst",1,0)</f>
        <v>0</v>
      </c>
      <c r="V1091">
        <f>IF(Table5[[#This Row],[Position]]="Business Analyst",1,0)</f>
        <v>0</v>
      </c>
    </row>
    <row r="1092" spans="1:22" x14ac:dyDescent="0.2">
      <c r="A1092" s="4" t="s">
        <v>48</v>
      </c>
      <c r="B1092" s="4" t="s">
        <v>707</v>
      </c>
      <c r="C1092" s="4" t="s">
        <v>23</v>
      </c>
      <c r="D1092" s="4" t="s">
        <v>708</v>
      </c>
      <c r="E1092" s="4" t="s">
        <v>37</v>
      </c>
      <c r="F1092" s="4" t="s">
        <v>37</v>
      </c>
      <c r="G1092" s="4" t="s">
        <v>37</v>
      </c>
      <c r="H1092" s="4" t="s">
        <v>31</v>
      </c>
      <c r="I1092" s="4" t="s">
        <v>2038</v>
      </c>
      <c r="J1092" s="4" t="s">
        <v>375</v>
      </c>
      <c r="K1092" s="4" t="s">
        <v>32</v>
      </c>
      <c r="L1092" s="4" t="s">
        <v>21</v>
      </c>
      <c r="M1092" s="15">
        <v>60000</v>
      </c>
      <c r="N1092" s="15">
        <v>90000</v>
      </c>
      <c r="O1092" s="16">
        <v>75000</v>
      </c>
      <c r="P1092">
        <f t="shared" si="34"/>
        <v>0</v>
      </c>
      <c r="Q1092" t="str">
        <f t="shared" si="35"/>
        <v>Central Canada</v>
      </c>
      <c r="R1092">
        <f>IF(Table5[[#This Row],[Position]]="Data Analyst",1,0)</f>
        <v>0</v>
      </c>
      <c r="S1092">
        <f>IF(Table5[[#This Row],[Position]]="Data Engineer",1,0)</f>
        <v>0</v>
      </c>
      <c r="T1092">
        <f>IF(Table5[[#This Row],[Position]]="Risk Analyst",1,0)</f>
        <v>0</v>
      </c>
      <c r="U1092">
        <f>IF(Table5[[#This Row],[Position]]="System Analyst",1,0)</f>
        <v>0</v>
      </c>
      <c r="V1092">
        <f>IF(Table5[[#This Row],[Position]]="Business Analyst",1,0)</f>
        <v>1</v>
      </c>
    </row>
    <row r="1093" spans="1:22" x14ac:dyDescent="0.2">
      <c r="A1093" s="5" t="s">
        <v>13</v>
      </c>
      <c r="B1093" s="5" t="s">
        <v>2039</v>
      </c>
      <c r="C1093" s="5" t="s">
        <v>28</v>
      </c>
      <c r="D1093" s="5" t="s">
        <v>1111</v>
      </c>
      <c r="E1093" s="5" t="s">
        <v>37</v>
      </c>
      <c r="F1093" s="5" t="s">
        <v>37</v>
      </c>
      <c r="G1093" s="5" t="s">
        <v>37</v>
      </c>
      <c r="H1093" s="5" t="s">
        <v>31</v>
      </c>
      <c r="I1093" s="5" t="s">
        <v>2040</v>
      </c>
      <c r="J1093" s="5" t="s">
        <v>20</v>
      </c>
      <c r="K1093" s="5" t="s">
        <v>32</v>
      </c>
      <c r="L1093" s="5" t="s">
        <v>241</v>
      </c>
      <c r="M1093" s="17">
        <v>137280</v>
      </c>
      <c r="N1093" s="17">
        <v>176800</v>
      </c>
      <c r="O1093" s="18">
        <v>157040</v>
      </c>
      <c r="P1093">
        <f t="shared" si="34"/>
        <v>0</v>
      </c>
      <c r="Q1093" t="str">
        <f t="shared" si="35"/>
        <v>Central Canada</v>
      </c>
      <c r="R1093">
        <f>IF(Table5[[#This Row],[Position]]="Data Analyst",1,0)</f>
        <v>1</v>
      </c>
      <c r="S1093">
        <f>IF(Table5[[#This Row],[Position]]="Data Engineer",1,0)</f>
        <v>0</v>
      </c>
      <c r="T1093">
        <f>IF(Table5[[#This Row],[Position]]="Risk Analyst",1,0)</f>
        <v>0</v>
      </c>
      <c r="U1093">
        <f>IF(Table5[[#This Row],[Position]]="System Analyst",1,0)</f>
        <v>0</v>
      </c>
      <c r="V1093">
        <f>IF(Table5[[#This Row],[Position]]="Business Analyst",1,0)</f>
        <v>0</v>
      </c>
    </row>
    <row r="1094" spans="1:22" x14ac:dyDescent="0.2">
      <c r="A1094" s="4" t="s">
        <v>88</v>
      </c>
      <c r="B1094" s="4" t="s">
        <v>645</v>
      </c>
      <c r="C1094" s="4" t="s">
        <v>28</v>
      </c>
      <c r="D1094" s="4" t="s">
        <v>907</v>
      </c>
      <c r="E1094" s="4" t="s">
        <v>908</v>
      </c>
      <c r="F1094" s="4" t="s">
        <v>908</v>
      </c>
      <c r="G1094" s="4" t="s">
        <v>908</v>
      </c>
      <c r="H1094" s="4" t="s">
        <v>31</v>
      </c>
      <c r="I1094" s="4" t="s">
        <v>2041</v>
      </c>
      <c r="J1094" s="4" t="s">
        <v>20</v>
      </c>
      <c r="K1094" s="4" t="s">
        <v>32</v>
      </c>
      <c r="L1094" s="4" t="s">
        <v>241</v>
      </c>
      <c r="M1094" s="15">
        <v>83200</v>
      </c>
      <c r="N1094" s="15">
        <v>93600</v>
      </c>
      <c r="O1094" s="16">
        <v>88400</v>
      </c>
      <c r="P1094">
        <f t="shared" si="34"/>
        <v>0</v>
      </c>
      <c r="Q1094" t="str">
        <f t="shared" si="35"/>
        <v>Central Canada</v>
      </c>
      <c r="R1094">
        <f>IF(Table5[[#This Row],[Position]]="Data Analyst",1,0)</f>
        <v>1</v>
      </c>
      <c r="S1094">
        <f>IF(Table5[[#This Row],[Position]]="Data Engineer",1,0)</f>
        <v>0</v>
      </c>
      <c r="T1094">
        <f>IF(Table5[[#This Row],[Position]]="Risk Analyst",1,0)</f>
        <v>0</v>
      </c>
      <c r="U1094">
        <f>IF(Table5[[#This Row],[Position]]="System Analyst",1,0)</f>
        <v>0</v>
      </c>
      <c r="V1094">
        <f>IF(Table5[[#This Row],[Position]]="Business Analyst",1,0)</f>
        <v>0</v>
      </c>
    </row>
    <row r="1095" spans="1:22" x14ac:dyDescent="0.2">
      <c r="A1095" s="5" t="s">
        <v>105</v>
      </c>
      <c r="B1095" s="5" t="s">
        <v>2042</v>
      </c>
      <c r="C1095" s="5" t="s">
        <v>35</v>
      </c>
      <c r="D1095" s="5" t="s">
        <v>1360</v>
      </c>
      <c r="E1095" s="5" t="s">
        <v>452</v>
      </c>
      <c r="F1095" s="5" t="s">
        <v>452</v>
      </c>
      <c r="G1095" s="5" t="s">
        <v>452</v>
      </c>
      <c r="H1095" s="5" t="s">
        <v>53</v>
      </c>
      <c r="I1095" s="5" t="s">
        <v>2043</v>
      </c>
      <c r="J1095" s="5" t="s">
        <v>20</v>
      </c>
      <c r="K1095" s="5" t="s">
        <v>32</v>
      </c>
      <c r="L1095" s="5" t="s">
        <v>21</v>
      </c>
      <c r="M1095" s="17">
        <v>69000</v>
      </c>
      <c r="N1095" s="17">
        <v>85000</v>
      </c>
      <c r="O1095" s="18">
        <v>77000</v>
      </c>
      <c r="P1095">
        <f t="shared" si="34"/>
        <v>0</v>
      </c>
      <c r="Q1095" t="str">
        <f t="shared" si="35"/>
        <v>Western Canada</v>
      </c>
      <c r="R1095">
        <f>IF(Table5[[#This Row],[Position]]="Data Analyst",1,0)</f>
        <v>0</v>
      </c>
      <c r="S1095">
        <f>IF(Table5[[#This Row],[Position]]="Data Engineer",1,0)</f>
        <v>1</v>
      </c>
      <c r="T1095">
        <f>IF(Table5[[#This Row],[Position]]="Risk Analyst",1,0)</f>
        <v>0</v>
      </c>
      <c r="U1095">
        <f>IF(Table5[[#This Row],[Position]]="System Analyst",1,0)</f>
        <v>0</v>
      </c>
      <c r="V1095">
        <f>IF(Table5[[#This Row],[Position]]="Business Analyst",1,0)</f>
        <v>0</v>
      </c>
    </row>
    <row r="1096" spans="1:22" x14ac:dyDescent="0.2">
      <c r="A1096" s="4" t="s">
        <v>26</v>
      </c>
      <c r="B1096" s="4" t="s">
        <v>2044</v>
      </c>
      <c r="C1096" s="4" t="s">
        <v>28</v>
      </c>
      <c r="D1096" s="4" t="s">
        <v>704</v>
      </c>
      <c r="E1096" s="4" t="s">
        <v>1890</v>
      </c>
      <c r="F1096" s="4" t="s">
        <v>1890</v>
      </c>
      <c r="G1096" s="4" t="s">
        <v>1890</v>
      </c>
      <c r="H1096" s="4" t="s">
        <v>18</v>
      </c>
      <c r="I1096" s="4" t="s">
        <v>2045</v>
      </c>
      <c r="J1096" s="4" t="s">
        <v>20</v>
      </c>
      <c r="K1096" s="4" t="s">
        <v>32</v>
      </c>
      <c r="L1096" s="4" t="s">
        <v>21</v>
      </c>
      <c r="M1096" s="15">
        <v>64123.59</v>
      </c>
      <c r="N1096" s="15">
        <v>86600</v>
      </c>
      <c r="O1096" s="16">
        <v>75361.794999999998</v>
      </c>
      <c r="P1096">
        <f t="shared" si="34"/>
        <v>0</v>
      </c>
      <c r="Q1096" t="str">
        <f t="shared" si="35"/>
        <v>Northern Canada</v>
      </c>
      <c r="R1096">
        <f>IF(Table5[[#This Row],[Position]]="Data Analyst",1,0)</f>
        <v>1</v>
      </c>
      <c r="S1096">
        <f>IF(Table5[[#This Row],[Position]]="Data Engineer",1,0)</f>
        <v>0</v>
      </c>
      <c r="T1096">
        <f>IF(Table5[[#This Row],[Position]]="Risk Analyst",1,0)</f>
        <v>0</v>
      </c>
      <c r="U1096">
        <f>IF(Table5[[#This Row],[Position]]="System Analyst",1,0)</f>
        <v>0</v>
      </c>
      <c r="V1096">
        <f>IF(Table5[[#This Row],[Position]]="Business Analyst",1,0)</f>
        <v>0</v>
      </c>
    </row>
    <row r="1097" spans="1:22" x14ac:dyDescent="0.2">
      <c r="A1097" s="5" t="s">
        <v>105</v>
      </c>
      <c r="B1097" s="5" t="s">
        <v>2046</v>
      </c>
      <c r="C1097" s="5" t="s">
        <v>61</v>
      </c>
      <c r="D1097" s="5" t="s">
        <v>2047</v>
      </c>
      <c r="E1097" s="5" t="s">
        <v>204</v>
      </c>
      <c r="F1097" s="5" t="s">
        <v>204</v>
      </c>
      <c r="G1097" s="5" t="s">
        <v>204</v>
      </c>
      <c r="H1097" s="5" t="s">
        <v>31</v>
      </c>
      <c r="I1097" s="5" t="s">
        <v>2048</v>
      </c>
      <c r="J1097" s="5" t="s">
        <v>20</v>
      </c>
      <c r="K1097" s="5" t="s">
        <v>32</v>
      </c>
      <c r="L1097" s="5" t="s">
        <v>46</v>
      </c>
      <c r="M1097" s="17">
        <v>40000</v>
      </c>
      <c r="N1097" s="17">
        <v>60000</v>
      </c>
      <c r="O1097" s="18">
        <v>50000</v>
      </c>
      <c r="P1097">
        <f t="shared" si="34"/>
        <v>0</v>
      </c>
      <c r="Q1097" t="str">
        <f t="shared" si="35"/>
        <v>Central Canada</v>
      </c>
      <c r="R1097">
        <f>IF(Table5[[#This Row],[Position]]="Data Analyst",1,0)</f>
        <v>0</v>
      </c>
      <c r="S1097">
        <f>IF(Table5[[#This Row],[Position]]="Data Engineer",1,0)</f>
        <v>0</v>
      </c>
      <c r="T1097">
        <f>IF(Table5[[#This Row],[Position]]="Risk Analyst",1,0)</f>
        <v>0</v>
      </c>
      <c r="U1097">
        <f>IF(Table5[[#This Row],[Position]]="System Analyst",1,0)</f>
        <v>0</v>
      </c>
      <c r="V1097">
        <f>IF(Table5[[#This Row],[Position]]="Business Analyst",1,0)</f>
        <v>0</v>
      </c>
    </row>
    <row r="1098" spans="1:22" x14ac:dyDescent="0.2">
      <c r="A1098" s="4" t="s">
        <v>88</v>
      </c>
      <c r="B1098" s="4" t="s">
        <v>645</v>
      </c>
      <c r="C1098" s="4" t="s">
        <v>28</v>
      </c>
      <c r="D1098" s="4" t="s">
        <v>809</v>
      </c>
      <c r="E1098" s="4" t="s">
        <v>810</v>
      </c>
      <c r="F1098" s="4" t="s">
        <v>810</v>
      </c>
      <c r="G1098" s="4" t="s">
        <v>810</v>
      </c>
      <c r="H1098" s="4" t="s">
        <v>31</v>
      </c>
      <c r="I1098" s="4" t="s">
        <v>2049</v>
      </c>
      <c r="J1098" s="4" t="s">
        <v>20</v>
      </c>
      <c r="K1098" s="4" t="s">
        <v>32</v>
      </c>
      <c r="L1098" s="4" t="s">
        <v>811</v>
      </c>
      <c r="M1098" s="15">
        <v>90480</v>
      </c>
      <c r="N1098" s="15">
        <v>90480</v>
      </c>
      <c r="O1098" s="16">
        <v>90480</v>
      </c>
      <c r="P1098">
        <f t="shared" si="34"/>
        <v>0</v>
      </c>
      <c r="Q1098" t="str">
        <f t="shared" si="35"/>
        <v>Central Canada</v>
      </c>
      <c r="R1098">
        <f>IF(Table5[[#This Row],[Position]]="Data Analyst",1,0)</f>
        <v>1</v>
      </c>
      <c r="S1098">
        <f>IF(Table5[[#This Row],[Position]]="Data Engineer",1,0)</f>
        <v>0</v>
      </c>
      <c r="T1098">
        <f>IF(Table5[[#This Row],[Position]]="Risk Analyst",1,0)</f>
        <v>0</v>
      </c>
      <c r="U1098">
        <f>IF(Table5[[#This Row],[Position]]="System Analyst",1,0)</f>
        <v>0</v>
      </c>
      <c r="V1098">
        <f>IF(Table5[[#This Row],[Position]]="Business Analyst",1,0)</f>
        <v>0</v>
      </c>
    </row>
    <row r="1099" spans="1:22" x14ac:dyDescent="0.2">
      <c r="A1099" s="5" t="s">
        <v>55</v>
      </c>
      <c r="B1099" s="5" t="s">
        <v>2050</v>
      </c>
      <c r="C1099" s="5" t="s">
        <v>188</v>
      </c>
      <c r="D1099" s="5" t="s">
        <v>2051</v>
      </c>
      <c r="E1099" s="5" t="s">
        <v>17</v>
      </c>
      <c r="F1099" s="5" t="s">
        <v>17</v>
      </c>
      <c r="G1099" s="5" t="s">
        <v>17</v>
      </c>
      <c r="H1099" s="5" t="s">
        <v>18</v>
      </c>
      <c r="I1099" s="5" t="s">
        <v>2052</v>
      </c>
      <c r="J1099" s="5" t="s">
        <v>20</v>
      </c>
      <c r="K1099" s="5" t="s">
        <v>17</v>
      </c>
      <c r="L1099" s="5" t="s">
        <v>21</v>
      </c>
      <c r="M1099" s="17">
        <v>82000</v>
      </c>
      <c r="N1099" s="17">
        <v>180000</v>
      </c>
      <c r="O1099" s="18">
        <v>131000</v>
      </c>
      <c r="P1099">
        <f t="shared" si="34"/>
        <v>1</v>
      </c>
      <c r="Q1099" t="str">
        <f t="shared" si="35"/>
        <v>Northern Canada</v>
      </c>
      <c r="R1099">
        <f>IF(Table5[[#This Row],[Position]]="Data Analyst",1,0)</f>
        <v>0</v>
      </c>
      <c r="S1099">
        <f>IF(Table5[[#This Row],[Position]]="Data Engineer",1,0)</f>
        <v>0</v>
      </c>
      <c r="T1099">
        <f>IF(Table5[[#This Row],[Position]]="Risk Analyst",1,0)</f>
        <v>0</v>
      </c>
      <c r="U1099">
        <f>IF(Table5[[#This Row],[Position]]="System Analyst",1,0)</f>
        <v>0</v>
      </c>
      <c r="V1099">
        <f>IF(Table5[[#This Row],[Position]]="Business Analyst",1,0)</f>
        <v>0</v>
      </c>
    </row>
    <row r="1100" spans="1:22" x14ac:dyDescent="0.2">
      <c r="A1100" s="4" t="s">
        <v>81</v>
      </c>
      <c r="B1100" s="4" t="s">
        <v>202</v>
      </c>
      <c r="C1100" s="4" t="s">
        <v>35</v>
      </c>
      <c r="D1100" s="4" t="s">
        <v>203</v>
      </c>
      <c r="E1100" s="4" t="s">
        <v>204</v>
      </c>
      <c r="F1100" s="4" t="s">
        <v>204</v>
      </c>
      <c r="G1100" s="4" t="s">
        <v>204</v>
      </c>
      <c r="H1100" s="4" t="s">
        <v>31</v>
      </c>
      <c r="I1100" s="4" t="s">
        <v>2053</v>
      </c>
      <c r="J1100" s="4" t="s">
        <v>45</v>
      </c>
      <c r="K1100" s="4" t="s">
        <v>32</v>
      </c>
      <c r="L1100" s="4" t="s">
        <v>33</v>
      </c>
      <c r="M1100" s="15">
        <v>80000</v>
      </c>
      <c r="N1100" s="15">
        <v>105000</v>
      </c>
      <c r="O1100" s="16">
        <v>92500</v>
      </c>
      <c r="P1100">
        <f t="shared" si="34"/>
        <v>0</v>
      </c>
      <c r="Q1100" t="str">
        <f t="shared" si="35"/>
        <v>Central Canada</v>
      </c>
      <c r="R1100">
        <f>IF(Table5[[#This Row],[Position]]="Data Analyst",1,0)</f>
        <v>0</v>
      </c>
      <c r="S1100">
        <f>IF(Table5[[#This Row],[Position]]="Data Engineer",1,0)</f>
        <v>1</v>
      </c>
      <c r="T1100">
        <f>IF(Table5[[#This Row],[Position]]="Risk Analyst",1,0)</f>
        <v>0</v>
      </c>
      <c r="U1100">
        <f>IF(Table5[[#This Row],[Position]]="System Analyst",1,0)</f>
        <v>0</v>
      </c>
      <c r="V1100">
        <f>IF(Table5[[#This Row],[Position]]="Business Analyst",1,0)</f>
        <v>0</v>
      </c>
    </row>
    <row r="1101" spans="1:22" x14ac:dyDescent="0.2">
      <c r="A1101" s="5" t="s">
        <v>13</v>
      </c>
      <c r="B1101" s="5" t="s">
        <v>798</v>
      </c>
      <c r="C1101" s="5" t="s">
        <v>90</v>
      </c>
      <c r="D1101" s="5" t="s">
        <v>1195</v>
      </c>
      <c r="E1101" s="5" t="s">
        <v>99</v>
      </c>
      <c r="F1101" s="5" t="s">
        <v>99</v>
      </c>
      <c r="G1101" s="5" t="s">
        <v>99</v>
      </c>
      <c r="H1101" s="5" t="s">
        <v>100</v>
      </c>
      <c r="I1101" s="5" t="s">
        <v>2054</v>
      </c>
      <c r="J1101" s="5" t="s">
        <v>20</v>
      </c>
      <c r="K1101" s="5" t="s">
        <v>32</v>
      </c>
      <c r="L1101" s="5" t="s">
        <v>21</v>
      </c>
      <c r="M1101" s="17">
        <v>62400</v>
      </c>
      <c r="N1101" s="17">
        <v>62400</v>
      </c>
      <c r="O1101" s="18">
        <v>62400</v>
      </c>
      <c r="P1101">
        <f t="shared" si="34"/>
        <v>0</v>
      </c>
      <c r="Q1101" t="str">
        <f t="shared" si="35"/>
        <v>Western Canada</v>
      </c>
      <c r="R1101">
        <f>IF(Table5[[#This Row],[Position]]="Data Analyst",1,0)</f>
        <v>0</v>
      </c>
      <c r="S1101">
        <f>IF(Table5[[#This Row],[Position]]="Data Engineer",1,0)</f>
        <v>0</v>
      </c>
      <c r="T1101">
        <f>IF(Table5[[#This Row],[Position]]="Risk Analyst",1,0)</f>
        <v>0</v>
      </c>
      <c r="U1101">
        <f>IF(Table5[[#This Row],[Position]]="System Analyst",1,0)</f>
        <v>1</v>
      </c>
      <c r="V1101">
        <f>IF(Table5[[#This Row],[Position]]="Business Analyst",1,0)</f>
        <v>0</v>
      </c>
    </row>
    <row r="1102" spans="1:22" x14ac:dyDescent="0.2">
      <c r="A1102" s="4" t="s">
        <v>13</v>
      </c>
      <c r="B1102" s="4" t="s">
        <v>373</v>
      </c>
      <c r="C1102" s="4" t="s">
        <v>28</v>
      </c>
      <c r="D1102" s="4" t="s">
        <v>374</v>
      </c>
      <c r="E1102" s="4" t="s">
        <v>136</v>
      </c>
      <c r="F1102" s="4" t="s">
        <v>136</v>
      </c>
      <c r="G1102" s="4" t="s">
        <v>136</v>
      </c>
      <c r="H1102" s="4" t="s">
        <v>100</v>
      </c>
      <c r="I1102" s="4" t="s">
        <v>2055</v>
      </c>
      <c r="J1102" s="4" t="s">
        <v>375</v>
      </c>
      <c r="K1102" s="4" t="s">
        <v>32</v>
      </c>
      <c r="L1102" s="4" t="s">
        <v>33</v>
      </c>
      <c r="M1102" s="15">
        <v>81000</v>
      </c>
      <c r="N1102" s="15">
        <v>101000</v>
      </c>
      <c r="O1102" s="16">
        <v>91000</v>
      </c>
      <c r="P1102">
        <f t="shared" si="34"/>
        <v>0</v>
      </c>
      <c r="Q1102" t="str">
        <f t="shared" si="35"/>
        <v>Western Canada</v>
      </c>
      <c r="R1102">
        <f>IF(Table5[[#This Row],[Position]]="Data Analyst",1,0)</f>
        <v>1</v>
      </c>
      <c r="S1102">
        <f>IF(Table5[[#This Row],[Position]]="Data Engineer",1,0)</f>
        <v>0</v>
      </c>
      <c r="T1102">
        <f>IF(Table5[[#This Row],[Position]]="Risk Analyst",1,0)</f>
        <v>0</v>
      </c>
      <c r="U1102">
        <f>IF(Table5[[#This Row],[Position]]="System Analyst",1,0)</f>
        <v>0</v>
      </c>
      <c r="V1102">
        <f>IF(Table5[[#This Row],[Position]]="Business Analyst",1,0)</f>
        <v>0</v>
      </c>
    </row>
    <row r="1103" spans="1:22" x14ac:dyDescent="0.2">
      <c r="A1103" s="5" t="s">
        <v>26</v>
      </c>
      <c r="B1103" s="5" t="s">
        <v>2056</v>
      </c>
      <c r="C1103" s="5" t="s">
        <v>28</v>
      </c>
      <c r="D1103" s="5" t="s">
        <v>2057</v>
      </c>
      <c r="E1103" s="5" t="s">
        <v>63</v>
      </c>
      <c r="F1103" s="5" t="s">
        <v>63</v>
      </c>
      <c r="G1103" s="5" t="s">
        <v>63</v>
      </c>
      <c r="H1103" s="5" t="s">
        <v>53</v>
      </c>
      <c r="I1103" s="5" t="s">
        <v>2058</v>
      </c>
      <c r="J1103" s="5" t="s">
        <v>20</v>
      </c>
      <c r="K1103" s="5" t="s">
        <v>32</v>
      </c>
      <c r="L1103" s="5" t="s">
        <v>21</v>
      </c>
      <c r="M1103" s="17">
        <v>54000</v>
      </c>
      <c r="N1103" s="17">
        <v>57200</v>
      </c>
      <c r="O1103" s="18">
        <v>55600</v>
      </c>
      <c r="P1103">
        <f t="shared" si="34"/>
        <v>0</v>
      </c>
      <c r="Q1103" t="str">
        <f t="shared" si="35"/>
        <v>Western Canada</v>
      </c>
      <c r="R1103">
        <f>IF(Table5[[#This Row],[Position]]="Data Analyst",1,0)</f>
        <v>1</v>
      </c>
      <c r="S1103">
        <f>IF(Table5[[#This Row],[Position]]="Data Engineer",1,0)</f>
        <v>0</v>
      </c>
      <c r="T1103">
        <f>IF(Table5[[#This Row],[Position]]="Risk Analyst",1,0)</f>
        <v>0</v>
      </c>
      <c r="U1103">
        <f>IF(Table5[[#This Row],[Position]]="System Analyst",1,0)</f>
        <v>0</v>
      </c>
      <c r="V1103">
        <f>IF(Table5[[#This Row],[Position]]="Business Analyst",1,0)</f>
        <v>0</v>
      </c>
    </row>
    <row r="1104" spans="1:22" x14ac:dyDescent="0.2">
      <c r="A1104" s="4" t="s">
        <v>48</v>
      </c>
      <c r="B1104" s="4" t="s">
        <v>49</v>
      </c>
      <c r="C1104" s="4" t="s">
        <v>50</v>
      </c>
      <c r="D1104" s="4" t="s">
        <v>1803</v>
      </c>
      <c r="E1104" s="4" t="s">
        <v>1804</v>
      </c>
      <c r="F1104" s="4" t="s">
        <v>1804</v>
      </c>
      <c r="G1104" s="4" t="s">
        <v>1804</v>
      </c>
      <c r="H1104" s="4" t="s">
        <v>31</v>
      </c>
      <c r="I1104" s="4" t="s">
        <v>2059</v>
      </c>
      <c r="J1104" s="4" t="s">
        <v>20</v>
      </c>
      <c r="K1104" s="4" t="s">
        <v>32</v>
      </c>
      <c r="L1104" s="4" t="s">
        <v>21</v>
      </c>
      <c r="M1104" s="15">
        <v>68500</v>
      </c>
      <c r="N1104" s="15">
        <v>87000</v>
      </c>
      <c r="O1104" s="16">
        <v>77750</v>
      </c>
      <c r="P1104">
        <f t="shared" si="34"/>
        <v>0</v>
      </c>
      <c r="Q1104" t="str">
        <f t="shared" si="35"/>
        <v>Central Canada</v>
      </c>
      <c r="R1104">
        <f>IF(Table5[[#This Row],[Position]]="Data Analyst",1,0)</f>
        <v>0</v>
      </c>
      <c r="S1104">
        <f>IF(Table5[[#This Row],[Position]]="Data Engineer",1,0)</f>
        <v>0</v>
      </c>
      <c r="T1104">
        <f>IF(Table5[[#This Row],[Position]]="Risk Analyst",1,0)</f>
        <v>0</v>
      </c>
      <c r="U1104">
        <f>IF(Table5[[#This Row],[Position]]="System Analyst",1,0)</f>
        <v>0</v>
      </c>
      <c r="V1104">
        <f>IF(Table5[[#This Row],[Position]]="Business Analyst",1,0)</f>
        <v>0</v>
      </c>
    </row>
    <row r="1105" spans="1:22" x14ac:dyDescent="0.2">
      <c r="A1105" s="5" t="s">
        <v>13</v>
      </c>
      <c r="B1105" s="5" t="s">
        <v>171</v>
      </c>
      <c r="C1105" s="5" t="s">
        <v>50</v>
      </c>
      <c r="D1105" s="5" t="s">
        <v>68</v>
      </c>
      <c r="E1105" s="5" t="s">
        <v>37</v>
      </c>
      <c r="F1105" s="5" t="s">
        <v>37</v>
      </c>
      <c r="G1105" s="5" t="s">
        <v>37</v>
      </c>
      <c r="H1105" s="5" t="s">
        <v>31</v>
      </c>
      <c r="I1105" s="5" t="s">
        <v>2060</v>
      </c>
      <c r="J1105" s="5" t="s">
        <v>20</v>
      </c>
      <c r="K1105" s="5" t="s">
        <v>32</v>
      </c>
      <c r="L1105" s="5" t="s">
        <v>46</v>
      </c>
      <c r="M1105" s="17">
        <v>62000</v>
      </c>
      <c r="N1105" s="17">
        <v>80000</v>
      </c>
      <c r="O1105" s="18">
        <v>71000</v>
      </c>
      <c r="P1105">
        <f t="shared" si="34"/>
        <v>0</v>
      </c>
      <c r="Q1105" t="str">
        <f t="shared" si="35"/>
        <v>Central Canada</v>
      </c>
      <c r="R1105">
        <f>IF(Table5[[#This Row],[Position]]="Data Analyst",1,0)</f>
        <v>0</v>
      </c>
      <c r="S1105">
        <f>IF(Table5[[#This Row],[Position]]="Data Engineer",1,0)</f>
        <v>0</v>
      </c>
      <c r="T1105">
        <f>IF(Table5[[#This Row],[Position]]="Risk Analyst",1,0)</f>
        <v>0</v>
      </c>
      <c r="U1105">
        <f>IF(Table5[[#This Row],[Position]]="System Analyst",1,0)</f>
        <v>0</v>
      </c>
      <c r="V1105">
        <f>IF(Table5[[#This Row],[Position]]="Business Analyst",1,0)</f>
        <v>0</v>
      </c>
    </row>
    <row r="1106" spans="1:22" x14ac:dyDescent="0.2">
      <c r="A1106" s="4" t="s">
        <v>13</v>
      </c>
      <c r="B1106" s="4" t="s">
        <v>2061</v>
      </c>
      <c r="C1106" s="4" t="s">
        <v>90</v>
      </c>
      <c r="D1106" s="4" t="s">
        <v>2062</v>
      </c>
      <c r="E1106" s="4" t="s">
        <v>37</v>
      </c>
      <c r="F1106" s="4" t="s">
        <v>37</v>
      </c>
      <c r="G1106" s="4" t="s">
        <v>37</v>
      </c>
      <c r="H1106" s="4" t="s">
        <v>31</v>
      </c>
      <c r="I1106" s="4" t="s">
        <v>2063</v>
      </c>
      <c r="J1106" s="4" t="s">
        <v>20</v>
      </c>
      <c r="K1106" s="4" t="s">
        <v>32</v>
      </c>
      <c r="L1106" s="4" t="s">
        <v>21</v>
      </c>
      <c r="M1106" s="15">
        <v>80000</v>
      </c>
      <c r="N1106" s="15">
        <v>92000</v>
      </c>
      <c r="O1106" s="16">
        <v>86000</v>
      </c>
      <c r="P1106">
        <f t="shared" si="34"/>
        <v>0</v>
      </c>
      <c r="Q1106" t="str">
        <f t="shared" si="35"/>
        <v>Central Canada</v>
      </c>
      <c r="R1106">
        <f>IF(Table5[[#This Row],[Position]]="Data Analyst",1,0)</f>
        <v>0</v>
      </c>
      <c r="S1106">
        <f>IF(Table5[[#This Row],[Position]]="Data Engineer",1,0)</f>
        <v>0</v>
      </c>
      <c r="T1106">
        <f>IF(Table5[[#This Row],[Position]]="Risk Analyst",1,0)</f>
        <v>0</v>
      </c>
      <c r="U1106">
        <f>IF(Table5[[#This Row],[Position]]="System Analyst",1,0)</f>
        <v>1</v>
      </c>
      <c r="V1106">
        <f>IF(Table5[[#This Row],[Position]]="Business Analyst",1,0)</f>
        <v>0</v>
      </c>
    </row>
    <row r="1107" spans="1:22" x14ac:dyDescent="0.2">
      <c r="A1107" s="5" t="s">
        <v>26</v>
      </c>
      <c r="B1107" s="5" t="s">
        <v>188</v>
      </c>
      <c r="C1107" s="5" t="s">
        <v>50</v>
      </c>
      <c r="D1107" s="5" t="s">
        <v>2064</v>
      </c>
      <c r="E1107" s="5" t="s">
        <v>17</v>
      </c>
      <c r="F1107" s="5" t="s">
        <v>17</v>
      </c>
      <c r="G1107" s="5" t="s">
        <v>17</v>
      </c>
      <c r="H1107" s="5" t="s">
        <v>18</v>
      </c>
      <c r="I1107" s="5" t="s">
        <v>2065</v>
      </c>
      <c r="J1107" s="5" t="s">
        <v>20</v>
      </c>
      <c r="K1107" s="5" t="s">
        <v>17</v>
      </c>
      <c r="L1107" s="5" t="s">
        <v>21</v>
      </c>
      <c r="M1107" s="17">
        <v>64123.59</v>
      </c>
      <c r="N1107" s="17">
        <v>86600</v>
      </c>
      <c r="O1107" s="18">
        <v>75361.794999999998</v>
      </c>
      <c r="P1107">
        <f t="shared" si="34"/>
        <v>1</v>
      </c>
      <c r="Q1107" t="str">
        <f t="shared" si="35"/>
        <v>Northern Canada</v>
      </c>
      <c r="R1107">
        <f>IF(Table5[[#This Row],[Position]]="Data Analyst",1,0)</f>
        <v>0</v>
      </c>
      <c r="S1107">
        <f>IF(Table5[[#This Row],[Position]]="Data Engineer",1,0)</f>
        <v>0</v>
      </c>
      <c r="T1107">
        <f>IF(Table5[[#This Row],[Position]]="Risk Analyst",1,0)</f>
        <v>0</v>
      </c>
      <c r="U1107">
        <f>IF(Table5[[#This Row],[Position]]="System Analyst",1,0)</f>
        <v>0</v>
      </c>
      <c r="V1107">
        <f>IF(Table5[[#This Row],[Position]]="Business Analyst",1,0)</f>
        <v>0</v>
      </c>
    </row>
    <row r="1108" spans="1:22" x14ac:dyDescent="0.2">
      <c r="A1108" s="4" t="s">
        <v>48</v>
      </c>
      <c r="B1108" s="4" t="s">
        <v>1800</v>
      </c>
      <c r="C1108" s="4" t="s">
        <v>50</v>
      </c>
      <c r="D1108" s="4" t="s">
        <v>1801</v>
      </c>
      <c r="E1108" s="4" t="s">
        <v>99</v>
      </c>
      <c r="F1108" s="4" t="s">
        <v>99</v>
      </c>
      <c r="G1108" s="4" t="s">
        <v>99</v>
      </c>
      <c r="H1108" s="4" t="s">
        <v>100</v>
      </c>
      <c r="I1108" s="4" t="s">
        <v>2066</v>
      </c>
      <c r="J1108" s="4" t="s">
        <v>223</v>
      </c>
      <c r="K1108" s="4" t="s">
        <v>32</v>
      </c>
      <c r="L1108" s="4" t="s">
        <v>33</v>
      </c>
      <c r="M1108" s="15">
        <v>57000</v>
      </c>
      <c r="N1108" s="15">
        <v>62000</v>
      </c>
      <c r="O1108" s="16">
        <v>59500</v>
      </c>
      <c r="P1108">
        <f t="shared" si="34"/>
        <v>0</v>
      </c>
      <c r="Q1108" t="str">
        <f t="shared" si="35"/>
        <v>Western Canada</v>
      </c>
      <c r="R1108">
        <f>IF(Table5[[#This Row],[Position]]="Data Analyst",1,0)</f>
        <v>0</v>
      </c>
      <c r="S1108">
        <f>IF(Table5[[#This Row],[Position]]="Data Engineer",1,0)</f>
        <v>0</v>
      </c>
      <c r="T1108">
        <f>IF(Table5[[#This Row],[Position]]="Risk Analyst",1,0)</f>
        <v>0</v>
      </c>
      <c r="U1108">
        <f>IF(Table5[[#This Row],[Position]]="System Analyst",1,0)</f>
        <v>0</v>
      </c>
      <c r="V1108">
        <f>IF(Table5[[#This Row],[Position]]="Business Analyst",1,0)</f>
        <v>0</v>
      </c>
    </row>
    <row r="1109" spans="1:22" x14ac:dyDescent="0.2">
      <c r="A1109" s="5" t="s">
        <v>26</v>
      </c>
      <c r="B1109" s="5" t="s">
        <v>2067</v>
      </c>
      <c r="C1109" s="5" t="s">
        <v>1108</v>
      </c>
      <c r="D1109" s="5" t="s">
        <v>583</v>
      </c>
      <c r="E1109" s="5" t="s">
        <v>1835</v>
      </c>
      <c r="F1109" s="5" t="s">
        <v>1835</v>
      </c>
      <c r="G1109" s="5" t="s">
        <v>1835</v>
      </c>
      <c r="H1109" s="5" t="s">
        <v>146</v>
      </c>
      <c r="I1109" s="5" t="s">
        <v>2068</v>
      </c>
      <c r="J1109" s="5" t="s">
        <v>20</v>
      </c>
      <c r="K1109" s="5" t="s">
        <v>32</v>
      </c>
      <c r="L1109" s="5" t="s">
        <v>21</v>
      </c>
      <c r="M1109" s="17">
        <v>63000</v>
      </c>
      <c r="N1109" s="17">
        <v>120000</v>
      </c>
      <c r="O1109" s="18">
        <v>91500</v>
      </c>
      <c r="P1109">
        <f t="shared" si="34"/>
        <v>0</v>
      </c>
      <c r="Q1109" t="str">
        <f t="shared" si="35"/>
        <v>Central Canada</v>
      </c>
      <c r="R1109">
        <f>IF(Table5[[#This Row],[Position]]="Data Analyst",1,0)</f>
        <v>0</v>
      </c>
      <c r="S1109">
        <f>IF(Table5[[#This Row],[Position]]="Data Engineer",1,0)</f>
        <v>0</v>
      </c>
      <c r="T1109">
        <f>IF(Table5[[#This Row],[Position]]="Risk Analyst",1,0)</f>
        <v>0</v>
      </c>
      <c r="U1109">
        <f>IF(Table5[[#This Row],[Position]]="System Analyst",1,0)</f>
        <v>0</v>
      </c>
      <c r="V1109">
        <f>IF(Table5[[#This Row],[Position]]="Business Analyst",1,0)</f>
        <v>0</v>
      </c>
    </row>
    <row r="1110" spans="1:22" x14ac:dyDescent="0.2">
      <c r="A1110" s="4" t="s">
        <v>26</v>
      </c>
      <c r="B1110" s="4" t="s">
        <v>990</v>
      </c>
      <c r="C1110" s="4" t="s">
        <v>90</v>
      </c>
      <c r="D1110" s="4" t="s">
        <v>449</v>
      </c>
      <c r="E1110" s="4" t="s">
        <v>600</v>
      </c>
      <c r="F1110" s="4" t="s">
        <v>600</v>
      </c>
      <c r="G1110" s="4" t="s">
        <v>600</v>
      </c>
      <c r="H1110" s="4" t="s">
        <v>31</v>
      </c>
      <c r="I1110" s="4" t="s">
        <v>1963</v>
      </c>
      <c r="J1110" s="4" t="s">
        <v>45</v>
      </c>
      <c r="K1110" s="4" t="s">
        <v>32</v>
      </c>
      <c r="L1110" s="4" t="s">
        <v>33</v>
      </c>
      <c r="M1110" s="15">
        <v>56000</v>
      </c>
      <c r="N1110" s="15">
        <v>100000</v>
      </c>
      <c r="O1110" s="16">
        <v>78000</v>
      </c>
      <c r="P1110">
        <f t="shared" si="34"/>
        <v>0</v>
      </c>
      <c r="Q1110" t="str">
        <f t="shared" si="35"/>
        <v>Central Canada</v>
      </c>
      <c r="R1110">
        <f>IF(Table5[[#This Row],[Position]]="Data Analyst",1,0)</f>
        <v>0</v>
      </c>
      <c r="S1110">
        <f>IF(Table5[[#This Row],[Position]]="Data Engineer",1,0)</f>
        <v>0</v>
      </c>
      <c r="T1110">
        <f>IF(Table5[[#This Row],[Position]]="Risk Analyst",1,0)</f>
        <v>0</v>
      </c>
      <c r="U1110">
        <f>IF(Table5[[#This Row],[Position]]="System Analyst",1,0)</f>
        <v>1</v>
      </c>
      <c r="V1110">
        <f>IF(Table5[[#This Row],[Position]]="Business Analyst",1,0)</f>
        <v>0</v>
      </c>
    </row>
    <row r="1111" spans="1:22" x14ac:dyDescent="0.2">
      <c r="A1111" s="5" t="s">
        <v>81</v>
      </c>
      <c r="B1111" s="5" t="s">
        <v>217</v>
      </c>
      <c r="C1111" s="5" t="s">
        <v>23</v>
      </c>
      <c r="D1111" s="5" t="s">
        <v>2069</v>
      </c>
      <c r="E1111" s="5" t="s">
        <v>17</v>
      </c>
      <c r="F1111" s="5" t="s">
        <v>17</v>
      </c>
      <c r="G1111" s="5" t="s">
        <v>17</v>
      </c>
      <c r="H1111" s="5" t="s">
        <v>18</v>
      </c>
      <c r="I1111" s="5" t="s">
        <v>2070</v>
      </c>
      <c r="J1111" s="5" t="s">
        <v>45</v>
      </c>
      <c r="K1111" s="5" t="s">
        <v>17</v>
      </c>
      <c r="L1111" s="5" t="s">
        <v>33</v>
      </c>
      <c r="M1111" s="17">
        <v>66000</v>
      </c>
      <c r="N1111" s="17">
        <v>84500</v>
      </c>
      <c r="O1111" s="18">
        <v>75250</v>
      </c>
      <c r="P1111">
        <f t="shared" si="34"/>
        <v>1</v>
      </c>
      <c r="Q1111" t="str">
        <f t="shared" si="35"/>
        <v>Northern Canada</v>
      </c>
      <c r="R1111">
        <f>IF(Table5[[#This Row],[Position]]="Data Analyst",1,0)</f>
        <v>0</v>
      </c>
      <c r="S1111">
        <f>IF(Table5[[#This Row],[Position]]="Data Engineer",1,0)</f>
        <v>0</v>
      </c>
      <c r="T1111">
        <f>IF(Table5[[#This Row],[Position]]="Risk Analyst",1,0)</f>
        <v>0</v>
      </c>
      <c r="U1111">
        <f>IF(Table5[[#This Row],[Position]]="System Analyst",1,0)</f>
        <v>0</v>
      </c>
      <c r="V1111">
        <f>IF(Table5[[#This Row],[Position]]="Business Analyst",1,0)</f>
        <v>1</v>
      </c>
    </row>
    <row r="1112" spans="1:22" x14ac:dyDescent="0.2">
      <c r="A1112" s="4" t="s">
        <v>81</v>
      </c>
      <c r="B1112" s="4" t="s">
        <v>199</v>
      </c>
      <c r="C1112" s="4" t="s">
        <v>188</v>
      </c>
      <c r="D1112" s="4" t="s">
        <v>200</v>
      </c>
      <c r="E1112" s="4" t="s">
        <v>37</v>
      </c>
      <c r="F1112" s="4" t="s">
        <v>37</v>
      </c>
      <c r="G1112" s="4" t="s">
        <v>37</v>
      </c>
      <c r="H1112" s="4" t="s">
        <v>31</v>
      </c>
      <c r="I1112" s="4" t="s">
        <v>2071</v>
      </c>
      <c r="J1112" s="4" t="s">
        <v>20</v>
      </c>
      <c r="K1112" s="4" t="s">
        <v>32</v>
      </c>
      <c r="L1112" s="4" t="s">
        <v>21</v>
      </c>
      <c r="M1112" s="15">
        <v>72000</v>
      </c>
      <c r="N1112" s="15">
        <v>86000</v>
      </c>
      <c r="O1112" s="16">
        <v>79000</v>
      </c>
      <c r="P1112">
        <f t="shared" si="34"/>
        <v>0</v>
      </c>
      <c r="Q1112" t="str">
        <f t="shared" si="35"/>
        <v>Central Canada</v>
      </c>
      <c r="R1112">
        <f>IF(Table5[[#This Row],[Position]]="Data Analyst",1,0)</f>
        <v>0</v>
      </c>
      <c r="S1112">
        <f>IF(Table5[[#This Row],[Position]]="Data Engineer",1,0)</f>
        <v>0</v>
      </c>
      <c r="T1112">
        <f>IF(Table5[[#This Row],[Position]]="Risk Analyst",1,0)</f>
        <v>0</v>
      </c>
      <c r="U1112">
        <f>IF(Table5[[#This Row],[Position]]="System Analyst",1,0)</f>
        <v>0</v>
      </c>
      <c r="V1112">
        <f>IF(Table5[[#This Row],[Position]]="Business Analyst",1,0)</f>
        <v>0</v>
      </c>
    </row>
    <row r="1113" spans="1:22" x14ac:dyDescent="0.2">
      <c r="A1113" s="5" t="s">
        <v>105</v>
      </c>
      <c r="B1113" s="5" t="s">
        <v>2072</v>
      </c>
      <c r="C1113" s="5" t="s">
        <v>28</v>
      </c>
      <c r="D1113" s="5" t="s">
        <v>2073</v>
      </c>
      <c r="E1113" s="5" t="s">
        <v>63</v>
      </c>
      <c r="F1113" s="5" t="s">
        <v>63</v>
      </c>
      <c r="G1113" s="5" t="s">
        <v>63</v>
      </c>
      <c r="H1113" s="5" t="s">
        <v>53</v>
      </c>
      <c r="I1113" s="5" t="s">
        <v>2074</v>
      </c>
      <c r="J1113" s="5" t="s">
        <v>20</v>
      </c>
      <c r="K1113" s="5" t="s">
        <v>32</v>
      </c>
      <c r="L1113" s="5" t="s">
        <v>21</v>
      </c>
      <c r="M1113" s="17">
        <v>115000</v>
      </c>
      <c r="N1113" s="17">
        <v>156000</v>
      </c>
      <c r="O1113" s="18">
        <v>135500</v>
      </c>
      <c r="P1113">
        <f t="shared" si="34"/>
        <v>0</v>
      </c>
      <c r="Q1113" t="str">
        <f t="shared" si="35"/>
        <v>Western Canada</v>
      </c>
      <c r="R1113">
        <f>IF(Table5[[#This Row],[Position]]="Data Analyst",1,0)</f>
        <v>1</v>
      </c>
      <c r="S1113">
        <f>IF(Table5[[#This Row],[Position]]="Data Engineer",1,0)</f>
        <v>0</v>
      </c>
      <c r="T1113">
        <f>IF(Table5[[#This Row],[Position]]="Risk Analyst",1,0)</f>
        <v>0</v>
      </c>
      <c r="U1113">
        <f>IF(Table5[[#This Row],[Position]]="System Analyst",1,0)</f>
        <v>0</v>
      </c>
      <c r="V1113">
        <f>IF(Table5[[#This Row],[Position]]="Business Analyst",1,0)</f>
        <v>0</v>
      </c>
    </row>
    <row r="1114" spans="1:22" x14ac:dyDescent="0.2">
      <c r="A1114" s="4" t="s">
        <v>22</v>
      </c>
      <c r="B1114" s="4" t="s">
        <v>823</v>
      </c>
      <c r="C1114" s="4" t="s">
        <v>50</v>
      </c>
      <c r="D1114" s="4" t="s">
        <v>824</v>
      </c>
      <c r="E1114" s="4" t="s">
        <v>17</v>
      </c>
      <c r="F1114" s="4" t="s">
        <v>17</v>
      </c>
      <c r="G1114" s="4" t="s">
        <v>17</v>
      </c>
      <c r="H1114" s="4" t="s">
        <v>18</v>
      </c>
      <c r="I1114" s="4" t="s">
        <v>2075</v>
      </c>
      <c r="J1114" s="4" t="s">
        <v>20</v>
      </c>
      <c r="K1114" s="4" t="s">
        <v>17</v>
      </c>
      <c r="L1114" s="4" t="s">
        <v>21</v>
      </c>
      <c r="M1114" s="15">
        <v>137280</v>
      </c>
      <c r="N1114" s="15">
        <v>180000</v>
      </c>
      <c r="O1114" s="16">
        <v>158640</v>
      </c>
      <c r="P1114">
        <f t="shared" si="34"/>
        <v>1</v>
      </c>
      <c r="Q1114" t="str">
        <f t="shared" si="35"/>
        <v>Northern Canada</v>
      </c>
      <c r="R1114">
        <f>IF(Table5[[#This Row],[Position]]="Data Analyst",1,0)</f>
        <v>0</v>
      </c>
      <c r="S1114">
        <f>IF(Table5[[#This Row],[Position]]="Data Engineer",1,0)</f>
        <v>0</v>
      </c>
      <c r="T1114">
        <f>IF(Table5[[#This Row],[Position]]="Risk Analyst",1,0)</f>
        <v>0</v>
      </c>
      <c r="U1114">
        <f>IF(Table5[[#This Row],[Position]]="System Analyst",1,0)</f>
        <v>0</v>
      </c>
      <c r="V1114">
        <f>IF(Table5[[#This Row],[Position]]="Business Analyst",1,0)</f>
        <v>0</v>
      </c>
    </row>
    <row r="1115" spans="1:22" x14ac:dyDescent="0.2">
      <c r="A1115" s="5" t="s">
        <v>13</v>
      </c>
      <c r="B1115" s="5" t="s">
        <v>647</v>
      </c>
      <c r="C1115" s="5" t="s">
        <v>50</v>
      </c>
      <c r="D1115" s="5" t="s">
        <v>42</v>
      </c>
      <c r="E1115" s="5" t="s">
        <v>648</v>
      </c>
      <c r="F1115" s="5" t="s">
        <v>648</v>
      </c>
      <c r="G1115" s="5" t="s">
        <v>648</v>
      </c>
      <c r="H1115" s="5" t="s">
        <v>31</v>
      </c>
      <c r="I1115" s="5" t="s">
        <v>2076</v>
      </c>
      <c r="J1115" s="5" t="s">
        <v>20</v>
      </c>
      <c r="K1115" s="5" t="s">
        <v>32</v>
      </c>
      <c r="L1115" s="5" t="s">
        <v>46</v>
      </c>
      <c r="M1115" s="20">
        <v>83449.599999999904</v>
      </c>
      <c r="N1115" s="17">
        <v>94411.199999999997</v>
      </c>
      <c r="O1115" s="18">
        <v>88930.4</v>
      </c>
      <c r="P1115">
        <f t="shared" si="34"/>
        <v>0</v>
      </c>
      <c r="Q1115" t="str">
        <f t="shared" si="35"/>
        <v>Central Canada</v>
      </c>
      <c r="R1115">
        <f>IF(Table5[[#This Row],[Position]]="Data Analyst",1,0)</f>
        <v>0</v>
      </c>
      <c r="S1115">
        <f>IF(Table5[[#This Row],[Position]]="Data Engineer",1,0)</f>
        <v>0</v>
      </c>
      <c r="T1115">
        <f>IF(Table5[[#This Row],[Position]]="Risk Analyst",1,0)</f>
        <v>0</v>
      </c>
      <c r="U1115">
        <f>IF(Table5[[#This Row],[Position]]="System Analyst",1,0)</f>
        <v>0</v>
      </c>
      <c r="V1115">
        <f>IF(Table5[[#This Row],[Position]]="Business Analyst",1,0)</f>
        <v>0</v>
      </c>
    </row>
    <row r="1116" spans="1:22" x14ac:dyDescent="0.2">
      <c r="A1116" s="4" t="s">
        <v>88</v>
      </c>
      <c r="B1116" s="4" t="s">
        <v>645</v>
      </c>
      <c r="C1116" s="4" t="s">
        <v>28</v>
      </c>
      <c r="D1116" s="4" t="s">
        <v>646</v>
      </c>
      <c r="E1116" s="4" t="s">
        <v>52</v>
      </c>
      <c r="F1116" s="4" t="s">
        <v>52</v>
      </c>
      <c r="G1116" s="4" t="s">
        <v>52</v>
      </c>
      <c r="H1116" s="4" t="s">
        <v>53</v>
      </c>
      <c r="I1116" s="4" t="s">
        <v>2029</v>
      </c>
      <c r="J1116" s="4" t="s">
        <v>20</v>
      </c>
      <c r="K1116" s="4" t="s">
        <v>32</v>
      </c>
      <c r="L1116" s="4" t="s">
        <v>241</v>
      </c>
      <c r="M1116" s="15">
        <v>97760</v>
      </c>
      <c r="N1116" s="15">
        <v>97760</v>
      </c>
      <c r="O1116" s="16">
        <v>97760</v>
      </c>
      <c r="P1116">
        <f t="shared" si="34"/>
        <v>0</v>
      </c>
      <c r="Q1116" t="str">
        <f t="shared" si="35"/>
        <v>Western Canada</v>
      </c>
      <c r="R1116">
        <f>IF(Table5[[#This Row],[Position]]="Data Analyst",1,0)</f>
        <v>1</v>
      </c>
      <c r="S1116">
        <f>IF(Table5[[#This Row],[Position]]="Data Engineer",1,0)</f>
        <v>0</v>
      </c>
      <c r="T1116">
        <f>IF(Table5[[#This Row],[Position]]="Risk Analyst",1,0)</f>
        <v>0</v>
      </c>
      <c r="U1116">
        <f>IF(Table5[[#This Row],[Position]]="System Analyst",1,0)</f>
        <v>0</v>
      </c>
      <c r="V1116">
        <f>IF(Table5[[#This Row],[Position]]="Business Analyst",1,0)</f>
        <v>0</v>
      </c>
    </row>
    <row r="1117" spans="1:22" x14ac:dyDescent="0.2">
      <c r="A1117" s="5" t="s">
        <v>105</v>
      </c>
      <c r="B1117" s="5" t="s">
        <v>2077</v>
      </c>
      <c r="C1117" s="5" t="s">
        <v>28</v>
      </c>
      <c r="D1117" s="5" t="s">
        <v>2078</v>
      </c>
      <c r="E1117" s="5" t="s">
        <v>17</v>
      </c>
      <c r="F1117" s="5" t="s">
        <v>17</v>
      </c>
      <c r="G1117" s="5" t="s">
        <v>17</v>
      </c>
      <c r="H1117" s="5" t="s">
        <v>18</v>
      </c>
      <c r="I1117" s="5" t="s">
        <v>2079</v>
      </c>
      <c r="J1117" s="5" t="s">
        <v>20</v>
      </c>
      <c r="K1117" s="5" t="s">
        <v>17</v>
      </c>
      <c r="L1117" s="5" t="s">
        <v>21</v>
      </c>
      <c r="M1117" s="17">
        <v>69000</v>
      </c>
      <c r="N1117" s="17">
        <v>86000</v>
      </c>
      <c r="O1117" s="18">
        <v>77500</v>
      </c>
      <c r="P1117">
        <f t="shared" si="34"/>
        <v>1</v>
      </c>
      <c r="Q1117" t="str">
        <f t="shared" si="35"/>
        <v>Northern Canada</v>
      </c>
      <c r="R1117">
        <f>IF(Table5[[#This Row],[Position]]="Data Analyst",1,0)</f>
        <v>1</v>
      </c>
      <c r="S1117">
        <f>IF(Table5[[#This Row],[Position]]="Data Engineer",1,0)</f>
        <v>0</v>
      </c>
      <c r="T1117">
        <f>IF(Table5[[#This Row],[Position]]="Risk Analyst",1,0)</f>
        <v>0</v>
      </c>
      <c r="U1117">
        <f>IF(Table5[[#This Row],[Position]]="System Analyst",1,0)</f>
        <v>0</v>
      </c>
      <c r="V1117">
        <f>IF(Table5[[#This Row],[Position]]="Business Analyst",1,0)</f>
        <v>0</v>
      </c>
    </row>
    <row r="1118" spans="1:22" x14ac:dyDescent="0.2">
      <c r="A1118" s="4" t="s">
        <v>88</v>
      </c>
      <c r="B1118" s="4" t="s">
        <v>645</v>
      </c>
      <c r="C1118" s="4" t="s">
        <v>28</v>
      </c>
      <c r="D1118" s="4" t="s">
        <v>1691</v>
      </c>
      <c r="E1118" s="4" t="s">
        <v>600</v>
      </c>
      <c r="F1118" s="4" t="s">
        <v>600</v>
      </c>
      <c r="G1118" s="4" t="s">
        <v>600</v>
      </c>
      <c r="H1118" s="4" t="s">
        <v>31</v>
      </c>
      <c r="I1118" s="4" t="s">
        <v>2029</v>
      </c>
      <c r="J1118" s="4" t="s">
        <v>20</v>
      </c>
      <c r="K1118" s="4" t="s">
        <v>32</v>
      </c>
      <c r="L1118" s="4" t="s">
        <v>21</v>
      </c>
      <c r="M1118" s="15">
        <v>68000</v>
      </c>
      <c r="N1118" s="15">
        <v>68000</v>
      </c>
      <c r="O1118" s="16">
        <v>68000</v>
      </c>
      <c r="P1118">
        <f t="shared" si="34"/>
        <v>0</v>
      </c>
      <c r="Q1118" t="str">
        <f t="shared" si="35"/>
        <v>Central Canada</v>
      </c>
      <c r="R1118">
        <f>IF(Table5[[#This Row],[Position]]="Data Analyst",1,0)</f>
        <v>1</v>
      </c>
      <c r="S1118">
        <f>IF(Table5[[#This Row],[Position]]="Data Engineer",1,0)</f>
        <v>0</v>
      </c>
      <c r="T1118">
        <f>IF(Table5[[#This Row],[Position]]="Risk Analyst",1,0)</f>
        <v>0</v>
      </c>
      <c r="U1118">
        <f>IF(Table5[[#This Row],[Position]]="System Analyst",1,0)</f>
        <v>0</v>
      </c>
      <c r="V1118">
        <f>IF(Table5[[#This Row],[Position]]="Business Analyst",1,0)</f>
        <v>0</v>
      </c>
    </row>
    <row r="1119" spans="1:22" x14ac:dyDescent="0.2">
      <c r="A1119" s="5" t="s">
        <v>22</v>
      </c>
      <c r="B1119" s="5" t="s">
        <v>23</v>
      </c>
      <c r="C1119" s="5" t="s">
        <v>23</v>
      </c>
      <c r="D1119" s="5" t="s">
        <v>955</v>
      </c>
      <c r="E1119" s="5" t="s">
        <v>58</v>
      </c>
      <c r="F1119" s="5" t="s">
        <v>58</v>
      </c>
      <c r="G1119" s="5" t="s">
        <v>58</v>
      </c>
      <c r="H1119" s="5" t="s">
        <v>31</v>
      </c>
      <c r="I1119" s="5" t="s">
        <v>2080</v>
      </c>
      <c r="J1119" s="5" t="s">
        <v>20</v>
      </c>
      <c r="K1119" s="5" t="s">
        <v>32</v>
      </c>
      <c r="L1119" s="5" t="s">
        <v>33</v>
      </c>
      <c r="M1119" s="17">
        <v>57000</v>
      </c>
      <c r="N1119" s="17">
        <v>78000</v>
      </c>
      <c r="O1119" s="18">
        <v>67500</v>
      </c>
      <c r="P1119">
        <f t="shared" si="34"/>
        <v>0</v>
      </c>
      <c r="Q1119" t="str">
        <f t="shared" si="35"/>
        <v>Central Canada</v>
      </c>
      <c r="R1119">
        <f>IF(Table5[[#This Row],[Position]]="Data Analyst",1,0)</f>
        <v>0</v>
      </c>
      <c r="S1119">
        <f>IF(Table5[[#This Row],[Position]]="Data Engineer",1,0)</f>
        <v>0</v>
      </c>
      <c r="T1119">
        <f>IF(Table5[[#This Row],[Position]]="Risk Analyst",1,0)</f>
        <v>0</v>
      </c>
      <c r="U1119">
        <f>IF(Table5[[#This Row],[Position]]="System Analyst",1,0)</f>
        <v>0</v>
      </c>
      <c r="V1119">
        <f>IF(Table5[[#This Row],[Position]]="Business Analyst",1,0)</f>
        <v>1</v>
      </c>
    </row>
    <row r="1120" spans="1:22" x14ac:dyDescent="0.2">
      <c r="A1120" s="4" t="s">
        <v>22</v>
      </c>
      <c r="B1120" s="4" t="s">
        <v>23</v>
      </c>
      <c r="C1120" s="4" t="s">
        <v>23</v>
      </c>
      <c r="D1120" s="4" t="s">
        <v>955</v>
      </c>
      <c r="E1120" s="4" t="s">
        <v>58</v>
      </c>
      <c r="F1120" s="4" t="s">
        <v>58</v>
      </c>
      <c r="G1120" s="4" t="s">
        <v>58</v>
      </c>
      <c r="H1120" s="4" t="s">
        <v>186</v>
      </c>
      <c r="I1120" s="4" t="s">
        <v>2080</v>
      </c>
      <c r="J1120" s="4" t="s">
        <v>20</v>
      </c>
      <c r="K1120" s="4" t="s">
        <v>32</v>
      </c>
      <c r="L1120" s="4" t="s">
        <v>33</v>
      </c>
      <c r="M1120" s="15">
        <v>57000</v>
      </c>
      <c r="N1120" s="15">
        <v>78000</v>
      </c>
      <c r="O1120" s="16">
        <v>67500</v>
      </c>
      <c r="P1120">
        <f t="shared" si="34"/>
        <v>0</v>
      </c>
      <c r="Q1120" t="str">
        <f t="shared" si="35"/>
        <v>Atlantic Canada</v>
      </c>
      <c r="R1120">
        <f>IF(Table5[[#This Row],[Position]]="Data Analyst",1,0)</f>
        <v>0</v>
      </c>
      <c r="S1120">
        <f>IF(Table5[[#This Row],[Position]]="Data Engineer",1,0)</f>
        <v>0</v>
      </c>
      <c r="T1120">
        <f>IF(Table5[[#This Row],[Position]]="Risk Analyst",1,0)</f>
        <v>0</v>
      </c>
      <c r="U1120">
        <f>IF(Table5[[#This Row],[Position]]="System Analyst",1,0)</f>
        <v>0</v>
      </c>
      <c r="V1120">
        <f>IF(Table5[[#This Row],[Position]]="Business Analyst",1,0)</f>
        <v>1</v>
      </c>
    </row>
    <row r="1121" spans="1:22" x14ac:dyDescent="0.2">
      <c r="A1121" s="5" t="s">
        <v>22</v>
      </c>
      <c r="B1121" s="5" t="s">
        <v>23</v>
      </c>
      <c r="C1121" s="5" t="s">
        <v>23</v>
      </c>
      <c r="D1121" s="5" t="s">
        <v>955</v>
      </c>
      <c r="E1121" s="5" t="s">
        <v>58</v>
      </c>
      <c r="F1121" s="5" t="s">
        <v>58</v>
      </c>
      <c r="G1121" s="5" t="s">
        <v>58</v>
      </c>
      <c r="H1121" s="5" t="s">
        <v>146</v>
      </c>
      <c r="I1121" s="5" t="s">
        <v>2080</v>
      </c>
      <c r="J1121" s="5" t="s">
        <v>20</v>
      </c>
      <c r="K1121" s="5" t="s">
        <v>32</v>
      </c>
      <c r="L1121" s="5" t="s">
        <v>33</v>
      </c>
      <c r="M1121" s="17">
        <v>57000</v>
      </c>
      <c r="N1121" s="17">
        <v>78000</v>
      </c>
      <c r="O1121" s="18">
        <v>67500</v>
      </c>
      <c r="P1121">
        <f t="shared" si="34"/>
        <v>0</v>
      </c>
      <c r="Q1121" t="str">
        <f t="shared" si="35"/>
        <v>Central Canada</v>
      </c>
      <c r="R1121">
        <f>IF(Table5[[#This Row],[Position]]="Data Analyst",1,0)</f>
        <v>0</v>
      </c>
      <c r="S1121">
        <f>IF(Table5[[#This Row],[Position]]="Data Engineer",1,0)</f>
        <v>0</v>
      </c>
      <c r="T1121">
        <f>IF(Table5[[#This Row],[Position]]="Risk Analyst",1,0)</f>
        <v>0</v>
      </c>
      <c r="U1121">
        <f>IF(Table5[[#This Row],[Position]]="System Analyst",1,0)</f>
        <v>0</v>
      </c>
      <c r="V1121">
        <f>IF(Table5[[#This Row],[Position]]="Business Analyst",1,0)</f>
        <v>1</v>
      </c>
    </row>
    <row r="1122" spans="1:22" x14ac:dyDescent="0.2">
      <c r="A1122" s="4" t="s">
        <v>105</v>
      </c>
      <c r="B1122" s="4" t="s">
        <v>510</v>
      </c>
      <c r="C1122" s="4" t="s">
        <v>28</v>
      </c>
      <c r="D1122" s="4" t="s">
        <v>2081</v>
      </c>
      <c r="E1122" s="4" t="s">
        <v>17</v>
      </c>
      <c r="F1122" s="4" t="s">
        <v>17</v>
      </c>
      <c r="G1122" s="4" t="s">
        <v>17</v>
      </c>
      <c r="H1122" s="4" t="s">
        <v>18</v>
      </c>
      <c r="I1122" s="4" t="s">
        <v>2082</v>
      </c>
      <c r="J1122" s="4" t="s">
        <v>45</v>
      </c>
      <c r="K1122" s="4" t="s">
        <v>17</v>
      </c>
      <c r="L1122" s="4" t="s">
        <v>21</v>
      </c>
      <c r="M1122" s="15">
        <v>69000</v>
      </c>
      <c r="N1122" s="15">
        <v>86000</v>
      </c>
      <c r="O1122" s="16">
        <v>77500</v>
      </c>
      <c r="P1122">
        <f t="shared" si="34"/>
        <v>1</v>
      </c>
      <c r="Q1122" t="str">
        <f t="shared" si="35"/>
        <v>Northern Canada</v>
      </c>
      <c r="R1122">
        <f>IF(Table5[[#This Row],[Position]]="Data Analyst",1,0)</f>
        <v>1</v>
      </c>
      <c r="S1122">
        <f>IF(Table5[[#This Row],[Position]]="Data Engineer",1,0)</f>
        <v>0</v>
      </c>
      <c r="T1122">
        <f>IF(Table5[[#This Row],[Position]]="Risk Analyst",1,0)</f>
        <v>0</v>
      </c>
      <c r="U1122">
        <f>IF(Table5[[#This Row],[Position]]="System Analyst",1,0)</f>
        <v>0</v>
      </c>
      <c r="V1122">
        <f>IF(Table5[[#This Row],[Position]]="Business Analyst",1,0)</f>
        <v>0</v>
      </c>
    </row>
    <row r="1123" spans="1:22" x14ac:dyDescent="0.2">
      <c r="A1123" s="5" t="s">
        <v>88</v>
      </c>
      <c r="B1123" s="5" t="s">
        <v>906</v>
      </c>
      <c r="C1123" s="5" t="s">
        <v>35</v>
      </c>
      <c r="D1123" s="5" t="s">
        <v>697</v>
      </c>
      <c r="E1123" s="5" t="s">
        <v>37</v>
      </c>
      <c r="F1123" s="5" t="s">
        <v>37</v>
      </c>
      <c r="G1123" s="5" t="s">
        <v>37</v>
      </c>
      <c r="H1123" s="5" t="s">
        <v>31</v>
      </c>
      <c r="I1123" s="5" t="s">
        <v>1956</v>
      </c>
      <c r="J1123" s="5" t="s">
        <v>20</v>
      </c>
      <c r="K1123" s="5" t="s">
        <v>32</v>
      </c>
      <c r="L1123" s="5" t="s">
        <v>21</v>
      </c>
      <c r="M1123" s="17">
        <v>60000</v>
      </c>
      <c r="N1123" s="17">
        <v>90000</v>
      </c>
      <c r="O1123" s="18">
        <v>75000</v>
      </c>
      <c r="P1123">
        <f t="shared" si="34"/>
        <v>0</v>
      </c>
      <c r="Q1123" t="str">
        <f t="shared" si="35"/>
        <v>Central Canada</v>
      </c>
      <c r="R1123">
        <f>IF(Table5[[#This Row],[Position]]="Data Analyst",1,0)</f>
        <v>0</v>
      </c>
      <c r="S1123">
        <f>IF(Table5[[#This Row],[Position]]="Data Engineer",1,0)</f>
        <v>1</v>
      </c>
      <c r="T1123">
        <f>IF(Table5[[#This Row],[Position]]="Risk Analyst",1,0)</f>
        <v>0</v>
      </c>
      <c r="U1123">
        <f>IF(Table5[[#This Row],[Position]]="System Analyst",1,0)</f>
        <v>0</v>
      </c>
      <c r="V1123">
        <f>IF(Table5[[#This Row],[Position]]="Business Analyst",1,0)</f>
        <v>0</v>
      </c>
    </row>
    <row r="1124" spans="1:22" x14ac:dyDescent="0.2">
      <c r="A1124" s="4" t="s">
        <v>96</v>
      </c>
      <c r="B1124" s="4" t="s">
        <v>869</v>
      </c>
      <c r="C1124" s="4" t="s">
        <v>50</v>
      </c>
      <c r="D1124" s="4" t="s">
        <v>870</v>
      </c>
      <c r="E1124" s="4" t="s">
        <v>1890</v>
      </c>
      <c r="F1124" s="4" t="s">
        <v>1890</v>
      </c>
      <c r="G1124" s="4" t="s">
        <v>1890</v>
      </c>
      <c r="H1124" s="4" t="s">
        <v>18</v>
      </c>
      <c r="I1124" s="4" t="s">
        <v>2083</v>
      </c>
      <c r="J1124" s="4" t="s">
        <v>223</v>
      </c>
      <c r="K1124" s="4" t="s">
        <v>32</v>
      </c>
      <c r="L1124" s="4" t="s">
        <v>21</v>
      </c>
      <c r="M1124" s="15">
        <v>50000</v>
      </c>
      <c r="N1124" s="15">
        <v>76458</v>
      </c>
      <c r="O1124" s="16">
        <v>63229</v>
      </c>
      <c r="P1124">
        <f t="shared" si="34"/>
        <v>0</v>
      </c>
      <c r="Q1124" t="str">
        <f t="shared" si="35"/>
        <v>Northern Canada</v>
      </c>
      <c r="R1124">
        <f>IF(Table5[[#This Row],[Position]]="Data Analyst",1,0)</f>
        <v>0</v>
      </c>
      <c r="S1124">
        <f>IF(Table5[[#This Row],[Position]]="Data Engineer",1,0)</f>
        <v>0</v>
      </c>
      <c r="T1124">
        <f>IF(Table5[[#This Row],[Position]]="Risk Analyst",1,0)</f>
        <v>0</v>
      </c>
      <c r="U1124">
        <f>IF(Table5[[#This Row],[Position]]="System Analyst",1,0)</f>
        <v>0</v>
      </c>
      <c r="V1124">
        <f>IF(Table5[[#This Row],[Position]]="Business Analyst",1,0)</f>
        <v>0</v>
      </c>
    </row>
    <row r="1125" spans="1:22" x14ac:dyDescent="0.2">
      <c r="A1125" s="5" t="s">
        <v>81</v>
      </c>
      <c r="B1125" s="5" t="s">
        <v>2084</v>
      </c>
      <c r="C1125" s="5" t="s">
        <v>23</v>
      </c>
      <c r="D1125" s="5" t="s">
        <v>2085</v>
      </c>
      <c r="E1125" s="5" t="s">
        <v>17</v>
      </c>
      <c r="F1125" s="5" t="s">
        <v>17</v>
      </c>
      <c r="G1125" s="5" t="s">
        <v>17</v>
      </c>
      <c r="H1125" s="5" t="s">
        <v>18</v>
      </c>
      <c r="I1125" s="5" t="s">
        <v>2086</v>
      </c>
      <c r="J1125" s="5" t="s">
        <v>20</v>
      </c>
      <c r="K1125" s="5" t="s">
        <v>17</v>
      </c>
      <c r="L1125" s="5" t="s">
        <v>21</v>
      </c>
      <c r="M1125" s="17">
        <v>66000</v>
      </c>
      <c r="N1125" s="17">
        <v>84500</v>
      </c>
      <c r="O1125" s="18">
        <v>75250</v>
      </c>
      <c r="P1125">
        <f t="shared" si="34"/>
        <v>1</v>
      </c>
      <c r="Q1125" t="str">
        <f t="shared" si="35"/>
        <v>Northern Canada</v>
      </c>
      <c r="R1125">
        <f>IF(Table5[[#This Row],[Position]]="Data Analyst",1,0)</f>
        <v>0</v>
      </c>
      <c r="S1125">
        <f>IF(Table5[[#This Row],[Position]]="Data Engineer",1,0)</f>
        <v>0</v>
      </c>
      <c r="T1125">
        <f>IF(Table5[[#This Row],[Position]]="Risk Analyst",1,0)</f>
        <v>0</v>
      </c>
      <c r="U1125">
        <f>IF(Table5[[#This Row],[Position]]="System Analyst",1,0)</f>
        <v>0</v>
      </c>
      <c r="V1125">
        <f>IF(Table5[[#This Row],[Position]]="Business Analyst",1,0)</f>
        <v>1</v>
      </c>
    </row>
    <row r="1126" spans="1:22" x14ac:dyDescent="0.2">
      <c r="A1126" s="4" t="s">
        <v>13</v>
      </c>
      <c r="B1126" s="4" t="s">
        <v>798</v>
      </c>
      <c r="C1126" s="4" t="s">
        <v>90</v>
      </c>
      <c r="D1126" s="4" t="s">
        <v>2087</v>
      </c>
      <c r="E1126" s="4" t="s">
        <v>123</v>
      </c>
      <c r="F1126" s="4" t="s">
        <v>123</v>
      </c>
      <c r="G1126" s="4" t="s">
        <v>123</v>
      </c>
      <c r="H1126" s="4" t="s">
        <v>31</v>
      </c>
      <c r="I1126" s="4" t="s">
        <v>2088</v>
      </c>
      <c r="J1126" s="4" t="s">
        <v>20</v>
      </c>
      <c r="K1126" s="4" t="s">
        <v>32</v>
      </c>
      <c r="L1126" s="4" t="s">
        <v>21</v>
      </c>
      <c r="M1126" s="15">
        <v>80000</v>
      </c>
      <c r="N1126" s="15">
        <v>100000</v>
      </c>
      <c r="O1126" s="16">
        <v>90000</v>
      </c>
      <c r="P1126">
        <f t="shared" si="34"/>
        <v>0</v>
      </c>
      <c r="Q1126" t="str">
        <f t="shared" si="35"/>
        <v>Central Canada</v>
      </c>
      <c r="R1126">
        <f>IF(Table5[[#This Row],[Position]]="Data Analyst",1,0)</f>
        <v>0</v>
      </c>
      <c r="S1126">
        <f>IF(Table5[[#This Row],[Position]]="Data Engineer",1,0)</f>
        <v>0</v>
      </c>
      <c r="T1126">
        <f>IF(Table5[[#This Row],[Position]]="Risk Analyst",1,0)</f>
        <v>0</v>
      </c>
      <c r="U1126">
        <f>IF(Table5[[#This Row],[Position]]="System Analyst",1,0)</f>
        <v>1</v>
      </c>
      <c r="V1126">
        <f>IF(Table5[[#This Row],[Position]]="Business Analyst",1,0)</f>
        <v>0</v>
      </c>
    </row>
    <row r="1127" spans="1:22" x14ac:dyDescent="0.2">
      <c r="A1127" s="5" t="s">
        <v>22</v>
      </c>
      <c r="B1127" s="5" t="s">
        <v>23</v>
      </c>
      <c r="C1127" s="5" t="s">
        <v>23</v>
      </c>
      <c r="D1127" s="5" t="s">
        <v>2089</v>
      </c>
      <c r="E1127" s="5" t="s">
        <v>37</v>
      </c>
      <c r="F1127" s="5" t="s">
        <v>37</v>
      </c>
      <c r="G1127" s="5" t="s">
        <v>37</v>
      </c>
      <c r="H1127" s="5" t="s">
        <v>31</v>
      </c>
      <c r="I1127" s="5" t="s">
        <v>2090</v>
      </c>
      <c r="J1127" s="5" t="s">
        <v>20</v>
      </c>
      <c r="K1127" s="5" t="s">
        <v>32</v>
      </c>
      <c r="L1127" s="5" t="s">
        <v>21</v>
      </c>
      <c r="M1127" s="17">
        <v>57000</v>
      </c>
      <c r="N1127" s="17">
        <v>98000</v>
      </c>
      <c r="O1127" s="18">
        <v>77500</v>
      </c>
      <c r="P1127">
        <f t="shared" si="34"/>
        <v>0</v>
      </c>
      <c r="Q1127" t="str">
        <f t="shared" si="35"/>
        <v>Central Canada</v>
      </c>
      <c r="R1127">
        <f>IF(Table5[[#This Row],[Position]]="Data Analyst",1,0)</f>
        <v>0</v>
      </c>
      <c r="S1127">
        <f>IF(Table5[[#This Row],[Position]]="Data Engineer",1,0)</f>
        <v>0</v>
      </c>
      <c r="T1127">
        <f>IF(Table5[[#This Row],[Position]]="Risk Analyst",1,0)</f>
        <v>0</v>
      </c>
      <c r="U1127">
        <f>IF(Table5[[#This Row],[Position]]="System Analyst",1,0)</f>
        <v>0</v>
      </c>
      <c r="V1127">
        <f>IF(Table5[[#This Row],[Position]]="Business Analyst",1,0)</f>
        <v>1</v>
      </c>
    </row>
    <row r="1128" spans="1:22" x14ac:dyDescent="0.2">
      <c r="A1128" s="4" t="s">
        <v>96</v>
      </c>
      <c r="B1128" s="4" t="s">
        <v>1626</v>
      </c>
      <c r="C1128" s="4" t="s">
        <v>50</v>
      </c>
      <c r="D1128" s="4" t="s">
        <v>1506</v>
      </c>
      <c r="E1128" s="4" t="s">
        <v>17</v>
      </c>
      <c r="F1128" s="4" t="s">
        <v>17</v>
      </c>
      <c r="G1128" s="4" t="s">
        <v>17</v>
      </c>
      <c r="H1128" s="4" t="s">
        <v>18</v>
      </c>
      <c r="I1128" s="4" t="s">
        <v>2091</v>
      </c>
      <c r="J1128" s="4" t="s">
        <v>20</v>
      </c>
      <c r="K1128" s="4" t="s">
        <v>17</v>
      </c>
      <c r="L1128" s="4" t="s">
        <v>33</v>
      </c>
      <c r="M1128" s="15">
        <v>50000</v>
      </c>
      <c r="N1128" s="15">
        <v>76458</v>
      </c>
      <c r="O1128" s="16">
        <v>63229</v>
      </c>
      <c r="P1128">
        <f t="shared" si="34"/>
        <v>1</v>
      </c>
      <c r="Q1128" t="str">
        <f t="shared" si="35"/>
        <v>Northern Canada</v>
      </c>
      <c r="R1128">
        <f>IF(Table5[[#This Row],[Position]]="Data Analyst",1,0)</f>
        <v>0</v>
      </c>
      <c r="S1128">
        <f>IF(Table5[[#This Row],[Position]]="Data Engineer",1,0)</f>
        <v>0</v>
      </c>
      <c r="T1128">
        <f>IF(Table5[[#This Row],[Position]]="Risk Analyst",1,0)</f>
        <v>0</v>
      </c>
      <c r="U1128">
        <f>IF(Table5[[#This Row],[Position]]="System Analyst",1,0)</f>
        <v>0</v>
      </c>
      <c r="V1128">
        <f>IF(Table5[[#This Row],[Position]]="Business Analyst",1,0)</f>
        <v>0</v>
      </c>
    </row>
    <row r="1129" spans="1:22" x14ac:dyDescent="0.2">
      <c r="A1129" s="5" t="s">
        <v>22</v>
      </c>
      <c r="B1129" s="5" t="s">
        <v>23</v>
      </c>
      <c r="C1129" s="5" t="s">
        <v>23</v>
      </c>
      <c r="D1129" s="5" t="s">
        <v>664</v>
      </c>
      <c r="E1129" s="5" t="s">
        <v>37</v>
      </c>
      <c r="F1129" s="5" t="s">
        <v>37</v>
      </c>
      <c r="G1129" s="5" t="s">
        <v>37</v>
      </c>
      <c r="H1129" s="5" t="s">
        <v>31</v>
      </c>
      <c r="I1129" s="5" t="s">
        <v>2092</v>
      </c>
      <c r="J1129" s="5" t="s">
        <v>20</v>
      </c>
      <c r="K1129" s="5" t="s">
        <v>32</v>
      </c>
      <c r="L1129" s="5" t="s">
        <v>21</v>
      </c>
      <c r="M1129" s="17">
        <v>100000</v>
      </c>
      <c r="N1129" s="17">
        <v>100000</v>
      </c>
      <c r="O1129" s="18">
        <v>100000</v>
      </c>
      <c r="P1129">
        <f t="shared" si="34"/>
        <v>0</v>
      </c>
      <c r="Q1129" t="str">
        <f t="shared" si="35"/>
        <v>Central Canada</v>
      </c>
      <c r="R1129">
        <f>IF(Table5[[#This Row],[Position]]="Data Analyst",1,0)</f>
        <v>0</v>
      </c>
      <c r="S1129">
        <f>IF(Table5[[#This Row],[Position]]="Data Engineer",1,0)</f>
        <v>0</v>
      </c>
      <c r="T1129">
        <f>IF(Table5[[#This Row],[Position]]="Risk Analyst",1,0)</f>
        <v>0</v>
      </c>
      <c r="U1129">
        <f>IF(Table5[[#This Row],[Position]]="System Analyst",1,0)</f>
        <v>0</v>
      </c>
      <c r="V1129">
        <f>IF(Table5[[#This Row],[Position]]="Business Analyst",1,0)</f>
        <v>1</v>
      </c>
    </row>
    <row r="1130" spans="1:22" x14ac:dyDescent="0.2">
      <c r="A1130" s="4" t="s">
        <v>48</v>
      </c>
      <c r="B1130" s="4" t="s">
        <v>1171</v>
      </c>
      <c r="C1130" s="4" t="s">
        <v>221</v>
      </c>
      <c r="D1130" s="4" t="s">
        <v>1172</v>
      </c>
      <c r="E1130" s="4" t="s">
        <v>17</v>
      </c>
      <c r="F1130" s="4" t="s">
        <v>17</v>
      </c>
      <c r="G1130" s="4" t="s">
        <v>17</v>
      </c>
      <c r="H1130" s="4" t="s">
        <v>18</v>
      </c>
      <c r="I1130" s="4" t="s">
        <v>2093</v>
      </c>
      <c r="J1130" s="4" t="s">
        <v>223</v>
      </c>
      <c r="K1130" s="4" t="s">
        <v>17</v>
      </c>
      <c r="L1130" s="4" t="s">
        <v>46</v>
      </c>
      <c r="M1130" s="15">
        <v>68500</v>
      </c>
      <c r="N1130" s="15">
        <v>87000</v>
      </c>
      <c r="O1130" s="16">
        <v>77750</v>
      </c>
      <c r="P1130">
        <f t="shared" si="34"/>
        <v>1</v>
      </c>
      <c r="Q1130" t="str">
        <f t="shared" si="35"/>
        <v>Northern Canada</v>
      </c>
      <c r="R1130">
        <f>IF(Table5[[#This Row],[Position]]="Data Analyst",1,0)</f>
        <v>0</v>
      </c>
      <c r="S1130">
        <f>IF(Table5[[#This Row],[Position]]="Data Engineer",1,0)</f>
        <v>0</v>
      </c>
      <c r="T1130">
        <f>IF(Table5[[#This Row],[Position]]="Risk Analyst",1,0)</f>
        <v>0</v>
      </c>
      <c r="U1130">
        <f>IF(Table5[[#This Row],[Position]]="System Analyst",1,0)</f>
        <v>0</v>
      </c>
      <c r="V1130">
        <f>IF(Table5[[#This Row],[Position]]="Business Analyst",1,0)</f>
        <v>0</v>
      </c>
    </row>
    <row r="1131" spans="1:22" x14ac:dyDescent="0.2">
      <c r="A1131" s="5" t="s">
        <v>22</v>
      </c>
      <c r="B1131" s="5" t="s">
        <v>23</v>
      </c>
      <c r="C1131" s="5" t="s">
        <v>23</v>
      </c>
      <c r="D1131" s="5" t="s">
        <v>890</v>
      </c>
      <c r="E1131" s="5" t="s">
        <v>123</v>
      </c>
      <c r="F1131" s="5" t="s">
        <v>123</v>
      </c>
      <c r="G1131" s="5" t="s">
        <v>123</v>
      </c>
      <c r="H1131" s="5" t="s">
        <v>31</v>
      </c>
      <c r="I1131" s="5" t="s">
        <v>2094</v>
      </c>
      <c r="J1131" s="5" t="s">
        <v>20</v>
      </c>
      <c r="K1131" s="5" t="s">
        <v>32</v>
      </c>
      <c r="L1131" s="5" t="s">
        <v>130</v>
      </c>
      <c r="M1131" s="17">
        <v>65000</v>
      </c>
      <c r="N1131" s="17">
        <v>91000</v>
      </c>
      <c r="O1131" s="18">
        <v>78000</v>
      </c>
      <c r="P1131">
        <f t="shared" si="34"/>
        <v>0</v>
      </c>
      <c r="Q1131" t="str">
        <f t="shared" si="35"/>
        <v>Central Canada</v>
      </c>
      <c r="R1131">
        <f>IF(Table5[[#This Row],[Position]]="Data Analyst",1,0)</f>
        <v>0</v>
      </c>
      <c r="S1131">
        <f>IF(Table5[[#This Row],[Position]]="Data Engineer",1,0)</f>
        <v>0</v>
      </c>
      <c r="T1131">
        <f>IF(Table5[[#This Row],[Position]]="Risk Analyst",1,0)</f>
        <v>0</v>
      </c>
      <c r="U1131">
        <f>IF(Table5[[#This Row],[Position]]="System Analyst",1,0)</f>
        <v>0</v>
      </c>
      <c r="V1131">
        <f>IF(Table5[[#This Row],[Position]]="Business Analyst",1,0)</f>
        <v>1</v>
      </c>
    </row>
    <row r="1132" spans="1:22" x14ac:dyDescent="0.2">
      <c r="A1132" s="4" t="s">
        <v>13</v>
      </c>
      <c r="B1132" s="4" t="s">
        <v>807</v>
      </c>
      <c r="C1132" s="4" t="s">
        <v>28</v>
      </c>
      <c r="D1132" s="4" t="s">
        <v>808</v>
      </c>
      <c r="E1132" s="4" t="s">
        <v>123</v>
      </c>
      <c r="F1132" s="4" t="s">
        <v>123</v>
      </c>
      <c r="G1132" s="4" t="s">
        <v>123</v>
      </c>
      <c r="H1132" s="4" t="s">
        <v>31</v>
      </c>
      <c r="I1132" s="4" t="s">
        <v>2054</v>
      </c>
      <c r="J1132" s="4" t="s">
        <v>20</v>
      </c>
      <c r="K1132" s="4" t="s">
        <v>32</v>
      </c>
      <c r="L1132" s="4" t="s">
        <v>301</v>
      </c>
      <c r="M1132" s="15">
        <v>89440</v>
      </c>
      <c r="N1132" s="15">
        <v>89440</v>
      </c>
      <c r="O1132" s="16">
        <v>89440</v>
      </c>
      <c r="P1132">
        <f t="shared" si="34"/>
        <v>0</v>
      </c>
      <c r="Q1132" t="str">
        <f t="shared" si="35"/>
        <v>Central Canada</v>
      </c>
      <c r="R1132">
        <f>IF(Table5[[#This Row],[Position]]="Data Analyst",1,0)</f>
        <v>1</v>
      </c>
      <c r="S1132">
        <f>IF(Table5[[#This Row],[Position]]="Data Engineer",1,0)</f>
        <v>0</v>
      </c>
      <c r="T1132">
        <f>IF(Table5[[#This Row],[Position]]="Risk Analyst",1,0)</f>
        <v>0</v>
      </c>
      <c r="U1132">
        <f>IF(Table5[[#This Row],[Position]]="System Analyst",1,0)</f>
        <v>0</v>
      </c>
      <c r="V1132">
        <f>IF(Table5[[#This Row],[Position]]="Business Analyst",1,0)</f>
        <v>0</v>
      </c>
    </row>
    <row r="1133" spans="1:22" x14ac:dyDescent="0.2">
      <c r="A1133" s="5" t="s">
        <v>88</v>
      </c>
      <c r="B1133" s="5" t="s">
        <v>113</v>
      </c>
      <c r="C1133" s="5" t="s">
        <v>28</v>
      </c>
      <c r="D1133" s="5" t="s">
        <v>1860</v>
      </c>
      <c r="E1133" s="5" t="s">
        <v>37</v>
      </c>
      <c r="F1133" s="5" t="s">
        <v>37</v>
      </c>
      <c r="G1133" s="5" t="s">
        <v>37</v>
      </c>
      <c r="H1133" s="5" t="s">
        <v>31</v>
      </c>
      <c r="I1133" s="5" t="s">
        <v>1861</v>
      </c>
      <c r="J1133" s="5" t="s">
        <v>20</v>
      </c>
      <c r="K1133" s="5" t="s">
        <v>32</v>
      </c>
      <c r="L1133" s="5" t="s">
        <v>21</v>
      </c>
      <c r="M1133" s="17">
        <v>135200</v>
      </c>
      <c r="N1133" s="17">
        <v>156000</v>
      </c>
      <c r="O1133" s="18">
        <v>145600</v>
      </c>
      <c r="P1133">
        <f t="shared" si="34"/>
        <v>0</v>
      </c>
      <c r="Q1133" t="str">
        <f t="shared" si="35"/>
        <v>Central Canada</v>
      </c>
      <c r="R1133">
        <f>IF(Table5[[#This Row],[Position]]="Data Analyst",1,0)</f>
        <v>1</v>
      </c>
      <c r="S1133">
        <f>IF(Table5[[#This Row],[Position]]="Data Engineer",1,0)</f>
        <v>0</v>
      </c>
      <c r="T1133">
        <f>IF(Table5[[#This Row],[Position]]="Risk Analyst",1,0)</f>
        <v>0</v>
      </c>
      <c r="U1133">
        <f>IF(Table5[[#This Row],[Position]]="System Analyst",1,0)</f>
        <v>0</v>
      </c>
      <c r="V1133">
        <f>IF(Table5[[#This Row],[Position]]="Business Analyst",1,0)</f>
        <v>0</v>
      </c>
    </row>
    <row r="1134" spans="1:22" x14ac:dyDescent="0.2">
      <c r="A1134" s="4" t="s">
        <v>13</v>
      </c>
      <c r="B1134" s="4" t="s">
        <v>194</v>
      </c>
      <c r="C1134" s="4" t="s">
        <v>50</v>
      </c>
      <c r="D1134" s="4" t="s">
        <v>195</v>
      </c>
      <c r="E1134" s="4" t="s">
        <v>37</v>
      </c>
      <c r="F1134" s="4" t="s">
        <v>37</v>
      </c>
      <c r="G1134" s="4" t="s">
        <v>37</v>
      </c>
      <c r="H1134" s="4" t="s">
        <v>31</v>
      </c>
      <c r="I1134" s="4" t="s">
        <v>1867</v>
      </c>
      <c r="J1134" s="4" t="s">
        <v>20</v>
      </c>
      <c r="K1134" s="4" t="s">
        <v>32</v>
      </c>
      <c r="L1134" s="4" t="s">
        <v>21</v>
      </c>
      <c r="M1134" s="15">
        <v>41600</v>
      </c>
      <c r="N1134" s="15">
        <v>57200</v>
      </c>
      <c r="O1134" s="16">
        <v>49400</v>
      </c>
      <c r="P1134">
        <f t="shared" si="34"/>
        <v>0</v>
      </c>
      <c r="Q1134" t="str">
        <f t="shared" si="35"/>
        <v>Central Canada</v>
      </c>
      <c r="R1134">
        <f>IF(Table5[[#This Row],[Position]]="Data Analyst",1,0)</f>
        <v>0</v>
      </c>
      <c r="S1134">
        <f>IF(Table5[[#This Row],[Position]]="Data Engineer",1,0)</f>
        <v>0</v>
      </c>
      <c r="T1134">
        <f>IF(Table5[[#This Row],[Position]]="Risk Analyst",1,0)</f>
        <v>0</v>
      </c>
      <c r="U1134">
        <f>IF(Table5[[#This Row],[Position]]="System Analyst",1,0)</f>
        <v>0</v>
      </c>
      <c r="V1134">
        <f>IF(Table5[[#This Row],[Position]]="Business Analyst",1,0)</f>
        <v>0</v>
      </c>
    </row>
    <row r="1135" spans="1:22" x14ac:dyDescent="0.2">
      <c r="A1135" s="5" t="s">
        <v>13</v>
      </c>
      <c r="B1135" s="5" t="s">
        <v>2095</v>
      </c>
      <c r="C1135" s="5" t="s">
        <v>28</v>
      </c>
      <c r="D1135" s="5" t="s">
        <v>2096</v>
      </c>
      <c r="E1135" s="5" t="s">
        <v>17</v>
      </c>
      <c r="F1135" s="5" t="s">
        <v>17</v>
      </c>
      <c r="G1135" s="5" t="s">
        <v>17</v>
      </c>
      <c r="H1135" s="5" t="s">
        <v>18</v>
      </c>
      <c r="I1135" s="5" t="s">
        <v>2097</v>
      </c>
      <c r="J1135" s="5" t="s">
        <v>20</v>
      </c>
      <c r="K1135" s="5" t="s">
        <v>17</v>
      </c>
      <c r="L1135" s="5" t="s">
        <v>150</v>
      </c>
      <c r="M1135" s="17">
        <v>72800</v>
      </c>
      <c r="N1135" s="17">
        <v>83200</v>
      </c>
      <c r="O1135" s="18">
        <v>78000</v>
      </c>
      <c r="P1135">
        <f t="shared" si="34"/>
        <v>1</v>
      </c>
      <c r="Q1135" t="str">
        <f t="shared" si="35"/>
        <v>Northern Canada</v>
      </c>
      <c r="R1135">
        <f>IF(Table5[[#This Row],[Position]]="Data Analyst",1,0)</f>
        <v>1</v>
      </c>
      <c r="S1135">
        <f>IF(Table5[[#This Row],[Position]]="Data Engineer",1,0)</f>
        <v>0</v>
      </c>
      <c r="T1135">
        <f>IF(Table5[[#This Row],[Position]]="Risk Analyst",1,0)</f>
        <v>0</v>
      </c>
      <c r="U1135">
        <f>IF(Table5[[#This Row],[Position]]="System Analyst",1,0)</f>
        <v>0</v>
      </c>
      <c r="V1135">
        <f>IF(Table5[[#This Row],[Position]]="Business Analyst",1,0)</f>
        <v>0</v>
      </c>
    </row>
    <row r="1136" spans="1:22" x14ac:dyDescent="0.2">
      <c r="A1136" s="4" t="s">
        <v>55</v>
      </c>
      <c r="B1136" s="4" t="s">
        <v>2098</v>
      </c>
      <c r="C1136" s="4" t="s">
        <v>50</v>
      </c>
      <c r="D1136" s="4" t="s">
        <v>327</v>
      </c>
      <c r="E1136" s="4" t="s">
        <v>37</v>
      </c>
      <c r="F1136" s="4" t="s">
        <v>37</v>
      </c>
      <c r="G1136" s="4" t="s">
        <v>37</v>
      </c>
      <c r="H1136" s="4" t="s">
        <v>31</v>
      </c>
      <c r="I1136" s="4" t="s">
        <v>2099</v>
      </c>
      <c r="J1136" s="4" t="s">
        <v>45</v>
      </c>
      <c r="K1136" s="4" t="s">
        <v>32</v>
      </c>
      <c r="L1136" s="4" t="s">
        <v>93</v>
      </c>
      <c r="M1136" s="15">
        <v>70000</v>
      </c>
      <c r="N1136" s="15">
        <v>80000</v>
      </c>
      <c r="O1136" s="16">
        <v>75000</v>
      </c>
      <c r="P1136">
        <f t="shared" si="34"/>
        <v>0</v>
      </c>
      <c r="Q1136" t="str">
        <f t="shared" si="35"/>
        <v>Central Canada</v>
      </c>
      <c r="R1136">
        <f>IF(Table5[[#This Row],[Position]]="Data Analyst",1,0)</f>
        <v>0</v>
      </c>
      <c r="S1136">
        <f>IF(Table5[[#This Row],[Position]]="Data Engineer",1,0)</f>
        <v>0</v>
      </c>
      <c r="T1136">
        <f>IF(Table5[[#This Row],[Position]]="Risk Analyst",1,0)</f>
        <v>0</v>
      </c>
      <c r="U1136">
        <f>IF(Table5[[#This Row],[Position]]="System Analyst",1,0)</f>
        <v>0</v>
      </c>
      <c r="V1136">
        <f>IF(Table5[[#This Row],[Position]]="Business Analyst",1,0)</f>
        <v>0</v>
      </c>
    </row>
    <row r="1137" spans="1:22" x14ac:dyDescent="0.2">
      <c r="A1137" s="5" t="s">
        <v>81</v>
      </c>
      <c r="B1137" s="5" t="s">
        <v>627</v>
      </c>
      <c r="C1137" s="5" t="s">
        <v>23</v>
      </c>
      <c r="D1137" s="5" t="s">
        <v>628</v>
      </c>
      <c r="E1137" s="5" t="s">
        <v>482</v>
      </c>
      <c r="F1137" s="5" t="s">
        <v>482</v>
      </c>
      <c r="G1137" s="5" t="s">
        <v>482</v>
      </c>
      <c r="H1137" s="5" t="s">
        <v>31</v>
      </c>
      <c r="I1137" s="5" t="s">
        <v>2007</v>
      </c>
      <c r="J1137" s="5" t="s">
        <v>45</v>
      </c>
      <c r="K1137" s="5" t="s">
        <v>32</v>
      </c>
      <c r="L1137" s="5" t="s">
        <v>46</v>
      </c>
      <c r="M1137" s="17">
        <v>70000</v>
      </c>
      <c r="N1137" s="17">
        <v>70000</v>
      </c>
      <c r="O1137" s="18">
        <v>70000</v>
      </c>
      <c r="P1137">
        <f t="shared" si="34"/>
        <v>0</v>
      </c>
      <c r="Q1137" t="str">
        <f t="shared" si="35"/>
        <v>Central Canada</v>
      </c>
      <c r="R1137">
        <f>IF(Table5[[#This Row],[Position]]="Data Analyst",1,0)</f>
        <v>0</v>
      </c>
      <c r="S1137">
        <f>IF(Table5[[#This Row],[Position]]="Data Engineer",1,0)</f>
        <v>0</v>
      </c>
      <c r="T1137">
        <f>IF(Table5[[#This Row],[Position]]="Risk Analyst",1,0)</f>
        <v>0</v>
      </c>
      <c r="U1137">
        <f>IF(Table5[[#This Row],[Position]]="System Analyst",1,0)</f>
        <v>0</v>
      </c>
      <c r="V1137">
        <f>IF(Table5[[#This Row],[Position]]="Business Analyst",1,0)</f>
        <v>1</v>
      </c>
    </row>
    <row r="1138" spans="1:22" x14ac:dyDescent="0.2">
      <c r="A1138" s="4" t="s">
        <v>13</v>
      </c>
      <c r="B1138" s="4" t="s">
        <v>798</v>
      </c>
      <c r="C1138" s="4" t="s">
        <v>90</v>
      </c>
      <c r="D1138" s="4" t="s">
        <v>2100</v>
      </c>
      <c r="E1138" s="4" t="s">
        <v>204</v>
      </c>
      <c r="F1138" s="4" t="s">
        <v>204</v>
      </c>
      <c r="G1138" s="4" t="s">
        <v>204</v>
      </c>
      <c r="H1138" s="4" t="s">
        <v>31</v>
      </c>
      <c r="I1138" s="4" t="s">
        <v>2029</v>
      </c>
      <c r="J1138" s="4" t="s">
        <v>20</v>
      </c>
      <c r="K1138" s="4" t="s">
        <v>32</v>
      </c>
      <c r="L1138" s="4" t="s">
        <v>21</v>
      </c>
      <c r="M1138" s="15">
        <v>89440</v>
      </c>
      <c r="N1138" s="15">
        <v>89440</v>
      </c>
      <c r="O1138" s="16">
        <v>89440</v>
      </c>
      <c r="P1138">
        <f t="shared" si="34"/>
        <v>0</v>
      </c>
      <c r="Q1138" t="str">
        <f t="shared" si="35"/>
        <v>Central Canada</v>
      </c>
      <c r="R1138">
        <f>IF(Table5[[#This Row],[Position]]="Data Analyst",1,0)</f>
        <v>0</v>
      </c>
      <c r="S1138">
        <f>IF(Table5[[#This Row],[Position]]="Data Engineer",1,0)</f>
        <v>0</v>
      </c>
      <c r="T1138">
        <f>IF(Table5[[#This Row],[Position]]="Risk Analyst",1,0)</f>
        <v>0</v>
      </c>
      <c r="U1138">
        <f>IF(Table5[[#This Row],[Position]]="System Analyst",1,0)</f>
        <v>1</v>
      </c>
      <c r="V1138">
        <f>IF(Table5[[#This Row],[Position]]="Business Analyst",1,0)</f>
        <v>0</v>
      </c>
    </row>
    <row r="1139" spans="1:22" x14ac:dyDescent="0.2">
      <c r="A1139" s="5" t="s">
        <v>22</v>
      </c>
      <c r="B1139" s="5" t="s">
        <v>191</v>
      </c>
      <c r="C1139" s="5" t="s">
        <v>50</v>
      </c>
      <c r="D1139" s="5" t="s">
        <v>192</v>
      </c>
      <c r="E1139" s="5" t="s">
        <v>37</v>
      </c>
      <c r="F1139" s="5" t="s">
        <v>37</v>
      </c>
      <c r="G1139" s="5" t="s">
        <v>37</v>
      </c>
      <c r="H1139" s="5" t="s">
        <v>31</v>
      </c>
      <c r="I1139" s="5" t="s">
        <v>2101</v>
      </c>
      <c r="J1139" s="5" t="s">
        <v>20</v>
      </c>
      <c r="K1139" s="5" t="s">
        <v>32</v>
      </c>
      <c r="L1139" s="5" t="s">
        <v>84</v>
      </c>
      <c r="M1139" s="17">
        <v>66000</v>
      </c>
      <c r="N1139" s="17">
        <v>66000</v>
      </c>
      <c r="O1139" s="18">
        <v>66000</v>
      </c>
      <c r="P1139">
        <f t="shared" si="34"/>
        <v>0</v>
      </c>
      <c r="Q1139" t="str">
        <f t="shared" si="35"/>
        <v>Central Canada</v>
      </c>
      <c r="R1139">
        <f>IF(Table5[[#This Row],[Position]]="Data Analyst",1,0)</f>
        <v>0</v>
      </c>
      <c r="S1139">
        <f>IF(Table5[[#This Row],[Position]]="Data Engineer",1,0)</f>
        <v>0</v>
      </c>
      <c r="T1139">
        <f>IF(Table5[[#This Row],[Position]]="Risk Analyst",1,0)</f>
        <v>0</v>
      </c>
      <c r="U1139">
        <f>IF(Table5[[#This Row],[Position]]="System Analyst",1,0)</f>
        <v>0</v>
      </c>
      <c r="V1139">
        <f>IF(Table5[[#This Row],[Position]]="Business Analyst",1,0)</f>
        <v>0</v>
      </c>
    </row>
    <row r="1140" spans="1:22" x14ac:dyDescent="0.2">
      <c r="A1140" s="4" t="s">
        <v>88</v>
      </c>
      <c r="B1140" s="4" t="s">
        <v>2102</v>
      </c>
      <c r="C1140" s="4" t="s">
        <v>28</v>
      </c>
      <c r="D1140" s="4" t="s">
        <v>2103</v>
      </c>
      <c r="E1140" s="4" t="s">
        <v>37</v>
      </c>
      <c r="F1140" s="4" t="s">
        <v>37</v>
      </c>
      <c r="G1140" s="4" t="s">
        <v>37</v>
      </c>
      <c r="H1140" s="4" t="s">
        <v>31</v>
      </c>
      <c r="I1140" s="4" t="s">
        <v>2104</v>
      </c>
      <c r="J1140" s="4" t="s">
        <v>20</v>
      </c>
      <c r="K1140" s="4" t="s">
        <v>32</v>
      </c>
      <c r="L1140" s="4" t="s">
        <v>39</v>
      </c>
      <c r="M1140" s="15">
        <v>70000</v>
      </c>
      <c r="N1140" s="15">
        <v>100000</v>
      </c>
      <c r="O1140" s="16">
        <v>85000</v>
      </c>
      <c r="P1140">
        <f t="shared" si="34"/>
        <v>0</v>
      </c>
      <c r="Q1140" t="str">
        <f t="shared" si="35"/>
        <v>Central Canada</v>
      </c>
      <c r="R1140">
        <f>IF(Table5[[#This Row],[Position]]="Data Analyst",1,0)</f>
        <v>1</v>
      </c>
      <c r="S1140">
        <f>IF(Table5[[#This Row],[Position]]="Data Engineer",1,0)</f>
        <v>0</v>
      </c>
      <c r="T1140">
        <f>IF(Table5[[#This Row],[Position]]="Risk Analyst",1,0)</f>
        <v>0</v>
      </c>
      <c r="U1140">
        <f>IF(Table5[[#This Row],[Position]]="System Analyst",1,0)</f>
        <v>0</v>
      </c>
      <c r="V1140">
        <f>IF(Table5[[#This Row],[Position]]="Business Analyst",1,0)</f>
        <v>0</v>
      </c>
    </row>
    <row r="1141" spans="1:22" x14ac:dyDescent="0.2">
      <c r="A1141" s="5" t="s">
        <v>105</v>
      </c>
      <c r="B1141" s="5" t="s">
        <v>1425</v>
      </c>
      <c r="C1141" s="5" t="s">
        <v>28</v>
      </c>
      <c r="D1141" s="5" t="s">
        <v>263</v>
      </c>
      <c r="E1141" s="5" t="s">
        <v>37</v>
      </c>
      <c r="F1141" s="5" t="s">
        <v>37</v>
      </c>
      <c r="G1141" s="5" t="s">
        <v>37</v>
      </c>
      <c r="H1141" s="5" t="s">
        <v>31</v>
      </c>
      <c r="I1141" s="5" t="s">
        <v>2105</v>
      </c>
      <c r="J1141" s="5" t="s">
        <v>20</v>
      </c>
      <c r="K1141" s="5" t="s">
        <v>32</v>
      </c>
      <c r="L1141" s="5" t="s">
        <v>93</v>
      </c>
      <c r="M1141" s="17">
        <v>70000</v>
      </c>
      <c r="N1141" s="17">
        <v>93000</v>
      </c>
      <c r="O1141" s="18">
        <v>81500</v>
      </c>
      <c r="P1141">
        <f t="shared" si="34"/>
        <v>0</v>
      </c>
      <c r="Q1141" t="str">
        <f t="shared" si="35"/>
        <v>Central Canada</v>
      </c>
      <c r="R1141">
        <f>IF(Table5[[#This Row],[Position]]="Data Analyst",1,0)</f>
        <v>1</v>
      </c>
      <c r="S1141">
        <f>IF(Table5[[#This Row],[Position]]="Data Engineer",1,0)</f>
        <v>0</v>
      </c>
      <c r="T1141">
        <f>IF(Table5[[#This Row],[Position]]="Risk Analyst",1,0)</f>
        <v>0</v>
      </c>
      <c r="U1141">
        <f>IF(Table5[[#This Row],[Position]]="System Analyst",1,0)</f>
        <v>0</v>
      </c>
      <c r="V1141">
        <f>IF(Table5[[#This Row],[Position]]="Business Analyst",1,0)</f>
        <v>0</v>
      </c>
    </row>
    <row r="1142" spans="1:22" x14ac:dyDescent="0.2">
      <c r="A1142" s="4" t="s">
        <v>88</v>
      </c>
      <c r="B1142" s="4" t="s">
        <v>645</v>
      </c>
      <c r="C1142" s="4" t="s">
        <v>28</v>
      </c>
      <c r="D1142" s="4" t="s">
        <v>1690</v>
      </c>
      <c r="E1142" s="4" t="s">
        <v>123</v>
      </c>
      <c r="F1142" s="4" t="s">
        <v>123</v>
      </c>
      <c r="G1142" s="4" t="s">
        <v>123</v>
      </c>
      <c r="H1142" s="4" t="s">
        <v>31</v>
      </c>
      <c r="I1142" s="4" t="s">
        <v>2106</v>
      </c>
      <c r="J1142" s="4" t="s">
        <v>20</v>
      </c>
      <c r="K1142" s="4" t="s">
        <v>32</v>
      </c>
      <c r="L1142" s="4" t="s">
        <v>227</v>
      </c>
      <c r="M1142" s="15">
        <v>91520</v>
      </c>
      <c r="N1142" s="15">
        <v>91520</v>
      </c>
      <c r="O1142" s="16">
        <v>91520</v>
      </c>
      <c r="P1142">
        <f t="shared" si="34"/>
        <v>0</v>
      </c>
      <c r="Q1142" t="str">
        <f t="shared" si="35"/>
        <v>Central Canada</v>
      </c>
      <c r="R1142">
        <f>IF(Table5[[#This Row],[Position]]="Data Analyst",1,0)</f>
        <v>1</v>
      </c>
      <c r="S1142">
        <f>IF(Table5[[#This Row],[Position]]="Data Engineer",1,0)</f>
        <v>0</v>
      </c>
      <c r="T1142">
        <f>IF(Table5[[#This Row],[Position]]="Risk Analyst",1,0)</f>
        <v>0</v>
      </c>
      <c r="U1142">
        <f>IF(Table5[[#This Row],[Position]]="System Analyst",1,0)</f>
        <v>0</v>
      </c>
      <c r="V1142">
        <f>IF(Table5[[#This Row],[Position]]="Business Analyst",1,0)</f>
        <v>0</v>
      </c>
    </row>
    <row r="1143" spans="1:22" x14ac:dyDescent="0.2">
      <c r="A1143" s="5" t="s">
        <v>105</v>
      </c>
      <c r="B1143" s="5" t="s">
        <v>1259</v>
      </c>
      <c r="C1143" s="5" t="s">
        <v>50</v>
      </c>
      <c r="D1143" s="5" t="s">
        <v>1423</v>
      </c>
      <c r="E1143" s="5" t="s">
        <v>600</v>
      </c>
      <c r="F1143" s="5" t="s">
        <v>600</v>
      </c>
      <c r="G1143" s="5" t="s">
        <v>600</v>
      </c>
      <c r="H1143" s="5" t="s">
        <v>31</v>
      </c>
      <c r="I1143" s="5" t="s">
        <v>2107</v>
      </c>
      <c r="J1143" s="5" t="s">
        <v>20</v>
      </c>
      <c r="K1143" s="5" t="s">
        <v>32</v>
      </c>
      <c r="L1143" s="5" t="s">
        <v>33</v>
      </c>
      <c r="M1143" s="17">
        <v>93600</v>
      </c>
      <c r="N1143" s="17">
        <v>93600</v>
      </c>
      <c r="O1143" s="18">
        <v>93600</v>
      </c>
      <c r="P1143">
        <f t="shared" si="34"/>
        <v>0</v>
      </c>
      <c r="Q1143" t="str">
        <f t="shared" si="35"/>
        <v>Central Canada</v>
      </c>
      <c r="R1143">
        <f>IF(Table5[[#This Row],[Position]]="Data Analyst",1,0)</f>
        <v>0</v>
      </c>
      <c r="S1143">
        <f>IF(Table5[[#This Row],[Position]]="Data Engineer",1,0)</f>
        <v>0</v>
      </c>
      <c r="T1143">
        <f>IF(Table5[[#This Row],[Position]]="Risk Analyst",1,0)</f>
        <v>0</v>
      </c>
      <c r="U1143">
        <f>IF(Table5[[#This Row],[Position]]="System Analyst",1,0)</f>
        <v>0</v>
      </c>
      <c r="V1143">
        <f>IF(Table5[[#This Row],[Position]]="Business Analyst",1,0)</f>
        <v>0</v>
      </c>
    </row>
    <row r="1144" spans="1:22" x14ac:dyDescent="0.2">
      <c r="A1144" s="4" t="s">
        <v>13</v>
      </c>
      <c r="B1144" s="4" t="s">
        <v>2108</v>
      </c>
      <c r="C1144" s="4" t="s">
        <v>28</v>
      </c>
      <c r="D1144" s="4" t="s">
        <v>2109</v>
      </c>
      <c r="E1144" s="4" t="s">
        <v>37</v>
      </c>
      <c r="F1144" s="4" t="s">
        <v>37</v>
      </c>
      <c r="G1144" s="4" t="s">
        <v>37</v>
      </c>
      <c r="H1144" s="4" t="s">
        <v>31</v>
      </c>
      <c r="I1144" s="4" t="s">
        <v>2110</v>
      </c>
      <c r="J1144" s="4" t="s">
        <v>223</v>
      </c>
      <c r="K1144" s="4" t="s">
        <v>32</v>
      </c>
      <c r="L1144" s="4" t="s">
        <v>33</v>
      </c>
      <c r="M1144" s="15">
        <v>43000</v>
      </c>
      <c r="N1144" s="15">
        <v>93000</v>
      </c>
      <c r="O1144" s="16">
        <v>68000</v>
      </c>
      <c r="P1144">
        <f t="shared" si="34"/>
        <v>0</v>
      </c>
      <c r="Q1144" t="str">
        <f t="shared" si="35"/>
        <v>Central Canada</v>
      </c>
      <c r="R1144">
        <f>IF(Table5[[#This Row],[Position]]="Data Analyst",1,0)</f>
        <v>1</v>
      </c>
      <c r="S1144">
        <f>IF(Table5[[#This Row],[Position]]="Data Engineer",1,0)</f>
        <v>0</v>
      </c>
      <c r="T1144">
        <f>IF(Table5[[#This Row],[Position]]="Risk Analyst",1,0)</f>
        <v>0</v>
      </c>
      <c r="U1144">
        <f>IF(Table5[[#This Row],[Position]]="System Analyst",1,0)</f>
        <v>0</v>
      </c>
      <c r="V1144">
        <f>IF(Table5[[#This Row],[Position]]="Business Analyst",1,0)</f>
        <v>0</v>
      </c>
    </row>
    <row r="1145" spans="1:22" x14ac:dyDescent="0.2">
      <c r="A1145" s="5" t="s">
        <v>88</v>
      </c>
      <c r="B1145" s="5" t="s">
        <v>645</v>
      </c>
      <c r="C1145" s="5" t="s">
        <v>28</v>
      </c>
      <c r="D1145" s="5" t="s">
        <v>2111</v>
      </c>
      <c r="E1145" s="5" t="s">
        <v>316</v>
      </c>
      <c r="F1145" s="5" t="s">
        <v>316</v>
      </c>
      <c r="G1145" s="5" t="s">
        <v>316</v>
      </c>
      <c r="H1145" s="5" t="s">
        <v>31</v>
      </c>
      <c r="I1145" s="5" t="s">
        <v>2029</v>
      </c>
      <c r="J1145" s="5" t="s">
        <v>20</v>
      </c>
      <c r="K1145" s="5" t="s">
        <v>32</v>
      </c>
      <c r="L1145" s="5" t="s">
        <v>21</v>
      </c>
      <c r="M1145" s="17">
        <v>90001.600000000006</v>
      </c>
      <c r="N1145" s="17">
        <v>93600</v>
      </c>
      <c r="O1145" s="18">
        <v>91800.8</v>
      </c>
      <c r="P1145">
        <f t="shared" si="34"/>
        <v>0</v>
      </c>
      <c r="Q1145" t="str">
        <f t="shared" si="35"/>
        <v>Central Canada</v>
      </c>
      <c r="R1145">
        <f>IF(Table5[[#This Row],[Position]]="Data Analyst",1,0)</f>
        <v>1</v>
      </c>
      <c r="S1145">
        <f>IF(Table5[[#This Row],[Position]]="Data Engineer",1,0)</f>
        <v>0</v>
      </c>
      <c r="T1145">
        <f>IF(Table5[[#This Row],[Position]]="Risk Analyst",1,0)</f>
        <v>0</v>
      </c>
      <c r="U1145">
        <f>IF(Table5[[#This Row],[Position]]="System Analyst",1,0)</f>
        <v>0</v>
      </c>
      <c r="V1145">
        <f>IF(Table5[[#This Row],[Position]]="Business Analyst",1,0)</f>
        <v>0</v>
      </c>
    </row>
    <row r="1146" spans="1:22" x14ac:dyDescent="0.2">
      <c r="A1146" s="4" t="s">
        <v>13</v>
      </c>
      <c r="B1146" s="4" t="s">
        <v>2112</v>
      </c>
      <c r="C1146" s="4" t="s">
        <v>28</v>
      </c>
      <c r="D1146" s="4" t="s">
        <v>2113</v>
      </c>
      <c r="E1146" s="4" t="s">
        <v>810</v>
      </c>
      <c r="F1146" s="4" t="s">
        <v>810</v>
      </c>
      <c r="G1146" s="4" t="s">
        <v>810</v>
      </c>
      <c r="H1146" s="4" t="s">
        <v>31</v>
      </c>
      <c r="I1146" s="4" t="s">
        <v>2114</v>
      </c>
      <c r="J1146" s="4" t="s">
        <v>20</v>
      </c>
      <c r="K1146" s="4" t="s">
        <v>32</v>
      </c>
      <c r="L1146" s="4" t="s">
        <v>46</v>
      </c>
      <c r="M1146" s="15">
        <v>65000</v>
      </c>
      <c r="N1146" s="15">
        <v>85000</v>
      </c>
      <c r="O1146" s="16">
        <v>75000</v>
      </c>
      <c r="P1146">
        <f t="shared" si="34"/>
        <v>0</v>
      </c>
      <c r="Q1146" t="str">
        <f t="shared" si="35"/>
        <v>Central Canada</v>
      </c>
      <c r="R1146">
        <f>IF(Table5[[#This Row],[Position]]="Data Analyst",1,0)</f>
        <v>1</v>
      </c>
      <c r="S1146">
        <f>IF(Table5[[#This Row],[Position]]="Data Engineer",1,0)</f>
        <v>0</v>
      </c>
      <c r="T1146">
        <f>IF(Table5[[#This Row],[Position]]="Risk Analyst",1,0)</f>
        <v>0</v>
      </c>
      <c r="U1146">
        <f>IF(Table5[[#This Row],[Position]]="System Analyst",1,0)</f>
        <v>0</v>
      </c>
      <c r="V1146">
        <f>IF(Table5[[#This Row],[Position]]="Business Analyst",1,0)</f>
        <v>0</v>
      </c>
    </row>
    <row r="1147" spans="1:22" x14ac:dyDescent="0.2">
      <c r="A1147" s="5" t="s">
        <v>88</v>
      </c>
      <c r="B1147" s="5" t="s">
        <v>645</v>
      </c>
      <c r="C1147" s="5" t="s">
        <v>28</v>
      </c>
      <c r="D1147" s="5" t="s">
        <v>2115</v>
      </c>
      <c r="E1147" s="5" t="s">
        <v>75</v>
      </c>
      <c r="F1147" s="5" t="s">
        <v>75</v>
      </c>
      <c r="G1147" s="5" t="s">
        <v>75</v>
      </c>
      <c r="H1147" s="5" t="s">
        <v>31</v>
      </c>
      <c r="I1147" s="5" t="s">
        <v>2116</v>
      </c>
      <c r="J1147" s="5" t="s">
        <v>20</v>
      </c>
      <c r="K1147" s="5" t="s">
        <v>32</v>
      </c>
      <c r="L1147" s="5" t="s">
        <v>21</v>
      </c>
      <c r="M1147" s="17">
        <v>89000</v>
      </c>
      <c r="N1147" s="17">
        <v>89000</v>
      </c>
      <c r="O1147" s="18">
        <v>89000</v>
      </c>
      <c r="P1147">
        <f t="shared" si="34"/>
        <v>0</v>
      </c>
      <c r="Q1147" t="str">
        <f t="shared" si="35"/>
        <v>Central Canada</v>
      </c>
      <c r="R1147">
        <f>IF(Table5[[#This Row],[Position]]="Data Analyst",1,0)</f>
        <v>1</v>
      </c>
      <c r="S1147">
        <f>IF(Table5[[#This Row],[Position]]="Data Engineer",1,0)</f>
        <v>0</v>
      </c>
      <c r="T1147">
        <f>IF(Table5[[#This Row],[Position]]="Risk Analyst",1,0)</f>
        <v>0</v>
      </c>
      <c r="U1147">
        <f>IF(Table5[[#This Row],[Position]]="System Analyst",1,0)</f>
        <v>0</v>
      </c>
      <c r="V1147">
        <f>IF(Table5[[#This Row],[Position]]="Business Analyst",1,0)</f>
        <v>0</v>
      </c>
    </row>
    <row r="1148" spans="1:22" x14ac:dyDescent="0.2">
      <c r="A1148" s="4" t="s">
        <v>13</v>
      </c>
      <c r="B1148" s="4" t="s">
        <v>2117</v>
      </c>
      <c r="C1148" s="4" t="s">
        <v>28</v>
      </c>
      <c r="D1148" s="4" t="s">
        <v>2118</v>
      </c>
      <c r="E1148" s="4" t="s">
        <v>260</v>
      </c>
      <c r="F1148" s="4" t="s">
        <v>260</v>
      </c>
      <c r="G1148" s="4" t="s">
        <v>260</v>
      </c>
      <c r="H1148" s="4" t="s">
        <v>186</v>
      </c>
      <c r="I1148" s="4" t="s">
        <v>2119</v>
      </c>
      <c r="J1148" s="4" t="s">
        <v>20</v>
      </c>
      <c r="K1148" s="4" t="s">
        <v>32</v>
      </c>
      <c r="L1148" s="4" t="s">
        <v>33</v>
      </c>
      <c r="M1148" s="15">
        <v>68000</v>
      </c>
      <c r="N1148" s="15">
        <v>95000</v>
      </c>
      <c r="O1148" s="16">
        <v>81500</v>
      </c>
      <c r="P1148">
        <f t="shared" si="34"/>
        <v>0</v>
      </c>
      <c r="Q1148" t="str">
        <f t="shared" si="35"/>
        <v>Atlantic Canada</v>
      </c>
      <c r="R1148">
        <f>IF(Table5[[#This Row],[Position]]="Data Analyst",1,0)</f>
        <v>1</v>
      </c>
      <c r="S1148">
        <f>IF(Table5[[#This Row],[Position]]="Data Engineer",1,0)</f>
        <v>0</v>
      </c>
      <c r="T1148">
        <f>IF(Table5[[#This Row],[Position]]="Risk Analyst",1,0)</f>
        <v>0</v>
      </c>
      <c r="U1148">
        <f>IF(Table5[[#This Row],[Position]]="System Analyst",1,0)</f>
        <v>0</v>
      </c>
      <c r="V1148">
        <f>IF(Table5[[#This Row],[Position]]="Business Analyst",1,0)</f>
        <v>0</v>
      </c>
    </row>
    <row r="1149" spans="1:22" x14ac:dyDescent="0.2">
      <c r="A1149" s="5" t="s">
        <v>48</v>
      </c>
      <c r="B1149" s="5" t="s">
        <v>952</v>
      </c>
      <c r="C1149" s="5" t="s">
        <v>50</v>
      </c>
      <c r="D1149" s="5" t="s">
        <v>953</v>
      </c>
      <c r="E1149" s="5" t="s">
        <v>600</v>
      </c>
      <c r="F1149" s="5" t="s">
        <v>600</v>
      </c>
      <c r="G1149" s="5" t="s">
        <v>600</v>
      </c>
      <c r="H1149" s="5" t="s">
        <v>31</v>
      </c>
      <c r="I1149" s="5" t="s">
        <v>2120</v>
      </c>
      <c r="J1149" s="5" t="s">
        <v>20</v>
      </c>
      <c r="K1149" s="5" t="s">
        <v>32</v>
      </c>
      <c r="L1149" s="5" t="s">
        <v>21</v>
      </c>
      <c r="M1149" s="17">
        <v>68500</v>
      </c>
      <c r="N1149" s="17">
        <v>87000</v>
      </c>
      <c r="O1149" s="18">
        <v>77750</v>
      </c>
      <c r="P1149">
        <f t="shared" si="34"/>
        <v>0</v>
      </c>
      <c r="Q1149" t="str">
        <f t="shared" si="35"/>
        <v>Central Canada</v>
      </c>
      <c r="R1149">
        <f>IF(Table5[[#This Row],[Position]]="Data Analyst",1,0)</f>
        <v>0</v>
      </c>
      <c r="S1149">
        <f>IF(Table5[[#This Row],[Position]]="Data Engineer",1,0)</f>
        <v>0</v>
      </c>
      <c r="T1149">
        <f>IF(Table5[[#This Row],[Position]]="Risk Analyst",1,0)</f>
        <v>0</v>
      </c>
      <c r="U1149">
        <f>IF(Table5[[#This Row],[Position]]="System Analyst",1,0)</f>
        <v>0</v>
      </c>
      <c r="V1149">
        <f>IF(Table5[[#This Row],[Position]]="Business Analyst",1,0)</f>
        <v>0</v>
      </c>
    </row>
    <row r="1150" spans="1:22" x14ac:dyDescent="0.2">
      <c r="A1150" s="4" t="s">
        <v>13</v>
      </c>
      <c r="B1150" s="4" t="s">
        <v>798</v>
      </c>
      <c r="C1150" s="4" t="s">
        <v>90</v>
      </c>
      <c r="D1150" s="4" t="s">
        <v>2121</v>
      </c>
      <c r="E1150" s="4" t="s">
        <v>75</v>
      </c>
      <c r="F1150" s="4" t="s">
        <v>75</v>
      </c>
      <c r="G1150" s="4" t="s">
        <v>75</v>
      </c>
      <c r="H1150" s="4" t="s">
        <v>31</v>
      </c>
      <c r="I1150" s="4" t="s">
        <v>2029</v>
      </c>
      <c r="J1150" s="4" t="s">
        <v>20</v>
      </c>
      <c r="K1150" s="4" t="s">
        <v>32</v>
      </c>
      <c r="L1150" s="4" t="s">
        <v>241</v>
      </c>
      <c r="M1150" s="15">
        <v>87360</v>
      </c>
      <c r="N1150" s="15">
        <v>99840</v>
      </c>
      <c r="O1150" s="16">
        <v>93600</v>
      </c>
      <c r="P1150">
        <f t="shared" si="34"/>
        <v>0</v>
      </c>
      <c r="Q1150" t="str">
        <f t="shared" si="35"/>
        <v>Central Canada</v>
      </c>
      <c r="R1150">
        <f>IF(Table5[[#This Row],[Position]]="Data Analyst",1,0)</f>
        <v>0</v>
      </c>
      <c r="S1150">
        <f>IF(Table5[[#This Row],[Position]]="Data Engineer",1,0)</f>
        <v>0</v>
      </c>
      <c r="T1150">
        <f>IF(Table5[[#This Row],[Position]]="Risk Analyst",1,0)</f>
        <v>0</v>
      </c>
      <c r="U1150">
        <f>IF(Table5[[#This Row],[Position]]="System Analyst",1,0)</f>
        <v>1</v>
      </c>
      <c r="V1150">
        <f>IF(Table5[[#This Row],[Position]]="Business Analyst",1,0)</f>
        <v>0</v>
      </c>
    </row>
    <row r="1151" spans="1:22" x14ac:dyDescent="0.2">
      <c r="A1151" s="5" t="s">
        <v>105</v>
      </c>
      <c r="B1151" s="5" t="s">
        <v>183</v>
      </c>
      <c r="C1151" s="5" t="s">
        <v>50</v>
      </c>
      <c r="D1151" s="5" t="s">
        <v>184</v>
      </c>
      <c r="E1151" s="5" t="s">
        <v>185</v>
      </c>
      <c r="F1151" s="5" t="s">
        <v>185</v>
      </c>
      <c r="G1151" s="5" t="s">
        <v>185</v>
      </c>
      <c r="H1151" s="5" t="s">
        <v>146</v>
      </c>
      <c r="I1151" s="5" t="s">
        <v>2122</v>
      </c>
      <c r="J1151" s="5" t="s">
        <v>20</v>
      </c>
      <c r="K1151" s="5" t="s">
        <v>32</v>
      </c>
      <c r="L1151" s="5" t="s">
        <v>21</v>
      </c>
      <c r="M1151" s="17">
        <v>67000</v>
      </c>
      <c r="N1151" s="17">
        <v>113000</v>
      </c>
      <c r="O1151" s="18">
        <v>90000</v>
      </c>
      <c r="P1151">
        <f t="shared" si="34"/>
        <v>0</v>
      </c>
      <c r="Q1151" t="str">
        <f t="shared" si="35"/>
        <v>Central Canada</v>
      </c>
      <c r="R1151">
        <f>IF(Table5[[#This Row],[Position]]="Data Analyst",1,0)</f>
        <v>0</v>
      </c>
      <c r="S1151">
        <f>IF(Table5[[#This Row],[Position]]="Data Engineer",1,0)</f>
        <v>0</v>
      </c>
      <c r="T1151">
        <f>IF(Table5[[#This Row],[Position]]="Risk Analyst",1,0)</f>
        <v>0</v>
      </c>
      <c r="U1151">
        <f>IF(Table5[[#This Row],[Position]]="System Analyst",1,0)</f>
        <v>0</v>
      </c>
      <c r="V1151">
        <f>IF(Table5[[#This Row],[Position]]="Business Analyst",1,0)</f>
        <v>0</v>
      </c>
    </row>
    <row r="1152" spans="1:22" x14ac:dyDescent="0.2">
      <c r="A1152" s="4" t="s">
        <v>26</v>
      </c>
      <c r="B1152" s="4" t="s">
        <v>2123</v>
      </c>
      <c r="C1152" s="4" t="s">
        <v>28</v>
      </c>
      <c r="D1152" s="4" t="s">
        <v>2124</v>
      </c>
      <c r="E1152" s="4" t="s">
        <v>37</v>
      </c>
      <c r="F1152" s="4" t="s">
        <v>37</v>
      </c>
      <c r="G1152" s="4" t="s">
        <v>37</v>
      </c>
      <c r="H1152" s="4" t="s">
        <v>31</v>
      </c>
      <c r="I1152" s="4" t="s">
        <v>2125</v>
      </c>
      <c r="J1152" s="4" t="s">
        <v>20</v>
      </c>
      <c r="K1152" s="4" t="s">
        <v>32</v>
      </c>
      <c r="L1152" s="4" t="s">
        <v>21</v>
      </c>
      <c r="M1152" s="15">
        <v>61000</v>
      </c>
      <c r="N1152" s="15">
        <v>66000</v>
      </c>
      <c r="O1152" s="16">
        <v>63500</v>
      </c>
      <c r="P1152">
        <f t="shared" si="34"/>
        <v>0</v>
      </c>
      <c r="Q1152" t="str">
        <f t="shared" si="35"/>
        <v>Central Canada</v>
      </c>
      <c r="R1152">
        <f>IF(Table5[[#This Row],[Position]]="Data Analyst",1,0)</f>
        <v>1</v>
      </c>
      <c r="S1152">
        <f>IF(Table5[[#This Row],[Position]]="Data Engineer",1,0)</f>
        <v>0</v>
      </c>
      <c r="T1152">
        <f>IF(Table5[[#This Row],[Position]]="Risk Analyst",1,0)</f>
        <v>0</v>
      </c>
      <c r="U1152">
        <f>IF(Table5[[#This Row],[Position]]="System Analyst",1,0)</f>
        <v>0</v>
      </c>
      <c r="V1152">
        <f>IF(Table5[[#This Row],[Position]]="Business Analyst",1,0)</f>
        <v>0</v>
      </c>
    </row>
    <row r="1153" spans="1:22" x14ac:dyDescent="0.2">
      <c r="A1153" s="5" t="s">
        <v>81</v>
      </c>
      <c r="B1153" s="5" t="s">
        <v>2126</v>
      </c>
      <c r="C1153" s="5" t="s">
        <v>23</v>
      </c>
      <c r="D1153" s="5" t="s">
        <v>449</v>
      </c>
      <c r="E1153" s="5" t="s">
        <v>123</v>
      </c>
      <c r="F1153" s="5" t="s">
        <v>123</v>
      </c>
      <c r="G1153" s="5" t="s">
        <v>123</v>
      </c>
      <c r="H1153" s="5" t="s">
        <v>31</v>
      </c>
      <c r="I1153" s="5" t="s">
        <v>2127</v>
      </c>
      <c r="J1153" s="5" t="s">
        <v>20</v>
      </c>
      <c r="K1153" s="5" t="s">
        <v>32</v>
      </c>
      <c r="L1153" s="5" t="s">
        <v>33</v>
      </c>
      <c r="M1153" s="17">
        <v>60000</v>
      </c>
      <c r="N1153" s="17">
        <v>98000</v>
      </c>
      <c r="O1153" s="18">
        <v>79000</v>
      </c>
      <c r="P1153">
        <f t="shared" si="34"/>
        <v>0</v>
      </c>
      <c r="Q1153" t="str">
        <f t="shared" si="35"/>
        <v>Central Canada</v>
      </c>
      <c r="R1153">
        <f>IF(Table5[[#This Row],[Position]]="Data Analyst",1,0)</f>
        <v>0</v>
      </c>
      <c r="S1153">
        <f>IF(Table5[[#This Row],[Position]]="Data Engineer",1,0)</f>
        <v>0</v>
      </c>
      <c r="T1153">
        <f>IF(Table5[[#This Row],[Position]]="Risk Analyst",1,0)</f>
        <v>0</v>
      </c>
      <c r="U1153">
        <f>IF(Table5[[#This Row],[Position]]="System Analyst",1,0)</f>
        <v>0</v>
      </c>
      <c r="V1153">
        <f>IF(Table5[[#This Row],[Position]]="Business Analyst",1,0)</f>
        <v>1</v>
      </c>
    </row>
    <row r="1154" spans="1:22" x14ac:dyDescent="0.2">
      <c r="A1154" s="4" t="s">
        <v>81</v>
      </c>
      <c r="B1154" s="4" t="s">
        <v>2128</v>
      </c>
      <c r="C1154" s="4" t="s">
        <v>50</v>
      </c>
      <c r="D1154" s="4" t="s">
        <v>2129</v>
      </c>
      <c r="E1154" s="4" t="s">
        <v>136</v>
      </c>
      <c r="F1154" s="4" t="s">
        <v>136</v>
      </c>
      <c r="G1154" s="4" t="s">
        <v>136</v>
      </c>
      <c r="H1154" s="4" t="s">
        <v>100</v>
      </c>
      <c r="I1154" s="4" t="s">
        <v>2130</v>
      </c>
      <c r="J1154" s="4" t="s">
        <v>375</v>
      </c>
      <c r="K1154" s="4" t="s">
        <v>32</v>
      </c>
      <c r="L1154" s="4" t="s">
        <v>21</v>
      </c>
      <c r="M1154" s="15">
        <v>61000</v>
      </c>
      <c r="N1154" s="15">
        <v>82000</v>
      </c>
      <c r="O1154" s="16">
        <v>71500</v>
      </c>
      <c r="P1154">
        <f t="shared" si="34"/>
        <v>0</v>
      </c>
      <c r="Q1154" t="str">
        <f t="shared" si="35"/>
        <v>Western Canada</v>
      </c>
      <c r="R1154">
        <f>IF(Table5[[#This Row],[Position]]="Data Analyst",1,0)</f>
        <v>0</v>
      </c>
      <c r="S1154">
        <f>IF(Table5[[#This Row],[Position]]="Data Engineer",1,0)</f>
        <v>0</v>
      </c>
      <c r="T1154">
        <f>IF(Table5[[#This Row],[Position]]="Risk Analyst",1,0)</f>
        <v>0</v>
      </c>
      <c r="U1154">
        <f>IF(Table5[[#This Row],[Position]]="System Analyst",1,0)</f>
        <v>0</v>
      </c>
      <c r="V1154">
        <f>IF(Table5[[#This Row],[Position]]="Business Analyst",1,0)</f>
        <v>0</v>
      </c>
    </row>
    <row r="1155" spans="1:22" x14ac:dyDescent="0.2">
      <c r="A1155" s="5" t="s">
        <v>81</v>
      </c>
      <c r="B1155" s="5" t="s">
        <v>1191</v>
      </c>
      <c r="C1155" s="5" t="s">
        <v>28</v>
      </c>
      <c r="D1155" s="5" t="s">
        <v>1192</v>
      </c>
      <c r="E1155" s="5" t="s">
        <v>37</v>
      </c>
      <c r="F1155" s="5" t="s">
        <v>37</v>
      </c>
      <c r="G1155" s="5" t="s">
        <v>37</v>
      </c>
      <c r="H1155" s="5" t="s">
        <v>31</v>
      </c>
      <c r="I1155" s="5" t="s">
        <v>2131</v>
      </c>
      <c r="J1155" s="5" t="s">
        <v>45</v>
      </c>
      <c r="K1155" s="5" t="s">
        <v>32</v>
      </c>
      <c r="L1155" s="5" t="s">
        <v>33</v>
      </c>
      <c r="M1155" s="17">
        <v>92000</v>
      </c>
      <c r="N1155" s="17">
        <v>100000</v>
      </c>
      <c r="O1155" s="18">
        <v>96000</v>
      </c>
      <c r="P1155">
        <f t="shared" ref="P1155:P1218" si="36">IF(F1155="Remote",1,0)</f>
        <v>0</v>
      </c>
      <c r="Q1155" t="str">
        <f t="shared" ref="Q1155:Q1218" si="37">IF(OR(H1155="AB",H1155="BC",H1155="SK"),"Western Canada",
 IF(OR(H1155="ON",H1155="QC",H1155="MB"),"Central Canada",
 IF(OR(H1155="NS",H1155="NB",H1155="PE",H1155="NL"),"Atlantic Canada",
 "Northern Canada")))</f>
        <v>Central Canada</v>
      </c>
      <c r="R1155">
        <f>IF(Table5[[#This Row],[Position]]="Data Analyst",1,0)</f>
        <v>1</v>
      </c>
      <c r="S1155">
        <f>IF(Table5[[#This Row],[Position]]="Data Engineer",1,0)</f>
        <v>0</v>
      </c>
      <c r="T1155">
        <f>IF(Table5[[#This Row],[Position]]="Risk Analyst",1,0)</f>
        <v>0</v>
      </c>
      <c r="U1155">
        <f>IF(Table5[[#This Row],[Position]]="System Analyst",1,0)</f>
        <v>0</v>
      </c>
      <c r="V1155">
        <f>IF(Table5[[#This Row],[Position]]="Business Analyst",1,0)</f>
        <v>0</v>
      </c>
    </row>
    <row r="1156" spans="1:22" x14ac:dyDescent="0.2">
      <c r="A1156" s="4" t="s">
        <v>26</v>
      </c>
      <c r="B1156" s="4" t="s">
        <v>2132</v>
      </c>
      <c r="C1156" s="4" t="s">
        <v>50</v>
      </c>
      <c r="D1156" s="4" t="s">
        <v>2133</v>
      </c>
      <c r="E1156" s="4" t="s">
        <v>2979</v>
      </c>
      <c r="F1156" s="4" t="s">
        <v>2979</v>
      </c>
      <c r="G1156" s="4" t="s">
        <v>2979</v>
      </c>
      <c r="H1156" s="4" t="s">
        <v>146</v>
      </c>
      <c r="I1156" s="4" t="s">
        <v>2135</v>
      </c>
      <c r="J1156" s="4" t="s">
        <v>20</v>
      </c>
      <c r="K1156" s="4" t="s">
        <v>32</v>
      </c>
      <c r="L1156" s="4" t="s">
        <v>21</v>
      </c>
      <c r="M1156" s="15">
        <v>35000</v>
      </c>
      <c r="N1156" s="15">
        <v>57200</v>
      </c>
      <c r="O1156" s="16">
        <v>46100</v>
      </c>
      <c r="P1156">
        <f t="shared" si="36"/>
        <v>0</v>
      </c>
      <c r="Q1156" t="str">
        <f t="shared" si="37"/>
        <v>Central Canada</v>
      </c>
      <c r="R1156">
        <f>IF(Table5[[#This Row],[Position]]="Data Analyst",1,0)</f>
        <v>0</v>
      </c>
      <c r="S1156">
        <f>IF(Table5[[#This Row],[Position]]="Data Engineer",1,0)</f>
        <v>0</v>
      </c>
      <c r="T1156">
        <f>IF(Table5[[#This Row],[Position]]="Risk Analyst",1,0)</f>
        <v>0</v>
      </c>
      <c r="U1156">
        <f>IF(Table5[[#This Row],[Position]]="System Analyst",1,0)</f>
        <v>0</v>
      </c>
      <c r="V1156">
        <f>IF(Table5[[#This Row],[Position]]="Business Analyst",1,0)</f>
        <v>0</v>
      </c>
    </row>
    <row r="1157" spans="1:22" x14ac:dyDescent="0.2">
      <c r="A1157" s="5" t="s">
        <v>13</v>
      </c>
      <c r="B1157" s="5" t="s">
        <v>34</v>
      </c>
      <c r="C1157" s="5" t="s">
        <v>35</v>
      </c>
      <c r="D1157" s="5" t="s">
        <v>36</v>
      </c>
      <c r="E1157" s="5" t="s">
        <v>37</v>
      </c>
      <c r="F1157" s="5" t="s">
        <v>37</v>
      </c>
      <c r="G1157" s="5" t="s">
        <v>37</v>
      </c>
      <c r="H1157" s="5" t="s">
        <v>31</v>
      </c>
      <c r="I1157" s="5" t="s">
        <v>2136</v>
      </c>
      <c r="J1157" s="5" t="s">
        <v>20</v>
      </c>
      <c r="K1157" s="5" t="s">
        <v>32</v>
      </c>
      <c r="L1157" s="5" t="s">
        <v>39</v>
      </c>
      <c r="M1157" s="17">
        <v>88000</v>
      </c>
      <c r="N1157" s="17">
        <v>105000</v>
      </c>
      <c r="O1157" s="18">
        <v>96500</v>
      </c>
      <c r="P1157">
        <f t="shared" si="36"/>
        <v>0</v>
      </c>
      <c r="Q1157" t="str">
        <f t="shared" si="37"/>
        <v>Central Canada</v>
      </c>
      <c r="R1157">
        <f>IF(Table5[[#This Row],[Position]]="Data Analyst",1,0)</f>
        <v>0</v>
      </c>
      <c r="S1157">
        <f>IF(Table5[[#This Row],[Position]]="Data Engineer",1,0)</f>
        <v>1</v>
      </c>
      <c r="T1157">
        <f>IF(Table5[[#This Row],[Position]]="Risk Analyst",1,0)</f>
        <v>0</v>
      </c>
      <c r="U1157">
        <f>IF(Table5[[#This Row],[Position]]="System Analyst",1,0)</f>
        <v>0</v>
      </c>
      <c r="V1157">
        <f>IF(Table5[[#This Row],[Position]]="Business Analyst",1,0)</f>
        <v>0</v>
      </c>
    </row>
    <row r="1158" spans="1:22" x14ac:dyDescent="0.2">
      <c r="A1158" s="4" t="s">
        <v>81</v>
      </c>
      <c r="B1158" s="4" t="s">
        <v>397</v>
      </c>
      <c r="C1158" s="4" t="s">
        <v>23</v>
      </c>
      <c r="D1158" s="4" t="s">
        <v>398</v>
      </c>
      <c r="E1158" s="4" t="s">
        <v>37</v>
      </c>
      <c r="F1158" s="4" t="s">
        <v>37</v>
      </c>
      <c r="G1158" s="4" t="s">
        <v>37</v>
      </c>
      <c r="H1158" s="4" t="s">
        <v>31</v>
      </c>
      <c r="I1158" s="4" t="s">
        <v>2137</v>
      </c>
      <c r="J1158" s="4" t="s">
        <v>45</v>
      </c>
      <c r="K1158" s="4" t="s">
        <v>32</v>
      </c>
      <c r="L1158" s="4" t="s">
        <v>46</v>
      </c>
      <c r="M1158" s="15">
        <v>83000</v>
      </c>
      <c r="N1158" s="15">
        <v>109000</v>
      </c>
      <c r="O1158" s="16">
        <v>96000</v>
      </c>
      <c r="P1158">
        <f t="shared" si="36"/>
        <v>0</v>
      </c>
      <c r="Q1158" t="str">
        <f t="shared" si="37"/>
        <v>Central Canada</v>
      </c>
      <c r="R1158">
        <f>IF(Table5[[#This Row],[Position]]="Data Analyst",1,0)</f>
        <v>0</v>
      </c>
      <c r="S1158">
        <f>IF(Table5[[#This Row],[Position]]="Data Engineer",1,0)</f>
        <v>0</v>
      </c>
      <c r="T1158">
        <f>IF(Table5[[#This Row],[Position]]="Risk Analyst",1,0)</f>
        <v>0</v>
      </c>
      <c r="U1158">
        <f>IF(Table5[[#This Row],[Position]]="System Analyst",1,0)</f>
        <v>0</v>
      </c>
      <c r="V1158">
        <f>IF(Table5[[#This Row],[Position]]="Business Analyst",1,0)</f>
        <v>1</v>
      </c>
    </row>
    <row r="1159" spans="1:22" x14ac:dyDescent="0.2">
      <c r="A1159" s="5" t="s">
        <v>81</v>
      </c>
      <c r="B1159" s="5" t="s">
        <v>147</v>
      </c>
      <c r="C1159" s="5" t="s">
        <v>50</v>
      </c>
      <c r="D1159" s="5" t="s">
        <v>812</v>
      </c>
      <c r="E1159" s="5" t="s">
        <v>813</v>
      </c>
      <c r="F1159" s="5" t="s">
        <v>813</v>
      </c>
      <c r="G1159" s="5" t="s">
        <v>813</v>
      </c>
      <c r="H1159" s="5" t="s">
        <v>31</v>
      </c>
      <c r="I1159" s="5" t="s">
        <v>2138</v>
      </c>
      <c r="J1159" s="5" t="s">
        <v>20</v>
      </c>
      <c r="K1159" s="5" t="s">
        <v>32</v>
      </c>
      <c r="L1159" s="5" t="s">
        <v>814</v>
      </c>
      <c r="M1159" s="17">
        <v>72000</v>
      </c>
      <c r="N1159" s="17">
        <v>100000</v>
      </c>
      <c r="O1159" s="18">
        <v>86000</v>
      </c>
      <c r="P1159">
        <f t="shared" si="36"/>
        <v>0</v>
      </c>
      <c r="Q1159" t="str">
        <f t="shared" si="37"/>
        <v>Central Canada</v>
      </c>
      <c r="R1159">
        <f>IF(Table5[[#This Row],[Position]]="Data Analyst",1,0)</f>
        <v>0</v>
      </c>
      <c r="S1159">
        <f>IF(Table5[[#This Row],[Position]]="Data Engineer",1,0)</f>
        <v>0</v>
      </c>
      <c r="T1159">
        <f>IF(Table5[[#This Row],[Position]]="Risk Analyst",1,0)</f>
        <v>0</v>
      </c>
      <c r="U1159">
        <f>IF(Table5[[#This Row],[Position]]="System Analyst",1,0)</f>
        <v>0</v>
      </c>
      <c r="V1159">
        <f>IF(Table5[[#This Row],[Position]]="Business Analyst",1,0)</f>
        <v>0</v>
      </c>
    </row>
    <row r="1160" spans="1:22" x14ac:dyDescent="0.2">
      <c r="A1160" s="4" t="s">
        <v>88</v>
      </c>
      <c r="B1160" s="4" t="s">
        <v>1652</v>
      </c>
      <c r="C1160" s="4" t="s">
        <v>90</v>
      </c>
      <c r="D1160" s="4" t="s">
        <v>1653</v>
      </c>
      <c r="E1160" s="4" t="s">
        <v>37</v>
      </c>
      <c r="F1160" s="4" t="s">
        <v>37</v>
      </c>
      <c r="G1160" s="4" t="s">
        <v>37</v>
      </c>
      <c r="H1160" s="4" t="s">
        <v>31</v>
      </c>
      <c r="I1160" s="4" t="s">
        <v>2139</v>
      </c>
      <c r="J1160" s="4" t="s">
        <v>20</v>
      </c>
      <c r="K1160" s="4" t="s">
        <v>32</v>
      </c>
      <c r="L1160" s="4" t="s">
        <v>21</v>
      </c>
      <c r="M1160" s="15">
        <v>76000</v>
      </c>
      <c r="N1160" s="15">
        <v>100000</v>
      </c>
      <c r="O1160" s="16">
        <v>88000</v>
      </c>
      <c r="P1160">
        <f t="shared" si="36"/>
        <v>0</v>
      </c>
      <c r="Q1160" t="str">
        <f t="shared" si="37"/>
        <v>Central Canada</v>
      </c>
      <c r="R1160">
        <f>IF(Table5[[#This Row],[Position]]="Data Analyst",1,0)</f>
        <v>0</v>
      </c>
      <c r="S1160">
        <f>IF(Table5[[#This Row],[Position]]="Data Engineer",1,0)</f>
        <v>0</v>
      </c>
      <c r="T1160">
        <f>IF(Table5[[#This Row],[Position]]="Risk Analyst",1,0)</f>
        <v>0</v>
      </c>
      <c r="U1160">
        <f>IF(Table5[[#This Row],[Position]]="System Analyst",1,0)</f>
        <v>1</v>
      </c>
      <c r="V1160">
        <f>IF(Table5[[#This Row],[Position]]="Business Analyst",1,0)</f>
        <v>0</v>
      </c>
    </row>
    <row r="1161" spans="1:22" x14ac:dyDescent="0.2">
      <c r="A1161" s="5" t="s">
        <v>13</v>
      </c>
      <c r="B1161" s="5" t="s">
        <v>400</v>
      </c>
      <c r="C1161" s="5" t="s">
        <v>28</v>
      </c>
      <c r="D1161" s="5" t="s">
        <v>401</v>
      </c>
      <c r="E1161" s="5" t="s">
        <v>212</v>
      </c>
      <c r="F1161" s="5" t="s">
        <v>212</v>
      </c>
      <c r="G1161" s="5" t="s">
        <v>212</v>
      </c>
      <c r="H1161" s="5" t="s">
        <v>31</v>
      </c>
      <c r="I1161" s="5" t="s">
        <v>2140</v>
      </c>
      <c r="J1161" s="5" t="s">
        <v>20</v>
      </c>
      <c r="K1161" s="5" t="s">
        <v>32</v>
      </c>
      <c r="L1161" s="5" t="s">
        <v>21</v>
      </c>
      <c r="M1161" s="17">
        <v>64000</v>
      </c>
      <c r="N1161" s="17">
        <v>76000</v>
      </c>
      <c r="O1161" s="18">
        <v>70000</v>
      </c>
      <c r="P1161">
        <f t="shared" si="36"/>
        <v>0</v>
      </c>
      <c r="Q1161" t="str">
        <f t="shared" si="37"/>
        <v>Central Canada</v>
      </c>
      <c r="R1161">
        <f>IF(Table5[[#This Row],[Position]]="Data Analyst",1,0)</f>
        <v>1</v>
      </c>
      <c r="S1161">
        <f>IF(Table5[[#This Row],[Position]]="Data Engineer",1,0)</f>
        <v>0</v>
      </c>
      <c r="T1161">
        <f>IF(Table5[[#This Row],[Position]]="Risk Analyst",1,0)</f>
        <v>0</v>
      </c>
      <c r="U1161">
        <f>IF(Table5[[#This Row],[Position]]="System Analyst",1,0)</f>
        <v>0</v>
      </c>
      <c r="V1161">
        <f>IF(Table5[[#This Row],[Position]]="Business Analyst",1,0)</f>
        <v>0</v>
      </c>
    </row>
    <row r="1162" spans="1:22" x14ac:dyDescent="0.2">
      <c r="A1162" s="4" t="s">
        <v>96</v>
      </c>
      <c r="B1162" s="4" t="s">
        <v>1666</v>
      </c>
      <c r="C1162" s="4" t="s">
        <v>50</v>
      </c>
      <c r="D1162" s="4" t="s">
        <v>1667</v>
      </c>
      <c r="E1162" s="4" t="s">
        <v>17</v>
      </c>
      <c r="F1162" s="4" t="s">
        <v>17</v>
      </c>
      <c r="G1162" s="4" t="s">
        <v>17</v>
      </c>
      <c r="H1162" s="4" t="s">
        <v>18</v>
      </c>
      <c r="I1162" s="4" t="s">
        <v>2141</v>
      </c>
      <c r="J1162" s="4" t="s">
        <v>20</v>
      </c>
      <c r="K1162" s="4" t="s">
        <v>17</v>
      </c>
      <c r="L1162" s="4" t="s">
        <v>21</v>
      </c>
      <c r="M1162" s="15">
        <v>50000</v>
      </c>
      <c r="N1162" s="15">
        <v>75000</v>
      </c>
      <c r="O1162" s="16">
        <v>62500</v>
      </c>
      <c r="P1162">
        <f t="shared" si="36"/>
        <v>1</v>
      </c>
      <c r="Q1162" t="str">
        <f t="shared" si="37"/>
        <v>Northern Canada</v>
      </c>
      <c r="R1162">
        <f>IF(Table5[[#This Row],[Position]]="Data Analyst",1,0)</f>
        <v>0</v>
      </c>
      <c r="S1162">
        <f>IF(Table5[[#This Row],[Position]]="Data Engineer",1,0)</f>
        <v>0</v>
      </c>
      <c r="T1162">
        <f>IF(Table5[[#This Row],[Position]]="Risk Analyst",1,0)</f>
        <v>0</v>
      </c>
      <c r="U1162">
        <f>IF(Table5[[#This Row],[Position]]="System Analyst",1,0)</f>
        <v>0</v>
      </c>
      <c r="V1162">
        <f>IF(Table5[[#This Row],[Position]]="Business Analyst",1,0)</f>
        <v>0</v>
      </c>
    </row>
    <row r="1163" spans="1:22" x14ac:dyDescent="0.2">
      <c r="A1163" s="5" t="s">
        <v>81</v>
      </c>
      <c r="B1163" s="5" t="s">
        <v>627</v>
      </c>
      <c r="C1163" s="5" t="s">
        <v>23</v>
      </c>
      <c r="D1163" s="5" t="s">
        <v>628</v>
      </c>
      <c r="E1163" s="5" t="s">
        <v>37</v>
      </c>
      <c r="F1163" s="5" t="s">
        <v>37</v>
      </c>
      <c r="G1163" s="5" t="s">
        <v>37</v>
      </c>
      <c r="H1163" s="5" t="s">
        <v>31</v>
      </c>
      <c r="I1163" s="5" t="s">
        <v>2007</v>
      </c>
      <c r="J1163" s="5" t="s">
        <v>45</v>
      </c>
      <c r="K1163" s="5" t="s">
        <v>32</v>
      </c>
      <c r="L1163" s="5" t="s">
        <v>46</v>
      </c>
      <c r="M1163" s="17">
        <v>70000</v>
      </c>
      <c r="N1163" s="17">
        <v>70000</v>
      </c>
      <c r="O1163" s="18">
        <v>70000</v>
      </c>
      <c r="P1163">
        <f t="shared" si="36"/>
        <v>0</v>
      </c>
      <c r="Q1163" t="str">
        <f t="shared" si="37"/>
        <v>Central Canada</v>
      </c>
      <c r="R1163">
        <f>IF(Table5[[#This Row],[Position]]="Data Analyst",1,0)</f>
        <v>0</v>
      </c>
      <c r="S1163">
        <f>IF(Table5[[#This Row],[Position]]="Data Engineer",1,0)</f>
        <v>0</v>
      </c>
      <c r="T1163">
        <f>IF(Table5[[#This Row],[Position]]="Risk Analyst",1,0)</f>
        <v>0</v>
      </c>
      <c r="U1163">
        <f>IF(Table5[[#This Row],[Position]]="System Analyst",1,0)</f>
        <v>0</v>
      </c>
      <c r="V1163">
        <f>IF(Table5[[#This Row],[Position]]="Business Analyst",1,0)</f>
        <v>1</v>
      </c>
    </row>
    <row r="1164" spans="1:22" x14ac:dyDescent="0.2">
      <c r="A1164" s="4" t="s">
        <v>26</v>
      </c>
      <c r="B1164" s="4" t="s">
        <v>2142</v>
      </c>
      <c r="C1164" s="4" t="s">
        <v>50</v>
      </c>
      <c r="D1164" s="4" t="s">
        <v>1855</v>
      </c>
      <c r="E1164" s="4" t="s">
        <v>640</v>
      </c>
      <c r="F1164" s="4" t="s">
        <v>640</v>
      </c>
      <c r="G1164" s="4" t="s">
        <v>640</v>
      </c>
      <c r="H1164" s="4" t="s">
        <v>119</v>
      </c>
      <c r="I1164" s="4" t="s">
        <v>2143</v>
      </c>
      <c r="J1164" s="4" t="s">
        <v>20</v>
      </c>
      <c r="K1164" s="4" t="s">
        <v>32</v>
      </c>
      <c r="L1164" s="4" t="s">
        <v>33</v>
      </c>
      <c r="M1164" s="15">
        <v>79000</v>
      </c>
      <c r="N1164" s="15">
        <v>122000</v>
      </c>
      <c r="O1164" s="16">
        <v>100500</v>
      </c>
      <c r="P1164">
        <f t="shared" si="36"/>
        <v>0</v>
      </c>
      <c r="Q1164" t="str">
        <f t="shared" si="37"/>
        <v>Western Canada</v>
      </c>
      <c r="R1164">
        <f>IF(Table5[[#This Row],[Position]]="Data Analyst",1,0)</f>
        <v>0</v>
      </c>
      <c r="S1164">
        <f>IF(Table5[[#This Row],[Position]]="Data Engineer",1,0)</f>
        <v>0</v>
      </c>
      <c r="T1164">
        <f>IF(Table5[[#This Row],[Position]]="Risk Analyst",1,0)</f>
        <v>0</v>
      </c>
      <c r="U1164">
        <f>IF(Table5[[#This Row],[Position]]="System Analyst",1,0)</f>
        <v>0</v>
      </c>
      <c r="V1164">
        <f>IF(Table5[[#This Row],[Position]]="Business Analyst",1,0)</f>
        <v>0</v>
      </c>
    </row>
    <row r="1165" spans="1:22" x14ac:dyDescent="0.2">
      <c r="A1165" s="5" t="s">
        <v>48</v>
      </c>
      <c r="B1165" s="5" t="s">
        <v>565</v>
      </c>
      <c r="C1165" s="5" t="s">
        <v>50</v>
      </c>
      <c r="D1165" s="5" t="s">
        <v>2144</v>
      </c>
      <c r="E1165" s="5" t="s">
        <v>1941</v>
      </c>
      <c r="F1165" s="5" t="s">
        <v>1941</v>
      </c>
      <c r="G1165" s="5" t="s">
        <v>1941</v>
      </c>
      <c r="H1165" s="5" t="s">
        <v>31</v>
      </c>
      <c r="I1165" s="5" t="s">
        <v>2145</v>
      </c>
      <c r="J1165" s="5" t="s">
        <v>20</v>
      </c>
      <c r="K1165" s="5" t="s">
        <v>32</v>
      </c>
      <c r="L1165" s="5" t="s">
        <v>21</v>
      </c>
      <c r="M1165" s="17">
        <v>75000</v>
      </c>
      <c r="N1165" s="17">
        <v>90000</v>
      </c>
      <c r="O1165" s="18">
        <v>82500</v>
      </c>
      <c r="P1165">
        <f t="shared" si="36"/>
        <v>0</v>
      </c>
      <c r="Q1165" t="str">
        <f t="shared" si="37"/>
        <v>Central Canada</v>
      </c>
      <c r="R1165">
        <f>IF(Table5[[#This Row],[Position]]="Data Analyst",1,0)</f>
        <v>0</v>
      </c>
      <c r="S1165">
        <f>IF(Table5[[#This Row],[Position]]="Data Engineer",1,0)</f>
        <v>0</v>
      </c>
      <c r="T1165">
        <f>IF(Table5[[#This Row],[Position]]="Risk Analyst",1,0)</f>
        <v>0</v>
      </c>
      <c r="U1165">
        <f>IF(Table5[[#This Row],[Position]]="System Analyst",1,0)</f>
        <v>0</v>
      </c>
      <c r="V1165">
        <f>IF(Table5[[#This Row],[Position]]="Business Analyst",1,0)</f>
        <v>0</v>
      </c>
    </row>
    <row r="1166" spans="1:22" x14ac:dyDescent="0.2">
      <c r="A1166" s="4" t="s">
        <v>96</v>
      </c>
      <c r="B1166" s="4" t="s">
        <v>2146</v>
      </c>
      <c r="C1166" s="4" t="s">
        <v>50</v>
      </c>
      <c r="D1166" s="4" t="s">
        <v>2147</v>
      </c>
      <c r="E1166" s="4" t="s">
        <v>63</v>
      </c>
      <c r="F1166" s="4" t="s">
        <v>63</v>
      </c>
      <c r="G1166" s="4" t="s">
        <v>63</v>
      </c>
      <c r="H1166" s="4" t="s">
        <v>53</v>
      </c>
      <c r="I1166" s="4" t="s">
        <v>2148</v>
      </c>
      <c r="J1166" s="4" t="s">
        <v>20</v>
      </c>
      <c r="K1166" s="4" t="s">
        <v>32</v>
      </c>
      <c r="L1166" s="4" t="s">
        <v>21</v>
      </c>
      <c r="M1166" s="15">
        <v>70000</v>
      </c>
      <c r="N1166" s="15">
        <v>75000</v>
      </c>
      <c r="O1166" s="16">
        <v>72500</v>
      </c>
      <c r="P1166">
        <f t="shared" si="36"/>
        <v>0</v>
      </c>
      <c r="Q1166" t="str">
        <f t="shared" si="37"/>
        <v>Western Canada</v>
      </c>
      <c r="R1166">
        <f>IF(Table5[[#This Row],[Position]]="Data Analyst",1,0)</f>
        <v>0</v>
      </c>
      <c r="S1166">
        <f>IF(Table5[[#This Row],[Position]]="Data Engineer",1,0)</f>
        <v>0</v>
      </c>
      <c r="T1166">
        <f>IF(Table5[[#This Row],[Position]]="Risk Analyst",1,0)</f>
        <v>0</v>
      </c>
      <c r="U1166">
        <f>IF(Table5[[#This Row],[Position]]="System Analyst",1,0)</f>
        <v>0</v>
      </c>
      <c r="V1166">
        <f>IF(Table5[[#This Row],[Position]]="Business Analyst",1,0)</f>
        <v>0</v>
      </c>
    </row>
    <row r="1167" spans="1:22" x14ac:dyDescent="0.2">
      <c r="A1167" s="5" t="s">
        <v>26</v>
      </c>
      <c r="B1167" s="5" t="s">
        <v>2149</v>
      </c>
      <c r="C1167" s="5" t="s">
        <v>103</v>
      </c>
      <c r="D1167" s="5" t="s">
        <v>1530</v>
      </c>
      <c r="E1167" s="5" t="s">
        <v>2979</v>
      </c>
      <c r="F1167" s="5" t="s">
        <v>2979</v>
      </c>
      <c r="G1167" s="5" t="s">
        <v>2979</v>
      </c>
      <c r="H1167" s="5" t="s">
        <v>146</v>
      </c>
      <c r="I1167" s="5" t="s">
        <v>2150</v>
      </c>
      <c r="J1167" s="5" t="s">
        <v>20</v>
      </c>
      <c r="K1167" s="5" t="s">
        <v>32</v>
      </c>
      <c r="L1167" s="5" t="s">
        <v>21</v>
      </c>
      <c r="M1167" s="17">
        <v>52000</v>
      </c>
      <c r="N1167" s="17">
        <v>75000</v>
      </c>
      <c r="O1167" s="18">
        <v>63500</v>
      </c>
      <c r="P1167">
        <f t="shared" si="36"/>
        <v>0</v>
      </c>
      <c r="Q1167" t="str">
        <f t="shared" si="37"/>
        <v>Central Canada</v>
      </c>
      <c r="R1167">
        <f>IF(Table5[[#This Row],[Position]]="Data Analyst",1,0)</f>
        <v>0</v>
      </c>
      <c r="S1167">
        <f>IF(Table5[[#This Row],[Position]]="Data Engineer",1,0)</f>
        <v>0</v>
      </c>
      <c r="T1167">
        <f>IF(Table5[[#This Row],[Position]]="Risk Analyst",1,0)</f>
        <v>0</v>
      </c>
      <c r="U1167">
        <f>IF(Table5[[#This Row],[Position]]="System Analyst",1,0)</f>
        <v>0</v>
      </c>
      <c r="V1167">
        <f>IF(Table5[[#This Row],[Position]]="Business Analyst",1,0)</f>
        <v>0</v>
      </c>
    </row>
    <row r="1168" spans="1:22" x14ac:dyDescent="0.2">
      <c r="A1168" s="4" t="s">
        <v>88</v>
      </c>
      <c r="B1168" s="4" t="s">
        <v>675</v>
      </c>
      <c r="C1168" s="4" t="s">
        <v>90</v>
      </c>
      <c r="D1168" s="4" t="s">
        <v>872</v>
      </c>
      <c r="E1168" s="4" t="s">
        <v>482</v>
      </c>
      <c r="F1168" s="4" t="s">
        <v>482</v>
      </c>
      <c r="G1168" s="4" t="s">
        <v>482</v>
      </c>
      <c r="H1168" s="4" t="s">
        <v>31</v>
      </c>
      <c r="I1168" s="4" t="s">
        <v>2151</v>
      </c>
      <c r="J1168" s="4" t="s">
        <v>20</v>
      </c>
      <c r="K1168" s="4" t="s">
        <v>32</v>
      </c>
      <c r="L1168" s="4" t="s">
        <v>46</v>
      </c>
      <c r="M1168" s="15">
        <v>60000</v>
      </c>
      <c r="N1168" s="15">
        <v>80000</v>
      </c>
      <c r="O1168" s="16">
        <v>70000</v>
      </c>
      <c r="P1168">
        <f t="shared" si="36"/>
        <v>0</v>
      </c>
      <c r="Q1168" t="str">
        <f t="shared" si="37"/>
        <v>Central Canada</v>
      </c>
      <c r="R1168">
        <f>IF(Table5[[#This Row],[Position]]="Data Analyst",1,0)</f>
        <v>0</v>
      </c>
      <c r="S1168">
        <f>IF(Table5[[#This Row],[Position]]="Data Engineer",1,0)</f>
        <v>0</v>
      </c>
      <c r="T1168">
        <f>IF(Table5[[#This Row],[Position]]="Risk Analyst",1,0)</f>
        <v>0</v>
      </c>
      <c r="U1168">
        <f>IF(Table5[[#This Row],[Position]]="System Analyst",1,0)</f>
        <v>1</v>
      </c>
      <c r="V1168">
        <f>IF(Table5[[#This Row],[Position]]="Business Analyst",1,0)</f>
        <v>0</v>
      </c>
    </row>
    <row r="1169" spans="1:22" x14ac:dyDescent="0.2">
      <c r="A1169" s="5" t="s">
        <v>88</v>
      </c>
      <c r="B1169" s="5" t="s">
        <v>1273</v>
      </c>
      <c r="C1169" s="5" t="s">
        <v>90</v>
      </c>
      <c r="D1169" s="5" t="s">
        <v>449</v>
      </c>
      <c r="E1169" s="5" t="s">
        <v>37</v>
      </c>
      <c r="F1169" s="5" t="s">
        <v>37</v>
      </c>
      <c r="G1169" s="5" t="s">
        <v>37</v>
      </c>
      <c r="H1169" s="5" t="s">
        <v>31</v>
      </c>
      <c r="I1169" s="5" t="s">
        <v>2152</v>
      </c>
      <c r="J1169" s="5" t="s">
        <v>20</v>
      </c>
      <c r="K1169" s="5" t="s">
        <v>32</v>
      </c>
      <c r="L1169" s="5" t="s">
        <v>33</v>
      </c>
      <c r="M1169" s="17">
        <v>70720</v>
      </c>
      <c r="N1169" s="17">
        <v>74880</v>
      </c>
      <c r="O1169" s="18">
        <v>72800</v>
      </c>
      <c r="P1169">
        <f t="shared" si="36"/>
        <v>0</v>
      </c>
      <c r="Q1169" t="str">
        <f t="shared" si="37"/>
        <v>Central Canada</v>
      </c>
      <c r="R1169">
        <f>IF(Table5[[#This Row],[Position]]="Data Analyst",1,0)</f>
        <v>0</v>
      </c>
      <c r="S1169">
        <f>IF(Table5[[#This Row],[Position]]="Data Engineer",1,0)</f>
        <v>0</v>
      </c>
      <c r="T1169">
        <f>IF(Table5[[#This Row],[Position]]="Risk Analyst",1,0)</f>
        <v>0</v>
      </c>
      <c r="U1169">
        <f>IF(Table5[[#This Row],[Position]]="System Analyst",1,0)</f>
        <v>1</v>
      </c>
      <c r="V1169">
        <f>IF(Table5[[#This Row],[Position]]="Business Analyst",1,0)</f>
        <v>0</v>
      </c>
    </row>
    <row r="1170" spans="1:22" x14ac:dyDescent="0.2">
      <c r="A1170" s="4" t="s">
        <v>22</v>
      </c>
      <c r="B1170" s="4" t="s">
        <v>1002</v>
      </c>
      <c r="C1170" s="4" t="s">
        <v>23</v>
      </c>
      <c r="D1170" s="4" t="s">
        <v>71</v>
      </c>
      <c r="E1170" s="4" t="s">
        <v>37</v>
      </c>
      <c r="F1170" s="4" t="s">
        <v>37</v>
      </c>
      <c r="G1170" s="4" t="s">
        <v>37</v>
      </c>
      <c r="H1170" s="4" t="s">
        <v>31</v>
      </c>
      <c r="I1170" s="4" t="s">
        <v>2153</v>
      </c>
      <c r="J1170" s="4" t="s">
        <v>20</v>
      </c>
      <c r="K1170" s="4" t="s">
        <v>32</v>
      </c>
      <c r="L1170" s="4" t="s">
        <v>33</v>
      </c>
      <c r="M1170" s="15">
        <v>60000</v>
      </c>
      <c r="N1170" s="15">
        <v>90000</v>
      </c>
      <c r="O1170" s="16">
        <v>75000</v>
      </c>
      <c r="P1170">
        <f t="shared" si="36"/>
        <v>0</v>
      </c>
      <c r="Q1170" t="str">
        <f t="shared" si="37"/>
        <v>Central Canada</v>
      </c>
      <c r="R1170">
        <f>IF(Table5[[#This Row],[Position]]="Data Analyst",1,0)</f>
        <v>0</v>
      </c>
      <c r="S1170">
        <f>IF(Table5[[#This Row],[Position]]="Data Engineer",1,0)</f>
        <v>0</v>
      </c>
      <c r="T1170">
        <f>IF(Table5[[#This Row],[Position]]="Risk Analyst",1,0)</f>
        <v>0</v>
      </c>
      <c r="U1170">
        <f>IF(Table5[[#This Row],[Position]]="System Analyst",1,0)</f>
        <v>0</v>
      </c>
      <c r="V1170">
        <f>IF(Table5[[#This Row],[Position]]="Business Analyst",1,0)</f>
        <v>1</v>
      </c>
    </row>
    <row r="1171" spans="1:22" x14ac:dyDescent="0.2">
      <c r="A1171" s="5" t="s">
        <v>96</v>
      </c>
      <c r="B1171" s="5" t="s">
        <v>582</v>
      </c>
      <c r="C1171" s="5" t="s">
        <v>23</v>
      </c>
      <c r="D1171" s="5" t="s">
        <v>583</v>
      </c>
      <c r="E1171" s="5" t="s">
        <v>37</v>
      </c>
      <c r="F1171" s="5" t="s">
        <v>37</v>
      </c>
      <c r="G1171" s="5" t="s">
        <v>37</v>
      </c>
      <c r="H1171" s="5" t="s">
        <v>31</v>
      </c>
      <c r="I1171" s="5" t="s">
        <v>2154</v>
      </c>
      <c r="J1171" s="5" t="s">
        <v>20</v>
      </c>
      <c r="K1171" s="5" t="s">
        <v>32</v>
      </c>
      <c r="L1171" s="5" t="s">
        <v>21</v>
      </c>
      <c r="M1171" s="17">
        <v>69000</v>
      </c>
      <c r="N1171" s="17">
        <v>95000</v>
      </c>
      <c r="O1171" s="18">
        <v>82000</v>
      </c>
      <c r="P1171">
        <f t="shared" si="36"/>
        <v>0</v>
      </c>
      <c r="Q1171" t="str">
        <f t="shared" si="37"/>
        <v>Central Canada</v>
      </c>
      <c r="R1171">
        <f>IF(Table5[[#This Row],[Position]]="Data Analyst",1,0)</f>
        <v>0</v>
      </c>
      <c r="S1171">
        <f>IF(Table5[[#This Row],[Position]]="Data Engineer",1,0)</f>
        <v>0</v>
      </c>
      <c r="T1171">
        <f>IF(Table5[[#This Row],[Position]]="Risk Analyst",1,0)</f>
        <v>0</v>
      </c>
      <c r="U1171">
        <f>IF(Table5[[#This Row],[Position]]="System Analyst",1,0)</f>
        <v>0</v>
      </c>
      <c r="V1171">
        <f>IF(Table5[[#This Row],[Position]]="Business Analyst",1,0)</f>
        <v>1</v>
      </c>
    </row>
    <row r="1172" spans="1:22" x14ac:dyDescent="0.2">
      <c r="A1172" s="4" t="s">
        <v>22</v>
      </c>
      <c r="B1172" s="4" t="s">
        <v>847</v>
      </c>
      <c r="C1172" s="4" t="s">
        <v>23</v>
      </c>
      <c r="D1172" s="4" t="s">
        <v>1084</v>
      </c>
      <c r="E1172" s="4" t="s">
        <v>319</v>
      </c>
      <c r="F1172" s="4" t="s">
        <v>319</v>
      </c>
      <c r="G1172" s="4" t="s">
        <v>319</v>
      </c>
      <c r="H1172" s="4" t="s">
        <v>31</v>
      </c>
      <c r="I1172" s="4" t="s">
        <v>2155</v>
      </c>
      <c r="J1172" s="4" t="s">
        <v>20</v>
      </c>
      <c r="K1172" s="4" t="s">
        <v>32</v>
      </c>
      <c r="L1172" s="4" t="s">
        <v>101</v>
      </c>
      <c r="M1172" s="15">
        <v>57000</v>
      </c>
      <c r="N1172" s="15">
        <v>87000</v>
      </c>
      <c r="O1172" s="16">
        <v>72000</v>
      </c>
      <c r="P1172">
        <f t="shared" si="36"/>
        <v>0</v>
      </c>
      <c r="Q1172" t="str">
        <f t="shared" si="37"/>
        <v>Central Canada</v>
      </c>
      <c r="R1172">
        <f>IF(Table5[[#This Row],[Position]]="Data Analyst",1,0)</f>
        <v>0</v>
      </c>
      <c r="S1172">
        <f>IF(Table5[[#This Row],[Position]]="Data Engineer",1,0)</f>
        <v>0</v>
      </c>
      <c r="T1172">
        <f>IF(Table5[[#This Row],[Position]]="Risk Analyst",1,0)</f>
        <v>0</v>
      </c>
      <c r="U1172">
        <f>IF(Table5[[#This Row],[Position]]="System Analyst",1,0)</f>
        <v>0</v>
      </c>
      <c r="V1172">
        <f>IF(Table5[[#This Row],[Position]]="Business Analyst",1,0)</f>
        <v>1</v>
      </c>
    </row>
    <row r="1173" spans="1:22" x14ac:dyDescent="0.2">
      <c r="A1173" s="5" t="s">
        <v>105</v>
      </c>
      <c r="B1173" s="5" t="s">
        <v>2156</v>
      </c>
      <c r="C1173" s="5" t="s">
        <v>28</v>
      </c>
      <c r="D1173" s="5" t="s">
        <v>2157</v>
      </c>
      <c r="E1173" s="5" t="s">
        <v>1835</v>
      </c>
      <c r="F1173" s="5" t="s">
        <v>1835</v>
      </c>
      <c r="G1173" s="5" t="s">
        <v>1835</v>
      </c>
      <c r="H1173" s="5" t="s">
        <v>146</v>
      </c>
      <c r="I1173" s="5" t="s">
        <v>2158</v>
      </c>
      <c r="J1173" s="5" t="s">
        <v>20</v>
      </c>
      <c r="K1173" s="5" t="s">
        <v>32</v>
      </c>
      <c r="L1173" s="5" t="s">
        <v>21</v>
      </c>
      <c r="M1173" s="17">
        <v>71000</v>
      </c>
      <c r="N1173" s="17">
        <v>83000</v>
      </c>
      <c r="O1173" s="18">
        <v>77000</v>
      </c>
      <c r="P1173">
        <f t="shared" si="36"/>
        <v>0</v>
      </c>
      <c r="Q1173" t="str">
        <f t="shared" si="37"/>
        <v>Central Canada</v>
      </c>
      <c r="R1173">
        <f>IF(Table5[[#This Row],[Position]]="Data Analyst",1,0)</f>
        <v>1</v>
      </c>
      <c r="S1173">
        <f>IF(Table5[[#This Row],[Position]]="Data Engineer",1,0)</f>
        <v>0</v>
      </c>
      <c r="T1173">
        <f>IF(Table5[[#This Row],[Position]]="Risk Analyst",1,0)</f>
        <v>0</v>
      </c>
      <c r="U1173">
        <f>IF(Table5[[#This Row],[Position]]="System Analyst",1,0)</f>
        <v>0</v>
      </c>
      <c r="V1173">
        <f>IF(Table5[[#This Row],[Position]]="Business Analyst",1,0)</f>
        <v>0</v>
      </c>
    </row>
    <row r="1174" spans="1:22" x14ac:dyDescent="0.2">
      <c r="A1174" s="4" t="s">
        <v>81</v>
      </c>
      <c r="B1174" s="4" t="s">
        <v>1628</v>
      </c>
      <c r="C1174" s="4" t="s">
        <v>188</v>
      </c>
      <c r="D1174" s="4" t="s">
        <v>1629</v>
      </c>
      <c r="E1174" s="4" t="s">
        <v>17</v>
      </c>
      <c r="F1174" s="4" t="s">
        <v>17</v>
      </c>
      <c r="G1174" s="4" t="s">
        <v>17</v>
      </c>
      <c r="H1174" s="4" t="s">
        <v>18</v>
      </c>
      <c r="I1174" s="4" t="s">
        <v>2159</v>
      </c>
      <c r="J1174" s="4" t="s">
        <v>20</v>
      </c>
      <c r="K1174" s="4" t="s">
        <v>17</v>
      </c>
      <c r="L1174" s="4" t="s">
        <v>21</v>
      </c>
      <c r="M1174" s="15">
        <v>66000</v>
      </c>
      <c r="N1174" s="15">
        <v>84500</v>
      </c>
      <c r="O1174" s="16">
        <v>75250</v>
      </c>
      <c r="P1174">
        <f t="shared" si="36"/>
        <v>1</v>
      </c>
      <c r="Q1174" t="str">
        <f t="shared" si="37"/>
        <v>Northern Canada</v>
      </c>
      <c r="R1174">
        <f>IF(Table5[[#This Row],[Position]]="Data Analyst",1,0)</f>
        <v>0</v>
      </c>
      <c r="S1174">
        <f>IF(Table5[[#This Row],[Position]]="Data Engineer",1,0)</f>
        <v>0</v>
      </c>
      <c r="T1174">
        <f>IF(Table5[[#This Row],[Position]]="Risk Analyst",1,0)</f>
        <v>0</v>
      </c>
      <c r="U1174">
        <f>IF(Table5[[#This Row],[Position]]="System Analyst",1,0)</f>
        <v>0</v>
      </c>
      <c r="V1174">
        <f>IF(Table5[[#This Row],[Position]]="Business Analyst",1,0)</f>
        <v>0</v>
      </c>
    </row>
    <row r="1175" spans="1:22" x14ac:dyDescent="0.2">
      <c r="A1175" s="5" t="s">
        <v>22</v>
      </c>
      <c r="B1175" s="5" t="s">
        <v>2160</v>
      </c>
      <c r="C1175" s="5" t="s">
        <v>23</v>
      </c>
      <c r="D1175" s="5" t="s">
        <v>2161</v>
      </c>
      <c r="E1175" s="5" t="s">
        <v>600</v>
      </c>
      <c r="F1175" s="5" t="s">
        <v>600</v>
      </c>
      <c r="G1175" s="5" t="s">
        <v>600</v>
      </c>
      <c r="H1175" s="5" t="s">
        <v>31</v>
      </c>
      <c r="I1175" s="5" t="s">
        <v>2162</v>
      </c>
      <c r="J1175" s="5" t="s">
        <v>20</v>
      </c>
      <c r="K1175" s="5" t="s">
        <v>32</v>
      </c>
      <c r="L1175" s="5" t="s">
        <v>21</v>
      </c>
      <c r="M1175" s="17">
        <v>54000</v>
      </c>
      <c r="N1175" s="17">
        <v>63000</v>
      </c>
      <c r="O1175" s="18">
        <v>58500</v>
      </c>
      <c r="P1175">
        <f t="shared" si="36"/>
        <v>0</v>
      </c>
      <c r="Q1175" t="str">
        <f t="shared" si="37"/>
        <v>Central Canada</v>
      </c>
      <c r="R1175">
        <f>IF(Table5[[#This Row],[Position]]="Data Analyst",1,0)</f>
        <v>0</v>
      </c>
      <c r="S1175">
        <f>IF(Table5[[#This Row],[Position]]="Data Engineer",1,0)</f>
        <v>0</v>
      </c>
      <c r="T1175">
        <f>IF(Table5[[#This Row],[Position]]="Risk Analyst",1,0)</f>
        <v>0</v>
      </c>
      <c r="U1175">
        <f>IF(Table5[[#This Row],[Position]]="System Analyst",1,0)</f>
        <v>0</v>
      </c>
      <c r="V1175">
        <f>IF(Table5[[#This Row],[Position]]="Business Analyst",1,0)</f>
        <v>1</v>
      </c>
    </row>
    <row r="1176" spans="1:22" x14ac:dyDescent="0.2">
      <c r="A1176" s="4" t="s">
        <v>22</v>
      </c>
      <c r="B1176" s="4" t="s">
        <v>291</v>
      </c>
      <c r="C1176" s="4" t="s">
        <v>50</v>
      </c>
      <c r="D1176" s="4" t="s">
        <v>680</v>
      </c>
      <c r="E1176" s="4" t="s">
        <v>123</v>
      </c>
      <c r="F1176" s="4" t="s">
        <v>123</v>
      </c>
      <c r="G1176" s="4" t="s">
        <v>123</v>
      </c>
      <c r="H1176" s="4" t="s">
        <v>31</v>
      </c>
      <c r="I1176" s="4" t="s">
        <v>2163</v>
      </c>
      <c r="J1176" s="4" t="s">
        <v>20</v>
      </c>
      <c r="K1176" s="4" t="s">
        <v>32</v>
      </c>
      <c r="L1176" s="4" t="s">
        <v>681</v>
      </c>
      <c r="M1176" s="15">
        <v>80000</v>
      </c>
      <c r="N1176" s="15">
        <v>80000</v>
      </c>
      <c r="O1176" s="16">
        <v>80000</v>
      </c>
      <c r="P1176">
        <f t="shared" si="36"/>
        <v>0</v>
      </c>
      <c r="Q1176" t="str">
        <f t="shared" si="37"/>
        <v>Central Canada</v>
      </c>
      <c r="R1176">
        <f>IF(Table5[[#This Row],[Position]]="Data Analyst",1,0)</f>
        <v>0</v>
      </c>
      <c r="S1176">
        <f>IF(Table5[[#This Row],[Position]]="Data Engineer",1,0)</f>
        <v>0</v>
      </c>
      <c r="T1176">
        <f>IF(Table5[[#This Row],[Position]]="Risk Analyst",1,0)</f>
        <v>0</v>
      </c>
      <c r="U1176">
        <f>IF(Table5[[#This Row],[Position]]="System Analyst",1,0)</f>
        <v>0</v>
      </c>
      <c r="V1176">
        <f>IF(Table5[[#This Row],[Position]]="Business Analyst",1,0)</f>
        <v>0</v>
      </c>
    </row>
    <row r="1177" spans="1:22" x14ac:dyDescent="0.2">
      <c r="A1177" s="5" t="s">
        <v>22</v>
      </c>
      <c r="B1177" s="5" t="s">
        <v>291</v>
      </c>
      <c r="C1177" s="5" t="s">
        <v>50</v>
      </c>
      <c r="D1177" s="5" t="s">
        <v>292</v>
      </c>
      <c r="E1177" s="5" t="s">
        <v>37</v>
      </c>
      <c r="F1177" s="5" t="s">
        <v>37</v>
      </c>
      <c r="G1177" s="5" t="s">
        <v>37</v>
      </c>
      <c r="H1177" s="5" t="s">
        <v>31</v>
      </c>
      <c r="I1177" s="5" t="s">
        <v>2164</v>
      </c>
      <c r="J1177" s="5" t="s">
        <v>20</v>
      </c>
      <c r="K1177" s="5" t="s">
        <v>32</v>
      </c>
      <c r="L1177" s="5" t="s">
        <v>21</v>
      </c>
      <c r="M1177" s="17">
        <v>55000</v>
      </c>
      <c r="N1177" s="17">
        <v>74000</v>
      </c>
      <c r="O1177" s="18">
        <v>64500</v>
      </c>
      <c r="P1177">
        <f t="shared" si="36"/>
        <v>0</v>
      </c>
      <c r="Q1177" t="str">
        <f t="shared" si="37"/>
        <v>Central Canada</v>
      </c>
      <c r="R1177">
        <f>IF(Table5[[#This Row],[Position]]="Data Analyst",1,0)</f>
        <v>0</v>
      </c>
      <c r="S1177">
        <f>IF(Table5[[#This Row],[Position]]="Data Engineer",1,0)</f>
        <v>0</v>
      </c>
      <c r="T1177">
        <f>IF(Table5[[#This Row],[Position]]="Risk Analyst",1,0)</f>
        <v>0</v>
      </c>
      <c r="U1177">
        <f>IF(Table5[[#This Row],[Position]]="System Analyst",1,0)</f>
        <v>0</v>
      </c>
      <c r="V1177">
        <f>IF(Table5[[#This Row],[Position]]="Business Analyst",1,0)</f>
        <v>0</v>
      </c>
    </row>
    <row r="1178" spans="1:22" x14ac:dyDescent="0.2">
      <c r="A1178" s="4" t="s">
        <v>96</v>
      </c>
      <c r="B1178" s="4" t="s">
        <v>116</v>
      </c>
      <c r="C1178" s="4" t="s">
        <v>50</v>
      </c>
      <c r="D1178" s="4" t="s">
        <v>117</v>
      </c>
      <c r="E1178" s="4" t="s">
        <v>118</v>
      </c>
      <c r="F1178" s="4" t="s">
        <v>118</v>
      </c>
      <c r="G1178" s="4" t="s">
        <v>118</v>
      </c>
      <c r="H1178" s="4" t="s">
        <v>119</v>
      </c>
      <c r="I1178" s="4" t="s">
        <v>2165</v>
      </c>
      <c r="J1178" s="4" t="s">
        <v>20</v>
      </c>
      <c r="K1178" s="4" t="s">
        <v>32</v>
      </c>
      <c r="L1178" s="4" t="s">
        <v>33</v>
      </c>
      <c r="M1178" s="15">
        <v>61000</v>
      </c>
      <c r="N1178" s="15">
        <v>76000</v>
      </c>
      <c r="O1178" s="16">
        <v>68500</v>
      </c>
      <c r="P1178">
        <f t="shared" si="36"/>
        <v>0</v>
      </c>
      <c r="Q1178" t="str">
        <f t="shared" si="37"/>
        <v>Western Canada</v>
      </c>
      <c r="R1178">
        <f>IF(Table5[[#This Row],[Position]]="Data Analyst",1,0)</f>
        <v>0</v>
      </c>
      <c r="S1178">
        <f>IF(Table5[[#This Row],[Position]]="Data Engineer",1,0)</f>
        <v>0</v>
      </c>
      <c r="T1178">
        <f>IF(Table5[[#This Row],[Position]]="Risk Analyst",1,0)</f>
        <v>0</v>
      </c>
      <c r="U1178">
        <f>IF(Table5[[#This Row],[Position]]="System Analyst",1,0)</f>
        <v>0</v>
      </c>
      <c r="V1178">
        <f>IF(Table5[[#This Row],[Position]]="Business Analyst",1,0)</f>
        <v>0</v>
      </c>
    </row>
    <row r="1179" spans="1:22" x14ac:dyDescent="0.2">
      <c r="A1179" s="5" t="s">
        <v>81</v>
      </c>
      <c r="B1179" s="5" t="s">
        <v>1284</v>
      </c>
      <c r="C1179" s="5" t="s">
        <v>50</v>
      </c>
      <c r="D1179" s="5" t="s">
        <v>1285</v>
      </c>
      <c r="E1179" s="5" t="s">
        <v>608</v>
      </c>
      <c r="F1179" s="5" t="s">
        <v>608</v>
      </c>
      <c r="G1179" s="5" t="s">
        <v>608</v>
      </c>
      <c r="H1179" s="5" t="s">
        <v>31</v>
      </c>
      <c r="I1179" s="5" t="s">
        <v>2166</v>
      </c>
      <c r="J1179" s="5" t="s">
        <v>375</v>
      </c>
      <c r="K1179" s="5" t="s">
        <v>32</v>
      </c>
      <c r="L1179" s="5" t="s">
        <v>21</v>
      </c>
      <c r="M1179" s="17">
        <v>48000</v>
      </c>
      <c r="N1179" s="17">
        <v>57200</v>
      </c>
      <c r="O1179" s="18">
        <v>52600</v>
      </c>
      <c r="P1179">
        <f t="shared" si="36"/>
        <v>0</v>
      </c>
      <c r="Q1179" t="str">
        <f t="shared" si="37"/>
        <v>Central Canada</v>
      </c>
      <c r="R1179">
        <f>IF(Table5[[#This Row],[Position]]="Data Analyst",1,0)</f>
        <v>0</v>
      </c>
      <c r="S1179">
        <f>IF(Table5[[#This Row],[Position]]="Data Engineer",1,0)</f>
        <v>0</v>
      </c>
      <c r="T1179">
        <f>IF(Table5[[#This Row],[Position]]="Risk Analyst",1,0)</f>
        <v>0</v>
      </c>
      <c r="U1179">
        <f>IF(Table5[[#This Row],[Position]]="System Analyst",1,0)</f>
        <v>0</v>
      </c>
      <c r="V1179">
        <f>IF(Table5[[#This Row],[Position]]="Business Analyst",1,0)</f>
        <v>0</v>
      </c>
    </row>
    <row r="1180" spans="1:22" x14ac:dyDescent="0.2">
      <c r="A1180" s="4" t="s">
        <v>26</v>
      </c>
      <c r="B1180" s="4" t="s">
        <v>2167</v>
      </c>
      <c r="C1180" s="4" t="s">
        <v>15</v>
      </c>
      <c r="D1180" s="4" t="s">
        <v>942</v>
      </c>
      <c r="E1180" s="4" t="s">
        <v>37</v>
      </c>
      <c r="F1180" s="4" t="s">
        <v>37</v>
      </c>
      <c r="G1180" s="4" t="s">
        <v>37</v>
      </c>
      <c r="H1180" s="4" t="s">
        <v>31</v>
      </c>
      <c r="I1180" s="4" t="s">
        <v>2168</v>
      </c>
      <c r="J1180" s="4" t="s">
        <v>20</v>
      </c>
      <c r="K1180" s="4" t="s">
        <v>32</v>
      </c>
      <c r="L1180" s="4" t="s">
        <v>21</v>
      </c>
      <c r="M1180" s="15">
        <v>64123.59</v>
      </c>
      <c r="N1180" s="15">
        <v>86600</v>
      </c>
      <c r="O1180" s="16">
        <v>75361.794999999998</v>
      </c>
      <c r="P1180">
        <f t="shared" si="36"/>
        <v>0</v>
      </c>
      <c r="Q1180" t="str">
        <f t="shared" si="37"/>
        <v>Central Canada</v>
      </c>
      <c r="R1180">
        <f>IF(Table5[[#This Row],[Position]]="Data Analyst",1,0)</f>
        <v>0</v>
      </c>
      <c r="S1180">
        <f>IF(Table5[[#This Row],[Position]]="Data Engineer",1,0)</f>
        <v>0</v>
      </c>
      <c r="T1180">
        <f>IF(Table5[[#This Row],[Position]]="Risk Analyst",1,0)</f>
        <v>1</v>
      </c>
      <c r="U1180">
        <f>IF(Table5[[#This Row],[Position]]="System Analyst",1,0)</f>
        <v>0</v>
      </c>
      <c r="V1180">
        <f>IF(Table5[[#This Row],[Position]]="Business Analyst",1,0)</f>
        <v>0</v>
      </c>
    </row>
    <row r="1181" spans="1:22" x14ac:dyDescent="0.2">
      <c r="A1181" s="5" t="s">
        <v>55</v>
      </c>
      <c r="B1181" s="5" t="s">
        <v>1238</v>
      </c>
      <c r="C1181" s="5" t="s">
        <v>50</v>
      </c>
      <c r="D1181" s="5" t="s">
        <v>1239</v>
      </c>
      <c r="E1181" s="5" t="s">
        <v>600</v>
      </c>
      <c r="F1181" s="5" t="s">
        <v>600</v>
      </c>
      <c r="G1181" s="5" t="s">
        <v>600</v>
      </c>
      <c r="H1181" s="5" t="s">
        <v>31</v>
      </c>
      <c r="I1181" s="5" t="s">
        <v>2169</v>
      </c>
      <c r="J1181" s="5" t="s">
        <v>20</v>
      </c>
      <c r="K1181" s="5" t="s">
        <v>32</v>
      </c>
      <c r="L1181" s="5" t="s">
        <v>130</v>
      </c>
      <c r="M1181" s="17">
        <v>47000</v>
      </c>
      <c r="N1181" s="17">
        <v>59000</v>
      </c>
      <c r="O1181" s="18">
        <v>53000</v>
      </c>
      <c r="P1181">
        <f t="shared" si="36"/>
        <v>0</v>
      </c>
      <c r="Q1181" t="str">
        <f t="shared" si="37"/>
        <v>Central Canada</v>
      </c>
      <c r="R1181">
        <f>IF(Table5[[#This Row],[Position]]="Data Analyst",1,0)</f>
        <v>0</v>
      </c>
      <c r="S1181">
        <f>IF(Table5[[#This Row],[Position]]="Data Engineer",1,0)</f>
        <v>0</v>
      </c>
      <c r="T1181">
        <f>IF(Table5[[#This Row],[Position]]="Risk Analyst",1,0)</f>
        <v>0</v>
      </c>
      <c r="U1181">
        <f>IF(Table5[[#This Row],[Position]]="System Analyst",1,0)</f>
        <v>0</v>
      </c>
      <c r="V1181">
        <f>IF(Table5[[#This Row],[Position]]="Business Analyst",1,0)</f>
        <v>0</v>
      </c>
    </row>
    <row r="1182" spans="1:22" x14ac:dyDescent="0.2">
      <c r="A1182" s="4" t="s">
        <v>55</v>
      </c>
      <c r="B1182" s="4" t="s">
        <v>2170</v>
      </c>
      <c r="C1182" s="4" t="s">
        <v>67</v>
      </c>
      <c r="D1182" s="4" t="s">
        <v>1530</v>
      </c>
      <c r="E1182" s="4" t="s">
        <v>2979</v>
      </c>
      <c r="F1182" s="4" t="s">
        <v>2979</v>
      </c>
      <c r="G1182" s="4" t="s">
        <v>2979</v>
      </c>
      <c r="H1182" s="4" t="s">
        <v>146</v>
      </c>
      <c r="I1182" s="4" t="s">
        <v>2171</v>
      </c>
      <c r="J1182" s="4" t="s">
        <v>20</v>
      </c>
      <c r="K1182" s="4" t="s">
        <v>32</v>
      </c>
      <c r="L1182" s="4" t="s">
        <v>21</v>
      </c>
      <c r="M1182" s="15">
        <v>68000</v>
      </c>
      <c r="N1182" s="15">
        <v>88300</v>
      </c>
      <c r="O1182" s="16">
        <v>78150</v>
      </c>
      <c r="P1182">
        <f t="shared" si="36"/>
        <v>0</v>
      </c>
      <c r="Q1182" t="str">
        <f t="shared" si="37"/>
        <v>Central Canada</v>
      </c>
      <c r="R1182">
        <f>IF(Table5[[#This Row],[Position]]="Data Analyst",1,0)</f>
        <v>0</v>
      </c>
      <c r="S1182">
        <f>IF(Table5[[#This Row],[Position]]="Data Engineer",1,0)</f>
        <v>0</v>
      </c>
      <c r="T1182">
        <f>IF(Table5[[#This Row],[Position]]="Risk Analyst",1,0)</f>
        <v>0</v>
      </c>
      <c r="U1182">
        <f>IF(Table5[[#This Row],[Position]]="System Analyst",1,0)</f>
        <v>0</v>
      </c>
      <c r="V1182">
        <f>IF(Table5[[#This Row],[Position]]="Business Analyst",1,0)</f>
        <v>0</v>
      </c>
    </row>
    <row r="1183" spans="1:22" x14ac:dyDescent="0.2">
      <c r="A1183" s="5" t="s">
        <v>81</v>
      </c>
      <c r="B1183" s="5" t="s">
        <v>1241</v>
      </c>
      <c r="C1183" s="5" t="s">
        <v>357</v>
      </c>
      <c r="D1183" s="5" t="s">
        <v>1063</v>
      </c>
      <c r="E1183" s="5" t="s">
        <v>323</v>
      </c>
      <c r="F1183" s="5" t="s">
        <v>323</v>
      </c>
      <c r="G1183" s="5" t="s">
        <v>323</v>
      </c>
      <c r="H1183" s="5" t="s">
        <v>53</v>
      </c>
      <c r="I1183" s="5" t="s">
        <v>2172</v>
      </c>
      <c r="J1183" s="5" t="s">
        <v>20</v>
      </c>
      <c r="K1183" s="5" t="s">
        <v>32</v>
      </c>
      <c r="L1183" s="5" t="s">
        <v>21</v>
      </c>
      <c r="M1183" s="17">
        <v>66000</v>
      </c>
      <c r="N1183" s="17">
        <v>84500</v>
      </c>
      <c r="O1183" s="18">
        <v>75250</v>
      </c>
      <c r="P1183">
        <f t="shared" si="36"/>
        <v>0</v>
      </c>
      <c r="Q1183" t="str">
        <f t="shared" si="37"/>
        <v>Western Canada</v>
      </c>
      <c r="R1183">
        <f>IF(Table5[[#This Row],[Position]]="Data Analyst",1,0)</f>
        <v>0</v>
      </c>
      <c r="S1183">
        <f>IF(Table5[[#This Row],[Position]]="Data Engineer",1,0)</f>
        <v>0</v>
      </c>
      <c r="T1183">
        <f>IF(Table5[[#This Row],[Position]]="Risk Analyst",1,0)</f>
        <v>0</v>
      </c>
      <c r="U1183">
        <f>IF(Table5[[#This Row],[Position]]="System Analyst",1,0)</f>
        <v>0</v>
      </c>
      <c r="V1183">
        <f>IF(Table5[[#This Row],[Position]]="Business Analyst",1,0)</f>
        <v>0</v>
      </c>
    </row>
    <row r="1184" spans="1:22" x14ac:dyDescent="0.2">
      <c r="A1184" s="4" t="s">
        <v>81</v>
      </c>
      <c r="B1184" s="4" t="s">
        <v>1241</v>
      </c>
      <c r="C1184" s="4" t="s">
        <v>357</v>
      </c>
      <c r="D1184" s="4" t="s">
        <v>1063</v>
      </c>
      <c r="E1184" s="4" t="s">
        <v>323</v>
      </c>
      <c r="F1184" s="4" t="s">
        <v>323</v>
      </c>
      <c r="G1184" s="4" t="s">
        <v>323</v>
      </c>
      <c r="H1184" s="4" t="s">
        <v>146</v>
      </c>
      <c r="I1184" s="4" t="s">
        <v>2172</v>
      </c>
      <c r="J1184" s="4" t="s">
        <v>20</v>
      </c>
      <c r="K1184" s="4" t="s">
        <v>32</v>
      </c>
      <c r="L1184" s="4" t="s">
        <v>21</v>
      </c>
      <c r="M1184" s="15">
        <v>66000</v>
      </c>
      <c r="N1184" s="15">
        <v>84500</v>
      </c>
      <c r="O1184" s="16">
        <v>75250</v>
      </c>
      <c r="P1184">
        <f t="shared" si="36"/>
        <v>0</v>
      </c>
      <c r="Q1184" t="str">
        <f t="shared" si="37"/>
        <v>Central Canada</v>
      </c>
      <c r="R1184">
        <f>IF(Table5[[#This Row],[Position]]="Data Analyst",1,0)</f>
        <v>0</v>
      </c>
      <c r="S1184">
        <f>IF(Table5[[#This Row],[Position]]="Data Engineer",1,0)</f>
        <v>0</v>
      </c>
      <c r="T1184">
        <f>IF(Table5[[#This Row],[Position]]="Risk Analyst",1,0)</f>
        <v>0</v>
      </c>
      <c r="U1184">
        <f>IF(Table5[[#This Row],[Position]]="System Analyst",1,0)</f>
        <v>0</v>
      </c>
      <c r="V1184">
        <f>IF(Table5[[#This Row],[Position]]="Business Analyst",1,0)</f>
        <v>0</v>
      </c>
    </row>
    <row r="1185" spans="1:22" x14ac:dyDescent="0.2">
      <c r="A1185" s="5" t="s">
        <v>81</v>
      </c>
      <c r="B1185" s="5" t="s">
        <v>1241</v>
      </c>
      <c r="C1185" s="5" t="s">
        <v>357</v>
      </c>
      <c r="D1185" s="5" t="s">
        <v>1063</v>
      </c>
      <c r="E1185" s="5" t="s">
        <v>323</v>
      </c>
      <c r="F1185" s="5" t="s">
        <v>323</v>
      </c>
      <c r="G1185" s="5" t="s">
        <v>323</v>
      </c>
      <c r="H1185" s="5" t="s">
        <v>178</v>
      </c>
      <c r="I1185" s="5" t="s">
        <v>2172</v>
      </c>
      <c r="J1185" s="5" t="s">
        <v>20</v>
      </c>
      <c r="K1185" s="5" t="s">
        <v>32</v>
      </c>
      <c r="L1185" s="5" t="s">
        <v>21</v>
      </c>
      <c r="M1185" s="17">
        <v>66000</v>
      </c>
      <c r="N1185" s="17">
        <v>84500</v>
      </c>
      <c r="O1185" s="18">
        <v>75250</v>
      </c>
      <c r="P1185">
        <f t="shared" si="36"/>
        <v>0</v>
      </c>
      <c r="Q1185" t="str">
        <f t="shared" si="37"/>
        <v>Atlantic Canada</v>
      </c>
      <c r="R1185">
        <f>IF(Table5[[#This Row],[Position]]="Data Analyst",1,0)</f>
        <v>0</v>
      </c>
      <c r="S1185">
        <f>IF(Table5[[#This Row],[Position]]="Data Engineer",1,0)</f>
        <v>0</v>
      </c>
      <c r="T1185">
        <f>IF(Table5[[#This Row],[Position]]="Risk Analyst",1,0)</f>
        <v>0</v>
      </c>
      <c r="U1185">
        <f>IF(Table5[[#This Row],[Position]]="System Analyst",1,0)</f>
        <v>0</v>
      </c>
      <c r="V1185">
        <f>IF(Table5[[#This Row],[Position]]="Business Analyst",1,0)</f>
        <v>0</v>
      </c>
    </row>
    <row r="1186" spans="1:22" x14ac:dyDescent="0.2">
      <c r="A1186" s="4" t="s">
        <v>88</v>
      </c>
      <c r="B1186" s="4" t="s">
        <v>911</v>
      </c>
      <c r="C1186" s="4" t="s">
        <v>188</v>
      </c>
      <c r="D1186" s="4" t="s">
        <v>912</v>
      </c>
      <c r="E1186" s="4" t="s">
        <v>37</v>
      </c>
      <c r="F1186" s="4" t="s">
        <v>37</v>
      </c>
      <c r="G1186" s="4" t="s">
        <v>37</v>
      </c>
      <c r="H1186" s="4" t="s">
        <v>31</v>
      </c>
      <c r="I1186" s="4" t="s">
        <v>2173</v>
      </c>
      <c r="J1186" s="4" t="s">
        <v>20</v>
      </c>
      <c r="K1186" s="4" t="s">
        <v>32</v>
      </c>
      <c r="L1186" s="4" t="s">
        <v>21</v>
      </c>
      <c r="M1186" s="15">
        <v>67000</v>
      </c>
      <c r="N1186" s="15">
        <v>98000</v>
      </c>
      <c r="O1186" s="16">
        <v>82500</v>
      </c>
      <c r="P1186">
        <f t="shared" si="36"/>
        <v>0</v>
      </c>
      <c r="Q1186" t="str">
        <f t="shared" si="37"/>
        <v>Central Canada</v>
      </c>
      <c r="R1186">
        <f>IF(Table5[[#This Row],[Position]]="Data Analyst",1,0)</f>
        <v>0</v>
      </c>
      <c r="S1186">
        <f>IF(Table5[[#This Row],[Position]]="Data Engineer",1,0)</f>
        <v>0</v>
      </c>
      <c r="T1186">
        <f>IF(Table5[[#This Row],[Position]]="Risk Analyst",1,0)</f>
        <v>0</v>
      </c>
      <c r="U1186">
        <f>IF(Table5[[#This Row],[Position]]="System Analyst",1,0)</f>
        <v>0</v>
      </c>
      <c r="V1186">
        <f>IF(Table5[[#This Row],[Position]]="Business Analyst",1,0)</f>
        <v>0</v>
      </c>
    </row>
    <row r="1187" spans="1:22" x14ac:dyDescent="0.2">
      <c r="A1187" s="5" t="s">
        <v>13</v>
      </c>
      <c r="B1187" s="5" t="s">
        <v>2174</v>
      </c>
      <c r="C1187" s="5" t="s">
        <v>28</v>
      </c>
      <c r="D1187" s="5" t="s">
        <v>2109</v>
      </c>
      <c r="E1187" s="5" t="s">
        <v>37</v>
      </c>
      <c r="F1187" s="5" t="s">
        <v>37</v>
      </c>
      <c r="G1187" s="5" t="s">
        <v>37</v>
      </c>
      <c r="H1187" s="5" t="s">
        <v>31</v>
      </c>
      <c r="I1187" s="5" t="s">
        <v>2110</v>
      </c>
      <c r="J1187" s="5" t="s">
        <v>20</v>
      </c>
      <c r="K1187" s="5" t="s">
        <v>32</v>
      </c>
      <c r="L1187" s="5" t="s">
        <v>33</v>
      </c>
      <c r="M1187" s="17">
        <v>43000</v>
      </c>
      <c r="N1187" s="17">
        <v>93000</v>
      </c>
      <c r="O1187" s="18">
        <v>68000</v>
      </c>
      <c r="P1187">
        <f t="shared" si="36"/>
        <v>0</v>
      </c>
      <c r="Q1187" t="str">
        <f t="shared" si="37"/>
        <v>Central Canada</v>
      </c>
      <c r="R1187">
        <f>IF(Table5[[#This Row],[Position]]="Data Analyst",1,0)</f>
        <v>1</v>
      </c>
      <c r="S1187">
        <f>IF(Table5[[#This Row],[Position]]="Data Engineer",1,0)</f>
        <v>0</v>
      </c>
      <c r="T1187">
        <f>IF(Table5[[#This Row],[Position]]="Risk Analyst",1,0)</f>
        <v>0</v>
      </c>
      <c r="U1187">
        <f>IF(Table5[[#This Row],[Position]]="System Analyst",1,0)</f>
        <v>0</v>
      </c>
      <c r="V1187">
        <f>IF(Table5[[#This Row],[Position]]="Business Analyst",1,0)</f>
        <v>0</v>
      </c>
    </row>
    <row r="1188" spans="1:22" x14ac:dyDescent="0.2">
      <c r="A1188" s="4" t="s">
        <v>105</v>
      </c>
      <c r="B1188" s="4" t="s">
        <v>2175</v>
      </c>
      <c r="C1188" s="4" t="s">
        <v>28</v>
      </c>
      <c r="D1188" s="4" t="s">
        <v>2176</v>
      </c>
      <c r="E1188" s="4" t="s">
        <v>123</v>
      </c>
      <c r="F1188" s="4" t="s">
        <v>123</v>
      </c>
      <c r="G1188" s="4" t="s">
        <v>123</v>
      </c>
      <c r="H1188" s="4" t="s">
        <v>31</v>
      </c>
      <c r="I1188" s="4" t="s">
        <v>2177</v>
      </c>
      <c r="J1188" s="4" t="s">
        <v>20</v>
      </c>
      <c r="K1188" s="4" t="s">
        <v>32</v>
      </c>
      <c r="L1188" s="4" t="s">
        <v>46</v>
      </c>
      <c r="M1188" s="15">
        <v>82000</v>
      </c>
      <c r="N1188" s="15">
        <v>88000</v>
      </c>
      <c r="O1188" s="16">
        <v>85000</v>
      </c>
      <c r="P1188">
        <f t="shared" si="36"/>
        <v>0</v>
      </c>
      <c r="Q1188" t="str">
        <f t="shared" si="37"/>
        <v>Central Canada</v>
      </c>
      <c r="R1188">
        <f>IF(Table5[[#This Row],[Position]]="Data Analyst",1,0)</f>
        <v>1</v>
      </c>
      <c r="S1188">
        <f>IF(Table5[[#This Row],[Position]]="Data Engineer",1,0)</f>
        <v>0</v>
      </c>
      <c r="T1188">
        <f>IF(Table5[[#This Row],[Position]]="Risk Analyst",1,0)</f>
        <v>0</v>
      </c>
      <c r="U1188">
        <f>IF(Table5[[#This Row],[Position]]="System Analyst",1,0)</f>
        <v>0</v>
      </c>
      <c r="V1188">
        <f>IF(Table5[[#This Row],[Position]]="Business Analyst",1,0)</f>
        <v>0</v>
      </c>
    </row>
    <row r="1189" spans="1:22" x14ac:dyDescent="0.2">
      <c r="A1189" s="5" t="s">
        <v>13</v>
      </c>
      <c r="B1189" s="5" t="s">
        <v>1654</v>
      </c>
      <c r="C1189" s="5" t="s">
        <v>28</v>
      </c>
      <c r="D1189" s="5" t="s">
        <v>2178</v>
      </c>
      <c r="E1189" s="5" t="s">
        <v>1876</v>
      </c>
      <c r="F1189" s="5" t="s">
        <v>1876</v>
      </c>
      <c r="G1189" s="5" t="s">
        <v>1876</v>
      </c>
      <c r="H1189" s="5" t="s">
        <v>31</v>
      </c>
      <c r="I1189" s="5" t="s">
        <v>1933</v>
      </c>
      <c r="J1189" s="5" t="s">
        <v>20</v>
      </c>
      <c r="K1189" s="5" t="s">
        <v>32</v>
      </c>
      <c r="L1189" s="5" t="s">
        <v>21</v>
      </c>
      <c r="M1189" s="17">
        <v>58000</v>
      </c>
      <c r="N1189" s="17">
        <v>80000</v>
      </c>
      <c r="O1189" s="18">
        <v>69000</v>
      </c>
      <c r="P1189">
        <f t="shared" si="36"/>
        <v>0</v>
      </c>
      <c r="Q1189" t="str">
        <f t="shared" si="37"/>
        <v>Central Canada</v>
      </c>
      <c r="R1189">
        <f>IF(Table5[[#This Row],[Position]]="Data Analyst",1,0)</f>
        <v>1</v>
      </c>
      <c r="S1189">
        <f>IF(Table5[[#This Row],[Position]]="Data Engineer",1,0)</f>
        <v>0</v>
      </c>
      <c r="T1189">
        <f>IF(Table5[[#This Row],[Position]]="Risk Analyst",1,0)</f>
        <v>0</v>
      </c>
      <c r="U1189">
        <f>IF(Table5[[#This Row],[Position]]="System Analyst",1,0)</f>
        <v>0</v>
      </c>
      <c r="V1189">
        <f>IF(Table5[[#This Row],[Position]]="Business Analyst",1,0)</f>
        <v>0</v>
      </c>
    </row>
    <row r="1190" spans="1:22" x14ac:dyDescent="0.2">
      <c r="A1190" s="4" t="s">
        <v>88</v>
      </c>
      <c r="B1190" s="4" t="s">
        <v>2179</v>
      </c>
      <c r="C1190" s="4" t="s">
        <v>23</v>
      </c>
      <c r="D1190" s="4" t="s">
        <v>2180</v>
      </c>
      <c r="E1190" s="4" t="s">
        <v>37</v>
      </c>
      <c r="F1190" s="4" t="s">
        <v>37</v>
      </c>
      <c r="G1190" s="4" t="s">
        <v>37</v>
      </c>
      <c r="H1190" s="4" t="s">
        <v>31</v>
      </c>
      <c r="I1190" s="4" t="s">
        <v>2181</v>
      </c>
      <c r="J1190" s="4" t="s">
        <v>20</v>
      </c>
      <c r="K1190" s="4" t="s">
        <v>32</v>
      </c>
      <c r="L1190" s="4" t="s">
        <v>21</v>
      </c>
      <c r="M1190" s="15">
        <v>81000</v>
      </c>
      <c r="N1190" s="15">
        <v>100000</v>
      </c>
      <c r="O1190" s="16">
        <v>90500</v>
      </c>
      <c r="P1190">
        <f t="shared" si="36"/>
        <v>0</v>
      </c>
      <c r="Q1190" t="str">
        <f t="shared" si="37"/>
        <v>Central Canada</v>
      </c>
      <c r="R1190">
        <f>IF(Table5[[#This Row],[Position]]="Data Analyst",1,0)</f>
        <v>0</v>
      </c>
      <c r="S1190">
        <f>IF(Table5[[#This Row],[Position]]="Data Engineer",1,0)</f>
        <v>0</v>
      </c>
      <c r="T1190">
        <f>IF(Table5[[#This Row],[Position]]="Risk Analyst",1,0)</f>
        <v>0</v>
      </c>
      <c r="U1190">
        <f>IF(Table5[[#This Row],[Position]]="System Analyst",1,0)</f>
        <v>0</v>
      </c>
      <c r="V1190">
        <f>IF(Table5[[#This Row],[Position]]="Business Analyst",1,0)</f>
        <v>1</v>
      </c>
    </row>
    <row r="1191" spans="1:22" x14ac:dyDescent="0.2">
      <c r="A1191" s="5" t="s">
        <v>81</v>
      </c>
      <c r="B1191" s="5" t="s">
        <v>199</v>
      </c>
      <c r="C1191" s="5" t="s">
        <v>188</v>
      </c>
      <c r="D1191" s="5" t="s">
        <v>1180</v>
      </c>
      <c r="E1191" s="5" t="s">
        <v>63</v>
      </c>
      <c r="F1191" s="5" t="s">
        <v>63</v>
      </c>
      <c r="G1191" s="5" t="s">
        <v>63</v>
      </c>
      <c r="H1191" s="5" t="s">
        <v>53</v>
      </c>
      <c r="I1191" s="5" t="s">
        <v>2182</v>
      </c>
      <c r="J1191" s="5" t="s">
        <v>20</v>
      </c>
      <c r="K1191" s="5" t="s">
        <v>32</v>
      </c>
      <c r="L1191" s="5" t="s">
        <v>33</v>
      </c>
      <c r="M1191" s="17">
        <v>70000</v>
      </c>
      <c r="N1191" s="17">
        <v>80000</v>
      </c>
      <c r="O1191" s="18">
        <v>75000</v>
      </c>
      <c r="P1191">
        <f t="shared" si="36"/>
        <v>0</v>
      </c>
      <c r="Q1191" t="str">
        <f t="shared" si="37"/>
        <v>Western Canada</v>
      </c>
      <c r="R1191">
        <f>IF(Table5[[#This Row],[Position]]="Data Analyst",1,0)</f>
        <v>0</v>
      </c>
      <c r="S1191">
        <f>IF(Table5[[#This Row],[Position]]="Data Engineer",1,0)</f>
        <v>0</v>
      </c>
      <c r="T1191">
        <f>IF(Table5[[#This Row],[Position]]="Risk Analyst",1,0)</f>
        <v>0</v>
      </c>
      <c r="U1191">
        <f>IF(Table5[[#This Row],[Position]]="System Analyst",1,0)</f>
        <v>0</v>
      </c>
      <c r="V1191">
        <f>IF(Table5[[#This Row],[Position]]="Business Analyst",1,0)</f>
        <v>0</v>
      </c>
    </row>
    <row r="1192" spans="1:22" x14ac:dyDescent="0.2">
      <c r="A1192" s="4" t="s">
        <v>81</v>
      </c>
      <c r="B1192" s="4" t="s">
        <v>2183</v>
      </c>
      <c r="C1192" s="4" t="s">
        <v>50</v>
      </c>
      <c r="D1192" s="4" t="s">
        <v>1463</v>
      </c>
      <c r="E1192" s="4" t="s">
        <v>1876</v>
      </c>
      <c r="F1192" s="4" t="s">
        <v>1876</v>
      </c>
      <c r="G1192" s="4" t="s">
        <v>1876</v>
      </c>
      <c r="H1192" s="4" t="s">
        <v>31</v>
      </c>
      <c r="I1192" s="4" t="s">
        <v>2184</v>
      </c>
      <c r="J1192" s="4" t="s">
        <v>45</v>
      </c>
      <c r="K1192" s="4" t="s">
        <v>32</v>
      </c>
      <c r="L1192" s="4" t="s">
        <v>21</v>
      </c>
      <c r="M1192" s="15">
        <v>75000</v>
      </c>
      <c r="N1192" s="15">
        <v>80000</v>
      </c>
      <c r="O1192" s="16">
        <v>77500</v>
      </c>
      <c r="P1192">
        <f t="shared" si="36"/>
        <v>0</v>
      </c>
      <c r="Q1192" t="str">
        <f t="shared" si="37"/>
        <v>Central Canada</v>
      </c>
      <c r="R1192">
        <f>IF(Table5[[#This Row],[Position]]="Data Analyst",1,0)</f>
        <v>0</v>
      </c>
      <c r="S1192">
        <f>IF(Table5[[#This Row],[Position]]="Data Engineer",1,0)</f>
        <v>0</v>
      </c>
      <c r="T1192">
        <f>IF(Table5[[#This Row],[Position]]="Risk Analyst",1,0)</f>
        <v>0</v>
      </c>
      <c r="U1192">
        <f>IF(Table5[[#This Row],[Position]]="System Analyst",1,0)</f>
        <v>0</v>
      </c>
      <c r="V1192">
        <f>IF(Table5[[#This Row],[Position]]="Business Analyst",1,0)</f>
        <v>0</v>
      </c>
    </row>
    <row r="1193" spans="1:22" x14ac:dyDescent="0.2">
      <c r="A1193" s="5" t="s">
        <v>55</v>
      </c>
      <c r="B1193" s="5" t="s">
        <v>1518</v>
      </c>
      <c r="C1193" s="5" t="s">
        <v>50</v>
      </c>
      <c r="D1193" s="5" t="s">
        <v>1519</v>
      </c>
      <c r="E1193" s="5" t="s">
        <v>487</v>
      </c>
      <c r="F1193" s="5" t="s">
        <v>487</v>
      </c>
      <c r="G1193" s="5" t="s">
        <v>487</v>
      </c>
      <c r="H1193" s="5" t="s">
        <v>31</v>
      </c>
      <c r="I1193" s="5" t="s">
        <v>2172</v>
      </c>
      <c r="J1193" s="5" t="s">
        <v>20</v>
      </c>
      <c r="K1193" s="5" t="s">
        <v>32</v>
      </c>
      <c r="L1193" s="5" t="s">
        <v>21</v>
      </c>
      <c r="M1193" s="17">
        <v>56000</v>
      </c>
      <c r="N1193" s="17">
        <v>69000</v>
      </c>
      <c r="O1193" s="18">
        <v>62500</v>
      </c>
      <c r="P1193">
        <f t="shared" si="36"/>
        <v>0</v>
      </c>
      <c r="Q1193" t="str">
        <f t="shared" si="37"/>
        <v>Central Canada</v>
      </c>
      <c r="R1193">
        <f>IF(Table5[[#This Row],[Position]]="Data Analyst",1,0)</f>
        <v>0</v>
      </c>
      <c r="S1193">
        <f>IF(Table5[[#This Row],[Position]]="Data Engineer",1,0)</f>
        <v>0</v>
      </c>
      <c r="T1193">
        <f>IF(Table5[[#This Row],[Position]]="Risk Analyst",1,0)</f>
        <v>0</v>
      </c>
      <c r="U1193">
        <f>IF(Table5[[#This Row],[Position]]="System Analyst",1,0)</f>
        <v>0</v>
      </c>
      <c r="V1193">
        <f>IF(Table5[[#This Row],[Position]]="Business Analyst",1,0)</f>
        <v>0</v>
      </c>
    </row>
    <row r="1194" spans="1:22" x14ac:dyDescent="0.2">
      <c r="A1194" s="4" t="s">
        <v>55</v>
      </c>
      <c r="B1194" s="4" t="s">
        <v>1518</v>
      </c>
      <c r="C1194" s="4" t="s">
        <v>50</v>
      </c>
      <c r="D1194" s="4" t="s">
        <v>1519</v>
      </c>
      <c r="E1194" s="4" t="s">
        <v>487</v>
      </c>
      <c r="F1194" s="4" t="s">
        <v>487</v>
      </c>
      <c r="G1194" s="4" t="s">
        <v>487</v>
      </c>
      <c r="H1194" s="4" t="s">
        <v>146</v>
      </c>
      <c r="I1194" s="4" t="s">
        <v>2172</v>
      </c>
      <c r="J1194" s="4" t="s">
        <v>20</v>
      </c>
      <c r="K1194" s="4" t="s">
        <v>32</v>
      </c>
      <c r="L1194" s="4" t="s">
        <v>21</v>
      </c>
      <c r="M1194" s="15">
        <v>56000</v>
      </c>
      <c r="N1194" s="15">
        <v>69000</v>
      </c>
      <c r="O1194" s="16">
        <v>62500</v>
      </c>
      <c r="P1194">
        <f t="shared" si="36"/>
        <v>0</v>
      </c>
      <c r="Q1194" t="str">
        <f t="shared" si="37"/>
        <v>Central Canada</v>
      </c>
      <c r="R1194">
        <f>IF(Table5[[#This Row],[Position]]="Data Analyst",1,0)</f>
        <v>0</v>
      </c>
      <c r="S1194">
        <f>IF(Table5[[#This Row],[Position]]="Data Engineer",1,0)</f>
        <v>0</v>
      </c>
      <c r="T1194">
        <f>IF(Table5[[#This Row],[Position]]="Risk Analyst",1,0)</f>
        <v>0</v>
      </c>
      <c r="U1194">
        <f>IF(Table5[[#This Row],[Position]]="System Analyst",1,0)</f>
        <v>0</v>
      </c>
      <c r="V1194">
        <f>IF(Table5[[#This Row],[Position]]="Business Analyst",1,0)</f>
        <v>0</v>
      </c>
    </row>
    <row r="1195" spans="1:22" x14ac:dyDescent="0.2">
      <c r="A1195" s="5" t="s">
        <v>13</v>
      </c>
      <c r="B1195" s="5" t="s">
        <v>2185</v>
      </c>
      <c r="C1195" s="5" t="s">
        <v>67</v>
      </c>
      <c r="D1195" s="5" t="s">
        <v>2085</v>
      </c>
      <c r="E1195" s="5" t="s">
        <v>37</v>
      </c>
      <c r="F1195" s="5" t="s">
        <v>37</v>
      </c>
      <c r="G1195" s="5" t="s">
        <v>37</v>
      </c>
      <c r="H1195" s="5" t="s">
        <v>31</v>
      </c>
      <c r="I1195" s="5" t="s">
        <v>2186</v>
      </c>
      <c r="J1195" s="5" t="s">
        <v>45</v>
      </c>
      <c r="K1195" s="5" t="s">
        <v>32</v>
      </c>
      <c r="L1195" s="5" t="s">
        <v>21</v>
      </c>
      <c r="M1195" s="17">
        <v>75000</v>
      </c>
      <c r="N1195" s="17">
        <v>95000</v>
      </c>
      <c r="O1195" s="18">
        <v>85000</v>
      </c>
      <c r="P1195">
        <f t="shared" si="36"/>
        <v>0</v>
      </c>
      <c r="Q1195" t="str">
        <f t="shared" si="37"/>
        <v>Central Canada</v>
      </c>
      <c r="R1195">
        <f>IF(Table5[[#This Row],[Position]]="Data Analyst",1,0)</f>
        <v>0</v>
      </c>
      <c r="S1195">
        <f>IF(Table5[[#This Row],[Position]]="Data Engineer",1,0)</f>
        <v>0</v>
      </c>
      <c r="T1195">
        <f>IF(Table5[[#This Row],[Position]]="Risk Analyst",1,0)</f>
        <v>0</v>
      </c>
      <c r="U1195">
        <f>IF(Table5[[#This Row],[Position]]="System Analyst",1,0)</f>
        <v>0</v>
      </c>
      <c r="V1195">
        <f>IF(Table5[[#This Row],[Position]]="Business Analyst",1,0)</f>
        <v>0</v>
      </c>
    </row>
    <row r="1196" spans="1:22" x14ac:dyDescent="0.2">
      <c r="A1196" s="4" t="s">
        <v>26</v>
      </c>
      <c r="B1196" s="4" t="s">
        <v>2187</v>
      </c>
      <c r="C1196" s="4" t="s">
        <v>67</v>
      </c>
      <c r="D1196" s="4" t="s">
        <v>2188</v>
      </c>
      <c r="E1196" s="4" t="s">
        <v>1941</v>
      </c>
      <c r="F1196" s="4" t="s">
        <v>1941</v>
      </c>
      <c r="G1196" s="4" t="s">
        <v>1941</v>
      </c>
      <c r="H1196" s="4" t="s">
        <v>31</v>
      </c>
      <c r="I1196" s="4" t="s">
        <v>2189</v>
      </c>
      <c r="J1196" s="4" t="s">
        <v>20</v>
      </c>
      <c r="K1196" s="4" t="s">
        <v>32</v>
      </c>
      <c r="L1196" s="4" t="s">
        <v>21</v>
      </c>
      <c r="M1196" s="15">
        <v>64000</v>
      </c>
      <c r="N1196" s="15">
        <v>112000</v>
      </c>
      <c r="O1196" s="16">
        <v>88000</v>
      </c>
      <c r="P1196">
        <f t="shared" si="36"/>
        <v>0</v>
      </c>
      <c r="Q1196" t="str">
        <f t="shared" si="37"/>
        <v>Central Canada</v>
      </c>
      <c r="R1196">
        <f>IF(Table5[[#This Row],[Position]]="Data Analyst",1,0)</f>
        <v>0</v>
      </c>
      <c r="S1196">
        <f>IF(Table5[[#This Row],[Position]]="Data Engineer",1,0)</f>
        <v>0</v>
      </c>
      <c r="T1196">
        <f>IF(Table5[[#This Row],[Position]]="Risk Analyst",1,0)</f>
        <v>0</v>
      </c>
      <c r="U1196">
        <f>IF(Table5[[#This Row],[Position]]="System Analyst",1,0)</f>
        <v>0</v>
      </c>
      <c r="V1196">
        <f>IF(Table5[[#This Row],[Position]]="Business Analyst",1,0)</f>
        <v>0</v>
      </c>
    </row>
    <row r="1197" spans="1:22" x14ac:dyDescent="0.2">
      <c r="A1197" s="5" t="s">
        <v>96</v>
      </c>
      <c r="B1197" s="5" t="s">
        <v>370</v>
      </c>
      <c r="C1197" s="5" t="s">
        <v>370</v>
      </c>
      <c r="D1197" s="5" t="s">
        <v>659</v>
      </c>
      <c r="E1197" s="5" t="s">
        <v>17</v>
      </c>
      <c r="F1197" s="5" t="s">
        <v>17</v>
      </c>
      <c r="G1197" s="5" t="s">
        <v>17</v>
      </c>
      <c r="H1197" s="5" t="s">
        <v>18</v>
      </c>
      <c r="I1197" s="5" t="s">
        <v>2190</v>
      </c>
      <c r="J1197" s="5" t="s">
        <v>20</v>
      </c>
      <c r="K1197" s="5" t="s">
        <v>17</v>
      </c>
      <c r="L1197" s="5" t="s">
        <v>661</v>
      </c>
      <c r="M1197" s="17">
        <v>50000</v>
      </c>
      <c r="N1197" s="17">
        <v>76458</v>
      </c>
      <c r="O1197" s="18">
        <v>63229</v>
      </c>
      <c r="P1197">
        <f t="shared" si="36"/>
        <v>1</v>
      </c>
      <c r="Q1197" t="str">
        <f t="shared" si="37"/>
        <v>Northern Canada</v>
      </c>
      <c r="R1197">
        <f>IF(Table5[[#This Row],[Position]]="Data Analyst",1,0)</f>
        <v>0</v>
      </c>
      <c r="S1197">
        <f>IF(Table5[[#This Row],[Position]]="Data Engineer",1,0)</f>
        <v>0</v>
      </c>
      <c r="T1197">
        <f>IF(Table5[[#This Row],[Position]]="Risk Analyst",1,0)</f>
        <v>0</v>
      </c>
      <c r="U1197">
        <f>IF(Table5[[#This Row],[Position]]="System Analyst",1,0)</f>
        <v>0</v>
      </c>
      <c r="V1197">
        <f>IF(Table5[[#This Row],[Position]]="Business Analyst",1,0)</f>
        <v>0</v>
      </c>
    </row>
    <row r="1198" spans="1:22" x14ac:dyDescent="0.2">
      <c r="A1198" s="4" t="s">
        <v>105</v>
      </c>
      <c r="B1198" s="4" t="s">
        <v>1432</v>
      </c>
      <c r="C1198" s="4" t="s">
        <v>50</v>
      </c>
      <c r="D1198" s="4" t="s">
        <v>1433</v>
      </c>
      <c r="E1198" s="4" t="s">
        <v>123</v>
      </c>
      <c r="F1198" s="4" t="s">
        <v>123</v>
      </c>
      <c r="G1198" s="4" t="s">
        <v>123</v>
      </c>
      <c r="H1198" s="4" t="s">
        <v>31</v>
      </c>
      <c r="I1198" s="4" t="s">
        <v>18</v>
      </c>
      <c r="J1198" s="4" t="s">
        <v>20</v>
      </c>
      <c r="K1198" s="4" t="s">
        <v>32</v>
      </c>
      <c r="L1198" s="4" t="s">
        <v>21</v>
      </c>
      <c r="M1198" s="15">
        <v>49000</v>
      </c>
      <c r="N1198" s="15">
        <v>62000</v>
      </c>
      <c r="O1198" s="16">
        <v>55500</v>
      </c>
      <c r="P1198">
        <f t="shared" si="36"/>
        <v>0</v>
      </c>
      <c r="Q1198" t="str">
        <f t="shared" si="37"/>
        <v>Central Canada</v>
      </c>
      <c r="R1198">
        <f>IF(Table5[[#This Row],[Position]]="Data Analyst",1,0)</f>
        <v>0</v>
      </c>
      <c r="S1198">
        <f>IF(Table5[[#This Row],[Position]]="Data Engineer",1,0)</f>
        <v>0</v>
      </c>
      <c r="T1198">
        <f>IF(Table5[[#This Row],[Position]]="Risk Analyst",1,0)</f>
        <v>0</v>
      </c>
      <c r="U1198">
        <f>IF(Table5[[#This Row],[Position]]="System Analyst",1,0)</f>
        <v>0</v>
      </c>
      <c r="V1198">
        <f>IF(Table5[[#This Row],[Position]]="Business Analyst",1,0)</f>
        <v>0</v>
      </c>
    </row>
    <row r="1199" spans="1:22" x14ac:dyDescent="0.2">
      <c r="A1199" s="5" t="s">
        <v>55</v>
      </c>
      <c r="B1199" s="5" t="s">
        <v>224</v>
      </c>
      <c r="C1199" s="5" t="s">
        <v>50</v>
      </c>
      <c r="D1199" s="5" t="s">
        <v>225</v>
      </c>
      <c r="E1199" s="5" t="s">
        <v>123</v>
      </c>
      <c r="F1199" s="5" t="s">
        <v>123</v>
      </c>
      <c r="G1199" s="5" t="s">
        <v>123</v>
      </c>
      <c r="H1199" s="5" t="s">
        <v>31</v>
      </c>
      <c r="I1199" s="5" t="s">
        <v>2191</v>
      </c>
      <c r="J1199" s="5" t="s">
        <v>20</v>
      </c>
      <c r="K1199" s="5" t="s">
        <v>32</v>
      </c>
      <c r="L1199" s="5" t="s">
        <v>227</v>
      </c>
      <c r="M1199" s="17">
        <v>65000</v>
      </c>
      <c r="N1199" s="17">
        <v>85000</v>
      </c>
      <c r="O1199" s="18">
        <v>75000</v>
      </c>
      <c r="P1199">
        <f t="shared" si="36"/>
        <v>0</v>
      </c>
      <c r="Q1199" t="str">
        <f t="shared" si="37"/>
        <v>Central Canada</v>
      </c>
      <c r="R1199">
        <f>IF(Table5[[#This Row],[Position]]="Data Analyst",1,0)</f>
        <v>0</v>
      </c>
      <c r="S1199">
        <f>IF(Table5[[#This Row],[Position]]="Data Engineer",1,0)</f>
        <v>0</v>
      </c>
      <c r="T1199">
        <f>IF(Table5[[#This Row],[Position]]="Risk Analyst",1,0)</f>
        <v>0</v>
      </c>
      <c r="U1199">
        <f>IF(Table5[[#This Row],[Position]]="System Analyst",1,0)</f>
        <v>0</v>
      </c>
      <c r="V1199">
        <f>IF(Table5[[#This Row],[Position]]="Business Analyst",1,0)</f>
        <v>0</v>
      </c>
    </row>
    <row r="1200" spans="1:22" x14ac:dyDescent="0.2">
      <c r="A1200" s="4" t="s">
        <v>13</v>
      </c>
      <c r="B1200" s="4" t="s">
        <v>2192</v>
      </c>
      <c r="C1200" s="4" t="s">
        <v>41</v>
      </c>
      <c r="D1200" s="4" t="s">
        <v>2193</v>
      </c>
      <c r="E1200" s="4" t="s">
        <v>37</v>
      </c>
      <c r="F1200" s="4" t="s">
        <v>37</v>
      </c>
      <c r="G1200" s="4" t="s">
        <v>37</v>
      </c>
      <c r="H1200" s="4" t="s">
        <v>31</v>
      </c>
      <c r="I1200" s="4" t="s">
        <v>2194</v>
      </c>
      <c r="J1200" s="4" t="s">
        <v>45</v>
      </c>
      <c r="K1200" s="4" t="s">
        <v>32</v>
      </c>
      <c r="L1200" s="4" t="s">
        <v>33</v>
      </c>
      <c r="M1200" s="15">
        <v>65000</v>
      </c>
      <c r="N1200" s="15">
        <v>75000</v>
      </c>
      <c r="O1200" s="16">
        <v>70000</v>
      </c>
      <c r="P1200">
        <f t="shared" si="36"/>
        <v>0</v>
      </c>
      <c r="Q1200" t="str">
        <f t="shared" si="37"/>
        <v>Central Canada</v>
      </c>
      <c r="R1200">
        <f>IF(Table5[[#This Row],[Position]]="Data Analyst",1,0)</f>
        <v>0</v>
      </c>
      <c r="S1200">
        <f>IF(Table5[[#This Row],[Position]]="Data Engineer",1,0)</f>
        <v>0</v>
      </c>
      <c r="T1200">
        <f>IF(Table5[[#This Row],[Position]]="Risk Analyst",1,0)</f>
        <v>0</v>
      </c>
      <c r="U1200">
        <f>IF(Table5[[#This Row],[Position]]="System Analyst",1,0)</f>
        <v>0</v>
      </c>
      <c r="V1200">
        <f>IF(Table5[[#This Row],[Position]]="Business Analyst",1,0)</f>
        <v>0</v>
      </c>
    </row>
    <row r="1201" spans="1:22" x14ac:dyDescent="0.2">
      <c r="A1201" s="5" t="s">
        <v>55</v>
      </c>
      <c r="B1201" s="5" t="s">
        <v>521</v>
      </c>
      <c r="C1201" s="5" t="s">
        <v>50</v>
      </c>
      <c r="D1201" s="5" t="s">
        <v>522</v>
      </c>
      <c r="E1201" s="5" t="s">
        <v>37</v>
      </c>
      <c r="F1201" s="5" t="s">
        <v>37</v>
      </c>
      <c r="G1201" s="5" t="s">
        <v>37</v>
      </c>
      <c r="H1201" s="5" t="s">
        <v>31</v>
      </c>
      <c r="I1201" s="5" t="s">
        <v>2195</v>
      </c>
      <c r="J1201" s="5" t="s">
        <v>20</v>
      </c>
      <c r="K1201" s="5" t="s">
        <v>32</v>
      </c>
      <c r="L1201" s="5" t="s">
        <v>21</v>
      </c>
      <c r="M1201" s="17">
        <v>73000</v>
      </c>
      <c r="N1201" s="17">
        <v>95000</v>
      </c>
      <c r="O1201" s="18">
        <v>84000</v>
      </c>
      <c r="P1201">
        <f t="shared" si="36"/>
        <v>0</v>
      </c>
      <c r="Q1201" t="str">
        <f t="shared" si="37"/>
        <v>Central Canada</v>
      </c>
      <c r="R1201">
        <f>IF(Table5[[#This Row],[Position]]="Data Analyst",1,0)</f>
        <v>0</v>
      </c>
      <c r="S1201">
        <f>IF(Table5[[#This Row],[Position]]="Data Engineer",1,0)</f>
        <v>0</v>
      </c>
      <c r="T1201">
        <f>IF(Table5[[#This Row],[Position]]="Risk Analyst",1,0)</f>
        <v>0</v>
      </c>
      <c r="U1201">
        <f>IF(Table5[[#This Row],[Position]]="System Analyst",1,0)</f>
        <v>0</v>
      </c>
      <c r="V1201">
        <f>IF(Table5[[#This Row],[Position]]="Business Analyst",1,0)</f>
        <v>0</v>
      </c>
    </row>
    <row r="1202" spans="1:22" x14ac:dyDescent="0.2">
      <c r="A1202" s="4" t="s">
        <v>96</v>
      </c>
      <c r="B1202" s="4" t="s">
        <v>1580</v>
      </c>
      <c r="C1202" s="4" t="s">
        <v>50</v>
      </c>
      <c r="D1202" s="4" t="s">
        <v>1581</v>
      </c>
      <c r="E1202" s="4" t="s">
        <v>2196</v>
      </c>
      <c r="F1202" s="4" t="s">
        <v>2196</v>
      </c>
      <c r="G1202" s="4" t="s">
        <v>2196</v>
      </c>
      <c r="H1202" s="4" t="s">
        <v>31</v>
      </c>
      <c r="I1202" s="4" t="s">
        <v>2197</v>
      </c>
      <c r="J1202" s="4" t="s">
        <v>20</v>
      </c>
      <c r="K1202" s="4" t="s">
        <v>32</v>
      </c>
      <c r="L1202" s="4" t="s">
        <v>21</v>
      </c>
      <c r="M1202" s="15">
        <v>85000</v>
      </c>
      <c r="N1202" s="15">
        <v>95000</v>
      </c>
      <c r="O1202" s="16">
        <v>90000</v>
      </c>
      <c r="P1202">
        <f t="shared" si="36"/>
        <v>0</v>
      </c>
      <c r="Q1202" t="str">
        <f t="shared" si="37"/>
        <v>Central Canada</v>
      </c>
      <c r="R1202">
        <f>IF(Table5[[#This Row],[Position]]="Data Analyst",1,0)</f>
        <v>0</v>
      </c>
      <c r="S1202">
        <f>IF(Table5[[#This Row],[Position]]="Data Engineer",1,0)</f>
        <v>0</v>
      </c>
      <c r="T1202">
        <f>IF(Table5[[#This Row],[Position]]="Risk Analyst",1,0)</f>
        <v>0</v>
      </c>
      <c r="U1202">
        <f>IF(Table5[[#This Row],[Position]]="System Analyst",1,0)</f>
        <v>0</v>
      </c>
      <c r="V1202">
        <f>IF(Table5[[#This Row],[Position]]="Business Analyst",1,0)</f>
        <v>0</v>
      </c>
    </row>
    <row r="1203" spans="1:22" x14ac:dyDescent="0.2">
      <c r="A1203" s="5" t="s">
        <v>13</v>
      </c>
      <c r="B1203" s="5" t="s">
        <v>2198</v>
      </c>
      <c r="C1203" s="5" t="s">
        <v>50</v>
      </c>
      <c r="D1203" s="5" t="s">
        <v>2199</v>
      </c>
      <c r="E1203" s="5" t="s">
        <v>37</v>
      </c>
      <c r="F1203" s="5" t="s">
        <v>37</v>
      </c>
      <c r="G1203" s="5" t="s">
        <v>37</v>
      </c>
      <c r="H1203" s="5" t="s">
        <v>31</v>
      </c>
      <c r="I1203" s="5" t="s">
        <v>2200</v>
      </c>
      <c r="J1203" s="5" t="s">
        <v>20</v>
      </c>
      <c r="K1203" s="5" t="s">
        <v>32</v>
      </c>
      <c r="L1203" s="5" t="s">
        <v>21</v>
      </c>
      <c r="M1203" s="17">
        <v>54000</v>
      </c>
      <c r="N1203" s="17">
        <v>60000</v>
      </c>
      <c r="O1203" s="18">
        <v>57000</v>
      </c>
      <c r="P1203">
        <f t="shared" si="36"/>
        <v>0</v>
      </c>
      <c r="Q1203" t="str">
        <f t="shared" si="37"/>
        <v>Central Canada</v>
      </c>
      <c r="R1203">
        <f>IF(Table5[[#This Row],[Position]]="Data Analyst",1,0)</f>
        <v>0</v>
      </c>
      <c r="S1203">
        <f>IF(Table5[[#This Row],[Position]]="Data Engineer",1,0)</f>
        <v>0</v>
      </c>
      <c r="T1203">
        <f>IF(Table5[[#This Row],[Position]]="Risk Analyst",1,0)</f>
        <v>0</v>
      </c>
      <c r="U1203">
        <f>IF(Table5[[#This Row],[Position]]="System Analyst",1,0)</f>
        <v>0</v>
      </c>
      <c r="V1203">
        <f>IF(Table5[[#This Row],[Position]]="Business Analyst",1,0)</f>
        <v>0</v>
      </c>
    </row>
    <row r="1204" spans="1:22" x14ac:dyDescent="0.2">
      <c r="A1204" s="4" t="s">
        <v>13</v>
      </c>
      <c r="B1204" s="4" t="s">
        <v>1055</v>
      </c>
      <c r="C1204" s="4" t="s">
        <v>28</v>
      </c>
      <c r="D1204" s="4" t="s">
        <v>1056</v>
      </c>
      <c r="E1204" s="4" t="s">
        <v>37</v>
      </c>
      <c r="F1204" s="4" t="s">
        <v>37</v>
      </c>
      <c r="G1204" s="4" t="s">
        <v>37</v>
      </c>
      <c r="H1204" s="4" t="s">
        <v>31</v>
      </c>
      <c r="I1204" s="4" t="s">
        <v>2201</v>
      </c>
      <c r="J1204" s="4" t="s">
        <v>20</v>
      </c>
      <c r="K1204" s="4" t="s">
        <v>32</v>
      </c>
      <c r="L1204" s="4" t="s">
        <v>21</v>
      </c>
      <c r="M1204" s="15">
        <v>43000</v>
      </c>
      <c r="N1204" s="15">
        <v>93000</v>
      </c>
      <c r="O1204" s="16">
        <v>68000</v>
      </c>
      <c r="P1204">
        <f t="shared" si="36"/>
        <v>0</v>
      </c>
      <c r="Q1204" t="str">
        <f t="shared" si="37"/>
        <v>Central Canada</v>
      </c>
      <c r="R1204">
        <f>IF(Table5[[#This Row],[Position]]="Data Analyst",1,0)</f>
        <v>1</v>
      </c>
      <c r="S1204">
        <f>IF(Table5[[#This Row],[Position]]="Data Engineer",1,0)</f>
        <v>0</v>
      </c>
      <c r="T1204">
        <f>IF(Table5[[#This Row],[Position]]="Risk Analyst",1,0)</f>
        <v>0</v>
      </c>
      <c r="U1204">
        <f>IF(Table5[[#This Row],[Position]]="System Analyst",1,0)</f>
        <v>0</v>
      </c>
      <c r="V1204">
        <f>IF(Table5[[#This Row],[Position]]="Business Analyst",1,0)</f>
        <v>0</v>
      </c>
    </row>
    <row r="1205" spans="1:22" x14ac:dyDescent="0.2">
      <c r="A1205" s="5" t="s">
        <v>88</v>
      </c>
      <c r="B1205" s="5" t="s">
        <v>969</v>
      </c>
      <c r="C1205" s="5" t="s">
        <v>188</v>
      </c>
      <c r="D1205" s="5" t="s">
        <v>970</v>
      </c>
      <c r="E1205" s="5" t="s">
        <v>1890</v>
      </c>
      <c r="F1205" s="5" t="s">
        <v>1890</v>
      </c>
      <c r="G1205" s="5" t="s">
        <v>1890</v>
      </c>
      <c r="H1205" s="5" t="s">
        <v>18</v>
      </c>
      <c r="I1205" s="5" t="s">
        <v>2202</v>
      </c>
      <c r="J1205" s="5" t="s">
        <v>20</v>
      </c>
      <c r="K1205" s="5" t="s">
        <v>32</v>
      </c>
      <c r="L1205" s="5" t="s">
        <v>21</v>
      </c>
      <c r="M1205" s="17">
        <v>51000</v>
      </c>
      <c r="N1205" s="17">
        <v>110000</v>
      </c>
      <c r="O1205" s="18">
        <v>80500</v>
      </c>
      <c r="P1205">
        <f t="shared" si="36"/>
        <v>0</v>
      </c>
      <c r="Q1205" t="str">
        <f t="shared" si="37"/>
        <v>Northern Canada</v>
      </c>
      <c r="R1205">
        <f>IF(Table5[[#This Row],[Position]]="Data Analyst",1,0)</f>
        <v>0</v>
      </c>
      <c r="S1205">
        <f>IF(Table5[[#This Row],[Position]]="Data Engineer",1,0)</f>
        <v>0</v>
      </c>
      <c r="T1205">
        <f>IF(Table5[[#This Row],[Position]]="Risk Analyst",1,0)</f>
        <v>0</v>
      </c>
      <c r="U1205">
        <f>IF(Table5[[#This Row],[Position]]="System Analyst",1,0)</f>
        <v>0</v>
      </c>
      <c r="V1205">
        <f>IF(Table5[[#This Row],[Position]]="Business Analyst",1,0)</f>
        <v>0</v>
      </c>
    </row>
    <row r="1206" spans="1:22" x14ac:dyDescent="0.2">
      <c r="A1206" s="4" t="s">
        <v>22</v>
      </c>
      <c r="B1206" s="4" t="s">
        <v>23</v>
      </c>
      <c r="C1206" s="4" t="s">
        <v>23</v>
      </c>
      <c r="D1206" s="4" t="s">
        <v>2203</v>
      </c>
      <c r="E1206" s="4" t="s">
        <v>37</v>
      </c>
      <c r="F1206" s="4" t="s">
        <v>37</v>
      </c>
      <c r="G1206" s="4" t="s">
        <v>37</v>
      </c>
      <c r="H1206" s="4" t="s">
        <v>31</v>
      </c>
      <c r="I1206" s="4" t="s">
        <v>2204</v>
      </c>
      <c r="J1206" s="4" t="s">
        <v>20</v>
      </c>
      <c r="K1206" s="4" t="s">
        <v>32</v>
      </c>
      <c r="L1206" s="4" t="s">
        <v>33</v>
      </c>
      <c r="M1206" s="15">
        <v>65000</v>
      </c>
      <c r="N1206" s="15">
        <v>87000</v>
      </c>
      <c r="O1206" s="16">
        <v>76000</v>
      </c>
      <c r="P1206">
        <f t="shared" si="36"/>
        <v>0</v>
      </c>
      <c r="Q1206" t="str">
        <f t="shared" si="37"/>
        <v>Central Canada</v>
      </c>
      <c r="R1206">
        <f>IF(Table5[[#This Row],[Position]]="Data Analyst",1,0)</f>
        <v>0</v>
      </c>
      <c r="S1206">
        <f>IF(Table5[[#This Row],[Position]]="Data Engineer",1,0)</f>
        <v>0</v>
      </c>
      <c r="T1206">
        <f>IF(Table5[[#This Row],[Position]]="Risk Analyst",1,0)</f>
        <v>0</v>
      </c>
      <c r="U1206">
        <f>IF(Table5[[#This Row],[Position]]="System Analyst",1,0)</f>
        <v>0</v>
      </c>
      <c r="V1206">
        <f>IF(Table5[[#This Row],[Position]]="Business Analyst",1,0)</f>
        <v>1</v>
      </c>
    </row>
    <row r="1207" spans="1:22" x14ac:dyDescent="0.2">
      <c r="A1207" s="5" t="s">
        <v>105</v>
      </c>
      <c r="B1207" s="5" t="s">
        <v>1605</v>
      </c>
      <c r="C1207" s="5" t="s">
        <v>28</v>
      </c>
      <c r="D1207" s="5" t="s">
        <v>1606</v>
      </c>
      <c r="E1207" s="5" t="s">
        <v>1835</v>
      </c>
      <c r="F1207" s="5" t="s">
        <v>1835</v>
      </c>
      <c r="G1207" s="5" t="s">
        <v>1835</v>
      </c>
      <c r="H1207" s="5" t="s">
        <v>146</v>
      </c>
      <c r="I1207" s="5" t="s">
        <v>2205</v>
      </c>
      <c r="J1207" s="5" t="s">
        <v>20</v>
      </c>
      <c r="K1207" s="5" t="s">
        <v>32</v>
      </c>
      <c r="L1207" s="5" t="s">
        <v>33</v>
      </c>
      <c r="M1207" s="17">
        <v>76065.600000000006</v>
      </c>
      <c r="N1207" s="17">
        <v>76065.600000000006</v>
      </c>
      <c r="O1207" s="18">
        <v>76065.600000000006</v>
      </c>
      <c r="P1207">
        <f t="shared" si="36"/>
        <v>0</v>
      </c>
      <c r="Q1207" t="str">
        <f t="shared" si="37"/>
        <v>Central Canada</v>
      </c>
      <c r="R1207">
        <f>IF(Table5[[#This Row],[Position]]="Data Analyst",1,0)</f>
        <v>1</v>
      </c>
      <c r="S1207">
        <f>IF(Table5[[#This Row],[Position]]="Data Engineer",1,0)</f>
        <v>0</v>
      </c>
      <c r="T1207">
        <f>IF(Table5[[#This Row],[Position]]="Risk Analyst",1,0)</f>
        <v>0</v>
      </c>
      <c r="U1207">
        <f>IF(Table5[[#This Row],[Position]]="System Analyst",1,0)</f>
        <v>0</v>
      </c>
      <c r="V1207">
        <f>IF(Table5[[#This Row],[Position]]="Business Analyst",1,0)</f>
        <v>0</v>
      </c>
    </row>
    <row r="1208" spans="1:22" x14ac:dyDescent="0.2">
      <c r="A1208" s="4" t="s">
        <v>48</v>
      </c>
      <c r="B1208" s="4" t="s">
        <v>565</v>
      </c>
      <c r="C1208" s="4" t="s">
        <v>50</v>
      </c>
      <c r="D1208" s="4" t="s">
        <v>695</v>
      </c>
      <c r="E1208" s="4" t="s">
        <v>204</v>
      </c>
      <c r="F1208" s="4" t="s">
        <v>204</v>
      </c>
      <c r="G1208" s="4" t="s">
        <v>204</v>
      </c>
      <c r="H1208" s="4" t="s">
        <v>31</v>
      </c>
      <c r="I1208" s="4" t="s">
        <v>2206</v>
      </c>
      <c r="J1208" s="4" t="s">
        <v>20</v>
      </c>
      <c r="K1208" s="4" t="s">
        <v>32</v>
      </c>
      <c r="L1208" s="4" t="s">
        <v>21</v>
      </c>
      <c r="M1208" s="15">
        <v>59000</v>
      </c>
      <c r="N1208" s="15">
        <v>65000</v>
      </c>
      <c r="O1208" s="16">
        <v>62000</v>
      </c>
      <c r="P1208">
        <f t="shared" si="36"/>
        <v>0</v>
      </c>
      <c r="Q1208" t="str">
        <f t="shared" si="37"/>
        <v>Central Canada</v>
      </c>
      <c r="R1208">
        <f>IF(Table5[[#This Row],[Position]]="Data Analyst",1,0)</f>
        <v>0</v>
      </c>
      <c r="S1208">
        <f>IF(Table5[[#This Row],[Position]]="Data Engineer",1,0)</f>
        <v>0</v>
      </c>
      <c r="T1208">
        <f>IF(Table5[[#This Row],[Position]]="Risk Analyst",1,0)</f>
        <v>0</v>
      </c>
      <c r="U1208">
        <f>IF(Table5[[#This Row],[Position]]="System Analyst",1,0)</f>
        <v>0</v>
      </c>
      <c r="V1208">
        <f>IF(Table5[[#This Row],[Position]]="Business Analyst",1,0)</f>
        <v>0</v>
      </c>
    </row>
    <row r="1209" spans="1:22" x14ac:dyDescent="0.2">
      <c r="A1209" s="5" t="s">
        <v>13</v>
      </c>
      <c r="B1209" s="5" t="s">
        <v>798</v>
      </c>
      <c r="C1209" s="5" t="s">
        <v>90</v>
      </c>
      <c r="D1209" s="5" t="s">
        <v>2207</v>
      </c>
      <c r="E1209" s="5" t="s">
        <v>123</v>
      </c>
      <c r="F1209" s="5" t="s">
        <v>123</v>
      </c>
      <c r="G1209" s="5" t="s">
        <v>123</v>
      </c>
      <c r="H1209" s="5" t="s">
        <v>31</v>
      </c>
      <c r="I1209" s="5" t="s">
        <v>2208</v>
      </c>
      <c r="J1209" s="5" t="s">
        <v>20</v>
      </c>
      <c r="K1209" s="5" t="s">
        <v>32</v>
      </c>
      <c r="L1209" s="5" t="s">
        <v>33</v>
      </c>
      <c r="M1209" s="17">
        <v>89440</v>
      </c>
      <c r="N1209" s="17">
        <v>89440</v>
      </c>
      <c r="O1209" s="18">
        <v>89440</v>
      </c>
      <c r="P1209">
        <f t="shared" si="36"/>
        <v>0</v>
      </c>
      <c r="Q1209" t="str">
        <f t="shared" si="37"/>
        <v>Central Canada</v>
      </c>
      <c r="R1209">
        <f>IF(Table5[[#This Row],[Position]]="Data Analyst",1,0)</f>
        <v>0</v>
      </c>
      <c r="S1209">
        <f>IF(Table5[[#This Row],[Position]]="Data Engineer",1,0)</f>
        <v>0</v>
      </c>
      <c r="T1209">
        <f>IF(Table5[[#This Row],[Position]]="Risk Analyst",1,0)</f>
        <v>0</v>
      </c>
      <c r="U1209">
        <f>IF(Table5[[#This Row],[Position]]="System Analyst",1,0)</f>
        <v>1</v>
      </c>
      <c r="V1209">
        <f>IF(Table5[[#This Row],[Position]]="Business Analyst",1,0)</f>
        <v>0</v>
      </c>
    </row>
    <row r="1210" spans="1:22" x14ac:dyDescent="0.2">
      <c r="A1210" s="4" t="s">
        <v>55</v>
      </c>
      <c r="B1210" s="4" t="s">
        <v>523</v>
      </c>
      <c r="C1210" s="4" t="s">
        <v>23</v>
      </c>
      <c r="D1210" s="4" t="s">
        <v>524</v>
      </c>
      <c r="E1210" s="4" t="s">
        <v>525</v>
      </c>
      <c r="F1210" s="4" t="s">
        <v>525</v>
      </c>
      <c r="G1210" s="4" t="s">
        <v>525</v>
      </c>
      <c r="H1210" s="4" t="s">
        <v>31</v>
      </c>
      <c r="I1210" s="4" t="s">
        <v>2209</v>
      </c>
      <c r="J1210" s="4" t="s">
        <v>20</v>
      </c>
      <c r="K1210" s="4" t="s">
        <v>32</v>
      </c>
      <c r="L1210" s="4" t="s">
        <v>33</v>
      </c>
      <c r="M1210" s="15">
        <v>90000</v>
      </c>
      <c r="N1210" s="15">
        <v>106000</v>
      </c>
      <c r="O1210" s="16">
        <v>98000</v>
      </c>
      <c r="P1210">
        <f t="shared" si="36"/>
        <v>0</v>
      </c>
      <c r="Q1210" t="str">
        <f t="shared" si="37"/>
        <v>Central Canada</v>
      </c>
      <c r="R1210">
        <f>IF(Table5[[#This Row],[Position]]="Data Analyst",1,0)</f>
        <v>0</v>
      </c>
      <c r="S1210">
        <f>IF(Table5[[#This Row],[Position]]="Data Engineer",1,0)</f>
        <v>0</v>
      </c>
      <c r="T1210">
        <f>IF(Table5[[#This Row],[Position]]="Risk Analyst",1,0)</f>
        <v>0</v>
      </c>
      <c r="U1210">
        <f>IF(Table5[[#This Row],[Position]]="System Analyst",1,0)</f>
        <v>0</v>
      </c>
      <c r="V1210">
        <f>IF(Table5[[#This Row],[Position]]="Business Analyst",1,0)</f>
        <v>1</v>
      </c>
    </row>
    <row r="1211" spans="1:22" x14ac:dyDescent="0.2">
      <c r="A1211" s="5" t="s">
        <v>13</v>
      </c>
      <c r="B1211" s="5" t="s">
        <v>798</v>
      </c>
      <c r="C1211" s="5" t="s">
        <v>90</v>
      </c>
      <c r="D1211" s="5" t="s">
        <v>2210</v>
      </c>
      <c r="E1211" s="5" t="s">
        <v>123</v>
      </c>
      <c r="F1211" s="5" t="s">
        <v>123</v>
      </c>
      <c r="G1211" s="5" t="s">
        <v>123</v>
      </c>
      <c r="H1211" s="5" t="s">
        <v>31</v>
      </c>
      <c r="I1211" s="5" t="s">
        <v>2211</v>
      </c>
      <c r="J1211" s="5" t="s">
        <v>20</v>
      </c>
      <c r="K1211" s="5" t="s">
        <v>32</v>
      </c>
      <c r="L1211" s="5" t="s">
        <v>21</v>
      </c>
      <c r="M1211" s="17">
        <v>88608</v>
      </c>
      <c r="N1211" s="17">
        <v>88608</v>
      </c>
      <c r="O1211" s="18">
        <v>88608</v>
      </c>
      <c r="P1211">
        <f t="shared" si="36"/>
        <v>0</v>
      </c>
      <c r="Q1211" t="str">
        <f t="shared" si="37"/>
        <v>Central Canada</v>
      </c>
      <c r="R1211">
        <f>IF(Table5[[#This Row],[Position]]="Data Analyst",1,0)</f>
        <v>0</v>
      </c>
      <c r="S1211">
        <f>IF(Table5[[#This Row],[Position]]="Data Engineer",1,0)</f>
        <v>0</v>
      </c>
      <c r="T1211">
        <f>IF(Table5[[#This Row],[Position]]="Risk Analyst",1,0)</f>
        <v>0</v>
      </c>
      <c r="U1211">
        <f>IF(Table5[[#This Row],[Position]]="System Analyst",1,0)</f>
        <v>1</v>
      </c>
      <c r="V1211">
        <f>IF(Table5[[#This Row],[Position]]="Business Analyst",1,0)</f>
        <v>0</v>
      </c>
    </row>
    <row r="1212" spans="1:22" x14ac:dyDescent="0.2">
      <c r="A1212" s="4" t="s">
        <v>26</v>
      </c>
      <c r="B1212" s="4" t="s">
        <v>2212</v>
      </c>
      <c r="C1212" s="4" t="s">
        <v>50</v>
      </c>
      <c r="D1212" s="4" t="s">
        <v>1918</v>
      </c>
      <c r="E1212" s="4" t="s">
        <v>1835</v>
      </c>
      <c r="F1212" s="4" t="s">
        <v>1835</v>
      </c>
      <c r="G1212" s="4" t="s">
        <v>1835</v>
      </c>
      <c r="H1212" s="4" t="s">
        <v>146</v>
      </c>
      <c r="I1212" s="4" t="s">
        <v>2213</v>
      </c>
      <c r="J1212" s="4" t="s">
        <v>20</v>
      </c>
      <c r="K1212" s="4" t="s">
        <v>32</v>
      </c>
      <c r="L1212" s="4" t="s">
        <v>21</v>
      </c>
      <c r="M1212" s="15">
        <v>68000</v>
      </c>
      <c r="N1212" s="15">
        <v>86000</v>
      </c>
      <c r="O1212" s="16">
        <v>77000</v>
      </c>
      <c r="P1212">
        <f t="shared" si="36"/>
        <v>0</v>
      </c>
      <c r="Q1212" t="str">
        <f t="shared" si="37"/>
        <v>Central Canada</v>
      </c>
      <c r="R1212">
        <f>IF(Table5[[#This Row],[Position]]="Data Analyst",1,0)</f>
        <v>0</v>
      </c>
      <c r="S1212">
        <f>IF(Table5[[#This Row],[Position]]="Data Engineer",1,0)</f>
        <v>0</v>
      </c>
      <c r="T1212">
        <f>IF(Table5[[#This Row],[Position]]="Risk Analyst",1,0)</f>
        <v>0</v>
      </c>
      <c r="U1212">
        <f>IF(Table5[[#This Row],[Position]]="System Analyst",1,0)</f>
        <v>0</v>
      </c>
      <c r="V1212">
        <f>IF(Table5[[#This Row],[Position]]="Business Analyst",1,0)</f>
        <v>0</v>
      </c>
    </row>
    <row r="1213" spans="1:22" x14ac:dyDescent="0.2">
      <c r="A1213" s="5" t="s">
        <v>26</v>
      </c>
      <c r="B1213" s="5" t="s">
        <v>2214</v>
      </c>
      <c r="C1213" s="5" t="s">
        <v>23</v>
      </c>
      <c r="D1213" s="5" t="s">
        <v>1530</v>
      </c>
      <c r="E1213" s="5" t="s">
        <v>2979</v>
      </c>
      <c r="F1213" s="5" t="s">
        <v>2979</v>
      </c>
      <c r="G1213" s="5" t="s">
        <v>2979</v>
      </c>
      <c r="H1213" s="5" t="s">
        <v>146</v>
      </c>
      <c r="I1213" s="5" t="s">
        <v>2215</v>
      </c>
      <c r="J1213" s="5" t="s">
        <v>20</v>
      </c>
      <c r="K1213" s="5" t="s">
        <v>32</v>
      </c>
      <c r="L1213" s="5" t="s">
        <v>21</v>
      </c>
      <c r="M1213" s="17">
        <v>52000</v>
      </c>
      <c r="N1213" s="17">
        <v>75000</v>
      </c>
      <c r="O1213" s="18">
        <v>63500</v>
      </c>
      <c r="P1213">
        <f t="shared" si="36"/>
        <v>0</v>
      </c>
      <c r="Q1213" t="str">
        <f t="shared" si="37"/>
        <v>Central Canada</v>
      </c>
      <c r="R1213">
        <f>IF(Table5[[#This Row],[Position]]="Data Analyst",1,0)</f>
        <v>0</v>
      </c>
      <c r="S1213">
        <f>IF(Table5[[#This Row],[Position]]="Data Engineer",1,0)</f>
        <v>0</v>
      </c>
      <c r="T1213">
        <f>IF(Table5[[#This Row],[Position]]="Risk Analyst",1,0)</f>
        <v>0</v>
      </c>
      <c r="U1213">
        <f>IF(Table5[[#This Row],[Position]]="System Analyst",1,0)</f>
        <v>0</v>
      </c>
      <c r="V1213">
        <f>IF(Table5[[#This Row],[Position]]="Business Analyst",1,0)</f>
        <v>1</v>
      </c>
    </row>
    <row r="1214" spans="1:22" x14ac:dyDescent="0.2">
      <c r="A1214" s="4" t="s">
        <v>105</v>
      </c>
      <c r="B1214" s="4" t="s">
        <v>510</v>
      </c>
      <c r="C1214" s="4" t="s">
        <v>28</v>
      </c>
      <c r="D1214" s="4" t="s">
        <v>2216</v>
      </c>
      <c r="E1214" s="4" t="s">
        <v>99</v>
      </c>
      <c r="F1214" s="4" t="s">
        <v>99</v>
      </c>
      <c r="G1214" s="4" t="s">
        <v>99</v>
      </c>
      <c r="H1214" s="4" t="s">
        <v>100</v>
      </c>
      <c r="I1214" s="4" t="s">
        <v>2217</v>
      </c>
      <c r="J1214" s="4" t="s">
        <v>45</v>
      </c>
      <c r="K1214" s="4" t="s">
        <v>32</v>
      </c>
      <c r="L1214" s="4" t="s">
        <v>241</v>
      </c>
      <c r="M1214" s="15">
        <v>49000</v>
      </c>
      <c r="N1214" s="15">
        <v>95000</v>
      </c>
      <c r="O1214" s="16">
        <v>72000</v>
      </c>
      <c r="P1214">
        <f t="shared" si="36"/>
        <v>0</v>
      </c>
      <c r="Q1214" t="str">
        <f t="shared" si="37"/>
        <v>Western Canada</v>
      </c>
      <c r="R1214">
        <f>IF(Table5[[#This Row],[Position]]="Data Analyst",1,0)</f>
        <v>1</v>
      </c>
      <c r="S1214">
        <f>IF(Table5[[#This Row],[Position]]="Data Engineer",1,0)</f>
        <v>0</v>
      </c>
      <c r="T1214">
        <f>IF(Table5[[#This Row],[Position]]="Risk Analyst",1,0)</f>
        <v>0</v>
      </c>
      <c r="U1214">
        <f>IF(Table5[[#This Row],[Position]]="System Analyst",1,0)</f>
        <v>0</v>
      </c>
      <c r="V1214">
        <f>IF(Table5[[#This Row],[Position]]="Business Analyst",1,0)</f>
        <v>0</v>
      </c>
    </row>
    <row r="1215" spans="1:22" x14ac:dyDescent="0.2">
      <c r="A1215" s="5" t="s">
        <v>105</v>
      </c>
      <c r="B1215" s="5" t="s">
        <v>832</v>
      </c>
      <c r="C1215" s="5" t="s">
        <v>28</v>
      </c>
      <c r="D1215" s="5" t="s">
        <v>833</v>
      </c>
      <c r="E1215" s="5" t="s">
        <v>37</v>
      </c>
      <c r="F1215" s="5" t="s">
        <v>37</v>
      </c>
      <c r="G1215" s="5" t="s">
        <v>37</v>
      </c>
      <c r="H1215" s="5" t="s">
        <v>31</v>
      </c>
      <c r="I1215" s="5" t="s">
        <v>2218</v>
      </c>
      <c r="J1215" s="5" t="s">
        <v>45</v>
      </c>
      <c r="K1215" s="5" t="s">
        <v>32</v>
      </c>
      <c r="L1215" s="5" t="s">
        <v>241</v>
      </c>
      <c r="M1215" s="17">
        <v>80000</v>
      </c>
      <c r="N1215" s="17">
        <v>110000</v>
      </c>
      <c r="O1215" s="18">
        <v>95000</v>
      </c>
      <c r="P1215">
        <f t="shared" si="36"/>
        <v>0</v>
      </c>
      <c r="Q1215" t="str">
        <f t="shared" si="37"/>
        <v>Central Canada</v>
      </c>
      <c r="R1215">
        <f>IF(Table5[[#This Row],[Position]]="Data Analyst",1,0)</f>
        <v>1</v>
      </c>
      <c r="S1215">
        <f>IF(Table5[[#This Row],[Position]]="Data Engineer",1,0)</f>
        <v>0</v>
      </c>
      <c r="T1215">
        <f>IF(Table5[[#This Row],[Position]]="Risk Analyst",1,0)</f>
        <v>0</v>
      </c>
      <c r="U1215">
        <f>IF(Table5[[#This Row],[Position]]="System Analyst",1,0)</f>
        <v>0</v>
      </c>
      <c r="V1215">
        <f>IF(Table5[[#This Row],[Position]]="Business Analyst",1,0)</f>
        <v>0</v>
      </c>
    </row>
    <row r="1216" spans="1:22" x14ac:dyDescent="0.2">
      <c r="A1216" s="4" t="s">
        <v>22</v>
      </c>
      <c r="B1216" s="4" t="s">
        <v>23</v>
      </c>
      <c r="C1216" s="4" t="s">
        <v>23</v>
      </c>
      <c r="D1216" s="4" t="s">
        <v>127</v>
      </c>
      <c r="E1216" s="4" t="s">
        <v>128</v>
      </c>
      <c r="F1216" s="4" t="s">
        <v>128</v>
      </c>
      <c r="G1216" s="4" t="s">
        <v>128</v>
      </c>
      <c r="H1216" s="4" t="s">
        <v>100</v>
      </c>
      <c r="I1216" s="4" t="s">
        <v>2219</v>
      </c>
      <c r="J1216" s="4" t="s">
        <v>20</v>
      </c>
      <c r="K1216" s="4" t="s">
        <v>32</v>
      </c>
      <c r="L1216" s="4" t="s">
        <v>130</v>
      </c>
      <c r="M1216" s="15">
        <v>65000</v>
      </c>
      <c r="N1216" s="15">
        <v>87000</v>
      </c>
      <c r="O1216" s="16">
        <v>76000</v>
      </c>
      <c r="P1216">
        <f t="shared" si="36"/>
        <v>0</v>
      </c>
      <c r="Q1216" t="str">
        <f t="shared" si="37"/>
        <v>Western Canada</v>
      </c>
      <c r="R1216">
        <f>IF(Table5[[#This Row],[Position]]="Data Analyst",1,0)</f>
        <v>0</v>
      </c>
      <c r="S1216">
        <f>IF(Table5[[#This Row],[Position]]="Data Engineer",1,0)</f>
        <v>0</v>
      </c>
      <c r="T1216">
        <f>IF(Table5[[#This Row],[Position]]="Risk Analyst",1,0)</f>
        <v>0</v>
      </c>
      <c r="U1216">
        <f>IF(Table5[[#This Row],[Position]]="System Analyst",1,0)</f>
        <v>0</v>
      </c>
      <c r="V1216">
        <f>IF(Table5[[#This Row],[Position]]="Business Analyst",1,0)</f>
        <v>1</v>
      </c>
    </row>
    <row r="1217" spans="1:22" x14ac:dyDescent="0.2">
      <c r="A1217" s="5" t="s">
        <v>55</v>
      </c>
      <c r="B1217" s="5" t="s">
        <v>430</v>
      </c>
      <c r="C1217" s="5" t="s">
        <v>67</v>
      </c>
      <c r="D1217" s="5" t="s">
        <v>431</v>
      </c>
      <c r="E1217" s="5" t="s">
        <v>1835</v>
      </c>
      <c r="F1217" s="5" t="s">
        <v>1835</v>
      </c>
      <c r="G1217" s="5" t="s">
        <v>1835</v>
      </c>
      <c r="H1217" s="5" t="s">
        <v>146</v>
      </c>
      <c r="I1217" s="5" t="s">
        <v>2220</v>
      </c>
      <c r="J1217" s="5" t="s">
        <v>20</v>
      </c>
      <c r="K1217" s="5" t="s">
        <v>32</v>
      </c>
      <c r="L1217" s="5" t="s">
        <v>241</v>
      </c>
      <c r="M1217" s="17">
        <v>104000</v>
      </c>
      <c r="N1217" s="17">
        <v>104000</v>
      </c>
      <c r="O1217" s="18">
        <v>104000</v>
      </c>
      <c r="P1217">
        <f t="shared" si="36"/>
        <v>0</v>
      </c>
      <c r="Q1217" t="str">
        <f t="shared" si="37"/>
        <v>Central Canada</v>
      </c>
      <c r="R1217">
        <f>IF(Table5[[#This Row],[Position]]="Data Analyst",1,0)</f>
        <v>0</v>
      </c>
      <c r="S1217">
        <f>IF(Table5[[#This Row],[Position]]="Data Engineer",1,0)</f>
        <v>0</v>
      </c>
      <c r="T1217">
        <f>IF(Table5[[#This Row],[Position]]="Risk Analyst",1,0)</f>
        <v>0</v>
      </c>
      <c r="U1217">
        <f>IF(Table5[[#This Row],[Position]]="System Analyst",1,0)</f>
        <v>0</v>
      </c>
      <c r="V1217">
        <f>IF(Table5[[#This Row],[Position]]="Business Analyst",1,0)</f>
        <v>0</v>
      </c>
    </row>
    <row r="1218" spans="1:22" x14ac:dyDescent="0.2">
      <c r="A1218" s="4" t="s">
        <v>81</v>
      </c>
      <c r="B1218" s="4" t="s">
        <v>1790</v>
      </c>
      <c r="C1218" s="4" t="s">
        <v>23</v>
      </c>
      <c r="D1218" s="4" t="s">
        <v>484</v>
      </c>
      <c r="E1218" s="4" t="s">
        <v>37</v>
      </c>
      <c r="F1218" s="4" t="s">
        <v>37</v>
      </c>
      <c r="G1218" s="4" t="s">
        <v>37</v>
      </c>
      <c r="H1218" s="4" t="s">
        <v>31</v>
      </c>
      <c r="I1218" s="4" t="s">
        <v>2221</v>
      </c>
      <c r="J1218" s="4" t="s">
        <v>375</v>
      </c>
      <c r="K1218" s="4" t="s">
        <v>32</v>
      </c>
      <c r="L1218" s="4" t="s">
        <v>33</v>
      </c>
      <c r="M1218" s="15">
        <v>60000</v>
      </c>
      <c r="N1218" s="15">
        <v>100000</v>
      </c>
      <c r="O1218" s="16">
        <v>80000</v>
      </c>
      <c r="P1218">
        <f t="shared" si="36"/>
        <v>0</v>
      </c>
      <c r="Q1218" t="str">
        <f t="shared" si="37"/>
        <v>Central Canada</v>
      </c>
      <c r="R1218">
        <f>IF(Table5[[#This Row],[Position]]="Data Analyst",1,0)</f>
        <v>0</v>
      </c>
      <c r="S1218">
        <f>IF(Table5[[#This Row],[Position]]="Data Engineer",1,0)</f>
        <v>0</v>
      </c>
      <c r="T1218">
        <f>IF(Table5[[#This Row],[Position]]="Risk Analyst",1,0)</f>
        <v>0</v>
      </c>
      <c r="U1218">
        <f>IF(Table5[[#This Row],[Position]]="System Analyst",1,0)</f>
        <v>0</v>
      </c>
      <c r="V1218">
        <f>IF(Table5[[#This Row],[Position]]="Business Analyst",1,0)</f>
        <v>1</v>
      </c>
    </row>
    <row r="1219" spans="1:22" x14ac:dyDescent="0.2">
      <c r="A1219" s="5" t="s">
        <v>48</v>
      </c>
      <c r="B1219" s="5" t="s">
        <v>412</v>
      </c>
      <c r="C1219" s="5" t="s">
        <v>50</v>
      </c>
      <c r="D1219" s="5" t="s">
        <v>404</v>
      </c>
      <c r="E1219" s="5" t="s">
        <v>37</v>
      </c>
      <c r="F1219" s="5" t="s">
        <v>37</v>
      </c>
      <c r="G1219" s="5" t="s">
        <v>37</v>
      </c>
      <c r="H1219" s="5" t="s">
        <v>31</v>
      </c>
      <c r="I1219" s="5" t="s">
        <v>2222</v>
      </c>
      <c r="J1219" s="5" t="s">
        <v>20</v>
      </c>
      <c r="K1219" s="5" t="s">
        <v>32</v>
      </c>
      <c r="L1219" s="5" t="s">
        <v>21</v>
      </c>
      <c r="M1219" s="17">
        <v>60000</v>
      </c>
      <c r="N1219" s="17">
        <v>75000</v>
      </c>
      <c r="O1219" s="18">
        <v>67500</v>
      </c>
      <c r="P1219">
        <f t="shared" ref="P1219:P1282" si="38">IF(F1219="Remote",1,0)</f>
        <v>0</v>
      </c>
      <c r="Q1219" t="str">
        <f t="shared" ref="Q1219:Q1282" si="39">IF(OR(H1219="AB",H1219="BC",H1219="SK"),"Western Canada",
 IF(OR(H1219="ON",H1219="QC",H1219="MB"),"Central Canada",
 IF(OR(H1219="NS",H1219="NB",H1219="PE",H1219="NL"),"Atlantic Canada",
 "Northern Canada")))</f>
        <v>Central Canada</v>
      </c>
      <c r="R1219">
        <f>IF(Table5[[#This Row],[Position]]="Data Analyst",1,0)</f>
        <v>0</v>
      </c>
      <c r="S1219">
        <f>IF(Table5[[#This Row],[Position]]="Data Engineer",1,0)</f>
        <v>0</v>
      </c>
      <c r="T1219">
        <f>IF(Table5[[#This Row],[Position]]="Risk Analyst",1,0)</f>
        <v>0</v>
      </c>
      <c r="U1219">
        <f>IF(Table5[[#This Row],[Position]]="System Analyst",1,0)</f>
        <v>0</v>
      </c>
      <c r="V1219">
        <f>IF(Table5[[#This Row],[Position]]="Business Analyst",1,0)</f>
        <v>0</v>
      </c>
    </row>
    <row r="1220" spans="1:22" x14ac:dyDescent="0.2">
      <c r="A1220" s="4" t="s">
        <v>81</v>
      </c>
      <c r="B1220" s="4" t="s">
        <v>1417</v>
      </c>
      <c r="C1220" s="4" t="s">
        <v>50</v>
      </c>
      <c r="D1220" s="4" t="s">
        <v>68</v>
      </c>
      <c r="E1220" s="4" t="s">
        <v>37</v>
      </c>
      <c r="F1220" s="4" t="s">
        <v>37</v>
      </c>
      <c r="G1220" s="4" t="s">
        <v>37</v>
      </c>
      <c r="H1220" s="4" t="s">
        <v>31</v>
      </c>
      <c r="I1220" s="4" t="s">
        <v>2223</v>
      </c>
      <c r="J1220" s="4" t="s">
        <v>45</v>
      </c>
      <c r="K1220" s="4" t="s">
        <v>32</v>
      </c>
      <c r="L1220" s="4" t="s">
        <v>46</v>
      </c>
      <c r="M1220" s="15">
        <v>72000</v>
      </c>
      <c r="N1220" s="15">
        <v>80000</v>
      </c>
      <c r="O1220" s="16">
        <v>76000</v>
      </c>
      <c r="P1220">
        <f t="shared" si="38"/>
        <v>0</v>
      </c>
      <c r="Q1220" t="str">
        <f t="shared" si="39"/>
        <v>Central Canada</v>
      </c>
      <c r="R1220">
        <f>IF(Table5[[#This Row],[Position]]="Data Analyst",1,0)</f>
        <v>0</v>
      </c>
      <c r="S1220">
        <f>IF(Table5[[#This Row],[Position]]="Data Engineer",1,0)</f>
        <v>0</v>
      </c>
      <c r="T1220">
        <f>IF(Table5[[#This Row],[Position]]="Risk Analyst",1,0)</f>
        <v>0</v>
      </c>
      <c r="U1220">
        <f>IF(Table5[[#This Row],[Position]]="System Analyst",1,0)</f>
        <v>0</v>
      </c>
      <c r="V1220">
        <f>IF(Table5[[#This Row],[Position]]="Business Analyst",1,0)</f>
        <v>0</v>
      </c>
    </row>
    <row r="1221" spans="1:22" x14ac:dyDescent="0.2">
      <c r="A1221" s="5" t="s">
        <v>55</v>
      </c>
      <c r="B1221" s="5" t="s">
        <v>446</v>
      </c>
      <c r="C1221" s="5" t="s">
        <v>50</v>
      </c>
      <c r="D1221" s="5" t="s">
        <v>447</v>
      </c>
      <c r="E1221" s="5" t="s">
        <v>123</v>
      </c>
      <c r="F1221" s="5" t="s">
        <v>123</v>
      </c>
      <c r="G1221" s="5" t="s">
        <v>123</v>
      </c>
      <c r="H1221" s="5" t="s">
        <v>31</v>
      </c>
      <c r="I1221" s="5" t="s">
        <v>2224</v>
      </c>
      <c r="J1221" s="5" t="s">
        <v>20</v>
      </c>
      <c r="K1221" s="5" t="s">
        <v>32</v>
      </c>
      <c r="L1221" s="5" t="s">
        <v>21</v>
      </c>
      <c r="M1221" s="17">
        <v>65000</v>
      </c>
      <c r="N1221" s="17">
        <v>100000</v>
      </c>
      <c r="O1221" s="18">
        <v>82500</v>
      </c>
      <c r="P1221">
        <f t="shared" si="38"/>
        <v>0</v>
      </c>
      <c r="Q1221" t="str">
        <f t="shared" si="39"/>
        <v>Central Canada</v>
      </c>
      <c r="R1221">
        <f>IF(Table5[[#This Row],[Position]]="Data Analyst",1,0)</f>
        <v>0</v>
      </c>
      <c r="S1221">
        <f>IF(Table5[[#This Row],[Position]]="Data Engineer",1,0)</f>
        <v>0</v>
      </c>
      <c r="T1221">
        <f>IF(Table5[[#This Row],[Position]]="Risk Analyst",1,0)</f>
        <v>0</v>
      </c>
      <c r="U1221">
        <f>IF(Table5[[#This Row],[Position]]="System Analyst",1,0)</f>
        <v>0</v>
      </c>
      <c r="V1221">
        <f>IF(Table5[[#This Row],[Position]]="Business Analyst",1,0)</f>
        <v>0</v>
      </c>
    </row>
    <row r="1222" spans="1:22" x14ac:dyDescent="0.2">
      <c r="A1222" s="4" t="s">
        <v>88</v>
      </c>
      <c r="B1222" s="4" t="s">
        <v>1808</v>
      </c>
      <c r="C1222" s="4" t="s">
        <v>90</v>
      </c>
      <c r="D1222" s="4" t="s">
        <v>1809</v>
      </c>
      <c r="E1222" s="4" t="s">
        <v>1989</v>
      </c>
      <c r="F1222" s="4" t="s">
        <v>1989</v>
      </c>
      <c r="G1222" s="4" t="s">
        <v>1989</v>
      </c>
      <c r="H1222" s="4" t="s">
        <v>31</v>
      </c>
      <c r="I1222" s="4" t="s">
        <v>2225</v>
      </c>
      <c r="J1222" s="4" t="s">
        <v>20</v>
      </c>
      <c r="K1222" s="4" t="s">
        <v>32</v>
      </c>
      <c r="L1222" s="4" t="s">
        <v>21</v>
      </c>
      <c r="M1222" s="15">
        <v>85816.8</v>
      </c>
      <c r="N1222" s="15">
        <v>91520</v>
      </c>
      <c r="O1222" s="16">
        <v>88668.4</v>
      </c>
      <c r="P1222">
        <f t="shared" si="38"/>
        <v>0</v>
      </c>
      <c r="Q1222" t="str">
        <f t="shared" si="39"/>
        <v>Central Canada</v>
      </c>
      <c r="R1222">
        <f>IF(Table5[[#This Row],[Position]]="Data Analyst",1,0)</f>
        <v>0</v>
      </c>
      <c r="S1222">
        <f>IF(Table5[[#This Row],[Position]]="Data Engineer",1,0)</f>
        <v>0</v>
      </c>
      <c r="T1222">
        <f>IF(Table5[[#This Row],[Position]]="Risk Analyst",1,0)</f>
        <v>0</v>
      </c>
      <c r="U1222">
        <f>IF(Table5[[#This Row],[Position]]="System Analyst",1,0)</f>
        <v>1</v>
      </c>
      <c r="V1222">
        <f>IF(Table5[[#This Row],[Position]]="Business Analyst",1,0)</f>
        <v>0</v>
      </c>
    </row>
    <row r="1223" spans="1:22" x14ac:dyDescent="0.2">
      <c r="A1223" s="5" t="s">
        <v>88</v>
      </c>
      <c r="B1223" s="5" t="s">
        <v>1273</v>
      </c>
      <c r="C1223" s="5" t="s">
        <v>90</v>
      </c>
      <c r="D1223" s="5" t="s">
        <v>1274</v>
      </c>
      <c r="E1223" s="5" t="s">
        <v>37</v>
      </c>
      <c r="F1223" s="5" t="s">
        <v>37</v>
      </c>
      <c r="G1223" s="5" t="s">
        <v>37</v>
      </c>
      <c r="H1223" s="5" t="s">
        <v>31</v>
      </c>
      <c r="I1223" s="5" t="s">
        <v>2226</v>
      </c>
      <c r="J1223" s="5" t="s">
        <v>20</v>
      </c>
      <c r="K1223" s="5" t="s">
        <v>32</v>
      </c>
      <c r="L1223" s="5" t="s">
        <v>21</v>
      </c>
      <c r="M1223" s="17">
        <v>78000</v>
      </c>
      <c r="N1223" s="17">
        <v>100000</v>
      </c>
      <c r="O1223" s="18">
        <v>89000</v>
      </c>
      <c r="P1223">
        <f t="shared" si="38"/>
        <v>0</v>
      </c>
      <c r="Q1223" t="str">
        <f t="shared" si="39"/>
        <v>Central Canada</v>
      </c>
      <c r="R1223">
        <f>IF(Table5[[#This Row],[Position]]="Data Analyst",1,0)</f>
        <v>0</v>
      </c>
      <c r="S1223">
        <f>IF(Table5[[#This Row],[Position]]="Data Engineer",1,0)</f>
        <v>0</v>
      </c>
      <c r="T1223">
        <f>IF(Table5[[#This Row],[Position]]="Risk Analyst",1,0)</f>
        <v>0</v>
      </c>
      <c r="U1223">
        <f>IF(Table5[[#This Row],[Position]]="System Analyst",1,0)</f>
        <v>1</v>
      </c>
      <c r="V1223">
        <f>IF(Table5[[#This Row],[Position]]="Business Analyst",1,0)</f>
        <v>0</v>
      </c>
    </row>
    <row r="1224" spans="1:22" x14ac:dyDescent="0.2">
      <c r="A1224" s="4" t="s">
        <v>13</v>
      </c>
      <c r="B1224" s="4" t="s">
        <v>1708</v>
      </c>
      <c r="C1224" s="4" t="s">
        <v>35</v>
      </c>
      <c r="D1224" s="4" t="s">
        <v>1709</v>
      </c>
      <c r="E1224" s="4" t="s">
        <v>1710</v>
      </c>
      <c r="F1224" s="4" t="s">
        <v>1710</v>
      </c>
      <c r="G1224" s="4" t="s">
        <v>1710</v>
      </c>
      <c r="H1224" s="4" t="s">
        <v>18</v>
      </c>
      <c r="I1224" s="4" t="s">
        <v>2227</v>
      </c>
      <c r="J1224" s="4" t="s">
        <v>45</v>
      </c>
      <c r="K1224" s="4" t="s">
        <v>32</v>
      </c>
      <c r="L1224" s="4" t="s">
        <v>21</v>
      </c>
      <c r="M1224" s="15">
        <v>47000</v>
      </c>
      <c r="N1224" s="15">
        <v>70000</v>
      </c>
      <c r="O1224" s="16">
        <v>58500</v>
      </c>
      <c r="P1224">
        <f t="shared" si="38"/>
        <v>0</v>
      </c>
      <c r="Q1224" t="str">
        <f t="shared" si="39"/>
        <v>Northern Canada</v>
      </c>
      <c r="R1224">
        <f>IF(Table5[[#This Row],[Position]]="Data Analyst",1,0)</f>
        <v>0</v>
      </c>
      <c r="S1224">
        <f>IF(Table5[[#This Row],[Position]]="Data Engineer",1,0)</f>
        <v>1</v>
      </c>
      <c r="T1224">
        <f>IF(Table5[[#This Row],[Position]]="Risk Analyst",1,0)</f>
        <v>0</v>
      </c>
      <c r="U1224">
        <f>IF(Table5[[#This Row],[Position]]="System Analyst",1,0)</f>
        <v>0</v>
      </c>
      <c r="V1224">
        <f>IF(Table5[[#This Row],[Position]]="Business Analyst",1,0)</f>
        <v>0</v>
      </c>
    </row>
    <row r="1225" spans="1:22" x14ac:dyDescent="0.2">
      <c r="A1225" s="5" t="s">
        <v>105</v>
      </c>
      <c r="B1225" s="5" t="s">
        <v>28</v>
      </c>
      <c r="C1225" s="5" t="s">
        <v>28</v>
      </c>
      <c r="D1225" s="5" t="s">
        <v>2228</v>
      </c>
      <c r="E1225" s="5" t="s">
        <v>1835</v>
      </c>
      <c r="F1225" s="5" t="s">
        <v>1835</v>
      </c>
      <c r="G1225" s="5" t="s">
        <v>1835</v>
      </c>
      <c r="H1225" s="5" t="s">
        <v>146</v>
      </c>
      <c r="I1225" s="5" t="s">
        <v>2229</v>
      </c>
      <c r="J1225" s="5" t="s">
        <v>20</v>
      </c>
      <c r="K1225" s="5" t="s">
        <v>32</v>
      </c>
      <c r="L1225" s="5" t="s">
        <v>21</v>
      </c>
      <c r="M1225" s="17">
        <v>76000</v>
      </c>
      <c r="N1225" s="17">
        <v>106000</v>
      </c>
      <c r="O1225" s="18">
        <v>91000</v>
      </c>
      <c r="P1225">
        <f t="shared" si="38"/>
        <v>0</v>
      </c>
      <c r="Q1225" t="str">
        <f t="shared" si="39"/>
        <v>Central Canada</v>
      </c>
      <c r="R1225">
        <f>IF(Table5[[#This Row],[Position]]="Data Analyst",1,0)</f>
        <v>1</v>
      </c>
      <c r="S1225">
        <f>IF(Table5[[#This Row],[Position]]="Data Engineer",1,0)</f>
        <v>0</v>
      </c>
      <c r="T1225">
        <f>IF(Table5[[#This Row],[Position]]="Risk Analyst",1,0)</f>
        <v>0</v>
      </c>
      <c r="U1225">
        <f>IF(Table5[[#This Row],[Position]]="System Analyst",1,0)</f>
        <v>0</v>
      </c>
      <c r="V1225">
        <f>IF(Table5[[#This Row],[Position]]="Business Analyst",1,0)</f>
        <v>0</v>
      </c>
    </row>
    <row r="1226" spans="1:22" x14ac:dyDescent="0.2">
      <c r="A1226" s="4" t="s">
        <v>88</v>
      </c>
      <c r="B1226" s="4" t="s">
        <v>537</v>
      </c>
      <c r="C1226" s="4" t="s">
        <v>90</v>
      </c>
      <c r="D1226" s="4" t="s">
        <v>538</v>
      </c>
      <c r="E1226" s="4" t="s">
        <v>539</v>
      </c>
      <c r="F1226" s="4" t="s">
        <v>539</v>
      </c>
      <c r="G1226" s="4" t="s">
        <v>539</v>
      </c>
      <c r="H1226" s="4" t="s">
        <v>540</v>
      </c>
      <c r="I1226" s="4" t="s">
        <v>2230</v>
      </c>
      <c r="J1226" s="4" t="s">
        <v>20</v>
      </c>
      <c r="K1226" s="4" t="s">
        <v>32</v>
      </c>
      <c r="L1226" s="4" t="s">
        <v>21</v>
      </c>
      <c r="M1226" s="15">
        <v>45000</v>
      </c>
      <c r="N1226" s="15">
        <v>90000</v>
      </c>
      <c r="O1226" s="16">
        <v>67500</v>
      </c>
      <c r="P1226">
        <f t="shared" si="38"/>
        <v>0</v>
      </c>
      <c r="Q1226" t="str">
        <f t="shared" si="39"/>
        <v>Northern Canada</v>
      </c>
      <c r="R1226">
        <f>IF(Table5[[#This Row],[Position]]="Data Analyst",1,0)</f>
        <v>0</v>
      </c>
      <c r="S1226">
        <f>IF(Table5[[#This Row],[Position]]="Data Engineer",1,0)</f>
        <v>0</v>
      </c>
      <c r="T1226">
        <f>IF(Table5[[#This Row],[Position]]="Risk Analyst",1,0)</f>
        <v>0</v>
      </c>
      <c r="U1226">
        <f>IF(Table5[[#This Row],[Position]]="System Analyst",1,0)</f>
        <v>1</v>
      </c>
      <c r="V1226">
        <f>IF(Table5[[#This Row],[Position]]="Business Analyst",1,0)</f>
        <v>0</v>
      </c>
    </row>
    <row r="1227" spans="1:22" x14ac:dyDescent="0.2">
      <c r="A1227" s="5" t="s">
        <v>81</v>
      </c>
      <c r="B1227" s="5" t="s">
        <v>434</v>
      </c>
      <c r="C1227" s="5" t="s">
        <v>50</v>
      </c>
      <c r="D1227" s="5" t="s">
        <v>435</v>
      </c>
      <c r="E1227" s="5" t="s">
        <v>37</v>
      </c>
      <c r="F1227" s="5" t="s">
        <v>37</v>
      </c>
      <c r="G1227" s="5" t="s">
        <v>37</v>
      </c>
      <c r="H1227" s="5" t="s">
        <v>31</v>
      </c>
      <c r="I1227" s="5" t="s">
        <v>2231</v>
      </c>
      <c r="J1227" s="5" t="s">
        <v>45</v>
      </c>
      <c r="K1227" s="5" t="s">
        <v>32</v>
      </c>
      <c r="L1227" s="5" t="s">
        <v>33</v>
      </c>
      <c r="M1227" s="17">
        <v>55000</v>
      </c>
      <c r="N1227" s="17">
        <v>80000</v>
      </c>
      <c r="O1227" s="18">
        <v>67500</v>
      </c>
      <c r="P1227">
        <f t="shared" si="38"/>
        <v>0</v>
      </c>
      <c r="Q1227" t="str">
        <f t="shared" si="39"/>
        <v>Central Canada</v>
      </c>
      <c r="R1227">
        <f>IF(Table5[[#This Row],[Position]]="Data Analyst",1,0)</f>
        <v>0</v>
      </c>
      <c r="S1227">
        <f>IF(Table5[[#This Row],[Position]]="Data Engineer",1,0)</f>
        <v>0</v>
      </c>
      <c r="T1227">
        <f>IF(Table5[[#This Row],[Position]]="Risk Analyst",1,0)</f>
        <v>0</v>
      </c>
      <c r="U1227">
        <f>IF(Table5[[#This Row],[Position]]="System Analyst",1,0)</f>
        <v>0</v>
      </c>
      <c r="V1227">
        <f>IF(Table5[[#This Row],[Position]]="Business Analyst",1,0)</f>
        <v>0</v>
      </c>
    </row>
    <row r="1228" spans="1:22" x14ac:dyDescent="0.2">
      <c r="A1228" s="4" t="s">
        <v>22</v>
      </c>
      <c r="B1228" s="4" t="s">
        <v>23</v>
      </c>
      <c r="C1228" s="4" t="s">
        <v>23</v>
      </c>
      <c r="D1228" s="4" t="s">
        <v>2232</v>
      </c>
      <c r="E1228" s="4" t="s">
        <v>37</v>
      </c>
      <c r="F1228" s="4" t="s">
        <v>37</v>
      </c>
      <c r="G1228" s="4" t="s">
        <v>37</v>
      </c>
      <c r="H1228" s="4" t="s">
        <v>31</v>
      </c>
      <c r="I1228" s="4" t="s">
        <v>2233</v>
      </c>
      <c r="J1228" s="4" t="s">
        <v>20</v>
      </c>
      <c r="K1228" s="4" t="s">
        <v>32</v>
      </c>
      <c r="L1228" s="4" t="s">
        <v>241</v>
      </c>
      <c r="M1228" s="15">
        <v>57000</v>
      </c>
      <c r="N1228" s="15">
        <v>82000</v>
      </c>
      <c r="O1228" s="16">
        <v>69500</v>
      </c>
      <c r="P1228">
        <f t="shared" si="38"/>
        <v>0</v>
      </c>
      <c r="Q1228" t="str">
        <f t="shared" si="39"/>
        <v>Central Canada</v>
      </c>
      <c r="R1228">
        <f>IF(Table5[[#This Row],[Position]]="Data Analyst",1,0)</f>
        <v>0</v>
      </c>
      <c r="S1228">
        <f>IF(Table5[[#This Row],[Position]]="Data Engineer",1,0)</f>
        <v>0</v>
      </c>
      <c r="T1228">
        <f>IF(Table5[[#This Row],[Position]]="Risk Analyst",1,0)</f>
        <v>0</v>
      </c>
      <c r="U1228">
        <f>IF(Table5[[#This Row],[Position]]="System Analyst",1,0)</f>
        <v>0</v>
      </c>
      <c r="V1228">
        <f>IF(Table5[[#This Row],[Position]]="Business Analyst",1,0)</f>
        <v>1</v>
      </c>
    </row>
    <row r="1229" spans="1:22" x14ac:dyDescent="0.2">
      <c r="A1229" s="5" t="s">
        <v>13</v>
      </c>
      <c r="B1229" s="5" t="s">
        <v>798</v>
      </c>
      <c r="C1229" s="5" t="s">
        <v>90</v>
      </c>
      <c r="D1229" s="5" t="s">
        <v>2234</v>
      </c>
      <c r="E1229" s="5" t="s">
        <v>323</v>
      </c>
      <c r="F1229" s="5" t="s">
        <v>323</v>
      </c>
      <c r="G1229" s="5" t="s">
        <v>323</v>
      </c>
      <c r="H1229" s="5" t="s">
        <v>53</v>
      </c>
      <c r="I1229" s="5" t="s">
        <v>2235</v>
      </c>
      <c r="J1229" s="5" t="s">
        <v>20</v>
      </c>
      <c r="K1229" s="5" t="s">
        <v>32</v>
      </c>
      <c r="L1229" s="5" t="s">
        <v>21</v>
      </c>
      <c r="M1229" s="17">
        <v>76960</v>
      </c>
      <c r="N1229" s="17">
        <v>76960</v>
      </c>
      <c r="O1229" s="18">
        <v>76960</v>
      </c>
      <c r="P1229">
        <f t="shared" si="38"/>
        <v>0</v>
      </c>
      <c r="Q1229" t="str">
        <f t="shared" si="39"/>
        <v>Western Canada</v>
      </c>
      <c r="R1229">
        <f>IF(Table5[[#This Row],[Position]]="Data Analyst",1,0)</f>
        <v>0</v>
      </c>
      <c r="S1229">
        <f>IF(Table5[[#This Row],[Position]]="Data Engineer",1,0)</f>
        <v>0</v>
      </c>
      <c r="T1229">
        <f>IF(Table5[[#This Row],[Position]]="Risk Analyst",1,0)</f>
        <v>0</v>
      </c>
      <c r="U1229">
        <f>IF(Table5[[#This Row],[Position]]="System Analyst",1,0)</f>
        <v>1</v>
      </c>
      <c r="V1229">
        <f>IF(Table5[[#This Row],[Position]]="Business Analyst",1,0)</f>
        <v>0</v>
      </c>
    </row>
    <row r="1230" spans="1:22" x14ac:dyDescent="0.2">
      <c r="A1230" s="4" t="s">
        <v>13</v>
      </c>
      <c r="B1230" s="4" t="s">
        <v>798</v>
      </c>
      <c r="C1230" s="4" t="s">
        <v>90</v>
      </c>
      <c r="D1230" s="4" t="s">
        <v>2234</v>
      </c>
      <c r="E1230" s="4" t="s">
        <v>323</v>
      </c>
      <c r="F1230" s="4" t="s">
        <v>323</v>
      </c>
      <c r="G1230" s="4" t="s">
        <v>323</v>
      </c>
      <c r="H1230" s="4" t="s">
        <v>146</v>
      </c>
      <c r="I1230" s="4" t="s">
        <v>2235</v>
      </c>
      <c r="J1230" s="4" t="s">
        <v>20</v>
      </c>
      <c r="K1230" s="4" t="s">
        <v>32</v>
      </c>
      <c r="L1230" s="4" t="s">
        <v>21</v>
      </c>
      <c r="M1230" s="15">
        <v>76960</v>
      </c>
      <c r="N1230" s="15">
        <v>76960</v>
      </c>
      <c r="O1230" s="16">
        <v>76960</v>
      </c>
      <c r="P1230">
        <f t="shared" si="38"/>
        <v>0</v>
      </c>
      <c r="Q1230" t="str">
        <f t="shared" si="39"/>
        <v>Central Canada</v>
      </c>
      <c r="R1230">
        <f>IF(Table5[[#This Row],[Position]]="Data Analyst",1,0)</f>
        <v>0</v>
      </c>
      <c r="S1230">
        <f>IF(Table5[[#This Row],[Position]]="Data Engineer",1,0)</f>
        <v>0</v>
      </c>
      <c r="T1230">
        <f>IF(Table5[[#This Row],[Position]]="Risk Analyst",1,0)</f>
        <v>0</v>
      </c>
      <c r="U1230">
        <f>IF(Table5[[#This Row],[Position]]="System Analyst",1,0)</f>
        <v>1</v>
      </c>
      <c r="V1230">
        <f>IF(Table5[[#This Row],[Position]]="Business Analyst",1,0)</f>
        <v>0</v>
      </c>
    </row>
    <row r="1231" spans="1:22" x14ac:dyDescent="0.2">
      <c r="A1231" s="5" t="s">
        <v>13</v>
      </c>
      <c r="B1231" s="5" t="s">
        <v>798</v>
      </c>
      <c r="C1231" s="5" t="s">
        <v>90</v>
      </c>
      <c r="D1231" s="5" t="s">
        <v>2234</v>
      </c>
      <c r="E1231" s="5" t="s">
        <v>323</v>
      </c>
      <c r="F1231" s="5" t="s">
        <v>323</v>
      </c>
      <c r="G1231" s="5" t="s">
        <v>323</v>
      </c>
      <c r="H1231" s="5" t="s">
        <v>178</v>
      </c>
      <c r="I1231" s="5" t="s">
        <v>2235</v>
      </c>
      <c r="J1231" s="5" t="s">
        <v>20</v>
      </c>
      <c r="K1231" s="5" t="s">
        <v>32</v>
      </c>
      <c r="L1231" s="5" t="s">
        <v>21</v>
      </c>
      <c r="M1231" s="17">
        <v>76960</v>
      </c>
      <c r="N1231" s="17">
        <v>76960</v>
      </c>
      <c r="O1231" s="18">
        <v>76960</v>
      </c>
      <c r="P1231">
        <f t="shared" si="38"/>
        <v>0</v>
      </c>
      <c r="Q1231" t="str">
        <f t="shared" si="39"/>
        <v>Atlantic Canada</v>
      </c>
      <c r="R1231">
        <f>IF(Table5[[#This Row],[Position]]="Data Analyst",1,0)</f>
        <v>0</v>
      </c>
      <c r="S1231">
        <f>IF(Table5[[#This Row],[Position]]="Data Engineer",1,0)</f>
        <v>0</v>
      </c>
      <c r="T1231">
        <f>IF(Table5[[#This Row],[Position]]="Risk Analyst",1,0)</f>
        <v>0</v>
      </c>
      <c r="U1231">
        <f>IF(Table5[[#This Row],[Position]]="System Analyst",1,0)</f>
        <v>1</v>
      </c>
      <c r="V1231">
        <f>IF(Table5[[#This Row],[Position]]="Business Analyst",1,0)</f>
        <v>0</v>
      </c>
    </row>
    <row r="1232" spans="1:22" x14ac:dyDescent="0.2">
      <c r="A1232" s="4" t="s">
        <v>13</v>
      </c>
      <c r="B1232" s="4" t="s">
        <v>1477</v>
      </c>
      <c r="C1232" s="4" t="s">
        <v>35</v>
      </c>
      <c r="D1232" s="4" t="s">
        <v>861</v>
      </c>
      <c r="E1232" s="4" t="s">
        <v>1835</v>
      </c>
      <c r="F1232" s="4" t="s">
        <v>1835</v>
      </c>
      <c r="G1232" s="4" t="s">
        <v>1835</v>
      </c>
      <c r="H1232" s="4" t="s">
        <v>146</v>
      </c>
      <c r="I1232" s="4" t="s">
        <v>2236</v>
      </c>
      <c r="J1232" s="4" t="s">
        <v>20</v>
      </c>
      <c r="K1232" s="4" t="s">
        <v>32</v>
      </c>
      <c r="L1232" s="4" t="s">
        <v>21</v>
      </c>
      <c r="M1232" s="15">
        <v>76000</v>
      </c>
      <c r="N1232" s="15">
        <v>89440</v>
      </c>
      <c r="O1232" s="16">
        <v>82720</v>
      </c>
      <c r="P1232">
        <f t="shared" si="38"/>
        <v>0</v>
      </c>
      <c r="Q1232" t="str">
        <f t="shared" si="39"/>
        <v>Central Canada</v>
      </c>
      <c r="R1232">
        <f>IF(Table5[[#This Row],[Position]]="Data Analyst",1,0)</f>
        <v>0</v>
      </c>
      <c r="S1232">
        <f>IF(Table5[[#This Row],[Position]]="Data Engineer",1,0)</f>
        <v>1</v>
      </c>
      <c r="T1232">
        <f>IF(Table5[[#This Row],[Position]]="Risk Analyst",1,0)</f>
        <v>0</v>
      </c>
      <c r="U1232">
        <f>IF(Table5[[#This Row],[Position]]="System Analyst",1,0)</f>
        <v>0</v>
      </c>
      <c r="V1232">
        <f>IF(Table5[[#This Row],[Position]]="Business Analyst",1,0)</f>
        <v>0</v>
      </c>
    </row>
    <row r="1233" spans="1:22" x14ac:dyDescent="0.2">
      <c r="A1233" s="5" t="s">
        <v>22</v>
      </c>
      <c r="B1233" s="5" t="s">
        <v>23</v>
      </c>
      <c r="C1233" s="5" t="s">
        <v>23</v>
      </c>
      <c r="D1233" s="5" t="s">
        <v>2237</v>
      </c>
      <c r="E1233" s="5" t="s">
        <v>123</v>
      </c>
      <c r="F1233" s="5" t="s">
        <v>123</v>
      </c>
      <c r="G1233" s="5" t="s">
        <v>123</v>
      </c>
      <c r="H1233" s="5" t="s">
        <v>31</v>
      </c>
      <c r="I1233" s="5" t="s">
        <v>2238</v>
      </c>
      <c r="J1233" s="5" t="s">
        <v>20</v>
      </c>
      <c r="K1233" s="5" t="s">
        <v>32</v>
      </c>
      <c r="L1233" s="5" t="s">
        <v>241</v>
      </c>
      <c r="M1233" s="17">
        <v>67000</v>
      </c>
      <c r="N1233" s="17">
        <v>97000</v>
      </c>
      <c r="O1233" s="18">
        <v>82000</v>
      </c>
      <c r="P1233">
        <f t="shared" si="38"/>
        <v>0</v>
      </c>
      <c r="Q1233" t="str">
        <f t="shared" si="39"/>
        <v>Central Canada</v>
      </c>
      <c r="R1233">
        <f>IF(Table5[[#This Row],[Position]]="Data Analyst",1,0)</f>
        <v>0</v>
      </c>
      <c r="S1233">
        <f>IF(Table5[[#This Row],[Position]]="Data Engineer",1,0)</f>
        <v>0</v>
      </c>
      <c r="T1233">
        <f>IF(Table5[[#This Row],[Position]]="Risk Analyst",1,0)</f>
        <v>0</v>
      </c>
      <c r="U1233">
        <f>IF(Table5[[#This Row],[Position]]="System Analyst",1,0)</f>
        <v>0</v>
      </c>
      <c r="V1233">
        <f>IF(Table5[[#This Row],[Position]]="Business Analyst",1,0)</f>
        <v>1</v>
      </c>
    </row>
    <row r="1234" spans="1:22" x14ac:dyDescent="0.2">
      <c r="A1234" s="4" t="s">
        <v>48</v>
      </c>
      <c r="B1234" s="4" t="s">
        <v>1679</v>
      </c>
      <c r="C1234" s="4" t="s">
        <v>50</v>
      </c>
      <c r="D1234" s="4" t="s">
        <v>1680</v>
      </c>
      <c r="E1234" s="4" t="s">
        <v>17</v>
      </c>
      <c r="F1234" s="4" t="s">
        <v>17</v>
      </c>
      <c r="G1234" s="4" t="s">
        <v>17</v>
      </c>
      <c r="H1234" s="4" t="s">
        <v>18</v>
      </c>
      <c r="I1234" s="4" t="s">
        <v>2239</v>
      </c>
      <c r="J1234" s="4" t="s">
        <v>20</v>
      </c>
      <c r="K1234" s="4" t="s">
        <v>17</v>
      </c>
      <c r="L1234" s="4" t="s">
        <v>21</v>
      </c>
      <c r="M1234" s="15">
        <v>68500</v>
      </c>
      <c r="N1234" s="15">
        <v>87000</v>
      </c>
      <c r="O1234" s="16">
        <v>77750</v>
      </c>
      <c r="P1234">
        <f t="shared" si="38"/>
        <v>1</v>
      </c>
      <c r="Q1234" t="str">
        <f t="shared" si="39"/>
        <v>Northern Canada</v>
      </c>
      <c r="R1234">
        <f>IF(Table5[[#This Row],[Position]]="Data Analyst",1,0)</f>
        <v>0</v>
      </c>
      <c r="S1234">
        <f>IF(Table5[[#This Row],[Position]]="Data Engineer",1,0)</f>
        <v>0</v>
      </c>
      <c r="T1234">
        <f>IF(Table5[[#This Row],[Position]]="Risk Analyst",1,0)</f>
        <v>0</v>
      </c>
      <c r="U1234">
        <f>IF(Table5[[#This Row],[Position]]="System Analyst",1,0)</f>
        <v>0</v>
      </c>
      <c r="V1234">
        <f>IF(Table5[[#This Row],[Position]]="Business Analyst",1,0)</f>
        <v>0</v>
      </c>
    </row>
    <row r="1235" spans="1:22" x14ac:dyDescent="0.2">
      <c r="A1235" s="5" t="s">
        <v>22</v>
      </c>
      <c r="B1235" s="5" t="s">
        <v>23</v>
      </c>
      <c r="C1235" s="5" t="s">
        <v>23</v>
      </c>
      <c r="D1235" s="5" t="s">
        <v>1794</v>
      </c>
      <c r="E1235" s="5" t="s">
        <v>30</v>
      </c>
      <c r="F1235" s="5" t="s">
        <v>30</v>
      </c>
      <c r="G1235" s="5" t="s">
        <v>30</v>
      </c>
      <c r="H1235" s="5" t="s">
        <v>31</v>
      </c>
      <c r="I1235" s="5" t="s">
        <v>2240</v>
      </c>
      <c r="J1235" s="5" t="s">
        <v>20</v>
      </c>
      <c r="K1235" s="5" t="s">
        <v>32</v>
      </c>
      <c r="L1235" s="5" t="s">
        <v>21</v>
      </c>
      <c r="M1235" s="17">
        <v>65000</v>
      </c>
      <c r="N1235" s="17">
        <v>80000</v>
      </c>
      <c r="O1235" s="18">
        <v>72500</v>
      </c>
      <c r="P1235">
        <f t="shared" si="38"/>
        <v>0</v>
      </c>
      <c r="Q1235" t="str">
        <f t="shared" si="39"/>
        <v>Central Canada</v>
      </c>
      <c r="R1235">
        <f>IF(Table5[[#This Row],[Position]]="Data Analyst",1,0)</f>
        <v>0</v>
      </c>
      <c r="S1235">
        <f>IF(Table5[[#This Row],[Position]]="Data Engineer",1,0)</f>
        <v>0</v>
      </c>
      <c r="T1235">
        <f>IF(Table5[[#This Row],[Position]]="Risk Analyst",1,0)</f>
        <v>0</v>
      </c>
      <c r="U1235">
        <f>IF(Table5[[#This Row],[Position]]="System Analyst",1,0)</f>
        <v>0</v>
      </c>
      <c r="V1235">
        <f>IF(Table5[[#This Row],[Position]]="Business Analyst",1,0)</f>
        <v>1</v>
      </c>
    </row>
    <row r="1236" spans="1:22" x14ac:dyDescent="0.2">
      <c r="A1236" s="4" t="s">
        <v>22</v>
      </c>
      <c r="B1236" s="4" t="s">
        <v>23</v>
      </c>
      <c r="C1236" s="4" t="s">
        <v>23</v>
      </c>
      <c r="D1236" s="4" t="s">
        <v>748</v>
      </c>
      <c r="E1236" s="4" t="s">
        <v>99</v>
      </c>
      <c r="F1236" s="4" t="s">
        <v>99</v>
      </c>
      <c r="G1236" s="4" t="s">
        <v>99</v>
      </c>
      <c r="H1236" s="4" t="s">
        <v>100</v>
      </c>
      <c r="I1236" s="4" t="s">
        <v>2241</v>
      </c>
      <c r="J1236" s="4" t="s">
        <v>20</v>
      </c>
      <c r="K1236" s="4" t="s">
        <v>32</v>
      </c>
      <c r="L1236" s="4" t="s">
        <v>33</v>
      </c>
      <c r="M1236" s="15">
        <v>90168</v>
      </c>
      <c r="N1236" s="15">
        <v>120556.8</v>
      </c>
      <c r="O1236" s="16">
        <v>105362.4</v>
      </c>
      <c r="P1236">
        <f t="shared" si="38"/>
        <v>0</v>
      </c>
      <c r="Q1236" t="str">
        <f t="shared" si="39"/>
        <v>Western Canada</v>
      </c>
      <c r="R1236">
        <f>IF(Table5[[#This Row],[Position]]="Data Analyst",1,0)</f>
        <v>0</v>
      </c>
      <c r="S1236">
        <f>IF(Table5[[#This Row],[Position]]="Data Engineer",1,0)</f>
        <v>0</v>
      </c>
      <c r="T1236">
        <f>IF(Table5[[#This Row],[Position]]="Risk Analyst",1,0)</f>
        <v>0</v>
      </c>
      <c r="U1236">
        <f>IF(Table5[[#This Row],[Position]]="System Analyst",1,0)</f>
        <v>0</v>
      </c>
      <c r="V1236">
        <f>IF(Table5[[#This Row],[Position]]="Business Analyst",1,0)</f>
        <v>1</v>
      </c>
    </row>
    <row r="1237" spans="1:22" x14ac:dyDescent="0.2">
      <c r="A1237" s="5" t="s">
        <v>26</v>
      </c>
      <c r="B1237" s="5" t="s">
        <v>2242</v>
      </c>
      <c r="C1237" s="5" t="s">
        <v>188</v>
      </c>
      <c r="D1237" s="5" t="s">
        <v>2243</v>
      </c>
      <c r="E1237" s="5" t="s">
        <v>17</v>
      </c>
      <c r="F1237" s="5" t="s">
        <v>17</v>
      </c>
      <c r="G1237" s="5" t="s">
        <v>17</v>
      </c>
      <c r="H1237" s="5" t="s">
        <v>18</v>
      </c>
      <c r="I1237" s="5" t="s">
        <v>2244</v>
      </c>
      <c r="J1237" s="5" t="s">
        <v>20</v>
      </c>
      <c r="K1237" s="5" t="s">
        <v>17</v>
      </c>
      <c r="L1237" s="5" t="s">
        <v>21</v>
      </c>
      <c r="M1237" s="17">
        <v>104000</v>
      </c>
      <c r="N1237" s="17">
        <v>180000</v>
      </c>
      <c r="O1237" s="18">
        <v>142000</v>
      </c>
      <c r="P1237">
        <f t="shared" si="38"/>
        <v>1</v>
      </c>
      <c r="Q1237" t="str">
        <f t="shared" si="39"/>
        <v>Northern Canada</v>
      </c>
      <c r="R1237">
        <f>IF(Table5[[#This Row],[Position]]="Data Analyst",1,0)</f>
        <v>0</v>
      </c>
      <c r="S1237">
        <f>IF(Table5[[#This Row],[Position]]="Data Engineer",1,0)</f>
        <v>0</v>
      </c>
      <c r="T1237">
        <f>IF(Table5[[#This Row],[Position]]="Risk Analyst",1,0)</f>
        <v>0</v>
      </c>
      <c r="U1237">
        <f>IF(Table5[[#This Row],[Position]]="System Analyst",1,0)</f>
        <v>0</v>
      </c>
      <c r="V1237">
        <f>IF(Table5[[#This Row],[Position]]="Business Analyst",1,0)</f>
        <v>0</v>
      </c>
    </row>
    <row r="1238" spans="1:22" x14ac:dyDescent="0.2">
      <c r="A1238" s="4" t="s">
        <v>22</v>
      </c>
      <c r="B1238" s="4" t="s">
        <v>23</v>
      </c>
      <c r="C1238" s="4" t="s">
        <v>23</v>
      </c>
      <c r="D1238" s="4" t="s">
        <v>794</v>
      </c>
      <c r="E1238" s="4" t="s">
        <v>600</v>
      </c>
      <c r="F1238" s="4" t="s">
        <v>600</v>
      </c>
      <c r="G1238" s="4" t="s">
        <v>600</v>
      </c>
      <c r="H1238" s="4" t="s">
        <v>31</v>
      </c>
      <c r="I1238" s="4" t="s">
        <v>2245</v>
      </c>
      <c r="J1238" s="4" t="s">
        <v>20</v>
      </c>
      <c r="K1238" s="4" t="s">
        <v>32</v>
      </c>
      <c r="L1238" s="4" t="s">
        <v>21</v>
      </c>
      <c r="M1238" s="15">
        <v>54000</v>
      </c>
      <c r="N1238" s="15">
        <v>63000</v>
      </c>
      <c r="O1238" s="16">
        <v>58500</v>
      </c>
      <c r="P1238">
        <f t="shared" si="38"/>
        <v>0</v>
      </c>
      <c r="Q1238" t="str">
        <f t="shared" si="39"/>
        <v>Central Canada</v>
      </c>
      <c r="R1238">
        <f>IF(Table5[[#This Row],[Position]]="Data Analyst",1,0)</f>
        <v>0</v>
      </c>
      <c r="S1238">
        <f>IF(Table5[[#This Row],[Position]]="Data Engineer",1,0)</f>
        <v>0</v>
      </c>
      <c r="T1238">
        <f>IF(Table5[[#This Row],[Position]]="Risk Analyst",1,0)</f>
        <v>0</v>
      </c>
      <c r="U1238">
        <f>IF(Table5[[#This Row],[Position]]="System Analyst",1,0)</f>
        <v>0</v>
      </c>
      <c r="V1238">
        <f>IF(Table5[[#This Row],[Position]]="Business Analyst",1,0)</f>
        <v>1</v>
      </c>
    </row>
    <row r="1239" spans="1:22" x14ac:dyDescent="0.2">
      <c r="A1239" s="5" t="s">
        <v>105</v>
      </c>
      <c r="B1239" s="5" t="s">
        <v>2246</v>
      </c>
      <c r="C1239" s="5" t="s">
        <v>50</v>
      </c>
      <c r="D1239" s="5" t="s">
        <v>2247</v>
      </c>
      <c r="E1239" s="5" t="s">
        <v>37</v>
      </c>
      <c r="F1239" s="5" t="s">
        <v>37</v>
      </c>
      <c r="G1239" s="5" t="s">
        <v>37</v>
      </c>
      <c r="H1239" s="5" t="s">
        <v>31</v>
      </c>
      <c r="I1239" s="5" t="s">
        <v>2248</v>
      </c>
      <c r="J1239" s="5" t="s">
        <v>20</v>
      </c>
      <c r="K1239" s="5" t="s">
        <v>32</v>
      </c>
      <c r="L1239" s="5" t="s">
        <v>93</v>
      </c>
      <c r="M1239" s="17">
        <v>62000</v>
      </c>
      <c r="N1239" s="17">
        <v>100000</v>
      </c>
      <c r="O1239" s="18">
        <v>81000</v>
      </c>
      <c r="P1239">
        <f t="shared" si="38"/>
        <v>0</v>
      </c>
      <c r="Q1239" t="str">
        <f t="shared" si="39"/>
        <v>Central Canada</v>
      </c>
      <c r="R1239">
        <f>IF(Table5[[#This Row],[Position]]="Data Analyst",1,0)</f>
        <v>0</v>
      </c>
      <c r="S1239">
        <f>IF(Table5[[#This Row],[Position]]="Data Engineer",1,0)</f>
        <v>0</v>
      </c>
      <c r="T1239">
        <f>IF(Table5[[#This Row],[Position]]="Risk Analyst",1,0)</f>
        <v>0</v>
      </c>
      <c r="U1239">
        <f>IF(Table5[[#This Row],[Position]]="System Analyst",1,0)</f>
        <v>0</v>
      </c>
      <c r="V1239">
        <f>IF(Table5[[#This Row],[Position]]="Business Analyst",1,0)</f>
        <v>0</v>
      </c>
    </row>
    <row r="1240" spans="1:22" x14ac:dyDescent="0.2">
      <c r="A1240" s="4" t="s">
        <v>48</v>
      </c>
      <c r="B1240" s="4" t="s">
        <v>565</v>
      </c>
      <c r="C1240" s="4" t="s">
        <v>50</v>
      </c>
      <c r="D1240" s="4" t="s">
        <v>673</v>
      </c>
      <c r="E1240" s="4" t="s">
        <v>316</v>
      </c>
      <c r="F1240" s="4" t="s">
        <v>316</v>
      </c>
      <c r="G1240" s="4" t="s">
        <v>316</v>
      </c>
      <c r="H1240" s="4" t="s">
        <v>31</v>
      </c>
      <c r="I1240" s="4" t="s">
        <v>2249</v>
      </c>
      <c r="J1240" s="4" t="s">
        <v>20</v>
      </c>
      <c r="K1240" s="4" t="s">
        <v>32</v>
      </c>
      <c r="L1240" s="4" t="s">
        <v>21</v>
      </c>
      <c r="M1240" s="15">
        <v>60000</v>
      </c>
      <c r="N1240" s="15">
        <v>75000</v>
      </c>
      <c r="O1240" s="16">
        <v>67500</v>
      </c>
      <c r="P1240">
        <f t="shared" si="38"/>
        <v>0</v>
      </c>
      <c r="Q1240" t="str">
        <f t="shared" si="39"/>
        <v>Central Canada</v>
      </c>
      <c r="R1240">
        <f>IF(Table5[[#This Row],[Position]]="Data Analyst",1,0)</f>
        <v>0</v>
      </c>
      <c r="S1240">
        <f>IF(Table5[[#This Row],[Position]]="Data Engineer",1,0)</f>
        <v>0</v>
      </c>
      <c r="T1240">
        <f>IF(Table5[[#This Row],[Position]]="Risk Analyst",1,0)</f>
        <v>0</v>
      </c>
      <c r="U1240">
        <f>IF(Table5[[#This Row],[Position]]="System Analyst",1,0)</f>
        <v>0</v>
      </c>
      <c r="V1240">
        <f>IF(Table5[[#This Row],[Position]]="Business Analyst",1,0)</f>
        <v>0</v>
      </c>
    </row>
    <row r="1241" spans="1:22" x14ac:dyDescent="0.2">
      <c r="A1241" s="5" t="s">
        <v>13</v>
      </c>
      <c r="B1241" s="5" t="s">
        <v>798</v>
      </c>
      <c r="C1241" s="5" t="s">
        <v>90</v>
      </c>
      <c r="D1241" s="5" t="s">
        <v>799</v>
      </c>
      <c r="E1241" s="5" t="s">
        <v>99</v>
      </c>
      <c r="F1241" s="5" t="s">
        <v>99</v>
      </c>
      <c r="G1241" s="5" t="s">
        <v>99</v>
      </c>
      <c r="H1241" s="5" t="s">
        <v>100</v>
      </c>
      <c r="I1241" s="5" t="s">
        <v>2029</v>
      </c>
      <c r="J1241" s="5" t="s">
        <v>20</v>
      </c>
      <c r="K1241" s="5" t="s">
        <v>32</v>
      </c>
      <c r="L1241" s="5" t="s">
        <v>21</v>
      </c>
      <c r="M1241" s="17">
        <v>87360</v>
      </c>
      <c r="N1241" s="17">
        <v>104000</v>
      </c>
      <c r="O1241" s="18">
        <v>95680</v>
      </c>
      <c r="P1241">
        <f t="shared" si="38"/>
        <v>0</v>
      </c>
      <c r="Q1241" t="str">
        <f t="shared" si="39"/>
        <v>Western Canada</v>
      </c>
      <c r="R1241">
        <f>IF(Table5[[#This Row],[Position]]="Data Analyst",1,0)</f>
        <v>0</v>
      </c>
      <c r="S1241">
        <f>IF(Table5[[#This Row],[Position]]="Data Engineer",1,0)</f>
        <v>0</v>
      </c>
      <c r="T1241">
        <f>IF(Table5[[#This Row],[Position]]="Risk Analyst",1,0)</f>
        <v>0</v>
      </c>
      <c r="U1241">
        <f>IF(Table5[[#This Row],[Position]]="System Analyst",1,0)</f>
        <v>1</v>
      </c>
      <c r="V1241">
        <f>IF(Table5[[#This Row],[Position]]="Business Analyst",1,0)</f>
        <v>0</v>
      </c>
    </row>
    <row r="1242" spans="1:22" x14ac:dyDescent="0.2">
      <c r="A1242" s="4" t="s">
        <v>13</v>
      </c>
      <c r="B1242" s="4" t="s">
        <v>798</v>
      </c>
      <c r="C1242" s="4" t="s">
        <v>90</v>
      </c>
      <c r="D1242" s="4" t="s">
        <v>2250</v>
      </c>
      <c r="E1242" s="4" t="s">
        <v>37</v>
      </c>
      <c r="F1242" s="4" t="s">
        <v>37</v>
      </c>
      <c r="G1242" s="4" t="s">
        <v>37</v>
      </c>
      <c r="H1242" s="4" t="s">
        <v>31</v>
      </c>
      <c r="I1242" s="4" t="s">
        <v>2029</v>
      </c>
      <c r="J1242" s="4" t="s">
        <v>20</v>
      </c>
      <c r="K1242" s="4" t="s">
        <v>32</v>
      </c>
      <c r="L1242" s="4" t="s">
        <v>33</v>
      </c>
      <c r="M1242" s="15">
        <v>89440</v>
      </c>
      <c r="N1242" s="15">
        <v>89440</v>
      </c>
      <c r="O1242" s="16">
        <v>89440</v>
      </c>
      <c r="P1242">
        <f t="shared" si="38"/>
        <v>0</v>
      </c>
      <c r="Q1242" t="str">
        <f t="shared" si="39"/>
        <v>Central Canada</v>
      </c>
      <c r="R1242">
        <f>IF(Table5[[#This Row],[Position]]="Data Analyst",1,0)</f>
        <v>0</v>
      </c>
      <c r="S1242">
        <f>IF(Table5[[#This Row],[Position]]="Data Engineer",1,0)</f>
        <v>0</v>
      </c>
      <c r="T1242">
        <f>IF(Table5[[#This Row],[Position]]="Risk Analyst",1,0)</f>
        <v>0</v>
      </c>
      <c r="U1242">
        <f>IF(Table5[[#This Row],[Position]]="System Analyst",1,0)</f>
        <v>1</v>
      </c>
      <c r="V1242">
        <f>IF(Table5[[#This Row],[Position]]="Business Analyst",1,0)</f>
        <v>0</v>
      </c>
    </row>
    <row r="1243" spans="1:22" x14ac:dyDescent="0.2">
      <c r="A1243" s="5" t="s">
        <v>88</v>
      </c>
      <c r="B1243" s="5" t="s">
        <v>645</v>
      </c>
      <c r="C1243" s="5" t="s">
        <v>28</v>
      </c>
      <c r="D1243" s="5" t="s">
        <v>808</v>
      </c>
      <c r="E1243" s="5" t="s">
        <v>123</v>
      </c>
      <c r="F1243" s="5" t="s">
        <v>123</v>
      </c>
      <c r="G1243" s="5" t="s">
        <v>123</v>
      </c>
      <c r="H1243" s="5" t="s">
        <v>31</v>
      </c>
      <c r="I1243" s="5" t="s">
        <v>2106</v>
      </c>
      <c r="J1243" s="5" t="s">
        <v>20</v>
      </c>
      <c r="K1243" s="5" t="s">
        <v>32</v>
      </c>
      <c r="L1243" s="5" t="s">
        <v>301</v>
      </c>
      <c r="M1243" s="17">
        <v>91520</v>
      </c>
      <c r="N1243" s="17">
        <v>91520</v>
      </c>
      <c r="O1243" s="18">
        <v>91520</v>
      </c>
      <c r="P1243">
        <f t="shared" si="38"/>
        <v>0</v>
      </c>
      <c r="Q1243" t="str">
        <f t="shared" si="39"/>
        <v>Central Canada</v>
      </c>
      <c r="R1243">
        <f>IF(Table5[[#This Row],[Position]]="Data Analyst",1,0)</f>
        <v>1</v>
      </c>
      <c r="S1243">
        <f>IF(Table5[[#This Row],[Position]]="Data Engineer",1,0)</f>
        <v>0</v>
      </c>
      <c r="T1243">
        <f>IF(Table5[[#This Row],[Position]]="Risk Analyst",1,0)</f>
        <v>0</v>
      </c>
      <c r="U1243">
        <f>IF(Table5[[#This Row],[Position]]="System Analyst",1,0)</f>
        <v>0</v>
      </c>
      <c r="V1243">
        <f>IF(Table5[[#This Row],[Position]]="Business Analyst",1,0)</f>
        <v>0</v>
      </c>
    </row>
    <row r="1244" spans="1:22" x14ac:dyDescent="0.2">
      <c r="A1244" s="4" t="s">
        <v>96</v>
      </c>
      <c r="B1244" s="4" t="s">
        <v>15</v>
      </c>
      <c r="C1244" s="4" t="s">
        <v>15</v>
      </c>
      <c r="D1244" s="4" t="s">
        <v>1218</v>
      </c>
      <c r="E1244" s="4" t="s">
        <v>123</v>
      </c>
      <c r="F1244" s="4" t="s">
        <v>123</v>
      </c>
      <c r="G1244" s="4" t="s">
        <v>123</v>
      </c>
      <c r="H1244" s="4" t="s">
        <v>31</v>
      </c>
      <c r="I1244" s="4" t="s">
        <v>2251</v>
      </c>
      <c r="J1244" s="4" t="s">
        <v>20</v>
      </c>
      <c r="K1244" s="4" t="s">
        <v>32</v>
      </c>
      <c r="L1244" s="4" t="s">
        <v>21</v>
      </c>
      <c r="M1244" s="15">
        <v>72000</v>
      </c>
      <c r="N1244" s="15">
        <v>80000</v>
      </c>
      <c r="O1244" s="16">
        <v>76000</v>
      </c>
      <c r="P1244">
        <f t="shared" si="38"/>
        <v>0</v>
      </c>
      <c r="Q1244" t="str">
        <f t="shared" si="39"/>
        <v>Central Canada</v>
      </c>
      <c r="R1244">
        <f>IF(Table5[[#This Row],[Position]]="Data Analyst",1,0)</f>
        <v>0</v>
      </c>
      <c r="S1244">
        <f>IF(Table5[[#This Row],[Position]]="Data Engineer",1,0)</f>
        <v>0</v>
      </c>
      <c r="T1244">
        <f>IF(Table5[[#This Row],[Position]]="Risk Analyst",1,0)</f>
        <v>1</v>
      </c>
      <c r="U1244">
        <f>IF(Table5[[#This Row],[Position]]="System Analyst",1,0)</f>
        <v>0</v>
      </c>
      <c r="V1244">
        <f>IF(Table5[[#This Row],[Position]]="Business Analyst",1,0)</f>
        <v>0</v>
      </c>
    </row>
    <row r="1245" spans="1:22" x14ac:dyDescent="0.2">
      <c r="A1245" s="5" t="s">
        <v>55</v>
      </c>
      <c r="B1245" s="5" t="s">
        <v>792</v>
      </c>
      <c r="C1245" s="5" t="s">
        <v>50</v>
      </c>
      <c r="D1245" s="5" t="s">
        <v>651</v>
      </c>
      <c r="E1245" s="5" t="s">
        <v>123</v>
      </c>
      <c r="F1245" s="5" t="s">
        <v>123</v>
      </c>
      <c r="G1245" s="5" t="s">
        <v>123</v>
      </c>
      <c r="H1245" s="5" t="s">
        <v>31</v>
      </c>
      <c r="I1245" s="5" t="s">
        <v>2252</v>
      </c>
      <c r="J1245" s="5" t="s">
        <v>45</v>
      </c>
      <c r="K1245" s="5" t="s">
        <v>32</v>
      </c>
      <c r="L1245" s="5" t="s">
        <v>21</v>
      </c>
      <c r="M1245" s="17">
        <v>80000</v>
      </c>
      <c r="N1245" s="17">
        <v>90000</v>
      </c>
      <c r="O1245" s="18">
        <v>85000</v>
      </c>
      <c r="P1245">
        <f t="shared" si="38"/>
        <v>0</v>
      </c>
      <c r="Q1245" t="str">
        <f t="shared" si="39"/>
        <v>Central Canada</v>
      </c>
      <c r="R1245">
        <f>IF(Table5[[#This Row],[Position]]="Data Analyst",1,0)</f>
        <v>0</v>
      </c>
      <c r="S1245">
        <f>IF(Table5[[#This Row],[Position]]="Data Engineer",1,0)</f>
        <v>0</v>
      </c>
      <c r="T1245">
        <f>IF(Table5[[#This Row],[Position]]="Risk Analyst",1,0)</f>
        <v>0</v>
      </c>
      <c r="U1245">
        <f>IF(Table5[[#This Row],[Position]]="System Analyst",1,0)</f>
        <v>0</v>
      </c>
      <c r="V1245">
        <f>IF(Table5[[#This Row],[Position]]="Business Analyst",1,0)</f>
        <v>0</v>
      </c>
    </row>
    <row r="1246" spans="1:22" x14ac:dyDescent="0.2">
      <c r="A1246" s="4" t="s">
        <v>26</v>
      </c>
      <c r="B1246" s="4" t="s">
        <v>27</v>
      </c>
      <c r="C1246" s="4" t="s">
        <v>28</v>
      </c>
      <c r="D1246" s="4" t="s">
        <v>2253</v>
      </c>
      <c r="E1246" s="4" t="s">
        <v>30</v>
      </c>
      <c r="F1246" s="4" t="s">
        <v>30</v>
      </c>
      <c r="G1246" s="4" t="s">
        <v>30</v>
      </c>
      <c r="H1246" s="4" t="s">
        <v>31</v>
      </c>
      <c r="I1246" s="4" t="s">
        <v>1907</v>
      </c>
      <c r="J1246" s="4" t="s">
        <v>20</v>
      </c>
      <c r="K1246" s="4" t="s">
        <v>32</v>
      </c>
      <c r="L1246" s="4" t="s">
        <v>21</v>
      </c>
      <c r="M1246" s="15">
        <v>48000</v>
      </c>
      <c r="N1246" s="15">
        <v>57200</v>
      </c>
      <c r="O1246" s="16">
        <v>52600</v>
      </c>
      <c r="P1246">
        <f t="shared" si="38"/>
        <v>0</v>
      </c>
      <c r="Q1246" t="str">
        <f t="shared" si="39"/>
        <v>Central Canada</v>
      </c>
      <c r="R1246">
        <f>IF(Table5[[#This Row],[Position]]="Data Analyst",1,0)</f>
        <v>1</v>
      </c>
      <c r="S1246">
        <f>IF(Table5[[#This Row],[Position]]="Data Engineer",1,0)</f>
        <v>0</v>
      </c>
      <c r="T1246">
        <f>IF(Table5[[#This Row],[Position]]="Risk Analyst",1,0)</f>
        <v>0</v>
      </c>
      <c r="U1246">
        <f>IF(Table5[[#This Row],[Position]]="System Analyst",1,0)</f>
        <v>0</v>
      </c>
      <c r="V1246">
        <f>IF(Table5[[#This Row],[Position]]="Business Analyst",1,0)</f>
        <v>0</v>
      </c>
    </row>
    <row r="1247" spans="1:22" x14ac:dyDescent="0.2">
      <c r="A1247" s="5" t="s">
        <v>55</v>
      </c>
      <c r="B1247" s="5" t="s">
        <v>2254</v>
      </c>
      <c r="C1247" s="5" t="s">
        <v>35</v>
      </c>
      <c r="D1247" s="5" t="s">
        <v>1677</v>
      </c>
      <c r="E1247" s="5" t="s">
        <v>1835</v>
      </c>
      <c r="F1247" s="5" t="s">
        <v>1835</v>
      </c>
      <c r="G1247" s="5" t="s">
        <v>1835</v>
      </c>
      <c r="H1247" s="5" t="s">
        <v>146</v>
      </c>
      <c r="I1247" s="5" t="s">
        <v>2255</v>
      </c>
      <c r="J1247" s="5" t="s">
        <v>45</v>
      </c>
      <c r="K1247" s="5" t="s">
        <v>32</v>
      </c>
      <c r="L1247" s="5" t="s">
        <v>21</v>
      </c>
      <c r="M1247" s="17">
        <v>70000</v>
      </c>
      <c r="N1247" s="17">
        <v>114000</v>
      </c>
      <c r="O1247" s="18">
        <v>92000</v>
      </c>
      <c r="P1247">
        <f t="shared" si="38"/>
        <v>0</v>
      </c>
      <c r="Q1247" t="str">
        <f t="shared" si="39"/>
        <v>Central Canada</v>
      </c>
      <c r="R1247">
        <f>IF(Table5[[#This Row],[Position]]="Data Analyst",1,0)</f>
        <v>0</v>
      </c>
      <c r="S1247">
        <f>IF(Table5[[#This Row],[Position]]="Data Engineer",1,0)</f>
        <v>1</v>
      </c>
      <c r="T1247">
        <f>IF(Table5[[#This Row],[Position]]="Risk Analyst",1,0)</f>
        <v>0</v>
      </c>
      <c r="U1247">
        <f>IF(Table5[[#This Row],[Position]]="System Analyst",1,0)</f>
        <v>0</v>
      </c>
      <c r="V1247">
        <f>IF(Table5[[#This Row],[Position]]="Business Analyst",1,0)</f>
        <v>0</v>
      </c>
    </row>
    <row r="1248" spans="1:22" x14ac:dyDescent="0.2">
      <c r="A1248" s="4" t="s">
        <v>13</v>
      </c>
      <c r="B1248" s="4" t="s">
        <v>534</v>
      </c>
      <c r="C1248" s="4" t="s">
        <v>50</v>
      </c>
      <c r="D1248" s="4" t="s">
        <v>535</v>
      </c>
      <c r="E1248" s="4" t="s">
        <v>99</v>
      </c>
      <c r="F1248" s="4" t="s">
        <v>99</v>
      </c>
      <c r="G1248" s="4" t="s">
        <v>99</v>
      </c>
      <c r="H1248" s="4" t="s">
        <v>100</v>
      </c>
      <c r="I1248" s="4" t="s">
        <v>2256</v>
      </c>
      <c r="J1248" s="4" t="s">
        <v>20</v>
      </c>
      <c r="K1248" s="4" t="s">
        <v>32</v>
      </c>
      <c r="L1248" s="4" t="s">
        <v>101</v>
      </c>
      <c r="M1248" s="15">
        <v>76000</v>
      </c>
      <c r="N1248" s="15">
        <v>89440</v>
      </c>
      <c r="O1248" s="16">
        <v>82720</v>
      </c>
      <c r="P1248">
        <f t="shared" si="38"/>
        <v>0</v>
      </c>
      <c r="Q1248" t="str">
        <f t="shared" si="39"/>
        <v>Western Canada</v>
      </c>
      <c r="R1248">
        <f>IF(Table5[[#This Row],[Position]]="Data Analyst",1,0)</f>
        <v>0</v>
      </c>
      <c r="S1248">
        <f>IF(Table5[[#This Row],[Position]]="Data Engineer",1,0)</f>
        <v>0</v>
      </c>
      <c r="T1248">
        <f>IF(Table5[[#This Row],[Position]]="Risk Analyst",1,0)</f>
        <v>0</v>
      </c>
      <c r="U1248">
        <f>IF(Table5[[#This Row],[Position]]="System Analyst",1,0)</f>
        <v>0</v>
      </c>
      <c r="V1248">
        <f>IF(Table5[[#This Row],[Position]]="Business Analyst",1,0)</f>
        <v>0</v>
      </c>
    </row>
    <row r="1249" spans="1:22" x14ac:dyDescent="0.2">
      <c r="A1249" s="5" t="s">
        <v>105</v>
      </c>
      <c r="B1249" s="5" t="s">
        <v>2257</v>
      </c>
      <c r="C1249" s="5" t="s">
        <v>28</v>
      </c>
      <c r="D1249" s="5" t="s">
        <v>2258</v>
      </c>
      <c r="E1249" s="5" t="s">
        <v>136</v>
      </c>
      <c r="F1249" s="5" t="s">
        <v>136</v>
      </c>
      <c r="G1249" s="5" t="s">
        <v>136</v>
      </c>
      <c r="H1249" s="5" t="s">
        <v>100</v>
      </c>
      <c r="I1249" s="5" t="s">
        <v>2259</v>
      </c>
      <c r="J1249" s="5" t="s">
        <v>375</v>
      </c>
      <c r="K1249" s="5" t="s">
        <v>32</v>
      </c>
      <c r="L1249" s="5" t="s">
        <v>21</v>
      </c>
      <c r="M1249" s="17">
        <v>69000</v>
      </c>
      <c r="N1249" s="17">
        <v>86000</v>
      </c>
      <c r="O1249" s="18">
        <v>77500</v>
      </c>
      <c r="P1249">
        <f t="shared" si="38"/>
        <v>0</v>
      </c>
      <c r="Q1249" t="str">
        <f t="shared" si="39"/>
        <v>Western Canada</v>
      </c>
      <c r="R1249">
        <f>IF(Table5[[#This Row],[Position]]="Data Analyst",1,0)</f>
        <v>1</v>
      </c>
      <c r="S1249">
        <f>IF(Table5[[#This Row],[Position]]="Data Engineer",1,0)</f>
        <v>0</v>
      </c>
      <c r="T1249">
        <f>IF(Table5[[#This Row],[Position]]="Risk Analyst",1,0)</f>
        <v>0</v>
      </c>
      <c r="U1249">
        <f>IF(Table5[[#This Row],[Position]]="System Analyst",1,0)</f>
        <v>0</v>
      </c>
      <c r="V1249">
        <f>IF(Table5[[#This Row],[Position]]="Business Analyst",1,0)</f>
        <v>0</v>
      </c>
    </row>
    <row r="1250" spans="1:22" x14ac:dyDescent="0.2">
      <c r="A1250" s="4" t="s">
        <v>55</v>
      </c>
      <c r="B1250" s="4" t="s">
        <v>2260</v>
      </c>
      <c r="C1250" s="4" t="s">
        <v>23</v>
      </c>
      <c r="D1250" s="4" t="s">
        <v>1066</v>
      </c>
      <c r="E1250" s="4" t="s">
        <v>1835</v>
      </c>
      <c r="F1250" s="4" t="s">
        <v>1835</v>
      </c>
      <c r="G1250" s="4" t="s">
        <v>1835</v>
      </c>
      <c r="H1250" s="4" t="s">
        <v>146</v>
      </c>
      <c r="I1250" s="4" t="s">
        <v>2261</v>
      </c>
      <c r="J1250" s="4" t="s">
        <v>45</v>
      </c>
      <c r="K1250" s="4" t="s">
        <v>32</v>
      </c>
      <c r="L1250" s="4" t="s">
        <v>21</v>
      </c>
      <c r="M1250" s="15">
        <v>77000</v>
      </c>
      <c r="N1250" s="15">
        <v>87000</v>
      </c>
      <c r="O1250" s="16">
        <v>82000</v>
      </c>
      <c r="P1250">
        <f t="shared" si="38"/>
        <v>0</v>
      </c>
      <c r="Q1250" t="str">
        <f t="shared" si="39"/>
        <v>Central Canada</v>
      </c>
      <c r="R1250">
        <f>IF(Table5[[#This Row],[Position]]="Data Analyst",1,0)</f>
        <v>0</v>
      </c>
      <c r="S1250">
        <f>IF(Table5[[#This Row],[Position]]="Data Engineer",1,0)</f>
        <v>0</v>
      </c>
      <c r="T1250">
        <f>IF(Table5[[#This Row],[Position]]="Risk Analyst",1,0)</f>
        <v>0</v>
      </c>
      <c r="U1250">
        <f>IF(Table5[[#This Row],[Position]]="System Analyst",1,0)</f>
        <v>0</v>
      </c>
      <c r="V1250">
        <f>IF(Table5[[#This Row],[Position]]="Business Analyst",1,0)</f>
        <v>1</v>
      </c>
    </row>
    <row r="1251" spans="1:22" x14ac:dyDescent="0.2">
      <c r="A1251" s="5" t="s">
        <v>81</v>
      </c>
      <c r="B1251" s="5" t="s">
        <v>1030</v>
      </c>
      <c r="C1251" s="5" t="s">
        <v>1031</v>
      </c>
      <c r="D1251" s="5" t="s">
        <v>2262</v>
      </c>
      <c r="E1251" s="5" t="s">
        <v>1730</v>
      </c>
      <c r="F1251" s="5" t="s">
        <v>1730</v>
      </c>
      <c r="G1251" s="5" t="s">
        <v>1730</v>
      </c>
      <c r="H1251" s="5" t="s">
        <v>178</v>
      </c>
      <c r="I1251" s="5" t="s">
        <v>2263</v>
      </c>
      <c r="J1251" s="5" t="s">
        <v>20</v>
      </c>
      <c r="K1251" s="5" t="s">
        <v>32</v>
      </c>
      <c r="L1251" s="5" t="s">
        <v>21</v>
      </c>
      <c r="M1251" s="17">
        <v>63000</v>
      </c>
      <c r="N1251" s="17">
        <v>63000</v>
      </c>
      <c r="O1251" s="18">
        <v>63000</v>
      </c>
      <c r="P1251">
        <f t="shared" si="38"/>
        <v>0</v>
      </c>
      <c r="Q1251" t="str">
        <f t="shared" si="39"/>
        <v>Atlantic Canada</v>
      </c>
      <c r="R1251">
        <f>IF(Table5[[#This Row],[Position]]="Data Analyst",1,0)</f>
        <v>0</v>
      </c>
      <c r="S1251">
        <f>IF(Table5[[#This Row],[Position]]="Data Engineer",1,0)</f>
        <v>0</v>
      </c>
      <c r="T1251">
        <f>IF(Table5[[#This Row],[Position]]="Risk Analyst",1,0)</f>
        <v>0</v>
      </c>
      <c r="U1251">
        <f>IF(Table5[[#This Row],[Position]]="System Analyst",1,0)</f>
        <v>0</v>
      </c>
      <c r="V1251">
        <f>IF(Table5[[#This Row],[Position]]="Business Analyst",1,0)</f>
        <v>0</v>
      </c>
    </row>
    <row r="1252" spans="1:22" x14ac:dyDescent="0.2">
      <c r="A1252" s="4" t="s">
        <v>26</v>
      </c>
      <c r="B1252" s="4" t="s">
        <v>2264</v>
      </c>
      <c r="C1252" s="4" t="s">
        <v>50</v>
      </c>
      <c r="D1252" s="4" t="s">
        <v>126</v>
      </c>
      <c r="E1252" s="4" t="s">
        <v>37</v>
      </c>
      <c r="F1252" s="4" t="s">
        <v>37</v>
      </c>
      <c r="G1252" s="4" t="s">
        <v>37</v>
      </c>
      <c r="H1252" s="4" t="s">
        <v>31</v>
      </c>
      <c r="I1252" s="4" t="s">
        <v>2265</v>
      </c>
      <c r="J1252" s="4" t="s">
        <v>20</v>
      </c>
      <c r="K1252" s="4" t="s">
        <v>32</v>
      </c>
      <c r="L1252" s="4" t="s">
        <v>93</v>
      </c>
      <c r="M1252" s="15">
        <v>60000</v>
      </c>
      <c r="N1252" s="15">
        <v>112000</v>
      </c>
      <c r="O1252" s="16">
        <v>86000</v>
      </c>
      <c r="P1252">
        <f t="shared" si="38"/>
        <v>0</v>
      </c>
      <c r="Q1252" t="str">
        <f t="shared" si="39"/>
        <v>Central Canada</v>
      </c>
      <c r="R1252">
        <f>IF(Table5[[#This Row],[Position]]="Data Analyst",1,0)</f>
        <v>0</v>
      </c>
      <c r="S1252">
        <f>IF(Table5[[#This Row],[Position]]="Data Engineer",1,0)</f>
        <v>0</v>
      </c>
      <c r="T1252">
        <f>IF(Table5[[#This Row],[Position]]="Risk Analyst",1,0)</f>
        <v>0</v>
      </c>
      <c r="U1252">
        <f>IF(Table5[[#This Row],[Position]]="System Analyst",1,0)</f>
        <v>0</v>
      </c>
      <c r="V1252">
        <f>IF(Table5[[#This Row],[Position]]="Business Analyst",1,0)</f>
        <v>0</v>
      </c>
    </row>
    <row r="1253" spans="1:22" x14ac:dyDescent="0.2">
      <c r="A1253" s="5" t="s">
        <v>26</v>
      </c>
      <c r="B1253" s="5" t="s">
        <v>2266</v>
      </c>
      <c r="C1253" s="5" t="s">
        <v>90</v>
      </c>
      <c r="D1253" s="5" t="s">
        <v>2267</v>
      </c>
      <c r="E1253" s="5" t="s">
        <v>1835</v>
      </c>
      <c r="F1253" s="5" t="s">
        <v>1835</v>
      </c>
      <c r="G1253" s="5" t="s">
        <v>1835</v>
      </c>
      <c r="H1253" s="5" t="s">
        <v>146</v>
      </c>
      <c r="I1253" s="5" t="s">
        <v>2268</v>
      </c>
      <c r="J1253" s="5" t="s">
        <v>20</v>
      </c>
      <c r="K1253" s="5" t="s">
        <v>32</v>
      </c>
      <c r="L1253" s="5" t="s">
        <v>21</v>
      </c>
      <c r="M1253" s="17">
        <v>44000</v>
      </c>
      <c r="N1253" s="17">
        <v>90000</v>
      </c>
      <c r="O1253" s="18">
        <v>67000</v>
      </c>
      <c r="P1253">
        <f t="shared" si="38"/>
        <v>0</v>
      </c>
      <c r="Q1253" t="str">
        <f t="shared" si="39"/>
        <v>Central Canada</v>
      </c>
      <c r="R1253">
        <f>IF(Table5[[#This Row],[Position]]="Data Analyst",1,0)</f>
        <v>0</v>
      </c>
      <c r="S1253">
        <f>IF(Table5[[#This Row],[Position]]="Data Engineer",1,0)</f>
        <v>0</v>
      </c>
      <c r="T1253">
        <f>IF(Table5[[#This Row],[Position]]="Risk Analyst",1,0)</f>
        <v>0</v>
      </c>
      <c r="U1253">
        <f>IF(Table5[[#This Row],[Position]]="System Analyst",1,0)</f>
        <v>1</v>
      </c>
      <c r="V1253">
        <f>IF(Table5[[#This Row],[Position]]="Business Analyst",1,0)</f>
        <v>0</v>
      </c>
    </row>
    <row r="1254" spans="1:22" x14ac:dyDescent="0.2">
      <c r="A1254" s="4" t="s">
        <v>96</v>
      </c>
      <c r="B1254" s="4" t="s">
        <v>606</v>
      </c>
      <c r="C1254" s="4" t="s">
        <v>50</v>
      </c>
      <c r="D1254" s="4" t="s">
        <v>2269</v>
      </c>
      <c r="E1254" s="4" t="s">
        <v>123</v>
      </c>
      <c r="F1254" s="4" t="s">
        <v>123</v>
      </c>
      <c r="G1254" s="4" t="s">
        <v>123</v>
      </c>
      <c r="H1254" s="4" t="s">
        <v>31</v>
      </c>
      <c r="I1254" s="4" t="s">
        <v>2110</v>
      </c>
      <c r="J1254" s="4" t="s">
        <v>20</v>
      </c>
      <c r="K1254" s="4" t="s">
        <v>32</v>
      </c>
      <c r="L1254" s="4" t="s">
        <v>21</v>
      </c>
      <c r="M1254" s="15">
        <v>50000</v>
      </c>
      <c r="N1254" s="15">
        <v>76458</v>
      </c>
      <c r="O1254" s="16">
        <v>63229</v>
      </c>
      <c r="P1254">
        <f t="shared" si="38"/>
        <v>0</v>
      </c>
      <c r="Q1254" t="str">
        <f t="shared" si="39"/>
        <v>Central Canada</v>
      </c>
      <c r="R1254">
        <f>IF(Table5[[#This Row],[Position]]="Data Analyst",1,0)</f>
        <v>0</v>
      </c>
      <c r="S1254">
        <f>IF(Table5[[#This Row],[Position]]="Data Engineer",1,0)</f>
        <v>0</v>
      </c>
      <c r="T1254">
        <f>IF(Table5[[#This Row],[Position]]="Risk Analyst",1,0)</f>
        <v>0</v>
      </c>
      <c r="U1254">
        <f>IF(Table5[[#This Row],[Position]]="System Analyst",1,0)</f>
        <v>0</v>
      </c>
      <c r="V1254">
        <f>IF(Table5[[#This Row],[Position]]="Business Analyst",1,0)</f>
        <v>0</v>
      </c>
    </row>
    <row r="1255" spans="1:22" x14ac:dyDescent="0.2">
      <c r="A1255" s="5" t="s">
        <v>48</v>
      </c>
      <c r="B1255" s="5" t="s">
        <v>565</v>
      </c>
      <c r="C1255" s="5" t="s">
        <v>50</v>
      </c>
      <c r="D1255" s="5" t="s">
        <v>1798</v>
      </c>
      <c r="E1255" s="5" t="s">
        <v>556</v>
      </c>
      <c r="F1255" s="5" t="s">
        <v>556</v>
      </c>
      <c r="G1255" s="5" t="s">
        <v>556</v>
      </c>
      <c r="H1255" s="5" t="s">
        <v>31</v>
      </c>
      <c r="I1255" s="5" t="s">
        <v>2270</v>
      </c>
      <c r="J1255" s="5" t="s">
        <v>20</v>
      </c>
      <c r="K1255" s="5" t="s">
        <v>32</v>
      </c>
      <c r="L1255" s="5" t="s">
        <v>21</v>
      </c>
      <c r="M1255" s="17">
        <v>81000</v>
      </c>
      <c r="N1255" s="17">
        <v>91000</v>
      </c>
      <c r="O1255" s="18">
        <v>86000</v>
      </c>
      <c r="P1255">
        <f t="shared" si="38"/>
        <v>0</v>
      </c>
      <c r="Q1255" t="str">
        <f t="shared" si="39"/>
        <v>Central Canada</v>
      </c>
      <c r="R1255">
        <f>IF(Table5[[#This Row],[Position]]="Data Analyst",1,0)</f>
        <v>0</v>
      </c>
      <c r="S1255">
        <f>IF(Table5[[#This Row],[Position]]="Data Engineer",1,0)</f>
        <v>0</v>
      </c>
      <c r="T1255">
        <f>IF(Table5[[#This Row],[Position]]="Risk Analyst",1,0)</f>
        <v>0</v>
      </c>
      <c r="U1255">
        <f>IF(Table5[[#This Row],[Position]]="System Analyst",1,0)</f>
        <v>0</v>
      </c>
      <c r="V1255">
        <f>IF(Table5[[#This Row],[Position]]="Business Analyst",1,0)</f>
        <v>0</v>
      </c>
    </row>
    <row r="1256" spans="1:22" x14ac:dyDescent="0.2">
      <c r="A1256" s="4" t="s">
        <v>88</v>
      </c>
      <c r="B1256" s="4" t="s">
        <v>321</v>
      </c>
      <c r="C1256" s="4" t="s">
        <v>90</v>
      </c>
      <c r="D1256" s="4" t="s">
        <v>945</v>
      </c>
      <c r="E1256" s="4" t="s">
        <v>123</v>
      </c>
      <c r="F1256" s="4" t="s">
        <v>123</v>
      </c>
      <c r="G1256" s="4" t="s">
        <v>123</v>
      </c>
      <c r="H1256" s="4" t="s">
        <v>31</v>
      </c>
      <c r="I1256" s="4" t="s">
        <v>2271</v>
      </c>
      <c r="J1256" s="4" t="s">
        <v>20</v>
      </c>
      <c r="K1256" s="4" t="s">
        <v>32</v>
      </c>
      <c r="L1256" s="4" t="s">
        <v>21</v>
      </c>
      <c r="M1256" s="15">
        <v>85816.8</v>
      </c>
      <c r="N1256" s="15">
        <v>91520</v>
      </c>
      <c r="O1256" s="16">
        <v>88668.4</v>
      </c>
      <c r="P1256">
        <f t="shared" si="38"/>
        <v>0</v>
      </c>
      <c r="Q1256" t="str">
        <f t="shared" si="39"/>
        <v>Central Canada</v>
      </c>
      <c r="R1256">
        <f>IF(Table5[[#This Row],[Position]]="Data Analyst",1,0)</f>
        <v>0</v>
      </c>
      <c r="S1256">
        <f>IF(Table5[[#This Row],[Position]]="Data Engineer",1,0)</f>
        <v>0</v>
      </c>
      <c r="T1256">
        <f>IF(Table5[[#This Row],[Position]]="Risk Analyst",1,0)</f>
        <v>0</v>
      </c>
      <c r="U1256">
        <f>IF(Table5[[#This Row],[Position]]="System Analyst",1,0)</f>
        <v>1</v>
      </c>
      <c r="V1256">
        <f>IF(Table5[[#This Row],[Position]]="Business Analyst",1,0)</f>
        <v>0</v>
      </c>
    </row>
    <row r="1257" spans="1:22" x14ac:dyDescent="0.2">
      <c r="A1257" s="5" t="s">
        <v>13</v>
      </c>
      <c r="B1257" s="5" t="s">
        <v>1768</v>
      </c>
      <c r="C1257" s="5" t="s">
        <v>41</v>
      </c>
      <c r="D1257" s="5" t="s">
        <v>1769</v>
      </c>
      <c r="E1257" s="5" t="s">
        <v>123</v>
      </c>
      <c r="F1257" s="5" t="s">
        <v>123</v>
      </c>
      <c r="G1257" s="5" t="s">
        <v>123</v>
      </c>
      <c r="H1257" s="5" t="s">
        <v>31</v>
      </c>
      <c r="I1257" s="5" t="s">
        <v>2272</v>
      </c>
      <c r="J1257" s="5" t="s">
        <v>45</v>
      </c>
      <c r="K1257" s="5" t="s">
        <v>32</v>
      </c>
      <c r="L1257" s="5" t="s">
        <v>21</v>
      </c>
      <c r="M1257" s="17">
        <v>100000</v>
      </c>
      <c r="N1257" s="17">
        <v>115000</v>
      </c>
      <c r="O1257" s="18">
        <v>107500</v>
      </c>
      <c r="P1257">
        <f t="shared" si="38"/>
        <v>0</v>
      </c>
      <c r="Q1257" t="str">
        <f t="shared" si="39"/>
        <v>Central Canada</v>
      </c>
      <c r="R1257">
        <f>IF(Table5[[#This Row],[Position]]="Data Analyst",1,0)</f>
        <v>0</v>
      </c>
      <c r="S1257">
        <f>IF(Table5[[#This Row],[Position]]="Data Engineer",1,0)</f>
        <v>0</v>
      </c>
      <c r="T1257">
        <f>IF(Table5[[#This Row],[Position]]="Risk Analyst",1,0)</f>
        <v>0</v>
      </c>
      <c r="U1257">
        <f>IF(Table5[[#This Row],[Position]]="System Analyst",1,0)</f>
        <v>0</v>
      </c>
      <c r="V1257">
        <f>IF(Table5[[#This Row],[Position]]="Business Analyst",1,0)</f>
        <v>0</v>
      </c>
    </row>
    <row r="1258" spans="1:22" x14ac:dyDescent="0.2">
      <c r="A1258" s="4" t="s">
        <v>26</v>
      </c>
      <c r="B1258" s="4" t="s">
        <v>2273</v>
      </c>
      <c r="C1258" s="4" t="s">
        <v>50</v>
      </c>
      <c r="D1258" s="4" t="s">
        <v>2274</v>
      </c>
      <c r="E1258" s="4" t="s">
        <v>17</v>
      </c>
      <c r="F1258" s="4" t="s">
        <v>17</v>
      </c>
      <c r="G1258" s="4" t="s">
        <v>17</v>
      </c>
      <c r="H1258" s="4" t="s">
        <v>18</v>
      </c>
      <c r="I1258" s="4" t="s">
        <v>2275</v>
      </c>
      <c r="J1258" s="4" t="s">
        <v>20</v>
      </c>
      <c r="K1258" s="4" t="s">
        <v>17</v>
      </c>
      <c r="L1258" s="4" t="s">
        <v>21</v>
      </c>
      <c r="M1258" s="15">
        <v>64123.59</v>
      </c>
      <c r="N1258" s="15">
        <v>86600</v>
      </c>
      <c r="O1258" s="16">
        <v>75361.794999999998</v>
      </c>
      <c r="P1258">
        <f t="shared" si="38"/>
        <v>1</v>
      </c>
      <c r="Q1258" t="str">
        <f t="shared" si="39"/>
        <v>Northern Canada</v>
      </c>
      <c r="R1258">
        <f>IF(Table5[[#This Row],[Position]]="Data Analyst",1,0)</f>
        <v>0</v>
      </c>
      <c r="S1258">
        <f>IF(Table5[[#This Row],[Position]]="Data Engineer",1,0)</f>
        <v>0</v>
      </c>
      <c r="T1258">
        <f>IF(Table5[[#This Row],[Position]]="Risk Analyst",1,0)</f>
        <v>0</v>
      </c>
      <c r="U1258">
        <f>IF(Table5[[#This Row],[Position]]="System Analyst",1,0)</f>
        <v>0</v>
      </c>
      <c r="V1258">
        <f>IF(Table5[[#This Row],[Position]]="Business Analyst",1,0)</f>
        <v>0</v>
      </c>
    </row>
    <row r="1259" spans="1:22" x14ac:dyDescent="0.2">
      <c r="A1259" s="5" t="s">
        <v>105</v>
      </c>
      <c r="B1259" s="5" t="s">
        <v>510</v>
      </c>
      <c r="C1259" s="5" t="s">
        <v>28</v>
      </c>
      <c r="D1259" s="5" t="s">
        <v>768</v>
      </c>
      <c r="E1259" s="5" t="s">
        <v>769</v>
      </c>
      <c r="F1259" s="5" t="s">
        <v>769</v>
      </c>
      <c r="G1259" s="5" t="s">
        <v>769</v>
      </c>
      <c r="H1259" s="5" t="s">
        <v>178</v>
      </c>
      <c r="I1259" s="5" t="s">
        <v>2276</v>
      </c>
      <c r="J1259" s="5" t="s">
        <v>45</v>
      </c>
      <c r="K1259" s="5" t="s">
        <v>32</v>
      </c>
      <c r="L1259" s="5" t="s">
        <v>33</v>
      </c>
      <c r="M1259" s="17">
        <v>45000</v>
      </c>
      <c r="N1259" s="17">
        <v>57200</v>
      </c>
      <c r="O1259" s="18">
        <v>51100</v>
      </c>
      <c r="P1259">
        <f t="shared" si="38"/>
        <v>0</v>
      </c>
      <c r="Q1259" t="str">
        <f t="shared" si="39"/>
        <v>Atlantic Canada</v>
      </c>
      <c r="R1259">
        <f>IF(Table5[[#This Row],[Position]]="Data Analyst",1,0)</f>
        <v>1</v>
      </c>
      <c r="S1259">
        <f>IF(Table5[[#This Row],[Position]]="Data Engineer",1,0)</f>
        <v>0</v>
      </c>
      <c r="T1259">
        <f>IF(Table5[[#This Row],[Position]]="Risk Analyst",1,0)</f>
        <v>0</v>
      </c>
      <c r="U1259">
        <f>IF(Table5[[#This Row],[Position]]="System Analyst",1,0)</f>
        <v>0</v>
      </c>
      <c r="V1259">
        <f>IF(Table5[[#This Row],[Position]]="Business Analyst",1,0)</f>
        <v>0</v>
      </c>
    </row>
    <row r="1260" spans="1:22" x14ac:dyDescent="0.2">
      <c r="A1260" s="4" t="s">
        <v>88</v>
      </c>
      <c r="B1260" s="4" t="s">
        <v>645</v>
      </c>
      <c r="C1260" s="4" t="s">
        <v>28</v>
      </c>
      <c r="D1260" s="4" t="s">
        <v>2277</v>
      </c>
      <c r="E1260" s="4" t="s">
        <v>37</v>
      </c>
      <c r="F1260" s="4" t="s">
        <v>37</v>
      </c>
      <c r="G1260" s="4" t="s">
        <v>37</v>
      </c>
      <c r="H1260" s="4" t="s">
        <v>31</v>
      </c>
      <c r="I1260" s="4" t="s">
        <v>2106</v>
      </c>
      <c r="J1260" s="4" t="s">
        <v>20</v>
      </c>
      <c r="K1260" s="4" t="s">
        <v>32</v>
      </c>
      <c r="L1260" s="4" t="s">
        <v>21</v>
      </c>
      <c r="M1260" s="15">
        <v>91520</v>
      </c>
      <c r="N1260" s="15">
        <v>91520</v>
      </c>
      <c r="O1260" s="16">
        <v>91520</v>
      </c>
      <c r="P1260">
        <f t="shared" si="38"/>
        <v>0</v>
      </c>
      <c r="Q1260" t="str">
        <f t="shared" si="39"/>
        <v>Central Canada</v>
      </c>
      <c r="R1260">
        <f>IF(Table5[[#This Row],[Position]]="Data Analyst",1,0)</f>
        <v>1</v>
      </c>
      <c r="S1260">
        <f>IF(Table5[[#This Row],[Position]]="Data Engineer",1,0)</f>
        <v>0</v>
      </c>
      <c r="T1260">
        <f>IF(Table5[[#This Row],[Position]]="Risk Analyst",1,0)</f>
        <v>0</v>
      </c>
      <c r="U1260">
        <f>IF(Table5[[#This Row],[Position]]="System Analyst",1,0)</f>
        <v>0</v>
      </c>
      <c r="V1260">
        <f>IF(Table5[[#This Row],[Position]]="Business Analyst",1,0)</f>
        <v>0</v>
      </c>
    </row>
    <row r="1261" spans="1:22" x14ac:dyDescent="0.2">
      <c r="A1261" s="5" t="s">
        <v>13</v>
      </c>
      <c r="B1261" s="5" t="s">
        <v>2278</v>
      </c>
      <c r="C1261" s="5" t="s">
        <v>28</v>
      </c>
      <c r="D1261" s="5" t="s">
        <v>1070</v>
      </c>
      <c r="E1261" s="5" t="s">
        <v>30</v>
      </c>
      <c r="F1261" s="5" t="s">
        <v>30</v>
      </c>
      <c r="G1261" s="5" t="s">
        <v>30</v>
      </c>
      <c r="H1261" s="5" t="s">
        <v>31</v>
      </c>
      <c r="I1261" s="5" t="s">
        <v>2279</v>
      </c>
      <c r="J1261" s="5" t="s">
        <v>223</v>
      </c>
      <c r="K1261" s="5" t="s">
        <v>32</v>
      </c>
      <c r="L1261" s="5" t="s">
        <v>21</v>
      </c>
      <c r="M1261" s="17">
        <v>44000</v>
      </c>
      <c r="N1261" s="17">
        <v>63000</v>
      </c>
      <c r="O1261" s="18">
        <v>53500</v>
      </c>
      <c r="P1261">
        <f t="shared" si="38"/>
        <v>0</v>
      </c>
      <c r="Q1261" t="str">
        <f t="shared" si="39"/>
        <v>Central Canada</v>
      </c>
      <c r="R1261">
        <f>IF(Table5[[#This Row],[Position]]="Data Analyst",1,0)</f>
        <v>1</v>
      </c>
      <c r="S1261">
        <f>IF(Table5[[#This Row],[Position]]="Data Engineer",1,0)</f>
        <v>0</v>
      </c>
      <c r="T1261">
        <f>IF(Table5[[#This Row],[Position]]="Risk Analyst",1,0)</f>
        <v>0</v>
      </c>
      <c r="U1261">
        <f>IF(Table5[[#This Row],[Position]]="System Analyst",1,0)</f>
        <v>0</v>
      </c>
      <c r="V1261">
        <f>IF(Table5[[#This Row],[Position]]="Business Analyst",1,0)</f>
        <v>0</v>
      </c>
    </row>
    <row r="1262" spans="1:22" x14ac:dyDescent="0.2">
      <c r="A1262" s="4" t="s">
        <v>96</v>
      </c>
      <c r="B1262" s="4" t="s">
        <v>554</v>
      </c>
      <c r="C1262" s="4" t="s">
        <v>50</v>
      </c>
      <c r="D1262" s="4" t="s">
        <v>555</v>
      </c>
      <c r="E1262" s="4" t="s">
        <v>556</v>
      </c>
      <c r="F1262" s="4" t="s">
        <v>556</v>
      </c>
      <c r="G1262" s="4" t="s">
        <v>556</v>
      </c>
      <c r="H1262" s="4" t="s">
        <v>31</v>
      </c>
      <c r="I1262" s="4" t="s">
        <v>2280</v>
      </c>
      <c r="J1262" s="4" t="s">
        <v>20</v>
      </c>
      <c r="K1262" s="4" t="s">
        <v>32</v>
      </c>
      <c r="L1262" s="4" t="s">
        <v>21</v>
      </c>
      <c r="M1262" s="15">
        <v>66000</v>
      </c>
      <c r="N1262" s="15">
        <v>66000</v>
      </c>
      <c r="O1262" s="16">
        <v>66000</v>
      </c>
      <c r="P1262">
        <f t="shared" si="38"/>
        <v>0</v>
      </c>
      <c r="Q1262" t="str">
        <f t="shared" si="39"/>
        <v>Central Canada</v>
      </c>
      <c r="R1262">
        <f>IF(Table5[[#This Row],[Position]]="Data Analyst",1,0)</f>
        <v>0</v>
      </c>
      <c r="S1262">
        <f>IF(Table5[[#This Row],[Position]]="Data Engineer",1,0)</f>
        <v>0</v>
      </c>
      <c r="T1262">
        <f>IF(Table5[[#This Row],[Position]]="Risk Analyst",1,0)</f>
        <v>0</v>
      </c>
      <c r="U1262">
        <f>IF(Table5[[#This Row],[Position]]="System Analyst",1,0)</f>
        <v>0</v>
      </c>
      <c r="V1262">
        <f>IF(Table5[[#This Row],[Position]]="Business Analyst",1,0)</f>
        <v>0</v>
      </c>
    </row>
    <row r="1263" spans="1:22" x14ac:dyDescent="0.2">
      <c r="A1263" s="5" t="s">
        <v>13</v>
      </c>
      <c r="B1263" s="5" t="s">
        <v>798</v>
      </c>
      <c r="C1263" s="5" t="s">
        <v>90</v>
      </c>
      <c r="D1263" s="5" t="s">
        <v>2281</v>
      </c>
      <c r="E1263" s="5" t="s">
        <v>204</v>
      </c>
      <c r="F1263" s="5" t="s">
        <v>204</v>
      </c>
      <c r="G1263" s="5" t="s">
        <v>204</v>
      </c>
      <c r="H1263" s="5" t="s">
        <v>31</v>
      </c>
      <c r="I1263" s="5" t="s">
        <v>2054</v>
      </c>
      <c r="J1263" s="5" t="s">
        <v>20</v>
      </c>
      <c r="K1263" s="5" t="s">
        <v>32</v>
      </c>
      <c r="L1263" s="5" t="s">
        <v>241</v>
      </c>
      <c r="M1263" s="17">
        <v>89440</v>
      </c>
      <c r="N1263" s="17">
        <v>89440</v>
      </c>
      <c r="O1263" s="18">
        <v>89440</v>
      </c>
      <c r="P1263">
        <f t="shared" si="38"/>
        <v>0</v>
      </c>
      <c r="Q1263" t="str">
        <f t="shared" si="39"/>
        <v>Central Canada</v>
      </c>
      <c r="R1263">
        <f>IF(Table5[[#This Row],[Position]]="Data Analyst",1,0)</f>
        <v>0</v>
      </c>
      <c r="S1263">
        <f>IF(Table5[[#This Row],[Position]]="Data Engineer",1,0)</f>
        <v>0</v>
      </c>
      <c r="T1263">
        <f>IF(Table5[[#This Row],[Position]]="Risk Analyst",1,0)</f>
        <v>0</v>
      </c>
      <c r="U1263">
        <f>IF(Table5[[#This Row],[Position]]="System Analyst",1,0)</f>
        <v>1</v>
      </c>
      <c r="V1263">
        <f>IF(Table5[[#This Row],[Position]]="Business Analyst",1,0)</f>
        <v>0</v>
      </c>
    </row>
    <row r="1264" spans="1:22" x14ac:dyDescent="0.2">
      <c r="A1264" s="4" t="s">
        <v>13</v>
      </c>
      <c r="B1264" s="4" t="s">
        <v>1781</v>
      </c>
      <c r="C1264" s="4" t="s">
        <v>103</v>
      </c>
      <c r="D1264" s="4" t="s">
        <v>1782</v>
      </c>
      <c r="E1264" s="4" t="s">
        <v>600</v>
      </c>
      <c r="F1264" s="4" t="s">
        <v>600</v>
      </c>
      <c r="G1264" s="4" t="s">
        <v>600</v>
      </c>
      <c r="H1264" s="4" t="s">
        <v>31</v>
      </c>
      <c r="I1264" s="4" t="s">
        <v>2282</v>
      </c>
      <c r="J1264" s="4" t="s">
        <v>45</v>
      </c>
      <c r="K1264" s="4" t="s">
        <v>32</v>
      </c>
      <c r="L1264" s="4" t="s">
        <v>21</v>
      </c>
      <c r="M1264" s="15">
        <v>85000</v>
      </c>
      <c r="N1264" s="15">
        <v>130000</v>
      </c>
      <c r="O1264" s="16">
        <v>107500</v>
      </c>
      <c r="P1264">
        <f t="shared" si="38"/>
        <v>0</v>
      </c>
      <c r="Q1264" t="str">
        <f t="shared" si="39"/>
        <v>Central Canada</v>
      </c>
      <c r="R1264">
        <f>IF(Table5[[#This Row],[Position]]="Data Analyst",1,0)</f>
        <v>0</v>
      </c>
      <c r="S1264">
        <f>IF(Table5[[#This Row],[Position]]="Data Engineer",1,0)</f>
        <v>0</v>
      </c>
      <c r="T1264">
        <f>IF(Table5[[#This Row],[Position]]="Risk Analyst",1,0)</f>
        <v>0</v>
      </c>
      <c r="U1264">
        <f>IF(Table5[[#This Row],[Position]]="System Analyst",1,0)</f>
        <v>0</v>
      </c>
      <c r="V1264">
        <f>IF(Table5[[#This Row],[Position]]="Business Analyst",1,0)</f>
        <v>0</v>
      </c>
    </row>
    <row r="1265" spans="1:22" x14ac:dyDescent="0.2">
      <c r="A1265" s="5" t="s">
        <v>22</v>
      </c>
      <c r="B1265" s="5" t="s">
        <v>23</v>
      </c>
      <c r="C1265" s="5" t="s">
        <v>23</v>
      </c>
      <c r="D1265" s="5" t="s">
        <v>1185</v>
      </c>
      <c r="E1265" s="5" t="s">
        <v>30</v>
      </c>
      <c r="F1265" s="5" t="s">
        <v>30</v>
      </c>
      <c r="G1265" s="5" t="s">
        <v>30</v>
      </c>
      <c r="H1265" s="5" t="s">
        <v>31</v>
      </c>
      <c r="I1265" s="5" t="s">
        <v>2283</v>
      </c>
      <c r="J1265" s="5" t="s">
        <v>20</v>
      </c>
      <c r="K1265" s="5" t="s">
        <v>32</v>
      </c>
      <c r="L1265" s="5" t="s">
        <v>21</v>
      </c>
      <c r="M1265" s="17">
        <v>82000</v>
      </c>
      <c r="N1265" s="17">
        <v>88000</v>
      </c>
      <c r="O1265" s="18">
        <v>85000</v>
      </c>
      <c r="P1265">
        <f t="shared" si="38"/>
        <v>0</v>
      </c>
      <c r="Q1265" t="str">
        <f t="shared" si="39"/>
        <v>Central Canada</v>
      </c>
      <c r="R1265">
        <f>IF(Table5[[#This Row],[Position]]="Data Analyst",1,0)</f>
        <v>0</v>
      </c>
      <c r="S1265">
        <f>IF(Table5[[#This Row],[Position]]="Data Engineer",1,0)</f>
        <v>0</v>
      </c>
      <c r="T1265">
        <f>IF(Table5[[#This Row],[Position]]="Risk Analyst",1,0)</f>
        <v>0</v>
      </c>
      <c r="U1265">
        <f>IF(Table5[[#This Row],[Position]]="System Analyst",1,0)</f>
        <v>0</v>
      </c>
      <c r="V1265">
        <f>IF(Table5[[#This Row],[Position]]="Business Analyst",1,0)</f>
        <v>1</v>
      </c>
    </row>
    <row r="1266" spans="1:22" x14ac:dyDescent="0.2">
      <c r="A1266" s="4" t="s">
        <v>105</v>
      </c>
      <c r="B1266" s="4" t="s">
        <v>1259</v>
      </c>
      <c r="C1266" s="4" t="s">
        <v>50</v>
      </c>
      <c r="D1266" s="4" t="s">
        <v>1260</v>
      </c>
      <c r="E1266" s="4" t="s">
        <v>136</v>
      </c>
      <c r="F1266" s="4" t="s">
        <v>136</v>
      </c>
      <c r="G1266" s="4" t="s">
        <v>136</v>
      </c>
      <c r="H1266" s="4" t="s">
        <v>100</v>
      </c>
      <c r="I1266" s="4" t="s">
        <v>2029</v>
      </c>
      <c r="J1266" s="4" t="s">
        <v>20</v>
      </c>
      <c r="K1266" s="4" t="s">
        <v>32</v>
      </c>
      <c r="L1266" s="4" t="s">
        <v>33</v>
      </c>
      <c r="M1266" s="15">
        <v>87464</v>
      </c>
      <c r="N1266" s="15">
        <v>87464</v>
      </c>
      <c r="O1266" s="16">
        <v>87464</v>
      </c>
      <c r="P1266">
        <f t="shared" si="38"/>
        <v>0</v>
      </c>
      <c r="Q1266" t="str">
        <f t="shared" si="39"/>
        <v>Western Canada</v>
      </c>
      <c r="R1266">
        <f>IF(Table5[[#This Row],[Position]]="Data Analyst",1,0)</f>
        <v>0</v>
      </c>
      <c r="S1266">
        <f>IF(Table5[[#This Row],[Position]]="Data Engineer",1,0)</f>
        <v>0</v>
      </c>
      <c r="T1266">
        <f>IF(Table5[[#This Row],[Position]]="Risk Analyst",1,0)</f>
        <v>0</v>
      </c>
      <c r="U1266">
        <f>IF(Table5[[#This Row],[Position]]="System Analyst",1,0)</f>
        <v>0</v>
      </c>
      <c r="V1266">
        <f>IF(Table5[[#This Row],[Position]]="Business Analyst",1,0)</f>
        <v>0</v>
      </c>
    </row>
    <row r="1267" spans="1:22" x14ac:dyDescent="0.2">
      <c r="A1267" s="5" t="s">
        <v>88</v>
      </c>
      <c r="B1267" s="5" t="s">
        <v>645</v>
      </c>
      <c r="C1267" s="5" t="s">
        <v>28</v>
      </c>
      <c r="D1267" s="5" t="s">
        <v>2284</v>
      </c>
      <c r="E1267" s="5" t="s">
        <v>608</v>
      </c>
      <c r="F1267" s="5" t="s">
        <v>608</v>
      </c>
      <c r="G1267" s="5" t="s">
        <v>608</v>
      </c>
      <c r="H1267" s="5" t="s">
        <v>31</v>
      </c>
      <c r="I1267" s="5" t="s">
        <v>2029</v>
      </c>
      <c r="J1267" s="5" t="s">
        <v>20</v>
      </c>
      <c r="K1267" s="5" t="s">
        <v>32</v>
      </c>
      <c r="L1267" s="5" t="s">
        <v>21</v>
      </c>
      <c r="M1267" s="17">
        <v>88400</v>
      </c>
      <c r="N1267" s="17">
        <v>88400</v>
      </c>
      <c r="O1267" s="18">
        <v>88400</v>
      </c>
      <c r="P1267">
        <f t="shared" si="38"/>
        <v>0</v>
      </c>
      <c r="Q1267" t="str">
        <f t="shared" si="39"/>
        <v>Central Canada</v>
      </c>
      <c r="R1267">
        <f>IF(Table5[[#This Row],[Position]]="Data Analyst",1,0)</f>
        <v>1</v>
      </c>
      <c r="S1267">
        <f>IF(Table5[[#This Row],[Position]]="Data Engineer",1,0)</f>
        <v>0</v>
      </c>
      <c r="T1267">
        <f>IF(Table5[[#This Row],[Position]]="Risk Analyst",1,0)</f>
        <v>0</v>
      </c>
      <c r="U1267">
        <f>IF(Table5[[#This Row],[Position]]="System Analyst",1,0)</f>
        <v>0</v>
      </c>
      <c r="V1267">
        <f>IF(Table5[[#This Row],[Position]]="Business Analyst",1,0)</f>
        <v>0</v>
      </c>
    </row>
    <row r="1268" spans="1:22" x14ac:dyDescent="0.2">
      <c r="A1268" s="4" t="s">
        <v>48</v>
      </c>
      <c r="B1268" s="4" t="s">
        <v>565</v>
      </c>
      <c r="C1268" s="4" t="s">
        <v>50</v>
      </c>
      <c r="D1268" s="4" t="s">
        <v>566</v>
      </c>
      <c r="E1268" s="4" t="s">
        <v>212</v>
      </c>
      <c r="F1268" s="4" t="s">
        <v>212</v>
      </c>
      <c r="G1268" s="4" t="s">
        <v>212</v>
      </c>
      <c r="H1268" s="4" t="s">
        <v>31</v>
      </c>
      <c r="I1268" s="4" t="s">
        <v>2285</v>
      </c>
      <c r="J1268" s="4" t="s">
        <v>20</v>
      </c>
      <c r="K1268" s="4" t="s">
        <v>32</v>
      </c>
      <c r="L1268" s="4" t="s">
        <v>46</v>
      </c>
      <c r="M1268" s="15">
        <v>70000</v>
      </c>
      <c r="N1268" s="15">
        <v>71000</v>
      </c>
      <c r="O1268" s="16">
        <v>70500</v>
      </c>
      <c r="P1268">
        <f t="shared" si="38"/>
        <v>0</v>
      </c>
      <c r="Q1268" t="str">
        <f t="shared" si="39"/>
        <v>Central Canada</v>
      </c>
      <c r="R1268">
        <f>IF(Table5[[#This Row],[Position]]="Data Analyst",1,0)</f>
        <v>0</v>
      </c>
      <c r="S1268">
        <f>IF(Table5[[#This Row],[Position]]="Data Engineer",1,0)</f>
        <v>0</v>
      </c>
      <c r="T1268">
        <f>IF(Table5[[#This Row],[Position]]="Risk Analyst",1,0)</f>
        <v>0</v>
      </c>
      <c r="U1268">
        <f>IF(Table5[[#This Row],[Position]]="System Analyst",1,0)</f>
        <v>0</v>
      </c>
      <c r="V1268">
        <f>IF(Table5[[#This Row],[Position]]="Business Analyst",1,0)</f>
        <v>0</v>
      </c>
    </row>
    <row r="1269" spans="1:22" x14ac:dyDescent="0.2">
      <c r="A1269" s="5" t="s">
        <v>88</v>
      </c>
      <c r="B1269" s="5" t="s">
        <v>645</v>
      </c>
      <c r="C1269" s="5" t="s">
        <v>28</v>
      </c>
      <c r="D1269" s="5" t="s">
        <v>2286</v>
      </c>
      <c r="E1269" s="5" t="s">
        <v>99</v>
      </c>
      <c r="F1269" s="5" t="s">
        <v>99</v>
      </c>
      <c r="G1269" s="5" t="s">
        <v>99</v>
      </c>
      <c r="H1269" s="5" t="s">
        <v>100</v>
      </c>
      <c r="I1269" s="5" t="s">
        <v>2287</v>
      </c>
      <c r="J1269" s="5" t="s">
        <v>20</v>
      </c>
      <c r="K1269" s="5" t="s">
        <v>32</v>
      </c>
      <c r="L1269" s="5" t="s">
        <v>39</v>
      </c>
      <c r="M1269" s="20">
        <v>98009.599999999904</v>
      </c>
      <c r="N1269" s="20">
        <v>98009.599999999904</v>
      </c>
      <c r="O1269" s="22">
        <v>98009.599999999904</v>
      </c>
      <c r="P1269">
        <f t="shared" si="38"/>
        <v>0</v>
      </c>
      <c r="Q1269" t="str">
        <f t="shared" si="39"/>
        <v>Western Canada</v>
      </c>
      <c r="R1269">
        <f>IF(Table5[[#This Row],[Position]]="Data Analyst",1,0)</f>
        <v>1</v>
      </c>
      <c r="S1269">
        <f>IF(Table5[[#This Row],[Position]]="Data Engineer",1,0)</f>
        <v>0</v>
      </c>
      <c r="T1269">
        <f>IF(Table5[[#This Row],[Position]]="Risk Analyst",1,0)</f>
        <v>0</v>
      </c>
      <c r="U1269">
        <f>IF(Table5[[#This Row],[Position]]="System Analyst",1,0)</f>
        <v>0</v>
      </c>
      <c r="V1269">
        <f>IF(Table5[[#This Row],[Position]]="Business Analyst",1,0)</f>
        <v>0</v>
      </c>
    </row>
    <row r="1270" spans="1:22" x14ac:dyDescent="0.2">
      <c r="A1270" s="4" t="s">
        <v>13</v>
      </c>
      <c r="B1270" s="4" t="s">
        <v>728</v>
      </c>
      <c r="C1270" s="4" t="s">
        <v>90</v>
      </c>
      <c r="D1270" s="4" t="s">
        <v>729</v>
      </c>
      <c r="E1270" s="4" t="s">
        <v>316</v>
      </c>
      <c r="F1270" s="4" t="s">
        <v>316</v>
      </c>
      <c r="G1270" s="4" t="s">
        <v>316</v>
      </c>
      <c r="H1270" s="4" t="s">
        <v>31</v>
      </c>
      <c r="I1270" s="4" t="s">
        <v>2288</v>
      </c>
      <c r="J1270" s="4" t="s">
        <v>20</v>
      </c>
      <c r="K1270" s="4" t="s">
        <v>32</v>
      </c>
      <c r="L1270" s="4" t="s">
        <v>93</v>
      </c>
      <c r="M1270" s="15">
        <v>89440</v>
      </c>
      <c r="N1270" s="15">
        <v>89440</v>
      </c>
      <c r="O1270" s="16">
        <v>89440</v>
      </c>
      <c r="P1270">
        <f t="shared" si="38"/>
        <v>0</v>
      </c>
      <c r="Q1270" t="str">
        <f t="shared" si="39"/>
        <v>Central Canada</v>
      </c>
      <c r="R1270">
        <f>IF(Table5[[#This Row],[Position]]="Data Analyst",1,0)</f>
        <v>0</v>
      </c>
      <c r="S1270">
        <f>IF(Table5[[#This Row],[Position]]="Data Engineer",1,0)</f>
        <v>0</v>
      </c>
      <c r="T1270">
        <f>IF(Table5[[#This Row],[Position]]="Risk Analyst",1,0)</f>
        <v>0</v>
      </c>
      <c r="U1270">
        <f>IF(Table5[[#This Row],[Position]]="System Analyst",1,0)</f>
        <v>1</v>
      </c>
      <c r="V1270">
        <f>IF(Table5[[#This Row],[Position]]="Business Analyst",1,0)</f>
        <v>0</v>
      </c>
    </row>
    <row r="1271" spans="1:22" x14ac:dyDescent="0.2">
      <c r="A1271" s="5" t="s">
        <v>22</v>
      </c>
      <c r="B1271" s="5" t="s">
        <v>23</v>
      </c>
      <c r="C1271" s="5" t="s">
        <v>23</v>
      </c>
      <c r="D1271" s="5" t="s">
        <v>1184</v>
      </c>
      <c r="E1271" s="5" t="s">
        <v>298</v>
      </c>
      <c r="F1271" s="5" t="s">
        <v>298</v>
      </c>
      <c r="G1271" s="5" t="s">
        <v>298</v>
      </c>
      <c r="H1271" s="5" t="s">
        <v>53</v>
      </c>
      <c r="I1271" s="5" t="s">
        <v>2289</v>
      </c>
      <c r="J1271" s="5" t="s">
        <v>20</v>
      </c>
      <c r="K1271" s="5" t="s">
        <v>32</v>
      </c>
      <c r="L1271" s="5" t="s">
        <v>46</v>
      </c>
      <c r="M1271" s="17">
        <v>79601.600000000006</v>
      </c>
      <c r="N1271" s="17">
        <v>114420.8</v>
      </c>
      <c r="O1271" s="22">
        <v>97011.199999999997</v>
      </c>
      <c r="P1271">
        <f t="shared" si="38"/>
        <v>0</v>
      </c>
      <c r="Q1271" t="str">
        <f t="shared" si="39"/>
        <v>Western Canada</v>
      </c>
      <c r="R1271">
        <f>IF(Table5[[#This Row],[Position]]="Data Analyst",1,0)</f>
        <v>0</v>
      </c>
      <c r="S1271">
        <f>IF(Table5[[#This Row],[Position]]="Data Engineer",1,0)</f>
        <v>0</v>
      </c>
      <c r="T1271">
        <f>IF(Table5[[#This Row],[Position]]="Risk Analyst",1,0)</f>
        <v>0</v>
      </c>
      <c r="U1271">
        <f>IF(Table5[[#This Row],[Position]]="System Analyst",1,0)</f>
        <v>0</v>
      </c>
      <c r="V1271">
        <f>IF(Table5[[#This Row],[Position]]="Business Analyst",1,0)</f>
        <v>1</v>
      </c>
    </row>
    <row r="1272" spans="1:22" x14ac:dyDescent="0.2">
      <c r="A1272" s="4" t="s">
        <v>22</v>
      </c>
      <c r="B1272" s="4" t="s">
        <v>23</v>
      </c>
      <c r="C1272" s="4" t="s">
        <v>23</v>
      </c>
      <c r="D1272" s="4" t="s">
        <v>1184</v>
      </c>
      <c r="E1272" s="4" t="s">
        <v>298</v>
      </c>
      <c r="F1272" s="4" t="s">
        <v>298</v>
      </c>
      <c r="G1272" s="4" t="s">
        <v>298</v>
      </c>
      <c r="H1272" s="4" t="s">
        <v>384</v>
      </c>
      <c r="I1272" s="4" t="s">
        <v>2289</v>
      </c>
      <c r="J1272" s="4" t="s">
        <v>20</v>
      </c>
      <c r="K1272" s="4" t="s">
        <v>32</v>
      </c>
      <c r="L1272" s="4" t="s">
        <v>46</v>
      </c>
      <c r="M1272" s="15">
        <v>79601.600000000006</v>
      </c>
      <c r="N1272" s="15">
        <v>114420.8</v>
      </c>
      <c r="O1272" s="21">
        <v>97011.199999999997</v>
      </c>
      <c r="P1272">
        <f t="shared" si="38"/>
        <v>0</v>
      </c>
      <c r="Q1272" t="str">
        <f t="shared" si="39"/>
        <v>Atlantic Canada</v>
      </c>
      <c r="R1272">
        <f>IF(Table5[[#This Row],[Position]]="Data Analyst",1,0)</f>
        <v>0</v>
      </c>
      <c r="S1272">
        <f>IF(Table5[[#This Row],[Position]]="Data Engineer",1,0)</f>
        <v>0</v>
      </c>
      <c r="T1272">
        <f>IF(Table5[[#This Row],[Position]]="Risk Analyst",1,0)</f>
        <v>0</v>
      </c>
      <c r="U1272">
        <f>IF(Table5[[#This Row],[Position]]="System Analyst",1,0)</f>
        <v>0</v>
      </c>
      <c r="V1272">
        <f>IF(Table5[[#This Row],[Position]]="Business Analyst",1,0)</f>
        <v>1</v>
      </c>
    </row>
    <row r="1273" spans="1:22" x14ac:dyDescent="0.2">
      <c r="A1273" s="5" t="s">
        <v>13</v>
      </c>
      <c r="B1273" s="5" t="s">
        <v>356</v>
      </c>
      <c r="C1273" s="5" t="s">
        <v>357</v>
      </c>
      <c r="D1273" s="5" t="s">
        <v>358</v>
      </c>
      <c r="E1273" s="5" t="s">
        <v>136</v>
      </c>
      <c r="F1273" s="5" t="s">
        <v>136</v>
      </c>
      <c r="G1273" s="5" t="s">
        <v>136</v>
      </c>
      <c r="H1273" s="5" t="s">
        <v>100</v>
      </c>
      <c r="I1273" s="5" t="s">
        <v>2290</v>
      </c>
      <c r="J1273" s="5" t="s">
        <v>20</v>
      </c>
      <c r="K1273" s="5" t="s">
        <v>32</v>
      </c>
      <c r="L1273" s="5" t="s">
        <v>33</v>
      </c>
      <c r="M1273" s="17">
        <v>61000</v>
      </c>
      <c r="N1273" s="17">
        <v>89000</v>
      </c>
      <c r="O1273" s="18">
        <v>75000</v>
      </c>
      <c r="P1273">
        <f t="shared" si="38"/>
        <v>0</v>
      </c>
      <c r="Q1273" t="str">
        <f t="shared" si="39"/>
        <v>Western Canada</v>
      </c>
      <c r="R1273">
        <f>IF(Table5[[#This Row],[Position]]="Data Analyst",1,0)</f>
        <v>0</v>
      </c>
      <c r="S1273">
        <f>IF(Table5[[#This Row],[Position]]="Data Engineer",1,0)</f>
        <v>0</v>
      </c>
      <c r="T1273">
        <f>IF(Table5[[#This Row],[Position]]="Risk Analyst",1,0)</f>
        <v>0</v>
      </c>
      <c r="U1273">
        <f>IF(Table5[[#This Row],[Position]]="System Analyst",1,0)</f>
        <v>0</v>
      </c>
      <c r="V1273">
        <f>IF(Table5[[#This Row],[Position]]="Business Analyst",1,0)</f>
        <v>0</v>
      </c>
    </row>
    <row r="1274" spans="1:22" x14ac:dyDescent="0.2">
      <c r="A1274" s="4" t="s">
        <v>105</v>
      </c>
      <c r="B1274" s="4" t="s">
        <v>1419</v>
      </c>
      <c r="C1274" s="4" t="s">
        <v>1420</v>
      </c>
      <c r="D1274" s="4" t="s">
        <v>1421</v>
      </c>
      <c r="E1274" s="4" t="s">
        <v>37</v>
      </c>
      <c r="F1274" s="4" t="s">
        <v>37</v>
      </c>
      <c r="G1274" s="4" t="s">
        <v>37</v>
      </c>
      <c r="H1274" s="4" t="s">
        <v>31</v>
      </c>
      <c r="I1274" s="4" t="s">
        <v>2291</v>
      </c>
      <c r="J1274" s="4" t="s">
        <v>20</v>
      </c>
      <c r="K1274" s="4" t="s">
        <v>32</v>
      </c>
      <c r="L1274" s="4" t="s">
        <v>21</v>
      </c>
      <c r="M1274" s="15">
        <v>95000</v>
      </c>
      <c r="N1274" s="15">
        <v>135000</v>
      </c>
      <c r="O1274" s="16">
        <v>115000</v>
      </c>
      <c r="P1274">
        <f t="shared" si="38"/>
        <v>0</v>
      </c>
      <c r="Q1274" t="str">
        <f t="shared" si="39"/>
        <v>Central Canada</v>
      </c>
      <c r="R1274">
        <f>IF(Table5[[#This Row],[Position]]="Data Analyst",1,0)</f>
        <v>0</v>
      </c>
      <c r="S1274">
        <f>IF(Table5[[#This Row],[Position]]="Data Engineer",1,0)</f>
        <v>0</v>
      </c>
      <c r="T1274">
        <f>IF(Table5[[#This Row],[Position]]="Risk Analyst",1,0)</f>
        <v>0</v>
      </c>
      <c r="U1274">
        <f>IF(Table5[[#This Row],[Position]]="System Analyst",1,0)</f>
        <v>0</v>
      </c>
      <c r="V1274">
        <f>IF(Table5[[#This Row],[Position]]="Business Analyst",1,0)</f>
        <v>0</v>
      </c>
    </row>
    <row r="1275" spans="1:22" x14ac:dyDescent="0.2">
      <c r="A1275" s="5" t="s">
        <v>48</v>
      </c>
      <c r="B1275" s="5" t="s">
        <v>858</v>
      </c>
      <c r="C1275" s="5" t="s">
        <v>50</v>
      </c>
      <c r="D1275" s="5" t="s">
        <v>859</v>
      </c>
      <c r="E1275" s="5" t="s">
        <v>1835</v>
      </c>
      <c r="F1275" s="5" t="s">
        <v>1835</v>
      </c>
      <c r="G1275" s="5" t="s">
        <v>1835</v>
      </c>
      <c r="H1275" s="5" t="s">
        <v>146</v>
      </c>
      <c r="I1275" s="5" t="s">
        <v>2292</v>
      </c>
      <c r="J1275" s="5" t="s">
        <v>20</v>
      </c>
      <c r="K1275" s="5" t="s">
        <v>32</v>
      </c>
      <c r="L1275" s="5" t="s">
        <v>21</v>
      </c>
      <c r="M1275" s="17">
        <v>69000</v>
      </c>
      <c r="N1275" s="17">
        <v>90000</v>
      </c>
      <c r="O1275" s="18">
        <v>79500</v>
      </c>
      <c r="P1275">
        <f t="shared" si="38"/>
        <v>0</v>
      </c>
      <c r="Q1275" t="str">
        <f t="shared" si="39"/>
        <v>Central Canada</v>
      </c>
      <c r="R1275">
        <f>IF(Table5[[#This Row],[Position]]="Data Analyst",1,0)</f>
        <v>0</v>
      </c>
      <c r="S1275">
        <f>IF(Table5[[#This Row],[Position]]="Data Engineer",1,0)</f>
        <v>0</v>
      </c>
      <c r="T1275">
        <f>IF(Table5[[#This Row],[Position]]="Risk Analyst",1,0)</f>
        <v>0</v>
      </c>
      <c r="U1275">
        <f>IF(Table5[[#This Row],[Position]]="System Analyst",1,0)</f>
        <v>0</v>
      </c>
      <c r="V1275">
        <f>IF(Table5[[#This Row],[Position]]="Business Analyst",1,0)</f>
        <v>0</v>
      </c>
    </row>
    <row r="1276" spans="1:22" x14ac:dyDescent="0.2">
      <c r="A1276" s="4" t="s">
        <v>55</v>
      </c>
      <c r="B1276" s="4" t="s">
        <v>1020</v>
      </c>
      <c r="C1276" s="4" t="s">
        <v>50</v>
      </c>
      <c r="D1276" s="4" t="s">
        <v>1021</v>
      </c>
      <c r="E1276" s="4" t="s">
        <v>316</v>
      </c>
      <c r="F1276" s="4" t="s">
        <v>316</v>
      </c>
      <c r="G1276" s="4" t="s">
        <v>316</v>
      </c>
      <c r="H1276" s="4" t="s">
        <v>31</v>
      </c>
      <c r="I1276" s="4" t="s">
        <v>2293</v>
      </c>
      <c r="J1276" s="4" t="s">
        <v>20</v>
      </c>
      <c r="K1276" s="4" t="s">
        <v>32</v>
      </c>
      <c r="L1276" s="4" t="s">
        <v>101</v>
      </c>
      <c r="M1276" s="15">
        <v>55000</v>
      </c>
      <c r="N1276" s="15">
        <v>58000</v>
      </c>
      <c r="O1276" s="16">
        <v>56500</v>
      </c>
      <c r="P1276">
        <f t="shared" si="38"/>
        <v>0</v>
      </c>
      <c r="Q1276" t="str">
        <f t="shared" si="39"/>
        <v>Central Canada</v>
      </c>
      <c r="R1276">
        <f>IF(Table5[[#This Row],[Position]]="Data Analyst",1,0)</f>
        <v>0</v>
      </c>
      <c r="S1276">
        <f>IF(Table5[[#This Row],[Position]]="Data Engineer",1,0)</f>
        <v>0</v>
      </c>
      <c r="T1276">
        <f>IF(Table5[[#This Row],[Position]]="Risk Analyst",1,0)</f>
        <v>0</v>
      </c>
      <c r="U1276">
        <f>IF(Table5[[#This Row],[Position]]="System Analyst",1,0)</f>
        <v>0</v>
      </c>
      <c r="V1276">
        <f>IF(Table5[[#This Row],[Position]]="Business Analyst",1,0)</f>
        <v>0</v>
      </c>
    </row>
    <row r="1277" spans="1:22" x14ac:dyDescent="0.2">
      <c r="A1277" s="5" t="s">
        <v>26</v>
      </c>
      <c r="B1277" s="5" t="s">
        <v>2294</v>
      </c>
      <c r="C1277" s="5" t="s">
        <v>50</v>
      </c>
      <c r="D1277" s="5" t="s">
        <v>679</v>
      </c>
      <c r="E1277" s="5" t="s">
        <v>37</v>
      </c>
      <c r="F1277" s="5" t="s">
        <v>37</v>
      </c>
      <c r="G1277" s="5" t="s">
        <v>37</v>
      </c>
      <c r="H1277" s="5" t="s">
        <v>31</v>
      </c>
      <c r="I1277" s="5" t="s">
        <v>2295</v>
      </c>
      <c r="J1277" s="5" t="s">
        <v>20</v>
      </c>
      <c r="K1277" s="5" t="s">
        <v>32</v>
      </c>
      <c r="L1277" s="5" t="s">
        <v>130</v>
      </c>
      <c r="M1277" s="17">
        <v>35000</v>
      </c>
      <c r="N1277" s="17">
        <v>71000</v>
      </c>
      <c r="O1277" s="18">
        <v>53000</v>
      </c>
      <c r="P1277">
        <f t="shared" si="38"/>
        <v>0</v>
      </c>
      <c r="Q1277" t="str">
        <f t="shared" si="39"/>
        <v>Central Canada</v>
      </c>
      <c r="R1277">
        <f>IF(Table5[[#This Row],[Position]]="Data Analyst",1,0)</f>
        <v>0</v>
      </c>
      <c r="S1277">
        <f>IF(Table5[[#This Row],[Position]]="Data Engineer",1,0)</f>
        <v>0</v>
      </c>
      <c r="T1277">
        <f>IF(Table5[[#This Row],[Position]]="Risk Analyst",1,0)</f>
        <v>0</v>
      </c>
      <c r="U1277">
        <f>IF(Table5[[#This Row],[Position]]="System Analyst",1,0)</f>
        <v>0</v>
      </c>
      <c r="V1277">
        <f>IF(Table5[[#This Row],[Position]]="Business Analyst",1,0)</f>
        <v>0</v>
      </c>
    </row>
    <row r="1278" spans="1:22" x14ac:dyDescent="0.2">
      <c r="A1278" s="4" t="s">
        <v>55</v>
      </c>
      <c r="B1278" s="4" t="s">
        <v>206</v>
      </c>
      <c r="C1278" s="4" t="s">
        <v>50</v>
      </c>
      <c r="D1278" s="4" t="s">
        <v>207</v>
      </c>
      <c r="E1278" s="4" t="s">
        <v>1890</v>
      </c>
      <c r="F1278" s="4" t="s">
        <v>1890</v>
      </c>
      <c r="G1278" s="4" t="s">
        <v>1890</v>
      </c>
      <c r="H1278" s="4" t="s">
        <v>18</v>
      </c>
      <c r="I1278" s="4" t="s">
        <v>2296</v>
      </c>
      <c r="J1278" s="4" t="s">
        <v>45</v>
      </c>
      <c r="K1278" s="4" t="s">
        <v>32</v>
      </c>
      <c r="L1278" s="4" t="s">
        <v>21</v>
      </c>
      <c r="M1278" s="15">
        <v>84000</v>
      </c>
      <c r="N1278" s="15">
        <v>149000</v>
      </c>
      <c r="O1278" s="16">
        <v>116500</v>
      </c>
      <c r="P1278">
        <f t="shared" si="38"/>
        <v>0</v>
      </c>
      <c r="Q1278" t="str">
        <f t="shared" si="39"/>
        <v>Northern Canada</v>
      </c>
      <c r="R1278">
        <f>IF(Table5[[#This Row],[Position]]="Data Analyst",1,0)</f>
        <v>0</v>
      </c>
      <c r="S1278">
        <f>IF(Table5[[#This Row],[Position]]="Data Engineer",1,0)</f>
        <v>0</v>
      </c>
      <c r="T1278">
        <f>IF(Table5[[#This Row],[Position]]="Risk Analyst",1,0)</f>
        <v>0</v>
      </c>
      <c r="U1278">
        <f>IF(Table5[[#This Row],[Position]]="System Analyst",1,0)</f>
        <v>0</v>
      </c>
      <c r="V1278">
        <f>IF(Table5[[#This Row],[Position]]="Business Analyst",1,0)</f>
        <v>0</v>
      </c>
    </row>
    <row r="1279" spans="1:22" x14ac:dyDescent="0.2">
      <c r="A1279" s="5" t="s">
        <v>81</v>
      </c>
      <c r="B1279" s="5" t="s">
        <v>627</v>
      </c>
      <c r="C1279" s="5" t="s">
        <v>23</v>
      </c>
      <c r="D1279" s="5" t="s">
        <v>628</v>
      </c>
      <c r="E1279" s="5" t="s">
        <v>99</v>
      </c>
      <c r="F1279" s="5" t="s">
        <v>99</v>
      </c>
      <c r="G1279" s="5" t="s">
        <v>99</v>
      </c>
      <c r="H1279" s="5" t="s">
        <v>100</v>
      </c>
      <c r="I1279" s="5" t="s">
        <v>2007</v>
      </c>
      <c r="J1279" s="5" t="s">
        <v>45</v>
      </c>
      <c r="K1279" s="5" t="s">
        <v>32</v>
      </c>
      <c r="L1279" s="5" t="s">
        <v>46</v>
      </c>
      <c r="M1279" s="17">
        <v>76000</v>
      </c>
      <c r="N1279" s="17">
        <v>76000</v>
      </c>
      <c r="O1279" s="18">
        <v>76000</v>
      </c>
      <c r="P1279">
        <f t="shared" si="38"/>
        <v>0</v>
      </c>
      <c r="Q1279" t="str">
        <f t="shared" si="39"/>
        <v>Western Canada</v>
      </c>
      <c r="R1279">
        <f>IF(Table5[[#This Row],[Position]]="Data Analyst",1,0)</f>
        <v>0</v>
      </c>
      <c r="S1279">
        <f>IF(Table5[[#This Row],[Position]]="Data Engineer",1,0)</f>
        <v>0</v>
      </c>
      <c r="T1279">
        <f>IF(Table5[[#This Row],[Position]]="Risk Analyst",1,0)</f>
        <v>0</v>
      </c>
      <c r="U1279">
        <f>IF(Table5[[#This Row],[Position]]="System Analyst",1,0)</f>
        <v>0</v>
      </c>
      <c r="V1279">
        <f>IF(Table5[[#This Row],[Position]]="Business Analyst",1,0)</f>
        <v>1</v>
      </c>
    </row>
    <row r="1280" spans="1:22" x14ac:dyDescent="0.2">
      <c r="A1280" s="4" t="s">
        <v>105</v>
      </c>
      <c r="B1280" s="4" t="s">
        <v>2297</v>
      </c>
      <c r="C1280" s="4" t="s">
        <v>28</v>
      </c>
      <c r="D1280" s="4" t="s">
        <v>2298</v>
      </c>
      <c r="E1280" s="4" t="s">
        <v>37</v>
      </c>
      <c r="F1280" s="4" t="s">
        <v>37</v>
      </c>
      <c r="G1280" s="4" t="s">
        <v>37</v>
      </c>
      <c r="H1280" s="4" t="s">
        <v>31</v>
      </c>
      <c r="I1280" s="4" t="s">
        <v>2299</v>
      </c>
      <c r="J1280" s="4" t="s">
        <v>20</v>
      </c>
      <c r="K1280" s="4" t="s">
        <v>32</v>
      </c>
      <c r="L1280" s="4" t="s">
        <v>21</v>
      </c>
      <c r="M1280" s="15">
        <v>50000</v>
      </c>
      <c r="N1280" s="15">
        <v>93000</v>
      </c>
      <c r="O1280" s="16">
        <v>71500</v>
      </c>
      <c r="P1280">
        <f t="shared" si="38"/>
        <v>0</v>
      </c>
      <c r="Q1280" t="str">
        <f t="shared" si="39"/>
        <v>Central Canada</v>
      </c>
      <c r="R1280">
        <f>IF(Table5[[#This Row],[Position]]="Data Analyst",1,0)</f>
        <v>1</v>
      </c>
      <c r="S1280">
        <f>IF(Table5[[#This Row],[Position]]="Data Engineer",1,0)</f>
        <v>0</v>
      </c>
      <c r="T1280">
        <f>IF(Table5[[#This Row],[Position]]="Risk Analyst",1,0)</f>
        <v>0</v>
      </c>
      <c r="U1280">
        <f>IF(Table5[[#This Row],[Position]]="System Analyst",1,0)</f>
        <v>0</v>
      </c>
      <c r="V1280">
        <f>IF(Table5[[#This Row],[Position]]="Business Analyst",1,0)</f>
        <v>0</v>
      </c>
    </row>
    <row r="1281" spans="1:22" x14ac:dyDescent="0.2">
      <c r="A1281" s="5" t="s">
        <v>48</v>
      </c>
      <c r="B1281" s="5" t="s">
        <v>565</v>
      </c>
      <c r="C1281" s="5" t="s">
        <v>50</v>
      </c>
      <c r="D1281" s="5" t="s">
        <v>2144</v>
      </c>
      <c r="E1281" s="5" t="s">
        <v>840</v>
      </c>
      <c r="F1281" s="5" t="s">
        <v>840</v>
      </c>
      <c r="G1281" s="5" t="s">
        <v>840</v>
      </c>
      <c r="H1281" s="5" t="s">
        <v>31</v>
      </c>
      <c r="I1281" s="5" t="s">
        <v>2145</v>
      </c>
      <c r="J1281" s="5" t="s">
        <v>20</v>
      </c>
      <c r="K1281" s="5" t="s">
        <v>32</v>
      </c>
      <c r="L1281" s="5" t="s">
        <v>21</v>
      </c>
      <c r="M1281" s="17">
        <v>75000</v>
      </c>
      <c r="N1281" s="17">
        <v>90000</v>
      </c>
      <c r="O1281" s="18">
        <v>82500</v>
      </c>
      <c r="P1281">
        <f t="shared" si="38"/>
        <v>0</v>
      </c>
      <c r="Q1281" t="str">
        <f t="shared" si="39"/>
        <v>Central Canada</v>
      </c>
      <c r="R1281">
        <f>IF(Table5[[#This Row],[Position]]="Data Analyst",1,0)</f>
        <v>0</v>
      </c>
      <c r="S1281">
        <f>IF(Table5[[#This Row],[Position]]="Data Engineer",1,0)</f>
        <v>0</v>
      </c>
      <c r="T1281">
        <f>IF(Table5[[#This Row],[Position]]="Risk Analyst",1,0)</f>
        <v>0</v>
      </c>
      <c r="U1281">
        <f>IF(Table5[[#This Row],[Position]]="System Analyst",1,0)</f>
        <v>0</v>
      </c>
      <c r="V1281">
        <f>IF(Table5[[#This Row],[Position]]="Business Analyst",1,0)</f>
        <v>0</v>
      </c>
    </row>
    <row r="1282" spans="1:22" x14ac:dyDescent="0.2">
      <c r="A1282" s="4" t="s">
        <v>55</v>
      </c>
      <c r="B1282" s="4" t="s">
        <v>2300</v>
      </c>
      <c r="C1282" s="4" t="s">
        <v>266</v>
      </c>
      <c r="D1282" s="4" t="s">
        <v>1463</v>
      </c>
      <c r="E1282" s="4" t="s">
        <v>37</v>
      </c>
      <c r="F1282" s="4" t="s">
        <v>37</v>
      </c>
      <c r="G1282" s="4" t="s">
        <v>37</v>
      </c>
      <c r="H1282" s="4" t="s">
        <v>31</v>
      </c>
      <c r="I1282" s="4" t="s">
        <v>2301</v>
      </c>
      <c r="J1282" s="4" t="s">
        <v>45</v>
      </c>
      <c r="K1282" s="4" t="s">
        <v>32</v>
      </c>
      <c r="L1282" s="4" t="s">
        <v>21</v>
      </c>
      <c r="M1282" s="15">
        <v>103000</v>
      </c>
      <c r="N1282" s="15">
        <v>155000</v>
      </c>
      <c r="O1282" s="16">
        <v>129000</v>
      </c>
      <c r="P1282">
        <f t="shared" si="38"/>
        <v>0</v>
      </c>
      <c r="Q1282" t="str">
        <f t="shared" si="39"/>
        <v>Central Canada</v>
      </c>
      <c r="R1282">
        <f>IF(Table5[[#This Row],[Position]]="Data Analyst",1,0)</f>
        <v>0</v>
      </c>
      <c r="S1282">
        <f>IF(Table5[[#This Row],[Position]]="Data Engineer",1,0)</f>
        <v>0</v>
      </c>
      <c r="T1282">
        <f>IF(Table5[[#This Row],[Position]]="Risk Analyst",1,0)</f>
        <v>0</v>
      </c>
      <c r="U1282">
        <f>IF(Table5[[#This Row],[Position]]="System Analyst",1,0)</f>
        <v>0</v>
      </c>
      <c r="V1282">
        <f>IF(Table5[[#This Row],[Position]]="Business Analyst",1,0)</f>
        <v>0</v>
      </c>
    </row>
    <row r="1283" spans="1:22" x14ac:dyDescent="0.2">
      <c r="A1283" s="5" t="s">
        <v>55</v>
      </c>
      <c r="B1283" s="5" t="s">
        <v>2302</v>
      </c>
      <c r="C1283" s="5" t="s">
        <v>50</v>
      </c>
      <c r="D1283" s="5" t="s">
        <v>2303</v>
      </c>
      <c r="E1283" s="5" t="s">
        <v>37</v>
      </c>
      <c r="F1283" s="5" t="s">
        <v>37</v>
      </c>
      <c r="G1283" s="5" t="s">
        <v>37</v>
      </c>
      <c r="H1283" s="5" t="s">
        <v>31</v>
      </c>
      <c r="I1283" s="5" t="s">
        <v>2304</v>
      </c>
      <c r="J1283" s="5" t="s">
        <v>45</v>
      </c>
      <c r="K1283" s="5" t="s">
        <v>32</v>
      </c>
      <c r="L1283" s="5" t="s">
        <v>21</v>
      </c>
      <c r="M1283" s="17">
        <v>61000</v>
      </c>
      <c r="N1283" s="17">
        <v>74000</v>
      </c>
      <c r="O1283" s="18">
        <v>67500</v>
      </c>
      <c r="P1283">
        <f t="shared" ref="P1283:P1346" si="40">IF(F1283="Remote",1,0)</f>
        <v>0</v>
      </c>
      <c r="Q1283" t="str">
        <f t="shared" ref="Q1283:Q1346" si="41">IF(OR(H1283="AB",H1283="BC",H1283="SK"),"Western Canada",
 IF(OR(H1283="ON",H1283="QC",H1283="MB"),"Central Canada",
 IF(OR(H1283="NS",H1283="NB",H1283="PE",H1283="NL"),"Atlantic Canada",
 "Northern Canada")))</f>
        <v>Central Canada</v>
      </c>
      <c r="R1283">
        <f>IF(Table5[[#This Row],[Position]]="Data Analyst",1,0)</f>
        <v>0</v>
      </c>
      <c r="S1283">
        <f>IF(Table5[[#This Row],[Position]]="Data Engineer",1,0)</f>
        <v>0</v>
      </c>
      <c r="T1283">
        <f>IF(Table5[[#This Row],[Position]]="Risk Analyst",1,0)</f>
        <v>0</v>
      </c>
      <c r="U1283">
        <f>IF(Table5[[#This Row],[Position]]="System Analyst",1,0)</f>
        <v>0</v>
      </c>
      <c r="V1283">
        <f>IF(Table5[[#This Row],[Position]]="Business Analyst",1,0)</f>
        <v>0</v>
      </c>
    </row>
    <row r="1284" spans="1:22" x14ac:dyDescent="0.2">
      <c r="A1284" s="4" t="s">
        <v>26</v>
      </c>
      <c r="B1284" s="4" t="s">
        <v>2305</v>
      </c>
      <c r="C1284" s="4" t="s">
        <v>23</v>
      </c>
      <c r="D1284" s="4" t="s">
        <v>2306</v>
      </c>
      <c r="E1284" s="4" t="s">
        <v>1835</v>
      </c>
      <c r="F1284" s="4" t="s">
        <v>1835</v>
      </c>
      <c r="G1284" s="4" t="s">
        <v>1835</v>
      </c>
      <c r="H1284" s="4" t="s">
        <v>146</v>
      </c>
      <c r="I1284" s="4" t="s">
        <v>2307</v>
      </c>
      <c r="J1284" s="4" t="s">
        <v>20</v>
      </c>
      <c r="K1284" s="4" t="s">
        <v>32</v>
      </c>
      <c r="L1284" s="4" t="s">
        <v>21</v>
      </c>
      <c r="M1284" s="15">
        <v>100000</v>
      </c>
      <c r="N1284" s="15">
        <v>125000</v>
      </c>
      <c r="O1284" s="16">
        <v>112500</v>
      </c>
      <c r="P1284">
        <f t="shared" si="40"/>
        <v>0</v>
      </c>
      <c r="Q1284" t="str">
        <f t="shared" si="41"/>
        <v>Central Canada</v>
      </c>
      <c r="R1284">
        <f>IF(Table5[[#This Row],[Position]]="Data Analyst",1,0)</f>
        <v>0</v>
      </c>
      <c r="S1284">
        <f>IF(Table5[[#This Row],[Position]]="Data Engineer",1,0)</f>
        <v>0</v>
      </c>
      <c r="T1284">
        <f>IF(Table5[[#This Row],[Position]]="Risk Analyst",1,0)</f>
        <v>0</v>
      </c>
      <c r="U1284">
        <f>IF(Table5[[#This Row],[Position]]="System Analyst",1,0)</f>
        <v>0</v>
      </c>
      <c r="V1284">
        <f>IF(Table5[[#This Row],[Position]]="Business Analyst",1,0)</f>
        <v>1</v>
      </c>
    </row>
    <row r="1285" spans="1:22" x14ac:dyDescent="0.2">
      <c r="A1285" s="5" t="s">
        <v>105</v>
      </c>
      <c r="B1285" s="5" t="s">
        <v>2308</v>
      </c>
      <c r="C1285" s="5" t="s">
        <v>28</v>
      </c>
      <c r="D1285" s="5" t="s">
        <v>2309</v>
      </c>
      <c r="E1285" s="5" t="s">
        <v>1890</v>
      </c>
      <c r="F1285" s="5" t="s">
        <v>1890</v>
      </c>
      <c r="G1285" s="5" t="s">
        <v>1890</v>
      </c>
      <c r="H1285" s="5" t="s">
        <v>18</v>
      </c>
      <c r="I1285" s="5" t="s">
        <v>2310</v>
      </c>
      <c r="J1285" s="5" t="s">
        <v>20</v>
      </c>
      <c r="K1285" s="5" t="s">
        <v>32</v>
      </c>
      <c r="L1285" s="5" t="s">
        <v>1281</v>
      </c>
      <c r="M1285" s="17">
        <v>70000</v>
      </c>
      <c r="N1285" s="17">
        <v>80000</v>
      </c>
      <c r="O1285" s="18">
        <v>75000</v>
      </c>
      <c r="P1285">
        <f t="shared" si="40"/>
        <v>0</v>
      </c>
      <c r="Q1285" t="str">
        <f t="shared" si="41"/>
        <v>Northern Canada</v>
      </c>
      <c r="R1285">
        <f>IF(Table5[[#This Row],[Position]]="Data Analyst",1,0)</f>
        <v>1</v>
      </c>
      <c r="S1285">
        <f>IF(Table5[[#This Row],[Position]]="Data Engineer",1,0)</f>
        <v>0</v>
      </c>
      <c r="T1285">
        <f>IF(Table5[[#This Row],[Position]]="Risk Analyst",1,0)</f>
        <v>0</v>
      </c>
      <c r="U1285">
        <f>IF(Table5[[#This Row],[Position]]="System Analyst",1,0)</f>
        <v>0</v>
      </c>
      <c r="V1285">
        <f>IF(Table5[[#This Row],[Position]]="Business Analyst",1,0)</f>
        <v>0</v>
      </c>
    </row>
    <row r="1286" spans="1:22" x14ac:dyDescent="0.2">
      <c r="A1286" s="4" t="s">
        <v>55</v>
      </c>
      <c r="B1286" s="4" t="s">
        <v>1686</v>
      </c>
      <c r="C1286" s="4" t="s">
        <v>1187</v>
      </c>
      <c r="D1286" s="4" t="s">
        <v>1677</v>
      </c>
      <c r="E1286" s="4" t="s">
        <v>37</v>
      </c>
      <c r="F1286" s="4" t="s">
        <v>37</v>
      </c>
      <c r="G1286" s="4" t="s">
        <v>37</v>
      </c>
      <c r="H1286" s="4" t="s">
        <v>31</v>
      </c>
      <c r="I1286" s="4" t="s">
        <v>2311</v>
      </c>
      <c r="J1286" s="4" t="s">
        <v>45</v>
      </c>
      <c r="K1286" s="4" t="s">
        <v>32</v>
      </c>
      <c r="L1286" s="4" t="s">
        <v>21</v>
      </c>
      <c r="M1286" s="15">
        <v>65000</v>
      </c>
      <c r="N1286" s="15">
        <v>79000</v>
      </c>
      <c r="O1286" s="16">
        <v>72000</v>
      </c>
      <c r="P1286">
        <f t="shared" si="40"/>
        <v>0</v>
      </c>
      <c r="Q1286" t="str">
        <f t="shared" si="41"/>
        <v>Central Canada</v>
      </c>
      <c r="R1286">
        <f>IF(Table5[[#This Row],[Position]]="Data Analyst",1,0)</f>
        <v>0</v>
      </c>
      <c r="S1286">
        <f>IF(Table5[[#This Row],[Position]]="Data Engineer",1,0)</f>
        <v>0</v>
      </c>
      <c r="T1286">
        <f>IF(Table5[[#This Row],[Position]]="Risk Analyst",1,0)</f>
        <v>0</v>
      </c>
      <c r="U1286">
        <f>IF(Table5[[#This Row],[Position]]="System Analyst",1,0)</f>
        <v>0</v>
      </c>
      <c r="V1286">
        <f>IF(Table5[[#This Row],[Position]]="Business Analyst",1,0)</f>
        <v>0</v>
      </c>
    </row>
    <row r="1287" spans="1:22" x14ac:dyDescent="0.2">
      <c r="A1287" s="5" t="s">
        <v>13</v>
      </c>
      <c r="B1287" s="5" t="s">
        <v>807</v>
      </c>
      <c r="C1287" s="5" t="s">
        <v>28</v>
      </c>
      <c r="D1287" s="5" t="s">
        <v>1675</v>
      </c>
      <c r="E1287" s="5" t="s">
        <v>1504</v>
      </c>
      <c r="F1287" s="5" t="s">
        <v>1504</v>
      </c>
      <c r="G1287" s="5" t="s">
        <v>1504</v>
      </c>
      <c r="H1287" s="5" t="s">
        <v>53</v>
      </c>
      <c r="I1287" s="5" t="s">
        <v>2029</v>
      </c>
      <c r="J1287" s="5" t="s">
        <v>20</v>
      </c>
      <c r="K1287" s="5" t="s">
        <v>32</v>
      </c>
      <c r="L1287" s="5" t="s">
        <v>33</v>
      </c>
      <c r="M1287" s="17">
        <v>81120</v>
      </c>
      <c r="N1287" s="17">
        <v>81120</v>
      </c>
      <c r="O1287" s="18">
        <v>81120</v>
      </c>
      <c r="P1287">
        <f t="shared" si="40"/>
        <v>0</v>
      </c>
      <c r="Q1287" t="str">
        <f t="shared" si="41"/>
        <v>Western Canada</v>
      </c>
      <c r="R1287">
        <f>IF(Table5[[#This Row],[Position]]="Data Analyst",1,0)</f>
        <v>1</v>
      </c>
      <c r="S1287">
        <f>IF(Table5[[#This Row],[Position]]="Data Engineer",1,0)</f>
        <v>0</v>
      </c>
      <c r="T1287">
        <f>IF(Table5[[#This Row],[Position]]="Risk Analyst",1,0)</f>
        <v>0</v>
      </c>
      <c r="U1287">
        <f>IF(Table5[[#This Row],[Position]]="System Analyst",1,0)</f>
        <v>0</v>
      </c>
      <c r="V1287">
        <f>IF(Table5[[#This Row],[Position]]="Business Analyst",1,0)</f>
        <v>0</v>
      </c>
    </row>
    <row r="1288" spans="1:22" x14ac:dyDescent="0.2">
      <c r="A1288" s="4" t="s">
        <v>105</v>
      </c>
      <c r="B1288" s="4" t="s">
        <v>510</v>
      </c>
      <c r="C1288" s="4" t="s">
        <v>28</v>
      </c>
      <c r="D1288" s="4" t="s">
        <v>2312</v>
      </c>
      <c r="E1288" s="4" t="s">
        <v>1710</v>
      </c>
      <c r="F1288" s="4" t="s">
        <v>1710</v>
      </c>
      <c r="G1288" s="4" t="s">
        <v>1710</v>
      </c>
      <c r="H1288" s="4" t="s">
        <v>18</v>
      </c>
      <c r="I1288" s="4" t="s">
        <v>2313</v>
      </c>
      <c r="J1288" s="4" t="s">
        <v>45</v>
      </c>
      <c r="K1288" s="4" t="s">
        <v>32</v>
      </c>
      <c r="L1288" s="4" t="s">
        <v>21</v>
      </c>
      <c r="M1288" s="15">
        <v>69000</v>
      </c>
      <c r="N1288" s="15">
        <v>86000</v>
      </c>
      <c r="O1288" s="16">
        <v>77500</v>
      </c>
      <c r="P1288">
        <f t="shared" si="40"/>
        <v>0</v>
      </c>
      <c r="Q1288" t="str">
        <f t="shared" si="41"/>
        <v>Northern Canada</v>
      </c>
      <c r="R1288">
        <f>IF(Table5[[#This Row],[Position]]="Data Analyst",1,0)</f>
        <v>1</v>
      </c>
      <c r="S1288">
        <f>IF(Table5[[#This Row],[Position]]="Data Engineer",1,0)</f>
        <v>0</v>
      </c>
      <c r="T1288">
        <f>IF(Table5[[#This Row],[Position]]="Risk Analyst",1,0)</f>
        <v>0</v>
      </c>
      <c r="U1288">
        <f>IF(Table5[[#This Row],[Position]]="System Analyst",1,0)</f>
        <v>0</v>
      </c>
      <c r="V1288">
        <f>IF(Table5[[#This Row],[Position]]="Business Analyst",1,0)</f>
        <v>0</v>
      </c>
    </row>
    <row r="1289" spans="1:22" x14ac:dyDescent="0.2">
      <c r="A1289" s="5" t="s">
        <v>105</v>
      </c>
      <c r="B1289" s="5" t="s">
        <v>1676</v>
      </c>
      <c r="C1289" s="5" t="s">
        <v>1187</v>
      </c>
      <c r="D1289" s="5" t="s">
        <v>1677</v>
      </c>
      <c r="E1289" s="5" t="s">
        <v>37</v>
      </c>
      <c r="F1289" s="5" t="s">
        <v>37</v>
      </c>
      <c r="G1289" s="5" t="s">
        <v>37</v>
      </c>
      <c r="H1289" s="5" t="s">
        <v>31</v>
      </c>
      <c r="I1289" s="5" t="s">
        <v>2314</v>
      </c>
      <c r="J1289" s="5" t="s">
        <v>20</v>
      </c>
      <c r="K1289" s="5" t="s">
        <v>32</v>
      </c>
      <c r="L1289" s="5" t="s">
        <v>21</v>
      </c>
      <c r="M1289" s="17">
        <v>65000</v>
      </c>
      <c r="N1289" s="17">
        <v>79000</v>
      </c>
      <c r="O1289" s="18">
        <v>72000</v>
      </c>
      <c r="P1289">
        <f t="shared" si="40"/>
        <v>0</v>
      </c>
      <c r="Q1289" t="str">
        <f t="shared" si="41"/>
        <v>Central Canada</v>
      </c>
      <c r="R1289">
        <f>IF(Table5[[#This Row],[Position]]="Data Analyst",1,0)</f>
        <v>0</v>
      </c>
      <c r="S1289">
        <f>IF(Table5[[#This Row],[Position]]="Data Engineer",1,0)</f>
        <v>0</v>
      </c>
      <c r="T1289">
        <f>IF(Table5[[#This Row],[Position]]="Risk Analyst",1,0)</f>
        <v>0</v>
      </c>
      <c r="U1289">
        <f>IF(Table5[[#This Row],[Position]]="System Analyst",1,0)</f>
        <v>0</v>
      </c>
      <c r="V1289">
        <f>IF(Table5[[#This Row],[Position]]="Business Analyst",1,0)</f>
        <v>0</v>
      </c>
    </row>
    <row r="1290" spans="1:22" x14ac:dyDescent="0.2">
      <c r="A1290" s="4" t="s">
        <v>424</v>
      </c>
      <c r="B1290" s="4" t="s">
        <v>450</v>
      </c>
      <c r="C1290" s="4" t="s">
        <v>50</v>
      </c>
      <c r="D1290" s="4" t="s">
        <v>559</v>
      </c>
      <c r="E1290" s="4" t="s">
        <v>560</v>
      </c>
      <c r="F1290" s="4" t="s">
        <v>560</v>
      </c>
      <c r="G1290" s="4" t="s">
        <v>560</v>
      </c>
      <c r="H1290" s="4" t="s">
        <v>31</v>
      </c>
      <c r="I1290" s="4" t="s">
        <v>2029</v>
      </c>
      <c r="J1290" s="4" t="s">
        <v>20</v>
      </c>
      <c r="K1290" s="4" t="s">
        <v>32</v>
      </c>
      <c r="L1290" s="4" t="s">
        <v>21</v>
      </c>
      <c r="M1290" s="15">
        <v>88524.800000000003</v>
      </c>
      <c r="N1290" s="15">
        <v>88524.800000000003</v>
      </c>
      <c r="O1290" s="16">
        <v>88524.800000000003</v>
      </c>
      <c r="P1290">
        <f t="shared" si="40"/>
        <v>0</v>
      </c>
      <c r="Q1290" t="str">
        <f t="shared" si="41"/>
        <v>Central Canada</v>
      </c>
      <c r="R1290">
        <f>IF(Table5[[#This Row],[Position]]="Data Analyst",1,0)</f>
        <v>0</v>
      </c>
      <c r="S1290">
        <f>IF(Table5[[#This Row],[Position]]="Data Engineer",1,0)</f>
        <v>0</v>
      </c>
      <c r="T1290">
        <f>IF(Table5[[#This Row],[Position]]="Risk Analyst",1,0)</f>
        <v>0</v>
      </c>
      <c r="U1290">
        <f>IF(Table5[[#This Row],[Position]]="System Analyst",1,0)</f>
        <v>0</v>
      </c>
      <c r="V1290">
        <f>IF(Table5[[#This Row],[Position]]="Business Analyst",1,0)</f>
        <v>0</v>
      </c>
    </row>
    <row r="1291" spans="1:22" x14ac:dyDescent="0.2">
      <c r="A1291" s="5" t="s">
        <v>22</v>
      </c>
      <c r="B1291" s="5" t="s">
        <v>23</v>
      </c>
      <c r="C1291" s="5" t="s">
        <v>23</v>
      </c>
      <c r="D1291" s="5" t="s">
        <v>263</v>
      </c>
      <c r="E1291" s="5" t="s">
        <v>37</v>
      </c>
      <c r="F1291" s="5" t="s">
        <v>37</v>
      </c>
      <c r="G1291" s="5" t="s">
        <v>37</v>
      </c>
      <c r="H1291" s="5" t="s">
        <v>31</v>
      </c>
      <c r="I1291" s="5" t="s">
        <v>2315</v>
      </c>
      <c r="J1291" s="5" t="s">
        <v>20</v>
      </c>
      <c r="K1291" s="5" t="s">
        <v>32</v>
      </c>
      <c r="L1291" s="5" t="s">
        <v>93</v>
      </c>
      <c r="M1291" s="17">
        <v>75000</v>
      </c>
      <c r="N1291" s="17">
        <v>100000</v>
      </c>
      <c r="O1291" s="18">
        <v>87500</v>
      </c>
      <c r="P1291">
        <f t="shared" si="40"/>
        <v>0</v>
      </c>
      <c r="Q1291" t="str">
        <f t="shared" si="41"/>
        <v>Central Canada</v>
      </c>
      <c r="R1291">
        <f>IF(Table5[[#This Row],[Position]]="Data Analyst",1,0)</f>
        <v>0</v>
      </c>
      <c r="S1291">
        <f>IF(Table5[[#This Row],[Position]]="Data Engineer",1,0)</f>
        <v>0</v>
      </c>
      <c r="T1291">
        <f>IF(Table5[[#This Row],[Position]]="Risk Analyst",1,0)</f>
        <v>0</v>
      </c>
      <c r="U1291">
        <f>IF(Table5[[#This Row],[Position]]="System Analyst",1,0)</f>
        <v>0</v>
      </c>
      <c r="V1291">
        <f>IF(Table5[[#This Row],[Position]]="Business Analyst",1,0)</f>
        <v>1</v>
      </c>
    </row>
    <row r="1292" spans="1:22" x14ac:dyDescent="0.2">
      <c r="A1292" s="4" t="s">
        <v>22</v>
      </c>
      <c r="B1292" s="4" t="s">
        <v>23</v>
      </c>
      <c r="C1292" s="4" t="s">
        <v>23</v>
      </c>
      <c r="D1292" s="4" t="s">
        <v>722</v>
      </c>
      <c r="E1292" s="4" t="s">
        <v>136</v>
      </c>
      <c r="F1292" s="4" t="s">
        <v>136</v>
      </c>
      <c r="G1292" s="4" t="s">
        <v>136</v>
      </c>
      <c r="H1292" s="4" t="s">
        <v>100</v>
      </c>
      <c r="I1292" s="4" t="s">
        <v>2316</v>
      </c>
      <c r="J1292" s="4" t="s">
        <v>20</v>
      </c>
      <c r="K1292" s="4" t="s">
        <v>32</v>
      </c>
      <c r="L1292" s="4" t="s">
        <v>21</v>
      </c>
      <c r="M1292" s="15">
        <v>90000</v>
      </c>
      <c r="N1292" s="15">
        <v>96000</v>
      </c>
      <c r="O1292" s="16">
        <v>93000</v>
      </c>
      <c r="P1292">
        <f t="shared" si="40"/>
        <v>0</v>
      </c>
      <c r="Q1292" t="str">
        <f t="shared" si="41"/>
        <v>Western Canada</v>
      </c>
      <c r="R1292">
        <f>IF(Table5[[#This Row],[Position]]="Data Analyst",1,0)</f>
        <v>0</v>
      </c>
      <c r="S1292">
        <f>IF(Table5[[#This Row],[Position]]="Data Engineer",1,0)</f>
        <v>0</v>
      </c>
      <c r="T1292">
        <f>IF(Table5[[#This Row],[Position]]="Risk Analyst",1,0)</f>
        <v>0</v>
      </c>
      <c r="U1292">
        <f>IF(Table5[[#This Row],[Position]]="System Analyst",1,0)</f>
        <v>0</v>
      </c>
      <c r="V1292">
        <f>IF(Table5[[#This Row],[Position]]="Business Analyst",1,0)</f>
        <v>1</v>
      </c>
    </row>
    <row r="1293" spans="1:22" x14ac:dyDescent="0.2">
      <c r="A1293" s="5" t="s">
        <v>26</v>
      </c>
      <c r="B1293" s="5" t="s">
        <v>1098</v>
      </c>
      <c r="C1293" s="5" t="s">
        <v>28</v>
      </c>
      <c r="D1293" s="5" t="s">
        <v>1056</v>
      </c>
      <c r="E1293" s="5" t="s">
        <v>37</v>
      </c>
      <c r="F1293" s="5" t="s">
        <v>37</v>
      </c>
      <c r="G1293" s="5" t="s">
        <v>37</v>
      </c>
      <c r="H1293" s="5" t="s">
        <v>31</v>
      </c>
      <c r="I1293" s="5" t="s">
        <v>2201</v>
      </c>
      <c r="J1293" s="5" t="s">
        <v>20</v>
      </c>
      <c r="K1293" s="5" t="s">
        <v>32</v>
      </c>
      <c r="L1293" s="5" t="s">
        <v>21</v>
      </c>
      <c r="M1293" s="17">
        <v>43000</v>
      </c>
      <c r="N1293" s="17">
        <v>93000</v>
      </c>
      <c r="O1293" s="18">
        <v>68000</v>
      </c>
      <c r="P1293">
        <f t="shared" si="40"/>
        <v>0</v>
      </c>
      <c r="Q1293" t="str">
        <f t="shared" si="41"/>
        <v>Central Canada</v>
      </c>
      <c r="R1293">
        <f>IF(Table5[[#This Row],[Position]]="Data Analyst",1,0)</f>
        <v>1</v>
      </c>
      <c r="S1293">
        <f>IF(Table5[[#This Row],[Position]]="Data Engineer",1,0)</f>
        <v>0</v>
      </c>
      <c r="T1293">
        <f>IF(Table5[[#This Row],[Position]]="Risk Analyst",1,0)</f>
        <v>0</v>
      </c>
      <c r="U1293">
        <f>IF(Table5[[#This Row],[Position]]="System Analyst",1,0)</f>
        <v>0</v>
      </c>
      <c r="V1293">
        <f>IF(Table5[[#This Row],[Position]]="Business Analyst",1,0)</f>
        <v>0</v>
      </c>
    </row>
    <row r="1294" spans="1:22" x14ac:dyDescent="0.2">
      <c r="A1294" s="4" t="s">
        <v>48</v>
      </c>
      <c r="B1294" s="4" t="s">
        <v>2317</v>
      </c>
      <c r="C1294" s="4" t="s">
        <v>50</v>
      </c>
      <c r="D1294" s="4" t="s">
        <v>2318</v>
      </c>
      <c r="E1294" s="4" t="s">
        <v>37</v>
      </c>
      <c r="F1294" s="4" t="s">
        <v>37</v>
      </c>
      <c r="G1294" s="4" t="s">
        <v>37</v>
      </c>
      <c r="H1294" s="4" t="s">
        <v>31</v>
      </c>
      <c r="I1294" s="4" t="s">
        <v>2319</v>
      </c>
      <c r="J1294" s="4" t="s">
        <v>20</v>
      </c>
      <c r="K1294" s="4" t="s">
        <v>443</v>
      </c>
      <c r="L1294" s="4" t="s">
        <v>21</v>
      </c>
      <c r="M1294" s="15">
        <v>68000</v>
      </c>
      <c r="N1294" s="15">
        <v>86000</v>
      </c>
      <c r="O1294" s="16">
        <v>77000</v>
      </c>
      <c r="P1294">
        <f t="shared" si="40"/>
        <v>0</v>
      </c>
      <c r="Q1294" t="str">
        <f t="shared" si="41"/>
        <v>Central Canada</v>
      </c>
      <c r="R1294">
        <f>IF(Table5[[#This Row],[Position]]="Data Analyst",1,0)</f>
        <v>0</v>
      </c>
      <c r="S1294">
        <f>IF(Table5[[#This Row],[Position]]="Data Engineer",1,0)</f>
        <v>0</v>
      </c>
      <c r="T1294">
        <f>IF(Table5[[#This Row],[Position]]="Risk Analyst",1,0)</f>
        <v>0</v>
      </c>
      <c r="U1294">
        <f>IF(Table5[[#This Row],[Position]]="System Analyst",1,0)</f>
        <v>0</v>
      </c>
      <c r="V1294">
        <f>IF(Table5[[#This Row],[Position]]="Business Analyst",1,0)</f>
        <v>0</v>
      </c>
    </row>
    <row r="1295" spans="1:22" x14ac:dyDescent="0.2">
      <c r="A1295" s="5" t="s">
        <v>13</v>
      </c>
      <c r="B1295" s="5" t="s">
        <v>1174</v>
      </c>
      <c r="C1295" s="5" t="s">
        <v>258</v>
      </c>
      <c r="D1295" s="5" t="s">
        <v>1175</v>
      </c>
      <c r="E1295" s="5" t="s">
        <v>30</v>
      </c>
      <c r="F1295" s="5" t="s">
        <v>30</v>
      </c>
      <c r="G1295" s="5" t="s">
        <v>30</v>
      </c>
      <c r="H1295" s="5" t="s">
        <v>31</v>
      </c>
      <c r="I1295" s="5" t="s">
        <v>2320</v>
      </c>
      <c r="J1295" s="5" t="s">
        <v>20</v>
      </c>
      <c r="K1295" s="5" t="s">
        <v>32</v>
      </c>
      <c r="L1295" s="5" t="s">
        <v>21</v>
      </c>
      <c r="M1295" s="17">
        <v>64000</v>
      </c>
      <c r="N1295" s="17">
        <v>118000</v>
      </c>
      <c r="O1295" s="18">
        <v>91000</v>
      </c>
      <c r="P1295">
        <f t="shared" si="40"/>
        <v>0</v>
      </c>
      <c r="Q1295" t="str">
        <f t="shared" si="41"/>
        <v>Central Canada</v>
      </c>
      <c r="R1295">
        <f>IF(Table5[[#This Row],[Position]]="Data Analyst",1,0)</f>
        <v>0</v>
      </c>
      <c r="S1295">
        <f>IF(Table5[[#This Row],[Position]]="Data Engineer",1,0)</f>
        <v>0</v>
      </c>
      <c r="T1295">
        <f>IF(Table5[[#This Row],[Position]]="Risk Analyst",1,0)</f>
        <v>0</v>
      </c>
      <c r="U1295">
        <f>IF(Table5[[#This Row],[Position]]="System Analyst",1,0)</f>
        <v>0</v>
      </c>
      <c r="V1295">
        <f>IF(Table5[[#This Row],[Position]]="Business Analyst",1,0)</f>
        <v>0</v>
      </c>
    </row>
    <row r="1296" spans="1:22" x14ac:dyDescent="0.2">
      <c r="A1296" s="4" t="s">
        <v>13</v>
      </c>
      <c r="B1296" s="4" t="s">
        <v>2321</v>
      </c>
      <c r="C1296" s="4" t="s">
        <v>28</v>
      </c>
      <c r="D1296" s="4" t="s">
        <v>1574</v>
      </c>
      <c r="E1296" s="4" t="s">
        <v>63</v>
      </c>
      <c r="F1296" s="4" t="s">
        <v>63</v>
      </c>
      <c r="G1296" s="4" t="s">
        <v>63</v>
      </c>
      <c r="H1296" s="4" t="s">
        <v>53</v>
      </c>
      <c r="I1296" s="4" t="s">
        <v>2322</v>
      </c>
      <c r="J1296" s="4" t="s">
        <v>20</v>
      </c>
      <c r="K1296" s="4" t="s">
        <v>32</v>
      </c>
      <c r="L1296" s="4" t="s">
        <v>21</v>
      </c>
      <c r="M1296" s="15">
        <v>68000</v>
      </c>
      <c r="N1296" s="15">
        <v>98000</v>
      </c>
      <c r="O1296" s="16">
        <v>83000</v>
      </c>
      <c r="P1296">
        <f t="shared" si="40"/>
        <v>0</v>
      </c>
      <c r="Q1296" t="str">
        <f t="shared" si="41"/>
        <v>Western Canada</v>
      </c>
      <c r="R1296">
        <f>IF(Table5[[#This Row],[Position]]="Data Analyst",1,0)</f>
        <v>1</v>
      </c>
      <c r="S1296">
        <f>IF(Table5[[#This Row],[Position]]="Data Engineer",1,0)</f>
        <v>0</v>
      </c>
      <c r="T1296">
        <f>IF(Table5[[#This Row],[Position]]="Risk Analyst",1,0)</f>
        <v>0</v>
      </c>
      <c r="U1296">
        <f>IF(Table5[[#This Row],[Position]]="System Analyst",1,0)</f>
        <v>0</v>
      </c>
      <c r="V1296">
        <f>IF(Table5[[#This Row],[Position]]="Business Analyst",1,0)</f>
        <v>0</v>
      </c>
    </row>
    <row r="1297" spans="1:22" x14ac:dyDescent="0.2">
      <c r="A1297" s="5" t="s">
        <v>13</v>
      </c>
      <c r="B1297" s="5" t="s">
        <v>1608</v>
      </c>
      <c r="C1297" s="5" t="s">
        <v>50</v>
      </c>
      <c r="D1297" s="5" t="s">
        <v>1606</v>
      </c>
      <c r="E1297" s="5" t="s">
        <v>1835</v>
      </c>
      <c r="F1297" s="5" t="s">
        <v>1835</v>
      </c>
      <c r="G1297" s="5" t="s">
        <v>1835</v>
      </c>
      <c r="H1297" s="5" t="s">
        <v>146</v>
      </c>
      <c r="I1297" s="5" t="s">
        <v>2323</v>
      </c>
      <c r="J1297" s="5" t="s">
        <v>375</v>
      </c>
      <c r="K1297" s="5" t="s">
        <v>32</v>
      </c>
      <c r="L1297" s="5" t="s">
        <v>33</v>
      </c>
      <c r="M1297" s="17">
        <v>62400</v>
      </c>
      <c r="N1297" s="17">
        <v>72800</v>
      </c>
      <c r="O1297" s="18">
        <v>67600</v>
      </c>
      <c r="P1297">
        <f t="shared" si="40"/>
        <v>0</v>
      </c>
      <c r="Q1297" t="str">
        <f t="shared" si="41"/>
        <v>Central Canada</v>
      </c>
      <c r="R1297">
        <f>IF(Table5[[#This Row],[Position]]="Data Analyst",1,0)</f>
        <v>0</v>
      </c>
      <c r="S1297">
        <f>IF(Table5[[#This Row],[Position]]="Data Engineer",1,0)</f>
        <v>0</v>
      </c>
      <c r="T1297">
        <f>IF(Table5[[#This Row],[Position]]="Risk Analyst",1,0)</f>
        <v>0</v>
      </c>
      <c r="U1297">
        <f>IF(Table5[[#This Row],[Position]]="System Analyst",1,0)</f>
        <v>0</v>
      </c>
      <c r="V1297">
        <f>IF(Table5[[#This Row],[Position]]="Business Analyst",1,0)</f>
        <v>0</v>
      </c>
    </row>
    <row r="1298" spans="1:22" x14ac:dyDescent="0.2">
      <c r="A1298" s="4" t="s">
        <v>81</v>
      </c>
      <c r="B1298" s="4" t="s">
        <v>2126</v>
      </c>
      <c r="C1298" s="4" t="s">
        <v>23</v>
      </c>
      <c r="D1298" s="4" t="s">
        <v>449</v>
      </c>
      <c r="E1298" s="4" t="s">
        <v>37</v>
      </c>
      <c r="F1298" s="4" t="s">
        <v>37</v>
      </c>
      <c r="G1298" s="4" t="s">
        <v>37</v>
      </c>
      <c r="H1298" s="4" t="s">
        <v>31</v>
      </c>
      <c r="I1298" s="4" t="s">
        <v>2127</v>
      </c>
      <c r="J1298" s="4" t="s">
        <v>20</v>
      </c>
      <c r="K1298" s="4" t="s">
        <v>32</v>
      </c>
      <c r="L1298" s="4" t="s">
        <v>33</v>
      </c>
      <c r="M1298" s="15">
        <v>60000</v>
      </c>
      <c r="N1298" s="15">
        <v>98000</v>
      </c>
      <c r="O1298" s="16">
        <v>79000</v>
      </c>
      <c r="P1298">
        <f t="shared" si="40"/>
        <v>0</v>
      </c>
      <c r="Q1298" t="str">
        <f t="shared" si="41"/>
        <v>Central Canada</v>
      </c>
      <c r="R1298">
        <f>IF(Table5[[#This Row],[Position]]="Data Analyst",1,0)</f>
        <v>0</v>
      </c>
      <c r="S1298">
        <f>IF(Table5[[#This Row],[Position]]="Data Engineer",1,0)</f>
        <v>0</v>
      </c>
      <c r="T1298">
        <f>IF(Table5[[#This Row],[Position]]="Risk Analyst",1,0)</f>
        <v>0</v>
      </c>
      <c r="U1298">
        <f>IF(Table5[[#This Row],[Position]]="System Analyst",1,0)</f>
        <v>0</v>
      </c>
      <c r="V1298">
        <f>IF(Table5[[#This Row],[Position]]="Business Analyst",1,0)</f>
        <v>1</v>
      </c>
    </row>
    <row r="1299" spans="1:22" x14ac:dyDescent="0.2">
      <c r="A1299" s="5" t="s">
        <v>105</v>
      </c>
      <c r="B1299" s="5" t="s">
        <v>899</v>
      </c>
      <c r="C1299" s="5" t="s">
        <v>50</v>
      </c>
      <c r="D1299" s="5" t="s">
        <v>900</v>
      </c>
      <c r="E1299" s="5" t="s">
        <v>276</v>
      </c>
      <c r="F1299" s="5" t="s">
        <v>276</v>
      </c>
      <c r="G1299" s="5" t="s">
        <v>276</v>
      </c>
      <c r="H1299" s="5" t="s">
        <v>146</v>
      </c>
      <c r="I1299" s="5" t="s">
        <v>2324</v>
      </c>
      <c r="J1299" s="5" t="s">
        <v>20</v>
      </c>
      <c r="K1299" s="5" t="s">
        <v>32</v>
      </c>
      <c r="L1299" s="5" t="s">
        <v>21</v>
      </c>
      <c r="M1299" s="17">
        <v>67000</v>
      </c>
      <c r="N1299" s="17">
        <v>75000</v>
      </c>
      <c r="O1299" s="18">
        <v>71000</v>
      </c>
      <c r="P1299">
        <f t="shared" si="40"/>
        <v>0</v>
      </c>
      <c r="Q1299" t="str">
        <f t="shared" si="41"/>
        <v>Central Canada</v>
      </c>
      <c r="R1299">
        <f>IF(Table5[[#This Row],[Position]]="Data Analyst",1,0)</f>
        <v>0</v>
      </c>
      <c r="S1299">
        <f>IF(Table5[[#This Row],[Position]]="Data Engineer",1,0)</f>
        <v>0</v>
      </c>
      <c r="T1299">
        <f>IF(Table5[[#This Row],[Position]]="Risk Analyst",1,0)</f>
        <v>0</v>
      </c>
      <c r="U1299">
        <f>IF(Table5[[#This Row],[Position]]="System Analyst",1,0)</f>
        <v>0</v>
      </c>
      <c r="V1299">
        <f>IF(Table5[[#This Row],[Position]]="Business Analyst",1,0)</f>
        <v>0</v>
      </c>
    </row>
    <row r="1300" spans="1:22" x14ac:dyDescent="0.2">
      <c r="A1300" s="4" t="s">
        <v>55</v>
      </c>
      <c r="B1300" s="4" t="s">
        <v>1430</v>
      </c>
      <c r="C1300" s="4" t="s">
        <v>50</v>
      </c>
      <c r="D1300" s="4" t="s">
        <v>1431</v>
      </c>
      <c r="E1300" s="4" t="s">
        <v>37</v>
      </c>
      <c r="F1300" s="4" t="s">
        <v>37</v>
      </c>
      <c r="G1300" s="4" t="s">
        <v>37</v>
      </c>
      <c r="H1300" s="4" t="s">
        <v>31</v>
      </c>
      <c r="I1300" s="4" t="s">
        <v>2325</v>
      </c>
      <c r="J1300" s="4" t="s">
        <v>20</v>
      </c>
      <c r="K1300" s="4" t="s">
        <v>32</v>
      </c>
      <c r="L1300" s="4" t="s">
        <v>21</v>
      </c>
      <c r="M1300" s="15">
        <v>67000</v>
      </c>
      <c r="N1300" s="15">
        <v>78000</v>
      </c>
      <c r="O1300" s="16">
        <v>72500</v>
      </c>
      <c r="P1300">
        <f t="shared" si="40"/>
        <v>0</v>
      </c>
      <c r="Q1300" t="str">
        <f t="shared" si="41"/>
        <v>Central Canada</v>
      </c>
      <c r="R1300">
        <f>IF(Table5[[#This Row],[Position]]="Data Analyst",1,0)</f>
        <v>0</v>
      </c>
      <c r="S1300">
        <f>IF(Table5[[#This Row],[Position]]="Data Engineer",1,0)</f>
        <v>0</v>
      </c>
      <c r="T1300">
        <f>IF(Table5[[#This Row],[Position]]="Risk Analyst",1,0)</f>
        <v>0</v>
      </c>
      <c r="U1300">
        <f>IF(Table5[[#This Row],[Position]]="System Analyst",1,0)</f>
        <v>0</v>
      </c>
      <c r="V1300">
        <f>IF(Table5[[#This Row],[Position]]="Business Analyst",1,0)</f>
        <v>0</v>
      </c>
    </row>
    <row r="1301" spans="1:22" x14ac:dyDescent="0.2">
      <c r="A1301" s="5" t="s">
        <v>96</v>
      </c>
      <c r="B1301" s="5" t="s">
        <v>816</v>
      </c>
      <c r="C1301" s="5" t="s">
        <v>50</v>
      </c>
      <c r="D1301" s="5" t="s">
        <v>817</v>
      </c>
      <c r="E1301" s="5" t="s">
        <v>17</v>
      </c>
      <c r="F1301" s="5" t="s">
        <v>17</v>
      </c>
      <c r="G1301" s="5" t="s">
        <v>17</v>
      </c>
      <c r="H1301" s="5" t="s">
        <v>18</v>
      </c>
      <c r="I1301" s="5" t="s">
        <v>2326</v>
      </c>
      <c r="J1301" s="5" t="s">
        <v>20</v>
      </c>
      <c r="K1301" s="5" t="s">
        <v>17</v>
      </c>
      <c r="L1301" s="5" t="s">
        <v>21</v>
      </c>
      <c r="M1301" s="17">
        <v>40000</v>
      </c>
      <c r="N1301" s="17">
        <v>57200</v>
      </c>
      <c r="O1301" s="18">
        <v>48600</v>
      </c>
      <c r="P1301">
        <f t="shared" si="40"/>
        <v>1</v>
      </c>
      <c r="Q1301" t="str">
        <f t="shared" si="41"/>
        <v>Northern Canada</v>
      </c>
      <c r="R1301">
        <f>IF(Table5[[#This Row],[Position]]="Data Analyst",1,0)</f>
        <v>0</v>
      </c>
      <c r="S1301">
        <f>IF(Table5[[#This Row],[Position]]="Data Engineer",1,0)</f>
        <v>0</v>
      </c>
      <c r="T1301">
        <f>IF(Table5[[#This Row],[Position]]="Risk Analyst",1,0)</f>
        <v>0</v>
      </c>
      <c r="U1301">
        <f>IF(Table5[[#This Row],[Position]]="System Analyst",1,0)</f>
        <v>0</v>
      </c>
      <c r="V1301">
        <f>IF(Table5[[#This Row],[Position]]="Business Analyst",1,0)</f>
        <v>0</v>
      </c>
    </row>
    <row r="1302" spans="1:22" x14ac:dyDescent="0.2">
      <c r="A1302" s="4" t="s">
        <v>48</v>
      </c>
      <c r="B1302" s="4" t="s">
        <v>2327</v>
      </c>
      <c r="C1302" s="4" t="s">
        <v>50</v>
      </c>
      <c r="D1302" s="4" t="s">
        <v>2328</v>
      </c>
      <c r="E1302" s="4" t="s">
        <v>323</v>
      </c>
      <c r="F1302" s="4" t="s">
        <v>323</v>
      </c>
      <c r="G1302" s="4" t="s">
        <v>323</v>
      </c>
      <c r="H1302" s="4" t="s">
        <v>53</v>
      </c>
      <c r="I1302" s="4" t="s">
        <v>2329</v>
      </c>
      <c r="J1302" s="4" t="s">
        <v>20</v>
      </c>
      <c r="K1302" s="4" t="s">
        <v>32</v>
      </c>
      <c r="L1302" s="4" t="s">
        <v>21</v>
      </c>
      <c r="M1302" s="15">
        <v>71000</v>
      </c>
      <c r="N1302" s="15">
        <v>96000</v>
      </c>
      <c r="O1302" s="16">
        <v>83500</v>
      </c>
      <c r="P1302">
        <f t="shared" si="40"/>
        <v>0</v>
      </c>
      <c r="Q1302" t="str">
        <f t="shared" si="41"/>
        <v>Western Canada</v>
      </c>
      <c r="R1302">
        <f>IF(Table5[[#This Row],[Position]]="Data Analyst",1,0)</f>
        <v>0</v>
      </c>
      <c r="S1302">
        <f>IF(Table5[[#This Row],[Position]]="Data Engineer",1,0)</f>
        <v>0</v>
      </c>
      <c r="T1302">
        <f>IF(Table5[[#This Row],[Position]]="Risk Analyst",1,0)</f>
        <v>0</v>
      </c>
      <c r="U1302">
        <f>IF(Table5[[#This Row],[Position]]="System Analyst",1,0)</f>
        <v>0</v>
      </c>
      <c r="V1302">
        <f>IF(Table5[[#This Row],[Position]]="Business Analyst",1,0)</f>
        <v>0</v>
      </c>
    </row>
    <row r="1303" spans="1:22" x14ac:dyDescent="0.2">
      <c r="A1303" s="5" t="s">
        <v>48</v>
      </c>
      <c r="B1303" s="5" t="s">
        <v>2327</v>
      </c>
      <c r="C1303" s="5" t="s">
        <v>50</v>
      </c>
      <c r="D1303" s="5" t="s">
        <v>2328</v>
      </c>
      <c r="E1303" s="5" t="s">
        <v>323</v>
      </c>
      <c r="F1303" s="5" t="s">
        <v>323</v>
      </c>
      <c r="G1303" s="5" t="s">
        <v>323</v>
      </c>
      <c r="H1303" s="5" t="s">
        <v>146</v>
      </c>
      <c r="I1303" s="5" t="s">
        <v>2329</v>
      </c>
      <c r="J1303" s="5" t="s">
        <v>20</v>
      </c>
      <c r="K1303" s="5" t="s">
        <v>32</v>
      </c>
      <c r="L1303" s="5" t="s">
        <v>21</v>
      </c>
      <c r="M1303" s="17">
        <v>71000</v>
      </c>
      <c r="N1303" s="17">
        <v>96000</v>
      </c>
      <c r="O1303" s="18">
        <v>83500</v>
      </c>
      <c r="P1303">
        <f t="shared" si="40"/>
        <v>0</v>
      </c>
      <c r="Q1303" t="str">
        <f t="shared" si="41"/>
        <v>Central Canada</v>
      </c>
      <c r="R1303">
        <f>IF(Table5[[#This Row],[Position]]="Data Analyst",1,0)</f>
        <v>0</v>
      </c>
      <c r="S1303">
        <f>IF(Table5[[#This Row],[Position]]="Data Engineer",1,0)</f>
        <v>0</v>
      </c>
      <c r="T1303">
        <f>IF(Table5[[#This Row],[Position]]="Risk Analyst",1,0)</f>
        <v>0</v>
      </c>
      <c r="U1303">
        <f>IF(Table5[[#This Row],[Position]]="System Analyst",1,0)</f>
        <v>0</v>
      </c>
      <c r="V1303">
        <f>IF(Table5[[#This Row],[Position]]="Business Analyst",1,0)</f>
        <v>0</v>
      </c>
    </row>
    <row r="1304" spans="1:22" x14ac:dyDescent="0.2">
      <c r="A1304" s="4" t="s">
        <v>48</v>
      </c>
      <c r="B1304" s="4" t="s">
        <v>2327</v>
      </c>
      <c r="C1304" s="4" t="s">
        <v>50</v>
      </c>
      <c r="D1304" s="4" t="s">
        <v>2328</v>
      </c>
      <c r="E1304" s="4" t="s">
        <v>323</v>
      </c>
      <c r="F1304" s="4" t="s">
        <v>323</v>
      </c>
      <c r="G1304" s="4" t="s">
        <v>323</v>
      </c>
      <c r="H1304" s="4" t="s">
        <v>178</v>
      </c>
      <c r="I1304" s="4" t="s">
        <v>2329</v>
      </c>
      <c r="J1304" s="4" t="s">
        <v>20</v>
      </c>
      <c r="K1304" s="4" t="s">
        <v>32</v>
      </c>
      <c r="L1304" s="4" t="s">
        <v>21</v>
      </c>
      <c r="M1304" s="15">
        <v>71000</v>
      </c>
      <c r="N1304" s="15">
        <v>96000</v>
      </c>
      <c r="O1304" s="16">
        <v>83500</v>
      </c>
      <c r="P1304">
        <f t="shared" si="40"/>
        <v>0</v>
      </c>
      <c r="Q1304" t="str">
        <f t="shared" si="41"/>
        <v>Atlantic Canada</v>
      </c>
      <c r="R1304">
        <f>IF(Table5[[#This Row],[Position]]="Data Analyst",1,0)</f>
        <v>0</v>
      </c>
      <c r="S1304">
        <f>IF(Table5[[#This Row],[Position]]="Data Engineer",1,0)</f>
        <v>0</v>
      </c>
      <c r="T1304">
        <f>IF(Table5[[#This Row],[Position]]="Risk Analyst",1,0)</f>
        <v>0</v>
      </c>
      <c r="U1304">
        <f>IF(Table5[[#This Row],[Position]]="System Analyst",1,0)</f>
        <v>0</v>
      </c>
      <c r="V1304">
        <f>IF(Table5[[#This Row],[Position]]="Business Analyst",1,0)</f>
        <v>0</v>
      </c>
    </row>
    <row r="1305" spans="1:22" x14ac:dyDescent="0.2">
      <c r="A1305" s="5" t="s">
        <v>48</v>
      </c>
      <c r="B1305" s="5" t="s">
        <v>842</v>
      </c>
      <c r="C1305" s="5" t="s">
        <v>50</v>
      </c>
      <c r="D1305" s="5" t="s">
        <v>659</v>
      </c>
      <c r="E1305" s="5" t="s">
        <v>17</v>
      </c>
      <c r="F1305" s="5" t="s">
        <v>17</v>
      </c>
      <c r="G1305" s="5" t="s">
        <v>17</v>
      </c>
      <c r="H1305" s="5" t="s">
        <v>18</v>
      </c>
      <c r="I1305" s="5" t="s">
        <v>2330</v>
      </c>
      <c r="J1305" s="5" t="s">
        <v>223</v>
      </c>
      <c r="K1305" s="5" t="s">
        <v>17</v>
      </c>
      <c r="L1305" s="5" t="s">
        <v>661</v>
      </c>
      <c r="M1305" s="17">
        <v>68500</v>
      </c>
      <c r="N1305" s="17">
        <v>87000</v>
      </c>
      <c r="O1305" s="18">
        <v>77750</v>
      </c>
      <c r="P1305">
        <f t="shared" si="40"/>
        <v>1</v>
      </c>
      <c r="Q1305" t="str">
        <f t="shared" si="41"/>
        <v>Northern Canada</v>
      </c>
      <c r="R1305">
        <f>IF(Table5[[#This Row],[Position]]="Data Analyst",1,0)</f>
        <v>0</v>
      </c>
      <c r="S1305">
        <f>IF(Table5[[#This Row],[Position]]="Data Engineer",1,0)</f>
        <v>0</v>
      </c>
      <c r="T1305">
        <f>IF(Table5[[#This Row],[Position]]="Risk Analyst",1,0)</f>
        <v>0</v>
      </c>
      <c r="U1305">
        <f>IF(Table5[[#This Row],[Position]]="System Analyst",1,0)</f>
        <v>0</v>
      </c>
      <c r="V1305">
        <f>IF(Table5[[#This Row],[Position]]="Business Analyst",1,0)</f>
        <v>0</v>
      </c>
    </row>
    <row r="1306" spans="1:22" x14ac:dyDescent="0.2">
      <c r="A1306" s="4" t="s">
        <v>55</v>
      </c>
      <c r="B1306" s="4" t="s">
        <v>2331</v>
      </c>
      <c r="C1306" s="4" t="s">
        <v>50</v>
      </c>
      <c r="D1306" s="4" t="s">
        <v>2332</v>
      </c>
      <c r="E1306" s="4" t="s">
        <v>17</v>
      </c>
      <c r="F1306" s="4" t="s">
        <v>17</v>
      </c>
      <c r="G1306" s="4" t="s">
        <v>17</v>
      </c>
      <c r="H1306" s="4" t="s">
        <v>18</v>
      </c>
      <c r="I1306" s="4" t="s">
        <v>2333</v>
      </c>
      <c r="J1306" s="4" t="s">
        <v>20</v>
      </c>
      <c r="K1306" s="4" t="s">
        <v>17</v>
      </c>
      <c r="L1306" s="4" t="s">
        <v>33</v>
      </c>
      <c r="M1306" s="15">
        <v>64000</v>
      </c>
      <c r="N1306" s="15">
        <v>109000</v>
      </c>
      <c r="O1306" s="16">
        <v>86500</v>
      </c>
      <c r="P1306">
        <f t="shared" si="40"/>
        <v>1</v>
      </c>
      <c r="Q1306" t="str">
        <f t="shared" si="41"/>
        <v>Northern Canada</v>
      </c>
      <c r="R1306">
        <f>IF(Table5[[#This Row],[Position]]="Data Analyst",1,0)</f>
        <v>0</v>
      </c>
      <c r="S1306">
        <f>IF(Table5[[#This Row],[Position]]="Data Engineer",1,0)</f>
        <v>0</v>
      </c>
      <c r="T1306">
        <f>IF(Table5[[#This Row],[Position]]="Risk Analyst",1,0)</f>
        <v>0</v>
      </c>
      <c r="U1306">
        <f>IF(Table5[[#This Row],[Position]]="System Analyst",1,0)</f>
        <v>0</v>
      </c>
      <c r="V1306">
        <f>IF(Table5[[#This Row],[Position]]="Business Analyst",1,0)</f>
        <v>0</v>
      </c>
    </row>
    <row r="1307" spans="1:22" x14ac:dyDescent="0.2">
      <c r="A1307" s="5" t="s">
        <v>81</v>
      </c>
      <c r="B1307" s="5" t="s">
        <v>1030</v>
      </c>
      <c r="C1307" s="5" t="s">
        <v>1031</v>
      </c>
      <c r="D1307" s="5" t="s">
        <v>1032</v>
      </c>
      <c r="E1307" s="5" t="s">
        <v>37</v>
      </c>
      <c r="F1307" s="5" t="s">
        <v>37</v>
      </c>
      <c r="G1307" s="5" t="s">
        <v>37</v>
      </c>
      <c r="H1307" s="5" t="s">
        <v>31</v>
      </c>
      <c r="I1307" s="5" t="s">
        <v>2334</v>
      </c>
      <c r="J1307" s="5" t="s">
        <v>20</v>
      </c>
      <c r="K1307" s="5" t="s">
        <v>32</v>
      </c>
      <c r="L1307" s="5" t="s">
        <v>21</v>
      </c>
      <c r="M1307" s="17">
        <v>59000</v>
      </c>
      <c r="N1307" s="17">
        <v>70000</v>
      </c>
      <c r="O1307" s="18">
        <v>64500</v>
      </c>
      <c r="P1307">
        <f t="shared" si="40"/>
        <v>0</v>
      </c>
      <c r="Q1307" t="str">
        <f t="shared" si="41"/>
        <v>Central Canada</v>
      </c>
      <c r="R1307">
        <f>IF(Table5[[#This Row],[Position]]="Data Analyst",1,0)</f>
        <v>0</v>
      </c>
      <c r="S1307">
        <f>IF(Table5[[#This Row],[Position]]="Data Engineer",1,0)</f>
        <v>0</v>
      </c>
      <c r="T1307">
        <f>IF(Table5[[#This Row],[Position]]="Risk Analyst",1,0)</f>
        <v>0</v>
      </c>
      <c r="U1307">
        <f>IF(Table5[[#This Row],[Position]]="System Analyst",1,0)</f>
        <v>0</v>
      </c>
      <c r="V1307">
        <f>IF(Table5[[#This Row],[Position]]="Business Analyst",1,0)</f>
        <v>0</v>
      </c>
    </row>
    <row r="1308" spans="1:22" x14ac:dyDescent="0.2">
      <c r="A1308" s="4" t="s">
        <v>48</v>
      </c>
      <c r="B1308" s="4" t="s">
        <v>2335</v>
      </c>
      <c r="C1308" s="4" t="s">
        <v>23</v>
      </c>
      <c r="D1308" s="4" t="s">
        <v>2336</v>
      </c>
      <c r="E1308" s="4" t="s">
        <v>37</v>
      </c>
      <c r="F1308" s="4" t="s">
        <v>37</v>
      </c>
      <c r="G1308" s="4" t="s">
        <v>37</v>
      </c>
      <c r="H1308" s="4" t="s">
        <v>31</v>
      </c>
      <c r="I1308" s="4" t="s">
        <v>2337</v>
      </c>
      <c r="J1308" s="4" t="s">
        <v>375</v>
      </c>
      <c r="K1308" s="4" t="s">
        <v>32</v>
      </c>
      <c r="L1308" s="4" t="s">
        <v>33</v>
      </c>
      <c r="M1308" s="15">
        <v>60000</v>
      </c>
      <c r="N1308" s="15">
        <v>80000</v>
      </c>
      <c r="O1308" s="16">
        <v>70000</v>
      </c>
      <c r="P1308">
        <f t="shared" si="40"/>
        <v>0</v>
      </c>
      <c r="Q1308" t="str">
        <f t="shared" si="41"/>
        <v>Central Canada</v>
      </c>
      <c r="R1308">
        <f>IF(Table5[[#This Row],[Position]]="Data Analyst",1,0)</f>
        <v>0</v>
      </c>
      <c r="S1308">
        <f>IF(Table5[[#This Row],[Position]]="Data Engineer",1,0)</f>
        <v>0</v>
      </c>
      <c r="T1308">
        <f>IF(Table5[[#This Row],[Position]]="Risk Analyst",1,0)</f>
        <v>0</v>
      </c>
      <c r="U1308">
        <f>IF(Table5[[#This Row],[Position]]="System Analyst",1,0)</f>
        <v>0</v>
      </c>
      <c r="V1308">
        <f>IF(Table5[[#This Row],[Position]]="Business Analyst",1,0)</f>
        <v>1</v>
      </c>
    </row>
    <row r="1309" spans="1:22" x14ac:dyDescent="0.2">
      <c r="A1309" s="5" t="s">
        <v>48</v>
      </c>
      <c r="B1309" s="5" t="s">
        <v>531</v>
      </c>
      <c r="C1309" s="5" t="s">
        <v>23</v>
      </c>
      <c r="D1309" s="5" t="s">
        <v>532</v>
      </c>
      <c r="E1309" s="5" t="s">
        <v>533</v>
      </c>
      <c r="F1309" s="5" t="s">
        <v>533</v>
      </c>
      <c r="G1309" s="5" t="s">
        <v>533</v>
      </c>
      <c r="H1309" s="5" t="s">
        <v>119</v>
      </c>
      <c r="I1309" s="5" t="s">
        <v>2338</v>
      </c>
      <c r="J1309" s="5" t="s">
        <v>45</v>
      </c>
      <c r="K1309" s="5" t="s">
        <v>32</v>
      </c>
      <c r="L1309" s="5" t="s">
        <v>21</v>
      </c>
      <c r="M1309" s="17">
        <v>69000</v>
      </c>
      <c r="N1309" s="17">
        <v>87000</v>
      </c>
      <c r="O1309" s="18">
        <v>78000</v>
      </c>
      <c r="P1309">
        <f t="shared" si="40"/>
        <v>0</v>
      </c>
      <c r="Q1309" t="str">
        <f t="shared" si="41"/>
        <v>Western Canada</v>
      </c>
      <c r="R1309">
        <f>IF(Table5[[#This Row],[Position]]="Data Analyst",1,0)</f>
        <v>0</v>
      </c>
      <c r="S1309">
        <f>IF(Table5[[#This Row],[Position]]="Data Engineer",1,0)</f>
        <v>0</v>
      </c>
      <c r="T1309">
        <f>IF(Table5[[#This Row],[Position]]="Risk Analyst",1,0)</f>
        <v>0</v>
      </c>
      <c r="U1309">
        <f>IF(Table5[[#This Row],[Position]]="System Analyst",1,0)</f>
        <v>0</v>
      </c>
      <c r="V1309">
        <f>IF(Table5[[#This Row],[Position]]="Business Analyst",1,0)</f>
        <v>1</v>
      </c>
    </row>
    <row r="1310" spans="1:22" x14ac:dyDescent="0.2">
      <c r="A1310" s="4" t="s">
        <v>55</v>
      </c>
      <c r="B1310" s="4" t="s">
        <v>1594</v>
      </c>
      <c r="C1310" s="4" t="s">
        <v>266</v>
      </c>
      <c r="D1310" s="4" t="s">
        <v>1595</v>
      </c>
      <c r="E1310" s="4" t="s">
        <v>123</v>
      </c>
      <c r="F1310" s="4" t="s">
        <v>123</v>
      </c>
      <c r="G1310" s="4" t="s">
        <v>123</v>
      </c>
      <c r="H1310" s="4" t="s">
        <v>31</v>
      </c>
      <c r="I1310" s="4" t="s">
        <v>2339</v>
      </c>
      <c r="J1310" s="4" t="s">
        <v>45</v>
      </c>
      <c r="K1310" s="4" t="s">
        <v>32</v>
      </c>
      <c r="L1310" s="4" t="s">
        <v>21</v>
      </c>
      <c r="M1310" s="15">
        <v>75000</v>
      </c>
      <c r="N1310" s="15">
        <v>126000</v>
      </c>
      <c r="O1310" s="16">
        <v>100500</v>
      </c>
      <c r="P1310">
        <f t="shared" si="40"/>
        <v>0</v>
      </c>
      <c r="Q1310" t="str">
        <f t="shared" si="41"/>
        <v>Central Canada</v>
      </c>
      <c r="R1310">
        <f>IF(Table5[[#This Row],[Position]]="Data Analyst",1,0)</f>
        <v>0</v>
      </c>
      <c r="S1310">
        <f>IF(Table5[[#This Row],[Position]]="Data Engineer",1,0)</f>
        <v>0</v>
      </c>
      <c r="T1310">
        <f>IF(Table5[[#This Row],[Position]]="Risk Analyst",1,0)</f>
        <v>0</v>
      </c>
      <c r="U1310">
        <f>IF(Table5[[#This Row],[Position]]="System Analyst",1,0)</f>
        <v>0</v>
      </c>
      <c r="V1310">
        <f>IF(Table5[[#This Row],[Position]]="Business Analyst",1,0)</f>
        <v>0</v>
      </c>
    </row>
    <row r="1311" spans="1:22" x14ac:dyDescent="0.2">
      <c r="A1311" s="5" t="s">
        <v>48</v>
      </c>
      <c r="B1311" s="5" t="s">
        <v>2340</v>
      </c>
      <c r="C1311" s="5" t="s">
        <v>23</v>
      </c>
      <c r="D1311" s="5" t="s">
        <v>2341</v>
      </c>
      <c r="E1311" s="5" t="s">
        <v>37</v>
      </c>
      <c r="F1311" s="5" t="s">
        <v>37</v>
      </c>
      <c r="G1311" s="5" t="s">
        <v>37</v>
      </c>
      <c r="H1311" s="5" t="s">
        <v>31</v>
      </c>
      <c r="I1311" s="5" t="s">
        <v>2342</v>
      </c>
      <c r="J1311" s="5" t="s">
        <v>20</v>
      </c>
      <c r="K1311" s="5" t="s">
        <v>32</v>
      </c>
      <c r="L1311" s="5" t="s">
        <v>241</v>
      </c>
      <c r="M1311" s="17">
        <v>60000</v>
      </c>
      <c r="N1311" s="17">
        <v>90000</v>
      </c>
      <c r="O1311" s="18">
        <v>75000</v>
      </c>
      <c r="P1311">
        <f t="shared" si="40"/>
        <v>0</v>
      </c>
      <c r="Q1311" t="str">
        <f t="shared" si="41"/>
        <v>Central Canada</v>
      </c>
      <c r="R1311">
        <f>IF(Table5[[#This Row],[Position]]="Data Analyst",1,0)</f>
        <v>0</v>
      </c>
      <c r="S1311">
        <f>IF(Table5[[#This Row],[Position]]="Data Engineer",1,0)</f>
        <v>0</v>
      </c>
      <c r="T1311">
        <f>IF(Table5[[#This Row],[Position]]="Risk Analyst",1,0)</f>
        <v>0</v>
      </c>
      <c r="U1311">
        <f>IF(Table5[[#This Row],[Position]]="System Analyst",1,0)</f>
        <v>0</v>
      </c>
      <c r="V1311">
        <f>IF(Table5[[#This Row],[Position]]="Business Analyst",1,0)</f>
        <v>1</v>
      </c>
    </row>
    <row r="1312" spans="1:22" x14ac:dyDescent="0.2">
      <c r="A1312" s="4" t="s">
        <v>81</v>
      </c>
      <c r="B1312" s="4" t="s">
        <v>2343</v>
      </c>
      <c r="C1312" s="4" t="s">
        <v>23</v>
      </c>
      <c r="D1312" s="4" t="s">
        <v>2344</v>
      </c>
      <c r="E1312" s="4" t="s">
        <v>37</v>
      </c>
      <c r="F1312" s="4" t="s">
        <v>37</v>
      </c>
      <c r="G1312" s="4" t="s">
        <v>37</v>
      </c>
      <c r="H1312" s="4" t="s">
        <v>31</v>
      </c>
      <c r="I1312" s="4" t="s">
        <v>2345</v>
      </c>
      <c r="J1312" s="4" t="s">
        <v>45</v>
      </c>
      <c r="K1312" s="4" t="s">
        <v>32</v>
      </c>
      <c r="L1312" s="4" t="s">
        <v>21</v>
      </c>
      <c r="M1312" s="15">
        <v>60000</v>
      </c>
      <c r="N1312" s="15">
        <v>80000</v>
      </c>
      <c r="O1312" s="16">
        <v>70000</v>
      </c>
      <c r="P1312">
        <f t="shared" si="40"/>
        <v>0</v>
      </c>
      <c r="Q1312" t="str">
        <f t="shared" si="41"/>
        <v>Central Canada</v>
      </c>
      <c r="R1312">
        <f>IF(Table5[[#This Row],[Position]]="Data Analyst",1,0)</f>
        <v>0</v>
      </c>
      <c r="S1312">
        <f>IF(Table5[[#This Row],[Position]]="Data Engineer",1,0)</f>
        <v>0</v>
      </c>
      <c r="T1312">
        <f>IF(Table5[[#This Row],[Position]]="Risk Analyst",1,0)</f>
        <v>0</v>
      </c>
      <c r="U1312">
        <f>IF(Table5[[#This Row],[Position]]="System Analyst",1,0)</f>
        <v>0</v>
      </c>
      <c r="V1312">
        <f>IF(Table5[[#This Row],[Position]]="Business Analyst",1,0)</f>
        <v>1</v>
      </c>
    </row>
    <row r="1313" spans="1:22" x14ac:dyDescent="0.2">
      <c r="A1313" s="5" t="s">
        <v>55</v>
      </c>
      <c r="B1313" s="5" t="s">
        <v>1684</v>
      </c>
      <c r="C1313" s="5" t="s">
        <v>23</v>
      </c>
      <c r="D1313" s="5" t="s">
        <v>286</v>
      </c>
      <c r="E1313" s="5" t="s">
        <v>37</v>
      </c>
      <c r="F1313" s="5" t="s">
        <v>37</v>
      </c>
      <c r="G1313" s="5" t="s">
        <v>37</v>
      </c>
      <c r="H1313" s="5" t="s">
        <v>31</v>
      </c>
      <c r="I1313" s="5" t="s">
        <v>2346</v>
      </c>
      <c r="J1313" s="5" t="s">
        <v>45</v>
      </c>
      <c r="K1313" s="5" t="s">
        <v>32</v>
      </c>
      <c r="L1313" s="5" t="s">
        <v>21</v>
      </c>
      <c r="M1313" s="17">
        <v>81000</v>
      </c>
      <c r="N1313" s="17">
        <v>115000</v>
      </c>
      <c r="O1313" s="18">
        <v>98000</v>
      </c>
      <c r="P1313">
        <f t="shared" si="40"/>
        <v>0</v>
      </c>
      <c r="Q1313" t="str">
        <f t="shared" si="41"/>
        <v>Central Canada</v>
      </c>
      <c r="R1313">
        <f>IF(Table5[[#This Row],[Position]]="Data Analyst",1,0)</f>
        <v>0</v>
      </c>
      <c r="S1313">
        <f>IF(Table5[[#This Row],[Position]]="Data Engineer",1,0)</f>
        <v>0</v>
      </c>
      <c r="T1313">
        <f>IF(Table5[[#This Row],[Position]]="Risk Analyst",1,0)</f>
        <v>0</v>
      </c>
      <c r="U1313">
        <f>IF(Table5[[#This Row],[Position]]="System Analyst",1,0)</f>
        <v>0</v>
      </c>
      <c r="V1313">
        <f>IF(Table5[[#This Row],[Position]]="Business Analyst",1,0)</f>
        <v>1</v>
      </c>
    </row>
    <row r="1314" spans="1:22" x14ac:dyDescent="0.2">
      <c r="A1314" s="4" t="s">
        <v>105</v>
      </c>
      <c r="B1314" s="4" t="s">
        <v>2347</v>
      </c>
      <c r="C1314" s="4" t="s">
        <v>50</v>
      </c>
      <c r="D1314" s="4" t="s">
        <v>2348</v>
      </c>
      <c r="E1314" s="4" t="s">
        <v>52</v>
      </c>
      <c r="F1314" s="4" t="s">
        <v>52</v>
      </c>
      <c r="G1314" s="4" t="s">
        <v>52</v>
      </c>
      <c r="H1314" s="4" t="s">
        <v>53</v>
      </c>
      <c r="I1314" s="4" t="s">
        <v>2349</v>
      </c>
      <c r="J1314" s="4" t="s">
        <v>20</v>
      </c>
      <c r="K1314" s="4" t="s">
        <v>32</v>
      </c>
      <c r="L1314" s="4" t="s">
        <v>21</v>
      </c>
      <c r="M1314" s="15">
        <v>81000</v>
      </c>
      <c r="N1314" s="15">
        <v>127000</v>
      </c>
      <c r="O1314" s="16">
        <v>104000</v>
      </c>
      <c r="P1314">
        <f t="shared" si="40"/>
        <v>0</v>
      </c>
      <c r="Q1314" t="str">
        <f t="shared" si="41"/>
        <v>Western Canada</v>
      </c>
      <c r="R1314">
        <f>IF(Table5[[#This Row],[Position]]="Data Analyst",1,0)</f>
        <v>0</v>
      </c>
      <c r="S1314">
        <f>IF(Table5[[#This Row],[Position]]="Data Engineer",1,0)</f>
        <v>0</v>
      </c>
      <c r="T1314">
        <f>IF(Table5[[#This Row],[Position]]="Risk Analyst",1,0)</f>
        <v>0</v>
      </c>
      <c r="U1314">
        <f>IF(Table5[[#This Row],[Position]]="System Analyst",1,0)</f>
        <v>0</v>
      </c>
      <c r="V1314">
        <f>IF(Table5[[#This Row],[Position]]="Business Analyst",1,0)</f>
        <v>0</v>
      </c>
    </row>
    <row r="1315" spans="1:22" x14ac:dyDescent="0.2">
      <c r="A1315" s="5" t="s">
        <v>81</v>
      </c>
      <c r="B1315" s="5" t="s">
        <v>277</v>
      </c>
      <c r="C1315" s="5" t="s">
        <v>23</v>
      </c>
      <c r="D1315" s="5" t="s">
        <v>278</v>
      </c>
      <c r="E1315" s="5" t="s">
        <v>279</v>
      </c>
      <c r="F1315" s="5" t="s">
        <v>279</v>
      </c>
      <c r="G1315" s="5" t="s">
        <v>279</v>
      </c>
      <c r="H1315" s="5" t="s">
        <v>31</v>
      </c>
      <c r="I1315" s="5" t="s">
        <v>2350</v>
      </c>
      <c r="J1315" s="5" t="s">
        <v>45</v>
      </c>
      <c r="K1315" s="5" t="s">
        <v>32</v>
      </c>
      <c r="L1315" s="5" t="s">
        <v>21</v>
      </c>
      <c r="M1315" s="17">
        <v>90000</v>
      </c>
      <c r="N1315" s="17">
        <v>110000</v>
      </c>
      <c r="O1315" s="18">
        <v>100000</v>
      </c>
      <c r="P1315">
        <f t="shared" si="40"/>
        <v>0</v>
      </c>
      <c r="Q1315" t="str">
        <f t="shared" si="41"/>
        <v>Central Canada</v>
      </c>
      <c r="R1315">
        <f>IF(Table5[[#This Row],[Position]]="Data Analyst",1,0)</f>
        <v>0</v>
      </c>
      <c r="S1315">
        <f>IF(Table5[[#This Row],[Position]]="Data Engineer",1,0)</f>
        <v>0</v>
      </c>
      <c r="T1315">
        <f>IF(Table5[[#This Row],[Position]]="Risk Analyst",1,0)</f>
        <v>0</v>
      </c>
      <c r="U1315">
        <f>IF(Table5[[#This Row],[Position]]="System Analyst",1,0)</f>
        <v>0</v>
      </c>
      <c r="V1315">
        <f>IF(Table5[[#This Row],[Position]]="Business Analyst",1,0)</f>
        <v>1</v>
      </c>
    </row>
    <row r="1316" spans="1:22" x14ac:dyDescent="0.2">
      <c r="A1316" s="4" t="s">
        <v>88</v>
      </c>
      <c r="B1316" s="4" t="s">
        <v>321</v>
      </c>
      <c r="C1316" s="4" t="s">
        <v>90</v>
      </c>
      <c r="D1316" s="4" t="s">
        <v>856</v>
      </c>
      <c r="E1316" s="4" t="s">
        <v>37</v>
      </c>
      <c r="F1316" s="4" t="s">
        <v>37</v>
      </c>
      <c r="G1316" s="4" t="s">
        <v>37</v>
      </c>
      <c r="H1316" s="4" t="s">
        <v>31</v>
      </c>
      <c r="I1316" s="4" t="s">
        <v>2351</v>
      </c>
      <c r="J1316" s="4" t="s">
        <v>20</v>
      </c>
      <c r="K1316" s="4" t="s">
        <v>32</v>
      </c>
      <c r="L1316" s="4" t="s">
        <v>21</v>
      </c>
      <c r="M1316" s="15">
        <v>85816.8</v>
      </c>
      <c r="N1316" s="15">
        <v>91520</v>
      </c>
      <c r="O1316" s="16">
        <v>88668.4</v>
      </c>
      <c r="P1316">
        <f t="shared" si="40"/>
        <v>0</v>
      </c>
      <c r="Q1316" t="str">
        <f t="shared" si="41"/>
        <v>Central Canada</v>
      </c>
      <c r="R1316">
        <f>IF(Table5[[#This Row],[Position]]="Data Analyst",1,0)</f>
        <v>0</v>
      </c>
      <c r="S1316">
        <f>IF(Table5[[#This Row],[Position]]="Data Engineer",1,0)</f>
        <v>0</v>
      </c>
      <c r="T1316">
        <f>IF(Table5[[#This Row],[Position]]="Risk Analyst",1,0)</f>
        <v>0</v>
      </c>
      <c r="U1316">
        <f>IF(Table5[[#This Row],[Position]]="System Analyst",1,0)</f>
        <v>1</v>
      </c>
      <c r="V1316">
        <f>IF(Table5[[#This Row],[Position]]="Business Analyst",1,0)</f>
        <v>0</v>
      </c>
    </row>
    <row r="1317" spans="1:22" x14ac:dyDescent="0.2">
      <c r="A1317" s="5" t="s">
        <v>105</v>
      </c>
      <c r="B1317" s="5" t="s">
        <v>2352</v>
      </c>
      <c r="C1317" s="5" t="s">
        <v>28</v>
      </c>
      <c r="D1317" s="5" t="s">
        <v>2353</v>
      </c>
      <c r="E1317" s="5" t="s">
        <v>2354</v>
      </c>
      <c r="F1317" s="5" t="s">
        <v>2354</v>
      </c>
      <c r="G1317" s="5" t="s">
        <v>2354</v>
      </c>
      <c r="H1317" s="5" t="s">
        <v>146</v>
      </c>
      <c r="I1317" s="5" t="s">
        <v>2355</v>
      </c>
      <c r="J1317" s="5" t="s">
        <v>20</v>
      </c>
      <c r="K1317" s="5" t="s">
        <v>32</v>
      </c>
      <c r="L1317" s="5" t="s">
        <v>33</v>
      </c>
      <c r="M1317" s="17">
        <v>50000</v>
      </c>
      <c r="N1317" s="17">
        <v>95000</v>
      </c>
      <c r="O1317" s="18">
        <v>72500</v>
      </c>
      <c r="P1317">
        <f t="shared" si="40"/>
        <v>0</v>
      </c>
      <c r="Q1317" t="str">
        <f t="shared" si="41"/>
        <v>Central Canada</v>
      </c>
      <c r="R1317">
        <f>IF(Table5[[#This Row],[Position]]="Data Analyst",1,0)</f>
        <v>1</v>
      </c>
      <c r="S1317">
        <f>IF(Table5[[#This Row],[Position]]="Data Engineer",1,0)</f>
        <v>0</v>
      </c>
      <c r="T1317">
        <f>IF(Table5[[#This Row],[Position]]="Risk Analyst",1,0)</f>
        <v>0</v>
      </c>
      <c r="U1317">
        <f>IF(Table5[[#This Row],[Position]]="System Analyst",1,0)</f>
        <v>0</v>
      </c>
      <c r="V1317">
        <f>IF(Table5[[#This Row],[Position]]="Business Analyst",1,0)</f>
        <v>0</v>
      </c>
    </row>
    <row r="1318" spans="1:22" x14ac:dyDescent="0.2">
      <c r="A1318" s="4" t="s">
        <v>96</v>
      </c>
      <c r="B1318" s="4" t="s">
        <v>1216</v>
      </c>
      <c r="C1318" s="4" t="s">
        <v>50</v>
      </c>
      <c r="D1318" s="4" t="s">
        <v>1217</v>
      </c>
      <c r="E1318" s="4" t="s">
        <v>37</v>
      </c>
      <c r="F1318" s="4" t="s">
        <v>37</v>
      </c>
      <c r="G1318" s="4" t="s">
        <v>37</v>
      </c>
      <c r="H1318" s="4" t="s">
        <v>31</v>
      </c>
      <c r="I1318" s="4" t="s">
        <v>2356</v>
      </c>
      <c r="J1318" s="4" t="s">
        <v>20</v>
      </c>
      <c r="K1318" s="4" t="s">
        <v>32</v>
      </c>
      <c r="L1318" s="4" t="s">
        <v>21</v>
      </c>
      <c r="M1318" s="15">
        <v>35000</v>
      </c>
      <c r="N1318" s="15">
        <v>57200</v>
      </c>
      <c r="O1318" s="16">
        <v>46100</v>
      </c>
      <c r="P1318">
        <f t="shared" si="40"/>
        <v>0</v>
      </c>
      <c r="Q1318" t="str">
        <f t="shared" si="41"/>
        <v>Central Canada</v>
      </c>
      <c r="R1318">
        <f>IF(Table5[[#This Row],[Position]]="Data Analyst",1,0)</f>
        <v>0</v>
      </c>
      <c r="S1318">
        <f>IF(Table5[[#This Row],[Position]]="Data Engineer",1,0)</f>
        <v>0</v>
      </c>
      <c r="T1318">
        <f>IF(Table5[[#This Row],[Position]]="Risk Analyst",1,0)</f>
        <v>0</v>
      </c>
      <c r="U1318">
        <f>IF(Table5[[#This Row],[Position]]="System Analyst",1,0)</f>
        <v>0</v>
      </c>
      <c r="V1318">
        <f>IF(Table5[[#This Row],[Position]]="Business Analyst",1,0)</f>
        <v>0</v>
      </c>
    </row>
    <row r="1319" spans="1:22" x14ac:dyDescent="0.2">
      <c r="A1319" s="5" t="s">
        <v>55</v>
      </c>
      <c r="B1319" s="5" t="s">
        <v>701</v>
      </c>
      <c r="C1319" s="5" t="s">
        <v>50</v>
      </c>
      <c r="D1319" s="5" t="s">
        <v>387</v>
      </c>
      <c r="E1319" s="5" t="s">
        <v>37</v>
      </c>
      <c r="F1319" s="5" t="s">
        <v>37</v>
      </c>
      <c r="G1319" s="5" t="s">
        <v>37</v>
      </c>
      <c r="H1319" s="5" t="s">
        <v>31</v>
      </c>
      <c r="I1319" s="5" t="s">
        <v>2357</v>
      </c>
      <c r="J1319" s="5" t="s">
        <v>45</v>
      </c>
      <c r="K1319" s="5" t="s">
        <v>32</v>
      </c>
      <c r="L1319" s="5" t="s">
        <v>33</v>
      </c>
      <c r="M1319" s="17">
        <v>65000</v>
      </c>
      <c r="N1319" s="17">
        <v>89000</v>
      </c>
      <c r="O1319" s="18">
        <v>77000</v>
      </c>
      <c r="P1319">
        <f t="shared" si="40"/>
        <v>0</v>
      </c>
      <c r="Q1319" t="str">
        <f t="shared" si="41"/>
        <v>Central Canada</v>
      </c>
      <c r="R1319">
        <f>IF(Table5[[#This Row],[Position]]="Data Analyst",1,0)</f>
        <v>0</v>
      </c>
      <c r="S1319">
        <f>IF(Table5[[#This Row],[Position]]="Data Engineer",1,0)</f>
        <v>0</v>
      </c>
      <c r="T1319">
        <f>IF(Table5[[#This Row],[Position]]="Risk Analyst",1,0)</f>
        <v>0</v>
      </c>
      <c r="U1319">
        <f>IF(Table5[[#This Row],[Position]]="System Analyst",1,0)</f>
        <v>0</v>
      </c>
      <c r="V1319">
        <f>IF(Table5[[#This Row],[Position]]="Business Analyst",1,0)</f>
        <v>0</v>
      </c>
    </row>
    <row r="1320" spans="1:22" x14ac:dyDescent="0.2">
      <c r="A1320" s="4" t="s">
        <v>96</v>
      </c>
      <c r="B1320" s="4" t="s">
        <v>121</v>
      </c>
      <c r="C1320" s="4" t="s">
        <v>50</v>
      </c>
      <c r="D1320" s="4" t="s">
        <v>122</v>
      </c>
      <c r="E1320" s="4" t="s">
        <v>123</v>
      </c>
      <c r="F1320" s="4" t="s">
        <v>123</v>
      </c>
      <c r="G1320" s="4" t="s">
        <v>123</v>
      </c>
      <c r="H1320" s="4" t="s">
        <v>31</v>
      </c>
      <c r="I1320" s="4" t="s">
        <v>2359</v>
      </c>
      <c r="J1320" s="4" t="s">
        <v>20</v>
      </c>
      <c r="K1320" s="4" t="s">
        <v>32</v>
      </c>
      <c r="L1320" s="4" t="s">
        <v>46</v>
      </c>
      <c r="M1320" s="15">
        <v>70000</v>
      </c>
      <c r="N1320" s="15">
        <v>80000</v>
      </c>
      <c r="O1320" s="16">
        <v>75000</v>
      </c>
      <c r="P1320">
        <f t="shared" si="40"/>
        <v>0</v>
      </c>
      <c r="Q1320" t="str">
        <f t="shared" si="41"/>
        <v>Central Canada</v>
      </c>
      <c r="R1320">
        <f>IF(Table5[[#This Row],[Position]]="Data Analyst",1,0)</f>
        <v>0</v>
      </c>
      <c r="S1320">
        <f>IF(Table5[[#This Row],[Position]]="Data Engineer",1,0)</f>
        <v>0</v>
      </c>
      <c r="T1320">
        <f>IF(Table5[[#This Row],[Position]]="Risk Analyst",1,0)</f>
        <v>0</v>
      </c>
      <c r="U1320">
        <f>IF(Table5[[#This Row],[Position]]="System Analyst",1,0)</f>
        <v>0</v>
      </c>
      <c r="V1320">
        <f>IF(Table5[[#This Row],[Position]]="Business Analyst",1,0)</f>
        <v>0</v>
      </c>
    </row>
    <row r="1321" spans="1:22" x14ac:dyDescent="0.2">
      <c r="A1321" s="5" t="s">
        <v>13</v>
      </c>
      <c r="B1321" s="5" t="s">
        <v>2360</v>
      </c>
      <c r="C1321" s="5" t="s">
        <v>23</v>
      </c>
      <c r="D1321" s="5" t="s">
        <v>2361</v>
      </c>
      <c r="E1321" s="5" t="s">
        <v>37</v>
      </c>
      <c r="F1321" s="5" t="s">
        <v>37</v>
      </c>
      <c r="G1321" s="5" t="s">
        <v>37</v>
      </c>
      <c r="H1321" s="5" t="s">
        <v>31</v>
      </c>
      <c r="I1321" s="5" t="s">
        <v>2362</v>
      </c>
      <c r="J1321" s="5" t="s">
        <v>20</v>
      </c>
      <c r="K1321" s="5" t="s">
        <v>32</v>
      </c>
      <c r="L1321" s="5" t="s">
        <v>21</v>
      </c>
      <c r="M1321" s="17">
        <v>62000</v>
      </c>
      <c r="N1321" s="17">
        <v>109000</v>
      </c>
      <c r="O1321" s="18">
        <v>85500</v>
      </c>
      <c r="P1321">
        <f t="shared" si="40"/>
        <v>0</v>
      </c>
      <c r="Q1321" t="str">
        <f t="shared" si="41"/>
        <v>Central Canada</v>
      </c>
      <c r="R1321">
        <f>IF(Table5[[#This Row],[Position]]="Data Analyst",1,0)</f>
        <v>0</v>
      </c>
      <c r="S1321">
        <f>IF(Table5[[#This Row],[Position]]="Data Engineer",1,0)</f>
        <v>0</v>
      </c>
      <c r="T1321">
        <f>IF(Table5[[#This Row],[Position]]="Risk Analyst",1,0)</f>
        <v>0</v>
      </c>
      <c r="U1321">
        <f>IF(Table5[[#This Row],[Position]]="System Analyst",1,0)</f>
        <v>0</v>
      </c>
      <c r="V1321">
        <f>IF(Table5[[#This Row],[Position]]="Business Analyst",1,0)</f>
        <v>1</v>
      </c>
    </row>
    <row r="1322" spans="1:22" x14ac:dyDescent="0.2">
      <c r="A1322" s="4" t="s">
        <v>55</v>
      </c>
      <c r="B1322" s="4" t="s">
        <v>2363</v>
      </c>
      <c r="C1322" s="4" t="s">
        <v>28</v>
      </c>
      <c r="D1322" s="4" t="s">
        <v>398</v>
      </c>
      <c r="E1322" s="4" t="s">
        <v>37</v>
      </c>
      <c r="F1322" s="4" t="s">
        <v>37</v>
      </c>
      <c r="G1322" s="4" t="s">
        <v>37</v>
      </c>
      <c r="H1322" s="4" t="s">
        <v>31</v>
      </c>
      <c r="I1322" s="4" t="s">
        <v>2364</v>
      </c>
      <c r="J1322" s="4" t="s">
        <v>20</v>
      </c>
      <c r="K1322" s="4" t="s">
        <v>32</v>
      </c>
      <c r="L1322" s="4" t="s">
        <v>46</v>
      </c>
      <c r="M1322" s="15">
        <v>68000</v>
      </c>
      <c r="N1322" s="15">
        <v>81000</v>
      </c>
      <c r="O1322" s="16">
        <v>74500</v>
      </c>
      <c r="P1322">
        <f t="shared" si="40"/>
        <v>0</v>
      </c>
      <c r="Q1322" t="str">
        <f t="shared" si="41"/>
        <v>Central Canada</v>
      </c>
      <c r="R1322">
        <f>IF(Table5[[#This Row],[Position]]="Data Analyst",1,0)</f>
        <v>1</v>
      </c>
      <c r="S1322">
        <f>IF(Table5[[#This Row],[Position]]="Data Engineer",1,0)</f>
        <v>0</v>
      </c>
      <c r="T1322">
        <f>IF(Table5[[#This Row],[Position]]="Risk Analyst",1,0)</f>
        <v>0</v>
      </c>
      <c r="U1322">
        <f>IF(Table5[[#This Row],[Position]]="System Analyst",1,0)</f>
        <v>0</v>
      </c>
      <c r="V1322">
        <f>IF(Table5[[#This Row],[Position]]="Business Analyst",1,0)</f>
        <v>0</v>
      </c>
    </row>
    <row r="1323" spans="1:22" x14ac:dyDescent="0.2">
      <c r="A1323" s="5" t="s">
        <v>81</v>
      </c>
      <c r="B1323" s="5" t="s">
        <v>217</v>
      </c>
      <c r="C1323" s="5" t="s">
        <v>23</v>
      </c>
      <c r="D1323" s="5" t="s">
        <v>2365</v>
      </c>
      <c r="E1323" s="5" t="s">
        <v>63</v>
      </c>
      <c r="F1323" s="5" t="s">
        <v>63</v>
      </c>
      <c r="G1323" s="5" t="s">
        <v>63</v>
      </c>
      <c r="H1323" s="5" t="s">
        <v>53</v>
      </c>
      <c r="I1323" s="5" t="s">
        <v>2366</v>
      </c>
      <c r="J1323" s="5" t="s">
        <v>45</v>
      </c>
      <c r="K1323" s="5" t="s">
        <v>32</v>
      </c>
      <c r="L1323" s="5" t="s">
        <v>21</v>
      </c>
      <c r="M1323" s="17">
        <v>35000</v>
      </c>
      <c r="N1323" s="17">
        <v>86000</v>
      </c>
      <c r="O1323" s="18">
        <v>60500</v>
      </c>
      <c r="P1323">
        <f t="shared" si="40"/>
        <v>0</v>
      </c>
      <c r="Q1323" t="str">
        <f t="shared" si="41"/>
        <v>Western Canada</v>
      </c>
      <c r="R1323">
        <f>IF(Table5[[#This Row],[Position]]="Data Analyst",1,0)</f>
        <v>0</v>
      </c>
      <c r="S1323">
        <f>IF(Table5[[#This Row],[Position]]="Data Engineer",1,0)</f>
        <v>0</v>
      </c>
      <c r="T1323">
        <f>IF(Table5[[#This Row],[Position]]="Risk Analyst",1,0)</f>
        <v>0</v>
      </c>
      <c r="U1323">
        <f>IF(Table5[[#This Row],[Position]]="System Analyst",1,0)</f>
        <v>0</v>
      </c>
      <c r="V1323">
        <f>IF(Table5[[#This Row],[Position]]="Business Analyst",1,0)</f>
        <v>1</v>
      </c>
    </row>
    <row r="1324" spans="1:22" x14ac:dyDescent="0.2">
      <c r="A1324" s="4" t="s">
        <v>26</v>
      </c>
      <c r="B1324" s="4" t="s">
        <v>2367</v>
      </c>
      <c r="C1324" s="4" t="s">
        <v>23</v>
      </c>
      <c r="D1324" s="4" t="s">
        <v>2368</v>
      </c>
      <c r="E1324" s="4" t="s">
        <v>123</v>
      </c>
      <c r="F1324" s="4" t="s">
        <v>123</v>
      </c>
      <c r="G1324" s="4" t="s">
        <v>123</v>
      </c>
      <c r="H1324" s="4" t="s">
        <v>31</v>
      </c>
      <c r="I1324" s="4" t="s">
        <v>2369</v>
      </c>
      <c r="J1324" s="4" t="s">
        <v>45</v>
      </c>
      <c r="K1324" s="4" t="s">
        <v>32</v>
      </c>
      <c r="L1324" s="4" t="s">
        <v>33</v>
      </c>
      <c r="M1324" s="15">
        <v>59000</v>
      </c>
      <c r="N1324" s="15">
        <v>112000</v>
      </c>
      <c r="O1324" s="16">
        <v>85500</v>
      </c>
      <c r="P1324">
        <f t="shared" si="40"/>
        <v>0</v>
      </c>
      <c r="Q1324" t="str">
        <f t="shared" si="41"/>
        <v>Central Canada</v>
      </c>
      <c r="R1324">
        <f>IF(Table5[[#This Row],[Position]]="Data Analyst",1,0)</f>
        <v>0</v>
      </c>
      <c r="S1324">
        <f>IF(Table5[[#This Row],[Position]]="Data Engineer",1,0)</f>
        <v>0</v>
      </c>
      <c r="T1324">
        <f>IF(Table5[[#This Row],[Position]]="Risk Analyst",1,0)</f>
        <v>0</v>
      </c>
      <c r="U1324">
        <f>IF(Table5[[#This Row],[Position]]="System Analyst",1,0)</f>
        <v>0</v>
      </c>
      <c r="V1324">
        <f>IF(Table5[[#This Row],[Position]]="Business Analyst",1,0)</f>
        <v>1</v>
      </c>
    </row>
    <row r="1325" spans="1:22" x14ac:dyDescent="0.2">
      <c r="A1325" s="5" t="s">
        <v>13</v>
      </c>
      <c r="B1325" s="5" t="s">
        <v>2370</v>
      </c>
      <c r="C1325" s="5" t="s">
        <v>23</v>
      </c>
      <c r="D1325" s="5" t="s">
        <v>2371</v>
      </c>
      <c r="E1325" s="5" t="s">
        <v>17</v>
      </c>
      <c r="F1325" s="5" t="s">
        <v>17</v>
      </c>
      <c r="G1325" s="5" t="s">
        <v>17</v>
      </c>
      <c r="H1325" s="5" t="s">
        <v>18</v>
      </c>
      <c r="I1325" s="5" t="s">
        <v>2372</v>
      </c>
      <c r="J1325" s="5" t="s">
        <v>20</v>
      </c>
      <c r="K1325" s="5" t="s">
        <v>17</v>
      </c>
      <c r="L1325" s="5" t="s">
        <v>21</v>
      </c>
      <c r="M1325" s="17">
        <v>76000</v>
      </c>
      <c r="N1325" s="17">
        <v>89440</v>
      </c>
      <c r="O1325" s="18">
        <v>82720</v>
      </c>
      <c r="P1325">
        <f t="shared" si="40"/>
        <v>1</v>
      </c>
      <c r="Q1325" t="str">
        <f t="shared" si="41"/>
        <v>Northern Canada</v>
      </c>
      <c r="R1325">
        <f>IF(Table5[[#This Row],[Position]]="Data Analyst",1,0)</f>
        <v>0</v>
      </c>
      <c r="S1325">
        <f>IF(Table5[[#This Row],[Position]]="Data Engineer",1,0)</f>
        <v>0</v>
      </c>
      <c r="T1325">
        <f>IF(Table5[[#This Row],[Position]]="Risk Analyst",1,0)</f>
        <v>0</v>
      </c>
      <c r="U1325">
        <f>IF(Table5[[#This Row],[Position]]="System Analyst",1,0)</f>
        <v>0</v>
      </c>
      <c r="V1325">
        <f>IF(Table5[[#This Row],[Position]]="Business Analyst",1,0)</f>
        <v>1</v>
      </c>
    </row>
    <row r="1326" spans="1:22" x14ac:dyDescent="0.2">
      <c r="A1326" s="4" t="s">
        <v>22</v>
      </c>
      <c r="B1326" s="4" t="s">
        <v>23</v>
      </c>
      <c r="C1326" s="4" t="s">
        <v>23</v>
      </c>
      <c r="D1326" s="4" t="s">
        <v>169</v>
      </c>
      <c r="E1326" s="4" t="s">
        <v>63</v>
      </c>
      <c r="F1326" s="4" t="s">
        <v>63</v>
      </c>
      <c r="G1326" s="4" t="s">
        <v>63</v>
      </c>
      <c r="H1326" s="4" t="s">
        <v>53</v>
      </c>
      <c r="I1326" s="4" t="s">
        <v>2373</v>
      </c>
      <c r="J1326" s="4" t="s">
        <v>20</v>
      </c>
      <c r="K1326" s="4" t="s">
        <v>32</v>
      </c>
      <c r="L1326" s="4" t="s">
        <v>21</v>
      </c>
      <c r="M1326" s="15">
        <v>63000</v>
      </c>
      <c r="N1326" s="15">
        <v>99000</v>
      </c>
      <c r="O1326" s="16">
        <v>81000</v>
      </c>
      <c r="P1326">
        <f t="shared" si="40"/>
        <v>0</v>
      </c>
      <c r="Q1326" t="str">
        <f t="shared" si="41"/>
        <v>Western Canada</v>
      </c>
      <c r="R1326">
        <f>IF(Table5[[#This Row],[Position]]="Data Analyst",1,0)</f>
        <v>0</v>
      </c>
      <c r="S1326">
        <f>IF(Table5[[#This Row],[Position]]="Data Engineer",1,0)</f>
        <v>0</v>
      </c>
      <c r="T1326">
        <f>IF(Table5[[#This Row],[Position]]="Risk Analyst",1,0)</f>
        <v>0</v>
      </c>
      <c r="U1326">
        <f>IF(Table5[[#This Row],[Position]]="System Analyst",1,0)</f>
        <v>0</v>
      </c>
      <c r="V1326">
        <f>IF(Table5[[#This Row],[Position]]="Business Analyst",1,0)</f>
        <v>1</v>
      </c>
    </row>
    <row r="1327" spans="1:22" x14ac:dyDescent="0.2">
      <c r="A1327" s="5" t="s">
        <v>96</v>
      </c>
      <c r="B1327" s="5" t="s">
        <v>1626</v>
      </c>
      <c r="C1327" s="5" t="s">
        <v>50</v>
      </c>
      <c r="D1327" s="5" t="s">
        <v>1778</v>
      </c>
      <c r="E1327" s="5" t="s">
        <v>37</v>
      </c>
      <c r="F1327" s="5" t="s">
        <v>37</v>
      </c>
      <c r="G1327" s="5" t="s">
        <v>37</v>
      </c>
      <c r="H1327" s="5" t="s">
        <v>31</v>
      </c>
      <c r="I1327" s="5" t="s">
        <v>2374</v>
      </c>
      <c r="J1327" s="5" t="s">
        <v>20</v>
      </c>
      <c r="K1327" s="5" t="s">
        <v>32</v>
      </c>
      <c r="L1327" s="5" t="s">
        <v>21</v>
      </c>
      <c r="M1327" s="17">
        <v>70000</v>
      </c>
      <c r="N1327" s="17">
        <v>118000</v>
      </c>
      <c r="O1327" s="18">
        <v>94000</v>
      </c>
      <c r="P1327">
        <f t="shared" si="40"/>
        <v>0</v>
      </c>
      <c r="Q1327" t="str">
        <f t="shared" si="41"/>
        <v>Central Canada</v>
      </c>
      <c r="R1327">
        <f>IF(Table5[[#This Row],[Position]]="Data Analyst",1,0)</f>
        <v>0</v>
      </c>
      <c r="S1327">
        <f>IF(Table5[[#This Row],[Position]]="Data Engineer",1,0)</f>
        <v>0</v>
      </c>
      <c r="T1327">
        <f>IF(Table5[[#This Row],[Position]]="Risk Analyst",1,0)</f>
        <v>0</v>
      </c>
      <c r="U1327">
        <f>IF(Table5[[#This Row],[Position]]="System Analyst",1,0)</f>
        <v>0</v>
      </c>
      <c r="V1327">
        <f>IF(Table5[[#This Row],[Position]]="Business Analyst",1,0)</f>
        <v>0</v>
      </c>
    </row>
    <row r="1328" spans="1:22" x14ac:dyDescent="0.2">
      <c r="A1328" s="4" t="s">
        <v>13</v>
      </c>
      <c r="B1328" s="4" t="s">
        <v>2375</v>
      </c>
      <c r="C1328" s="4" t="s">
        <v>50</v>
      </c>
      <c r="D1328" s="4" t="s">
        <v>1699</v>
      </c>
      <c r="E1328" s="4" t="s">
        <v>63</v>
      </c>
      <c r="F1328" s="4" t="s">
        <v>63</v>
      </c>
      <c r="G1328" s="4" t="s">
        <v>63</v>
      </c>
      <c r="H1328" s="4" t="s">
        <v>53</v>
      </c>
      <c r="I1328" s="4" t="s">
        <v>2376</v>
      </c>
      <c r="J1328" s="4" t="s">
        <v>20</v>
      </c>
      <c r="K1328" s="4" t="s">
        <v>32</v>
      </c>
      <c r="L1328" s="4" t="s">
        <v>33</v>
      </c>
      <c r="M1328" s="15">
        <v>76000</v>
      </c>
      <c r="N1328" s="15">
        <v>113000</v>
      </c>
      <c r="O1328" s="16">
        <v>94500</v>
      </c>
      <c r="P1328">
        <f t="shared" si="40"/>
        <v>0</v>
      </c>
      <c r="Q1328" t="str">
        <f t="shared" si="41"/>
        <v>Western Canada</v>
      </c>
      <c r="R1328">
        <f>IF(Table5[[#This Row],[Position]]="Data Analyst",1,0)</f>
        <v>0</v>
      </c>
      <c r="S1328">
        <f>IF(Table5[[#This Row],[Position]]="Data Engineer",1,0)</f>
        <v>0</v>
      </c>
      <c r="T1328">
        <f>IF(Table5[[#This Row],[Position]]="Risk Analyst",1,0)</f>
        <v>0</v>
      </c>
      <c r="U1328">
        <f>IF(Table5[[#This Row],[Position]]="System Analyst",1,0)</f>
        <v>0</v>
      </c>
      <c r="V1328">
        <f>IF(Table5[[#This Row],[Position]]="Business Analyst",1,0)</f>
        <v>0</v>
      </c>
    </row>
    <row r="1329" spans="1:22" x14ac:dyDescent="0.2">
      <c r="A1329" s="5" t="s">
        <v>55</v>
      </c>
      <c r="B1329" s="5" t="s">
        <v>888</v>
      </c>
      <c r="C1329" s="5" t="s">
        <v>50</v>
      </c>
      <c r="D1329" s="5" t="s">
        <v>2377</v>
      </c>
      <c r="E1329" s="5" t="s">
        <v>37</v>
      </c>
      <c r="F1329" s="5" t="s">
        <v>37</v>
      </c>
      <c r="G1329" s="5" t="s">
        <v>37</v>
      </c>
      <c r="H1329" s="5" t="s">
        <v>31</v>
      </c>
      <c r="I1329" s="5" t="s">
        <v>2378</v>
      </c>
      <c r="J1329" s="5" t="s">
        <v>20</v>
      </c>
      <c r="K1329" s="5" t="s">
        <v>32</v>
      </c>
      <c r="L1329" s="5" t="s">
        <v>33</v>
      </c>
      <c r="M1329" s="17">
        <v>68000</v>
      </c>
      <c r="N1329" s="17">
        <v>88300</v>
      </c>
      <c r="O1329" s="18">
        <v>78150</v>
      </c>
      <c r="P1329">
        <f t="shared" si="40"/>
        <v>0</v>
      </c>
      <c r="Q1329" t="str">
        <f t="shared" si="41"/>
        <v>Central Canada</v>
      </c>
      <c r="R1329">
        <f>IF(Table5[[#This Row],[Position]]="Data Analyst",1,0)</f>
        <v>0</v>
      </c>
      <c r="S1329">
        <f>IF(Table5[[#This Row],[Position]]="Data Engineer",1,0)</f>
        <v>0</v>
      </c>
      <c r="T1329">
        <f>IF(Table5[[#This Row],[Position]]="Risk Analyst",1,0)</f>
        <v>0</v>
      </c>
      <c r="U1329">
        <f>IF(Table5[[#This Row],[Position]]="System Analyst",1,0)</f>
        <v>0</v>
      </c>
      <c r="V1329">
        <f>IF(Table5[[#This Row],[Position]]="Business Analyst",1,0)</f>
        <v>0</v>
      </c>
    </row>
    <row r="1330" spans="1:22" x14ac:dyDescent="0.2">
      <c r="A1330" s="4" t="s">
        <v>48</v>
      </c>
      <c r="B1330" s="4" t="s">
        <v>49</v>
      </c>
      <c r="C1330" s="4" t="s">
        <v>50</v>
      </c>
      <c r="D1330" s="4" t="s">
        <v>51</v>
      </c>
      <c r="E1330" s="4" t="s">
        <v>52</v>
      </c>
      <c r="F1330" s="4" t="s">
        <v>52</v>
      </c>
      <c r="G1330" s="4" t="s">
        <v>52</v>
      </c>
      <c r="H1330" s="4" t="s">
        <v>53</v>
      </c>
      <c r="I1330" s="4" t="s">
        <v>2379</v>
      </c>
      <c r="J1330" s="4" t="s">
        <v>20</v>
      </c>
      <c r="K1330" s="4" t="s">
        <v>32</v>
      </c>
      <c r="L1330" s="4" t="s">
        <v>21</v>
      </c>
      <c r="M1330" s="15">
        <v>51000</v>
      </c>
      <c r="N1330" s="15">
        <v>75000</v>
      </c>
      <c r="O1330" s="16">
        <v>63000</v>
      </c>
      <c r="P1330">
        <f t="shared" si="40"/>
        <v>0</v>
      </c>
      <c r="Q1330" t="str">
        <f t="shared" si="41"/>
        <v>Western Canada</v>
      </c>
      <c r="R1330">
        <f>IF(Table5[[#This Row],[Position]]="Data Analyst",1,0)</f>
        <v>0</v>
      </c>
      <c r="S1330">
        <f>IF(Table5[[#This Row],[Position]]="Data Engineer",1,0)</f>
        <v>0</v>
      </c>
      <c r="T1330">
        <f>IF(Table5[[#This Row],[Position]]="Risk Analyst",1,0)</f>
        <v>0</v>
      </c>
      <c r="U1330">
        <f>IF(Table5[[#This Row],[Position]]="System Analyst",1,0)</f>
        <v>0</v>
      </c>
      <c r="V1330">
        <f>IF(Table5[[#This Row],[Position]]="Business Analyst",1,0)</f>
        <v>0</v>
      </c>
    </row>
    <row r="1331" spans="1:22" x14ac:dyDescent="0.2">
      <c r="A1331" s="5" t="s">
        <v>81</v>
      </c>
      <c r="B1331" s="5" t="s">
        <v>1717</v>
      </c>
      <c r="C1331" s="5" t="s">
        <v>23</v>
      </c>
      <c r="D1331" s="5" t="s">
        <v>1718</v>
      </c>
      <c r="E1331" s="5" t="s">
        <v>37</v>
      </c>
      <c r="F1331" s="5" t="s">
        <v>37</v>
      </c>
      <c r="G1331" s="5" t="s">
        <v>37</v>
      </c>
      <c r="H1331" s="5" t="s">
        <v>31</v>
      </c>
      <c r="I1331" s="5" t="s">
        <v>2380</v>
      </c>
      <c r="J1331" s="5" t="s">
        <v>20</v>
      </c>
      <c r="K1331" s="5" t="s">
        <v>32</v>
      </c>
      <c r="L1331" s="5" t="s">
        <v>33</v>
      </c>
      <c r="M1331" s="17">
        <v>65000</v>
      </c>
      <c r="N1331" s="17">
        <v>73000</v>
      </c>
      <c r="O1331" s="18">
        <v>69000</v>
      </c>
      <c r="P1331">
        <f t="shared" si="40"/>
        <v>0</v>
      </c>
      <c r="Q1331" t="str">
        <f t="shared" si="41"/>
        <v>Central Canada</v>
      </c>
      <c r="R1331">
        <f>IF(Table5[[#This Row],[Position]]="Data Analyst",1,0)</f>
        <v>0</v>
      </c>
      <c r="S1331">
        <f>IF(Table5[[#This Row],[Position]]="Data Engineer",1,0)</f>
        <v>0</v>
      </c>
      <c r="T1331">
        <f>IF(Table5[[#This Row],[Position]]="Risk Analyst",1,0)</f>
        <v>0</v>
      </c>
      <c r="U1331">
        <f>IF(Table5[[#This Row],[Position]]="System Analyst",1,0)</f>
        <v>0</v>
      </c>
      <c r="V1331">
        <f>IF(Table5[[#This Row],[Position]]="Business Analyst",1,0)</f>
        <v>1</v>
      </c>
    </row>
    <row r="1332" spans="1:22" x14ac:dyDescent="0.2">
      <c r="A1332" s="4" t="s">
        <v>55</v>
      </c>
      <c r="B1332" s="4" t="s">
        <v>602</v>
      </c>
      <c r="C1332" s="4" t="s">
        <v>50</v>
      </c>
      <c r="D1332" s="4" t="s">
        <v>603</v>
      </c>
      <c r="E1332" s="4" t="s">
        <v>604</v>
      </c>
      <c r="F1332" s="4" t="s">
        <v>604</v>
      </c>
      <c r="G1332" s="4" t="s">
        <v>604</v>
      </c>
      <c r="H1332" s="4" t="s">
        <v>31</v>
      </c>
      <c r="I1332" s="4" t="s">
        <v>2381</v>
      </c>
      <c r="J1332" s="4" t="s">
        <v>20</v>
      </c>
      <c r="K1332" s="4" t="s">
        <v>32</v>
      </c>
      <c r="L1332" s="4" t="s">
        <v>21</v>
      </c>
      <c r="M1332" s="15">
        <v>56000</v>
      </c>
      <c r="N1332" s="15">
        <v>85000</v>
      </c>
      <c r="O1332" s="16">
        <v>70500</v>
      </c>
      <c r="P1332">
        <f t="shared" si="40"/>
        <v>0</v>
      </c>
      <c r="Q1332" t="str">
        <f t="shared" si="41"/>
        <v>Central Canada</v>
      </c>
      <c r="R1332">
        <f>IF(Table5[[#This Row],[Position]]="Data Analyst",1,0)</f>
        <v>0</v>
      </c>
      <c r="S1332">
        <f>IF(Table5[[#This Row],[Position]]="Data Engineer",1,0)</f>
        <v>0</v>
      </c>
      <c r="T1332">
        <f>IF(Table5[[#This Row],[Position]]="Risk Analyst",1,0)</f>
        <v>0</v>
      </c>
      <c r="U1332">
        <f>IF(Table5[[#This Row],[Position]]="System Analyst",1,0)</f>
        <v>0</v>
      </c>
      <c r="V1332">
        <f>IF(Table5[[#This Row],[Position]]="Business Analyst",1,0)</f>
        <v>0</v>
      </c>
    </row>
    <row r="1333" spans="1:22" x14ac:dyDescent="0.2">
      <c r="A1333" s="5" t="s">
        <v>48</v>
      </c>
      <c r="B1333" s="5" t="s">
        <v>1508</v>
      </c>
      <c r="C1333" s="5" t="s">
        <v>50</v>
      </c>
      <c r="D1333" s="5" t="s">
        <v>1509</v>
      </c>
      <c r="E1333" s="5" t="s">
        <v>63</v>
      </c>
      <c r="F1333" s="5" t="s">
        <v>63</v>
      </c>
      <c r="G1333" s="5" t="s">
        <v>63</v>
      </c>
      <c r="H1333" s="5" t="s">
        <v>53</v>
      </c>
      <c r="I1333" s="5" t="s">
        <v>2382</v>
      </c>
      <c r="J1333" s="5" t="s">
        <v>20</v>
      </c>
      <c r="K1333" s="5" t="s">
        <v>32</v>
      </c>
      <c r="L1333" s="5" t="s">
        <v>21</v>
      </c>
      <c r="M1333" s="17">
        <v>70000</v>
      </c>
      <c r="N1333" s="17">
        <v>85000</v>
      </c>
      <c r="O1333" s="18">
        <v>77500</v>
      </c>
      <c r="P1333">
        <f t="shared" si="40"/>
        <v>0</v>
      </c>
      <c r="Q1333" t="str">
        <f t="shared" si="41"/>
        <v>Western Canada</v>
      </c>
      <c r="R1333">
        <f>IF(Table5[[#This Row],[Position]]="Data Analyst",1,0)</f>
        <v>0</v>
      </c>
      <c r="S1333">
        <f>IF(Table5[[#This Row],[Position]]="Data Engineer",1,0)</f>
        <v>0</v>
      </c>
      <c r="T1333">
        <f>IF(Table5[[#This Row],[Position]]="Risk Analyst",1,0)</f>
        <v>0</v>
      </c>
      <c r="U1333">
        <f>IF(Table5[[#This Row],[Position]]="System Analyst",1,0)</f>
        <v>0</v>
      </c>
      <c r="V1333">
        <f>IF(Table5[[#This Row],[Position]]="Business Analyst",1,0)</f>
        <v>0</v>
      </c>
    </row>
    <row r="1334" spans="1:22" x14ac:dyDescent="0.2">
      <c r="A1334" s="4" t="s">
        <v>88</v>
      </c>
      <c r="B1334" s="4" t="s">
        <v>650</v>
      </c>
      <c r="C1334" s="4" t="s">
        <v>50</v>
      </c>
      <c r="D1334" s="4" t="s">
        <v>651</v>
      </c>
      <c r="E1334" s="4" t="s">
        <v>123</v>
      </c>
      <c r="F1334" s="4" t="s">
        <v>123</v>
      </c>
      <c r="G1334" s="4" t="s">
        <v>123</v>
      </c>
      <c r="H1334" s="4" t="s">
        <v>31</v>
      </c>
      <c r="I1334" s="4" t="s">
        <v>2383</v>
      </c>
      <c r="J1334" s="4" t="s">
        <v>20</v>
      </c>
      <c r="K1334" s="4" t="s">
        <v>32</v>
      </c>
      <c r="L1334" s="4" t="s">
        <v>21</v>
      </c>
      <c r="M1334" s="15">
        <v>80000</v>
      </c>
      <c r="N1334" s="15">
        <v>95000</v>
      </c>
      <c r="O1334" s="16">
        <v>87500</v>
      </c>
      <c r="P1334">
        <f t="shared" si="40"/>
        <v>0</v>
      </c>
      <c r="Q1334" t="str">
        <f t="shared" si="41"/>
        <v>Central Canada</v>
      </c>
      <c r="R1334">
        <f>IF(Table5[[#This Row],[Position]]="Data Analyst",1,0)</f>
        <v>0</v>
      </c>
      <c r="S1334">
        <f>IF(Table5[[#This Row],[Position]]="Data Engineer",1,0)</f>
        <v>0</v>
      </c>
      <c r="T1334">
        <f>IF(Table5[[#This Row],[Position]]="Risk Analyst",1,0)</f>
        <v>0</v>
      </c>
      <c r="U1334">
        <f>IF(Table5[[#This Row],[Position]]="System Analyst",1,0)</f>
        <v>0</v>
      </c>
      <c r="V1334">
        <f>IF(Table5[[#This Row],[Position]]="Business Analyst",1,0)</f>
        <v>0</v>
      </c>
    </row>
    <row r="1335" spans="1:22" x14ac:dyDescent="0.2">
      <c r="A1335" s="5" t="s">
        <v>88</v>
      </c>
      <c r="B1335" s="5" t="s">
        <v>394</v>
      </c>
      <c r="C1335" s="5" t="s">
        <v>90</v>
      </c>
      <c r="D1335" s="5" t="s">
        <v>126</v>
      </c>
      <c r="E1335" s="5" t="s">
        <v>37</v>
      </c>
      <c r="F1335" s="5" t="s">
        <v>37</v>
      </c>
      <c r="G1335" s="5" t="s">
        <v>37</v>
      </c>
      <c r="H1335" s="5" t="s">
        <v>31</v>
      </c>
      <c r="I1335" s="5" t="s">
        <v>2384</v>
      </c>
      <c r="J1335" s="5" t="s">
        <v>20</v>
      </c>
      <c r="K1335" s="5" t="s">
        <v>32</v>
      </c>
      <c r="L1335" s="5" t="s">
        <v>93</v>
      </c>
      <c r="M1335" s="17">
        <v>75000</v>
      </c>
      <c r="N1335" s="17">
        <v>139000</v>
      </c>
      <c r="O1335" s="18">
        <v>107000</v>
      </c>
      <c r="P1335">
        <f t="shared" si="40"/>
        <v>0</v>
      </c>
      <c r="Q1335" t="str">
        <f t="shared" si="41"/>
        <v>Central Canada</v>
      </c>
      <c r="R1335">
        <f>IF(Table5[[#This Row],[Position]]="Data Analyst",1,0)</f>
        <v>0</v>
      </c>
      <c r="S1335">
        <f>IF(Table5[[#This Row],[Position]]="Data Engineer",1,0)</f>
        <v>0</v>
      </c>
      <c r="T1335">
        <f>IF(Table5[[#This Row],[Position]]="Risk Analyst",1,0)</f>
        <v>0</v>
      </c>
      <c r="U1335">
        <f>IF(Table5[[#This Row],[Position]]="System Analyst",1,0)</f>
        <v>1</v>
      </c>
      <c r="V1335">
        <f>IF(Table5[[#This Row],[Position]]="Business Analyst",1,0)</f>
        <v>0</v>
      </c>
    </row>
    <row r="1336" spans="1:22" x14ac:dyDescent="0.2">
      <c r="A1336" s="4" t="s">
        <v>13</v>
      </c>
      <c r="B1336" s="4" t="s">
        <v>798</v>
      </c>
      <c r="C1336" s="4" t="s">
        <v>90</v>
      </c>
      <c r="D1336" s="4" t="s">
        <v>2385</v>
      </c>
      <c r="E1336" s="4" t="s">
        <v>123</v>
      </c>
      <c r="F1336" s="4" t="s">
        <v>123</v>
      </c>
      <c r="G1336" s="4" t="s">
        <v>123</v>
      </c>
      <c r="H1336" s="4" t="s">
        <v>31</v>
      </c>
      <c r="I1336" s="4" t="s">
        <v>2088</v>
      </c>
      <c r="J1336" s="4" t="s">
        <v>20</v>
      </c>
      <c r="K1336" s="4" t="s">
        <v>32</v>
      </c>
      <c r="L1336" s="4" t="s">
        <v>21</v>
      </c>
      <c r="M1336" s="15">
        <v>83000</v>
      </c>
      <c r="N1336" s="15">
        <v>100000</v>
      </c>
      <c r="O1336" s="16">
        <v>91500</v>
      </c>
      <c r="P1336">
        <f t="shared" si="40"/>
        <v>0</v>
      </c>
      <c r="Q1336" t="str">
        <f t="shared" si="41"/>
        <v>Central Canada</v>
      </c>
      <c r="R1336">
        <f>IF(Table5[[#This Row],[Position]]="Data Analyst",1,0)</f>
        <v>0</v>
      </c>
      <c r="S1336">
        <f>IF(Table5[[#This Row],[Position]]="Data Engineer",1,0)</f>
        <v>0</v>
      </c>
      <c r="T1336">
        <f>IF(Table5[[#This Row],[Position]]="Risk Analyst",1,0)</f>
        <v>0</v>
      </c>
      <c r="U1336">
        <f>IF(Table5[[#This Row],[Position]]="System Analyst",1,0)</f>
        <v>1</v>
      </c>
      <c r="V1336">
        <f>IF(Table5[[#This Row],[Position]]="Business Analyst",1,0)</f>
        <v>0</v>
      </c>
    </row>
    <row r="1337" spans="1:22" x14ac:dyDescent="0.2">
      <c r="A1337" s="5" t="s">
        <v>13</v>
      </c>
      <c r="B1337" s="5" t="s">
        <v>2386</v>
      </c>
      <c r="C1337" s="5" t="s">
        <v>28</v>
      </c>
      <c r="D1337" s="5" t="s">
        <v>2387</v>
      </c>
      <c r="E1337" s="5" t="s">
        <v>37</v>
      </c>
      <c r="F1337" s="5" t="s">
        <v>37</v>
      </c>
      <c r="G1337" s="5" t="s">
        <v>37</v>
      </c>
      <c r="H1337" s="5" t="s">
        <v>31</v>
      </c>
      <c r="I1337" s="5" t="s">
        <v>2388</v>
      </c>
      <c r="J1337" s="5" t="s">
        <v>45</v>
      </c>
      <c r="K1337" s="5" t="s">
        <v>32</v>
      </c>
      <c r="L1337" s="5" t="s">
        <v>33</v>
      </c>
      <c r="M1337" s="17">
        <v>53000</v>
      </c>
      <c r="N1337" s="17">
        <v>74000</v>
      </c>
      <c r="O1337" s="18">
        <v>63500</v>
      </c>
      <c r="P1337">
        <f t="shared" si="40"/>
        <v>0</v>
      </c>
      <c r="Q1337" t="str">
        <f t="shared" si="41"/>
        <v>Central Canada</v>
      </c>
      <c r="R1337">
        <f>IF(Table5[[#This Row],[Position]]="Data Analyst",1,0)</f>
        <v>1</v>
      </c>
      <c r="S1337">
        <f>IF(Table5[[#This Row],[Position]]="Data Engineer",1,0)</f>
        <v>0</v>
      </c>
      <c r="T1337">
        <f>IF(Table5[[#This Row],[Position]]="Risk Analyst",1,0)</f>
        <v>0</v>
      </c>
      <c r="U1337">
        <f>IF(Table5[[#This Row],[Position]]="System Analyst",1,0)</f>
        <v>0</v>
      </c>
      <c r="V1337">
        <f>IF(Table5[[#This Row],[Position]]="Business Analyst",1,0)</f>
        <v>0</v>
      </c>
    </row>
    <row r="1338" spans="1:22" x14ac:dyDescent="0.2">
      <c r="A1338" s="4" t="s">
        <v>96</v>
      </c>
      <c r="B1338" s="4" t="s">
        <v>816</v>
      </c>
      <c r="C1338" s="4" t="s">
        <v>50</v>
      </c>
      <c r="D1338" s="4" t="s">
        <v>1362</v>
      </c>
      <c r="E1338" s="4" t="s">
        <v>37</v>
      </c>
      <c r="F1338" s="4" t="s">
        <v>37</v>
      </c>
      <c r="G1338" s="4" t="s">
        <v>37</v>
      </c>
      <c r="H1338" s="4" t="s">
        <v>31</v>
      </c>
      <c r="I1338" s="4" t="s">
        <v>2389</v>
      </c>
      <c r="J1338" s="4" t="s">
        <v>20</v>
      </c>
      <c r="K1338" s="4" t="s">
        <v>32</v>
      </c>
      <c r="L1338" s="4" t="s">
        <v>21</v>
      </c>
      <c r="M1338" s="15">
        <v>63000</v>
      </c>
      <c r="N1338" s="15">
        <v>87000</v>
      </c>
      <c r="O1338" s="16">
        <v>75000</v>
      </c>
      <c r="P1338">
        <f t="shared" si="40"/>
        <v>0</v>
      </c>
      <c r="Q1338" t="str">
        <f t="shared" si="41"/>
        <v>Central Canada</v>
      </c>
      <c r="R1338">
        <f>IF(Table5[[#This Row],[Position]]="Data Analyst",1,0)</f>
        <v>0</v>
      </c>
      <c r="S1338">
        <f>IF(Table5[[#This Row],[Position]]="Data Engineer",1,0)</f>
        <v>0</v>
      </c>
      <c r="T1338">
        <f>IF(Table5[[#This Row],[Position]]="Risk Analyst",1,0)</f>
        <v>0</v>
      </c>
      <c r="U1338">
        <f>IF(Table5[[#This Row],[Position]]="System Analyst",1,0)</f>
        <v>0</v>
      </c>
      <c r="V1338">
        <f>IF(Table5[[#This Row],[Position]]="Business Analyst",1,0)</f>
        <v>0</v>
      </c>
    </row>
    <row r="1339" spans="1:22" x14ac:dyDescent="0.2">
      <c r="A1339" s="5" t="s">
        <v>96</v>
      </c>
      <c r="B1339" s="5" t="s">
        <v>750</v>
      </c>
      <c r="C1339" s="5" t="s">
        <v>50</v>
      </c>
      <c r="D1339" s="5" t="s">
        <v>751</v>
      </c>
      <c r="E1339" s="5" t="s">
        <v>75</v>
      </c>
      <c r="F1339" s="5" t="s">
        <v>75</v>
      </c>
      <c r="G1339" s="5" t="s">
        <v>75</v>
      </c>
      <c r="H1339" s="5" t="s">
        <v>31</v>
      </c>
      <c r="I1339" s="5" t="s">
        <v>2390</v>
      </c>
      <c r="J1339" s="5" t="s">
        <v>20</v>
      </c>
      <c r="K1339" s="5" t="s">
        <v>32</v>
      </c>
      <c r="L1339" s="5" t="s">
        <v>33</v>
      </c>
      <c r="M1339" s="17">
        <v>46000</v>
      </c>
      <c r="N1339" s="17">
        <v>70000</v>
      </c>
      <c r="O1339" s="18">
        <v>58000</v>
      </c>
      <c r="P1339">
        <f t="shared" si="40"/>
        <v>0</v>
      </c>
      <c r="Q1339" t="str">
        <f t="shared" si="41"/>
        <v>Central Canada</v>
      </c>
      <c r="R1339">
        <f>IF(Table5[[#This Row],[Position]]="Data Analyst",1,0)</f>
        <v>0</v>
      </c>
      <c r="S1339">
        <f>IF(Table5[[#This Row],[Position]]="Data Engineer",1,0)</f>
        <v>0</v>
      </c>
      <c r="T1339">
        <f>IF(Table5[[#This Row],[Position]]="Risk Analyst",1,0)</f>
        <v>0</v>
      </c>
      <c r="U1339">
        <f>IF(Table5[[#This Row],[Position]]="System Analyst",1,0)</f>
        <v>0</v>
      </c>
      <c r="V1339">
        <f>IF(Table5[[#This Row],[Position]]="Business Analyst",1,0)</f>
        <v>0</v>
      </c>
    </row>
    <row r="1340" spans="1:22" x14ac:dyDescent="0.2">
      <c r="A1340" s="4" t="s">
        <v>48</v>
      </c>
      <c r="B1340" s="4" t="s">
        <v>565</v>
      </c>
      <c r="C1340" s="4" t="s">
        <v>50</v>
      </c>
      <c r="D1340" s="4" t="s">
        <v>1239</v>
      </c>
      <c r="E1340" s="4" t="s">
        <v>600</v>
      </c>
      <c r="F1340" s="4" t="s">
        <v>600</v>
      </c>
      <c r="G1340" s="4" t="s">
        <v>600</v>
      </c>
      <c r="H1340" s="4" t="s">
        <v>31</v>
      </c>
      <c r="I1340" s="4" t="s">
        <v>2391</v>
      </c>
      <c r="J1340" s="4" t="s">
        <v>20</v>
      </c>
      <c r="K1340" s="4" t="s">
        <v>32</v>
      </c>
      <c r="L1340" s="4" t="s">
        <v>130</v>
      </c>
      <c r="M1340" s="15">
        <v>44000</v>
      </c>
      <c r="N1340" s="15">
        <v>57200</v>
      </c>
      <c r="O1340" s="16">
        <v>50600</v>
      </c>
      <c r="P1340">
        <f t="shared" si="40"/>
        <v>0</v>
      </c>
      <c r="Q1340" t="str">
        <f t="shared" si="41"/>
        <v>Central Canada</v>
      </c>
      <c r="R1340">
        <f>IF(Table5[[#This Row],[Position]]="Data Analyst",1,0)</f>
        <v>0</v>
      </c>
      <c r="S1340">
        <f>IF(Table5[[#This Row],[Position]]="Data Engineer",1,0)</f>
        <v>0</v>
      </c>
      <c r="T1340">
        <f>IF(Table5[[#This Row],[Position]]="Risk Analyst",1,0)</f>
        <v>0</v>
      </c>
      <c r="U1340">
        <f>IF(Table5[[#This Row],[Position]]="System Analyst",1,0)</f>
        <v>0</v>
      </c>
      <c r="V1340">
        <f>IF(Table5[[#This Row],[Position]]="Business Analyst",1,0)</f>
        <v>0</v>
      </c>
    </row>
    <row r="1341" spans="1:22" x14ac:dyDescent="0.2">
      <c r="A1341" s="5" t="s">
        <v>55</v>
      </c>
      <c r="B1341" s="5" t="s">
        <v>436</v>
      </c>
      <c r="C1341" s="5" t="s">
        <v>50</v>
      </c>
      <c r="D1341" s="5" t="s">
        <v>207</v>
      </c>
      <c r="E1341" s="5" t="s">
        <v>1890</v>
      </c>
      <c r="F1341" s="5" t="s">
        <v>1890</v>
      </c>
      <c r="G1341" s="5" t="s">
        <v>1890</v>
      </c>
      <c r="H1341" s="5" t="s">
        <v>18</v>
      </c>
      <c r="I1341" s="5" t="s">
        <v>2392</v>
      </c>
      <c r="J1341" s="5" t="s">
        <v>45</v>
      </c>
      <c r="K1341" s="5" t="s">
        <v>32</v>
      </c>
      <c r="L1341" s="5" t="s">
        <v>21</v>
      </c>
      <c r="M1341" s="17">
        <v>84000</v>
      </c>
      <c r="N1341" s="17">
        <v>149000</v>
      </c>
      <c r="O1341" s="18">
        <v>116500</v>
      </c>
      <c r="P1341">
        <f t="shared" si="40"/>
        <v>0</v>
      </c>
      <c r="Q1341" t="str">
        <f t="shared" si="41"/>
        <v>Northern Canada</v>
      </c>
      <c r="R1341">
        <f>IF(Table5[[#This Row],[Position]]="Data Analyst",1,0)</f>
        <v>0</v>
      </c>
      <c r="S1341">
        <f>IF(Table5[[#This Row],[Position]]="Data Engineer",1,0)</f>
        <v>0</v>
      </c>
      <c r="T1341">
        <f>IF(Table5[[#This Row],[Position]]="Risk Analyst",1,0)</f>
        <v>0</v>
      </c>
      <c r="U1341">
        <f>IF(Table5[[#This Row],[Position]]="System Analyst",1,0)</f>
        <v>0</v>
      </c>
      <c r="V1341">
        <f>IF(Table5[[#This Row],[Position]]="Business Analyst",1,0)</f>
        <v>0</v>
      </c>
    </row>
    <row r="1342" spans="1:22" x14ac:dyDescent="0.2">
      <c r="A1342" s="4" t="s">
        <v>48</v>
      </c>
      <c r="B1342" s="4" t="s">
        <v>590</v>
      </c>
      <c r="C1342" s="4" t="s">
        <v>591</v>
      </c>
      <c r="D1342" s="4" t="s">
        <v>592</v>
      </c>
      <c r="E1342" s="4" t="s">
        <v>487</v>
      </c>
      <c r="F1342" s="4" t="s">
        <v>487</v>
      </c>
      <c r="G1342" s="4" t="s">
        <v>487</v>
      </c>
      <c r="H1342" s="4" t="s">
        <v>31</v>
      </c>
      <c r="I1342" s="4" t="s">
        <v>2393</v>
      </c>
      <c r="J1342" s="4" t="s">
        <v>45</v>
      </c>
      <c r="K1342" s="4" t="s">
        <v>32</v>
      </c>
      <c r="L1342" s="4" t="s">
        <v>33</v>
      </c>
      <c r="M1342" s="15">
        <v>77000</v>
      </c>
      <c r="N1342" s="15">
        <v>100000</v>
      </c>
      <c r="O1342" s="16">
        <v>88500</v>
      </c>
      <c r="P1342">
        <f t="shared" si="40"/>
        <v>0</v>
      </c>
      <c r="Q1342" t="str">
        <f t="shared" si="41"/>
        <v>Central Canada</v>
      </c>
      <c r="R1342">
        <f>IF(Table5[[#This Row],[Position]]="Data Analyst",1,0)</f>
        <v>0</v>
      </c>
      <c r="S1342">
        <f>IF(Table5[[#This Row],[Position]]="Data Engineer",1,0)</f>
        <v>0</v>
      </c>
      <c r="T1342">
        <f>IF(Table5[[#This Row],[Position]]="Risk Analyst",1,0)</f>
        <v>0</v>
      </c>
      <c r="U1342">
        <f>IF(Table5[[#This Row],[Position]]="System Analyst",1,0)</f>
        <v>0</v>
      </c>
      <c r="V1342">
        <f>IF(Table5[[#This Row],[Position]]="Business Analyst",1,0)</f>
        <v>0</v>
      </c>
    </row>
    <row r="1343" spans="1:22" x14ac:dyDescent="0.2">
      <c r="A1343" s="5" t="s">
        <v>48</v>
      </c>
      <c r="B1343" s="5" t="s">
        <v>590</v>
      </c>
      <c r="C1343" s="5" t="s">
        <v>591</v>
      </c>
      <c r="D1343" s="5" t="s">
        <v>592</v>
      </c>
      <c r="E1343" s="5" t="s">
        <v>487</v>
      </c>
      <c r="F1343" s="5" t="s">
        <v>487</v>
      </c>
      <c r="G1343" s="5" t="s">
        <v>487</v>
      </c>
      <c r="H1343" s="5" t="s">
        <v>146</v>
      </c>
      <c r="I1343" s="5" t="s">
        <v>2393</v>
      </c>
      <c r="J1343" s="5" t="s">
        <v>45</v>
      </c>
      <c r="K1343" s="5" t="s">
        <v>32</v>
      </c>
      <c r="L1343" s="5" t="s">
        <v>33</v>
      </c>
      <c r="M1343" s="17">
        <v>77000</v>
      </c>
      <c r="N1343" s="17">
        <v>100000</v>
      </c>
      <c r="O1343" s="18">
        <v>88500</v>
      </c>
      <c r="P1343">
        <f t="shared" si="40"/>
        <v>0</v>
      </c>
      <c r="Q1343" t="str">
        <f t="shared" si="41"/>
        <v>Central Canada</v>
      </c>
      <c r="R1343">
        <f>IF(Table5[[#This Row],[Position]]="Data Analyst",1,0)</f>
        <v>0</v>
      </c>
      <c r="S1343">
        <f>IF(Table5[[#This Row],[Position]]="Data Engineer",1,0)</f>
        <v>0</v>
      </c>
      <c r="T1343">
        <f>IF(Table5[[#This Row],[Position]]="Risk Analyst",1,0)</f>
        <v>0</v>
      </c>
      <c r="U1343">
        <f>IF(Table5[[#This Row],[Position]]="System Analyst",1,0)</f>
        <v>0</v>
      </c>
      <c r="V1343">
        <f>IF(Table5[[#This Row],[Position]]="Business Analyst",1,0)</f>
        <v>0</v>
      </c>
    </row>
    <row r="1344" spans="1:22" x14ac:dyDescent="0.2">
      <c r="A1344" s="4" t="s">
        <v>96</v>
      </c>
      <c r="B1344" s="4" t="s">
        <v>619</v>
      </c>
      <c r="C1344" s="4" t="s">
        <v>50</v>
      </c>
      <c r="D1344" s="4" t="s">
        <v>620</v>
      </c>
      <c r="E1344" s="4" t="s">
        <v>123</v>
      </c>
      <c r="F1344" s="4" t="s">
        <v>123</v>
      </c>
      <c r="G1344" s="4" t="s">
        <v>123</v>
      </c>
      <c r="H1344" s="4" t="s">
        <v>31</v>
      </c>
      <c r="I1344" s="4" t="s">
        <v>2394</v>
      </c>
      <c r="J1344" s="4" t="s">
        <v>20</v>
      </c>
      <c r="K1344" s="4" t="s">
        <v>32</v>
      </c>
      <c r="L1344" s="4" t="s">
        <v>21</v>
      </c>
      <c r="M1344" s="15">
        <v>57000</v>
      </c>
      <c r="N1344" s="15">
        <v>90000</v>
      </c>
      <c r="O1344" s="16">
        <v>73500</v>
      </c>
      <c r="P1344">
        <f t="shared" si="40"/>
        <v>0</v>
      </c>
      <c r="Q1344" t="str">
        <f t="shared" si="41"/>
        <v>Central Canada</v>
      </c>
      <c r="R1344">
        <f>IF(Table5[[#This Row],[Position]]="Data Analyst",1,0)</f>
        <v>0</v>
      </c>
      <c r="S1344">
        <f>IF(Table5[[#This Row],[Position]]="Data Engineer",1,0)</f>
        <v>0</v>
      </c>
      <c r="T1344">
        <f>IF(Table5[[#This Row],[Position]]="Risk Analyst",1,0)</f>
        <v>0</v>
      </c>
      <c r="U1344">
        <f>IF(Table5[[#This Row],[Position]]="System Analyst",1,0)</f>
        <v>0</v>
      </c>
      <c r="V1344">
        <f>IF(Table5[[#This Row],[Position]]="Business Analyst",1,0)</f>
        <v>0</v>
      </c>
    </row>
    <row r="1345" spans="1:22" x14ac:dyDescent="0.2">
      <c r="A1345" s="5" t="s">
        <v>81</v>
      </c>
      <c r="B1345" s="5" t="s">
        <v>2395</v>
      </c>
      <c r="C1345" s="5" t="s">
        <v>23</v>
      </c>
      <c r="D1345" s="5" t="s">
        <v>2396</v>
      </c>
      <c r="E1345" s="5" t="s">
        <v>99</v>
      </c>
      <c r="F1345" s="5" t="s">
        <v>99</v>
      </c>
      <c r="G1345" s="5" t="s">
        <v>99</v>
      </c>
      <c r="H1345" s="5" t="s">
        <v>100</v>
      </c>
      <c r="I1345" s="5" t="s">
        <v>2397</v>
      </c>
      <c r="J1345" s="5" t="s">
        <v>375</v>
      </c>
      <c r="K1345" s="5" t="s">
        <v>32</v>
      </c>
      <c r="L1345" s="5" t="s">
        <v>21</v>
      </c>
      <c r="M1345" s="17">
        <v>76000</v>
      </c>
      <c r="N1345" s="17">
        <v>92000</v>
      </c>
      <c r="O1345" s="18">
        <v>84000</v>
      </c>
      <c r="P1345">
        <f t="shared" si="40"/>
        <v>0</v>
      </c>
      <c r="Q1345" t="str">
        <f t="shared" si="41"/>
        <v>Western Canada</v>
      </c>
      <c r="R1345">
        <f>IF(Table5[[#This Row],[Position]]="Data Analyst",1,0)</f>
        <v>0</v>
      </c>
      <c r="S1345">
        <f>IF(Table5[[#This Row],[Position]]="Data Engineer",1,0)</f>
        <v>0</v>
      </c>
      <c r="T1345">
        <f>IF(Table5[[#This Row],[Position]]="Risk Analyst",1,0)</f>
        <v>0</v>
      </c>
      <c r="U1345">
        <f>IF(Table5[[#This Row],[Position]]="System Analyst",1,0)</f>
        <v>0</v>
      </c>
      <c r="V1345">
        <f>IF(Table5[[#This Row],[Position]]="Business Analyst",1,0)</f>
        <v>1</v>
      </c>
    </row>
    <row r="1346" spans="1:22" x14ac:dyDescent="0.2">
      <c r="A1346" s="4" t="s">
        <v>55</v>
      </c>
      <c r="B1346" s="4" t="s">
        <v>1282</v>
      </c>
      <c r="C1346" s="4" t="s">
        <v>50</v>
      </c>
      <c r="D1346" s="4" t="s">
        <v>374</v>
      </c>
      <c r="E1346" s="4" t="s">
        <v>136</v>
      </c>
      <c r="F1346" s="4" t="s">
        <v>136</v>
      </c>
      <c r="G1346" s="4" t="s">
        <v>136</v>
      </c>
      <c r="H1346" s="4" t="s">
        <v>100</v>
      </c>
      <c r="I1346" s="4" t="s">
        <v>2398</v>
      </c>
      <c r="J1346" s="4" t="s">
        <v>223</v>
      </c>
      <c r="K1346" s="4" t="s">
        <v>32</v>
      </c>
      <c r="L1346" s="4" t="s">
        <v>33</v>
      </c>
      <c r="M1346" s="15">
        <v>86000</v>
      </c>
      <c r="N1346" s="15">
        <v>109000</v>
      </c>
      <c r="O1346" s="16">
        <v>97500</v>
      </c>
      <c r="P1346">
        <f t="shared" si="40"/>
        <v>0</v>
      </c>
      <c r="Q1346" t="str">
        <f t="shared" si="41"/>
        <v>Western Canada</v>
      </c>
      <c r="R1346">
        <f>IF(Table5[[#This Row],[Position]]="Data Analyst",1,0)</f>
        <v>0</v>
      </c>
      <c r="S1346">
        <f>IF(Table5[[#This Row],[Position]]="Data Engineer",1,0)</f>
        <v>0</v>
      </c>
      <c r="T1346">
        <f>IF(Table5[[#This Row],[Position]]="Risk Analyst",1,0)</f>
        <v>0</v>
      </c>
      <c r="U1346">
        <f>IF(Table5[[#This Row],[Position]]="System Analyst",1,0)</f>
        <v>0</v>
      </c>
      <c r="V1346">
        <f>IF(Table5[[#This Row],[Position]]="Business Analyst",1,0)</f>
        <v>0</v>
      </c>
    </row>
    <row r="1347" spans="1:22" x14ac:dyDescent="0.2">
      <c r="A1347" s="5" t="s">
        <v>88</v>
      </c>
      <c r="B1347" s="5" t="s">
        <v>2399</v>
      </c>
      <c r="C1347" s="5" t="s">
        <v>90</v>
      </c>
      <c r="D1347" s="5" t="s">
        <v>2400</v>
      </c>
      <c r="E1347" s="5" t="s">
        <v>75</v>
      </c>
      <c r="F1347" s="5" t="s">
        <v>75</v>
      </c>
      <c r="G1347" s="5" t="s">
        <v>75</v>
      </c>
      <c r="H1347" s="5" t="s">
        <v>31</v>
      </c>
      <c r="I1347" s="5" t="s">
        <v>2401</v>
      </c>
      <c r="J1347" s="5" t="s">
        <v>20</v>
      </c>
      <c r="K1347" s="5" t="s">
        <v>32</v>
      </c>
      <c r="L1347" s="5" t="s">
        <v>33</v>
      </c>
      <c r="M1347" s="17">
        <v>60000</v>
      </c>
      <c r="N1347" s="17">
        <v>98000</v>
      </c>
      <c r="O1347" s="18">
        <v>79000</v>
      </c>
      <c r="P1347">
        <f t="shared" ref="P1347:P1410" si="42">IF(F1347="Remote",1,0)</f>
        <v>0</v>
      </c>
      <c r="Q1347" t="str">
        <f t="shared" ref="Q1347:Q1410" si="43">IF(OR(H1347="AB",H1347="BC",H1347="SK"),"Western Canada",
 IF(OR(H1347="ON",H1347="QC",H1347="MB"),"Central Canada",
 IF(OR(H1347="NS",H1347="NB",H1347="PE",H1347="NL"),"Atlantic Canada",
 "Northern Canada")))</f>
        <v>Central Canada</v>
      </c>
      <c r="R1347">
        <f>IF(Table5[[#This Row],[Position]]="Data Analyst",1,0)</f>
        <v>0</v>
      </c>
      <c r="S1347">
        <f>IF(Table5[[#This Row],[Position]]="Data Engineer",1,0)</f>
        <v>0</v>
      </c>
      <c r="T1347">
        <f>IF(Table5[[#This Row],[Position]]="Risk Analyst",1,0)</f>
        <v>0</v>
      </c>
      <c r="U1347">
        <f>IF(Table5[[#This Row],[Position]]="System Analyst",1,0)</f>
        <v>1</v>
      </c>
      <c r="V1347">
        <f>IF(Table5[[#This Row],[Position]]="Business Analyst",1,0)</f>
        <v>0</v>
      </c>
    </row>
    <row r="1348" spans="1:22" x14ac:dyDescent="0.2">
      <c r="A1348" s="4" t="s">
        <v>22</v>
      </c>
      <c r="B1348" s="4" t="s">
        <v>999</v>
      </c>
      <c r="C1348" s="4" t="s">
        <v>50</v>
      </c>
      <c r="D1348" s="4" t="s">
        <v>1000</v>
      </c>
      <c r="E1348" s="4" t="s">
        <v>37</v>
      </c>
      <c r="F1348" s="4" t="s">
        <v>37</v>
      </c>
      <c r="G1348" s="4" t="s">
        <v>37</v>
      </c>
      <c r="H1348" s="4" t="s">
        <v>31</v>
      </c>
      <c r="I1348" s="4" t="s">
        <v>2402</v>
      </c>
      <c r="J1348" s="4" t="s">
        <v>20</v>
      </c>
      <c r="K1348" s="4" t="s">
        <v>32</v>
      </c>
      <c r="L1348" s="4" t="s">
        <v>21</v>
      </c>
      <c r="M1348" s="15">
        <v>38000</v>
      </c>
      <c r="N1348" s="15">
        <v>57200</v>
      </c>
      <c r="O1348" s="16">
        <v>47600</v>
      </c>
      <c r="P1348">
        <f t="shared" si="42"/>
        <v>0</v>
      </c>
      <c r="Q1348" t="str">
        <f t="shared" si="43"/>
        <v>Central Canada</v>
      </c>
      <c r="R1348">
        <f>IF(Table5[[#This Row],[Position]]="Data Analyst",1,0)</f>
        <v>0</v>
      </c>
      <c r="S1348">
        <f>IF(Table5[[#This Row],[Position]]="Data Engineer",1,0)</f>
        <v>0</v>
      </c>
      <c r="T1348">
        <f>IF(Table5[[#This Row],[Position]]="Risk Analyst",1,0)</f>
        <v>0</v>
      </c>
      <c r="U1348">
        <f>IF(Table5[[#This Row],[Position]]="System Analyst",1,0)</f>
        <v>0</v>
      </c>
      <c r="V1348">
        <f>IF(Table5[[#This Row],[Position]]="Business Analyst",1,0)</f>
        <v>0</v>
      </c>
    </row>
    <row r="1349" spans="1:22" x14ac:dyDescent="0.2">
      <c r="A1349" s="5" t="s">
        <v>96</v>
      </c>
      <c r="B1349" s="5" t="s">
        <v>1640</v>
      </c>
      <c r="C1349" s="5" t="s">
        <v>50</v>
      </c>
      <c r="D1349" s="5" t="s">
        <v>207</v>
      </c>
      <c r="E1349" s="5" t="s">
        <v>1890</v>
      </c>
      <c r="F1349" s="5" t="s">
        <v>1890</v>
      </c>
      <c r="G1349" s="5" t="s">
        <v>1890</v>
      </c>
      <c r="H1349" s="5" t="s">
        <v>18</v>
      </c>
      <c r="I1349" s="5" t="s">
        <v>2403</v>
      </c>
      <c r="J1349" s="5" t="s">
        <v>20</v>
      </c>
      <c r="K1349" s="5" t="s">
        <v>32</v>
      </c>
      <c r="L1349" s="5" t="s">
        <v>21</v>
      </c>
      <c r="M1349" s="17">
        <v>84000</v>
      </c>
      <c r="N1349" s="17">
        <v>149000</v>
      </c>
      <c r="O1349" s="18">
        <v>116500</v>
      </c>
      <c r="P1349">
        <f t="shared" si="42"/>
        <v>0</v>
      </c>
      <c r="Q1349" t="str">
        <f t="shared" si="43"/>
        <v>Northern Canada</v>
      </c>
      <c r="R1349">
        <f>IF(Table5[[#This Row],[Position]]="Data Analyst",1,0)</f>
        <v>0</v>
      </c>
      <c r="S1349">
        <f>IF(Table5[[#This Row],[Position]]="Data Engineer",1,0)</f>
        <v>0</v>
      </c>
      <c r="T1349">
        <f>IF(Table5[[#This Row],[Position]]="Risk Analyst",1,0)</f>
        <v>0</v>
      </c>
      <c r="U1349">
        <f>IF(Table5[[#This Row],[Position]]="System Analyst",1,0)</f>
        <v>0</v>
      </c>
      <c r="V1349">
        <f>IF(Table5[[#This Row],[Position]]="Business Analyst",1,0)</f>
        <v>0</v>
      </c>
    </row>
    <row r="1350" spans="1:22" x14ac:dyDescent="0.2">
      <c r="A1350" s="4" t="s">
        <v>22</v>
      </c>
      <c r="B1350" s="4" t="s">
        <v>23</v>
      </c>
      <c r="C1350" s="4" t="s">
        <v>23</v>
      </c>
      <c r="D1350" s="4" t="s">
        <v>408</v>
      </c>
      <c r="E1350" s="4" t="s">
        <v>99</v>
      </c>
      <c r="F1350" s="4" t="s">
        <v>99</v>
      </c>
      <c r="G1350" s="4" t="s">
        <v>99</v>
      </c>
      <c r="H1350" s="4" t="s">
        <v>100</v>
      </c>
      <c r="I1350" s="4" t="s">
        <v>2404</v>
      </c>
      <c r="J1350" s="4" t="s">
        <v>20</v>
      </c>
      <c r="K1350" s="4" t="s">
        <v>32</v>
      </c>
      <c r="L1350" s="4" t="s">
        <v>101</v>
      </c>
      <c r="M1350" s="15">
        <v>95000</v>
      </c>
      <c r="N1350" s="15">
        <v>125000</v>
      </c>
      <c r="O1350" s="16">
        <v>110000</v>
      </c>
      <c r="P1350">
        <f t="shared" si="42"/>
        <v>0</v>
      </c>
      <c r="Q1350" t="str">
        <f t="shared" si="43"/>
        <v>Western Canada</v>
      </c>
      <c r="R1350">
        <f>IF(Table5[[#This Row],[Position]]="Data Analyst",1,0)</f>
        <v>0</v>
      </c>
      <c r="S1350">
        <f>IF(Table5[[#This Row],[Position]]="Data Engineer",1,0)</f>
        <v>0</v>
      </c>
      <c r="T1350">
        <f>IF(Table5[[#This Row],[Position]]="Risk Analyst",1,0)</f>
        <v>0</v>
      </c>
      <c r="U1350">
        <f>IF(Table5[[#This Row],[Position]]="System Analyst",1,0)</f>
        <v>0</v>
      </c>
      <c r="V1350">
        <f>IF(Table5[[#This Row],[Position]]="Business Analyst",1,0)</f>
        <v>1</v>
      </c>
    </row>
    <row r="1351" spans="1:22" x14ac:dyDescent="0.2">
      <c r="A1351" s="5" t="s">
        <v>88</v>
      </c>
      <c r="B1351" s="5" t="s">
        <v>321</v>
      </c>
      <c r="C1351" s="5" t="s">
        <v>90</v>
      </c>
      <c r="D1351" s="5" t="s">
        <v>1196</v>
      </c>
      <c r="E1351" s="5" t="s">
        <v>560</v>
      </c>
      <c r="F1351" s="5" t="s">
        <v>560</v>
      </c>
      <c r="G1351" s="5" t="s">
        <v>560</v>
      </c>
      <c r="H1351" s="5" t="s">
        <v>31</v>
      </c>
      <c r="I1351" s="5" t="s">
        <v>2405</v>
      </c>
      <c r="J1351" s="5" t="s">
        <v>20</v>
      </c>
      <c r="K1351" s="5" t="s">
        <v>32</v>
      </c>
      <c r="L1351" s="5" t="s">
        <v>241</v>
      </c>
      <c r="M1351" s="17">
        <v>59000</v>
      </c>
      <c r="N1351" s="17">
        <v>88000</v>
      </c>
      <c r="O1351" s="18">
        <v>73500</v>
      </c>
      <c r="P1351">
        <f t="shared" si="42"/>
        <v>0</v>
      </c>
      <c r="Q1351" t="str">
        <f t="shared" si="43"/>
        <v>Central Canada</v>
      </c>
      <c r="R1351">
        <f>IF(Table5[[#This Row],[Position]]="Data Analyst",1,0)</f>
        <v>0</v>
      </c>
      <c r="S1351">
        <f>IF(Table5[[#This Row],[Position]]="Data Engineer",1,0)</f>
        <v>0</v>
      </c>
      <c r="T1351">
        <f>IF(Table5[[#This Row],[Position]]="Risk Analyst",1,0)</f>
        <v>0</v>
      </c>
      <c r="U1351">
        <f>IF(Table5[[#This Row],[Position]]="System Analyst",1,0)</f>
        <v>1</v>
      </c>
      <c r="V1351">
        <f>IF(Table5[[#This Row],[Position]]="Business Analyst",1,0)</f>
        <v>0</v>
      </c>
    </row>
    <row r="1352" spans="1:22" x14ac:dyDescent="0.2">
      <c r="A1352" s="4" t="s">
        <v>96</v>
      </c>
      <c r="B1352" s="4" t="s">
        <v>1722</v>
      </c>
      <c r="C1352" s="4" t="s">
        <v>50</v>
      </c>
      <c r="D1352" s="4" t="s">
        <v>2406</v>
      </c>
      <c r="E1352" s="4" t="s">
        <v>37</v>
      </c>
      <c r="F1352" s="4" t="s">
        <v>37</v>
      </c>
      <c r="G1352" s="4" t="s">
        <v>37</v>
      </c>
      <c r="H1352" s="4" t="s">
        <v>31</v>
      </c>
      <c r="I1352" s="4" t="s">
        <v>2407</v>
      </c>
      <c r="J1352" s="4" t="s">
        <v>20</v>
      </c>
      <c r="K1352" s="4" t="s">
        <v>32</v>
      </c>
      <c r="L1352" s="4" t="s">
        <v>130</v>
      </c>
      <c r="M1352" s="15">
        <v>45000</v>
      </c>
      <c r="N1352" s="15">
        <v>75000</v>
      </c>
      <c r="O1352" s="16">
        <v>60000</v>
      </c>
      <c r="P1352">
        <f t="shared" si="42"/>
        <v>0</v>
      </c>
      <c r="Q1352" t="str">
        <f t="shared" si="43"/>
        <v>Central Canada</v>
      </c>
      <c r="R1352">
        <f>IF(Table5[[#This Row],[Position]]="Data Analyst",1,0)</f>
        <v>0</v>
      </c>
      <c r="S1352">
        <f>IF(Table5[[#This Row],[Position]]="Data Engineer",1,0)</f>
        <v>0</v>
      </c>
      <c r="T1352">
        <f>IF(Table5[[#This Row],[Position]]="Risk Analyst",1,0)</f>
        <v>0</v>
      </c>
      <c r="U1352">
        <f>IF(Table5[[#This Row],[Position]]="System Analyst",1,0)</f>
        <v>0</v>
      </c>
      <c r="V1352">
        <f>IF(Table5[[#This Row],[Position]]="Business Analyst",1,0)</f>
        <v>0</v>
      </c>
    </row>
    <row r="1353" spans="1:22" x14ac:dyDescent="0.2">
      <c r="A1353" s="5" t="s">
        <v>26</v>
      </c>
      <c r="B1353" s="5" t="s">
        <v>2408</v>
      </c>
      <c r="C1353" s="5" t="s">
        <v>50</v>
      </c>
      <c r="D1353" s="5" t="s">
        <v>2409</v>
      </c>
      <c r="E1353" s="5" t="s">
        <v>37</v>
      </c>
      <c r="F1353" s="5" t="s">
        <v>37</v>
      </c>
      <c r="G1353" s="5" t="s">
        <v>37</v>
      </c>
      <c r="H1353" s="5" t="s">
        <v>31</v>
      </c>
      <c r="I1353" s="5" t="s">
        <v>2410</v>
      </c>
      <c r="J1353" s="5" t="s">
        <v>20</v>
      </c>
      <c r="K1353" s="5" t="s">
        <v>32</v>
      </c>
      <c r="L1353" s="5" t="s">
        <v>21</v>
      </c>
      <c r="M1353" s="17">
        <v>65000</v>
      </c>
      <c r="N1353" s="17">
        <v>70000</v>
      </c>
      <c r="O1353" s="18">
        <v>67500</v>
      </c>
      <c r="P1353">
        <f t="shared" si="42"/>
        <v>0</v>
      </c>
      <c r="Q1353" t="str">
        <f t="shared" si="43"/>
        <v>Central Canada</v>
      </c>
      <c r="R1353">
        <f>IF(Table5[[#This Row],[Position]]="Data Analyst",1,0)</f>
        <v>0</v>
      </c>
      <c r="S1353">
        <f>IF(Table5[[#This Row],[Position]]="Data Engineer",1,0)</f>
        <v>0</v>
      </c>
      <c r="T1353">
        <f>IF(Table5[[#This Row],[Position]]="Risk Analyst",1,0)</f>
        <v>0</v>
      </c>
      <c r="U1353">
        <f>IF(Table5[[#This Row],[Position]]="System Analyst",1,0)</f>
        <v>0</v>
      </c>
      <c r="V1353">
        <f>IF(Table5[[#This Row],[Position]]="Business Analyst",1,0)</f>
        <v>0</v>
      </c>
    </row>
    <row r="1354" spans="1:22" x14ac:dyDescent="0.2">
      <c r="A1354" s="4" t="s">
        <v>81</v>
      </c>
      <c r="B1354" s="4" t="s">
        <v>187</v>
      </c>
      <c r="C1354" s="4" t="s">
        <v>188</v>
      </c>
      <c r="D1354" s="4" t="s">
        <v>2411</v>
      </c>
      <c r="E1354" s="4" t="s">
        <v>1730</v>
      </c>
      <c r="F1354" s="4" t="s">
        <v>1730</v>
      </c>
      <c r="G1354" s="4" t="s">
        <v>1730</v>
      </c>
      <c r="H1354" s="4" t="s">
        <v>178</v>
      </c>
      <c r="I1354" s="4" t="s">
        <v>2412</v>
      </c>
      <c r="J1354" s="4" t="s">
        <v>20</v>
      </c>
      <c r="K1354" s="4" t="s">
        <v>32</v>
      </c>
      <c r="L1354" s="4" t="s">
        <v>21</v>
      </c>
      <c r="M1354" s="15">
        <v>82000</v>
      </c>
      <c r="N1354" s="15">
        <v>119000</v>
      </c>
      <c r="O1354" s="16">
        <v>100500</v>
      </c>
      <c r="P1354">
        <f t="shared" si="42"/>
        <v>0</v>
      </c>
      <c r="Q1354" t="str">
        <f t="shared" si="43"/>
        <v>Atlantic Canada</v>
      </c>
      <c r="R1354">
        <f>IF(Table5[[#This Row],[Position]]="Data Analyst",1,0)</f>
        <v>0</v>
      </c>
      <c r="S1354">
        <f>IF(Table5[[#This Row],[Position]]="Data Engineer",1,0)</f>
        <v>0</v>
      </c>
      <c r="T1354">
        <f>IF(Table5[[#This Row],[Position]]="Risk Analyst",1,0)</f>
        <v>0</v>
      </c>
      <c r="U1354">
        <f>IF(Table5[[#This Row],[Position]]="System Analyst",1,0)</f>
        <v>0</v>
      </c>
      <c r="V1354">
        <f>IF(Table5[[#This Row],[Position]]="Business Analyst",1,0)</f>
        <v>0</v>
      </c>
    </row>
    <row r="1355" spans="1:22" x14ac:dyDescent="0.2">
      <c r="A1355" s="5" t="s">
        <v>81</v>
      </c>
      <c r="B1355" s="5" t="s">
        <v>217</v>
      </c>
      <c r="C1355" s="5" t="s">
        <v>23</v>
      </c>
      <c r="D1355" s="5" t="s">
        <v>1294</v>
      </c>
      <c r="E1355" s="5" t="s">
        <v>37</v>
      </c>
      <c r="F1355" s="5" t="s">
        <v>37</v>
      </c>
      <c r="G1355" s="5" t="s">
        <v>37</v>
      </c>
      <c r="H1355" s="5" t="s">
        <v>31</v>
      </c>
      <c r="I1355" s="5" t="s">
        <v>2413</v>
      </c>
      <c r="J1355" s="5" t="s">
        <v>45</v>
      </c>
      <c r="K1355" s="5" t="s">
        <v>32</v>
      </c>
      <c r="L1355" s="5" t="s">
        <v>33</v>
      </c>
      <c r="M1355" s="17">
        <v>137280</v>
      </c>
      <c r="N1355" s="17">
        <v>180000</v>
      </c>
      <c r="O1355" s="18">
        <v>158640</v>
      </c>
      <c r="P1355">
        <f t="shared" si="42"/>
        <v>0</v>
      </c>
      <c r="Q1355" t="str">
        <f t="shared" si="43"/>
        <v>Central Canada</v>
      </c>
      <c r="R1355">
        <f>IF(Table5[[#This Row],[Position]]="Data Analyst",1,0)</f>
        <v>0</v>
      </c>
      <c r="S1355">
        <f>IF(Table5[[#This Row],[Position]]="Data Engineer",1,0)</f>
        <v>0</v>
      </c>
      <c r="T1355">
        <f>IF(Table5[[#This Row],[Position]]="Risk Analyst",1,0)</f>
        <v>0</v>
      </c>
      <c r="U1355">
        <f>IF(Table5[[#This Row],[Position]]="System Analyst",1,0)</f>
        <v>0</v>
      </c>
      <c r="V1355">
        <f>IF(Table5[[#This Row],[Position]]="Business Analyst",1,0)</f>
        <v>1</v>
      </c>
    </row>
    <row r="1356" spans="1:22" x14ac:dyDescent="0.2">
      <c r="A1356" s="4" t="s">
        <v>55</v>
      </c>
      <c r="B1356" s="4" t="s">
        <v>932</v>
      </c>
      <c r="C1356" s="4" t="s">
        <v>50</v>
      </c>
      <c r="D1356" s="4" t="s">
        <v>933</v>
      </c>
      <c r="E1356" s="4" t="s">
        <v>37</v>
      </c>
      <c r="F1356" s="4" t="s">
        <v>37</v>
      </c>
      <c r="G1356" s="4" t="s">
        <v>37</v>
      </c>
      <c r="H1356" s="4" t="s">
        <v>31</v>
      </c>
      <c r="I1356" s="4" t="s">
        <v>2414</v>
      </c>
      <c r="J1356" s="4" t="s">
        <v>20</v>
      </c>
      <c r="K1356" s="4" t="s">
        <v>32</v>
      </c>
      <c r="L1356" s="4" t="s">
        <v>150</v>
      </c>
      <c r="M1356" s="15">
        <v>72000</v>
      </c>
      <c r="N1356" s="15">
        <v>100000</v>
      </c>
      <c r="O1356" s="16">
        <v>86000</v>
      </c>
      <c r="P1356">
        <f t="shared" si="42"/>
        <v>0</v>
      </c>
      <c r="Q1356" t="str">
        <f t="shared" si="43"/>
        <v>Central Canada</v>
      </c>
      <c r="R1356">
        <f>IF(Table5[[#This Row],[Position]]="Data Analyst",1,0)</f>
        <v>0</v>
      </c>
      <c r="S1356">
        <f>IF(Table5[[#This Row],[Position]]="Data Engineer",1,0)</f>
        <v>0</v>
      </c>
      <c r="T1356">
        <f>IF(Table5[[#This Row],[Position]]="Risk Analyst",1,0)</f>
        <v>0</v>
      </c>
      <c r="U1356">
        <f>IF(Table5[[#This Row],[Position]]="System Analyst",1,0)</f>
        <v>0</v>
      </c>
      <c r="V1356">
        <f>IF(Table5[[#This Row],[Position]]="Business Analyst",1,0)</f>
        <v>0</v>
      </c>
    </row>
    <row r="1357" spans="1:22" x14ac:dyDescent="0.2">
      <c r="A1357" s="5" t="s">
        <v>13</v>
      </c>
      <c r="B1357" s="5" t="s">
        <v>2415</v>
      </c>
      <c r="C1357" s="5" t="s">
        <v>23</v>
      </c>
      <c r="D1357" s="5" t="s">
        <v>1574</v>
      </c>
      <c r="E1357" s="5" t="s">
        <v>63</v>
      </c>
      <c r="F1357" s="5" t="s">
        <v>63</v>
      </c>
      <c r="G1357" s="5" t="s">
        <v>63</v>
      </c>
      <c r="H1357" s="5" t="s">
        <v>53</v>
      </c>
      <c r="I1357" s="5" t="s">
        <v>2416</v>
      </c>
      <c r="J1357" s="5" t="s">
        <v>20</v>
      </c>
      <c r="K1357" s="5" t="s">
        <v>32</v>
      </c>
      <c r="L1357" s="5" t="s">
        <v>21</v>
      </c>
      <c r="M1357" s="17">
        <v>75000</v>
      </c>
      <c r="N1357" s="17">
        <v>107000</v>
      </c>
      <c r="O1357" s="18">
        <v>91000</v>
      </c>
      <c r="P1357">
        <f t="shared" si="42"/>
        <v>0</v>
      </c>
      <c r="Q1357" t="str">
        <f t="shared" si="43"/>
        <v>Western Canada</v>
      </c>
      <c r="R1357">
        <f>IF(Table5[[#This Row],[Position]]="Data Analyst",1,0)</f>
        <v>0</v>
      </c>
      <c r="S1357">
        <f>IF(Table5[[#This Row],[Position]]="Data Engineer",1,0)</f>
        <v>0</v>
      </c>
      <c r="T1357">
        <f>IF(Table5[[#This Row],[Position]]="Risk Analyst",1,0)</f>
        <v>0</v>
      </c>
      <c r="U1357">
        <f>IF(Table5[[#This Row],[Position]]="System Analyst",1,0)</f>
        <v>0</v>
      </c>
      <c r="V1357">
        <f>IF(Table5[[#This Row],[Position]]="Business Analyst",1,0)</f>
        <v>1</v>
      </c>
    </row>
    <row r="1358" spans="1:22" x14ac:dyDescent="0.2">
      <c r="A1358" s="4" t="s">
        <v>105</v>
      </c>
      <c r="B1358" s="4" t="s">
        <v>801</v>
      </c>
      <c r="C1358" s="4" t="s">
        <v>50</v>
      </c>
      <c r="D1358" s="4" t="s">
        <v>802</v>
      </c>
      <c r="E1358" s="4" t="s">
        <v>37</v>
      </c>
      <c r="F1358" s="4" t="s">
        <v>37</v>
      </c>
      <c r="G1358" s="4" t="s">
        <v>37</v>
      </c>
      <c r="H1358" s="4" t="s">
        <v>31</v>
      </c>
      <c r="I1358" s="4" t="s">
        <v>2417</v>
      </c>
      <c r="J1358" s="4" t="s">
        <v>45</v>
      </c>
      <c r="K1358" s="4" t="s">
        <v>32</v>
      </c>
      <c r="L1358" s="4" t="s">
        <v>241</v>
      </c>
      <c r="M1358" s="15">
        <v>90000</v>
      </c>
      <c r="N1358" s="15">
        <v>100000</v>
      </c>
      <c r="O1358" s="16">
        <v>95000</v>
      </c>
      <c r="P1358">
        <f t="shared" si="42"/>
        <v>0</v>
      </c>
      <c r="Q1358" t="str">
        <f t="shared" si="43"/>
        <v>Central Canada</v>
      </c>
      <c r="R1358">
        <f>IF(Table5[[#This Row],[Position]]="Data Analyst",1,0)</f>
        <v>0</v>
      </c>
      <c r="S1358">
        <f>IF(Table5[[#This Row],[Position]]="Data Engineer",1,0)</f>
        <v>0</v>
      </c>
      <c r="T1358">
        <f>IF(Table5[[#This Row],[Position]]="Risk Analyst",1,0)</f>
        <v>0</v>
      </c>
      <c r="U1358">
        <f>IF(Table5[[#This Row],[Position]]="System Analyst",1,0)</f>
        <v>0</v>
      </c>
      <c r="V1358">
        <f>IF(Table5[[#This Row],[Position]]="Business Analyst",1,0)</f>
        <v>0</v>
      </c>
    </row>
    <row r="1359" spans="1:22" x14ac:dyDescent="0.2">
      <c r="A1359" s="5" t="s">
        <v>105</v>
      </c>
      <c r="B1359" s="5" t="s">
        <v>2418</v>
      </c>
      <c r="C1359" s="5" t="s">
        <v>50</v>
      </c>
      <c r="D1359" s="5" t="s">
        <v>1202</v>
      </c>
      <c r="E1359" s="5" t="s">
        <v>37</v>
      </c>
      <c r="F1359" s="5" t="s">
        <v>37</v>
      </c>
      <c r="G1359" s="5" t="s">
        <v>37</v>
      </c>
      <c r="H1359" s="5" t="s">
        <v>31</v>
      </c>
      <c r="I1359" s="5" t="s">
        <v>2419</v>
      </c>
      <c r="J1359" s="5" t="s">
        <v>20</v>
      </c>
      <c r="K1359" s="5" t="s">
        <v>32</v>
      </c>
      <c r="L1359" s="5" t="s">
        <v>46</v>
      </c>
      <c r="M1359" s="17">
        <v>121000</v>
      </c>
      <c r="N1359" s="17">
        <v>140000</v>
      </c>
      <c r="O1359" s="18">
        <v>130500</v>
      </c>
      <c r="P1359">
        <f t="shared" si="42"/>
        <v>0</v>
      </c>
      <c r="Q1359" t="str">
        <f t="shared" si="43"/>
        <v>Central Canada</v>
      </c>
      <c r="R1359">
        <f>IF(Table5[[#This Row],[Position]]="Data Analyst",1,0)</f>
        <v>0</v>
      </c>
      <c r="S1359">
        <f>IF(Table5[[#This Row],[Position]]="Data Engineer",1,0)</f>
        <v>0</v>
      </c>
      <c r="T1359">
        <f>IF(Table5[[#This Row],[Position]]="Risk Analyst",1,0)</f>
        <v>0</v>
      </c>
      <c r="U1359">
        <f>IF(Table5[[#This Row],[Position]]="System Analyst",1,0)</f>
        <v>0</v>
      </c>
      <c r="V1359">
        <f>IF(Table5[[#This Row],[Position]]="Business Analyst",1,0)</f>
        <v>0</v>
      </c>
    </row>
    <row r="1360" spans="1:22" x14ac:dyDescent="0.2">
      <c r="A1360" s="4" t="s">
        <v>26</v>
      </c>
      <c r="B1360" s="4" t="s">
        <v>830</v>
      </c>
      <c r="C1360" s="4" t="s">
        <v>50</v>
      </c>
      <c r="D1360" s="4" t="s">
        <v>766</v>
      </c>
      <c r="E1360" s="4" t="s">
        <v>99</v>
      </c>
      <c r="F1360" s="4" t="s">
        <v>99</v>
      </c>
      <c r="G1360" s="4" t="s">
        <v>99</v>
      </c>
      <c r="H1360" s="4" t="s">
        <v>100</v>
      </c>
      <c r="I1360" s="4" t="s">
        <v>2420</v>
      </c>
      <c r="J1360" s="4" t="s">
        <v>20</v>
      </c>
      <c r="K1360" s="4" t="s">
        <v>32</v>
      </c>
      <c r="L1360" s="4" t="s">
        <v>21</v>
      </c>
      <c r="M1360" s="15">
        <v>70000</v>
      </c>
      <c r="N1360" s="15">
        <v>80000</v>
      </c>
      <c r="O1360" s="16">
        <v>75000</v>
      </c>
      <c r="P1360">
        <f t="shared" si="42"/>
        <v>0</v>
      </c>
      <c r="Q1360" t="str">
        <f t="shared" si="43"/>
        <v>Western Canada</v>
      </c>
      <c r="R1360">
        <f>IF(Table5[[#This Row],[Position]]="Data Analyst",1,0)</f>
        <v>0</v>
      </c>
      <c r="S1360">
        <f>IF(Table5[[#This Row],[Position]]="Data Engineer",1,0)</f>
        <v>0</v>
      </c>
      <c r="T1360">
        <f>IF(Table5[[#This Row],[Position]]="Risk Analyst",1,0)</f>
        <v>0</v>
      </c>
      <c r="U1360">
        <f>IF(Table5[[#This Row],[Position]]="System Analyst",1,0)</f>
        <v>0</v>
      </c>
      <c r="V1360">
        <f>IF(Table5[[#This Row],[Position]]="Business Analyst",1,0)</f>
        <v>0</v>
      </c>
    </row>
    <row r="1361" spans="1:22" x14ac:dyDescent="0.2">
      <c r="A1361" s="5" t="s">
        <v>424</v>
      </c>
      <c r="B1361" s="5" t="s">
        <v>450</v>
      </c>
      <c r="C1361" s="5" t="s">
        <v>50</v>
      </c>
      <c r="D1361" s="5" t="s">
        <v>1642</v>
      </c>
      <c r="E1361" s="5" t="s">
        <v>123</v>
      </c>
      <c r="F1361" s="5" t="s">
        <v>123</v>
      </c>
      <c r="G1361" s="5" t="s">
        <v>123</v>
      </c>
      <c r="H1361" s="5" t="s">
        <v>31</v>
      </c>
      <c r="I1361" s="5" t="s">
        <v>2421</v>
      </c>
      <c r="J1361" s="5" t="s">
        <v>20</v>
      </c>
      <c r="K1361" s="5" t="s">
        <v>32</v>
      </c>
      <c r="L1361" s="5" t="s">
        <v>21</v>
      </c>
      <c r="M1361" s="17">
        <v>89440</v>
      </c>
      <c r="N1361" s="17">
        <v>99840</v>
      </c>
      <c r="O1361" s="18">
        <v>94640</v>
      </c>
      <c r="P1361">
        <f t="shared" si="42"/>
        <v>0</v>
      </c>
      <c r="Q1361" t="str">
        <f t="shared" si="43"/>
        <v>Central Canada</v>
      </c>
      <c r="R1361">
        <f>IF(Table5[[#This Row],[Position]]="Data Analyst",1,0)</f>
        <v>0</v>
      </c>
      <c r="S1361">
        <f>IF(Table5[[#This Row],[Position]]="Data Engineer",1,0)</f>
        <v>0</v>
      </c>
      <c r="T1361">
        <f>IF(Table5[[#This Row],[Position]]="Risk Analyst",1,0)</f>
        <v>0</v>
      </c>
      <c r="U1361">
        <f>IF(Table5[[#This Row],[Position]]="System Analyst",1,0)</f>
        <v>0</v>
      </c>
      <c r="V1361">
        <f>IF(Table5[[#This Row],[Position]]="Business Analyst",1,0)</f>
        <v>0</v>
      </c>
    </row>
    <row r="1362" spans="1:22" x14ac:dyDescent="0.2">
      <c r="A1362" s="4" t="s">
        <v>13</v>
      </c>
      <c r="B1362" s="4" t="s">
        <v>60</v>
      </c>
      <c r="C1362" s="4" t="s">
        <v>61</v>
      </c>
      <c r="D1362" s="4" t="s">
        <v>62</v>
      </c>
      <c r="E1362" s="4" t="s">
        <v>63</v>
      </c>
      <c r="F1362" s="4" t="s">
        <v>63</v>
      </c>
      <c r="G1362" s="4" t="s">
        <v>63</v>
      </c>
      <c r="H1362" s="4" t="s">
        <v>53</v>
      </c>
      <c r="I1362" s="4" t="s">
        <v>2422</v>
      </c>
      <c r="J1362" s="4" t="s">
        <v>20</v>
      </c>
      <c r="K1362" s="4" t="s">
        <v>32</v>
      </c>
      <c r="L1362" s="4" t="s">
        <v>33</v>
      </c>
      <c r="M1362" s="15">
        <v>91145.600000000006</v>
      </c>
      <c r="N1362" s="19">
        <v>107702.39999999999</v>
      </c>
      <c r="O1362" s="16">
        <v>99424</v>
      </c>
      <c r="P1362">
        <f t="shared" si="42"/>
        <v>0</v>
      </c>
      <c r="Q1362" t="str">
        <f t="shared" si="43"/>
        <v>Western Canada</v>
      </c>
      <c r="R1362">
        <f>IF(Table5[[#This Row],[Position]]="Data Analyst",1,0)</f>
        <v>0</v>
      </c>
      <c r="S1362">
        <f>IF(Table5[[#This Row],[Position]]="Data Engineer",1,0)</f>
        <v>0</v>
      </c>
      <c r="T1362">
        <f>IF(Table5[[#This Row],[Position]]="Risk Analyst",1,0)</f>
        <v>0</v>
      </c>
      <c r="U1362">
        <f>IF(Table5[[#This Row],[Position]]="System Analyst",1,0)</f>
        <v>0</v>
      </c>
      <c r="V1362">
        <f>IF(Table5[[#This Row],[Position]]="Business Analyst",1,0)</f>
        <v>0</v>
      </c>
    </row>
    <row r="1363" spans="1:22" x14ac:dyDescent="0.2">
      <c r="A1363" s="5" t="s">
        <v>96</v>
      </c>
      <c r="B1363" s="5" t="s">
        <v>97</v>
      </c>
      <c r="C1363" s="5" t="s">
        <v>50</v>
      </c>
      <c r="D1363" s="5" t="s">
        <v>141</v>
      </c>
      <c r="E1363" s="5" t="s">
        <v>2423</v>
      </c>
      <c r="F1363" s="5" t="s">
        <v>2423</v>
      </c>
      <c r="G1363" s="5" t="s">
        <v>2423</v>
      </c>
      <c r="H1363" s="5" t="s">
        <v>146</v>
      </c>
      <c r="I1363" s="5" t="s">
        <v>2424</v>
      </c>
      <c r="J1363" s="5" t="s">
        <v>20</v>
      </c>
      <c r="K1363" s="5" t="s">
        <v>32</v>
      </c>
      <c r="L1363" s="5" t="s">
        <v>33</v>
      </c>
      <c r="M1363" s="17">
        <v>45000</v>
      </c>
      <c r="N1363" s="17">
        <v>57200</v>
      </c>
      <c r="O1363" s="18">
        <v>51100</v>
      </c>
      <c r="P1363">
        <f t="shared" si="42"/>
        <v>0</v>
      </c>
      <c r="Q1363" t="str">
        <f t="shared" si="43"/>
        <v>Central Canada</v>
      </c>
      <c r="R1363">
        <f>IF(Table5[[#This Row],[Position]]="Data Analyst",1,0)</f>
        <v>0</v>
      </c>
      <c r="S1363">
        <f>IF(Table5[[#This Row],[Position]]="Data Engineer",1,0)</f>
        <v>0</v>
      </c>
      <c r="T1363">
        <f>IF(Table5[[#This Row],[Position]]="Risk Analyst",1,0)</f>
        <v>0</v>
      </c>
      <c r="U1363">
        <f>IF(Table5[[#This Row],[Position]]="System Analyst",1,0)</f>
        <v>0</v>
      </c>
      <c r="V1363">
        <f>IF(Table5[[#This Row],[Position]]="Business Analyst",1,0)</f>
        <v>0</v>
      </c>
    </row>
    <row r="1364" spans="1:22" x14ac:dyDescent="0.2">
      <c r="A1364" s="4" t="s">
        <v>424</v>
      </c>
      <c r="B1364" s="4" t="s">
        <v>916</v>
      </c>
      <c r="C1364" s="4" t="s">
        <v>50</v>
      </c>
      <c r="D1364" s="4" t="s">
        <v>917</v>
      </c>
      <c r="E1364" s="4" t="s">
        <v>813</v>
      </c>
      <c r="F1364" s="4" t="s">
        <v>813</v>
      </c>
      <c r="G1364" s="4" t="s">
        <v>813</v>
      </c>
      <c r="H1364" s="4" t="s">
        <v>31</v>
      </c>
      <c r="I1364" s="4" t="s">
        <v>2425</v>
      </c>
      <c r="J1364" s="4" t="s">
        <v>20</v>
      </c>
      <c r="K1364" s="4" t="s">
        <v>32</v>
      </c>
      <c r="L1364" s="4" t="s">
        <v>33</v>
      </c>
      <c r="M1364" s="15">
        <v>87360</v>
      </c>
      <c r="N1364" s="15">
        <v>87360</v>
      </c>
      <c r="O1364" s="16">
        <v>87360</v>
      </c>
      <c r="P1364">
        <f t="shared" si="42"/>
        <v>0</v>
      </c>
      <c r="Q1364" t="str">
        <f t="shared" si="43"/>
        <v>Central Canada</v>
      </c>
      <c r="R1364">
        <f>IF(Table5[[#This Row],[Position]]="Data Analyst",1,0)</f>
        <v>0</v>
      </c>
      <c r="S1364">
        <f>IF(Table5[[#This Row],[Position]]="Data Engineer",1,0)</f>
        <v>0</v>
      </c>
      <c r="T1364">
        <f>IF(Table5[[#This Row],[Position]]="Risk Analyst",1,0)</f>
        <v>0</v>
      </c>
      <c r="U1364">
        <f>IF(Table5[[#This Row],[Position]]="System Analyst",1,0)</f>
        <v>0</v>
      </c>
      <c r="V1364">
        <f>IF(Table5[[#This Row],[Position]]="Business Analyst",1,0)</f>
        <v>0</v>
      </c>
    </row>
    <row r="1365" spans="1:22" x14ac:dyDescent="0.2">
      <c r="A1365" s="5" t="s">
        <v>22</v>
      </c>
      <c r="B1365" s="5" t="s">
        <v>543</v>
      </c>
      <c r="C1365" s="5" t="s">
        <v>50</v>
      </c>
      <c r="D1365" s="5" t="s">
        <v>544</v>
      </c>
      <c r="E1365" s="5" t="s">
        <v>37</v>
      </c>
      <c r="F1365" s="5" t="s">
        <v>37</v>
      </c>
      <c r="G1365" s="5" t="s">
        <v>37</v>
      </c>
      <c r="H1365" s="5" t="s">
        <v>31</v>
      </c>
      <c r="I1365" s="5" t="s">
        <v>2426</v>
      </c>
      <c r="J1365" s="5" t="s">
        <v>20</v>
      </c>
      <c r="K1365" s="5" t="s">
        <v>32</v>
      </c>
      <c r="L1365" s="5" t="s">
        <v>93</v>
      </c>
      <c r="M1365" s="17">
        <v>45000</v>
      </c>
      <c r="N1365" s="17">
        <v>70000</v>
      </c>
      <c r="O1365" s="18">
        <v>57500</v>
      </c>
      <c r="P1365">
        <f t="shared" si="42"/>
        <v>0</v>
      </c>
      <c r="Q1365" t="str">
        <f t="shared" si="43"/>
        <v>Central Canada</v>
      </c>
      <c r="R1365">
        <f>IF(Table5[[#This Row],[Position]]="Data Analyst",1,0)</f>
        <v>0</v>
      </c>
      <c r="S1365">
        <f>IF(Table5[[#This Row],[Position]]="Data Engineer",1,0)</f>
        <v>0</v>
      </c>
      <c r="T1365">
        <f>IF(Table5[[#This Row],[Position]]="Risk Analyst",1,0)</f>
        <v>0</v>
      </c>
      <c r="U1365">
        <f>IF(Table5[[#This Row],[Position]]="System Analyst",1,0)</f>
        <v>0</v>
      </c>
      <c r="V1365">
        <f>IF(Table5[[#This Row],[Position]]="Business Analyst",1,0)</f>
        <v>0</v>
      </c>
    </row>
    <row r="1366" spans="1:22" x14ac:dyDescent="0.2">
      <c r="A1366" s="4" t="s">
        <v>105</v>
      </c>
      <c r="B1366" s="4" t="s">
        <v>1250</v>
      </c>
      <c r="C1366" s="4" t="s">
        <v>28</v>
      </c>
      <c r="D1366" s="4" t="s">
        <v>1251</v>
      </c>
      <c r="E1366" s="4" t="s">
        <v>99</v>
      </c>
      <c r="F1366" s="4" t="s">
        <v>99</v>
      </c>
      <c r="G1366" s="4" t="s">
        <v>99</v>
      </c>
      <c r="H1366" s="4" t="s">
        <v>100</v>
      </c>
      <c r="I1366" s="4" t="s">
        <v>2427</v>
      </c>
      <c r="J1366" s="4" t="s">
        <v>20</v>
      </c>
      <c r="K1366" s="4" t="s">
        <v>32</v>
      </c>
      <c r="L1366" s="4" t="s">
        <v>39</v>
      </c>
      <c r="M1366" s="15">
        <v>104000</v>
      </c>
      <c r="N1366" s="15">
        <v>104000</v>
      </c>
      <c r="O1366" s="16">
        <v>104000</v>
      </c>
      <c r="P1366">
        <f t="shared" si="42"/>
        <v>0</v>
      </c>
      <c r="Q1366" t="str">
        <f t="shared" si="43"/>
        <v>Western Canada</v>
      </c>
      <c r="R1366">
        <f>IF(Table5[[#This Row],[Position]]="Data Analyst",1,0)</f>
        <v>1</v>
      </c>
      <c r="S1366">
        <f>IF(Table5[[#This Row],[Position]]="Data Engineer",1,0)</f>
        <v>0</v>
      </c>
      <c r="T1366">
        <f>IF(Table5[[#This Row],[Position]]="Risk Analyst",1,0)</f>
        <v>0</v>
      </c>
      <c r="U1366">
        <f>IF(Table5[[#This Row],[Position]]="System Analyst",1,0)</f>
        <v>0</v>
      </c>
      <c r="V1366">
        <f>IF(Table5[[#This Row],[Position]]="Business Analyst",1,0)</f>
        <v>0</v>
      </c>
    </row>
    <row r="1367" spans="1:22" x14ac:dyDescent="0.2">
      <c r="A1367" s="5" t="s">
        <v>96</v>
      </c>
      <c r="B1367" s="5" t="s">
        <v>1444</v>
      </c>
      <c r="C1367" s="5" t="s">
        <v>50</v>
      </c>
      <c r="D1367" s="5" t="s">
        <v>2428</v>
      </c>
      <c r="E1367" s="5" t="s">
        <v>63</v>
      </c>
      <c r="F1367" s="5" t="s">
        <v>63</v>
      </c>
      <c r="G1367" s="5" t="s">
        <v>63</v>
      </c>
      <c r="H1367" s="5" t="s">
        <v>53</v>
      </c>
      <c r="I1367" s="5" t="s">
        <v>2429</v>
      </c>
      <c r="J1367" s="5" t="s">
        <v>20</v>
      </c>
      <c r="K1367" s="5" t="s">
        <v>32</v>
      </c>
      <c r="L1367" s="5" t="s">
        <v>21</v>
      </c>
      <c r="M1367" s="17">
        <v>55000</v>
      </c>
      <c r="N1367" s="17">
        <v>70000</v>
      </c>
      <c r="O1367" s="18">
        <v>62500</v>
      </c>
      <c r="P1367">
        <f t="shared" si="42"/>
        <v>0</v>
      </c>
      <c r="Q1367" t="str">
        <f t="shared" si="43"/>
        <v>Western Canada</v>
      </c>
      <c r="R1367">
        <f>IF(Table5[[#This Row],[Position]]="Data Analyst",1,0)</f>
        <v>0</v>
      </c>
      <c r="S1367">
        <f>IF(Table5[[#This Row],[Position]]="Data Engineer",1,0)</f>
        <v>0</v>
      </c>
      <c r="T1367">
        <f>IF(Table5[[#This Row],[Position]]="Risk Analyst",1,0)</f>
        <v>0</v>
      </c>
      <c r="U1367">
        <f>IF(Table5[[#This Row],[Position]]="System Analyst",1,0)</f>
        <v>0</v>
      </c>
      <c r="V1367">
        <f>IF(Table5[[#This Row],[Position]]="Business Analyst",1,0)</f>
        <v>0</v>
      </c>
    </row>
    <row r="1368" spans="1:22" x14ac:dyDescent="0.2">
      <c r="A1368" s="4" t="s">
        <v>13</v>
      </c>
      <c r="B1368" s="4" t="s">
        <v>1805</v>
      </c>
      <c r="C1368" s="4" t="s">
        <v>50</v>
      </c>
      <c r="D1368" s="4" t="s">
        <v>1806</v>
      </c>
      <c r="E1368" s="4" t="s">
        <v>344</v>
      </c>
      <c r="F1368" s="4" t="s">
        <v>344</v>
      </c>
      <c r="G1368" s="4" t="s">
        <v>344</v>
      </c>
      <c r="H1368" s="4" t="s">
        <v>53</v>
      </c>
      <c r="I1368" s="4" t="s">
        <v>1829</v>
      </c>
      <c r="J1368" s="4" t="s">
        <v>45</v>
      </c>
      <c r="K1368" s="4" t="s">
        <v>32</v>
      </c>
      <c r="L1368" s="4" t="s">
        <v>21</v>
      </c>
      <c r="M1368" s="15">
        <v>86000</v>
      </c>
      <c r="N1368" s="15">
        <v>107000</v>
      </c>
      <c r="O1368" s="16">
        <v>96500</v>
      </c>
      <c r="P1368">
        <f t="shared" si="42"/>
        <v>0</v>
      </c>
      <c r="Q1368" t="str">
        <f t="shared" si="43"/>
        <v>Western Canada</v>
      </c>
      <c r="R1368">
        <f>IF(Table5[[#This Row],[Position]]="Data Analyst",1,0)</f>
        <v>0</v>
      </c>
      <c r="S1368">
        <f>IF(Table5[[#This Row],[Position]]="Data Engineer",1,0)</f>
        <v>0</v>
      </c>
      <c r="T1368">
        <f>IF(Table5[[#This Row],[Position]]="Risk Analyst",1,0)</f>
        <v>0</v>
      </c>
      <c r="U1368">
        <f>IF(Table5[[#This Row],[Position]]="System Analyst",1,0)</f>
        <v>0</v>
      </c>
      <c r="V1368">
        <f>IF(Table5[[#This Row],[Position]]="Business Analyst",1,0)</f>
        <v>0</v>
      </c>
    </row>
    <row r="1369" spans="1:22" x14ac:dyDescent="0.2">
      <c r="A1369" s="5" t="s">
        <v>105</v>
      </c>
      <c r="B1369" s="5" t="s">
        <v>28</v>
      </c>
      <c r="C1369" s="5" t="s">
        <v>28</v>
      </c>
      <c r="D1369" s="5" t="s">
        <v>2430</v>
      </c>
      <c r="E1369" s="5" t="s">
        <v>166</v>
      </c>
      <c r="F1369" s="5" t="s">
        <v>166</v>
      </c>
      <c r="G1369" s="5" t="s">
        <v>166</v>
      </c>
      <c r="H1369" s="5" t="s">
        <v>146</v>
      </c>
      <c r="I1369" s="5" t="s">
        <v>2431</v>
      </c>
      <c r="J1369" s="5" t="s">
        <v>20</v>
      </c>
      <c r="K1369" s="5" t="s">
        <v>32</v>
      </c>
      <c r="L1369" s="5" t="s">
        <v>21</v>
      </c>
      <c r="M1369" s="17">
        <v>76000</v>
      </c>
      <c r="N1369" s="17">
        <v>106000</v>
      </c>
      <c r="O1369" s="18">
        <v>91000</v>
      </c>
      <c r="P1369">
        <f t="shared" si="42"/>
        <v>0</v>
      </c>
      <c r="Q1369" t="str">
        <f t="shared" si="43"/>
        <v>Central Canada</v>
      </c>
      <c r="R1369">
        <f>IF(Table5[[#This Row],[Position]]="Data Analyst",1,0)</f>
        <v>1</v>
      </c>
      <c r="S1369">
        <f>IF(Table5[[#This Row],[Position]]="Data Engineer",1,0)</f>
        <v>0</v>
      </c>
      <c r="T1369">
        <f>IF(Table5[[#This Row],[Position]]="Risk Analyst",1,0)</f>
        <v>0</v>
      </c>
      <c r="U1369">
        <f>IF(Table5[[#This Row],[Position]]="System Analyst",1,0)</f>
        <v>0</v>
      </c>
      <c r="V1369">
        <f>IF(Table5[[#This Row],[Position]]="Business Analyst",1,0)</f>
        <v>0</v>
      </c>
    </row>
    <row r="1370" spans="1:22" x14ac:dyDescent="0.2">
      <c r="A1370" s="4" t="s">
        <v>48</v>
      </c>
      <c r="B1370" s="4" t="s">
        <v>565</v>
      </c>
      <c r="C1370" s="4" t="s">
        <v>50</v>
      </c>
      <c r="D1370" s="4" t="s">
        <v>784</v>
      </c>
      <c r="E1370" s="4" t="s">
        <v>482</v>
      </c>
      <c r="F1370" s="4" t="s">
        <v>482</v>
      </c>
      <c r="G1370" s="4" t="s">
        <v>482</v>
      </c>
      <c r="H1370" s="4" t="s">
        <v>31</v>
      </c>
      <c r="I1370" s="4" t="s">
        <v>2432</v>
      </c>
      <c r="J1370" s="4" t="s">
        <v>20</v>
      </c>
      <c r="K1370" s="4" t="s">
        <v>32</v>
      </c>
      <c r="L1370" s="4" t="s">
        <v>21</v>
      </c>
      <c r="M1370" s="15">
        <v>59000</v>
      </c>
      <c r="N1370" s="15">
        <v>65000</v>
      </c>
      <c r="O1370" s="16">
        <v>62000</v>
      </c>
      <c r="P1370">
        <f t="shared" si="42"/>
        <v>0</v>
      </c>
      <c r="Q1370" t="str">
        <f t="shared" si="43"/>
        <v>Central Canada</v>
      </c>
      <c r="R1370">
        <f>IF(Table5[[#This Row],[Position]]="Data Analyst",1,0)</f>
        <v>0</v>
      </c>
      <c r="S1370">
        <f>IF(Table5[[#This Row],[Position]]="Data Engineer",1,0)</f>
        <v>0</v>
      </c>
      <c r="T1370">
        <f>IF(Table5[[#This Row],[Position]]="Risk Analyst",1,0)</f>
        <v>0</v>
      </c>
      <c r="U1370">
        <f>IF(Table5[[#This Row],[Position]]="System Analyst",1,0)</f>
        <v>0</v>
      </c>
      <c r="V1370">
        <f>IF(Table5[[#This Row],[Position]]="Business Analyst",1,0)</f>
        <v>0</v>
      </c>
    </row>
    <row r="1371" spans="1:22" x14ac:dyDescent="0.2">
      <c r="A1371" s="5" t="s">
        <v>81</v>
      </c>
      <c r="B1371" s="5" t="s">
        <v>2433</v>
      </c>
      <c r="C1371" s="5" t="s">
        <v>28</v>
      </c>
      <c r="D1371" s="5" t="s">
        <v>2434</v>
      </c>
      <c r="E1371" s="5" t="s">
        <v>37</v>
      </c>
      <c r="F1371" s="5" t="s">
        <v>37</v>
      </c>
      <c r="G1371" s="5" t="s">
        <v>37</v>
      </c>
      <c r="H1371" s="5" t="s">
        <v>31</v>
      </c>
      <c r="I1371" s="5" t="s">
        <v>1819</v>
      </c>
      <c r="J1371" s="5" t="s">
        <v>45</v>
      </c>
      <c r="K1371" s="5" t="s">
        <v>32</v>
      </c>
      <c r="L1371" s="5" t="s">
        <v>21</v>
      </c>
      <c r="M1371" s="17">
        <v>80000</v>
      </c>
      <c r="N1371" s="17">
        <v>81000</v>
      </c>
      <c r="O1371" s="18">
        <v>80500</v>
      </c>
      <c r="P1371">
        <f t="shared" si="42"/>
        <v>0</v>
      </c>
      <c r="Q1371" t="str">
        <f t="shared" si="43"/>
        <v>Central Canada</v>
      </c>
      <c r="R1371">
        <f>IF(Table5[[#This Row],[Position]]="Data Analyst",1,0)</f>
        <v>1</v>
      </c>
      <c r="S1371">
        <f>IF(Table5[[#This Row],[Position]]="Data Engineer",1,0)</f>
        <v>0</v>
      </c>
      <c r="T1371">
        <f>IF(Table5[[#This Row],[Position]]="Risk Analyst",1,0)</f>
        <v>0</v>
      </c>
      <c r="U1371">
        <f>IF(Table5[[#This Row],[Position]]="System Analyst",1,0)</f>
        <v>0</v>
      </c>
      <c r="V1371">
        <f>IF(Table5[[#This Row],[Position]]="Business Analyst",1,0)</f>
        <v>0</v>
      </c>
    </row>
    <row r="1372" spans="1:22" x14ac:dyDescent="0.2">
      <c r="A1372" s="4" t="s">
        <v>22</v>
      </c>
      <c r="B1372" s="4" t="s">
        <v>815</v>
      </c>
      <c r="C1372" s="4" t="s">
        <v>50</v>
      </c>
      <c r="D1372" s="4" t="s">
        <v>126</v>
      </c>
      <c r="E1372" s="4" t="s">
        <v>37</v>
      </c>
      <c r="F1372" s="4" t="s">
        <v>37</v>
      </c>
      <c r="G1372" s="4" t="s">
        <v>37</v>
      </c>
      <c r="H1372" s="4" t="s">
        <v>31</v>
      </c>
      <c r="I1372" s="4" t="s">
        <v>2435</v>
      </c>
      <c r="J1372" s="4" t="s">
        <v>20</v>
      </c>
      <c r="K1372" s="4" t="s">
        <v>32</v>
      </c>
      <c r="L1372" s="4" t="s">
        <v>93</v>
      </c>
      <c r="M1372" s="15">
        <v>60000</v>
      </c>
      <c r="N1372" s="15">
        <v>112000</v>
      </c>
      <c r="O1372" s="16">
        <v>86000</v>
      </c>
      <c r="P1372">
        <f t="shared" si="42"/>
        <v>0</v>
      </c>
      <c r="Q1372" t="str">
        <f t="shared" si="43"/>
        <v>Central Canada</v>
      </c>
      <c r="R1372">
        <f>IF(Table5[[#This Row],[Position]]="Data Analyst",1,0)</f>
        <v>0</v>
      </c>
      <c r="S1372">
        <f>IF(Table5[[#This Row],[Position]]="Data Engineer",1,0)</f>
        <v>0</v>
      </c>
      <c r="T1372">
        <f>IF(Table5[[#This Row],[Position]]="Risk Analyst",1,0)</f>
        <v>0</v>
      </c>
      <c r="U1372">
        <f>IF(Table5[[#This Row],[Position]]="System Analyst",1,0)</f>
        <v>0</v>
      </c>
      <c r="V1372">
        <f>IF(Table5[[#This Row],[Position]]="Business Analyst",1,0)</f>
        <v>0</v>
      </c>
    </row>
    <row r="1373" spans="1:22" x14ac:dyDescent="0.2">
      <c r="A1373" s="5" t="s">
        <v>48</v>
      </c>
      <c r="B1373" s="5" t="s">
        <v>1479</v>
      </c>
      <c r="C1373" s="5" t="s">
        <v>50</v>
      </c>
      <c r="D1373" s="5" t="s">
        <v>1480</v>
      </c>
      <c r="E1373" s="5" t="s">
        <v>1481</v>
      </c>
      <c r="F1373" s="5" t="s">
        <v>1481</v>
      </c>
      <c r="G1373" s="5" t="s">
        <v>1481</v>
      </c>
      <c r="H1373" s="5" t="s">
        <v>53</v>
      </c>
      <c r="I1373" s="5" t="s">
        <v>2436</v>
      </c>
      <c r="J1373" s="5" t="s">
        <v>20</v>
      </c>
      <c r="K1373" s="5" t="s">
        <v>32</v>
      </c>
      <c r="L1373" s="5" t="s">
        <v>21</v>
      </c>
      <c r="M1373" s="17">
        <v>55000</v>
      </c>
      <c r="N1373" s="17">
        <v>75000</v>
      </c>
      <c r="O1373" s="18">
        <v>65000</v>
      </c>
      <c r="P1373">
        <f t="shared" si="42"/>
        <v>0</v>
      </c>
      <c r="Q1373" t="str">
        <f t="shared" si="43"/>
        <v>Western Canada</v>
      </c>
      <c r="R1373">
        <f>IF(Table5[[#This Row],[Position]]="Data Analyst",1,0)</f>
        <v>0</v>
      </c>
      <c r="S1373">
        <f>IF(Table5[[#This Row],[Position]]="Data Engineer",1,0)</f>
        <v>0</v>
      </c>
      <c r="T1373">
        <f>IF(Table5[[#This Row],[Position]]="Risk Analyst",1,0)</f>
        <v>0</v>
      </c>
      <c r="U1373">
        <f>IF(Table5[[#This Row],[Position]]="System Analyst",1,0)</f>
        <v>0</v>
      </c>
      <c r="V1373">
        <f>IF(Table5[[#This Row],[Position]]="Business Analyst",1,0)</f>
        <v>0</v>
      </c>
    </row>
    <row r="1374" spans="1:22" x14ac:dyDescent="0.2">
      <c r="A1374" s="4" t="s">
        <v>13</v>
      </c>
      <c r="B1374" s="4" t="s">
        <v>386</v>
      </c>
      <c r="C1374" s="4" t="s">
        <v>50</v>
      </c>
      <c r="D1374" s="4" t="s">
        <v>387</v>
      </c>
      <c r="E1374" s="4" t="s">
        <v>30</v>
      </c>
      <c r="F1374" s="4" t="s">
        <v>30</v>
      </c>
      <c r="G1374" s="4" t="s">
        <v>30</v>
      </c>
      <c r="H1374" s="4" t="s">
        <v>31</v>
      </c>
      <c r="I1374" s="4" t="s">
        <v>2437</v>
      </c>
      <c r="J1374" s="4" t="s">
        <v>45</v>
      </c>
      <c r="K1374" s="4" t="s">
        <v>32</v>
      </c>
      <c r="L1374" s="4" t="s">
        <v>33</v>
      </c>
      <c r="M1374" s="15">
        <v>76000</v>
      </c>
      <c r="N1374" s="15">
        <v>89440</v>
      </c>
      <c r="O1374" s="16">
        <v>82720</v>
      </c>
      <c r="P1374">
        <f t="shared" si="42"/>
        <v>0</v>
      </c>
      <c r="Q1374" t="str">
        <f t="shared" si="43"/>
        <v>Central Canada</v>
      </c>
      <c r="R1374">
        <f>IF(Table5[[#This Row],[Position]]="Data Analyst",1,0)</f>
        <v>0</v>
      </c>
      <c r="S1374">
        <f>IF(Table5[[#This Row],[Position]]="Data Engineer",1,0)</f>
        <v>0</v>
      </c>
      <c r="T1374">
        <f>IF(Table5[[#This Row],[Position]]="Risk Analyst",1,0)</f>
        <v>0</v>
      </c>
      <c r="U1374">
        <f>IF(Table5[[#This Row],[Position]]="System Analyst",1,0)</f>
        <v>0</v>
      </c>
      <c r="V1374">
        <f>IF(Table5[[#This Row],[Position]]="Business Analyst",1,0)</f>
        <v>0</v>
      </c>
    </row>
    <row r="1375" spans="1:22" x14ac:dyDescent="0.2">
      <c r="A1375" s="5" t="s">
        <v>424</v>
      </c>
      <c r="B1375" s="5" t="s">
        <v>450</v>
      </c>
      <c r="C1375" s="5" t="s">
        <v>50</v>
      </c>
      <c r="D1375" s="5" t="s">
        <v>451</v>
      </c>
      <c r="E1375" s="5" t="s">
        <v>452</v>
      </c>
      <c r="F1375" s="5" t="s">
        <v>452</v>
      </c>
      <c r="G1375" s="5" t="s">
        <v>452</v>
      </c>
      <c r="H1375" s="5" t="s">
        <v>53</v>
      </c>
      <c r="I1375" s="5" t="s">
        <v>2029</v>
      </c>
      <c r="J1375" s="5" t="s">
        <v>20</v>
      </c>
      <c r="K1375" s="5" t="s">
        <v>32</v>
      </c>
      <c r="L1375" s="5" t="s">
        <v>241</v>
      </c>
      <c r="M1375" s="17">
        <v>79040</v>
      </c>
      <c r="N1375" s="17">
        <v>81120</v>
      </c>
      <c r="O1375" s="18">
        <v>80080</v>
      </c>
      <c r="P1375">
        <f t="shared" si="42"/>
        <v>0</v>
      </c>
      <c r="Q1375" t="str">
        <f t="shared" si="43"/>
        <v>Western Canada</v>
      </c>
      <c r="R1375">
        <f>IF(Table5[[#This Row],[Position]]="Data Analyst",1,0)</f>
        <v>0</v>
      </c>
      <c r="S1375">
        <f>IF(Table5[[#This Row],[Position]]="Data Engineer",1,0)</f>
        <v>0</v>
      </c>
      <c r="T1375">
        <f>IF(Table5[[#This Row],[Position]]="Risk Analyst",1,0)</f>
        <v>0</v>
      </c>
      <c r="U1375">
        <f>IF(Table5[[#This Row],[Position]]="System Analyst",1,0)</f>
        <v>0</v>
      </c>
      <c r="V1375">
        <f>IF(Table5[[#This Row],[Position]]="Business Analyst",1,0)</f>
        <v>0</v>
      </c>
    </row>
    <row r="1376" spans="1:22" x14ac:dyDescent="0.2">
      <c r="A1376" s="4" t="s">
        <v>88</v>
      </c>
      <c r="B1376" s="4" t="s">
        <v>1003</v>
      </c>
      <c r="C1376" s="4" t="s">
        <v>50</v>
      </c>
      <c r="D1376" s="4" t="s">
        <v>1004</v>
      </c>
      <c r="E1376" s="4" t="s">
        <v>1005</v>
      </c>
      <c r="F1376" s="4" t="s">
        <v>1005</v>
      </c>
      <c r="G1376" s="4" t="s">
        <v>1005</v>
      </c>
      <c r="H1376" s="4" t="s">
        <v>53</v>
      </c>
      <c r="I1376" s="4" t="s">
        <v>2438</v>
      </c>
      <c r="J1376" s="4" t="s">
        <v>20</v>
      </c>
      <c r="K1376" s="4" t="s">
        <v>32</v>
      </c>
      <c r="L1376" s="4" t="s">
        <v>21</v>
      </c>
      <c r="M1376" s="15">
        <v>65000</v>
      </c>
      <c r="N1376" s="15">
        <v>78000</v>
      </c>
      <c r="O1376" s="16">
        <v>71500</v>
      </c>
      <c r="P1376">
        <f t="shared" si="42"/>
        <v>0</v>
      </c>
      <c r="Q1376" t="str">
        <f t="shared" si="43"/>
        <v>Western Canada</v>
      </c>
      <c r="R1376">
        <f>IF(Table5[[#This Row],[Position]]="Data Analyst",1,0)</f>
        <v>0</v>
      </c>
      <c r="S1376">
        <f>IF(Table5[[#This Row],[Position]]="Data Engineer",1,0)</f>
        <v>0</v>
      </c>
      <c r="T1376">
        <f>IF(Table5[[#This Row],[Position]]="Risk Analyst",1,0)</f>
        <v>0</v>
      </c>
      <c r="U1376">
        <f>IF(Table5[[#This Row],[Position]]="System Analyst",1,0)</f>
        <v>0</v>
      </c>
      <c r="V1376">
        <f>IF(Table5[[#This Row],[Position]]="Business Analyst",1,0)</f>
        <v>0</v>
      </c>
    </row>
    <row r="1377" spans="1:22" x14ac:dyDescent="0.2">
      <c r="A1377" s="5" t="s">
        <v>81</v>
      </c>
      <c r="B1377" s="5" t="s">
        <v>1267</v>
      </c>
      <c r="C1377" s="5" t="s">
        <v>50</v>
      </c>
      <c r="D1377" s="5" t="s">
        <v>1317</v>
      </c>
      <c r="E1377" s="5" t="s">
        <v>1318</v>
      </c>
      <c r="F1377" s="5" t="s">
        <v>1318</v>
      </c>
      <c r="G1377" s="5" t="s">
        <v>1318</v>
      </c>
      <c r="H1377" s="5" t="s">
        <v>53</v>
      </c>
      <c r="I1377" s="5" t="s">
        <v>2439</v>
      </c>
      <c r="J1377" s="5" t="s">
        <v>20</v>
      </c>
      <c r="K1377" s="5" t="s">
        <v>32</v>
      </c>
      <c r="L1377" s="5" t="s">
        <v>21</v>
      </c>
      <c r="M1377" s="17">
        <v>58240</v>
      </c>
      <c r="N1377" s="17">
        <v>58240</v>
      </c>
      <c r="O1377" s="18">
        <v>58240</v>
      </c>
      <c r="P1377">
        <f t="shared" si="42"/>
        <v>0</v>
      </c>
      <c r="Q1377" t="str">
        <f t="shared" si="43"/>
        <v>Western Canada</v>
      </c>
      <c r="R1377">
        <f>IF(Table5[[#This Row],[Position]]="Data Analyst",1,0)</f>
        <v>0</v>
      </c>
      <c r="S1377">
        <f>IF(Table5[[#This Row],[Position]]="Data Engineer",1,0)</f>
        <v>0</v>
      </c>
      <c r="T1377">
        <f>IF(Table5[[#This Row],[Position]]="Risk Analyst",1,0)</f>
        <v>0</v>
      </c>
      <c r="U1377">
        <f>IF(Table5[[#This Row],[Position]]="System Analyst",1,0)</f>
        <v>0</v>
      </c>
      <c r="V1377">
        <f>IF(Table5[[#This Row],[Position]]="Business Analyst",1,0)</f>
        <v>0</v>
      </c>
    </row>
    <row r="1378" spans="1:22" x14ac:dyDescent="0.2">
      <c r="A1378" s="4" t="s">
        <v>22</v>
      </c>
      <c r="B1378" s="4" t="s">
        <v>23</v>
      </c>
      <c r="C1378" s="4" t="s">
        <v>23</v>
      </c>
      <c r="D1378" s="4" t="s">
        <v>1194</v>
      </c>
      <c r="E1378" s="4" t="s">
        <v>37</v>
      </c>
      <c r="F1378" s="4" t="s">
        <v>37</v>
      </c>
      <c r="G1378" s="4" t="s">
        <v>37</v>
      </c>
      <c r="H1378" s="4" t="s">
        <v>31</v>
      </c>
      <c r="I1378" s="4" t="s">
        <v>2440</v>
      </c>
      <c r="J1378" s="4" t="s">
        <v>20</v>
      </c>
      <c r="K1378" s="4" t="s">
        <v>32</v>
      </c>
      <c r="L1378" s="4" t="s">
        <v>21</v>
      </c>
      <c r="M1378" s="15">
        <v>52000</v>
      </c>
      <c r="N1378" s="15">
        <v>69000</v>
      </c>
      <c r="O1378" s="16">
        <v>60500</v>
      </c>
      <c r="P1378">
        <f t="shared" si="42"/>
        <v>0</v>
      </c>
      <c r="Q1378" t="str">
        <f t="shared" si="43"/>
        <v>Central Canada</v>
      </c>
      <c r="R1378">
        <f>IF(Table5[[#This Row],[Position]]="Data Analyst",1,0)</f>
        <v>0</v>
      </c>
      <c r="S1378">
        <f>IF(Table5[[#This Row],[Position]]="Data Engineer",1,0)</f>
        <v>0</v>
      </c>
      <c r="T1378">
        <f>IF(Table5[[#This Row],[Position]]="Risk Analyst",1,0)</f>
        <v>0</v>
      </c>
      <c r="U1378">
        <f>IF(Table5[[#This Row],[Position]]="System Analyst",1,0)</f>
        <v>0</v>
      </c>
      <c r="V1378">
        <f>IF(Table5[[#This Row],[Position]]="Business Analyst",1,0)</f>
        <v>1</v>
      </c>
    </row>
    <row r="1379" spans="1:22" x14ac:dyDescent="0.2">
      <c r="A1379" s="5" t="s">
        <v>13</v>
      </c>
      <c r="B1379" s="5" t="s">
        <v>798</v>
      </c>
      <c r="C1379" s="5" t="s">
        <v>90</v>
      </c>
      <c r="D1379" s="5" t="s">
        <v>1446</v>
      </c>
      <c r="E1379" s="5" t="s">
        <v>344</v>
      </c>
      <c r="F1379" s="5" t="s">
        <v>344</v>
      </c>
      <c r="G1379" s="5" t="s">
        <v>344</v>
      </c>
      <c r="H1379" s="5" t="s">
        <v>53</v>
      </c>
      <c r="I1379" s="5" t="s">
        <v>2441</v>
      </c>
      <c r="J1379" s="5" t="s">
        <v>20</v>
      </c>
      <c r="K1379" s="5" t="s">
        <v>32</v>
      </c>
      <c r="L1379" s="5" t="s">
        <v>241</v>
      </c>
      <c r="M1379" s="17">
        <v>76960</v>
      </c>
      <c r="N1379" s="17">
        <v>76960</v>
      </c>
      <c r="O1379" s="18">
        <v>76960</v>
      </c>
      <c r="P1379">
        <f t="shared" si="42"/>
        <v>0</v>
      </c>
      <c r="Q1379" t="str">
        <f t="shared" si="43"/>
        <v>Western Canada</v>
      </c>
      <c r="R1379">
        <f>IF(Table5[[#This Row],[Position]]="Data Analyst",1,0)</f>
        <v>0</v>
      </c>
      <c r="S1379">
        <f>IF(Table5[[#This Row],[Position]]="Data Engineer",1,0)</f>
        <v>0</v>
      </c>
      <c r="T1379">
        <f>IF(Table5[[#This Row],[Position]]="Risk Analyst",1,0)</f>
        <v>0</v>
      </c>
      <c r="U1379">
        <f>IF(Table5[[#This Row],[Position]]="System Analyst",1,0)</f>
        <v>1</v>
      </c>
      <c r="V1379">
        <f>IF(Table5[[#This Row],[Position]]="Business Analyst",1,0)</f>
        <v>0</v>
      </c>
    </row>
    <row r="1380" spans="1:22" x14ac:dyDescent="0.2">
      <c r="A1380" s="4" t="s">
        <v>81</v>
      </c>
      <c r="B1380" s="4" t="s">
        <v>220</v>
      </c>
      <c r="C1380" s="4" t="s">
        <v>221</v>
      </c>
      <c r="D1380" s="4" t="s">
        <v>222</v>
      </c>
      <c r="E1380" s="4" t="s">
        <v>37</v>
      </c>
      <c r="F1380" s="4" t="s">
        <v>37</v>
      </c>
      <c r="G1380" s="4" t="s">
        <v>37</v>
      </c>
      <c r="H1380" s="4" t="s">
        <v>31</v>
      </c>
      <c r="I1380" s="4" t="s">
        <v>2442</v>
      </c>
      <c r="J1380" s="4" t="s">
        <v>223</v>
      </c>
      <c r="K1380" s="4" t="s">
        <v>32</v>
      </c>
      <c r="L1380" s="4" t="s">
        <v>21</v>
      </c>
      <c r="M1380" s="15">
        <v>70000</v>
      </c>
      <c r="N1380" s="15">
        <v>94000</v>
      </c>
      <c r="O1380" s="16">
        <v>82000</v>
      </c>
      <c r="P1380">
        <f t="shared" si="42"/>
        <v>0</v>
      </c>
      <c r="Q1380" t="str">
        <f t="shared" si="43"/>
        <v>Central Canada</v>
      </c>
      <c r="R1380">
        <f>IF(Table5[[#This Row],[Position]]="Data Analyst",1,0)</f>
        <v>0</v>
      </c>
      <c r="S1380">
        <f>IF(Table5[[#This Row],[Position]]="Data Engineer",1,0)</f>
        <v>0</v>
      </c>
      <c r="T1380">
        <f>IF(Table5[[#This Row],[Position]]="Risk Analyst",1,0)</f>
        <v>0</v>
      </c>
      <c r="U1380">
        <f>IF(Table5[[#This Row],[Position]]="System Analyst",1,0)</f>
        <v>0</v>
      </c>
      <c r="V1380">
        <f>IF(Table5[[#This Row],[Position]]="Business Analyst",1,0)</f>
        <v>0</v>
      </c>
    </row>
    <row r="1381" spans="1:22" x14ac:dyDescent="0.2">
      <c r="A1381" s="5" t="s">
        <v>96</v>
      </c>
      <c r="B1381" s="5" t="s">
        <v>741</v>
      </c>
      <c r="C1381" s="5" t="s">
        <v>50</v>
      </c>
      <c r="D1381" s="5" t="s">
        <v>742</v>
      </c>
      <c r="E1381" s="5" t="s">
        <v>260</v>
      </c>
      <c r="F1381" s="5" t="s">
        <v>260</v>
      </c>
      <c r="G1381" s="5" t="s">
        <v>260</v>
      </c>
      <c r="H1381" s="5" t="s">
        <v>186</v>
      </c>
      <c r="I1381" s="5" t="s">
        <v>2443</v>
      </c>
      <c r="J1381" s="5" t="s">
        <v>20</v>
      </c>
      <c r="K1381" s="5" t="s">
        <v>32</v>
      </c>
      <c r="L1381" s="5" t="s">
        <v>21</v>
      </c>
      <c r="M1381" s="17">
        <v>56000</v>
      </c>
      <c r="N1381" s="17">
        <v>66000</v>
      </c>
      <c r="O1381" s="18">
        <v>61000</v>
      </c>
      <c r="P1381">
        <f t="shared" si="42"/>
        <v>0</v>
      </c>
      <c r="Q1381" t="str">
        <f t="shared" si="43"/>
        <v>Atlantic Canada</v>
      </c>
      <c r="R1381">
        <f>IF(Table5[[#This Row],[Position]]="Data Analyst",1,0)</f>
        <v>0</v>
      </c>
      <c r="S1381">
        <f>IF(Table5[[#This Row],[Position]]="Data Engineer",1,0)</f>
        <v>0</v>
      </c>
      <c r="T1381">
        <f>IF(Table5[[#This Row],[Position]]="Risk Analyst",1,0)</f>
        <v>0</v>
      </c>
      <c r="U1381">
        <f>IF(Table5[[#This Row],[Position]]="System Analyst",1,0)</f>
        <v>0</v>
      </c>
      <c r="V1381">
        <f>IF(Table5[[#This Row],[Position]]="Business Analyst",1,0)</f>
        <v>0</v>
      </c>
    </row>
    <row r="1382" spans="1:22" x14ac:dyDescent="0.2">
      <c r="A1382" s="4" t="s">
        <v>105</v>
      </c>
      <c r="B1382" s="4" t="s">
        <v>2444</v>
      </c>
      <c r="C1382" s="4" t="s">
        <v>28</v>
      </c>
      <c r="D1382" s="4" t="s">
        <v>1338</v>
      </c>
      <c r="E1382" s="4" t="s">
        <v>99</v>
      </c>
      <c r="F1382" s="4" t="s">
        <v>99</v>
      </c>
      <c r="G1382" s="4" t="s">
        <v>99</v>
      </c>
      <c r="H1382" s="4" t="s">
        <v>100</v>
      </c>
      <c r="I1382" s="4" t="s">
        <v>2445</v>
      </c>
      <c r="J1382" s="4" t="s">
        <v>20</v>
      </c>
      <c r="K1382" s="4" t="s">
        <v>32</v>
      </c>
      <c r="L1382" s="4" t="s">
        <v>21</v>
      </c>
      <c r="M1382" s="15">
        <v>67000</v>
      </c>
      <c r="N1382" s="15">
        <v>80000</v>
      </c>
      <c r="O1382" s="16">
        <v>73500</v>
      </c>
      <c r="P1382">
        <f t="shared" si="42"/>
        <v>0</v>
      </c>
      <c r="Q1382" t="str">
        <f t="shared" si="43"/>
        <v>Western Canada</v>
      </c>
      <c r="R1382">
        <f>IF(Table5[[#This Row],[Position]]="Data Analyst",1,0)</f>
        <v>1</v>
      </c>
      <c r="S1382">
        <f>IF(Table5[[#This Row],[Position]]="Data Engineer",1,0)</f>
        <v>0</v>
      </c>
      <c r="T1382">
        <f>IF(Table5[[#This Row],[Position]]="Risk Analyst",1,0)</f>
        <v>0</v>
      </c>
      <c r="U1382">
        <f>IF(Table5[[#This Row],[Position]]="System Analyst",1,0)</f>
        <v>0</v>
      </c>
      <c r="V1382">
        <f>IF(Table5[[#This Row],[Position]]="Business Analyst",1,0)</f>
        <v>0</v>
      </c>
    </row>
    <row r="1383" spans="1:22" x14ac:dyDescent="0.2">
      <c r="A1383" s="5" t="s">
        <v>48</v>
      </c>
      <c r="B1383" s="5" t="s">
        <v>562</v>
      </c>
      <c r="C1383" s="5" t="s">
        <v>50</v>
      </c>
      <c r="D1383" s="5" t="s">
        <v>563</v>
      </c>
      <c r="E1383" s="5" t="s">
        <v>564</v>
      </c>
      <c r="F1383" s="5" t="s">
        <v>564</v>
      </c>
      <c r="G1383" s="5" t="s">
        <v>564</v>
      </c>
      <c r="H1383" s="5" t="s">
        <v>53</v>
      </c>
      <c r="I1383" s="5" t="s">
        <v>2446</v>
      </c>
      <c r="J1383" s="5" t="s">
        <v>20</v>
      </c>
      <c r="K1383" s="5" t="s">
        <v>32</v>
      </c>
      <c r="L1383" s="5" t="s">
        <v>21</v>
      </c>
      <c r="M1383" s="17">
        <v>82000</v>
      </c>
      <c r="N1383" s="17">
        <v>101000</v>
      </c>
      <c r="O1383" s="18">
        <v>91500</v>
      </c>
      <c r="P1383">
        <f t="shared" si="42"/>
        <v>0</v>
      </c>
      <c r="Q1383" t="str">
        <f t="shared" si="43"/>
        <v>Western Canada</v>
      </c>
      <c r="R1383">
        <f>IF(Table5[[#This Row],[Position]]="Data Analyst",1,0)</f>
        <v>0</v>
      </c>
      <c r="S1383">
        <f>IF(Table5[[#This Row],[Position]]="Data Engineer",1,0)</f>
        <v>0</v>
      </c>
      <c r="T1383">
        <f>IF(Table5[[#This Row],[Position]]="Risk Analyst",1,0)</f>
        <v>0</v>
      </c>
      <c r="U1383">
        <f>IF(Table5[[#This Row],[Position]]="System Analyst",1,0)</f>
        <v>0</v>
      </c>
      <c r="V1383">
        <f>IF(Table5[[#This Row],[Position]]="Business Analyst",1,0)</f>
        <v>0</v>
      </c>
    </row>
    <row r="1384" spans="1:22" x14ac:dyDescent="0.2">
      <c r="A1384" s="4" t="s">
        <v>55</v>
      </c>
      <c r="B1384" s="4" t="s">
        <v>85</v>
      </c>
      <c r="C1384" s="4" t="s">
        <v>50</v>
      </c>
      <c r="D1384" s="4" t="s">
        <v>86</v>
      </c>
      <c r="E1384" s="4" t="s">
        <v>37</v>
      </c>
      <c r="F1384" s="4" t="s">
        <v>37</v>
      </c>
      <c r="G1384" s="4" t="s">
        <v>37</v>
      </c>
      <c r="H1384" s="4" t="s">
        <v>31</v>
      </c>
      <c r="I1384" s="4" t="s">
        <v>2447</v>
      </c>
      <c r="J1384" s="4" t="s">
        <v>20</v>
      </c>
      <c r="K1384" s="4" t="s">
        <v>32</v>
      </c>
      <c r="L1384" s="4" t="s">
        <v>33</v>
      </c>
      <c r="M1384" s="15">
        <v>65000</v>
      </c>
      <c r="N1384" s="15">
        <v>74000</v>
      </c>
      <c r="O1384" s="16">
        <v>69500</v>
      </c>
      <c r="P1384">
        <f t="shared" si="42"/>
        <v>0</v>
      </c>
      <c r="Q1384" t="str">
        <f t="shared" si="43"/>
        <v>Central Canada</v>
      </c>
      <c r="R1384">
        <f>IF(Table5[[#This Row],[Position]]="Data Analyst",1,0)</f>
        <v>0</v>
      </c>
      <c r="S1384">
        <f>IF(Table5[[#This Row],[Position]]="Data Engineer",1,0)</f>
        <v>0</v>
      </c>
      <c r="T1384">
        <f>IF(Table5[[#This Row],[Position]]="Risk Analyst",1,0)</f>
        <v>0</v>
      </c>
      <c r="U1384">
        <f>IF(Table5[[#This Row],[Position]]="System Analyst",1,0)</f>
        <v>0</v>
      </c>
      <c r="V1384">
        <f>IF(Table5[[#This Row],[Position]]="Business Analyst",1,0)</f>
        <v>0</v>
      </c>
    </row>
    <row r="1385" spans="1:22" x14ac:dyDescent="0.2">
      <c r="A1385" s="5" t="s">
        <v>55</v>
      </c>
      <c r="B1385" s="5" t="s">
        <v>2448</v>
      </c>
      <c r="C1385" s="5" t="s">
        <v>28</v>
      </c>
      <c r="D1385" s="5" t="s">
        <v>2449</v>
      </c>
      <c r="E1385" s="5" t="s">
        <v>2450</v>
      </c>
      <c r="F1385" s="5" t="s">
        <v>2450</v>
      </c>
      <c r="G1385" s="5" t="s">
        <v>2450</v>
      </c>
      <c r="H1385" s="5" t="s">
        <v>31</v>
      </c>
      <c r="I1385" s="5" t="s">
        <v>2451</v>
      </c>
      <c r="J1385" s="5" t="s">
        <v>45</v>
      </c>
      <c r="K1385" s="5" t="s">
        <v>32</v>
      </c>
      <c r="L1385" s="5" t="s">
        <v>21</v>
      </c>
      <c r="M1385" s="17">
        <v>68000</v>
      </c>
      <c r="N1385" s="17">
        <v>88300</v>
      </c>
      <c r="O1385" s="18">
        <v>78150</v>
      </c>
      <c r="P1385">
        <f t="shared" si="42"/>
        <v>0</v>
      </c>
      <c r="Q1385" t="str">
        <f t="shared" si="43"/>
        <v>Central Canada</v>
      </c>
      <c r="R1385">
        <f>IF(Table5[[#This Row],[Position]]="Data Analyst",1,0)</f>
        <v>1</v>
      </c>
      <c r="S1385">
        <f>IF(Table5[[#This Row],[Position]]="Data Engineer",1,0)</f>
        <v>0</v>
      </c>
      <c r="T1385">
        <f>IF(Table5[[#This Row],[Position]]="Risk Analyst",1,0)</f>
        <v>0</v>
      </c>
      <c r="U1385">
        <f>IF(Table5[[#This Row],[Position]]="System Analyst",1,0)</f>
        <v>0</v>
      </c>
      <c r="V1385">
        <f>IF(Table5[[#This Row],[Position]]="Business Analyst",1,0)</f>
        <v>0</v>
      </c>
    </row>
    <row r="1386" spans="1:22" x14ac:dyDescent="0.2">
      <c r="A1386" s="4" t="s">
        <v>48</v>
      </c>
      <c r="B1386" s="4" t="s">
        <v>565</v>
      </c>
      <c r="C1386" s="4" t="s">
        <v>50</v>
      </c>
      <c r="D1386" s="4" t="s">
        <v>2452</v>
      </c>
      <c r="E1386" s="4" t="s">
        <v>123</v>
      </c>
      <c r="F1386" s="4" t="s">
        <v>123</v>
      </c>
      <c r="G1386" s="4" t="s">
        <v>123</v>
      </c>
      <c r="H1386" s="4" t="s">
        <v>31</v>
      </c>
      <c r="I1386" s="4" t="s">
        <v>2453</v>
      </c>
      <c r="J1386" s="4" t="s">
        <v>20</v>
      </c>
      <c r="K1386" s="4" t="s">
        <v>32</v>
      </c>
      <c r="L1386" s="4" t="s">
        <v>21</v>
      </c>
      <c r="M1386" s="15">
        <v>59000</v>
      </c>
      <c r="N1386" s="15">
        <v>65000</v>
      </c>
      <c r="O1386" s="16">
        <v>62000</v>
      </c>
      <c r="P1386">
        <f t="shared" si="42"/>
        <v>0</v>
      </c>
      <c r="Q1386" t="str">
        <f t="shared" si="43"/>
        <v>Central Canada</v>
      </c>
      <c r="R1386">
        <f>IF(Table5[[#This Row],[Position]]="Data Analyst",1,0)</f>
        <v>0</v>
      </c>
      <c r="S1386">
        <f>IF(Table5[[#This Row],[Position]]="Data Engineer",1,0)</f>
        <v>0</v>
      </c>
      <c r="T1386">
        <f>IF(Table5[[#This Row],[Position]]="Risk Analyst",1,0)</f>
        <v>0</v>
      </c>
      <c r="U1386">
        <f>IF(Table5[[#This Row],[Position]]="System Analyst",1,0)</f>
        <v>0</v>
      </c>
      <c r="V1386">
        <f>IF(Table5[[#This Row],[Position]]="Business Analyst",1,0)</f>
        <v>0</v>
      </c>
    </row>
    <row r="1387" spans="1:22" x14ac:dyDescent="0.2">
      <c r="A1387" s="5" t="s">
        <v>81</v>
      </c>
      <c r="B1387" s="5" t="s">
        <v>777</v>
      </c>
      <c r="C1387" s="5" t="s">
        <v>50</v>
      </c>
      <c r="D1387" s="5" t="s">
        <v>778</v>
      </c>
      <c r="E1387" s="5" t="s">
        <v>779</v>
      </c>
      <c r="F1387" s="5" t="s">
        <v>779</v>
      </c>
      <c r="G1387" s="5" t="s">
        <v>779</v>
      </c>
      <c r="H1387" s="5" t="s">
        <v>31</v>
      </c>
      <c r="I1387" s="5" t="s">
        <v>2454</v>
      </c>
      <c r="J1387" s="5" t="s">
        <v>20</v>
      </c>
      <c r="K1387" s="5" t="s">
        <v>32</v>
      </c>
      <c r="L1387" s="5" t="s">
        <v>21</v>
      </c>
      <c r="M1387" s="17">
        <v>102000</v>
      </c>
      <c r="N1387" s="17">
        <v>107000</v>
      </c>
      <c r="O1387" s="18">
        <v>104500</v>
      </c>
      <c r="P1387">
        <f t="shared" si="42"/>
        <v>0</v>
      </c>
      <c r="Q1387" t="str">
        <f t="shared" si="43"/>
        <v>Central Canada</v>
      </c>
      <c r="R1387">
        <f>IF(Table5[[#This Row],[Position]]="Data Analyst",1,0)</f>
        <v>0</v>
      </c>
      <c r="S1387">
        <f>IF(Table5[[#This Row],[Position]]="Data Engineer",1,0)</f>
        <v>0</v>
      </c>
      <c r="T1387">
        <f>IF(Table5[[#This Row],[Position]]="Risk Analyst",1,0)</f>
        <v>0</v>
      </c>
      <c r="U1387">
        <f>IF(Table5[[#This Row],[Position]]="System Analyst",1,0)</f>
        <v>0</v>
      </c>
      <c r="V1387">
        <f>IF(Table5[[#This Row],[Position]]="Business Analyst",1,0)</f>
        <v>0</v>
      </c>
    </row>
    <row r="1388" spans="1:22" x14ac:dyDescent="0.2">
      <c r="A1388" s="4" t="s">
        <v>81</v>
      </c>
      <c r="B1388" s="4" t="s">
        <v>2395</v>
      </c>
      <c r="C1388" s="4" t="s">
        <v>23</v>
      </c>
      <c r="D1388" s="4" t="s">
        <v>2455</v>
      </c>
      <c r="E1388" s="4" t="s">
        <v>37</v>
      </c>
      <c r="F1388" s="4" t="s">
        <v>37</v>
      </c>
      <c r="G1388" s="4" t="s">
        <v>37</v>
      </c>
      <c r="H1388" s="4" t="s">
        <v>31</v>
      </c>
      <c r="I1388" s="4" t="s">
        <v>2456</v>
      </c>
      <c r="J1388" s="4" t="s">
        <v>375</v>
      </c>
      <c r="K1388" s="4" t="s">
        <v>32</v>
      </c>
      <c r="L1388" s="4" t="s">
        <v>33</v>
      </c>
      <c r="M1388" s="15">
        <v>55000</v>
      </c>
      <c r="N1388" s="15">
        <v>57200</v>
      </c>
      <c r="O1388" s="16">
        <v>56100</v>
      </c>
      <c r="P1388">
        <f t="shared" si="42"/>
        <v>0</v>
      </c>
      <c r="Q1388" t="str">
        <f t="shared" si="43"/>
        <v>Central Canada</v>
      </c>
      <c r="R1388">
        <f>IF(Table5[[#This Row],[Position]]="Data Analyst",1,0)</f>
        <v>0</v>
      </c>
      <c r="S1388">
        <f>IF(Table5[[#This Row],[Position]]="Data Engineer",1,0)</f>
        <v>0</v>
      </c>
      <c r="T1388">
        <f>IF(Table5[[#This Row],[Position]]="Risk Analyst",1,0)</f>
        <v>0</v>
      </c>
      <c r="U1388">
        <f>IF(Table5[[#This Row],[Position]]="System Analyst",1,0)</f>
        <v>0</v>
      </c>
      <c r="V1388">
        <f>IF(Table5[[#This Row],[Position]]="Business Analyst",1,0)</f>
        <v>1</v>
      </c>
    </row>
    <row r="1389" spans="1:22" x14ac:dyDescent="0.2">
      <c r="A1389" s="5" t="s">
        <v>48</v>
      </c>
      <c r="B1389" s="5" t="s">
        <v>1624</v>
      </c>
      <c r="C1389" s="5" t="s">
        <v>50</v>
      </c>
      <c r="D1389" s="5" t="s">
        <v>91</v>
      </c>
      <c r="E1389" s="5" t="s">
        <v>37</v>
      </c>
      <c r="F1389" s="5" t="s">
        <v>37</v>
      </c>
      <c r="G1389" s="5" t="s">
        <v>37</v>
      </c>
      <c r="H1389" s="5" t="s">
        <v>31</v>
      </c>
      <c r="I1389" s="5" t="s">
        <v>2457</v>
      </c>
      <c r="J1389" s="5" t="s">
        <v>20</v>
      </c>
      <c r="K1389" s="5" t="s">
        <v>32</v>
      </c>
      <c r="L1389" s="5" t="s">
        <v>93</v>
      </c>
      <c r="M1389" s="17">
        <v>68500</v>
      </c>
      <c r="N1389" s="17">
        <v>87000</v>
      </c>
      <c r="O1389" s="18">
        <v>77750</v>
      </c>
      <c r="P1389">
        <f t="shared" si="42"/>
        <v>0</v>
      </c>
      <c r="Q1389" t="str">
        <f t="shared" si="43"/>
        <v>Central Canada</v>
      </c>
      <c r="R1389">
        <f>IF(Table5[[#This Row],[Position]]="Data Analyst",1,0)</f>
        <v>0</v>
      </c>
      <c r="S1389">
        <f>IF(Table5[[#This Row],[Position]]="Data Engineer",1,0)</f>
        <v>0</v>
      </c>
      <c r="T1389">
        <f>IF(Table5[[#This Row],[Position]]="Risk Analyst",1,0)</f>
        <v>0</v>
      </c>
      <c r="U1389">
        <f>IF(Table5[[#This Row],[Position]]="System Analyst",1,0)</f>
        <v>0</v>
      </c>
      <c r="V1389">
        <f>IF(Table5[[#This Row],[Position]]="Business Analyst",1,0)</f>
        <v>0</v>
      </c>
    </row>
    <row r="1390" spans="1:22" x14ac:dyDescent="0.2">
      <c r="A1390" s="4" t="s">
        <v>96</v>
      </c>
      <c r="B1390" s="4" t="s">
        <v>606</v>
      </c>
      <c r="C1390" s="4" t="s">
        <v>50</v>
      </c>
      <c r="D1390" s="4" t="s">
        <v>607</v>
      </c>
      <c r="E1390" s="4" t="s">
        <v>608</v>
      </c>
      <c r="F1390" s="4" t="s">
        <v>608</v>
      </c>
      <c r="G1390" s="4" t="s">
        <v>608</v>
      </c>
      <c r="H1390" s="4" t="s">
        <v>31</v>
      </c>
      <c r="I1390" s="4" t="s">
        <v>2458</v>
      </c>
      <c r="J1390" s="4" t="s">
        <v>20</v>
      </c>
      <c r="K1390" s="4" t="s">
        <v>32</v>
      </c>
      <c r="L1390" s="4" t="s">
        <v>21</v>
      </c>
      <c r="M1390" s="15">
        <v>60000</v>
      </c>
      <c r="N1390" s="15">
        <v>86000</v>
      </c>
      <c r="O1390" s="16">
        <v>73000</v>
      </c>
      <c r="P1390">
        <f t="shared" si="42"/>
        <v>0</v>
      </c>
      <c r="Q1390" t="str">
        <f t="shared" si="43"/>
        <v>Central Canada</v>
      </c>
      <c r="R1390">
        <f>IF(Table5[[#This Row],[Position]]="Data Analyst",1,0)</f>
        <v>0</v>
      </c>
      <c r="S1390">
        <f>IF(Table5[[#This Row],[Position]]="Data Engineer",1,0)</f>
        <v>0</v>
      </c>
      <c r="T1390">
        <f>IF(Table5[[#This Row],[Position]]="Risk Analyst",1,0)</f>
        <v>0</v>
      </c>
      <c r="U1390">
        <f>IF(Table5[[#This Row],[Position]]="System Analyst",1,0)</f>
        <v>0</v>
      </c>
      <c r="V1390">
        <f>IF(Table5[[#This Row],[Position]]="Business Analyst",1,0)</f>
        <v>0</v>
      </c>
    </row>
    <row r="1391" spans="1:22" x14ac:dyDescent="0.2">
      <c r="A1391" s="5" t="s">
        <v>22</v>
      </c>
      <c r="B1391" s="5" t="s">
        <v>23</v>
      </c>
      <c r="C1391" s="5" t="s">
        <v>23</v>
      </c>
      <c r="D1391" s="5" t="s">
        <v>1212</v>
      </c>
      <c r="E1391" s="5" t="s">
        <v>30</v>
      </c>
      <c r="F1391" s="5" t="s">
        <v>30</v>
      </c>
      <c r="G1391" s="5" t="s">
        <v>30</v>
      </c>
      <c r="H1391" s="5" t="s">
        <v>31</v>
      </c>
      <c r="I1391" s="5" t="s">
        <v>2459</v>
      </c>
      <c r="J1391" s="5" t="s">
        <v>20</v>
      </c>
      <c r="K1391" s="5" t="s">
        <v>32</v>
      </c>
      <c r="L1391" s="5" t="s">
        <v>21</v>
      </c>
      <c r="M1391" s="17">
        <v>60000</v>
      </c>
      <c r="N1391" s="17">
        <v>84000</v>
      </c>
      <c r="O1391" s="18">
        <v>72000</v>
      </c>
      <c r="P1391">
        <f t="shared" si="42"/>
        <v>0</v>
      </c>
      <c r="Q1391" t="str">
        <f t="shared" si="43"/>
        <v>Central Canada</v>
      </c>
      <c r="R1391">
        <f>IF(Table5[[#This Row],[Position]]="Data Analyst",1,0)</f>
        <v>0</v>
      </c>
      <c r="S1391">
        <f>IF(Table5[[#This Row],[Position]]="Data Engineer",1,0)</f>
        <v>0</v>
      </c>
      <c r="T1391">
        <f>IF(Table5[[#This Row],[Position]]="Risk Analyst",1,0)</f>
        <v>0</v>
      </c>
      <c r="U1391">
        <f>IF(Table5[[#This Row],[Position]]="System Analyst",1,0)</f>
        <v>0</v>
      </c>
      <c r="V1391">
        <f>IF(Table5[[#This Row],[Position]]="Business Analyst",1,0)</f>
        <v>1</v>
      </c>
    </row>
    <row r="1392" spans="1:22" x14ac:dyDescent="0.2">
      <c r="A1392" s="4" t="s">
        <v>81</v>
      </c>
      <c r="B1392" s="4" t="s">
        <v>217</v>
      </c>
      <c r="C1392" s="4" t="s">
        <v>23</v>
      </c>
      <c r="D1392" s="4" t="s">
        <v>218</v>
      </c>
      <c r="E1392" s="4" t="s">
        <v>219</v>
      </c>
      <c r="F1392" s="4" t="s">
        <v>219</v>
      </c>
      <c r="G1392" s="4" t="s">
        <v>219</v>
      </c>
      <c r="H1392" s="4" t="s">
        <v>31</v>
      </c>
      <c r="I1392" s="4" t="s">
        <v>2200</v>
      </c>
      <c r="J1392" s="4" t="s">
        <v>45</v>
      </c>
      <c r="K1392" s="4" t="s">
        <v>32</v>
      </c>
      <c r="L1392" s="4" t="s">
        <v>21</v>
      </c>
      <c r="M1392" s="15">
        <v>68000</v>
      </c>
      <c r="N1392" s="15">
        <v>82000</v>
      </c>
      <c r="O1392" s="16">
        <v>75000</v>
      </c>
      <c r="P1392">
        <f t="shared" si="42"/>
        <v>0</v>
      </c>
      <c r="Q1392" t="str">
        <f t="shared" si="43"/>
        <v>Central Canada</v>
      </c>
      <c r="R1392">
        <f>IF(Table5[[#This Row],[Position]]="Data Analyst",1,0)</f>
        <v>0</v>
      </c>
      <c r="S1392">
        <f>IF(Table5[[#This Row],[Position]]="Data Engineer",1,0)</f>
        <v>0</v>
      </c>
      <c r="T1392">
        <f>IF(Table5[[#This Row],[Position]]="Risk Analyst",1,0)</f>
        <v>0</v>
      </c>
      <c r="U1392">
        <f>IF(Table5[[#This Row],[Position]]="System Analyst",1,0)</f>
        <v>0</v>
      </c>
      <c r="V1392">
        <f>IF(Table5[[#This Row],[Position]]="Business Analyst",1,0)</f>
        <v>1</v>
      </c>
    </row>
    <row r="1393" spans="1:22" x14ac:dyDescent="0.2">
      <c r="A1393" s="5" t="s">
        <v>81</v>
      </c>
      <c r="B1393" s="5" t="s">
        <v>587</v>
      </c>
      <c r="C1393" s="5" t="s">
        <v>50</v>
      </c>
      <c r="D1393" s="5" t="s">
        <v>588</v>
      </c>
      <c r="E1393" s="5" t="s">
        <v>37</v>
      </c>
      <c r="F1393" s="5" t="s">
        <v>37</v>
      </c>
      <c r="G1393" s="5" t="s">
        <v>37</v>
      </c>
      <c r="H1393" s="5" t="s">
        <v>31</v>
      </c>
      <c r="I1393" s="5" t="s">
        <v>2460</v>
      </c>
      <c r="J1393" s="5" t="s">
        <v>45</v>
      </c>
      <c r="K1393" s="5" t="s">
        <v>32</v>
      </c>
      <c r="L1393" s="5" t="s">
        <v>33</v>
      </c>
      <c r="M1393" s="17">
        <v>60000</v>
      </c>
      <c r="N1393" s="17">
        <v>81000</v>
      </c>
      <c r="O1393" s="18">
        <v>70500</v>
      </c>
      <c r="P1393">
        <f t="shared" si="42"/>
        <v>0</v>
      </c>
      <c r="Q1393" t="str">
        <f t="shared" si="43"/>
        <v>Central Canada</v>
      </c>
      <c r="R1393">
        <f>IF(Table5[[#This Row],[Position]]="Data Analyst",1,0)</f>
        <v>0</v>
      </c>
      <c r="S1393">
        <f>IF(Table5[[#This Row],[Position]]="Data Engineer",1,0)</f>
        <v>0</v>
      </c>
      <c r="T1393">
        <f>IF(Table5[[#This Row],[Position]]="Risk Analyst",1,0)</f>
        <v>0</v>
      </c>
      <c r="U1393">
        <f>IF(Table5[[#This Row],[Position]]="System Analyst",1,0)</f>
        <v>0</v>
      </c>
      <c r="V1393">
        <f>IF(Table5[[#This Row],[Position]]="Business Analyst",1,0)</f>
        <v>0</v>
      </c>
    </row>
    <row r="1394" spans="1:22" x14ac:dyDescent="0.2">
      <c r="A1394" s="4" t="s">
        <v>55</v>
      </c>
      <c r="B1394" s="4" t="s">
        <v>579</v>
      </c>
      <c r="C1394" s="4" t="s">
        <v>50</v>
      </c>
      <c r="D1394" s="4" t="s">
        <v>580</v>
      </c>
      <c r="E1394" s="4" t="s">
        <v>560</v>
      </c>
      <c r="F1394" s="4" t="s">
        <v>560</v>
      </c>
      <c r="G1394" s="4" t="s">
        <v>560</v>
      </c>
      <c r="H1394" s="4" t="s">
        <v>31</v>
      </c>
      <c r="I1394" s="4" t="s">
        <v>2461</v>
      </c>
      <c r="J1394" s="4" t="s">
        <v>20</v>
      </c>
      <c r="K1394" s="4" t="s">
        <v>32</v>
      </c>
      <c r="L1394" s="4" t="s">
        <v>33</v>
      </c>
      <c r="M1394" s="15">
        <v>76294.399999999994</v>
      </c>
      <c r="N1394" s="15">
        <v>88420.800000000003</v>
      </c>
      <c r="O1394" s="16">
        <v>82357.600000000006</v>
      </c>
      <c r="P1394">
        <f t="shared" si="42"/>
        <v>0</v>
      </c>
      <c r="Q1394" t="str">
        <f t="shared" si="43"/>
        <v>Central Canada</v>
      </c>
      <c r="R1394">
        <f>IF(Table5[[#This Row],[Position]]="Data Analyst",1,0)</f>
        <v>0</v>
      </c>
      <c r="S1394">
        <f>IF(Table5[[#This Row],[Position]]="Data Engineer",1,0)</f>
        <v>0</v>
      </c>
      <c r="T1394">
        <f>IF(Table5[[#This Row],[Position]]="Risk Analyst",1,0)</f>
        <v>0</v>
      </c>
      <c r="U1394">
        <f>IF(Table5[[#This Row],[Position]]="System Analyst",1,0)</f>
        <v>0</v>
      </c>
      <c r="V1394">
        <f>IF(Table5[[#This Row],[Position]]="Business Analyst",1,0)</f>
        <v>0</v>
      </c>
    </row>
    <row r="1395" spans="1:22" x14ac:dyDescent="0.2">
      <c r="A1395" s="5" t="s">
        <v>81</v>
      </c>
      <c r="B1395" s="5" t="s">
        <v>147</v>
      </c>
      <c r="C1395" s="5" t="s">
        <v>50</v>
      </c>
      <c r="D1395" s="5" t="s">
        <v>785</v>
      </c>
      <c r="E1395" s="5" t="s">
        <v>123</v>
      </c>
      <c r="F1395" s="5" t="s">
        <v>123</v>
      </c>
      <c r="G1395" s="5" t="s">
        <v>123</v>
      </c>
      <c r="H1395" s="5" t="s">
        <v>31</v>
      </c>
      <c r="I1395" s="5" t="s">
        <v>2462</v>
      </c>
      <c r="J1395" s="5" t="s">
        <v>20</v>
      </c>
      <c r="K1395" s="5" t="s">
        <v>32</v>
      </c>
      <c r="L1395" s="5" t="s">
        <v>46</v>
      </c>
      <c r="M1395" s="17">
        <v>60000</v>
      </c>
      <c r="N1395" s="17">
        <v>74000</v>
      </c>
      <c r="O1395" s="18">
        <v>67000</v>
      </c>
      <c r="P1395">
        <f t="shared" si="42"/>
        <v>0</v>
      </c>
      <c r="Q1395" t="str">
        <f t="shared" si="43"/>
        <v>Central Canada</v>
      </c>
      <c r="R1395">
        <f>IF(Table5[[#This Row],[Position]]="Data Analyst",1,0)</f>
        <v>0</v>
      </c>
      <c r="S1395">
        <f>IF(Table5[[#This Row],[Position]]="Data Engineer",1,0)</f>
        <v>0</v>
      </c>
      <c r="T1395">
        <f>IF(Table5[[#This Row],[Position]]="Risk Analyst",1,0)</f>
        <v>0</v>
      </c>
      <c r="U1395">
        <f>IF(Table5[[#This Row],[Position]]="System Analyst",1,0)</f>
        <v>0</v>
      </c>
      <c r="V1395">
        <f>IF(Table5[[#This Row],[Position]]="Business Analyst",1,0)</f>
        <v>0</v>
      </c>
    </row>
    <row r="1396" spans="1:22" x14ac:dyDescent="0.2">
      <c r="A1396" s="4" t="s">
        <v>81</v>
      </c>
      <c r="B1396" s="4" t="s">
        <v>576</v>
      </c>
      <c r="C1396" s="4" t="s">
        <v>23</v>
      </c>
      <c r="D1396" s="4" t="s">
        <v>577</v>
      </c>
      <c r="E1396" s="4" t="s">
        <v>30</v>
      </c>
      <c r="F1396" s="4" t="s">
        <v>30</v>
      </c>
      <c r="G1396" s="4" t="s">
        <v>30</v>
      </c>
      <c r="H1396" s="4" t="s">
        <v>31</v>
      </c>
      <c r="I1396" s="4" t="s">
        <v>2463</v>
      </c>
      <c r="J1396" s="4" t="s">
        <v>20</v>
      </c>
      <c r="K1396" s="4" t="s">
        <v>32</v>
      </c>
      <c r="L1396" s="4" t="s">
        <v>21</v>
      </c>
      <c r="M1396" s="15">
        <v>66000</v>
      </c>
      <c r="N1396" s="15">
        <v>84500</v>
      </c>
      <c r="O1396" s="16">
        <v>75250</v>
      </c>
      <c r="P1396">
        <f t="shared" si="42"/>
        <v>0</v>
      </c>
      <c r="Q1396" t="str">
        <f t="shared" si="43"/>
        <v>Central Canada</v>
      </c>
      <c r="R1396">
        <f>IF(Table5[[#This Row],[Position]]="Data Analyst",1,0)</f>
        <v>0</v>
      </c>
      <c r="S1396">
        <f>IF(Table5[[#This Row],[Position]]="Data Engineer",1,0)</f>
        <v>0</v>
      </c>
      <c r="T1396">
        <f>IF(Table5[[#This Row],[Position]]="Risk Analyst",1,0)</f>
        <v>0</v>
      </c>
      <c r="U1396">
        <f>IF(Table5[[#This Row],[Position]]="System Analyst",1,0)</f>
        <v>0</v>
      </c>
      <c r="V1396">
        <f>IF(Table5[[#This Row],[Position]]="Business Analyst",1,0)</f>
        <v>1</v>
      </c>
    </row>
    <row r="1397" spans="1:22" x14ac:dyDescent="0.2">
      <c r="A1397" s="5" t="s">
        <v>81</v>
      </c>
      <c r="B1397" s="5" t="s">
        <v>187</v>
      </c>
      <c r="C1397" s="5" t="s">
        <v>188</v>
      </c>
      <c r="D1397" s="5" t="s">
        <v>914</v>
      </c>
      <c r="E1397" s="5" t="s">
        <v>344</v>
      </c>
      <c r="F1397" s="5" t="s">
        <v>344</v>
      </c>
      <c r="G1397" s="5" t="s">
        <v>344</v>
      </c>
      <c r="H1397" s="5" t="s">
        <v>53</v>
      </c>
      <c r="I1397" s="5" t="s">
        <v>2464</v>
      </c>
      <c r="J1397" s="5" t="s">
        <v>20</v>
      </c>
      <c r="K1397" s="5" t="s">
        <v>32</v>
      </c>
      <c r="L1397" s="5" t="s">
        <v>21</v>
      </c>
      <c r="M1397" s="17">
        <v>60000</v>
      </c>
      <c r="N1397" s="17">
        <v>70000</v>
      </c>
      <c r="O1397" s="18">
        <v>65000</v>
      </c>
      <c r="P1397">
        <f t="shared" si="42"/>
        <v>0</v>
      </c>
      <c r="Q1397" t="str">
        <f t="shared" si="43"/>
        <v>Western Canada</v>
      </c>
      <c r="R1397">
        <f>IF(Table5[[#This Row],[Position]]="Data Analyst",1,0)</f>
        <v>0</v>
      </c>
      <c r="S1397">
        <f>IF(Table5[[#This Row],[Position]]="Data Engineer",1,0)</f>
        <v>0</v>
      </c>
      <c r="T1397">
        <f>IF(Table5[[#This Row],[Position]]="Risk Analyst",1,0)</f>
        <v>0</v>
      </c>
      <c r="U1397">
        <f>IF(Table5[[#This Row],[Position]]="System Analyst",1,0)</f>
        <v>0</v>
      </c>
      <c r="V1397">
        <f>IF(Table5[[#This Row],[Position]]="Business Analyst",1,0)</f>
        <v>0</v>
      </c>
    </row>
    <row r="1398" spans="1:22" x14ac:dyDescent="0.2">
      <c r="A1398" s="4" t="s">
        <v>96</v>
      </c>
      <c r="B1398" s="4" t="s">
        <v>606</v>
      </c>
      <c r="C1398" s="4" t="s">
        <v>50</v>
      </c>
      <c r="D1398" s="4" t="s">
        <v>625</v>
      </c>
      <c r="E1398" s="4" t="s">
        <v>2465</v>
      </c>
      <c r="F1398" s="4" t="s">
        <v>2465</v>
      </c>
      <c r="G1398" s="4" t="s">
        <v>2465</v>
      </c>
      <c r="H1398" s="4" t="s">
        <v>100</v>
      </c>
      <c r="I1398" s="4" t="s">
        <v>2466</v>
      </c>
      <c r="J1398" s="4" t="s">
        <v>20</v>
      </c>
      <c r="K1398" s="4" t="s">
        <v>32</v>
      </c>
      <c r="L1398" s="4" t="s">
        <v>39</v>
      </c>
      <c r="M1398" s="15">
        <v>47000</v>
      </c>
      <c r="N1398" s="15">
        <v>65000</v>
      </c>
      <c r="O1398" s="16">
        <v>56000</v>
      </c>
      <c r="P1398">
        <f t="shared" si="42"/>
        <v>0</v>
      </c>
      <c r="Q1398" t="str">
        <f t="shared" si="43"/>
        <v>Western Canada</v>
      </c>
      <c r="R1398">
        <f>IF(Table5[[#This Row],[Position]]="Data Analyst",1,0)</f>
        <v>0</v>
      </c>
      <c r="S1398">
        <f>IF(Table5[[#This Row],[Position]]="Data Engineer",1,0)</f>
        <v>0</v>
      </c>
      <c r="T1398">
        <f>IF(Table5[[#This Row],[Position]]="Risk Analyst",1,0)</f>
        <v>0</v>
      </c>
      <c r="U1398">
        <f>IF(Table5[[#This Row],[Position]]="System Analyst",1,0)</f>
        <v>0</v>
      </c>
      <c r="V1398">
        <f>IF(Table5[[#This Row],[Position]]="Business Analyst",1,0)</f>
        <v>0</v>
      </c>
    </row>
    <row r="1399" spans="1:22" x14ac:dyDescent="0.2">
      <c r="A1399" s="5" t="s">
        <v>48</v>
      </c>
      <c r="B1399" s="5" t="s">
        <v>2467</v>
      </c>
      <c r="C1399" s="5" t="s">
        <v>23</v>
      </c>
      <c r="D1399" s="5" t="s">
        <v>1480</v>
      </c>
      <c r="E1399" s="5" t="s">
        <v>216</v>
      </c>
      <c r="F1399" s="5" t="s">
        <v>216</v>
      </c>
      <c r="G1399" s="5" t="s">
        <v>216</v>
      </c>
      <c r="H1399" s="5" t="s">
        <v>53</v>
      </c>
      <c r="I1399" s="5" t="s">
        <v>2468</v>
      </c>
      <c r="J1399" s="5" t="s">
        <v>20</v>
      </c>
      <c r="K1399" s="5" t="s">
        <v>32</v>
      </c>
      <c r="L1399" s="5" t="s">
        <v>21</v>
      </c>
      <c r="M1399" s="17">
        <v>70000</v>
      </c>
      <c r="N1399" s="17">
        <v>90000</v>
      </c>
      <c r="O1399" s="18">
        <v>80000</v>
      </c>
      <c r="P1399">
        <f t="shared" si="42"/>
        <v>0</v>
      </c>
      <c r="Q1399" t="str">
        <f t="shared" si="43"/>
        <v>Western Canada</v>
      </c>
      <c r="R1399">
        <f>IF(Table5[[#This Row],[Position]]="Data Analyst",1,0)</f>
        <v>0</v>
      </c>
      <c r="S1399">
        <f>IF(Table5[[#This Row],[Position]]="Data Engineer",1,0)</f>
        <v>0</v>
      </c>
      <c r="T1399">
        <f>IF(Table5[[#This Row],[Position]]="Risk Analyst",1,0)</f>
        <v>0</v>
      </c>
      <c r="U1399">
        <f>IF(Table5[[#This Row],[Position]]="System Analyst",1,0)</f>
        <v>0</v>
      </c>
      <c r="V1399">
        <f>IF(Table5[[#This Row],[Position]]="Business Analyst",1,0)</f>
        <v>1</v>
      </c>
    </row>
    <row r="1400" spans="1:22" x14ac:dyDescent="0.2">
      <c r="A1400" s="4" t="s">
        <v>96</v>
      </c>
      <c r="B1400" s="4" t="s">
        <v>924</v>
      </c>
      <c r="C1400" s="4" t="s">
        <v>50</v>
      </c>
      <c r="D1400" s="4" t="s">
        <v>925</v>
      </c>
      <c r="E1400" s="4" t="s">
        <v>926</v>
      </c>
      <c r="F1400" s="4" t="s">
        <v>926</v>
      </c>
      <c r="G1400" s="4" t="s">
        <v>926</v>
      </c>
      <c r="H1400" s="4" t="s">
        <v>31</v>
      </c>
      <c r="I1400" s="4" t="s">
        <v>2469</v>
      </c>
      <c r="J1400" s="4" t="s">
        <v>20</v>
      </c>
      <c r="K1400" s="4" t="s">
        <v>32</v>
      </c>
      <c r="L1400" s="4" t="s">
        <v>21</v>
      </c>
      <c r="M1400" s="15">
        <v>63000</v>
      </c>
      <c r="N1400" s="15">
        <v>80000</v>
      </c>
      <c r="O1400" s="16">
        <v>71500</v>
      </c>
      <c r="P1400">
        <f t="shared" si="42"/>
        <v>0</v>
      </c>
      <c r="Q1400" t="str">
        <f t="shared" si="43"/>
        <v>Central Canada</v>
      </c>
      <c r="R1400">
        <f>IF(Table5[[#This Row],[Position]]="Data Analyst",1,0)</f>
        <v>0</v>
      </c>
      <c r="S1400">
        <f>IF(Table5[[#This Row],[Position]]="Data Engineer",1,0)</f>
        <v>0</v>
      </c>
      <c r="T1400">
        <f>IF(Table5[[#This Row],[Position]]="Risk Analyst",1,0)</f>
        <v>0</v>
      </c>
      <c r="U1400">
        <f>IF(Table5[[#This Row],[Position]]="System Analyst",1,0)</f>
        <v>0</v>
      </c>
      <c r="V1400">
        <f>IF(Table5[[#This Row],[Position]]="Business Analyst",1,0)</f>
        <v>0</v>
      </c>
    </row>
    <row r="1401" spans="1:22" x14ac:dyDescent="0.2">
      <c r="A1401" s="5" t="s">
        <v>88</v>
      </c>
      <c r="B1401" s="5" t="s">
        <v>299</v>
      </c>
      <c r="C1401" s="5" t="s">
        <v>90</v>
      </c>
      <c r="D1401" s="5" t="s">
        <v>300</v>
      </c>
      <c r="E1401" s="5" t="s">
        <v>123</v>
      </c>
      <c r="F1401" s="5" t="s">
        <v>123</v>
      </c>
      <c r="G1401" s="5" t="s">
        <v>123</v>
      </c>
      <c r="H1401" s="5" t="s">
        <v>31</v>
      </c>
      <c r="I1401" s="5" t="s">
        <v>2029</v>
      </c>
      <c r="J1401" s="5" t="s">
        <v>20</v>
      </c>
      <c r="K1401" s="5" t="s">
        <v>32</v>
      </c>
      <c r="L1401" s="5" t="s">
        <v>301</v>
      </c>
      <c r="M1401" s="17">
        <v>59072</v>
      </c>
      <c r="N1401" s="17">
        <v>59072</v>
      </c>
      <c r="O1401" s="18">
        <v>59072</v>
      </c>
      <c r="P1401">
        <f t="shared" si="42"/>
        <v>0</v>
      </c>
      <c r="Q1401" t="str">
        <f t="shared" si="43"/>
        <v>Central Canada</v>
      </c>
      <c r="R1401">
        <f>IF(Table5[[#This Row],[Position]]="Data Analyst",1,0)</f>
        <v>0</v>
      </c>
      <c r="S1401">
        <f>IF(Table5[[#This Row],[Position]]="Data Engineer",1,0)</f>
        <v>0</v>
      </c>
      <c r="T1401">
        <f>IF(Table5[[#This Row],[Position]]="Risk Analyst",1,0)</f>
        <v>0</v>
      </c>
      <c r="U1401">
        <f>IF(Table5[[#This Row],[Position]]="System Analyst",1,0)</f>
        <v>1</v>
      </c>
      <c r="V1401">
        <f>IF(Table5[[#This Row],[Position]]="Business Analyst",1,0)</f>
        <v>0</v>
      </c>
    </row>
    <row r="1402" spans="1:22" x14ac:dyDescent="0.2">
      <c r="A1402" s="4" t="s">
        <v>81</v>
      </c>
      <c r="B1402" s="4" t="s">
        <v>1047</v>
      </c>
      <c r="C1402" s="4" t="s">
        <v>50</v>
      </c>
      <c r="D1402" s="4" t="s">
        <v>1048</v>
      </c>
      <c r="E1402" s="4" t="s">
        <v>37</v>
      </c>
      <c r="F1402" s="4" t="s">
        <v>37</v>
      </c>
      <c r="G1402" s="4" t="s">
        <v>37</v>
      </c>
      <c r="H1402" s="4" t="s">
        <v>31</v>
      </c>
      <c r="I1402" s="4" t="s">
        <v>2470</v>
      </c>
      <c r="J1402" s="4" t="s">
        <v>45</v>
      </c>
      <c r="K1402" s="4" t="s">
        <v>32</v>
      </c>
      <c r="L1402" s="4" t="s">
        <v>21</v>
      </c>
      <c r="M1402" s="15">
        <v>66000</v>
      </c>
      <c r="N1402" s="15">
        <v>84500</v>
      </c>
      <c r="O1402" s="16">
        <v>75250</v>
      </c>
      <c r="P1402">
        <f t="shared" si="42"/>
        <v>0</v>
      </c>
      <c r="Q1402" t="str">
        <f t="shared" si="43"/>
        <v>Central Canada</v>
      </c>
      <c r="R1402">
        <f>IF(Table5[[#This Row],[Position]]="Data Analyst",1,0)</f>
        <v>0</v>
      </c>
      <c r="S1402">
        <f>IF(Table5[[#This Row],[Position]]="Data Engineer",1,0)</f>
        <v>0</v>
      </c>
      <c r="T1402">
        <f>IF(Table5[[#This Row],[Position]]="Risk Analyst",1,0)</f>
        <v>0</v>
      </c>
      <c r="U1402">
        <f>IF(Table5[[#This Row],[Position]]="System Analyst",1,0)</f>
        <v>0</v>
      </c>
      <c r="V1402">
        <f>IF(Table5[[#This Row],[Position]]="Business Analyst",1,0)</f>
        <v>0</v>
      </c>
    </row>
    <row r="1403" spans="1:22" x14ac:dyDescent="0.2">
      <c r="A1403" s="5" t="s">
        <v>88</v>
      </c>
      <c r="B1403" s="5" t="s">
        <v>1863</v>
      </c>
      <c r="C1403" s="5" t="s">
        <v>90</v>
      </c>
      <c r="D1403" s="5" t="s">
        <v>2471</v>
      </c>
      <c r="E1403" s="5" t="s">
        <v>136</v>
      </c>
      <c r="F1403" s="5" t="s">
        <v>136</v>
      </c>
      <c r="G1403" s="5" t="s">
        <v>136</v>
      </c>
      <c r="H1403" s="5" t="s">
        <v>100</v>
      </c>
      <c r="I1403" s="5" t="s">
        <v>2472</v>
      </c>
      <c r="J1403" s="5" t="s">
        <v>20</v>
      </c>
      <c r="K1403" s="5" t="s">
        <v>32</v>
      </c>
      <c r="L1403" s="5" t="s">
        <v>21</v>
      </c>
      <c r="M1403" s="17">
        <v>77000</v>
      </c>
      <c r="N1403" s="17">
        <v>96000</v>
      </c>
      <c r="O1403" s="18">
        <v>86500</v>
      </c>
      <c r="P1403">
        <f t="shared" si="42"/>
        <v>0</v>
      </c>
      <c r="Q1403" t="str">
        <f t="shared" si="43"/>
        <v>Western Canada</v>
      </c>
      <c r="R1403">
        <f>IF(Table5[[#This Row],[Position]]="Data Analyst",1,0)</f>
        <v>0</v>
      </c>
      <c r="S1403">
        <f>IF(Table5[[#This Row],[Position]]="Data Engineer",1,0)</f>
        <v>0</v>
      </c>
      <c r="T1403">
        <f>IF(Table5[[#This Row],[Position]]="Risk Analyst",1,0)</f>
        <v>0</v>
      </c>
      <c r="U1403">
        <f>IF(Table5[[#This Row],[Position]]="System Analyst",1,0)</f>
        <v>1</v>
      </c>
      <c r="V1403">
        <f>IF(Table5[[#This Row],[Position]]="Business Analyst",1,0)</f>
        <v>0</v>
      </c>
    </row>
    <row r="1404" spans="1:22" x14ac:dyDescent="0.2">
      <c r="A1404" s="4" t="s">
        <v>55</v>
      </c>
      <c r="B1404" s="4" t="s">
        <v>2473</v>
      </c>
      <c r="C1404" s="4" t="s">
        <v>90</v>
      </c>
      <c r="D1404" s="4" t="s">
        <v>2474</v>
      </c>
      <c r="E1404" s="4" t="s">
        <v>204</v>
      </c>
      <c r="F1404" s="4" t="s">
        <v>204</v>
      </c>
      <c r="G1404" s="4" t="s">
        <v>204</v>
      </c>
      <c r="H1404" s="4" t="s">
        <v>31</v>
      </c>
      <c r="I1404" s="4" t="s">
        <v>2475</v>
      </c>
      <c r="J1404" s="4" t="s">
        <v>20</v>
      </c>
      <c r="K1404" s="4" t="s">
        <v>32</v>
      </c>
      <c r="L1404" s="4" t="s">
        <v>21</v>
      </c>
      <c r="M1404" s="15">
        <v>71000</v>
      </c>
      <c r="N1404" s="15">
        <v>101000</v>
      </c>
      <c r="O1404" s="16">
        <v>86000</v>
      </c>
      <c r="P1404">
        <f t="shared" si="42"/>
        <v>0</v>
      </c>
      <c r="Q1404" t="str">
        <f t="shared" si="43"/>
        <v>Central Canada</v>
      </c>
      <c r="R1404">
        <f>IF(Table5[[#This Row],[Position]]="Data Analyst",1,0)</f>
        <v>0</v>
      </c>
      <c r="S1404">
        <f>IF(Table5[[#This Row],[Position]]="Data Engineer",1,0)</f>
        <v>0</v>
      </c>
      <c r="T1404">
        <f>IF(Table5[[#This Row],[Position]]="Risk Analyst",1,0)</f>
        <v>0</v>
      </c>
      <c r="U1404">
        <f>IF(Table5[[#This Row],[Position]]="System Analyst",1,0)</f>
        <v>1</v>
      </c>
      <c r="V1404">
        <f>IF(Table5[[#This Row],[Position]]="Business Analyst",1,0)</f>
        <v>0</v>
      </c>
    </row>
    <row r="1405" spans="1:22" x14ac:dyDescent="0.2">
      <c r="A1405" s="5" t="s">
        <v>55</v>
      </c>
      <c r="B1405" s="5" t="s">
        <v>56</v>
      </c>
      <c r="C1405" s="5" t="s">
        <v>50</v>
      </c>
      <c r="D1405" s="5" t="s">
        <v>57</v>
      </c>
      <c r="E1405" s="5" t="s">
        <v>58</v>
      </c>
      <c r="F1405" s="5" t="s">
        <v>58</v>
      </c>
      <c r="G1405" s="5" t="s">
        <v>58</v>
      </c>
      <c r="H1405" s="5" t="s">
        <v>31</v>
      </c>
      <c r="I1405" s="5" t="s">
        <v>2476</v>
      </c>
      <c r="J1405" s="5" t="s">
        <v>20</v>
      </c>
      <c r="K1405" s="5" t="s">
        <v>32</v>
      </c>
      <c r="L1405" s="5" t="s">
        <v>21</v>
      </c>
      <c r="M1405" s="17">
        <v>53000</v>
      </c>
      <c r="N1405" s="17">
        <v>60000</v>
      </c>
      <c r="O1405" s="18">
        <v>56500</v>
      </c>
      <c r="P1405">
        <f t="shared" si="42"/>
        <v>0</v>
      </c>
      <c r="Q1405" t="str">
        <f t="shared" si="43"/>
        <v>Central Canada</v>
      </c>
      <c r="R1405">
        <f>IF(Table5[[#This Row],[Position]]="Data Analyst",1,0)</f>
        <v>0</v>
      </c>
      <c r="S1405">
        <f>IF(Table5[[#This Row],[Position]]="Data Engineer",1,0)</f>
        <v>0</v>
      </c>
      <c r="T1405">
        <f>IF(Table5[[#This Row],[Position]]="Risk Analyst",1,0)</f>
        <v>0</v>
      </c>
      <c r="U1405">
        <f>IF(Table5[[#This Row],[Position]]="System Analyst",1,0)</f>
        <v>0</v>
      </c>
      <c r="V1405">
        <f>IF(Table5[[#This Row],[Position]]="Business Analyst",1,0)</f>
        <v>0</v>
      </c>
    </row>
    <row r="1406" spans="1:22" x14ac:dyDescent="0.2">
      <c r="A1406" s="4" t="s">
        <v>55</v>
      </c>
      <c r="B1406" s="4" t="s">
        <v>56</v>
      </c>
      <c r="C1406" s="4" t="s">
        <v>50</v>
      </c>
      <c r="D1406" s="4" t="s">
        <v>57</v>
      </c>
      <c r="E1406" s="4" t="s">
        <v>58</v>
      </c>
      <c r="F1406" s="4" t="s">
        <v>58</v>
      </c>
      <c r="G1406" s="4" t="s">
        <v>58</v>
      </c>
      <c r="H1406" s="4" t="s">
        <v>186</v>
      </c>
      <c r="I1406" s="4" t="s">
        <v>2476</v>
      </c>
      <c r="J1406" s="4" t="s">
        <v>20</v>
      </c>
      <c r="K1406" s="4" t="s">
        <v>32</v>
      </c>
      <c r="L1406" s="4" t="s">
        <v>21</v>
      </c>
      <c r="M1406" s="15">
        <v>53000</v>
      </c>
      <c r="N1406" s="15">
        <v>60000</v>
      </c>
      <c r="O1406" s="16">
        <v>56500</v>
      </c>
      <c r="P1406">
        <f t="shared" si="42"/>
        <v>0</v>
      </c>
      <c r="Q1406" t="str">
        <f t="shared" si="43"/>
        <v>Atlantic Canada</v>
      </c>
      <c r="R1406">
        <f>IF(Table5[[#This Row],[Position]]="Data Analyst",1,0)</f>
        <v>0</v>
      </c>
      <c r="S1406">
        <f>IF(Table5[[#This Row],[Position]]="Data Engineer",1,0)</f>
        <v>0</v>
      </c>
      <c r="T1406">
        <f>IF(Table5[[#This Row],[Position]]="Risk Analyst",1,0)</f>
        <v>0</v>
      </c>
      <c r="U1406">
        <f>IF(Table5[[#This Row],[Position]]="System Analyst",1,0)</f>
        <v>0</v>
      </c>
      <c r="V1406">
        <f>IF(Table5[[#This Row],[Position]]="Business Analyst",1,0)</f>
        <v>0</v>
      </c>
    </row>
    <row r="1407" spans="1:22" x14ac:dyDescent="0.2">
      <c r="A1407" s="5" t="s">
        <v>55</v>
      </c>
      <c r="B1407" s="5" t="s">
        <v>56</v>
      </c>
      <c r="C1407" s="5" t="s">
        <v>50</v>
      </c>
      <c r="D1407" s="5" t="s">
        <v>57</v>
      </c>
      <c r="E1407" s="5" t="s">
        <v>58</v>
      </c>
      <c r="F1407" s="5" t="s">
        <v>58</v>
      </c>
      <c r="G1407" s="5" t="s">
        <v>58</v>
      </c>
      <c r="H1407" s="5" t="s">
        <v>146</v>
      </c>
      <c r="I1407" s="5" t="s">
        <v>2476</v>
      </c>
      <c r="J1407" s="5" t="s">
        <v>20</v>
      </c>
      <c r="K1407" s="5" t="s">
        <v>32</v>
      </c>
      <c r="L1407" s="5" t="s">
        <v>21</v>
      </c>
      <c r="M1407" s="17">
        <v>53000</v>
      </c>
      <c r="N1407" s="17">
        <v>60000</v>
      </c>
      <c r="O1407" s="18">
        <v>56500</v>
      </c>
      <c r="P1407">
        <f t="shared" si="42"/>
        <v>0</v>
      </c>
      <c r="Q1407" t="str">
        <f t="shared" si="43"/>
        <v>Central Canada</v>
      </c>
      <c r="R1407">
        <f>IF(Table5[[#This Row],[Position]]="Data Analyst",1,0)</f>
        <v>0</v>
      </c>
      <c r="S1407">
        <f>IF(Table5[[#This Row],[Position]]="Data Engineer",1,0)</f>
        <v>0</v>
      </c>
      <c r="T1407">
        <f>IF(Table5[[#This Row],[Position]]="Risk Analyst",1,0)</f>
        <v>0</v>
      </c>
      <c r="U1407">
        <f>IF(Table5[[#This Row],[Position]]="System Analyst",1,0)</f>
        <v>0</v>
      </c>
      <c r="V1407">
        <f>IF(Table5[[#This Row],[Position]]="Business Analyst",1,0)</f>
        <v>0</v>
      </c>
    </row>
    <row r="1408" spans="1:22" x14ac:dyDescent="0.2">
      <c r="A1408" s="4" t="s">
        <v>424</v>
      </c>
      <c r="B1408" s="4" t="s">
        <v>949</v>
      </c>
      <c r="C1408" s="4" t="s">
        <v>50</v>
      </c>
      <c r="D1408" s="4" t="s">
        <v>950</v>
      </c>
      <c r="E1408" s="4" t="s">
        <v>951</v>
      </c>
      <c r="F1408" s="4" t="s">
        <v>951</v>
      </c>
      <c r="G1408" s="4" t="s">
        <v>951</v>
      </c>
      <c r="H1408" s="4" t="s">
        <v>100</v>
      </c>
      <c r="I1408" s="4" t="s">
        <v>2477</v>
      </c>
      <c r="J1408" s="4" t="s">
        <v>20</v>
      </c>
      <c r="K1408" s="4" t="s">
        <v>32</v>
      </c>
      <c r="L1408" s="4" t="s">
        <v>481</v>
      </c>
      <c r="M1408" s="15">
        <v>94515.199999999997</v>
      </c>
      <c r="N1408" s="15">
        <v>111196.8</v>
      </c>
      <c r="O1408" s="16">
        <v>102856</v>
      </c>
      <c r="P1408">
        <f t="shared" si="42"/>
        <v>0</v>
      </c>
      <c r="Q1408" t="str">
        <f t="shared" si="43"/>
        <v>Western Canada</v>
      </c>
      <c r="R1408">
        <f>IF(Table5[[#This Row],[Position]]="Data Analyst",1,0)</f>
        <v>0</v>
      </c>
      <c r="S1408">
        <f>IF(Table5[[#This Row],[Position]]="Data Engineer",1,0)</f>
        <v>0</v>
      </c>
      <c r="T1408">
        <f>IF(Table5[[#This Row],[Position]]="Risk Analyst",1,0)</f>
        <v>0</v>
      </c>
      <c r="U1408">
        <f>IF(Table5[[#This Row],[Position]]="System Analyst",1,0)</f>
        <v>0</v>
      </c>
      <c r="V1408">
        <f>IF(Table5[[#This Row],[Position]]="Business Analyst",1,0)</f>
        <v>0</v>
      </c>
    </row>
    <row r="1409" spans="1:22" x14ac:dyDescent="0.2">
      <c r="A1409" s="5" t="s">
        <v>55</v>
      </c>
      <c r="B1409" s="5" t="s">
        <v>2478</v>
      </c>
      <c r="C1409" s="5" t="s">
        <v>50</v>
      </c>
      <c r="D1409" s="5" t="s">
        <v>2479</v>
      </c>
      <c r="E1409" s="5" t="s">
        <v>63</v>
      </c>
      <c r="F1409" s="5" t="s">
        <v>63</v>
      </c>
      <c r="G1409" s="5" t="s">
        <v>63</v>
      </c>
      <c r="H1409" s="5" t="s">
        <v>53</v>
      </c>
      <c r="I1409" s="5" t="s">
        <v>2480</v>
      </c>
      <c r="J1409" s="5" t="s">
        <v>20</v>
      </c>
      <c r="K1409" s="5" t="s">
        <v>32</v>
      </c>
      <c r="L1409" s="5" t="s">
        <v>93</v>
      </c>
      <c r="M1409" s="17">
        <v>59000</v>
      </c>
      <c r="N1409" s="17">
        <v>60000</v>
      </c>
      <c r="O1409" s="18">
        <v>59500</v>
      </c>
      <c r="P1409">
        <f t="shared" si="42"/>
        <v>0</v>
      </c>
      <c r="Q1409" t="str">
        <f t="shared" si="43"/>
        <v>Western Canada</v>
      </c>
      <c r="R1409">
        <f>IF(Table5[[#This Row],[Position]]="Data Analyst",1,0)</f>
        <v>0</v>
      </c>
      <c r="S1409">
        <f>IF(Table5[[#This Row],[Position]]="Data Engineer",1,0)</f>
        <v>0</v>
      </c>
      <c r="T1409">
        <f>IF(Table5[[#This Row],[Position]]="Risk Analyst",1,0)</f>
        <v>0</v>
      </c>
      <c r="U1409">
        <f>IF(Table5[[#This Row],[Position]]="System Analyst",1,0)</f>
        <v>0</v>
      </c>
      <c r="V1409">
        <f>IF(Table5[[#This Row],[Position]]="Business Analyst",1,0)</f>
        <v>0</v>
      </c>
    </row>
    <row r="1410" spans="1:22" x14ac:dyDescent="0.2">
      <c r="A1410" s="4" t="s">
        <v>88</v>
      </c>
      <c r="B1410" s="4" t="s">
        <v>353</v>
      </c>
      <c r="C1410" s="4" t="s">
        <v>50</v>
      </c>
      <c r="D1410" s="4" t="s">
        <v>354</v>
      </c>
      <c r="E1410" s="4" t="s">
        <v>2481</v>
      </c>
      <c r="F1410" s="4" t="s">
        <v>2481</v>
      </c>
      <c r="G1410" s="4" t="s">
        <v>2481</v>
      </c>
      <c r="H1410" s="4" t="s">
        <v>178</v>
      </c>
      <c r="I1410" s="4" t="s">
        <v>2482</v>
      </c>
      <c r="J1410" s="4" t="s">
        <v>20</v>
      </c>
      <c r="K1410" s="4" t="s">
        <v>32</v>
      </c>
      <c r="L1410" s="4" t="s">
        <v>46</v>
      </c>
      <c r="M1410" s="15">
        <v>85816.8</v>
      </c>
      <c r="N1410" s="15">
        <v>91520</v>
      </c>
      <c r="O1410" s="16">
        <v>88668.4</v>
      </c>
      <c r="P1410">
        <f t="shared" si="42"/>
        <v>0</v>
      </c>
      <c r="Q1410" t="str">
        <f t="shared" si="43"/>
        <v>Atlantic Canada</v>
      </c>
      <c r="R1410">
        <f>IF(Table5[[#This Row],[Position]]="Data Analyst",1,0)</f>
        <v>0</v>
      </c>
      <c r="S1410">
        <f>IF(Table5[[#This Row],[Position]]="Data Engineer",1,0)</f>
        <v>0</v>
      </c>
      <c r="T1410">
        <f>IF(Table5[[#This Row],[Position]]="Risk Analyst",1,0)</f>
        <v>0</v>
      </c>
      <c r="U1410">
        <f>IF(Table5[[#This Row],[Position]]="System Analyst",1,0)</f>
        <v>0</v>
      </c>
      <c r="V1410">
        <f>IF(Table5[[#This Row],[Position]]="Business Analyst",1,0)</f>
        <v>0</v>
      </c>
    </row>
    <row r="1411" spans="1:22" x14ac:dyDescent="0.2">
      <c r="A1411" s="5" t="s">
        <v>55</v>
      </c>
      <c r="B1411" s="5" t="s">
        <v>662</v>
      </c>
      <c r="C1411" s="5" t="s">
        <v>50</v>
      </c>
      <c r="D1411" s="5" t="s">
        <v>663</v>
      </c>
      <c r="E1411" s="5" t="s">
        <v>2483</v>
      </c>
      <c r="F1411" s="5" t="s">
        <v>2483</v>
      </c>
      <c r="G1411" s="5" t="s">
        <v>2483</v>
      </c>
      <c r="H1411" s="5" t="s">
        <v>2484</v>
      </c>
      <c r="I1411" s="5" t="s">
        <v>2485</v>
      </c>
      <c r="J1411" s="5" t="s">
        <v>20</v>
      </c>
      <c r="K1411" s="5" t="s">
        <v>32</v>
      </c>
      <c r="L1411" s="5" t="s">
        <v>46</v>
      </c>
      <c r="M1411" s="17">
        <v>68515.199999999997</v>
      </c>
      <c r="N1411" s="17">
        <v>76440</v>
      </c>
      <c r="O1411" s="18">
        <v>72477.600000000006</v>
      </c>
      <c r="P1411">
        <f t="shared" ref="P1411:P1474" si="44">IF(F1411="Remote",1,0)</f>
        <v>0</v>
      </c>
      <c r="Q1411" t="str">
        <f t="shared" ref="Q1411:Q1474" si="45">IF(OR(H1411="AB",H1411="BC",H1411="SK"),"Western Canada",
 IF(OR(H1411="ON",H1411="QC",H1411="MB"),"Central Canada",
 IF(OR(H1411="NS",H1411="NB",H1411="PE",H1411="NL"),"Atlantic Canada",
 "Northern Canada")))</f>
        <v>Northern Canada</v>
      </c>
      <c r="R1411">
        <f>IF(Table5[[#This Row],[Position]]="Data Analyst",1,0)</f>
        <v>0</v>
      </c>
      <c r="S1411">
        <f>IF(Table5[[#This Row],[Position]]="Data Engineer",1,0)</f>
        <v>0</v>
      </c>
      <c r="T1411">
        <f>IF(Table5[[#This Row],[Position]]="Risk Analyst",1,0)</f>
        <v>0</v>
      </c>
      <c r="U1411">
        <f>IF(Table5[[#This Row],[Position]]="System Analyst",1,0)</f>
        <v>0</v>
      </c>
      <c r="V1411">
        <f>IF(Table5[[#This Row],[Position]]="Business Analyst",1,0)</f>
        <v>0</v>
      </c>
    </row>
    <row r="1412" spans="1:22" x14ac:dyDescent="0.2">
      <c r="A1412" s="4" t="s">
        <v>81</v>
      </c>
      <c r="B1412" s="4" t="s">
        <v>217</v>
      </c>
      <c r="C1412" s="4" t="s">
        <v>23</v>
      </c>
      <c r="D1412" s="4" t="s">
        <v>1491</v>
      </c>
      <c r="E1412" s="4" t="s">
        <v>154</v>
      </c>
      <c r="F1412" s="4" t="s">
        <v>154</v>
      </c>
      <c r="G1412" s="4" t="s">
        <v>154</v>
      </c>
      <c r="H1412" s="4" t="s">
        <v>31</v>
      </c>
      <c r="I1412" s="4" t="s">
        <v>2486</v>
      </c>
      <c r="J1412" s="4" t="s">
        <v>45</v>
      </c>
      <c r="K1412" s="4" t="s">
        <v>32</v>
      </c>
      <c r="L1412" s="4" t="s">
        <v>33</v>
      </c>
      <c r="M1412" s="15">
        <v>62400</v>
      </c>
      <c r="N1412" s="15">
        <v>104000</v>
      </c>
      <c r="O1412" s="16">
        <v>83200</v>
      </c>
      <c r="P1412">
        <f t="shared" si="44"/>
        <v>0</v>
      </c>
      <c r="Q1412" t="str">
        <f t="shared" si="45"/>
        <v>Central Canada</v>
      </c>
      <c r="R1412">
        <f>IF(Table5[[#This Row],[Position]]="Data Analyst",1,0)</f>
        <v>0</v>
      </c>
      <c r="S1412">
        <f>IF(Table5[[#This Row],[Position]]="Data Engineer",1,0)</f>
        <v>0</v>
      </c>
      <c r="T1412">
        <f>IF(Table5[[#This Row],[Position]]="Risk Analyst",1,0)</f>
        <v>0</v>
      </c>
      <c r="U1412">
        <f>IF(Table5[[#This Row],[Position]]="System Analyst",1,0)</f>
        <v>0</v>
      </c>
      <c r="V1412">
        <f>IF(Table5[[#This Row],[Position]]="Business Analyst",1,0)</f>
        <v>1</v>
      </c>
    </row>
    <row r="1413" spans="1:22" x14ac:dyDescent="0.2">
      <c r="A1413" s="5" t="s">
        <v>88</v>
      </c>
      <c r="B1413" s="5" t="s">
        <v>321</v>
      </c>
      <c r="C1413" s="5" t="s">
        <v>90</v>
      </c>
      <c r="D1413" s="5" t="s">
        <v>885</v>
      </c>
      <c r="E1413" s="5" t="s">
        <v>2487</v>
      </c>
      <c r="F1413" s="5" t="s">
        <v>2487</v>
      </c>
      <c r="G1413" s="5" t="s">
        <v>2487</v>
      </c>
      <c r="H1413" s="5" t="s">
        <v>146</v>
      </c>
      <c r="I1413" s="5" t="s">
        <v>2488</v>
      </c>
      <c r="J1413" s="5" t="s">
        <v>20</v>
      </c>
      <c r="K1413" s="5" t="s">
        <v>32</v>
      </c>
      <c r="L1413" s="5" t="s">
        <v>33</v>
      </c>
      <c r="M1413" s="17">
        <v>85816.8</v>
      </c>
      <c r="N1413" s="17">
        <v>91520</v>
      </c>
      <c r="O1413" s="18">
        <v>88668.4</v>
      </c>
      <c r="P1413">
        <f t="shared" si="44"/>
        <v>0</v>
      </c>
      <c r="Q1413" t="str">
        <f t="shared" si="45"/>
        <v>Central Canada</v>
      </c>
      <c r="R1413">
        <f>IF(Table5[[#This Row],[Position]]="Data Analyst",1,0)</f>
        <v>0</v>
      </c>
      <c r="S1413">
        <f>IF(Table5[[#This Row],[Position]]="Data Engineer",1,0)</f>
        <v>0</v>
      </c>
      <c r="T1413">
        <f>IF(Table5[[#This Row],[Position]]="Risk Analyst",1,0)</f>
        <v>0</v>
      </c>
      <c r="U1413">
        <f>IF(Table5[[#This Row],[Position]]="System Analyst",1,0)</f>
        <v>1</v>
      </c>
      <c r="V1413">
        <f>IF(Table5[[#This Row],[Position]]="Business Analyst",1,0)</f>
        <v>0</v>
      </c>
    </row>
    <row r="1414" spans="1:22" x14ac:dyDescent="0.2">
      <c r="A1414" s="4" t="s">
        <v>88</v>
      </c>
      <c r="B1414" s="4" t="s">
        <v>537</v>
      </c>
      <c r="C1414" s="4" t="s">
        <v>90</v>
      </c>
      <c r="D1414" s="4" t="s">
        <v>1646</v>
      </c>
      <c r="E1414" s="4" t="s">
        <v>1647</v>
      </c>
      <c r="F1414" s="4" t="s">
        <v>1647</v>
      </c>
      <c r="G1414" s="4" t="s">
        <v>1647</v>
      </c>
      <c r="H1414" s="4" t="s">
        <v>31</v>
      </c>
      <c r="I1414" s="4" t="s">
        <v>2489</v>
      </c>
      <c r="J1414" s="4" t="s">
        <v>20</v>
      </c>
      <c r="K1414" s="4" t="s">
        <v>32</v>
      </c>
      <c r="L1414" s="4" t="s">
        <v>301</v>
      </c>
      <c r="M1414" s="15">
        <v>60000</v>
      </c>
      <c r="N1414" s="15">
        <v>98000</v>
      </c>
      <c r="O1414" s="16">
        <v>79000</v>
      </c>
      <c r="P1414">
        <f t="shared" si="44"/>
        <v>0</v>
      </c>
      <c r="Q1414" t="str">
        <f t="shared" si="45"/>
        <v>Central Canada</v>
      </c>
      <c r="R1414">
        <f>IF(Table5[[#This Row],[Position]]="Data Analyst",1,0)</f>
        <v>0</v>
      </c>
      <c r="S1414">
        <f>IF(Table5[[#This Row],[Position]]="Data Engineer",1,0)</f>
        <v>0</v>
      </c>
      <c r="T1414">
        <f>IF(Table5[[#This Row],[Position]]="Risk Analyst",1,0)</f>
        <v>0</v>
      </c>
      <c r="U1414">
        <f>IF(Table5[[#This Row],[Position]]="System Analyst",1,0)</f>
        <v>1</v>
      </c>
      <c r="V1414">
        <f>IF(Table5[[#This Row],[Position]]="Business Analyst",1,0)</f>
        <v>0</v>
      </c>
    </row>
    <row r="1415" spans="1:22" x14ac:dyDescent="0.2">
      <c r="A1415" s="5" t="s">
        <v>96</v>
      </c>
      <c r="B1415" s="5" t="s">
        <v>690</v>
      </c>
      <c r="C1415" s="5" t="s">
        <v>50</v>
      </c>
      <c r="D1415" s="5" t="s">
        <v>691</v>
      </c>
      <c r="E1415" s="5" t="s">
        <v>37</v>
      </c>
      <c r="F1415" s="5" t="s">
        <v>37</v>
      </c>
      <c r="G1415" s="5" t="s">
        <v>37</v>
      </c>
      <c r="H1415" s="5" t="s">
        <v>31</v>
      </c>
      <c r="I1415" s="5" t="s">
        <v>2490</v>
      </c>
      <c r="J1415" s="5" t="s">
        <v>20</v>
      </c>
      <c r="K1415" s="5" t="s">
        <v>32</v>
      </c>
      <c r="L1415" s="5" t="s">
        <v>21</v>
      </c>
      <c r="M1415" s="17">
        <v>71000</v>
      </c>
      <c r="N1415" s="17">
        <v>125000</v>
      </c>
      <c r="O1415" s="18">
        <v>98000</v>
      </c>
      <c r="P1415">
        <f t="shared" si="44"/>
        <v>0</v>
      </c>
      <c r="Q1415" t="str">
        <f t="shared" si="45"/>
        <v>Central Canada</v>
      </c>
      <c r="R1415">
        <f>IF(Table5[[#This Row],[Position]]="Data Analyst",1,0)</f>
        <v>0</v>
      </c>
      <c r="S1415">
        <f>IF(Table5[[#This Row],[Position]]="Data Engineer",1,0)</f>
        <v>0</v>
      </c>
      <c r="T1415">
        <f>IF(Table5[[#This Row],[Position]]="Risk Analyst",1,0)</f>
        <v>0</v>
      </c>
      <c r="U1415">
        <f>IF(Table5[[#This Row],[Position]]="System Analyst",1,0)</f>
        <v>0</v>
      </c>
      <c r="V1415">
        <f>IF(Table5[[#This Row],[Position]]="Business Analyst",1,0)</f>
        <v>0</v>
      </c>
    </row>
    <row r="1416" spans="1:22" x14ac:dyDescent="0.2">
      <c r="A1416" s="4" t="s">
        <v>81</v>
      </c>
      <c r="B1416" s="4" t="s">
        <v>1062</v>
      </c>
      <c r="C1416" s="4" t="s">
        <v>23</v>
      </c>
      <c r="D1416" s="4" t="s">
        <v>1063</v>
      </c>
      <c r="E1416" s="4" t="s">
        <v>323</v>
      </c>
      <c r="F1416" s="4" t="s">
        <v>323</v>
      </c>
      <c r="G1416" s="4" t="s">
        <v>323</v>
      </c>
      <c r="H1416" s="4" t="s">
        <v>53</v>
      </c>
      <c r="I1416" s="4" t="s">
        <v>2172</v>
      </c>
      <c r="J1416" s="4" t="s">
        <v>20</v>
      </c>
      <c r="K1416" s="4" t="s">
        <v>32</v>
      </c>
      <c r="L1416" s="4" t="s">
        <v>21</v>
      </c>
      <c r="M1416" s="15">
        <v>38000</v>
      </c>
      <c r="N1416" s="15">
        <v>57200</v>
      </c>
      <c r="O1416" s="16">
        <v>47600</v>
      </c>
      <c r="P1416">
        <f t="shared" si="44"/>
        <v>0</v>
      </c>
      <c r="Q1416" t="str">
        <f t="shared" si="45"/>
        <v>Western Canada</v>
      </c>
      <c r="R1416">
        <f>IF(Table5[[#This Row],[Position]]="Data Analyst",1,0)</f>
        <v>0</v>
      </c>
      <c r="S1416">
        <f>IF(Table5[[#This Row],[Position]]="Data Engineer",1,0)</f>
        <v>0</v>
      </c>
      <c r="T1416">
        <f>IF(Table5[[#This Row],[Position]]="Risk Analyst",1,0)</f>
        <v>0</v>
      </c>
      <c r="U1416">
        <f>IF(Table5[[#This Row],[Position]]="System Analyst",1,0)</f>
        <v>0</v>
      </c>
      <c r="V1416">
        <f>IF(Table5[[#This Row],[Position]]="Business Analyst",1,0)</f>
        <v>1</v>
      </c>
    </row>
    <row r="1417" spans="1:22" x14ac:dyDescent="0.2">
      <c r="A1417" s="5" t="s">
        <v>81</v>
      </c>
      <c r="B1417" s="5" t="s">
        <v>1062</v>
      </c>
      <c r="C1417" s="5" t="s">
        <v>23</v>
      </c>
      <c r="D1417" s="5" t="s">
        <v>1063</v>
      </c>
      <c r="E1417" s="5" t="s">
        <v>323</v>
      </c>
      <c r="F1417" s="5" t="s">
        <v>323</v>
      </c>
      <c r="G1417" s="5" t="s">
        <v>323</v>
      </c>
      <c r="H1417" s="5" t="s">
        <v>146</v>
      </c>
      <c r="I1417" s="5" t="s">
        <v>2172</v>
      </c>
      <c r="J1417" s="5" t="s">
        <v>20</v>
      </c>
      <c r="K1417" s="5" t="s">
        <v>32</v>
      </c>
      <c r="L1417" s="5" t="s">
        <v>21</v>
      </c>
      <c r="M1417" s="17">
        <v>38000</v>
      </c>
      <c r="N1417" s="17">
        <v>57200</v>
      </c>
      <c r="O1417" s="18">
        <v>47600</v>
      </c>
      <c r="P1417">
        <f t="shared" si="44"/>
        <v>0</v>
      </c>
      <c r="Q1417" t="str">
        <f t="shared" si="45"/>
        <v>Central Canada</v>
      </c>
      <c r="R1417">
        <f>IF(Table5[[#This Row],[Position]]="Data Analyst",1,0)</f>
        <v>0</v>
      </c>
      <c r="S1417">
        <f>IF(Table5[[#This Row],[Position]]="Data Engineer",1,0)</f>
        <v>0</v>
      </c>
      <c r="T1417">
        <f>IF(Table5[[#This Row],[Position]]="Risk Analyst",1,0)</f>
        <v>0</v>
      </c>
      <c r="U1417">
        <f>IF(Table5[[#This Row],[Position]]="System Analyst",1,0)</f>
        <v>0</v>
      </c>
      <c r="V1417">
        <f>IF(Table5[[#This Row],[Position]]="Business Analyst",1,0)</f>
        <v>1</v>
      </c>
    </row>
    <row r="1418" spans="1:22" x14ac:dyDescent="0.2">
      <c r="A1418" s="4" t="s">
        <v>81</v>
      </c>
      <c r="B1418" s="4" t="s">
        <v>1062</v>
      </c>
      <c r="C1418" s="4" t="s">
        <v>23</v>
      </c>
      <c r="D1418" s="4" t="s">
        <v>1063</v>
      </c>
      <c r="E1418" s="4" t="s">
        <v>323</v>
      </c>
      <c r="F1418" s="4" t="s">
        <v>323</v>
      </c>
      <c r="G1418" s="4" t="s">
        <v>323</v>
      </c>
      <c r="H1418" s="4" t="s">
        <v>178</v>
      </c>
      <c r="I1418" s="4" t="s">
        <v>2172</v>
      </c>
      <c r="J1418" s="4" t="s">
        <v>20</v>
      </c>
      <c r="K1418" s="4" t="s">
        <v>32</v>
      </c>
      <c r="L1418" s="4" t="s">
        <v>21</v>
      </c>
      <c r="M1418" s="15">
        <v>38000</v>
      </c>
      <c r="N1418" s="15">
        <v>57200</v>
      </c>
      <c r="O1418" s="16">
        <v>47600</v>
      </c>
      <c r="P1418">
        <f t="shared" si="44"/>
        <v>0</v>
      </c>
      <c r="Q1418" t="str">
        <f t="shared" si="45"/>
        <v>Atlantic Canada</v>
      </c>
      <c r="R1418">
        <f>IF(Table5[[#This Row],[Position]]="Data Analyst",1,0)</f>
        <v>0</v>
      </c>
      <c r="S1418">
        <f>IF(Table5[[#This Row],[Position]]="Data Engineer",1,0)</f>
        <v>0</v>
      </c>
      <c r="T1418">
        <f>IF(Table5[[#This Row],[Position]]="Risk Analyst",1,0)</f>
        <v>0</v>
      </c>
      <c r="U1418">
        <f>IF(Table5[[#This Row],[Position]]="System Analyst",1,0)</f>
        <v>0</v>
      </c>
      <c r="V1418">
        <f>IF(Table5[[#This Row],[Position]]="Business Analyst",1,0)</f>
        <v>1</v>
      </c>
    </row>
    <row r="1419" spans="1:22" x14ac:dyDescent="0.2">
      <c r="A1419" s="5" t="s">
        <v>13</v>
      </c>
      <c r="B1419" s="5" t="s">
        <v>2491</v>
      </c>
      <c r="C1419" s="5" t="s">
        <v>50</v>
      </c>
      <c r="D1419" s="5" t="s">
        <v>404</v>
      </c>
      <c r="E1419" s="5" t="s">
        <v>37</v>
      </c>
      <c r="F1419" s="5" t="s">
        <v>37</v>
      </c>
      <c r="G1419" s="5" t="s">
        <v>37</v>
      </c>
      <c r="H1419" s="5" t="s">
        <v>31</v>
      </c>
      <c r="I1419" s="5" t="s">
        <v>2492</v>
      </c>
      <c r="J1419" s="5" t="s">
        <v>20</v>
      </c>
      <c r="K1419" s="5" t="s">
        <v>32</v>
      </c>
      <c r="L1419" s="5" t="s">
        <v>21</v>
      </c>
      <c r="M1419" s="17">
        <v>59000</v>
      </c>
      <c r="N1419" s="17">
        <v>67000</v>
      </c>
      <c r="O1419" s="18">
        <v>63000</v>
      </c>
      <c r="P1419">
        <f t="shared" si="44"/>
        <v>0</v>
      </c>
      <c r="Q1419" t="str">
        <f t="shared" si="45"/>
        <v>Central Canada</v>
      </c>
      <c r="R1419">
        <f>IF(Table5[[#This Row],[Position]]="Data Analyst",1,0)</f>
        <v>0</v>
      </c>
      <c r="S1419">
        <f>IF(Table5[[#This Row],[Position]]="Data Engineer",1,0)</f>
        <v>0</v>
      </c>
      <c r="T1419">
        <f>IF(Table5[[#This Row],[Position]]="Risk Analyst",1,0)</f>
        <v>0</v>
      </c>
      <c r="U1419">
        <f>IF(Table5[[#This Row],[Position]]="System Analyst",1,0)</f>
        <v>0</v>
      </c>
      <c r="V1419">
        <f>IF(Table5[[#This Row],[Position]]="Business Analyst",1,0)</f>
        <v>0</v>
      </c>
    </row>
    <row r="1420" spans="1:22" x14ac:dyDescent="0.2">
      <c r="A1420" s="4" t="s">
        <v>105</v>
      </c>
      <c r="B1420" s="4" t="s">
        <v>510</v>
      </c>
      <c r="C1420" s="4" t="s">
        <v>28</v>
      </c>
      <c r="D1420" s="4" t="s">
        <v>404</v>
      </c>
      <c r="E1420" s="4" t="s">
        <v>319</v>
      </c>
      <c r="F1420" s="4" t="s">
        <v>319</v>
      </c>
      <c r="G1420" s="4" t="s">
        <v>319</v>
      </c>
      <c r="H1420" s="4" t="s">
        <v>31</v>
      </c>
      <c r="I1420" s="4" t="s">
        <v>2493</v>
      </c>
      <c r="J1420" s="4" t="s">
        <v>45</v>
      </c>
      <c r="K1420" s="4" t="s">
        <v>32</v>
      </c>
      <c r="L1420" s="4" t="s">
        <v>21</v>
      </c>
      <c r="M1420" s="15">
        <v>82000</v>
      </c>
      <c r="N1420" s="15">
        <v>89000</v>
      </c>
      <c r="O1420" s="16">
        <v>85500</v>
      </c>
      <c r="P1420">
        <f t="shared" si="44"/>
        <v>0</v>
      </c>
      <c r="Q1420" t="str">
        <f t="shared" si="45"/>
        <v>Central Canada</v>
      </c>
      <c r="R1420">
        <f>IF(Table5[[#This Row],[Position]]="Data Analyst",1,0)</f>
        <v>1</v>
      </c>
      <c r="S1420">
        <f>IF(Table5[[#This Row],[Position]]="Data Engineer",1,0)</f>
        <v>0</v>
      </c>
      <c r="T1420">
        <f>IF(Table5[[#This Row],[Position]]="Risk Analyst",1,0)</f>
        <v>0</v>
      </c>
      <c r="U1420">
        <f>IF(Table5[[#This Row],[Position]]="System Analyst",1,0)</f>
        <v>0</v>
      </c>
      <c r="V1420">
        <f>IF(Table5[[#This Row],[Position]]="Business Analyst",1,0)</f>
        <v>0</v>
      </c>
    </row>
    <row r="1421" spans="1:22" x14ac:dyDescent="0.2">
      <c r="A1421" s="5" t="s">
        <v>48</v>
      </c>
      <c r="B1421" s="5" t="s">
        <v>2494</v>
      </c>
      <c r="C1421" s="5" t="s">
        <v>50</v>
      </c>
      <c r="D1421" s="5" t="s">
        <v>1921</v>
      </c>
      <c r="E1421" s="5" t="s">
        <v>37</v>
      </c>
      <c r="F1421" s="5" t="s">
        <v>37</v>
      </c>
      <c r="G1421" s="5" t="s">
        <v>37</v>
      </c>
      <c r="H1421" s="5" t="s">
        <v>31</v>
      </c>
      <c r="I1421" s="5" t="s">
        <v>2495</v>
      </c>
      <c r="J1421" s="5" t="s">
        <v>45</v>
      </c>
      <c r="K1421" s="5" t="s">
        <v>32</v>
      </c>
      <c r="L1421" s="5" t="s">
        <v>21</v>
      </c>
      <c r="M1421" s="17">
        <v>59000</v>
      </c>
      <c r="N1421" s="17">
        <v>62000</v>
      </c>
      <c r="O1421" s="18">
        <v>60500</v>
      </c>
      <c r="P1421">
        <f t="shared" si="44"/>
        <v>0</v>
      </c>
      <c r="Q1421" t="str">
        <f t="shared" si="45"/>
        <v>Central Canada</v>
      </c>
      <c r="R1421">
        <f>IF(Table5[[#This Row],[Position]]="Data Analyst",1,0)</f>
        <v>0</v>
      </c>
      <c r="S1421">
        <f>IF(Table5[[#This Row],[Position]]="Data Engineer",1,0)</f>
        <v>0</v>
      </c>
      <c r="T1421">
        <f>IF(Table5[[#This Row],[Position]]="Risk Analyst",1,0)</f>
        <v>0</v>
      </c>
      <c r="U1421">
        <f>IF(Table5[[#This Row],[Position]]="System Analyst",1,0)</f>
        <v>0</v>
      </c>
      <c r="V1421">
        <f>IF(Table5[[#This Row],[Position]]="Business Analyst",1,0)</f>
        <v>0</v>
      </c>
    </row>
    <row r="1422" spans="1:22" x14ac:dyDescent="0.2">
      <c r="A1422" s="4" t="s">
        <v>81</v>
      </c>
      <c r="B1422" s="4" t="s">
        <v>1267</v>
      </c>
      <c r="C1422" s="4" t="s">
        <v>50</v>
      </c>
      <c r="D1422" s="4" t="s">
        <v>1268</v>
      </c>
      <c r="E1422" s="4" t="s">
        <v>154</v>
      </c>
      <c r="F1422" s="4" t="s">
        <v>154</v>
      </c>
      <c r="G1422" s="4" t="s">
        <v>154</v>
      </c>
      <c r="H1422" s="4" t="s">
        <v>31</v>
      </c>
      <c r="I1422" s="4" t="s">
        <v>2496</v>
      </c>
      <c r="J1422" s="4" t="s">
        <v>20</v>
      </c>
      <c r="K1422" s="4" t="s">
        <v>32</v>
      </c>
      <c r="L1422" s="4" t="s">
        <v>21</v>
      </c>
      <c r="M1422" s="15">
        <v>47000</v>
      </c>
      <c r="N1422" s="15">
        <v>60000</v>
      </c>
      <c r="O1422" s="16">
        <v>53500</v>
      </c>
      <c r="P1422">
        <f t="shared" si="44"/>
        <v>0</v>
      </c>
      <c r="Q1422" t="str">
        <f t="shared" si="45"/>
        <v>Central Canada</v>
      </c>
      <c r="R1422">
        <f>IF(Table5[[#This Row],[Position]]="Data Analyst",1,0)</f>
        <v>0</v>
      </c>
      <c r="S1422">
        <f>IF(Table5[[#This Row],[Position]]="Data Engineer",1,0)</f>
        <v>0</v>
      </c>
      <c r="T1422">
        <f>IF(Table5[[#This Row],[Position]]="Risk Analyst",1,0)</f>
        <v>0</v>
      </c>
      <c r="U1422">
        <f>IF(Table5[[#This Row],[Position]]="System Analyst",1,0)</f>
        <v>0</v>
      </c>
      <c r="V1422">
        <f>IF(Table5[[#This Row],[Position]]="Business Analyst",1,0)</f>
        <v>0</v>
      </c>
    </row>
    <row r="1423" spans="1:22" x14ac:dyDescent="0.2">
      <c r="A1423" s="5" t="s">
        <v>22</v>
      </c>
      <c r="B1423" s="5" t="s">
        <v>23</v>
      </c>
      <c r="C1423" s="5" t="s">
        <v>23</v>
      </c>
      <c r="D1423" s="5" t="s">
        <v>1225</v>
      </c>
      <c r="E1423" s="5" t="s">
        <v>99</v>
      </c>
      <c r="F1423" s="5" t="s">
        <v>99</v>
      </c>
      <c r="G1423" s="5" t="s">
        <v>99</v>
      </c>
      <c r="H1423" s="5" t="s">
        <v>100</v>
      </c>
      <c r="I1423" s="5" t="s">
        <v>2497</v>
      </c>
      <c r="J1423" s="5" t="s">
        <v>20</v>
      </c>
      <c r="K1423" s="5" t="s">
        <v>32</v>
      </c>
      <c r="L1423" s="5" t="s">
        <v>101</v>
      </c>
      <c r="M1423" s="17">
        <v>75000</v>
      </c>
      <c r="N1423" s="17">
        <v>95000</v>
      </c>
      <c r="O1423" s="18">
        <v>85000</v>
      </c>
      <c r="P1423">
        <f t="shared" si="44"/>
        <v>0</v>
      </c>
      <c r="Q1423" t="str">
        <f t="shared" si="45"/>
        <v>Western Canada</v>
      </c>
      <c r="R1423">
        <f>IF(Table5[[#This Row],[Position]]="Data Analyst",1,0)</f>
        <v>0</v>
      </c>
      <c r="S1423">
        <f>IF(Table5[[#This Row],[Position]]="Data Engineer",1,0)</f>
        <v>0</v>
      </c>
      <c r="T1423">
        <f>IF(Table5[[#This Row],[Position]]="Risk Analyst",1,0)</f>
        <v>0</v>
      </c>
      <c r="U1423">
        <f>IF(Table5[[#This Row],[Position]]="System Analyst",1,0)</f>
        <v>0</v>
      </c>
      <c r="V1423">
        <f>IF(Table5[[#This Row],[Position]]="Business Analyst",1,0)</f>
        <v>1</v>
      </c>
    </row>
    <row r="1424" spans="1:22" x14ac:dyDescent="0.2">
      <c r="A1424" s="4" t="s">
        <v>26</v>
      </c>
      <c r="B1424" s="4" t="s">
        <v>2498</v>
      </c>
      <c r="C1424" s="4" t="s">
        <v>28</v>
      </c>
      <c r="D1424" s="4" t="s">
        <v>2499</v>
      </c>
      <c r="E1424" s="4" t="s">
        <v>37</v>
      </c>
      <c r="F1424" s="4" t="s">
        <v>37</v>
      </c>
      <c r="G1424" s="4" t="s">
        <v>37</v>
      </c>
      <c r="H1424" s="4" t="s">
        <v>31</v>
      </c>
      <c r="I1424" s="4" t="s">
        <v>2500</v>
      </c>
      <c r="J1424" s="4" t="s">
        <v>20</v>
      </c>
      <c r="K1424" s="4" t="s">
        <v>32</v>
      </c>
      <c r="L1424" s="4" t="s">
        <v>46</v>
      </c>
      <c r="M1424" s="15">
        <v>70000</v>
      </c>
      <c r="N1424" s="15">
        <v>70000</v>
      </c>
      <c r="O1424" s="16">
        <v>70000</v>
      </c>
      <c r="P1424">
        <f t="shared" si="44"/>
        <v>0</v>
      </c>
      <c r="Q1424" t="str">
        <f t="shared" si="45"/>
        <v>Central Canada</v>
      </c>
      <c r="R1424">
        <f>IF(Table5[[#This Row],[Position]]="Data Analyst",1,0)</f>
        <v>1</v>
      </c>
      <c r="S1424">
        <f>IF(Table5[[#This Row],[Position]]="Data Engineer",1,0)</f>
        <v>0</v>
      </c>
      <c r="T1424">
        <f>IF(Table5[[#This Row],[Position]]="Risk Analyst",1,0)</f>
        <v>0</v>
      </c>
      <c r="U1424">
        <f>IF(Table5[[#This Row],[Position]]="System Analyst",1,0)</f>
        <v>0</v>
      </c>
      <c r="V1424">
        <f>IF(Table5[[#This Row],[Position]]="Business Analyst",1,0)</f>
        <v>0</v>
      </c>
    </row>
    <row r="1425" spans="1:22" x14ac:dyDescent="0.2">
      <c r="A1425" s="5" t="s">
        <v>55</v>
      </c>
      <c r="B1425" s="5" t="s">
        <v>584</v>
      </c>
      <c r="C1425" s="5" t="s">
        <v>50</v>
      </c>
      <c r="D1425" s="5" t="s">
        <v>585</v>
      </c>
      <c r="E1425" s="5" t="s">
        <v>154</v>
      </c>
      <c r="F1425" s="5" t="s">
        <v>154</v>
      </c>
      <c r="G1425" s="5" t="s">
        <v>154</v>
      </c>
      <c r="H1425" s="5" t="s">
        <v>31</v>
      </c>
      <c r="I1425" s="5" t="s">
        <v>2501</v>
      </c>
      <c r="J1425" s="5" t="s">
        <v>20</v>
      </c>
      <c r="K1425" s="5" t="s">
        <v>32</v>
      </c>
      <c r="L1425" s="5" t="s">
        <v>33</v>
      </c>
      <c r="M1425" s="17">
        <v>68000</v>
      </c>
      <c r="N1425" s="17">
        <v>88300</v>
      </c>
      <c r="O1425" s="18">
        <v>78150</v>
      </c>
      <c r="P1425">
        <f t="shared" si="44"/>
        <v>0</v>
      </c>
      <c r="Q1425" t="str">
        <f t="shared" si="45"/>
        <v>Central Canada</v>
      </c>
      <c r="R1425">
        <f>IF(Table5[[#This Row],[Position]]="Data Analyst",1,0)</f>
        <v>0</v>
      </c>
      <c r="S1425">
        <f>IF(Table5[[#This Row],[Position]]="Data Engineer",1,0)</f>
        <v>0</v>
      </c>
      <c r="T1425">
        <f>IF(Table5[[#This Row],[Position]]="Risk Analyst",1,0)</f>
        <v>0</v>
      </c>
      <c r="U1425">
        <f>IF(Table5[[#This Row],[Position]]="System Analyst",1,0)</f>
        <v>0</v>
      </c>
      <c r="V1425">
        <f>IF(Table5[[#This Row],[Position]]="Business Analyst",1,0)</f>
        <v>0</v>
      </c>
    </row>
    <row r="1426" spans="1:22" x14ac:dyDescent="0.2">
      <c r="A1426" s="4" t="s">
        <v>424</v>
      </c>
      <c r="B1426" s="4" t="s">
        <v>803</v>
      </c>
      <c r="C1426" s="4" t="s">
        <v>50</v>
      </c>
      <c r="D1426" s="4" t="s">
        <v>804</v>
      </c>
      <c r="E1426" s="4" t="s">
        <v>556</v>
      </c>
      <c r="F1426" s="4" t="s">
        <v>556</v>
      </c>
      <c r="G1426" s="4" t="s">
        <v>556</v>
      </c>
      <c r="H1426" s="4" t="s">
        <v>31</v>
      </c>
      <c r="I1426" s="4" t="s">
        <v>2502</v>
      </c>
      <c r="J1426" s="4" t="s">
        <v>20</v>
      </c>
      <c r="K1426" s="4" t="s">
        <v>32</v>
      </c>
      <c r="L1426" s="4" t="s">
        <v>21</v>
      </c>
      <c r="M1426" s="15">
        <v>60000</v>
      </c>
      <c r="N1426" s="15">
        <v>70000</v>
      </c>
      <c r="O1426" s="16">
        <v>65000</v>
      </c>
      <c r="P1426">
        <f t="shared" si="44"/>
        <v>0</v>
      </c>
      <c r="Q1426" t="str">
        <f t="shared" si="45"/>
        <v>Central Canada</v>
      </c>
      <c r="R1426">
        <f>IF(Table5[[#This Row],[Position]]="Data Analyst",1,0)</f>
        <v>0</v>
      </c>
      <c r="S1426">
        <f>IF(Table5[[#This Row],[Position]]="Data Engineer",1,0)</f>
        <v>0</v>
      </c>
      <c r="T1426">
        <f>IF(Table5[[#This Row],[Position]]="Risk Analyst",1,0)</f>
        <v>0</v>
      </c>
      <c r="U1426">
        <f>IF(Table5[[#This Row],[Position]]="System Analyst",1,0)</f>
        <v>0</v>
      </c>
      <c r="V1426">
        <f>IF(Table5[[#This Row],[Position]]="Business Analyst",1,0)</f>
        <v>0</v>
      </c>
    </row>
    <row r="1427" spans="1:22" x14ac:dyDescent="0.2">
      <c r="A1427" s="5" t="s">
        <v>105</v>
      </c>
      <c r="B1427" s="5" t="s">
        <v>548</v>
      </c>
      <c r="C1427" s="5" t="s">
        <v>28</v>
      </c>
      <c r="D1427" s="5" t="s">
        <v>549</v>
      </c>
      <c r="E1427" s="5" t="s">
        <v>30</v>
      </c>
      <c r="F1427" s="5" t="s">
        <v>30</v>
      </c>
      <c r="G1427" s="5" t="s">
        <v>30</v>
      </c>
      <c r="H1427" s="5" t="s">
        <v>31</v>
      </c>
      <c r="I1427" s="5" t="s">
        <v>2503</v>
      </c>
      <c r="J1427" s="5" t="s">
        <v>45</v>
      </c>
      <c r="K1427" s="5" t="s">
        <v>32</v>
      </c>
      <c r="L1427" s="5" t="s">
        <v>21</v>
      </c>
      <c r="M1427" s="17">
        <v>37440</v>
      </c>
      <c r="N1427" s="17">
        <v>57200</v>
      </c>
      <c r="O1427" s="18">
        <v>47320</v>
      </c>
      <c r="P1427">
        <f t="shared" si="44"/>
        <v>0</v>
      </c>
      <c r="Q1427" t="str">
        <f t="shared" si="45"/>
        <v>Central Canada</v>
      </c>
      <c r="R1427">
        <f>IF(Table5[[#This Row],[Position]]="Data Analyst",1,0)</f>
        <v>1</v>
      </c>
      <c r="S1427">
        <f>IF(Table5[[#This Row],[Position]]="Data Engineer",1,0)</f>
        <v>0</v>
      </c>
      <c r="T1427">
        <f>IF(Table5[[#This Row],[Position]]="Risk Analyst",1,0)</f>
        <v>0</v>
      </c>
      <c r="U1427">
        <f>IF(Table5[[#This Row],[Position]]="System Analyst",1,0)</f>
        <v>0</v>
      </c>
      <c r="V1427">
        <f>IF(Table5[[#This Row],[Position]]="Business Analyst",1,0)</f>
        <v>0</v>
      </c>
    </row>
    <row r="1428" spans="1:22" x14ac:dyDescent="0.2">
      <c r="A1428" s="4" t="s">
        <v>105</v>
      </c>
      <c r="B1428" s="4" t="s">
        <v>1663</v>
      </c>
      <c r="C1428" s="4" t="s">
        <v>28</v>
      </c>
      <c r="D1428" s="4" t="s">
        <v>1664</v>
      </c>
      <c r="E1428" s="4" t="s">
        <v>1835</v>
      </c>
      <c r="F1428" s="4" t="s">
        <v>1835</v>
      </c>
      <c r="G1428" s="4" t="s">
        <v>1835</v>
      </c>
      <c r="H1428" s="4" t="s">
        <v>146</v>
      </c>
      <c r="I1428" s="4" t="s">
        <v>2504</v>
      </c>
      <c r="J1428" s="4" t="s">
        <v>20</v>
      </c>
      <c r="K1428" s="4" t="s">
        <v>32</v>
      </c>
      <c r="L1428" s="4" t="s">
        <v>21</v>
      </c>
      <c r="M1428" s="15">
        <v>55000</v>
      </c>
      <c r="N1428" s="15">
        <v>86000</v>
      </c>
      <c r="O1428" s="16">
        <v>70500</v>
      </c>
      <c r="P1428">
        <f t="shared" si="44"/>
        <v>0</v>
      </c>
      <c r="Q1428" t="str">
        <f t="shared" si="45"/>
        <v>Central Canada</v>
      </c>
      <c r="R1428">
        <f>IF(Table5[[#This Row],[Position]]="Data Analyst",1,0)</f>
        <v>1</v>
      </c>
      <c r="S1428">
        <f>IF(Table5[[#This Row],[Position]]="Data Engineer",1,0)</f>
        <v>0</v>
      </c>
      <c r="T1428">
        <f>IF(Table5[[#This Row],[Position]]="Risk Analyst",1,0)</f>
        <v>0</v>
      </c>
      <c r="U1428">
        <f>IF(Table5[[#This Row],[Position]]="System Analyst",1,0)</f>
        <v>0</v>
      </c>
      <c r="V1428">
        <f>IF(Table5[[#This Row],[Position]]="Business Analyst",1,0)</f>
        <v>0</v>
      </c>
    </row>
    <row r="1429" spans="1:22" x14ac:dyDescent="0.2">
      <c r="A1429" s="5" t="s">
        <v>26</v>
      </c>
      <c r="B1429" s="5" t="s">
        <v>1310</v>
      </c>
      <c r="C1429" s="5" t="s">
        <v>28</v>
      </c>
      <c r="D1429" s="5" t="s">
        <v>1311</v>
      </c>
      <c r="E1429" s="5" t="s">
        <v>610</v>
      </c>
      <c r="F1429" s="5" t="s">
        <v>610</v>
      </c>
      <c r="G1429" s="5" t="s">
        <v>610</v>
      </c>
      <c r="H1429" s="5" t="s">
        <v>100</v>
      </c>
      <c r="I1429" s="5" t="s">
        <v>2505</v>
      </c>
      <c r="J1429" s="5" t="s">
        <v>20</v>
      </c>
      <c r="K1429" s="5" t="s">
        <v>32</v>
      </c>
      <c r="L1429" s="5" t="s">
        <v>21</v>
      </c>
      <c r="M1429" s="17">
        <v>62000</v>
      </c>
      <c r="N1429" s="17">
        <v>67000</v>
      </c>
      <c r="O1429" s="18">
        <v>64500</v>
      </c>
      <c r="P1429">
        <f t="shared" si="44"/>
        <v>0</v>
      </c>
      <c r="Q1429" t="str">
        <f t="shared" si="45"/>
        <v>Western Canada</v>
      </c>
      <c r="R1429">
        <f>IF(Table5[[#This Row],[Position]]="Data Analyst",1,0)</f>
        <v>1</v>
      </c>
      <c r="S1429">
        <f>IF(Table5[[#This Row],[Position]]="Data Engineer",1,0)</f>
        <v>0</v>
      </c>
      <c r="T1429">
        <f>IF(Table5[[#This Row],[Position]]="Risk Analyst",1,0)</f>
        <v>0</v>
      </c>
      <c r="U1429">
        <f>IF(Table5[[#This Row],[Position]]="System Analyst",1,0)</f>
        <v>0</v>
      </c>
      <c r="V1429">
        <f>IF(Table5[[#This Row],[Position]]="Business Analyst",1,0)</f>
        <v>0</v>
      </c>
    </row>
    <row r="1430" spans="1:22" x14ac:dyDescent="0.2">
      <c r="A1430" s="4" t="s">
        <v>22</v>
      </c>
      <c r="B1430" s="4" t="s">
        <v>23</v>
      </c>
      <c r="C1430" s="4" t="s">
        <v>23</v>
      </c>
      <c r="D1430" s="4" t="s">
        <v>785</v>
      </c>
      <c r="E1430" s="4" t="s">
        <v>123</v>
      </c>
      <c r="F1430" s="4" t="s">
        <v>123</v>
      </c>
      <c r="G1430" s="4" t="s">
        <v>123</v>
      </c>
      <c r="H1430" s="4" t="s">
        <v>31</v>
      </c>
      <c r="I1430" s="4" t="s">
        <v>2506</v>
      </c>
      <c r="J1430" s="4" t="s">
        <v>20</v>
      </c>
      <c r="K1430" s="4" t="s">
        <v>32</v>
      </c>
      <c r="L1430" s="4" t="s">
        <v>46</v>
      </c>
      <c r="M1430" s="15">
        <v>65000</v>
      </c>
      <c r="N1430" s="15">
        <v>87000</v>
      </c>
      <c r="O1430" s="16">
        <v>76000</v>
      </c>
      <c r="P1430">
        <f t="shared" si="44"/>
        <v>0</v>
      </c>
      <c r="Q1430" t="str">
        <f t="shared" si="45"/>
        <v>Central Canada</v>
      </c>
      <c r="R1430">
        <f>IF(Table5[[#This Row],[Position]]="Data Analyst",1,0)</f>
        <v>0</v>
      </c>
      <c r="S1430">
        <f>IF(Table5[[#This Row],[Position]]="Data Engineer",1,0)</f>
        <v>0</v>
      </c>
      <c r="T1430">
        <f>IF(Table5[[#This Row],[Position]]="Risk Analyst",1,0)</f>
        <v>0</v>
      </c>
      <c r="U1430">
        <f>IF(Table5[[#This Row],[Position]]="System Analyst",1,0)</f>
        <v>0</v>
      </c>
      <c r="V1430">
        <f>IF(Table5[[#This Row],[Position]]="Business Analyst",1,0)</f>
        <v>1</v>
      </c>
    </row>
    <row r="1431" spans="1:22" x14ac:dyDescent="0.2">
      <c r="A1431" s="5" t="s">
        <v>13</v>
      </c>
      <c r="B1431" s="5" t="s">
        <v>2507</v>
      </c>
      <c r="C1431" s="5" t="s">
        <v>35</v>
      </c>
      <c r="D1431" s="5" t="s">
        <v>2508</v>
      </c>
      <c r="E1431" s="5" t="s">
        <v>1989</v>
      </c>
      <c r="F1431" s="5" t="s">
        <v>1989</v>
      </c>
      <c r="G1431" s="5" t="s">
        <v>1989</v>
      </c>
      <c r="H1431" s="5" t="s">
        <v>31</v>
      </c>
      <c r="I1431" s="5" t="s">
        <v>2509</v>
      </c>
      <c r="J1431" s="5" t="s">
        <v>20</v>
      </c>
      <c r="K1431" s="5" t="s">
        <v>32</v>
      </c>
      <c r="L1431" s="5" t="s">
        <v>33</v>
      </c>
      <c r="M1431" s="17">
        <v>93600</v>
      </c>
      <c r="N1431" s="17">
        <v>93600</v>
      </c>
      <c r="O1431" s="18">
        <v>93600</v>
      </c>
      <c r="P1431">
        <f t="shared" si="44"/>
        <v>0</v>
      </c>
      <c r="Q1431" t="str">
        <f t="shared" si="45"/>
        <v>Central Canada</v>
      </c>
      <c r="R1431">
        <f>IF(Table5[[#This Row],[Position]]="Data Analyst",1,0)</f>
        <v>0</v>
      </c>
      <c r="S1431">
        <f>IF(Table5[[#This Row],[Position]]="Data Engineer",1,0)</f>
        <v>1</v>
      </c>
      <c r="T1431">
        <f>IF(Table5[[#This Row],[Position]]="Risk Analyst",1,0)</f>
        <v>0</v>
      </c>
      <c r="U1431">
        <f>IF(Table5[[#This Row],[Position]]="System Analyst",1,0)</f>
        <v>0</v>
      </c>
      <c r="V1431">
        <f>IF(Table5[[#This Row],[Position]]="Business Analyst",1,0)</f>
        <v>0</v>
      </c>
    </row>
    <row r="1432" spans="1:22" x14ac:dyDescent="0.2">
      <c r="A1432" s="4" t="s">
        <v>55</v>
      </c>
      <c r="B1432" s="4" t="s">
        <v>77</v>
      </c>
      <c r="C1432" s="4" t="s">
        <v>50</v>
      </c>
      <c r="D1432" s="4" t="s">
        <v>78</v>
      </c>
      <c r="E1432" s="4" t="s">
        <v>37</v>
      </c>
      <c r="F1432" s="4" t="s">
        <v>37</v>
      </c>
      <c r="G1432" s="4" t="s">
        <v>37</v>
      </c>
      <c r="H1432" s="4" t="s">
        <v>31</v>
      </c>
      <c r="I1432" s="4" t="s">
        <v>2510</v>
      </c>
      <c r="J1432" s="4" t="s">
        <v>20</v>
      </c>
      <c r="K1432" s="4" t="s">
        <v>32</v>
      </c>
      <c r="L1432" s="4" t="s">
        <v>21</v>
      </c>
      <c r="M1432" s="15">
        <v>83000</v>
      </c>
      <c r="N1432" s="15">
        <v>92000</v>
      </c>
      <c r="O1432" s="16">
        <v>87500</v>
      </c>
      <c r="P1432">
        <f t="shared" si="44"/>
        <v>0</v>
      </c>
      <c r="Q1432" t="str">
        <f t="shared" si="45"/>
        <v>Central Canada</v>
      </c>
      <c r="R1432">
        <f>IF(Table5[[#This Row],[Position]]="Data Analyst",1,0)</f>
        <v>0</v>
      </c>
      <c r="S1432">
        <f>IF(Table5[[#This Row],[Position]]="Data Engineer",1,0)</f>
        <v>0</v>
      </c>
      <c r="T1432">
        <f>IF(Table5[[#This Row],[Position]]="Risk Analyst",1,0)</f>
        <v>0</v>
      </c>
      <c r="U1432">
        <f>IF(Table5[[#This Row],[Position]]="System Analyst",1,0)</f>
        <v>0</v>
      </c>
      <c r="V1432">
        <f>IF(Table5[[#This Row],[Position]]="Business Analyst",1,0)</f>
        <v>0</v>
      </c>
    </row>
    <row r="1433" spans="1:22" x14ac:dyDescent="0.2">
      <c r="A1433" s="5" t="s">
        <v>81</v>
      </c>
      <c r="B1433" s="5" t="s">
        <v>2511</v>
      </c>
      <c r="C1433" s="5" t="s">
        <v>35</v>
      </c>
      <c r="D1433" s="5" t="s">
        <v>2512</v>
      </c>
      <c r="E1433" s="5" t="s">
        <v>1835</v>
      </c>
      <c r="F1433" s="5" t="s">
        <v>1835</v>
      </c>
      <c r="G1433" s="5" t="s">
        <v>1835</v>
      </c>
      <c r="H1433" s="5" t="s">
        <v>146</v>
      </c>
      <c r="I1433" s="5" t="s">
        <v>2513</v>
      </c>
      <c r="J1433" s="5" t="s">
        <v>45</v>
      </c>
      <c r="K1433" s="5" t="s">
        <v>32</v>
      </c>
      <c r="L1433" s="5" t="s">
        <v>21</v>
      </c>
      <c r="M1433" s="17">
        <v>90000</v>
      </c>
      <c r="N1433" s="17">
        <v>150000</v>
      </c>
      <c r="O1433" s="18">
        <v>120000</v>
      </c>
      <c r="P1433">
        <f t="shared" si="44"/>
        <v>0</v>
      </c>
      <c r="Q1433" t="str">
        <f t="shared" si="45"/>
        <v>Central Canada</v>
      </c>
      <c r="R1433">
        <f>IF(Table5[[#This Row],[Position]]="Data Analyst",1,0)</f>
        <v>0</v>
      </c>
      <c r="S1433">
        <f>IF(Table5[[#This Row],[Position]]="Data Engineer",1,0)</f>
        <v>1</v>
      </c>
      <c r="T1433">
        <f>IF(Table5[[#This Row],[Position]]="Risk Analyst",1,0)</f>
        <v>0</v>
      </c>
      <c r="U1433">
        <f>IF(Table5[[#This Row],[Position]]="System Analyst",1,0)</f>
        <v>0</v>
      </c>
      <c r="V1433">
        <f>IF(Table5[[#This Row],[Position]]="Business Analyst",1,0)</f>
        <v>0</v>
      </c>
    </row>
    <row r="1434" spans="1:22" x14ac:dyDescent="0.2">
      <c r="A1434" s="4" t="s">
        <v>48</v>
      </c>
      <c r="B1434" s="4" t="s">
        <v>1583</v>
      </c>
      <c r="C1434" s="4" t="s">
        <v>23</v>
      </c>
      <c r="D1434" s="4" t="s">
        <v>1299</v>
      </c>
      <c r="E1434" s="4" t="s">
        <v>1835</v>
      </c>
      <c r="F1434" s="4" t="s">
        <v>1835</v>
      </c>
      <c r="G1434" s="4" t="s">
        <v>1835</v>
      </c>
      <c r="H1434" s="4" t="s">
        <v>146</v>
      </c>
      <c r="I1434" s="4" t="s">
        <v>2515</v>
      </c>
      <c r="J1434" s="4" t="s">
        <v>20</v>
      </c>
      <c r="K1434" s="4" t="s">
        <v>32</v>
      </c>
      <c r="L1434" s="4" t="s">
        <v>21</v>
      </c>
      <c r="M1434" s="15">
        <v>75000</v>
      </c>
      <c r="N1434" s="15">
        <v>75000</v>
      </c>
      <c r="O1434" s="16">
        <v>75000</v>
      </c>
      <c r="P1434">
        <f t="shared" si="44"/>
        <v>0</v>
      </c>
      <c r="Q1434" t="str">
        <f t="shared" si="45"/>
        <v>Central Canada</v>
      </c>
      <c r="R1434">
        <f>IF(Table5[[#This Row],[Position]]="Data Analyst",1,0)</f>
        <v>0</v>
      </c>
      <c r="S1434">
        <f>IF(Table5[[#This Row],[Position]]="Data Engineer",1,0)</f>
        <v>0</v>
      </c>
      <c r="T1434">
        <f>IF(Table5[[#This Row],[Position]]="Risk Analyst",1,0)</f>
        <v>0</v>
      </c>
      <c r="U1434">
        <f>IF(Table5[[#This Row],[Position]]="System Analyst",1,0)</f>
        <v>0</v>
      </c>
      <c r="V1434">
        <f>IF(Table5[[#This Row],[Position]]="Business Analyst",1,0)</f>
        <v>1</v>
      </c>
    </row>
    <row r="1435" spans="1:22" x14ac:dyDescent="0.2">
      <c r="A1435" s="5" t="s">
        <v>424</v>
      </c>
      <c r="B1435" s="5" t="s">
        <v>2516</v>
      </c>
      <c r="C1435" s="5" t="s">
        <v>61</v>
      </c>
      <c r="D1435" s="5" t="s">
        <v>2517</v>
      </c>
      <c r="E1435" s="5" t="s">
        <v>37</v>
      </c>
      <c r="F1435" s="5" t="s">
        <v>37</v>
      </c>
      <c r="G1435" s="5" t="s">
        <v>37</v>
      </c>
      <c r="H1435" s="5" t="s">
        <v>31</v>
      </c>
      <c r="I1435" s="5" t="s">
        <v>2518</v>
      </c>
      <c r="J1435" s="5" t="s">
        <v>20</v>
      </c>
      <c r="K1435" s="5" t="s">
        <v>32</v>
      </c>
      <c r="L1435" s="5" t="s">
        <v>39</v>
      </c>
      <c r="M1435" s="17">
        <v>65000</v>
      </c>
      <c r="N1435" s="17">
        <v>122000</v>
      </c>
      <c r="O1435" s="18">
        <v>93500</v>
      </c>
      <c r="P1435">
        <f t="shared" si="44"/>
        <v>0</v>
      </c>
      <c r="Q1435" t="str">
        <f t="shared" si="45"/>
        <v>Central Canada</v>
      </c>
      <c r="R1435">
        <f>IF(Table5[[#This Row],[Position]]="Data Analyst",1,0)</f>
        <v>0</v>
      </c>
      <c r="S1435">
        <f>IF(Table5[[#This Row],[Position]]="Data Engineer",1,0)</f>
        <v>0</v>
      </c>
      <c r="T1435">
        <f>IF(Table5[[#This Row],[Position]]="Risk Analyst",1,0)</f>
        <v>0</v>
      </c>
      <c r="U1435">
        <f>IF(Table5[[#This Row],[Position]]="System Analyst",1,0)</f>
        <v>0</v>
      </c>
      <c r="V1435">
        <f>IF(Table5[[#This Row],[Position]]="Business Analyst",1,0)</f>
        <v>0</v>
      </c>
    </row>
    <row r="1436" spans="1:22" x14ac:dyDescent="0.2">
      <c r="A1436" s="4" t="s">
        <v>96</v>
      </c>
      <c r="B1436" s="4" t="s">
        <v>554</v>
      </c>
      <c r="C1436" s="4" t="s">
        <v>50</v>
      </c>
      <c r="D1436" s="4" t="s">
        <v>1729</v>
      </c>
      <c r="E1436" s="4" t="s">
        <v>123</v>
      </c>
      <c r="F1436" s="4" t="s">
        <v>123</v>
      </c>
      <c r="G1436" s="4" t="s">
        <v>123</v>
      </c>
      <c r="H1436" s="4" t="s">
        <v>31</v>
      </c>
      <c r="I1436" s="4" t="s">
        <v>2519</v>
      </c>
      <c r="J1436" s="4" t="s">
        <v>20</v>
      </c>
      <c r="K1436" s="4" t="s">
        <v>32</v>
      </c>
      <c r="L1436" s="4" t="s">
        <v>21</v>
      </c>
      <c r="M1436" s="15">
        <v>50000</v>
      </c>
      <c r="N1436" s="15">
        <v>76458</v>
      </c>
      <c r="O1436" s="16">
        <v>63229</v>
      </c>
      <c r="P1436">
        <f t="shared" si="44"/>
        <v>0</v>
      </c>
      <c r="Q1436" t="str">
        <f t="shared" si="45"/>
        <v>Central Canada</v>
      </c>
      <c r="R1436">
        <f>IF(Table5[[#This Row],[Position]]="Data Analyst",1,0)</f>
        <v>0</v>
      </c>
      <c r="S1436">
        <f>IF(Table5[[#This Row],[Position]]="Data Engineer",1,0)</f>
        <v>0</v>
      </c>
      <c r="T1436">
        <f>IF(Table5[[#This Row],[Position]]="Risk Analyst",1,0)</f>
        <v>0</v>
      </c>
      <c r="U1436">
        <f>IF(Table5[[#This Row],[Position]]="System Analyst",1,0)</f>
        <v>0</v>
      </c>
      <c r="V1436">
        <f>IF(Table5[[#This Row],[Position]]="Business Analyst",1,0)</f>
        <v>0</v>
      </c>
    </row>
    <row r="1437" spans="1:22" x14ac:dyDescent="0.2">
      <c r="A1437" s="5" t="s">
        <v>55</v>
      </c>
      <c r="B1437" s="5" t="s">
        <v>1345</v>
      </c>
      <c r="C1437" s="5" t="s">
        <v>50</v>
      </c>
      <c r="D1437" s="5" t="s">
        <v>1346</v>
      </c>
      <c r="E1437" s="5" t="s">
        <v>37</v>
      </c>
      <c r="F1437" s="5" t="s">
        <v>37</v>
      </c>
      <c r="G1437" s="5" t="s">
        <v>37</v>
      </c>
      <c r="H1437" s="5" t="s">
        <v>31</v>
      </c>
      <c r="I1437" s="5" t="s">
        <v>2520</v>
      </c>
      <c r="J1437" s="5" t="s">
        <v>20</v>
      </c>
      <c r="K1437" s="5" t="s">
        <v>32</v>
      </c>
      <c r="L1437" s="5" t="s">
        <v>21</v>
      </c>
      <c r="M1437" s="17">
        <v>56000</v>
      </c>
      <c r="N1437" s="17">
        <v>74000</v>
      </c>
      <c r="O1437" s="18">
        <v>65000</v>
      </c>
      <c r="P1437">
        <f t="shared" si="44"/>
        <v>0</v>
      </c>
      <c r="Q1437" t="str">
        <f t="shared" si="45"/>
        <v>Central Canada</v>
      </c>
      <c r="R1437">
        <f>IF(Table5[[#This Row],[Position]]="Data Analyst",1,0)</f>
        <v>0</v>
      </c>
      <c r="S1437">
        <f>IF(Table5[[#This Row],[Position]]="Data Engineer",1,0)</f>
        <v>0</v>
      </c>
      <c r="T1437">
        <f>IF(Table5[[#This Row],[Position]]="Risk Analyst",1,0)</f>
        <v>0</v>
      </c>
      <c r="U1437">
        <f>IF(Table5[[#This Row],[Position]]="System Analyst",1,0)</f>
        <v>0</v>
      </c>
      <c r="V1437">
        <f>IF(Table5[[#This Row],[Position]]="Business Analyst",1,0)</f>
        <v>0</v>
      </c>
    </row>
    <row r="1438" spans="1:22" x14ac:dyDescent="0.2">
      <c r="A1438" s="4" t="s">
        <v>55</v>
      </c>
      <c r="B1438" s="4" t="s">
        <v>2521</v>
      </c>
      <c r="C1438" s="4" t="s">
        <v>50</v>
      </c>
      <c r="D1438" s="4" t="s">
        <v>2522</v>
      </c>
      <c r="E1438" s="4" t="s">
        <v>37</v>
      </c>
      <c r="F1438" s="4" t="s">
        <v>37</v>
      </c>
      <c r="G1438" s="4" t="s">
        <v>37</v>
      </c>
      <c r="H1438" s="4" t="s">
        <v>31</v>
      </c>
      <c r="I1438" s="4" t="s">
        <v>2523</v>
      </c>
      <c r="J1438" s="4" t="s">
        <v>20</v>
      </c>
      <c r="K1438" s="4" t="s">
        <v>32</v>
      </c>
      <c r="L1438" s="4" t="s">
        <v>21</v>
      </c>
      <c r="M1438" s="15">
        <v>87000</v>
      </c>
      <c r="N1438" s="15">
        <v>120000</v>
      </c>
      <c r="O1438" s="16">
        <v>103500</v>
      </c>
      <c r="P1438">
        <f t="shared" si="44"/>
        <v>0</v>
      </c>
      <c r="Q1438" t="str">
        <f t="shared" si="45"/>
        <v>Central Canada</v>
      </c>
      <c r="R1438">
        <f>IF(Table5[[#This Row],[Position]]="Data Analyst",1,0)</f>
        <v>0</v>
      </c>
      <c r="S1438">
        <f>IF(Table5[[#This Row],[Position]]="Data Engineer",1,0)</f>
        <v>0</v>
      </c>
      <c r="T1438">
        <f>IF(Table5[[#This Row],[Position]]="Risk Analyst",1,0)</f>
        <v>0</v>
      </c>
      <c r="U1438">
        <f>IF(Table5[[#This Row],[Position]]="System Analyst",1,0)</f>
        <v>0</v>
      </c>
      <c r="V1438">
        <f>IF(Table5[[#This Row],[Position]]="Business Analyst",1,0)</f>
        <v>0</v>
      </c>
    </row>
    <row r="1439" spans="1:22" x14ac:dyDescent="0.2">
      <c r="A1439" s="5" t="s">
        <v>48</v>
      </c>
      <c r="B1439" s="5" t="s">
        <v>1103</v>
      </c>
      <c r="C1439" s="5" t="s">
        <v>50</v>
      </c>
      <c r="D1439" s="5" t="s">
        <v>1104</v>
      </c>
      <c r="E1439" s="5" t="s">
        <v>123</v>
      </c>
      <c r="F1439" s="5" t="s">
        <v>123</v>
      </c>
      <c r="G1439" s="5" t="s">
        <v>123</v>
      </c>
      <c r="H1439" s="5" t="s">
        <v>31</v>
      </c>
      <c r="I1439" s="5" t="s">
        <v>2524</v>
      </c>
      <c r="J1439" s="5" t="s">
        <v>20</v>
      </c>
      <c r="K1439" s="5" t="s">
        <v>32</v>
      </c>
      <c r="L1439" s="5" t="s">
        <v>46</v>
      </c>
      <c r="M1439" s="17">
        <v>59000</v>
      </c>
      <c r="N1439" s="17">
        <v>65000</v>
      </c>
      <c r="O1439" s="18">
        <v>62000</v>
      </c>
      <c r="P1439">
        <f t="shared" si="44"/>
        <v>0</v>
      </c>
      <c r="Q1439" t="str">
        <f t="shared" si="45"/>
        <v>Central Canada</v>
      </c>
      <c r="R1439">
        <f>IF(Table5[[#This Row],[Position]]="Data Analyst",1,0)</f>
        <v>0</v>
      </c>
      <c r="S1439">
        <f>IF(Table5[[#This Row],[Position]]="Data Engineer",1,0)</f>
        <v>0</v>
      </c>
      <c r="T1439">
        <f>IF(Table5[[#This Row],[Position]]="Risk Analyst",1,0)</f>
        <v>0</v>
      </c>
      <c r="U1439">
        <f>IF(Table5[[#This Row],[Position]]="System Analyst",1,0)</f>
        <v>0</v>
      </c>
      <c r="V1439">
        <f>IF(Table5[[#This Row],[Position]]="Business Analyst",1,0)</f>
        <v>0</v>
      </c>
    </row>
    <row r="1440" spans="1:22" x14ac:dyDescent="0.2">
      <c r="A1440" s="4" t="s">
        <v>96</v>
      </c>
      <c r="B1440" s="4" t="s">
        <v>750</v>
      </c>
      <c r="C1440" s="4" t="s">
        <v>50</v>
      </c>
      <c r="D1440" s="4" t="s">
        <v>2525</v>
      </c>
      <c r="E1440" s="4" t="s">
        <v>115</v>
      </c>
      <c r="F1440" s="4" t="s">
        <v>115</v>
      </c>
      <c r="G1440" s="4" t="s">
        <v>115</v>
      </c>
      <c r="H1440" s="4" t="s">
        <v>31</v>
      </c>
      <c r="I1440" s="4" t="s">
        <v>2526</v>
      </c>
      <c r="J1440" s="4" t="s">
        <v>20</v>
      </c>
      <c r="K1440" s="4" t="s">
        <v>32</v>
      </c>
      <c r="L1440" s="4" t="s">
        <v>46</v>
      </c>
      <c r="M1440" s="15">
        <v>40000</v>
      </c>
      <c r="N1440" s="15">
        <v>57200</v>
      </c>
      <c r="O1440" s="16">
        <v>48600</v>
      </c>
      <c r="P1440">
        <f t="shared" si="44"/>
        <v>0</v>
      </c>
      <c r="Q1440" t="str">
        <f t="shared" si="45"/>
        <v>Central Canada</v>
      </c>
      <c r="R1440">
        <f>IF(Table5[[#This Row],[Position]]="Data Analyst",1,0)</f>
        <v>0</v>
      </c>
      <c r="S1440">
        <f>IF(Table5[[#This Row],[Position]]="Data Engineer",1,0)</f>
        <v>0</v>
      </c>
      <c r="T1440">
        <f>IF(Table5[[#This Row],[Position]]="Risk Analyst",1,0)</f>
        <v>0</v>
      </c>
      <c r="U1440">
        <f>IF(Table5[[#This Row],[Position]]="System Analyst",1,0)</f>
        <v>0</v>
      </c>
      <c r="V1440">
        <f>IF(Table5[[#This Row],[Position]]="Business Analyst",1,0)</f>
        <v>0</v>
      </c>
    </row>
    <row r="1441" spans="1:22" x14ac:dyDescent="0.2">
      <c r="A1441" s="5" t="s">
        <v>26</v>
      </c>
      <c r="B1441" s="5" t="s">
        <v>922</v>
      </c>
      <c r="C1441" s="5" t="s">
        <v>67</v>
      </c>
      <c r="D1441" s="5" t="s">
        <v>484</v>
      </c>
      <c r="E1441" s="5" t="s">
        <v>37</v>
      </c>
      <c r="F1441" s="5" t="s">
        <v>37</v>
      </c>
      <c r="G1441" s="5" t="s">
        <v>37</v>
      </c>
      <c r="H1441" s="5" t="s">
        <v>31</v>
      </c>
      <c r="I1441" s="5" t="s">
        <v>2527</v>
      </c>
      <c r="J1441" s="5" t="s">
        <v>20</v>
      </c>
      <c r="K1441" s="5" t="s">
        <v>32</v>
      </c>
      <c r="L1441" s="5" t="s">
        <v>33</v>
      </c>
      <c r="M1441" s="17">
        <v>58000</v>
      </c>
      <c r="N1441" s="17">
        <v>100000</v>
      </c>
      <c r="O1441" s="18">
        <v>79000</v>
      </c>
      <c r="P1441">
        <f t="shared" si="44"/>
        <v>0</v>
      </c>
      <c r="Q1441" t="str">
        <f t="shared" si="45"/>
        <v>Central Canada</v>
      </c>
      <c r="R1441">
        <f>IF(Table5[[#This Row],[Position]]="Data Analyst",1,0)</f>
        <v>0</v>
      </c>
      <c r="S1441">
        <f>IF(Table5[[#This Row],[Position]]="Data Engineer",1,0)</f>
        <v>0</v>
      </c>
      <c r="T1441">
        <f>IF(Table5[[#This Row],[Position]]="Risk Analyst",1,0)</f>
        <v>0</v>
      </c>
      <c r="U1441">
        <f>IF(Table5[[#This Row],[Position]]="System Analyst",1,0)</f>
        <v>0</v>
      </c>
      <c r="V1441">
        <f>IF(Table5[[#This Row],[Position]]="Business Analyst",1,0)</f>
        <v>0</v>
      </c>
    </row>
    <row r="1442" spans="1:22" x14ac:dyDescent="0.2">
      <c r="A1442" s="4" t="s">
        <v>96</v>
      </c>
      <c r="B1442" s="4" t="s">
        <v>1626</v>
      </c>
      <c r="C1442" s="4" t="s">
        <v>50</v>
      </c>
      <c r="D1442" s="4" t="s">
        <v>1776</v>
      </c>
      <c r="E1442" s="4" t="s">
        <v>37</v>
      </c>
      <c r="F1442" s="4" t="s">
        <v>37</v>
      </c>
      <c r="G1442" s="4" t="s">
        <v>37</v>
      </c>
      <c r="H1442" s="4" t="s">
        <v>31</v>
      </c>
      <c r="I1442" s="4" t="s">
        <v>2374</v>
      </c>
      <c r="J1442" s="4" t="s">
        <v>20</v>
      </c>
      <c r="K1442" s="4" t="s">
        <v>32</v>
      </c>
      <c r="L1442" s="4" t="s">
        <v>21</v>
      </c>
      <c r="M1442" s="15">
        <v>70000</v>
      </c>
      <c r="N1442" s="15">
        <v>118000</v>
      </c>
      <c r="O1442" s="16">
        <v>94000</v>
      </c>
      <c r="P1442">
        <f t="shared" si="44"/>
        <v>0</v>
      </c>
      <c r="Q1442" t="str">
        <f t="shared" si="45"/>
        <v>Central Canada</v>
      </c>
      <c r="R1442">
        <f>IF(Table5[[#This Row],[Position]]="Data Analyst",1,0)</f>
        <v>0</v>
      </c>
      <c r="S1442">
        <f>IF(Table5[[#This Row],[Position]]="Data Engineer",1,0)</f>
        <v>0</v>
      </c>
      <c r="T1442">
        <f>IF(Table5[[#This Row],[Position]]="Risk Analyst",1,0)</f>
        <v>0</v>
      </c>
      <c r="U1442">
        <f>IF(Table5[[#This Row],[Position]]="System Analyst",1,0)</f>
        <v>0</v>
      </c>
      <c r="V1442">
        <f>IF(Table5[[#This Row],[Position]]="Business Analyst",1,0)</f>
        <v>0</v>
      </c>
    </row>
    <row r="1443" spans="1:22" x14ac:dyDescent="0.2">
      <c r="A1443" s="5" t="s">
        <v>88</v>
      </c>
      <c r="B1443" s="5" t="s">
        <v>125</v>
      </c>
      <c r="C1443" s="5" t="s">
        <v>15</v>
      </c>
      <c r="D1443" s="5" t="s">
        <v>126</v>
      </c>
      <c r="E1443" s="5" t="s">
        <v>37</v>
      </c>
      <c r="F1443" s="5" t="s">
        <v>37</v>
      </c>
      <c r="G1443" s="5" t="s">
        <v>37</v>
      </c>
      <c r="H1443" s="5" t="s">
        <v>31</v>
      </c>
      <c r="I1443" s="5" t="s">
        <v>2528</v>
      </c>
      <c r="J1443" s="5" t="s">
        <v>20</v>
      </c>
      <c r="K1443" s="5" t="s">
        <v>32</v>
      </c>
      <c r="L1443" s="5" t="s">
        <v>93</v>
      </c>
      <c r="M1443" s="17">
        <v>75000</v>
      </c>
      <c r="N1443" s="17">
        <v>139000</v>
      </c>
      <c r="O1443" s="18">
        <v>107000</v>
      </c>
      <c r="P1443">
        <f t="shared" si="44"/>
        <v>0</v>
      </c>
      <c r="Q1443" t="str">
        <f t="shared" si="45"/>
        <v>Central Canada</v>
      </c>
      <c r="R1443">
        <f>IF(Table5[[#This Row],[Position]]="Data Analyst",1,0)</f>
        <v>0</v>
      </c>
      <c r="S1443">
        <f>IF(Table5[[#This Row],[Position]]="Data Engineer",1,0)</f>
        <v>0</v>
      </c>
      <c r="T1443">
        <f>IF(Table5[[#This Row],[Position]]="Risk Analyst",1,0)</f>
        <v>1</v>
      </c>
      <c r="U1443">
        <f>IF(Table5[[#This Row],[Position]]="System Analyst",1,0)</f>
        <v>0</v>
      </c>
      <c r="V1443">
        <f>IF(Table5[[#This Row],[Position]]="Business Analyst",1,0)</f>
        <v>0</v>
      </c>
    </row>
    <row r="1444" spans="1:22" x14ac:dyDescent="0.2">
      <c r="A1444" s="4" t="s">
        <v>22</v>
      </c>
      <c r="B1444" s="4" t="s">
        <v>23</v>
      </c>
      <c r="C1444" s="4" t="s">
        <v>23</v>
      </c>
      <c r="D1444" s="4" t="s">
        <v>2529</v>
      </c>
      <c r="E1444" s="4" t="s">
        <v>136</v>
      </c>
      <c r="F1444" s="4" t="s">
        <v>136</v>
      </c>
      <c r="G1444" s="4" t="s">
        <v>136</v>
      </c>
      <c r="H1444" s="4" t="s">
        <v>100</v>
      </c>
      <c r="I1444" s="4" t="s">
        <v>2530</v>
      </c>
      <c r="J1444" s="4" t="s">
        <v>20</v>
      </c>
      <c r="K1444" s="4" t="s">
        <v>32</v>
      </c>
      <c r="L1444" s="4" t="s">
        <v>21</v>
      </c>
      <c r="M1444" s="15">
        <v>64000</v>
      </c>
      <c r="N1444" s="15">
        <v>101000</v>
      </c>
      <c r="O1444" s="16">
        <v>82500</v>
      </c>
      <c r="P1444">
        <f t="shared" si="44"/>
        <v>0</v>
      </c>
      <c r="Q1444" t="str">
        <f t="shared" si="45"/>
        <v>Western Canada</v>
      </c>
      <c r="R1444">
        <f>IF(Table5[[#This Row],[Position]]="Data Analyst",1,0)</f>
        <v>0</v>
      </c>
      <c r="S1444">
        <f>IF(Table5[[#This Row],[Position]]="Data Engineer",1,0)</f>
        <v>0</v>
      </c>
      <c r="T1444">
        <f>IF(Table5[[#This Row],[Position]]="Risk Analyst",1,0)</f>
        <v>0</v>
      </c>
      <c r="U1444">
        <f>IF(Table5[[#This Row],[Position]]="System Analyst",1,0)</f>
        <v>0</v>
      </c>
      <c r="V1444">
        <f>IF(Table5[[#This Row],[Position]]="Business Analyst",1,0)</f>
        <v>1</v>
      </c>
    </row>
    <row r="1445" spans="1:22" x14ac:dyDescent="0.2">
      <c r="A1445" s="5" t="s">
        <v>22</v>
      </c>
      <c r="B1445" s="5" t="s">
        <v>23</v>
      </c>
      <c r="C1445" s="5" t="s">
        <v>23</v>
      </c>
      <c r="D1445" s="5" t="s">
        <v>2531</v>
      </c>
      <c r="E1445" s="5" t="s">
        <v>813</v>
      </c>
      <c r="F1445" s="5" t="s">
        <v>813</v>
      </c>
      <c r="G1445" s="5" t="s">
        <v>813</v>
      </c>
      <c r="H1445" s="5" t="s">
        <v>31</v>
      </c>
      <c r="I1445" s="5" t="s">
        <v>2532</v>
      </c>
      <c r="J1445" s="5" t="s">
        <v>20</v>
      </c>
      <c r="K1445" s="5" t="s">
        <v>32</v>
      </c>
      <c r="L1445" s="5" t="s">
        <v>150</v>
      </c>
      <c r="M1445" s="17">
        <v>65000</v>
      </c>
      <c r="N1445" s="17">
        <v>82000</v>
      </c>
      <c r="O1445" s="18">
        <v>73500</v>
      </c>
      <c r="P1445">
        <f t="shared" si="44"/>
        <v>0</v>
      </c>
      <c r="Q1445" t="str">
        <f t="shared" si="45"/>
        <v>Central Canada</v>
      </c>
      <c r="R1445">
        <f>IF(Table5[[#This Row],[Position]]="Data Analyst",1,0)</f>
        <v>0</v>
      </c>
      <c r="S1445">
        <f>IF(Table5[[#This Row],[Position]]="Data Engineer",1,0)</f>
        <v>0</v>
      </c>
      <c r="T1445">
        <f>IF(Table5[[#This Row],[Position]]="Risk Analyst",1,0)</f>
        <v>0</v>
      </c>
      <c r="U1445">
        <f>IF(Table5[[#This Row],[Position]]="System Analyst",1,0)</f>
        <v>0</v>
      </c>
      <c r="V1445">
        <f>IF(Table5[[#This Row],[Position]]="Business Analyst",1,0)</f>
        <v>1</v>
      </c>
    </row>
    <row r="1446" spans="1:22" x14ac:dyDescent="0.2">
      <c r="A1446" s="4" t="s">
        <v>26</v>
      </c>
      <c r="B1446" s="4" t="s">
        <v>1235</v>
      </c>
      <c r="C1446" s="4" t="s">
        <v>50</v>
      </c>
      <c r="D1446" s="4" t="s">
        <v>1236</v>
      </c>
      <c r="E1446" s="4" t="s">
        <v>1237</v>
      </c>
      <c r="F1446" s="4" t="s">
        <v>1237</v>
      </c>
      <c r="G1446" s="4" t="s">
        <v>1237</v>
      </c>
      <c r="H1446" s="4" t="s">
        <v>31</v>
      </c>
      <c r="I1446" s="4" t="s">
        <v>2533</v>
      </c>
      <c r="J1446" s="4" t="s">
        <v>20</v>
      </c>
      <c r="K1446" s="4" t="s">
        <v>32</v>
      </c>
      <c r="L1446" s="4" t="s">
        <v>46</v>
      </c>
      <c r="M1446" s="15">
        <v>55000</v>
      </c>
      <c r="N1446" s="15">
        <v>76000</v>
      </c>
      <c r="O1446" s="16">
        <v>65500</v>
      </c>
      <c r="P1446">
        <f t="shared" si="44"/>
        <v>0</v>
      </c>
      <c r="Q1446" t="str">
        <f t="shared" si="45"/>
        <v>Central Canada</v>
      </c>
      <c r="R1446">
        <f>IF(Table5[[#This Row],[Position]]="Data Analyst",1,0)</f>
        <v>0</v>
      </c>
      <c r="S1446">
        <f>IF(Table5[[#This Row],[Position]]="Data Engineer",1,0)</f>
        <v>0</v>
      </c>
      <c r="T1446">
        <f>IF(Table5[[#This Row],[Position]]="Risk Analyst",1,0)</f>
        <v>0</v>
      </c>
      <c r="U1446">
        <f>IF(Table5[[#This Row],[Position]]="System Analyst",1,0)</f>
        <v>0</v>
      </c>
      <c r="V1446">
        <f>IF(Table5[[#This Row],[Position]]="Business Analyst",1,0)</f>
        <v>0</v>
      </c>
    </row>
    <row r="1447" spans="1:22" x14ac:dyDescent="0.2">
      <c r="A1447" s="5" t="s">
        <v>81</v>
      </c>
      <c r="B1447" s="5" t="s">
        <v>879</v>
      </c>
      <c r="C1447" s="5" t="s">
        <v>50</v>
      </c>
      <c r="D1447" s="5" t="s">
        <v>880</v>
      </c>
      <c r="E1447" s="5" t="s">
        <v>37</v>
      </c>
      <c r="F1447" s="5" t="s">
        <v>37</v>
      </c>
      <c r="G1447" s="5" t="s">
        <v>37</v>
      </c>
      <c r="H1447" s="5" t="s">
        <v>31</v>
      </c>
      <c r="I1447" s="5" t="s">
        <v>2534</v>
      </c>
      <c r="J1447" s="5" t="s">
        <v>20</v>
      </c>
      <c r="K1447" s="5" t="s">
        <v>32</v>
      </c>
      <c r="L1447" s="5" t="s">
        <v>46</v>
      </c>
      <c r="M1447" s="17">
        <v>55000</v>
      </c>
      <c r="N1447" s="17">
        <v>74000</v>
      </c>
      <c r="O1447" s="18">
        <v>64500</v>
      </c>
      <c r="P1447">
        <f t="shared" si="44"/>
        <v>0</v>
      </c>
      <c r="Q1447" t="str">
        <f t="shared" si="45"/>
        <v>Central Canada</v>
      </c>
      <c r="R1447">
        <f>IF(Table5[[#This Row],[Position]]="Data Analyst",1,0)</f>
        <v>0</v>
      </c>
      <c r="S1447">
        <f>IF(Table5[[#This Row],[Position]]="Data Engineer",1,0)</f>
        <v>0</v>
      </c>
      <c r="T1447">
        <f>IF(Table5[[#This Row],[Position]]="Risk Analyst",1,0)</f>
        <v>0</v>
      </c>
      <c r="U1447">
        <f>IF(Table5[[#This Row],[Position]]="System Analyst",1,0)</f>
        <v>0</v>
      </c>
      <c r="V1447">
        <f>IF(Table5[[#This Row],[Position]]="Business Analyst",1,0)</f>
        <v>0</v>
      </c>
    </row>
    <row r="1448" spans="1:22" x14ac:dyDescent="0.2">
      <c r="A1448" s="4" t="s">
        <v>55</v>
      </c>
      <c r="B1448" s="4" t="s">
        <v>546</v>
      </c>
      <c r="C1448" s="4" t="s">
        <v>50</v>
      </c>
      <c r="D1448" s="4" t="s">
        <v>547</v>
      </c>
      <c r="E1448" s="4" t="s">
        <v>30</v>
      </c>
      <c r="F1448" s="4" t="s">
        <v>30</v>
      </c>
      <c r="G1448" s="4" t="s">
        <v>30</v>
      </c>
      <c r="H1448" s="4" t="s">
        <v>31</v>
      </c>
      <c r="I1448" s="4" t="s">
        <v>2535</v>
      </c>
      <c r="J1448" s="4" t="s">
        <v>20</v>
      </c>
      <c r="K1448" s="4" t="s">
        <v>32</v>
      </c>
      <c r="L1448" s="4" t="s">
        <v>46</v>
      </c>
      <c r="M1448" s="15">
        <v>68000</v>
      </c>
      <c r="N1448" s="15">
        <v>91000</v>
      </c>
      <c r="O1448" s="16">
        <v>79500</v>
      </c>
      <c r="P1448">
        <f t="shared" si="44"/>
        <v>0</v>
      </c>
      <c r="Q1448" t="str">
        <f t="shared" si="45"/>
        <v>Central Canada</v>
      </c>
      <c r="R1448">
        <f>IF(Table5[[#This Row],[Position]]="Data Analyst",1,0)</f>
        <v>0</v>
      </c>
      <c r="S1448">
        <f>IF(Table5[[#This Row],[Position]]="Data Engineer",1,0)</f>
        <v>0</v>
      </c>
      <c r="T1448">
        <f>IF(Table5[[#This Row],[Position]]="Risk Analyst",1,0)</f>
        <v>0</v>
      </c>
      <c r="U1448">
        <f>IF(Table5[[#This Row],[Position]]="System Analyst",1,0)</f>
        <v>0</v>
      </c>
      <c r="V1448">
        <f>IF(Table5[[#This Row],[Position]]="Business Analyst",1,0)</f>
        <v>0</v>
      </c>
    </row>
    <row r="1449" spans="1:22" x14ac:dyDescent="0.2">
      <c r="A1449" s="5" t="s">
        <v>22</v>
      </c>
      <c r="B1449" s="5" t="s">
        <v>23</v>
      </c>
      <c r="C1449" s="5" t="s">
        <v>23</v>
      </c>
      <c r="D1449" s="5" t="s">
        <v>2536</v>
      </c>
      <c r="E1449" s="5" t="s">
        <v>640</v>
      </c>
      <c r="F1449" s="5" t="s">
        <v>640</v>
      </c>
      <c r="G1449" s="5" t="s">
        <v>640</v>
      </c>
      <c r="H1449" s="5" t="s">
        <v>119</v>
      </c>
      <c r="I1449" s="5" t="s">
        <v>2537</v>
      </c>
      <c r="J1449" s="5" t="s">
        <v>20</v>
      </c>
      <c r="K1449" s="5" t="s">
        <v>32</v>
      </c>
      <c r="L1449" s="5" t="s">
        <v>241</v>
      </c>
      <c r="M1449" s="17">
        <v>137280</v>
      </c>
      <c r="N1449" s="17">
        <v>156000</v>
      </c>
      <c r="O1449" s="18">
        <v>146640</v>
      </c>
      <c r="P1449">
        <f t="shared" si="44"/>
        <v>0</v>
      </c>
      <c r="Q1449" t="str">
        <f t="shared" si="45"/>
        <v>Western Canada</v>
      </c>
      <c r="R1449">
        <f>IF(Table5[[#This Row],[Position]]="Data Analyst",1,0)</f>
        <v>0</v>
      </c>
      <c r="S1449">
        <f>IF(Table5[[#This Row],[Position]]="Data Engineer",1,0)</f>
        <v>0</v>
      </c>
      <c r="T1449">
        <f>IF(Table5[[#This Row],[Position]]="Risk Analyst",1,0)</f>
        <v>0</v>
      </c>
      <c r="U1449">
        <f>IF(Table5[[#This Row],[Position]]="System Analyst",1,0)</f>
        <v>0</v>
      </c>
      <c r="V1449">
        <f>IF(Table5[[#This Row],[Position]]="Business Analyst",1,0)</f>
        <v>1</v>
      </c>
    </row>
    <row r="1450" spans="1:22" x14ac:dyDescent="0.2">
      <c r="A1450" s="4" t="s">
        <v>13</v>
      </c>
      <c r="B1450" s="4" t="s">
        <v>2538</v>
      </c>
      <c r="C1450" s="4" t="s">
        <v>50</v>
      </c>
      <c r="D1450" s="4" t="s">
        <v>2539</v>
      </c>
      <c r="E1450" s="4" t="s">
        <v>37</v>
      </c>
      <c r="F1450" s="4" t="s">
        <v>37</v>
      </c>
      <c r="G1450" s="4" t="s">
        <v>37</v>
      </c>
      <c r="H1450" s="4" t="s">
        <v>31</v>
      </c>
      <c r="I1450" s="4" t="s">
        <v>2540</v>
      </c>
      <c r="J1450" s="4" t="s">
        <v>45</v>
      </c>
      <c r="K1450" s="4" t="s">
        <v>32</v>
      </c>
      <c r="L1450" s="4" t="s">
        <v>21</v>
      </c>
      <c r="M1450" s="15">
        <v>50000</v>
      </c>
      <c r="N1450" s="15">
        <v>70000</v>
      </c>
      <c r="O1450" s="16">
        <v>60000</v>
      </c>
      <c r="P1450">
        <f t="shared" si="44"/>
        <v>0</v>
      </c>
      <c r="Q1450" t="str">
        <f t="shared" si="45"/>
        <v>Central Canada</v>
      </c>
      <c r="R1450">
        <f>IF(Table5[[#This Row],[Position]]="Data Analyst",1,0)</f>
        <v>0</v>
      </c>
      <c r="S1450">
        <f>IF(Table5[[#This Row],[Position]]="Data Engineer",1,0)</f>
        <v>0</v>
      </c>
      <c r="T1450">
        <f>IF(Table5[[#This Row],[Position]]="Risk Analyst",1,0)</f>
        <v>0</v>
      </c>
      <c r="U1450">
        <f>IF(Table5[[#This Row],[Position]]="System Analyst",1,0)</f>
        <v>0</v>
      </c>
      <c r="V1450">
        <f>IF(Table5[[#This Row],[Position]]="Business Analyst",1,0)</f>
        <v>0</v>
      </c>
    </row>
    <row r="1451" spans="1:22" x14ac:dyDescent="0.2">
      <c r="A1451" s="5" t="s">
        <v>26</v>
      </c>
      <c r="B1451" s="5" t="s">
        <v>2541</v>
      </c>
      <c r="C1451" s="5" t="s">
        <v>28</v>
      </c>
      <c r="D1451" s="5" t="s">
        <v>1018</v>
      </c>
      <c r="E1451" s="5" t="s">
        <v>2542</v>
      </c>
      <c r="F1451" s="5" t="s">
        <v>2542</v>
      </c>
      <c r="G1451" s="5" t="s">
        <v>2542</v>
      </c>
      <c r="H1451" s="5" t="s">
        <v>146</v>
      </c>
      <c r="I1451" s="5" t="s">
        <v>2543</v>
      </c>
      <c r="J1451" s="5" t="s">
        <v>20</v>
      </c>
      <c r="K1451" s="5" t="s">
        <v>32</v>
      </c>
      <c r="L1451" s="5" t="s">
        <v>46</v>
      </c>
      <c r="M1451" s="17">
        <v>137280</v>
      </c>
      <c r="N1451" s="17">
        <v>180000</v>
      </c>
      <c r="O1451" s="18">
        <v>158640</v>
      </c>
      <c r="P1451">
        <f t="shared" si="44"/>
        <v>0</v>
      </c>
      <c r="Q1451" t="str">
        <f t="shared" si="45"/>
        <v>Central Canada</v>
      </c>
      <c r="R1451">
        <f>IF(Table5[[#This Row],[Position]]="Data Analyst",1,0)</f>
        <v>1</v>
      </c>
      <c r="S1451">
        <f>IF(Table5[[#This Row],[Position]]="Data Engineer",1,0)</f>
        <v>0</v>
      </c>
      <c r="T1451">
        <f>IF(Table5[[#This Row],[Position]]="Risk Analyst",1,0)</f>
        <v>0</v>
      </c>
      <c r="U1451">
        <f>IF(Table5[[#This Row],[Position]]="System Analyst",1,0)</f>
        <v>0</v>
      </c>
      <c r="V1451">
        <f>IF(Table5[[#This Row],[Position]]="Business Analyst",1,0)</f>
        <v>0</v>
      </c>
    </row>
    <row r="1452" spans="1:22" x14ac:dyDescent="0.2">
      <c r="A1452" s="4" t="s">
        <v>81</v>
      </c>
      <c r="B1452" s="4" t="s">
        <v>2544</v>
      </c>
      <c r="C1452" s="4" t="s">
        <v>23</v>
      </c>
      <c r="D1452" s="4" t="s">
        <v>1066</v>
      </c>
      <c r="E1452" s="4" t="s">
        <v>63</v>
      </c>
      <c r="F1452" s="4" t="s">
        <v>63</v>
      </c>
      <c r="G1452" s="4" t="s">
        <v>63</v>
      </c>
      <c r="H1452" s="4" t="s">
        <v>53</v>
      </c>
      <c r="I1452" s="4" t="s">
        <v>2261</v>
      </c>
      <c r="J1452" s="4" t="s">
        <v>45</v>
      </c>
      <c r="K1452" s="4" t="s">
        <v>32</v>
      </c>
      <c r="L1452" s="4" t="s">
        <v>21</v>
      </c>
      <c r="M1452" s="15">
        <v>87000</v>
      </c>
      <c r="N1452" s="15">
        <v>87000</v>
      </c>
      <c r="O1452" s="16">
        <v>87000</v>
      </c>
      <c r="P1452">
        <f t="shared" si="44"/>
        <v>0</v>
      </c>
      <c r="Q1452" t="str">
        <f t="shared" si="45"/>
        <v>Western Canada</v>
      </c>
      <c r="R1452">
        <f>IF(Table5[[#This Row],[Position]]="Data Analyst",1,0)</f>
        <v>0</v>
      </c>
      <c r="S1452">
        <f>IF(Table5[[#This Row],[Position]]="Data Engineer",1,0)</f>
        <v>0</v>
      </c>
      <c r="T1452">
        <f>IF(Table5[[#This Row],[Position]]="Risk Analyst",1,0)</f>
        <v>0</v>
      </c>
      <c r="U1452">
        <f>IF(Table5[[#This Row],[Position]]="System Analyst",1,0)</f>
        <v>0</v>
      </c>
      <c r="V1452">
        <f>IF(Table5[[#This Row],[Position]]="Business Analyst",1,0)</f>
        <v>1</v>
      </c>
    </row>
    <row r="1453" spans="1:22" x14ac:dyDescent="0.2">
      <c r="A1453" s="5" t="s">
        <v>96</v>
      </c>
      <c r="B1453" s="5" t="s">
        <v>606</v>
      </c>
      <c r="C1453" s="5" t="s">
        <v>50</v>
      </c>
      <c r="D1453" s="5" t="s">
        <v>1463</v>
      </c>
      <c r="E1453" s="5" t="s">
        <v>1876</v>
      </c>
      <c r="F1453" s="5" t="s">
        <v>1876</v>
      </c>
      <c r="G1453" s="5" t="s">
        <v>1876</v>
      </c>
      <c r="H1453" s="5" t="s">
        <v>31</v>
      </c>
      <c r="I1453" s="5" t="s">
        <v>2545</v>
      </c>
      <c r="J1453" s="5" t="s">
        <v>20</v>
      </c>
      <c r="K1453" s="5" t="s">
        <v>32</v>
      </c>
      <c r="L1453" s="5" t="s">
        <v>21</v>
      </c>
      <c r="M1453" s="17">
        <v>77000</v>
      </c>
      <c r="N1453" s="17">
        <v>101000</v>
      </c>
      <c r="O1453" s="18">
        <v>89000</v>
      </c>
      <c r="P1453">
        <f t="shared" si="44"/>
        <v>0</v>
      </c>
      <c r="Q1453" t="str">
        <f t="shared" si="45"/>
        <v>Central Canada</v>
      </c>
      <c r="R1453">
        <f>IF(Table5[[#This Row],[Position]]="Data Analyst",1,0)</f>
        <v>0</v>
      </c>
      <c r="S1453">
        <f>IF(Table5[[#This Row],[Position]]="Data Engineer",1,0)</f>
        <v>0</v>
      </c>
      <c r="T1453">
        <f>IF(Table5[[#This Row],[Position]]="Risk Analyst",1,0)</f>
        <v>0</v>
      </c>
      <c r="U1453">
        <f>IF(Table5[[#This Row],[Position]]="System Analyst",1,0)</f>
        <v>0</v>
      </c>
      <c r="V1453">
        <f>IF(Table5[[#This Row],[Position]]="Business Analyst",1,0)</f>
        <v>0</v>
      </c>
    </row>
    <row r="1454" spans="1:22" x14ac:dyDescent="0.2">
      <c r="A1454" s="4" t="s">
        <v>105</v>
      </c>
      <c r="B1454" s="4" t="s">
        <v>1259</v>
      </c>
      <c r="C1454" s="4" t="s">
        <v>50</v>
      </c>
      <c r="D1454" s="4" t="s">
        <v>2546</v>
      </c>
      <c r="E1454" s="4" t="s">
        <v>1554</v>
      </c>
      <c r="F1454" s="4" t="s">
        <v>1554</v>
      </c>
      <c r="G1454" s="4" t="s">
        <v>1554</v>
      </c>
      <c r="H1454" s="4" t="s">
        <v>31</v>
      </c>
      <c r="I1454" s="4" t="s">
        <v>2547</v>
      </c>
      <c r="J1454" s="4" t="s">
        <v>20</v>
      </c>
      <c r="K1454" s="4" t="s">
        <v>32</v>
      </c>
      <c r="L1454" s="4" t="s">
        <v>21</v>
      </c>
      <c r="M1454" s="15">
        <v>90355.199999999997</v>
      </c>
      <c r="N1454" s="15">
        <v>90355.199999999997</v>
      </c>
      <c r="O1454" s="16">
        <v>90355.199999999997</v>
      </c>
      <c r="P1454">
        <f t="shared" si="44"/>
        <v>0</v>
      </c>
      <c r="Q1454" t="str">
        <f t="shared" si="45"/>
        <v>Central Canada</v>
      </c>
      <c r="R1454">
        <f>IF(Table5[[#This Row],[Position]]="Data Analyst",1,0)</f>
        <v>0</v>
      </c>
      <c r="S1454">
        <f>IF(Table5[[#This Row],[Position]]="Data Engineer",1,0)</f>
        <v>0</v>
      </c>
      <c r="T1454">
        <f>IF(Table5[[#This Row],[Position]]="Risk Analyst",1,0)</f>
        <v>0</v>
      </c>
      <c r="U1454">
        <f>IF(Table5[[#This Row],[Position]]="System Analyst",1,0)</f>
        <v>0</v>
      </c>
      <c r="V1454">
        <f>IF(Table5[[#This Row],[Position]]="Business Analyst",1,0)</f>
        <v>0</v>
      </c>
    </row>
    <row r="1455" spans="1:22" x14ac:dyDescent="0.2">
      <c r="A1455" s="5" t="s">
        <v>48</v>
      </c>
      <c r="B1455" s="5" t="s">
        <v>988</v>
      </c>
      <c r="C1455" s="5" t="s">
        <v>23</v>
      </c>
      <c r="D1455" s="5" t="s">
        <v>1010</v>
      </c>
      <c r="E1455" s="5" t="s">
        <v>482</v>
      </c>
      <c r="F1455" s="5" t="s">
        <v>482</v>
      </c>
      <c r="G1455" s="5" t="s">
        <v>482</v>
      </c>
      <c r="H1455" s="5" t="s">
        <v>31</v>
      </c>
      <c r="I1455" s="5" t="s">
        <v>2104</v>
      </c>
      <c r="J1455" s="5" t="s">
        <v>45</v>
      </c>
      <c r="K1455" s="5" t="s">
        <v>32</v>
      </c>
      <c r="L1455" s="5" t="s">
        <v>33</v>
      </c>
      <c r="M1455" s="17">
        <v>64000</v>
      </c>
      <c r="N1455" s="17">
        <v>64000</v>
      </c>
      <c r="O1455" s="18">
        <v>64000</v>
      </c>
      <c r="P1455">
        <f t="shared" si="44"/>
        <v>0</v>
      </c>
      <c r="Q1455" t="str">
        <f t="shared" si="45"/>
        <v>Central Canada</v>
      </c>
      <c r="R1455">
        <f>IF(Table5[[#This Row],[Position]]="Data Analyst",1,0)</f>
        <v>0</v>
      </c>
      <c r="S1455">
        <f>IF(Table5[[#This Row],[Position]]="Data Engineer",1,0)</f>
        <v>0</v>
      </c>
      <c r="T1455">
        <f>IF(Table5[[#This Row],[Position]]="Risk Analyst",1,0)</f>
        <v>0</v>
      </c>
      <c r="U1455">
        <f>IF(Table5[[#This Row],[Position]]="System Analyst",1,0)</f>
        <v>0</v>
      </c>
      <c r="V1455">
        <f>IF(Table5[[#This Row],[Position]]="Business Analyst",1,0)</f>
        <v>1</v>
      </c>
    </row>
    <row r="1456" spans="1:22" x14ac:dyDescent="0.2">
      <c r="A1456" s="4" t="s">
        <v>13</v>
      </c>
      <c r="B1456" s="4" t="s">
        <v>1611</v>
      </c>
      <c r="C1456" s="4" t="s">
        <v>90</v>
      </c>
      <c r="D1456" s="4" t="s">
        <v>1612</v>
      </c>
      <c r="E1456" s="4" t="s">
        <v>283</v>
      </c>
      <c r="F1456" s="4" t="s">
        <v>283</v>
      </c>
      <c r="G1456" s="4" t="s">
        <v>283</v>
      </c>
      <c r="H1456" s="4" t="s">
        <v>146</v>
      </c>
      <c r="I1456" s="4" t="s">
        <v>2550</v>
      </c>
      <c r="J1456" s="4" t="s">
        <v>20</v>
      </c>
      <c r="K1456" s="4" t="s">
        <v>32</v>
      </c>
      <c r="L1456" s="4" t="s">
        <v>21</v>
      </c>
      <c r="M1456" s="15">
        <v>80000</v>
      </c>
      <c r="N1456" s="15">
        <v>118000</v>
      </c>
      <c r="O1456" s="16">
        <v>99000</v>
      </c>
      <c r="P1456">
        <f t="shared" si="44"/>
        <v>0</v>
      </c>
      <c r="Q1456" t="str">
        <f t="shared" si="45"/>
        <v>Central Canada</v>
      </c>
      <c r="R1456">
        <f>IF(Table5[[#This Row],[Position]]="Data Analyst",1,0)</f>
        <v>0</v>
      </c>
      <c r="S1456">
        <f>IF(Table5[[#This Row],[Position]]="Data Engineer",1,0)</f>
        <v>0</v>
      </c>
      <c r="T1456">
        <f>IF(Table5[[#This Row],[Position]]="Risk Analyst",1,0)</f>
        <v>0</v>
      </c>
      <c r="U1456">
        <f>IF(Table5[[#This Row],[Position]]="System Analyst",1,0)</f>
        <v>1</v>
      </c>
      <c r="V1456">
        <f>IF(Table5[[#This Row],[Position]]="Business Analyst",1,0)</f>
        <v>0</v>
      </c>
    </row>
    <row r="1457" spans="1:22" x14ac:dyDescent="0.2">
      <c r="A1457" s="5" t="s">
        <v>81</v>
      </c>
      <c r="B1457" s="5" t="s">
        <v>2551</v>
      </c>
      <c r="C1457" s="5" t="s">
        <v>23</v>
      </c>
      <c r="D1457" s="5" t="s">
        <v>2552</v>
      </c>
      <c r="E1457" s="5" t="s">
        <v>37</v>
      </c>
      <c r="F1457" s="5" t="s">
        <v>37</v>
      </c>
      <c r="G1457" s="5" t="s">
        <v>37</v>
      </c>
      <c r="H1457" s="5" t="s">
        <v>31</v>
      </c>
      <c r="I1457" s="5" t="s">
        <v>2553</v>
      </c>
      <c r="J1457" s="5" t="s">
        <v>20</v>
      </c>
      <c r="K1457" s="5" t="s">
        <v>32</v>
      </c>
      <c r="L1457" s="5" t="s">
        <v>33</v>
      </c>
      <c r="M1457" s="17">
        <v>104000</v>
      </c>
      <c r="N1457" s="17">
        <v>114400</v>
      </c>
      <c r="O1457" s="18">
        <v>109200</v>
      </c>
      <c r="P1457">
        <f t="shared" si="44"/>
        <v>0</v>
      </c>
      <c r="Q1457" t="str">
        <f t="shared" si="45"/>
        <v>Central Canada</v>
      </c>
      <c r="R1457">
        <f>IF(Table5[[#This Row],[Position]]="Data Analyst",1,0)</f>
        <v>0</v>
      </c>
      <c r="S1457">
        <f>IF(Table5[[#This Row],[Position]]="Data Engineer",1,0)</f>
        <v>0</v>
      </c>
      <c r="T1457">
        <f>IF(Table5[[#This Row],[Position]]="Risk Analyst",1,0)</f>
        <v>0</v>
      </c>
      <c r="U1457">
        <f>IF(Table5[[#This Row],[Position]]="System Analyst",1,0)</f>
        <v>0</v>
      </c>
      <c r="V1457">
        <f>IF(Table5[[#This Row],[Position]]="Business Analyst",1,0)</f>
        <v>1</v>
      </c>
    </row>
    <row r="1458" spans="1:22" x14ac:dyDescent="0.2">
      <c r="A1458" s="4" t="s">
        <v>88</v>
      </c>
      <c r="B1458" s="4" t="s">
        <v>321</v>
      </c>
      <c r="C1458" s="4" t="s">
        <v>90</v>
      </c>
      <c r="D1458" s="4" t="s">
        <v>418</v>
      </c>
      <c r="E1458" s="4" t="s">
        <v>37</v>
      </c>
      <c r="F1458" s="4" t="s">
        <v>37</v>
      </c>
      <c r="G1458" s="4" t="s">
        <v>37</v>
      </c>
      <c r="H1458" s="4" t="s">
        <v>31</v>
      </c>
      <c r="I1458" s="4" t="s">
        <v>2554</v>
      </c>
      <c r="J1458" s="4" t="s">
        <v>20</v>
      </c>
      <c r="K1458" s="4" t="s">
        <v>32</v>
      </c>
      <c r="L1458" s="4" t="s">
        <v>21</v>
      </c>
      <c r="M1458" s="15">
        <v>56000</v>
      </c>
      <c r="N1458" s="15">
        <v>85000</v>
      </c>
      <c r="O1458" s="16">
        <v>70500</v>
      </c>
      <c r="P1458">
        <f t="shared" si="44"/>
        <v>0</v>
      </c>
      <c r="Q1458" t="str">
        <f t="shared" si="45"/>
        <v>Central Canada</v>
      </c>
      <c r="R1458">
        <f>IF(Table5[[#This Row],[Position]]="Data Analyst",1,0)</f>
        <v>0</v>
      </c>
      <c r="S1458">
        <f>IF(Table5[[#This Row],[Position]]="Data Engineer",1,0)</f>
        <v>0</v>
      </c>
      <c r="T1458">
        <f>IF(Table5[[#This Row],[Position]]="Risk Analyst",1,0)</f>
        <v>0</v>
      </c>
      <c r="U1458">
        <f>IF(Table5[[#This Row],[Position]]="System Analyst",1,0)</f>
        <v>1</v>
      </c>
      <c r="V1458">
        <f>IF(Table5[[#This Row],[Position]]="Business Analyst",1,0)</f>
        <v>0</v>
      </c>
    </row>
    <row r="1459" spans="1:22" x14ac:dyDescent="0.2">
      <c r="A1459" s="5" t="s">
        <v>26</v>
      </c>
      <c r="B1459" s="5" t="s">
        <v>2555</v>
      </c>
      <c r="C1459" s="5" t="s">
        <v>50</v>
      </c>
      <c r="D1459" s="5" t="s">
        <v>2556</v>
      </c>
      <c r="E1459" s="5" t="s">
        <v>123</v>
      </c>
      <c r="F1459" s="5" t="s">
        <v>123</v>
      </c>
      <c r="G1459" s="5" t="s">
        <v>123</v>
      </c>
      <c r="H1459" s="5" t="s">
        <v>31</v>
      </c>
      <c r="I1459" s="5" t="s">
        <v>2557</v>
      </c>
      <c r="J1459" s="5" t="s">
        <v>45</v>
      </c>
      <c r="K1459" s="5" t="s">
        <v>32</v>
      </c>
      <c r="L1459" s="5" t="s">
        <v>33</v>
      </c>
      <c r="M1459" s="17">
        <v>71000</v>
      </c>
      <c r="N1459" s="17">
        <v>83000</v>
      </c>
      <c r="O1459" s="18">
        <v>77000</v>
      </c>
      <c r="P1459">
        <f t="shared" si="44"/>
        <v>0</v>
      </c>
      <c r="Q1459" t="str">
        <f t="shared" si="45"/>
        <v>Central Canada</v>
      </c>
      <c r="R1459">
        <f>IF(Table5[[#This Row],[Position]]="Data Analyst",1,0)</f>
        <v>0</v>
      </c>
      <c r="S1459">
        <f>IF(Table5[[#This Row],[Position]]="Data Engineer",1,0)</f>
        <v>0</v>
      </c>
      <c r="T1459">
        <f>IF(Table5[[#This Row],[Position]]="Risk Analyst",1,0)</f>
        <v>0</v>
      </c>
      <c r="U1459">
        <f>IF(Table5[[#This Row],[Position]]="System Analyst",1,0)</f>
        <v>0</v>
      </c>
      <c r="V1459">
        <f>IF(Table5[[#This Row],[Position]]="Business Analyst",1,0)</f>
        <v>0</v>
      </c>
    </row>
    <row r="1460" spans="1:22" x14ac:dyDescent="0.2">
      <c r="A1460" s="4" t="s">
        <v>81</v>
      </c>
      <c r="B1460" s="4" t="s">
        <v>1717</v>
      </c>
      <c r="C1460" s="4" t="s">
        <v>23</v>
      </c>
      <c r="D1460" s="4" t="s">
        <v>2558</v>
      </c>
      <c r="E1460" s="4" t="s">
        <v>37</v>
      </c>
      <c r="F1460" s="4" t="s">
        <v>37</v>
      </c>
      <c r="G1460" s="4" t="s">
        <v>37</v>
      </c>
      <c r="H1460" s="4" t="s">
        <v>31</v>
      </c>
      <c r="I1460" s="4" t="s">
        <v>2559</v>
      </c>
      <c r="J1460" s="4" t="s">
        <v>20</v>
      </c>
      <c r="K1460" s="4" t="s">
        <v>32</v>
      </c>
      <c r="L1460" s="4" t="s">
        <v>21</v>
      </c>
      <c r="M1460" s="15">
        <v>70000</v>
      </c>
      <c r="N1460" s="15">
        <v>100000</v>
      </c>
      <c r="O1460" s="16">
        <v>85000</v>
      </c>
      <c r="P1460">
        <f t="shared" si="44"/>
        <v>0</v>
      </c>
      <c r="Q1460" t="str">
        <f t="shared" si="45"/>
        <v>Central Canada</v>
      </c>
      <c r="R1460">
        <f>IF(Table5[[#This Row],[Position]]="Data Analyst",1,0)</f>
        <v>0</v>
      </c>
      <c r="S1460">
        <f>IF(Table5[[#This Row],[Position]]="Data Engineer",1,0)</f>
        <v>0</v>
      </c>
      <c r="T1460">
        <f>IF(Table5[[#This Row],[Position]]="Risk Analyst",1,0)</f>
        <v>0</v>
      </c>
      <c r="U1460">
        <f>IF(Table5[[#This Row],[Position]]="System Analyst",1,0)</f>
        <v>0</v>
      </c>
      <c r="V1460">
        <f>IF(Table5[[#This Row],[Position]]="Business Analyst",1,0)</f>
        <v>1</v>
      </c>
    </row>
    <row r="1461" spans="1:22" x14ac:dyDescent="0.2">
      <c r="A1461" s="5" t="s">
        <v>88</v>
      </c>
      <c r="B1461" s="5" t="s">
        <v>2560</v>
      </c>
      <c r="C1461" s="5" t="s">
        <v>50</v>
      </c>
      <c r="D1461" s="5" t="s">
        <v>2561</v>
      </c>
      <c r="E1461" s="5" t="s">
        <v>1890</v>
      </c>
      <c r="F1461" s="5" t="s">
        <v>1890</v>
      </c>
      <c r="G1461" s="5" t="s">
        <v>1890</v>
      </c>
      <c r="H1461" s="5" t="s">
        <v>18</v>
      </c>
      <c r="I1461" s="5" t="s">
        <v>2562</v>
      </c>
      <c r="J1461" s="5" t="s">
        <v>20</v>
      </c>
      <c r="K1461" s="5" t="s">
        <v>32</v>
      </c>
      <c r="L1461" s="5" t="s">
        <v>21</v>
      </c>
      <c r="M1461" s="17">
        <v>85816.8</v>
      </c>
      <c r="N1461" s="17">
        <v>91520</v>
      </c>
      <c r="O1461" s="18">
        <v>88668.4</v>
      </c>
      <c r="P1461">
        <f t="shared" si="44"/>
        <v>0</v>
      </c>
      <c r="Q1461" t="str">
        <f t="shared" si="45"/>
        <v>Northern Canada</v>
      </c>
      <c r="R1461">
        <f>IF(Table5[[#This Row],[Position]]="Data Analyst",1,0)</f>
        <v>0</v>
      </c>
      <c r="S1461">
        <f>IF(Table5[[#This Row],[Position]]="Data Engineer",1,0)</f>
        <v>0</v>
      </c>
      <c r="T1461">
        <f>IF(Table5[[#This Row],[Position]]="Risk Analyst",1,0)</f>
        <v>0</v>
      </c>
      <c r="U1461">
        <f>IF(Table5[[#This Row],[Position]]="System Analyst",1,0)</f>
        <v>0</v>
      </c>
      <c r="V1461">
        <f>IF(Table5[[#This Row],[Position]]="Business Analyst",1,0)</f>
        <v>0</v>
      </c>
    </row>
    <row r="1462" spans="1:22" x14ac:dyDescent="0.2">
      <c r="A1462" s="4" t="s">
        <v>424</v>
      </c>
      <c r="B1462" s="4" t="s">
        <v>450</v>
      </c>
      <c r="C1462" s="4" t="s">
        <v>50</v>
      </c>
      <c r="D1462" s="4" t="s">
        <v>2563</v>
      </c>
      <c r="E1462" s="4" t="s">
        <v>600</v>
      </c>
      <c r="F1462" s="4" t="s">
        <v>600</v>
      </c>
      <c r="G1462" s="4" t="s">
        <v>600</v>
      </c>
      <c r="H1462" s="4" t="s">
        <v>31</v>
      </c>
      <c r="I1462" s="4" t="s">
        <v>2029</v>
      </c>
      <c r="J1462" s="4" t="s">
        <v>20</v>
      </c>
      <c r="K1462" s="4" t="s">
        <v>32</v>
      </c>
      <c r="L1462" s="4" t="s">
        <v>33</v>
      </c>
      <c r="M1462" s="15">
        <v>89440</v>
      </c>
      <c r="N1462" s="15">
        <v>89440</v>
      </c>
      <c r="O1462" s="16">
        <v>89440</v>
      </c>
      <c r="P1462">
        <f t="shared" si="44"/>
        <v>0</v>
      </c>
      <c r="Q1462" t="str">
        <f t="shared" si="45"/>
        <v>Central Canada</v>
      </c>
      <c r="R1462">
        <f>IF(Table5[[#This Row],[Position]]="Data Analyst",1,0)</f>
        <v>0</v>
      </c>
      <c r="S1462">
        <f>IF(Table5[[#This Row],[Position]]="Data Engineer",1,0)</f>
        <v>0</v>
      </c>
      <c r="T1462">
        <f>IF(Table5[[#This Row],[Position]]="Risk Analyst",1,0)</f>
        <v>0</v>
      </c>
      <c r="U1462">
        <f>IF(Table5[[#This Row],[Position]]="System Analyst",1,0)</f>
        <v>0</v>
      </c>
      <c r="V1462">
        <f>IF(Table5[[#This Row],[Position]]="Business Analyst",1,0)</f>
        <v>0</v>
      </c>
    </row>
    <row r="1463" spans="1:22" x14ac:dyDescent="0.2">
      <c r="A1463" s="5" t="s">
        <v>424</v>
      </c>
      <c r="B1463" s="5" t="s">
        <v>450</v>
      </c>
      <c r="C1463" s="5" t="s">
        <v>50</v>
      </c>
      <c r="D1463" s="5" t="s">
        <v>731</v>
      </c>
      <c r="E1463" s="5" t="s">
        <v>344</v>
      </c>
      <c r="F1463" s="5" t="s">
        <v>344</v>
      </c>
      <c r="G1463" s="5" t="s">
        <v>344</v>
      </c>
      <c r="H1463" s="5" t="s">
        <v>53</v>
      </c>
      <c r="I1463" s="5" t="s">
        <v>2029</v>
      </c>
      <c r="J1463" s="5" t="s">
        <v>20</v>
      </c>
      <c r="K1463" s="5" t="s">
        <v>32</v>
      </c>
      <c r="L1463" s="5" t="s">
        <v>732</v>
      </c>
      <c r="M1463" s="17">
        <v>77334.399999999994</v>
      </c>
      <c r="N1463" s="17">
        <v>83200</v>
      </c>
      <c r="O1463" s="18">
        <v>80267.199999999997</v>
      </c>
      <c r="P1463">
        <f t="shared" si="44"/>
        <v>0</v>
      </c>
      <c r="Q1463" t="str">
        <f t="shared" si="45"/>
        <v>Western Canada</v>
      </c>
      <c r="R1463">
        <f>IF(Table5[[#This Row],[Position]]="Data Analyst",1,0)</f>
        <v>0</v>
      </c>
      <c r="S1463">
        <f>IF(Table5[[#This Row],[Position]]="Data Engineer",1,0)</f>
        <v>0</v>
      </c>
      <c r="T1463">
        <f>IF(Table5[[#This Row],[Position]]="Risk Analyst",1,0)</f>
        <v>0</v>
      </c>
      <c r="U1463">
        <f>IF(Table5[[#This Row],[Position]]="System Analyst",1,0)</f>
        <v>0</v>
      </c>
      <c r="V1463">
        <f>IF(Table5[[#This Row],[Position]]="Business Analyst",1,0)</f>
        <v>0</v>
      </c>
    </row>
    <row r="1464" spans="1:22" x14ac:dyDescent="0.2">
      <c r="A1464" s="4" t="s">
        <v>88</v>
      </c>
      <c r="B1464" s="4" t="s">
        <v>1009</v>
      </c>
      <c r="C1464" s="4" t="s">
        <v>23</v>
      </c>
      <c r="D1464" s="4" t="s">
        <v>1010</v>
      </c>
      <c r="E1464" s="4" t="s">
        <v>648</v>
      </c>
      <c r="F1464" s="4" t="s">
        <v>648</v>
      </c>
      <c r="G1464" s="4" t="s">
        <v>648</v>
      </c>
      <c r="H1464" s="4" t="s">
        <v>31</v>
      </c>
      <c r="I1464" s="4" t="s">
        <v>18</v>
      </c>
      <c r="J1464" s="4" t="s">
        <v>20</v>
      </c>
      <c r="K1464" s="4" t="s">
        <v>32</v>
      </c>
      <c r="L1464" s="4" t="s">
        <v>33</v>
      </c>
      <c r="M1464" s="15">
        <v>64000</v>
      </c>
      <c r="N1464" s="15">
        <v>64000</v>
      </c>
      <c r="O1464" s="16">
        <v>64000</v>
      </c>
      <c r="P1464">
        <f t="shared" si="44"/>
        <v>0</v>
      </c>
      <c r="Q1464" t="str">
        <f t="shared" si="45"/>
        <v>Central Canada</v>
      </c>
      <c r="R1464">
        <f>IF(Table5[[#This Row],[Position]]="Data Analyst",1,0)</f>
        <v>0</v>
      </c>
      <c r="S1464">
        <f>IF(Table5[[#This Row],[Position]]="Data Engineer",1,0)</f>
        <v>0</v>
      </c>
      <c r="T1464">
        <f>IF(Table5[[#This Row],[Position]]="Risk Analyst",1,0)</f>
        <v>0</v>
      </c>
      <c r="U1464">
        <f>IF(Table5[[#This Row],[Position]]="System Analyst",1,0)</f>
        <v>0</v>
      </c>
      <c r="V1464">
        <f>IF(Table5[[#This Row],[Position]]="Business Analyst",1,0)</f>
        <v>1</v>
      </c>
    </row>
    <row r="1465" spans="1:22" x14ac:dyDescent="0.2">
      <c r="A1465" s="5" t="s">
        <v>424</v>
      </c>
      <c r="B1465" s="5" t="s">
        <v>450</v>
      </c>
      <c r="C1465" s="5" t="s">
        <v>50</v>
      </c>
      <c r="D1465" s="5" t="s">
        <v>652</v>
      </c>
      <c r="E1465" s="5" t="s">
        <v>560</v>
      </c>
      <c r="F1465" s="5" t="s">
        <v>560</v>
      </c>
      <c r="G1465" s="5" t="s">
        <v>560</v>
      </c>
      <c r="H1465" s="5" t="s">
        <v>31</v>
      </c>
      <c r="I1465" s="5" t="s">
        <v>2564</v>
      </c>
      <c r="J1465" s="5" t="s">
        <v>20</v>
      </c>
      <c r="K1465" s="5" t="s">
        <v>32</v>
      </c>
      <c r="L1465" s="5" t="s">
        <v>33</v>
      </c>
      <c r="M1465" s="17">
        <v>91520</v>
      </c>
      <c r="N1465" s="17">
        <v>91520</v>
      </c>
      <c r="O1465" s="18">
        <v>91520</v>
      </c>
      <c r="P1465">
        <f t="shared" si="44"/>
        <v>0</v>
      </c>
      <c r="Q1465" t="str">
        <f t="shared" si="45"/>
        <v>Central Canada</v>
      </c>
      <c r="R1465">
        <f>IF(Table5[[#This Row],[Position]]="Data Analyst",1,0)</f>
        <v>0</v>
      </c>
      <c r="S1465">
        <f>IF(Table5[[#This Row],[Position]]="Data Engineer",1,0)</f>
        <v>0</v>
      </c>
      <c r="T1465">
        <f>IF(Table5[[#This Row],[Position]]="Risk Analyst",1,0)</f>
        <v>0</v>
      </c>
      <c r="U1465">
        <f>IF(Table5[[#This Row],[Position]]="System Analyst",1,0)</f>
        <v>0</v>
      </c>
      <c r="V1465">
        <f>IF(Table5[[#This Row],[Position]]="Business Analyst",1,0)</f>
        <v>0</v>
      </c>
    </row>
    <row r="1466" spans="1:22" x14ac:dyDescent="0.2">
      <c r="A1466" s="4" t="s">
        <v>22</v>
      </c>
      <c r="B1466" s="4" t="s">
        <v>23</v>
      </c>
      <c r="C1466" s="4" t="s">
        <v>23</v>
      </c>
      <c r="D1466" s="4" t="s">
        <v>861</v>
      </c>
      <c r="E1466" s="4" t="s">
        <v>600</v>
      </c>
      <c r="F1466" s="4" t="s">
        <v>600</v>
      </c>
      <c r="G1466" s="4" t="s">
        <v>600</v>
      </c>
      <c r="H1466" s="4" t="s">
        <v>31</v>
      </c>
      <c r="I1466" s="4" t="s">
        <v>2565</v>
      </c>
      <c r="J1466" s="4" t="s">
        <v>20</v>
      </c>
      <c r="K1466" s="4" t="s">
        <v>32</v>
      </c>
      <c r="L1466" s="4" t="s">
        <v>21</v>
      </c>
      <c r="M1466" s="15">
        <v>83000</v>
      </c>
      <c r="N1466" s="15">
        <v>100000</v>
      </c>
      <c r="O1466" s="16">
        <v>91500</v>
      </c>
      <c r="P1466">
        <f t="shared" si="44"/>
        <v>0</v>
      </c>
      <c r="Q1466" t="str">
        <f t="shared" si="45"/>
        <v>Central Canada</v>
      </c>
      <c r="R1466">
        <f>IF(Table5[[#This Row],[Position]]="Data Analyst",1,0)</f>
        <v>0</v>
      </c>
      <c r="S1466">
        <f>IF(Table5[[#This Row],[Position]]="Data Engineer",1,0)</f>
        <v>0</v>
      </c>
      <c r="T1466">
        <f>IF(Table5[[#This Row],[Position]]="Risk Analyst",1,0)</f>
        <v>0</v>
      </c>
      <c r="U1466">
        <f>IF(Table5[[#This Row],[Position]]="System Analyst",1,0)</f>
        <v>0</v>
      </c>
      <c r="V1466">
        <f>IF(Table5[[#This Row],[Position]]="Business Analyst",1,0)</f>
        <v>1</v>
      </c>
    </row>
    <row r="1467" spans="1:22" x14ac:dyDescent="0.2">
      <c r="A1467" s="5" t="s">
        <v>88</v>
      </c>
      <c r="B1467" s="5" t="s">
        <v>299</v>
      </c>
      <c r="C1467" s="5" t="s">
        <v>90</v>
      </c>
      <c r="D1467" s="5" t="s">
        <v>609</v>
      </c>
      <c r="E1467" s="5" t="s">
        <v>610</v>
      </c>
      <c r="F1467" s="5" t="s">
        <v>610</v>
      </c>
      <c r="G1467" s="5" t="s">
        <v>610</v>
      </c>
      <c r="H1467" s="5" t="s">
        <v>100</v>
      </c>
      <c r="I1467" s="5" t="s">
        <v>2029</v>
      </c>
      <c r="J1467" s="5" t="s">
        <v>20</v>
      </c>
      <c r="K1467" s="5" t="s">
        <v>32</v>
      </c>
      <c r="L1467" s="5" t="s">
        <v>130</v>
      </c>
      <c r="M1467" s="20">
        <v>98009.599999999904</v>
      </c>
      <c r="N1467" s="20">
        <v>98009.599999999904</v>
      </c>
      <c r="O1467" s="22">
        <v>98009.599999999904</v>
      </c>
      <c r="P1467">
        <f t="shared" si="44"/>
        <v>0</v>
      </c>
      <c r="Q1467" t="str">
        <f t="shared" si="45"/>
        <v>Western Canada</v>
      </c>
      <c r="R1467">
        <f>IF(Table5[[#This Row],[Position]]="Data Analyst",1,0)</f>
        <v>0</v>
      </c>
      <c r="S1467">
        <f>IF(Table5[[#This Row],[Position]]="Data Engineer",1,0)</f>
        <v>0</v>
      </c>
      <c r="T1467">
        <f>IF(Table5[[#This Row],[Position]]="Risk Analyst",1,0)</f>
        <v>0</v>
      </c>
      <c r="U1467">
        <f>IF(Table5[[#This Row],[Position]]="System Analyst",1,0)</f>
        <v>1</v>
      </c>
      <c r="V1467">
        <f>IF(Table5[[#This Row],[Position]]="Business Analyst",1,0)</f>
        <v>0</v>
      </c>
    </row>
    <row r="1468" spans="1:22" x14ac:dyDescent="0.2">
      <c r="A1468" s="4" t="s">
        <v>105</v>
      </c>
      <c r="B1468" s="4" t="s">
        <v>2566</v>
      </c>
      <c r="C1468" s="4" t="s">
        <v>50</v>
      </c>
      <c r="D1468" s="4" t="s">
        <v>2567</v>
      </c>
      <c r="E1468" s="4" t="s">
        <v>123</v>
      </c>
      <c r="F1468" s="4" t="s">
        <v>123</v>
      </c>
      <c r="G1468" s="4" t="s">
        <v>123</v>
      </c>
      <c r="H1468" s="4" t="s">
        <v>31</v>
      </c>
      <c r="I1468" s="4" t="s">
        <v>2568</v>
      </c>
      <c r="J1468" s="4" t="s">
        <v>20</v>
      </c>
      <c r="K1468" s="4" t="s">
        <v>32</v>
      </c>
      <c r="L1468" s="4" t="s">
        <v>46</v>
      </c>
      <c r="M1468" s="15">
        <v>107120</v>
      </c>
      <c r="N1468" s="15">
        <v>107120</v>
      </c>
      <c r="O1468" s="16">
        <v>107120</v>
      </c>
      <c r="P1468">
        <f t="shared" si="44"/>
        <v>0</v>
      </c>
      <c r="Q1468" t="str">
        <f t="shared" si="45"/>
        <v>Central Canada</v>
      </c>
      <c r="R1468">
        <f>IF(Table5[[#This Row],[Position]]="Data Analyst",1,0)</f>
        <v>0</v>
      </c>
      <c r="S1468">
        <f>IF(Table5[[#This Row],[Position]]="Data Engineer",1,0)</f>
        <v>0</v>
      </c>
      <c r="T1468">
        <f>IF(Table5[[#This Row],[Position]]="Risk Analyst",1,0)</f>
        <v>0</v>
      </c>
      <c r="U1468">
        <f>IF(Table5[[#This Row],[Position]]="System Analyst",1,0)</f>
        <v>0</v>
      </c>
      <c r="V1468">
        <f>IF(Table5[[#This Row],[Position]]="Business Analyst",1,0)</f>
        <v>0</v>
      </c>
    </row>
    <row r="1469" spans="1:22" x14ac:dyDescent="0.2">
      <c r="A1469" s="5" t="s">
        <v>96</v>
      </c>
      <c r="B1469" s="5" t="s">
        <v>429</v>
      </c>
      <c r="C1469" s="5" t="s">
        <v>50</v>
      </c>
      <c r="D1469" s="5" t="s">
        <v>126</v>
      </c>
      <c r="E1469" s="5" t="s">
        <v>37</v>
      </c>
      <c r="F1469" s="5" t="s">
        <v>37</v>
      </c>
      <c r="G1469" s="5" t="s">
        <v>37</v>
      </c>
      <c r="H1469" s="5" t="s">
        <v>31</v>
      </c>
      <c r="I1469" s="5" t="s">
        <v>2569</v>
      </c>
      <c r="J1469" s="5" t="s">
        <v>20</v>
      </c>
      <c r="K1469" s="5" t="s">
        <v>32</v>
      </c>
      <c r="L1469" s="5" t="s">
        <v>93</v>
      </c>
      <c r="M1469" s="17">
        <v>38000</v>
      </c>
      <c r="N1469" s="17">
        <v>70000</v>
      </c>
      <c r="O1469" s="18">
        <v>54000</v>
      </c>
      <c r="P1469">
        <f t="shared" si="44"/>
        <v>0</v>
      </c>
      <c r="Q1469" t="str">
        <f t="shared" si="45"/>
        <v>Central Canada</v>
      </c>
      <c r="R1469">
        <f>IF(Table5[[#This Row],[Position]]="Data Analyst",1,0)</f>
        <v>0</v>
      </c>
      <c r="S1469">
        <f>IF(Table5[[#This Row],[Position]]="Data Engineer",1,0)</f>
        <v>0</v>
      </c>
      <c r="T1469">
        <f>IF(Table5[[#This Row],[Position]]="Risk Analyst",1,0)</f>
        <v>0</v>
      </c>
      <c r="U1469">
        <f>IF(Table5[[#This Row],[Position]]="System Analyst",1,0)</f>
        <v>0</v>
      </c>
      <c r="V1469">
        <f>IF(Table5[[#This Row],[Position]]="Business Analyst",1,0)</f>
        <v>0</v>
      </c>
    </row>
    <row r="1470" spans="1:22" x14ac:dyDescent="0.2">
      <c r="A1470" s="4" t="s">
        <v>13</v>
      </c>
      <c r="B1470" s="4" t="s">
        <v>798</v>
      </c>
      <c r="C1470" s="4" t="s">
        <v>90</v>
      </c>
      <c r="D1470" s="4" t="s">
        <v>1788</v>
      </c>
      <c r="E1470" s="4" t="s">
        <v>452</v>
      </c>
      <c r="F1470" s="4" t="s">
        <v>452</v>
      </c>
      <c r="G1470" s="4" t="s">
        <v>452</v>
      </c>
      <c r="H1470" s="4" t="s">
        <v>53</v>
      </c>
      <c r="I1470" s="4" t="s">
        <v>2570</v>
      </c>
      <c r="J1470" s="4" t="s">
        <v>20</v>
      </c>
      <c r="K1470" s="4" t="s">
        <v>32</v>
      </c>
      <c r="L1470" s="4" t="s">
        <v>681</v>
      </c>
      <c r="M1470" s="15">
        <v>80000</v>
      </c>
      <c r="N1470" s="15">
        <v>90000</v>
      </c>
      <c r="O1470" s="16">
        <v>85000</v>
      </c>
      <c r="P1470">
        <f t="shared" si="44"/>
        <v>0</v>
      </c>
      <c r="Q1470" t="str">
        <f t="shared" si="45"/>
        <v>Western Canada</v>
      </c>
      <c r="R1470">
        <f>IF(Table5[[#This Row],[Position]]="Data Analyst",1,0)</f>
        <v>0</v>
      </c>
      <c r="S1470">
        <f>IF(Table5[[#This Row],[Position]]="Data Engineer",1,0)</f>
        <v>0</v>
      </c>
      <c r="T1470">
        <f>IF(Table5[[#This Row],[Position]]="Risk Analyst",1,0)</f>
        <v>0</v>
      </c>
      <c r="U1470">
        <f>IF(Table5[[#This Row],[Position]]="System Analyst",1,0)</f>
        <v>1</v>
      </c>
      <c r="V1470">
        <f>IF(Table5[[#This Row],[Position]]="Business Analyst",1,0)</f>
        <v>0</v>
      </c>
    </row>
    <row r="1471" spans="1:22" x14ac:dyDescent="0.2">
      <c r="A1471" s="5" t="s">
        <v>105</v>
      </c>
      <c r="B1471" s="5" t="s">
        <v>510</v>
      </c>
      <c r="C1471" s="5" t="s">
        <v>28</v>
      </c>
      <c r="D1471" s="5" t="s">
        <v>2571</v>
      </c>
      <c r="E1471" s="5" t="s">
        <v>1835</v>
      </c>
      <c r="F1471" s="5" t="s">
        <v>1835</v>
      </c>
      <c r="G1471" s="5" t="s">
        <v>1835</v>
      </c>
      <c r="H1471" s="5" t="s">
        <v>146</v>
      </c>
      <c r="I1471" s="5" t="s">
        <v>2572</v>
      </c>
      <c r="J1471" s="5" t="s">
        <v>45</v>
      </c>
      <c r="K1471" s="5" t="s">
        <v>32</v>
      </c>
      <c r="L1471" s="5" t="s">
        <v>33</v>
      </c>
      <c r="M1471" s="17">
        <v>137280</v>
      </c>
      <c r="N1471" s="17">
        <v>180000</v>
      </c>
      <c r="O1471" s="18">
        <v>158640</v>
      </c>
      <c r="P1471">
        <f t="shared" si="44"/>
        <v>0</v>
      </c>
      <c r="Q1471" t="str">
        <f t="shared" si="45"/>
        <v>Central Canada</v>
      </c>
      <c r="R1471">
        <f>IF(Table5[[#This Row],[Position]]="Data Analyst",1,0)</f>
        <v>1</v>
      </c>
      <c r="S1471">
        <f>IF(Table5[[#This Row],[Position]]="Data Engineer",1,0)</f>
        <v>0</v>
      </c>
      <c r="T1471">
        <f>IF(Table5[[#This Row],[Position]]="Risk Analyst",1,0)</f>
        <v>0</v>
      </c>
      <c r="U1471">
        <f>IF(Table5[[#This Row],[Position]]="System Analyst",1,0)</f>
        <v>0</v>
      </c>
      <c r="V1471">
        <f>IF(Table5[[#This Row],[Position]]="Business Analyst",1,0)</f>
        <v>0</v>
      </c>
    </row>
    <row r="1472" spans="1:22" x14ac:dyDescent="0.2">
      <c r="A1472" s="4" t="s">
        <v>424</v>
      </c>
      <c r="B1472" s="4" t="s">
        <v>450</v>
      </c>
      <c r="C1472" s="4" t="s">
        <v>50</v>
      </c>
      <c r="D1472" s="4" t="s">
        <v>2573</v>
      </c>
      <c r="E1472" s="4" t="s">
        <v>482</v>
      </c>
      <c r="F1472" s="4" t="s">
        <v>482</v>
      </c>
      <c r="G1472" s="4" t="s">
        <v>482</v>
      </c>
      <c r="H1472" s="4" t="s">
        <v>31</v>
      </c>
      <c r="I1472" s="4" t="s">
        <v>2054</v>
      </c>
      <c r="J1472" s="4" t="s">
        <v>20</v>
      </c>
      <c r="K1472" s="4" t="s">
        <v>32</v>
      </c>
      <c r="L1472" s="4" t="s">
        <v>33</v>
      </c>
      <c r="M1472" s="15">
        <v>80080</v>
      </c>
      <c r="N1472" s="15">
        <v>80080</v>
      </c>
      <c r="O1472" s="16">
        <v>80080</v>
      </c>
      <c r="P1472">
        <f t="shared" si="44"/>
        <v>0</v>
      </c>
      <c r="Q1472" t="str">
        <f t="shared" si="45"/>
        <v>Central Canada</v>
      </c>
      <c r="R1472">
        <f>IF(Table5[[#This Row],[Position]]="Data Analyst",1,0)</f>
        <v>0</v>
      </c>
      <c r="S1472">
        <f>IF(Table5[[#This Row],[Position]]="Data Engineer",1,0)</f>
        <v>0</v>
      </c>
      <c r="T1472">
        <f>IF(Table5[[#This Row],[Position]]="Risk Analyst",1,0)</f>
        <v>0</v>
      </c>
      <c r="U1472">
        <f>IF(Table5[[#This Row],[Position]]="System Analyst",1,0)</f>
        <v>0</v>
      </c>
      <c r="V1472">
        <f>IF(Table5[[#This Row],[Position]]="Business Analyst",1,0)</f>
        <v>0</v>
      </c>
    </row>
    <row r="1473" spans="1:22" x14ac:dyDescent="0.2">
      <c r="A1473" s="5" t="s">
        <v>424</v>
      </c>
      <c r="B1473" s="5" t="s">
        <v>450</v>
      </c>
      <c r="C1473" s="5" t="s">
        <v>50</v>
      </c>
      <c r="D1473" s="5" t="s">
        <v>2574</v>
      </c>
      <c r="E1473" s="5" t="s">
        <v>1255</v>
      </c>
      <c r="F1473" s="5" t="s">
        <v>1255</v>
      </c>
      <c r="G1473" s="5" t="s">
        <v>1255</v>
      </c>
      <c r="H1473" s="5" t="s">
        <v>186</v>
      </c>
      <c r="I1473" s="5" t="s">
        <v>2575</v>
      </c>
      <c r="J1473" s="5" t="s">
        <v>20</v>
      </c>
      <c r="K1473" s="5" t="s">
        <v>32</v>
      </c>
      <c r="L1473" s="5" t="s">
        <v>21</v>
      </c>
      <c r="M1473" s="17">
        <v>76960</v>
      </c>
      <c r="N1473" s="17">
        <v>76960</v>
      </c>
      <c r="O1473" s="18">
        <v>76960</v>
      </c>
      <c r="P1473">
        <f t="shared" si="44"/>
        <v>0</v>
      </c>
      <c r="Q1473" t="str">
        <f t="shared" si="45"/>
        <v>Atlantic Canada</v>
      </c>
      <c r="R1473">
        <f>IF(Table5[[#This Row],[Position]]="Data Analyst",1,0)</f>
        <v>0</v>
      </c>
      <c r="S1473">
        <f>IF(Table5[[#This Row],[Position]]="Data Engineer",1,0)</f>
        <v>0</v>
      </c>
      <c r="T1473">
        <f>IF(Table5[[#This Row],[Position]]="Risk Analyst",1,0)</f>
        <v>0</v>
      </c>
      <c r="U1473">
        <f>IF(Table5[[#This Row],[Position]]="System Analyst",1,0)</f>
        <v>0</v>
      </c>
      <c r="V1473">
        <f>IF(Table5[[#This Row],[Position]]="Business Analyst",1,0)</f>
        <v>0</v>
      </c>
    </row>
    <row r="1474" spans="1:22" x14ac:dyDescent="0.2">
      <c r="A1474" s="4" t="s">
        <v>424</v>
      </c>
      <c r="B1474" s="4" t="s">
        <v>450</v>
      </c>
      <c r="C1474" s="4" t="s">
        <v>50</v>
      </c>
      <c r="D1474" s="4" t="s">
        <v>2576</v>
      </c>
      <c r="E1474" s="4" t="s">
        <v>123</v>
      </c>
      <c r="F1474" s="4" t="s">
        <v>123</v>
      </c>
      <c r="G1474" s="4" t="s">
        <v>123</v>
      </c>
      <c r="H1474" s="4" t="s">
        <v>31</v>
      </c>
      <c r="I1474" s="4" t="s">
        <v>2029</v>
      </c>
      <c r="J1474" s="4" t="s">
        <v>20</v>
      </c>
      <c r="K1474" s="4" t="s">
        <v>32</v>
      </c>
      <c r="L1474" s="4" t="s">
        <v>33</v>
      </c>
      <c r="M1474" s="15">
        <v>89440</v>
      </c>
      <c r="N1474" s="15">
        <v>89440</v>
      </c>
      <c r="O1474" s="16">
        <v>89440</v>
      </c>
      <c r="P1474">
        <f t="shared" si="44"/>
        <v>0</v>
      </c>
      <c r="Q1474" t="str">
        <f t="shared" si="45"/>
        <v>Central Canada</v>
      </c>
      <c r="R1474">
        <f>IF(Table5[[#This Row],[Position]]="Data Analyst",1,0)</f>
        <v>0</v>
      </c>
      <c r="S1474">
        <f>IF(Table5[[#This Row],[Position]]="Data Engineer",1,0)</f>
        <v>0</v>
      </c>
      <c r="T1474">
        <f>IF(Table5[[#This Row],[Position]]="Risk Analyst",1,0)</f>
        <v>0</v>
      </c>
      <c r="U1474">
        <f>IF(Table5[[#This Row],[Position]]="System Analyst",1,0)</f>
        <v>0</v>
      </c>
      <c r="V1474">
        <f>IF(Table5[[#This Row],[Position]]="Business Analyst",1,0)</f>
        <v>0</v>
      </c>
    </row>
    <row r="1475" spans="1:22" x14ac:dyDescent="0.2">
      <c r="A1475" s="5" t="s">
        <v>81</v>
      </c>
      <c r="B1475" s="5" t="s">
        <v>147</v>
      </c>
      <c r="C1475" s="5" t="s">
        <v>50</v>
      </c>
      <c r="D1475" s="5" t="s">
        <v>930</v>
      </c>
      <c r="E1475" s="5" t="s">
        <v>136</v>
      </c>
      <c r="F1475" s="5" t="s">
        <v>136</v>
      </c>
      <c r="G1475" s="5" t="s">
        <v>136</v>
      </c>
      <c r="H1475" s="5" t="s">
        <v>100</v>
      </c>
      <c r="I1475" s="5" t="s">
        <v>2577</v>
      </c>
      <c r="J1475" s="5" t="s">
        <v>20</v>
      </c>
      <c r="K1475" s="5" t="s">
        <v>32</v>
      </c>
      <c r="L1475" s="5" t="s">
        <v>481</v>
      </c>
      <c r="M1475" s="17">
        <v>69000</v>
      </c>
      <c r="N1475" s="17">
        <v>90000</v>
      </c>
      <c r="O1475" s="18">
        <v>79500</v>
      </c>
      <c r="P1475">
        <f t="shared" ref="P1475:P1538" si="46">IF(F1475="Remote",1,0)</f>
        <v>0</v>
      </c>
      <c r="Q1475" t="str">
        <f t="shared" ref="Q1475:Q1538" si="47">IF(OR(H1475="AB",H1475="BC",H1475="SK"),"Western Canada",
 IF(OR(H1475="ON",H1475="QC",H1475="MB"),"Central Canada",
 IF(OR(H1475="NS",H1475="NB",H1475="PE",H1475="NL"),"Atlantic Canada",
 "Northern Canada")))</f>
        <v>Western Canada</v>
      </c>
      <c r="R1475">
        <f>IF(Table5[[#This Row],[Position]]="Data Analyst",1,0)</f>
        <v>0</v>
      </c>
      <c r="S1475">
        <f>IF(Table5[[#This Row],[Position]]="Data Engineer",1,0)</f>
        <v>0</v>
      </c>
      <c r="T1475">
        <f>IF(Table5[[#This Row],[Position]]="Risk Analyst",1,0)</f>
        <v>0</v>
      </c>
      <c r="U1475">
        <f>IF(Table5[[#This Row],[Position]]="System Analyst",1,0)</f>
        <v>0</v>
      </c>
      <c r="V1475">
        <f>IF(Table5[[#This Row],[Position]]="Business Analyst",1,0)</f>
        <v>0</v>
      </c>
    </row>
    <row r="1476" spans="1:22" x14ac:dyDescent="0.2">
      <c r="A1476" s="4" t="s">
        <v>81</v>
      </c>
      <c r="B1476" s="4" t="s">
        <v>627</v>
      </c>
      <c r="C1476" s="4" t="s">
        <v>23</v>
      </c>
      <c r="D1476" s="4" t="s">
        <v>628</v>
      </c>
      <c r="E1476" s="4" t="s">
        <v>298</v>
      </c>
      <c r="F1476" s="4" t="s">
        <v>298</v>
      </c>
      <c r="G1476" s="4" t="s">
        <v>298</v>
      </c>
      <c r="H1476" s="4" t="s">
        <v>53</v>
      </c>
      <c r="I1476" s="4" t="s">
        <v>2007</v>
      </c>
      <c r="J1476" s="4" t="s">
        <v>45</v>
      </c>
      <c r="K1476" s="4" t="s">
        <v>32</v>
      </c>
      <c r="L1476" s="4" t="s">
        <v>46</v>
      </c>
      <c r="M1476" s="15">
        <v>66000</v>
      </c>
      <c r="N1476" s="15">
        <v>66000</v>
      </c>
      <c r="O1476" s="16">
        <v>66000</v>
      </c>
      <c r="P1476">
        <f t="shared" si="46"/>
        <v>0</v>
      </c>
      <c r="Q1476" t="str">
        <f t="shared" si="47"/>
        <v>Western Canada</v>
      </c>
      <c r="R1476">
        <f>IF(Table5[[#This Row],[Position]]="Data Analyst",1,0)</f>
        <v>0</v>
      </c>
      <c r="S1476">
        <f>IF(Table5[[#This Row],[Position]]="Data Engineer",1,0)</f>
        <v>0</v>
      </c>
      <c r="T1476">
        <f>IF(Table5[[#This Row],[Position]]="Risk Analyst",1,0)</f>
        <v>0</v>
      </c>
      <c r="U1476">
        <f>IF(Table5[[#This Row],[Position]]="System Analyst",1,0)</f>
        <v>0</v>
      </c>
      <c r="V1476">
        <f>IF(Table5[[#This Row],[Position]]="Business Analyst",1,0)</f>
        <v>1</v>
      </c>
    </row>
    <row r="1477" spans="1:22" x14ac:dyDescent="0.2">
      <c r="A1477" s="5" t="s">
        <v>81</v>
      </c>
      <c r="B1477" s="5" t="s">
        <v>627</v>
      </c>
      <c r="C1477" s="5" t="s">
        <v>23</v>
      </c>
      <c r="D1477" s="5" t="s">
        <v>628</v>
      </c>
      <c r="E1477" s="5" t="s">
        <v>298</v>
      </c>
      <c r="F1477" s="5" t="s">
        <v>298</v>
      </c>
      <c r="G1477" s="5" t="s">
        <v>298</v>
      </c>
      <c r="H1477" s="5" t="s">
        <v>384</v>
      </c>
      <c r="I1477" s="5" t="s">
        <v>2007</v>
      </c>
      <c r="J1477" s="5" t="s">
        <v>45</v>
      </c>
      <c r="K1477" s="5" t="s">
        <v>32</v>
      </c>
      <c r="L1477" s="5" t="s">
        <v>46</v>
      </c>
      <c r="M1477" s="17">
        <v>66000</v>
      </c>
      <c r="N1477" s="17">
        <v>66000</v>
      </c>
      <c r="O1477" s="18">
        <v>66000</v>
      </c>
      <c r="P1477">
        <f t="shared" si="46"/>
        <v>0</v>
      </c>
      <c r="Q1477" t="str">
        <f t="shared" si="47"/>
        <v>Atlantic Canada</v>
      </c>
      <c r="R1477">
        <f>IF(Table5[[#This Row],[Position]]="Data Analyst",1,0)</f>
        <v>0</v>
      </c>
      <c r="S1477">
        <f>IF(Table5[[#This Row],[Position]]="Data Engineer",1,0)</f>
        <v>0</v>
      </c>
      <c r="T1477">
        <f>IF(Table5[[#This Row],[Position]]="Risk Analyst",1,0)</f>
        <v>0</v>
      </c>
      <c r="U1477">
        <f>IF(Table5[[#This Row],[Position]]="System Analyst",1,0)</f>
        <v>0</v>
      </c>
      <c r="V1477">
        <f>IF(Table5[[#This Row],[Position]]="Business Analyst",1,0)</f>
        <v>1</v>
      </c>
    </row>
    <row r="1478" spans="1:22" x14ac:dyDescent="0.2">
      <c r="A1478" s="4" t="s">
        <v>48</v>
      </c>
      <c r="B1478" s="4" t="s">
        <v>1065</v>
      </c>
      <c r="C1478" s="4" t="s">
        <v>23</v>
      </c>
      <c r="D1478" s="4" t="s">
        <v>1066</v>
      </c>
      <c r="E1478" s="4" t="s">
        <v>63</v>
      </c>
      <c r="F1478" s="4" t="s">
        <v>63</v>
      </c>
      <c r="G1478" s="4" t="s">
        <v>63</v>
      </c>
      <c r="H1478" s="4" t="s">
        <v>53</v>
      </c>
      <c r="I1478" s="4" t="s">
        <v>2261</v>
      </c>
      <c r="J1478" s="4" t="s">
        <v>45</v>
      </c>
      <c r="K1478" s="4" t="s">
        <v>32</v>
      </c>
      <c r="L1478" s="4" t="s">
        <v>21</v>
      </c>
      <c r="M1478" s="15">
        <v>87000</v>
      </c>
      <c r="N1478" s="15">
        <v>93000</v>
      </c>
      <c r="O1478" s="16">
        <v>90000</v>
      </c>
      <c r="P1478">
        <f t="shared" si="46"/>
        <v>0</v>
      </c>
      <c r="Q1478" t="str">
        <f t="shared" si="47"/>
        <v>Western Canada</v>
      </c>
      <c r="R1478">
        <f>IF(Table5[[#This Row],[Position]]="Data Analyst",1,0)</f>
        <v>0</v>
      </c>
      <c r="S1478">
        <f>IF(Table5[[#This Row],[Position]]="Data Engineer",1,0)</f>
        <v>0</v>
      </c>
      <c r="T1478">
        <f>IF(Table5[[#This Row],[Position]]="Risk Analyst",1,0)</f>
        <v>0</v>
      </c>
      <c r="U1478">
        <f>IF(Table5[[#This Row],[Position]]="System Analyst",1,0)</f>
        <v>0</v>
      </c>
      <c r="V1478">
        <f>IF(Table5[[#This Row],[Position]]="Business Analyst",1,0)</f>
        <v>1</v>
      </c>
    </row>
    <row r="1479" spans="1:22" x14ac:dyDescent="0.2">
      <c r="A1479" s="5" t="s">
        <v>96</v>
      </c>
      <c r="B1479" s="5" t="s">
        <v>1147</v>
      </c>
      <c r="C1479" s="5" t="s">
        <v>50</v>
      </c>
      <c r="D1479" s="5" t="s">
        <v>1148</v>
      </c>
      <c r="E1479" s="5" t="s">
        <v>608</v>
      </c>
      <c r="F1479" s="5" t="s">
        <v>608</v>
      </c>
      <c r="G1479" s="5" t="s">
        <v>608</v>
      </c>
      <c r="H1479" s="5" t="s">
        <v>31</v>
      </c>
      <c r="I1479" s="5" t="s">
        <v>2578</v>
      </c>
      <c r="J1479" s="5" t="s">
        <v>20</v>
      </c>
      <c r="K1479" s="5" t="s">
        <v>32</v>
      </c>
      <c r="L1479" s="5" t="s">
        <v>21</v>
      </c>
      <c r="M1479" s="17">
        <v>46000</v>
      </c>
      <c r="N1479" s="17">
        <v>67000</v>
      </c>
      <c r="O1479" s="18">
        <v>56500</v>
      </c>
      <c r="P1479">
        <f t="shared" si="46"/>
        <v>0</v>
      </c>
      <c r="Q1479" t="str">
        <f t="shared" si="47"/>
        <v>Central Canada</v>
      </c>
      <c r="R1479">
        <f>IF(Table5[[#This Row],[Position]]="Data Analyst",1,0)</f>
        <v>0</v>
      </c>
      <c r="S1479">
        <f>IF(Table5[[#This Row],[Position]]="Data Engineer",1,0)</f>
        <v>0</v>
      </c>
      <c r="T1479">
        <f>IF(Table5[[#This Row],[Position]]="Risk Analyst",1,0)</f>
        <v>0</v>
      </c>
      <c r="U1479">
        <f>IF(Table5[[#This Row],[Position]]="System Analyst",1,0)</f>
        <v>0</v>
      </c>
      <c r="V1479">
        <f>IF(Table5[[#This Row],[Position]]="Business Analyst",1,0)</f>
        <v>0</v>
      </c>
    </row>
    <row r="1480" spans="1:22" x14ac:dyDescent="0.2">
      <c r="A1480" s="4" t="s">
        <v>13</v>
      </c>
      <c r="B1480" s="4" t="s">
        <v>807</v>
      </c>
      <c r="C1480" s="4" t="s">
        <v>28</v>
      </c>
      <c r="D1480" s="4" t="s">
        <v>1690</v>
      </c>
      <c r="E1480" s="4" t="s">
        <v>123</v>
      </c>
      <c r="F1480" s="4" t="s">
        <v>123</v>
      </c>
      <c r="G1480" s="4" t="s">
        <v>123</v>
      </c>
      <c r="H1480" s="4" t="s">
        <v>31</v>
      </c>
      <c r="I1480" s="4" t="s">
        <v>2054</v>
      </c>
      <c r="J1480" s="4" t="s">
        <v>20</v>
      </c>
      <c r="K1480" s="4" t="s">
        <v>32</v>
      </c>
      <c r="L1480" s="4" t="s">
        <v>227</v>
      </c>
      <c r="M1480" s="15">
        <v>89440</v>
      </c>
      <c r="N1480" s="15">
        <v>89440</v>
      </c>
      <c r="O1480" s="16">
        <v>89440</v>
      </c>
      <c r="P1480">
        <f t="shared" si="46"/>
        <v>0</v>
      </c>
      <c r="Q1480" t="str">
        <f t="shared" si="47"/>
        <v>Central Canada</v>
      </c>
      <c r="R1480">
        <f>IF(Table5[[#This Row],[Position]]="Data Analyst",1,0)</f>
        <v>1</v>
      </c>
      <c r="S1480">
        <f>IF(Table5[[#This Row],[Position]]="Data Engineer",1,0)</f>
        <v>0</v>
      </c>
      <c r="T1480">
        <f>IF(Table5[[#This Row],[Position]]="Risk Analyst",1,0)</f>
        <v>0</v>
      </c>
      <c r="U1480">
        <f>IF(Table5[[#This Row],[Position]]="System Analyst",1,0)</f>
        <v>0</v>
      </c>
      <c r="V1480">
        <f>IF(Table5[[#This Row],[Position]]="Business Analyst",1,0)</f>
        <v>0</v>
      </c>
    </row>
    <row r="1481" spans="1:22" x14ac:dyDescent="0.2">
      <c r="A1481" s="5" t="s">
        <v>13</v>
      </c>
      <c r="B1481" s="5" t="s">
        <v>2579</v>
      </c>
      <c r="C1481" s="5" t="s">
        <v>50</v>
      </c>
      <c r="D1481" s="5" t="s">
        <v>132</v>
      </c>
      <c r="E1481" s="5" t="s">
        <v>37</v>
      </c>
      <c r="F1481" s="5" t="s">
        <v>37</v>
      </c>
      <c r="G1481" s="5" t="s">
        <v>37</v>
      </c>
      <c r="H1481" s="5" t="s">
        <v>31</v>
      </c>
      <c r="I1481" s="5" t="s">
        <v>2580</v>
      </c>
      <c r="J1481" s="5" t="s">
        <v>20</v>
      </c>
      <c r="K1481" s="5" t="s">
        <v>32</v>
      </c>
      <c r="L1481" s="5" t="s">
        <v>21</v>
      </c>
      <c r="M1481" s="17">
        <v>48000</v>
      </c>
      <c r="N1481" s="17">
        <v>64000</v>
      </c>
      <c r="O1481" s="18">
        <v>56000</v>
      </c>
      <c r="P1481">
        <f t="shared" si="46"/>
        <v>0</v>
      </c>
      <c r="Q1481" t="str">
        <f t="shared" si="47"/>
        <v>Central Canada</v>
      </c>
      <c r="R1481">
        <f>IF(Table5[[#This Row],[Position]]="Data Analyst",1,0)</f>
        <v>0</v>
      </c>
      <c r="S1481">
        <f>IF(Table5[[#This Row],[Position]]="Data Engineer",1,0)</f>
        <v>0</v>
      </c>
      <c r="T1481">
        <f>IF(Table5[[#This Row],[Position]]="Risk Analyst",1,0)</f>
        <v>0</v>
      </c>
      <c r="U1481">
        <f>IF(Table5[[#This Row],[Position]]="System Analyst",1,0)</f>
        <v>0</v>
      </c>
      <c r="V1481">
        <f>IF(Table5[[#This Row],[Position]]="Business Analyst",1,0)</f>
        <v>0</v>
      </c>
    </row>
    <row r="1482" spans="1:22" x14ac:dyDescent="0.2">
      <c r="A1482" s="4" t="s">
        <v>48</v>
      </c>
      <c r="B1482" s="4" t="s">
        <v>438</v>
      </c>
      <c r="C1482" s="4" t="s">
        <v>23</v>
      </c>
      <c r="D1482" s="4" t="s">
        <v>439</v>
      </c>
      <c r="E1482" s="4" t="s">
        <v>440</v>
      </c>
      <c r="F1482" s="4" t="s">
        <v>440</v>
      </c>
      <c r="G1482" s="4" t="s">
        <v>440</v>
      </c>
      <c r="H1482" s="4" t="s">
        <v>53</v>
      </c>
      <c r="I1482" s="4" t="s">
        <v>2581</v>
      </c>
      <c r="J1482" s="4" t="s">
        <v>20</v>
      </c>
      <c r="K1482" s="4" t="s">
        <v>32</v>
      </c>
      <c r="L1482" s="4" t="s">
        <v>21</v>
      </c>
      <c r="M1482" s="15">
        <v>87734.399999999994</v>
      </c>
      <c r="N1482" s="15">
        <v>87734.399999999994</v>
      </c>
      <c r="O1482" s="16">
        <v>87734.399999999994</v>
      </c>
      <c r="P1482">
        <f t="shared" si="46"/>
        <v>0</v>
      </c>
      <c r="Q1482" t="str">
        <f t="shared" si="47"/>
        <v>Western Canada</v>
      </c>
      <c r="R1482">
        <f>IF(Table5[[#This Row],[Position]]="Data Analyst",1,0)</f>
        <v>0</v>
      </c>
      <c r="S1482">
        <f>IF(Table5[[#This Row],[Position]]="Data Engineer",1,0)</f>
        <v>0</v>
      </c>
      <c r="T1482">
        <f>IF(Table5[[#This Row],[Position]]="Risk Analyst",1,0)</f>
        <v>0</v>
      </c>
      <c r="U1482">
        <f>IF(Table5[[#This Row],[Position]]="System Analyst",1,0)</f>
        <v>0</v>
      </c>
      <c r="V1482">
        <f>IF(Table5[[#This Row],[Position]]="Business Analyst",1,0)</f>
        <v>1</v>
      </c>
    </row>
    <row r="1483" spans="1:22" x14ac:dyDescent="0.2">
      <c r="A1483" s="5" t="s">
        <v>13</v>
      </c>
      <c r="B1483" s="5" t="s">
        <v>2582</v>
      </c>
      <c r="C1483" s="5" t="s">
        <v>1333</v>
      </c>
      <c r="D1483" s="5" t="s">
        <v>2583</v>
      </c>
      <c r="E1483" s="5" t="s">
        <v>37</v>
      </c>
      <c r="F1483" s="5" t="s">
        <v>37</v>
      </c>
      <c r="G1483" s="5" t="s">
        <v>37</v>
      </c>
      <c r="H1483" s="5" t="s">
        <v>31</v>
      </c>
      <c r="I1483" s="5" t="s">
        <v>2584</v>
      </c>
      <c r="J1483" s="5" t="s">
        <v>45</v>
      </c>
      <c r="K1483" s="5" t="s">
        <v>32</v>
      </c>
      <c r="L1483" s="5" t="s">
        <v>21</v>
      </c>
      <c r="M1483" s="17">
        <v>62000</v>
      </c>
      <c r="N1483" s="17">
        <v>90000</v>
      </c>
      <c r="O1483" s="18">
        <v>76000</v>
      </c>
      <c r="P1483">
        <f t="shared" si="46"/>
        <v>0</v>
      </c>
      <c r="Q1483" t="str">
        <f t="shared" si="47"/>
        <v>Central Canada</v>
      </c>
      <c r="R1483">
        <f>IF(Table5[[#This Row],[Position]]="Data Analyst",1,0)</f>
        <v>0</v>
      </c>
      <c r="S1483">
        <f>IF(Table5[[#This Row],[Position]]="Data Engineer",1,0)</f>
        <v>0</v>
      </c>
      <c r="T1483">
        <f>IF(Table5[[#This Row],[Position]]="Risk Analyst",1,0)</f>
        <v>0</v>
      </c>
      <c r="U1483">
        <f>IF(Table5[[#This Row],[Position]]="System Analyst",1,0)</f>
        <v>0</v>
      </c>
      <c r="V1483">
        <f>IF(Table5[[#This Row],[Position]]="Business Analyst",1,0)</f>
        <v>0</v>
      </c>
    </row>
    <row r="1484" spans="1:22" x14ac:dyDescent="0.2">
      <c r="A1484" s="4" t="s">
        <v>81</v>
      </c>
      <c r="B1484" s="4" t="s">
        <v>483</v>
      </c>
      <c r="C1484" s="4" t="s">
        <v>23</v>
      </c>
      <c r="D1484" s="4" t="s">
        <v>484</v>
      </c>
      <c r="E1484" s="4" t="s">
        <v>37</v>
      </c>
      <c r="F1484" s="4" t="s">
        <v>37</v>
      </c>
      <c r="G1484" s="4" t="s">
        <v>37</v>
      </c>
      <c r="H1484" s="4" t="s">
        <v>31</v>
      </c>
      <c r="I1484" s="4" t="s">
        <v>2585</v>
      </c>
      <c r="J1484" s="4" t="s">
        <v>20</v>
      </c>
      <c r="K1484" s="4" t="s">
        <v>32</v>
      </c>
      <c r="L1484" s="4" t="s">
        <v>33</v>
      </c>
      <c r="M1484" s="15">
        <v>60000</v>
      </c>
      <c r="N1484" s="15">
        <v>100000</v>
      </c>
      <c r="O1484" s="16">
        <v>80000</v>
      </c>
      <c r="P1484">
        <f t="shared" si="46"/>
        <v>0</v>
      </c>
      <c r="Q1484" t="str">
        <f t="shared" si="47"/>
        <v>Central Canada</v>
      </c>
      <c r="R1484">
        <f>IF(Table5[[#This Row],[Position]]="Data Analyst",1,0)</f>
        <v>0</v>
      </c>
      <c r="S1484">
        <f>IF(Table5[[#This Row],[Position]]="Data Engineer",1,0)</f>
        <v>0</v>
      </c>
      <c r="T1484">
        <f>IF(Table5[[#This Row],[Position]]="Risk Analyst",1,0)</f>
        <v>0</v>
      </c>
      <c r="U1484">
        <f>IF(Table5[[#This Row],[Position]]="System Analyst",1,0)</f>
        <v>0</v>
      </c>
      <c r="V1484">
        <f>IF(Table5[[#This Row],[Position]]="Business Analyst",1,0)</f>
        <v>1</v>
      </c>
    </row>
    <row r="1485" spans="1:22" x14ac:dyDescent="0.2">
      <c r="A1485" s="5" t="s">
        <v>48</v>
      </c>
      <c r="B1485" s="5" t="s">
        <v>2586</v>
      </c>
      <c r="C1485" s="5" t="s">
        <v>370</v>
      </c>
      <c r="D1485" s="5" t="s">
        <v>791</v>
      </c>
      <c r="E1485" s="5" t="s">
        <v>63</v>
      </c>
      <c r="F1485" s="5" t="s">
        <v>63</v>
      </c>
      <c r="G1485" s="5" t="s">
        <v>63</v>
      </c>
      <c r="H1485" s="5" t="s">
        <v>53</v>
      </c>
      <c r="I1485" s="5" t="s">
        <v>2587</v>
      </c>
      <c r="J1485" s="5" t="s">
        <v>45</v>
      </c>
      <c r="K1485" s="5" t="s">
        <v>32</v>
      </c>
      <c r="L1485" s="5" t="s">
        <v>93</v>
      </c>
      <c r="M1485" s="17">
        <v>90000</v>
      </c>
      <c r="N1485" s="17">
        <v>180000</v>
      </c>
      <c r="O1485" s="18">
        <v>135000</v>
      </c>
      <c r="P1485">
        <f t="shared" si="46"/>
        <v>0</v>
      </c>
      <c r="Q1485" t="str">
        <f t="shared" si="47"/>
        <v>Western Canada</v>
      </c>
      <c r="R1485">
        <f>IF(Table5[[#This Row],[Position]]="Data Analyst",1,0)</f>
        <v>0</v>
      </c>
      <c r="S1485">
        <f>IF(Table5[[#This Row],[Position]]="Data Engineer",1,0)</f>
        <v>0</v>
      </c>
      <c r="T1485">
        <f>IF(Table5[[#This Row],[Position]]="Risk Analyst",1,0)</f>
        <v>0</v>
      </c>
      <c r="U1485">
        <f>IF(Table5[[#This Row],[Position]]="System Analyst",1,0)</f>
        <v>0</v>
      </c>
      <c r="V1485">
        <f>IF(Table5[[#This Row],[Position]]="Business Analyst",1,0)</f>
        <v>0</v>
      </c>
    </row>
    <row r="1486" spans="1:22" x14ac:dyDescent="0.2">
      <c r="A1486" s="4" t="s">
        <v>105</v>
      </c>
      <c r="B1486" s="4" t="s">
        <v>2588</v>
      </c>
      <c r="C1486" s="4" t="s">
        <v>50</v>
      </c>
      <c r="D1486" s="4" t="s">
        <v>1967</v>
      </c>
      <c r="E1486" s="4" t="s">
        <v>30</v>
      </c>
      <c r="F1486" s="4" t="s">
        <v>30</v>
      </c>
      <c r="G1486" s="4" t="s">
        <v>30</v>
      </c>
      <c r="H1486" s="4" t="s">
        <v>31</v>
      </c>
      <c r="I1486" s="4" t="s">
        <v>2589</v>
      </c>
      <c r="J1486" s="4" t="s">
        <v>20</v>
      </c>
      <c r="K1486" s="4" t="s">
        <v>32</v>
      </c>
      <c r="L1486" s="4" t="s">
        <v>33</v>
      </c>
      <c r="M1486" s="15">
        <v>45000</v>
      </c>
      <c r="N1486" s="15">
        <v>81000</v>
      </c>
      <c r="O1486" s="16">
        <v>63000</v>
      </c>
      <c r="P1486">
        <f t="shared" si="46"/>
        <v>0</v>
      </c>
      <c r="Q1486" t="str">
        <f t="shared" si="47"/>
        <v>Central Canada</v>
      </c>
      <c r="R1486">
        <f>IF(Table5[[#This Row],[Position]]="Data Analyst",1,0)</f>
        <v>0</v>
      </c>
      <c r="S1486">
        <f>IF(Table5[[#This Row],[Position]]="Data Engineer",1,0)</f>
        <v>0</v>
      </c>
      <c r="T1486">
        <f>IF(Table5[[#This Row],[Position]]="Risk Analyst",1,0)</f>
        <v>0</v>
      </c>
      <c r="U1486">
        <f>IF(Table5[[#This Row],[Position]]="System Analyst",1,0)</f>
        <v>0</v>
      </c>
      <c r="V1486">
        <f>IF(Table5[[#This Row],[Position]]="Business Analyst",1,0)</f>
        <v>0</v>
      </c>
    </row>
    <row r="1487" spans="1:22" x14ac:dyDescent="0.2">
      <c r="A1487" s="5" t="s">
        <v>48</v>
      </c>
      <c r="B1487" s="5" t="s">
        <v>786</v>
      </c>
      <c r="C1487" s="5" t="s">
        <v>28</v>
      </c>
      <c r="D1487" s="5" t="s">
        <v>651</v>
      </c>
      <c r="E1487" s="5" t="s">
        <v>787</v>
      </c>
      <c r="F1487" s="5" t="s">
        <v>787</v>
      </c>
      <c r="G1487" s="5" t="s">
        <v>787</v>
      </c>
      <c r="H1487" s="5" t="s">
        <v>186</v>
      </c>
      <c r="I1487" s="5" t="s">
        <v>2590</v>
      </c>
      <c r="J1487" s="5" t="s">
        <v>20</v>
      </c>
      <c r="K1487" s="5" t="s">
        <v>32</v>
      </c>
      <c r="L1487" s="5" t="s">
        <v>21</v>
      </c>
      <c r="M1487" s="17">
        <v>84000</v>
      </c>
      <c r="N1487" s="17">
        <v>90000</v>
      </c>
      <c r="O1487" s="18">
        <v>87000</v>
      </c>
      <c r="P1487">
        <f t="shared" si="46"/>
        <v>0</v>
      </c>
      <c r="Q1487" t="str">
        <f t="shared" si="47"/>
        <v>Atlantic Canada</v>
      </c>
      <c r="R1487">
        <f>IF(Table5[[#This Row],[Position]]="Data Analyst",1,0)</f>
        <v>1</v>
      </c>
      <c r="S1487">
        <f>IF(Table5[[#This Row],[Position]]="Data Engineer",1,0)</f>
        <v>0</v>
      </c>
      <c r="T1487">
        <f>IF(Table5[[#This Row],[Position]]="Risk Analyst",1,0)</f>
        <v>0</v>
      </c>
      <c r="U1487">
        <f>IF(Table5[[#This Row],[Position]]="System Analyst",1,0)</f>
        <v>0</v>
      </c>
      <c r="V1487">
        <f>IF(Table5[[#This Row],[Position]]="Business Analyst",1,0)</f>
        <v>0</v>
      </c>
    </row>
    <row r="1488" spans="1:22" x14ac:dyDescent="0.2">
      <c r="A1488" s="4" t="s">
        <v>88</v>
      </c>
      <c r="B1488" s="4" t="s">
        <v>968</v>
      </c>
      <c r="C1488" s="4" t="s">
        <v>28</v>
      </c>
      <c r="D1488" s="4" t="s">
        <v>374</v>
      </c>
      <c r="E1488" s="4" t="s">
        <v>136</v>
      </c>
      <c r="F1488" s="4" t="s">
        <v>136</v>
      </c>
      <c r="G1488" s="4" t="s">
        <v>136</v>
      </c>
      <c r="H1488" s="4" t="s">
        <v>100</v>
      </c>
      <c r="I1488" s="4" t="s">
        <v>2591</v>
      </c>
      <c r="J1488" s="4" t="s">
        <v>20</v>
      </c>
      <c r="K1488" s="4" t="s">
        <v>32</v>
      </c>
      <c r="L1488" s="4" t="s">
        <v>33</v>
      </c>
      <c r="M1488" s="15">
        <v>85633.600000000006</v>
      </c>
      <c r="N1488" s="15">
        <v>106995.2</v>
      </c>
      <c r="O1488" s="16">
        <v>96314.4</v>
      </c>
      <c r="P1488">
        <f t="shared" si="46"/>
        <v>0</v>
      </c>
      <c r="Q1488" t="str">
        <f t="shared" si="47"/>
        <v>Western Canada</v>
      </c>
      <c r="R1488">
        <f>IF(Table5[[#This Row],[Position]]="Data Analyst",1,0)</f>
        <v>1</v>
      </c>
      <c r="S1488">
        <f>IF(Table5[[#This Row],[Position]]="Data Engineer",1,0)</f>
        <v>0</v>
      </c>
      <c r="T1488">
        <f>IF(Table5[[#This Row],[Position]]="Risk Analyst",1,0)</f>
        <v>0</v>
      </c>
      <c r="U1488">
        <f>IF(Table5[[#This Row],[Position]]="System Analyst",1,0)</f>
        <v>0</v>
      </c>
      <c r="V1488">
        <f>IF(Table5[[#This Row],[Position]]="Business Analyst",1,0)</f>
        <v>0</v>
      </c>
    </row>
    <row r="1489" spans="1:22" x14ac:dyDescent="0.2">
      <c r="A1489" s="5" t="s">
        <v>96</v>
      </c>
      <c r="B1489" s="5" t="s">
        <v>2592</v>
      </c>
      <c r="C1489" s="5" t="s">
        <v>50</v>
      </c>
      <c r="D1489" s="5" t="s">
        <v>1070</v>
      </c>
      <c r="E1489" s="5" t="s">
        <v>600</v>
      </c>
      <c r="F1489" s="5" t="s">
        <v>600</v>
      </c>
      <c r="G1489" s="5" t="s">
        <v>600</v>
      </c>
      <c r="H1489" s="5" t="s">
        <v>31</v>
      </c>
      <c r="I1489" s="5" t="s">
        <v>2593</v>
      </c>
      <c r="J1489" s="5" t="s">
        <v>20</v>
      </c>
      <c r="K1489" s="5" t="s">
        <v>32</v>
      </c>
      <c r="L1489" s="5" t="s">
        <v>21</v>
      </c>
      <c r="M1489" s="17">
        <v>56000</v>
      </c>
      <c r="N1489" s="17">
        <v>97000</v>
      </c>
      <c r="O1489" s="18">
        <v>76500</v>
      </c>
      <c r="P1489">
        <f t="shared" si="46"/>
        <v>0</v>
      </c>
      <c r="Q1489" t="str">
        <f t="shared" si="47"/>
        <v>Central Canada</v>
      </c>
      <c r="R1489">
        <f>IF(Table5[[#This Row],[Position]]="Data Analyst",1,0)</f>
        <v>0</v>
      </c>
      <c r="S1489">
        <f>IF(Table5[[#This Row],[Position]]="Data Engineer",1,0)</f>
        <v>0</v>
      </c>
      <c r="T1489">
        <f>IF(Table5[[#This Row],[Position]]="Risk Analyst",1,0)</f>
        <v>0</v>
      </c>
      <c r="U1489">
        <f>IF(Table5[[#This Row],[Position]]="System Analyst",1,0)</f>
        <v>0</v>
      </c>
      <c r="V1489">
        <f>IF(Table5[[#This Row],[Position]]="Business Analyst",1,0)</f>
        <v>0</v>
      </c>
    </row>
    <row r="1490" spans="1:22" x14ac:dyDescent="0.2">
      <c r="A1490" s="4" t="s">
        <v>96</v>
      </c>
      <c r="B1490" s="4" t="s">
        <v>1669</v>
      </c>
      <c r="C1490" s="4" t="s">
        <v>50</v>
      </c>
      <c r="D1490" s="4" t="s">
        <v>458</v>
      </c>
      <c r="E1490" s="4" t="s">
        <v>452</v>
      </c>
      <c r="F1490" s="4" t="s">
        <v>452</v>
      </c>
      <c r="G1490" s="4" t="s">
        <v>452</v>
      </c>
      <c r="H1490" s="4" t="s">
        <v>53</v>
      </c>
      <c r="I1490" s="4" t="s">
        <v>2435</v>
      </c>
      <c r="J1490" s="4" t="s">
        <v>20</v>
      </c>
      <c r="K1490" s="4" t="s">
        <v>32</v>
      </c>
      <c r="L1490" s="4" t="s">
        <v>21</v>
      </c>
      <c r="M1490" s="15">
        <v>69000</v>
      </c>
      <c r="N1490" s="15">
        <v>86000</v>
      </c>
      <c r="O1490" s="16">
        <v>77500</v>
      </c>
      <c r="P1490">
        <f t="shared" si="46"/>
        <v>0</v>
      </c>
      <c r="Q1490" t="str">
        <f t="shared" si="47"/>
        <v>Western Canada</v>
      </c>
      <c r="R1490">
        <f>IF(Table5[[#This Row],[Position]]="Data Analyst",1,0)</f>
        <v>0</v>
      </c>
      <c r="S1490">
        <f>IF(Table5[[#This Row],[Position]]="Data Engineer",1,0)</f>
        <v>0</v>
      </c>
      <c r="T1490">
        <f>IF(Table5[[#This Row],[Position]]="Risk Analyst",1,0)</f>
        <v>0</v>
      </c>
      <c r="U1490">
        <f>IF(Table5[[#This Row],[Position]]="System Analyst",1,0)</f>
        <v>0</v>
      </c>
      <c r="V1490">
        <f>IF(Table5[[#This Row],[Position]]="Business Analyst",1,0)</f>
        <v>0</v>
      </c>
    </row>
    <row r="1491" spans="1:22" x14ac:dyDescent="0.2">
      <c r="A1491" s="5" t="s">
        <v>48</v>
      </c>
      <c r="B1491" s="5" t="s">
        <v>1200</v>
      </c>
      <c r="C1491" s="5" t="s">
        <v>50</v>
      </c>
      <c r="D1491" s="5" t="s">
        <v>263</v>
      </c>
      <c r="E1491" s="5" t="s">
        <v>37</v>
      </c>
      <c r="F1491" s="5" t="s">
        <v>37</v>
      </c>
      <c r="G1491" s="5" t="s">
        <v>37</v>
      </c>
      <c r="H1491" s="5" t="s">
        <v>31</v>
      </c>
      <c r="I1491" s="5" t="s">
        <v>2594</v>
      </c>
      <c r="J1491" s="5" t="s">
        <v>20</v>
      </c>
      <c r="K1491" s="5" t="s">
        <v>32</v>
      </c>
      <c r="L1491" s="5" t="s">
        <v>93</v>
      </c>
      <c r="M1491" s="17">
        <v>62000</v>
      </c>
      <c r="N1491" s="17">
        <v>84000</v>
      </c>
      <c r="O1491" s="18">
        <v>73000</v>
      </c>
      <c r="P1491">
        <f t="shared" si="46"/>
        <v>0</v>
      </c>
      <c r="Q1491" t="str">
        <f t="shared" si="47"/>
        <v>Central Canada</v>
      </c>
      <c r="R1491">
        <f>IF(Table5[[#This Row],[Position]]="Data Analyst",1,0)</f>
        <v>0</v>
      </c>
      <c r="S1491">
        <f>IF(Table5[[#This Row],[Position]]="Data Engineer",1,0)</f>
        <v>0</v>
      </c>
      <c r="T1491">
        <f>IF(Table5[[#This Row],[Position]]="Risk Analyst",1,0)</f>
        <v>0</v>
      </c>
      <c r="U1491">
        <f>IF(Table5[[#This Row],[Position]]="System Analyst",1,0)</f>
        <v>0</v>
      </c>
      <c r="V1491">
        <f>IF(Table5[[#This Row],[Position]]="Business Analyst",1,0)</f>
        <v>0</v>
      </c>
    </row>
    <row r="1492" spans="1:22" x14ac:dyDescent="0.2">
      <c r="A1492" s="4" t="s">
        <v>88</v>
      </c>
      <c r="B1492" s="4" t="s">
        <v>2595</v>
      </c>
      <c r="C1492" s="4" t="s">
        <v>90</v>
      </c>
      <c r="D1492" s="4" t="s">
        <v>2180</v>
      </c>
      <c r="E1492" s="4" t="s">
        <v>37</v>
      </c>
      <c r="F1492" s="4" t="s">
        <v>37</v>
      </c>
      <c r="G1492" s="4" t="s">
        <v>37</v>
      </c>
      <c r="H1492" s="4" t="s">
        <v>31</v>
      </c>
      <c r="I1492" s="4" t="s">
        <v>2181</v>
      </c>
      <c r="J1492" s="4" t="s">
        <v>45</v>
      </c>
      <c r="K1492" s="4" t="s">
        <v>32</v>
      </c>
      <c r="L1492" s="4" t="s">
        <v>21</v>
      </c>
      <c r="M1492" s="15">
        <v>81000</v>
      </c>
      <c r="N1492" s="15">
        <v>100000</v>
      </c>
      <c r="O1492" s="16">
        <v>90500</v>
      </c>
      <c r="P1492">
        <f t="shared" si="46"/>
        <v>0</v>
      </c>
      <c r="Q1492" t="str">
        <f t="shared" si="47"/>
        <v>Central Canada</v>
      </c>
      <c r="R1492">
        <f>IF(Table5[[#This Row],[Position]]="Data Analyst",1,0)</f>
        <v>0</v>
      </c>
      <c r="S1492">
        <f>IF(Table5[[#This Row],[Position]]="Data Engineer",1,0)</f>
        <v>0</v>
      </c>
      <c r="T1492">
        <f>IF(Table5[[#This Row],[Position]]="Risk Analyst",1,0)</f>
        <v>0</v>
      </c>
      <c r="U1492">
        <f>IF(Table5[[#This Row],[Position]]="System Analyst",1,0)</f>
        <v>1</v>
      </c>
      <c r="V1492">
        <f>IF(Table5[[#This Row],[Position]]="Business Analyst",1,0)</f>
        <v>0</v>
      </c>
    </row>
    <row r="1493" spans="1:22" x14ac:dyDescent="0.2">
      <c r="A1493" s="5" t="s">
        <v>48</v>
      </c>
      <c r="B1493" s="5" t="s">
        <v>893</v>
      </c>
      <c r="C1493" s="5" t="s">
        <v>50</v>
      </c>
      <c r="D1493" s="5" t="s">
        <v>679</v>
      </c>
      <c r="E1493" s="5" t="s">
        <v>37</v>
      </c>
      <c r="F1493" s="5" t="s">
        <v>37</v>
      </c>
      <c r="G1493" s="5" t="s">
        <v>37</v>
      </c>
      <c r="H1493" s="5" t="s">
        <v>31</v>
      </c>
      <c r="I1493" s="5" t="s">
        <v>1819</v>
      </c>
      <c r="J1493" s="5" t="s">
        <v>45</v>
      </c>
      <c r="K1493" s="5" t="s">
        <v>32</v>
      </c>
      <c r="L1493" s="5" t="s">
        <v>130</v>
      </c>
      <c r="M1493" s="17">
        <v>70000</v>
      </c>
      <c r="N1493" s="17">
        <v>80000</v>
      </c>
      <c r="O1493" s="18">
        <v>75000</v>
      </c>
      <c r="P1493">
        <f t="shared" si="46"/>
        <v>0</v>
      </c>
      <c r="Q1493" t="str">
        <f t="shared" si="47"/>
        <v>Central Canada</v>
      </c>
      <c r="R1493">
        <f>IF(Table5[[#This Row],[Position]]="Data Analyst",1,0)</f>
        <v>0</v>
      </c>
      <c r="S1493">
        <f>IF(Table5[[#This Row],[Position]]="Data Engineer",1,0)</f>
        <v>0</v>
      </c>
      <c r="T1493">
        <f>IF(Table5[[#This Row],[Position]]="Risk Analyst",1,0)</f>
        <v>0</v>
      </c>
      <c r="U1493">
        <f>IF(Table5[[#This Row],[Position]]="System Analyst",1,0)</f>
        <v>0</v>
      </c>
      <c r="V1493">
        <f>IF(Table5[[#This Row],[Position]]="Business Analyst",1,0)</f>
        <v>0</v>
      </c>
    </row>
    <row r="1494" spans="1:22" x14ac:dyDescent="0.2">
      <c r="A1494" s="4" t="s">
        <v>48</v>
      </c>
      <c r="B1494" s="4" t="s">
        <v>2596</v>
      </c>
      <c r="C1494" s="4" t="s">
        <v>50</v>
      </c>
      <c r="D1494" s="4" t="s">
        <v>2597</v>
      </c>
      <c r="E1494" s="4" t="s">
        <v>123</v>
      </c>
      <c r="F1494" s="4" t="s">
        <v>123</v>
      </c>
      <c r="G1494" s="4" t="s">
        <v>123</v>
      </c>
      <c r="H1494" s="4" t="s">
        <v>31</v>
      </c>
      <c r="I1494" s="4" t="s">
        <v>2598</v>
      </c>
      <c r="J1494" s="4" t="s">
        <v>20</v>
      </c>
      <c r="K1494" s="4" t="s">
        <v>32</v>
      </c>
      <c r="L1494" s="4" t="s">
        <v>21</v>
      </c>
      <c r="M1494" s="15">
        <v>109000</v>
      </c>
      <c r="N1494" s="15">
        <v>123000</v>
      </c>
      <c r="O1494" s="16">
        <v>116000</v>
      </c>
      <c r="P1494">
        <f t="shared" si="46"/>
        <v>0</v>
      </c>
      <c r="Q1494" t="str">
        <f t="shared" si="47"/>
        <v>Central Canada</v>
      </c>
      <c r="R1494">
        <f>IF(Table5[[#This Row],[Position]]="Data Analyst",1,0)</f>
        <v>0</v>
      </c>
      <c r="S1494">
        <f>IF(Table5[[#This Row],[Position]]="Data Engineer",1,0)</f>
        <v>0</v>
      </c>
      <c r="T1494">
        <f>IF(Table5[[#This Row],[Position]]="Risk Analyst",1,0)</f>
        <v>0</v>
      </c>
      <c r="U1494">
        <f>IF(Table5[[#This Row],[Position]]="System Analyst",1,0)</f>
        <v>0</v>
      </c>
      <c r="V1494">
        <f>IF(Table5[[#This Row],[Position]]="Business Analyst",1,0)</f>
        <v>0</v>
      </c>
    </row>
    <row r="1495" spans="1:22" x14ac:dyDescent="0.2">
      <c r="A1495" s="5" t="s">
        <v>55</v>
      </c>
      <c r="B1495" s="5" t="s">
        <v>1301</v>
      </c>
      <c r="C1495" s="5" t="s">
        <v>23</v>
      </c>
      <c r="D1495" s="5" t="s">
        <v>1302</v>
      </c>
      <c r="E1495" s="5" t="s">
        <v>63</v>
      </c>
      <c r="F1495" s="5" t="s">
        <v>63</v>
      </c>
      <c r="G1495" s="5" t="s">
        <v>63</v>
      </c>
      <c r="H1495" s="5" t="s">
        <v>53</v>
      </c>
      <c r="I1495" s="5" t="s">
        <v>2599</v>
      </c>
      <c r="J1495" s="5" t="s">
        <v>20</v>
      </c>
      <c r="K1495" s="5" t="s">
        <v>32</v>
      </c>
      <c r="L1495" s="5" t="s">
        <v>21</v>
      </c>
      <c r="M1495" s="17">
        <v>68000</v>
      </c>
      <c r="N1495" s="17">
        <v>93000</v>
      </c>
      <c r="O1495" s="18">
        <v>80500</v>
      </c>
      <c r="P1495">
        <f t="shared" si="46"/>
        <v>0</v>
      </c>
      <c r="Q1495" t="str">
        <f t="shared" si="47"/>
        <v>Western Canada</v>
      </c>
      <c r="R1495">
        <f>IF(Table5[[#This Row],[Position]]="Data Analyst",1,0)</f>
        <v>0</v>
      </c>
      <c r="S1495">
        <f>IF(Table5[[#This Row],[Position]]="Data Engineer",1,0)</f>
        <v>0</v>
      </c>
      <c r="T1495">
        <f>IF(Table5[[#This Row],[Position]]="Risk Analyst",1,0)</f>
        <v>0</v>
      </c>
      <c r="U1495">
        <f>IF(Table5[[#This Row],[Position]]="System Analyst",1,0)</f>
        <v>0</v>
      </c>
      <c r="V1495">
        <f>IF(Table5[[#This Row],[Position]]="Business Analyst",1,0)</f>
        <v>1</v>
      </c>
    </row>
    <row r="1496" spans="1:22" x14ac:dyDescent="0.2">
      <c r="A1496" s="4" t="s">
        <v>13</v>
      </c>
      <c r="B1496" s="4" t="s">
        <v>1264</v>
      </c>
      <c r="C1496" s="4" t="s">
        <v>50</v>
      </c>
      <c r="D1496" s="4" t="s">
        <v>1265</v>
      </c>
      <c r="E1496" s="4" t="s">
        <v>63</v>
      </c>
      <c r="F1496" s="4" t="s">
        <v>63</v>
      </c>
      <c r="G1496" s="4" t="s">
        <v>63</v>
      </c>
      <c r="H1496" s="4" t="s">
        <v>53</v>
      </c>
      <c r="I1496" s="4" t="s">
        <v>2600</v>
      </c>
      <c r="J1496" s="4" t="s">
        <v>20</v>
      </c>
      <c r="K1496" s="4" t="s">
        <v>32</v>
      </c>
      <c r="L1496" s="4" t="s">
        <v>33</v>
      </c>
      <c r="M1496" s="15">
        <v>85000</v>
      </c>
      <c r="N1496" s="15">
        <v>110000</v>
      </c>
      <c r="O1496" s="16">
        <v>97500</v>
      </c>
      <c r="P1496">
        <f t="shared" si="46"/>
        <v>0</v>
      </c>
      <c r="Q1496" t="str">
        <f t="shared" si="47"/>
        <v>Western Canada</v>
      </c>
      <c r="R1496">
        <f>IF(Table5[[#This Row],[Position]]="Data Analyst",1,0)</f>
        <v>0</v>
      </c>
      <c r="S1496">
        <f>IF(Table5[[#This Row],[Position]]="Data Engineer",1,0)</f>
        <v>0</v>
      </c>
      <c r="T1496">
        <f>IF(Table5[[#This Row],[Position]]="Risk Analyst",1,0)</f>
        <v>0</v>
      </c>
      <c r="U1496">
        <f>IF(Table5[[#This Row],[Position]]="System Analyst",1,0)</f>
        <v>0</v>
      </c>
      <c r="V1496">
        <f>IF(Table5[[#This Row],[Position]]="Business Analyst",1,0)</f>
        <v>0</v>
      </c>
    </row>
    <row r="1497" spans="1:22" x14ac:dyDescent="0.2">
      <c r="A1497" s="5" t="s">
        <v>26</v>
      </c>
      <c r="B1497" s="5" t="s">
        <v>2601</v>
      </c>
      <c r="C1497" s="5" t="s">
        <v>67</v>
      </c>
      <c r="D1497" s="5" t="s">
        <v>1860</v>
      </c>
      <c r="E1497" s="5" t="s">
        <v>37</v>
      </c>
      <c r="F1497" s="5" t="s">
        <v>37</v>
      </c>
      <c r="G1497" s="5" t="s">
        <v>37</v>
      </c>
      <c r="H1497" s="5" t="s">
        <v>31</v>
      </c>
      <c r="I1497" s="5" t="s">
        <v>2602</v>
      </c>
      <c r="J1497" s="5" t="s">
        <v>20</v>
      </c>
      <c r="K1497" s="5" t="s">
        <v>32</v>
      </c>
      <c r="L1497" s="5" t="s">
        <v>21</v>
      </c>
      <c r="M1497" s="17">
        <v>135200</v>
      </c>
      <c r="N1497" s="17">
        <v>156000</v>
      </c>
      <c r="O1497" s="18">
        <v>145600</v>
      </c>
      <c r="P1497">
        <f t="shared" si="46"/>
        <v>0</v>
      </c>
      <c r="Q1497" t="str">
        <f t="shared" si="47"/>
        <v>Central Canada</v>
      </c>
      <c r="R1497">
        <f>IF(Table5[[#This Row],[Position]]="Data Analyst",1,0)</f>
        <v>0</v>
      </c>
      <c r="S1497">
        <f>IF(Table5[[#This Row],[Position]]="Data Engineer",1,0)</f>
        <v>0</v>
      </c>
      <c r="T1497">
        <f>IF(Table5[[#This Row],[Position]]="Risk Analyst",1,0)</f>
        <v>0</v>
      </c>
      <c r="U1497">
        <f>IF(Table5[[#This Row],[Position]]="System Analyst",1,0)</f>
        <v>0</v>
      </c>
      <c r="V1497">
        <f>IF(Table5[[#This Row],[Position]]="Business Analyst",1,0)</f>
        <v>0</v>
      </c>
    </row>
    <row r="1498" spans="1:22" x14ac:dyDescent="0.2">
      <c r="A1498" s="4" t="s">
        <v>55</v>
      </c>
      <c r="B1498" s="4" t="s">
        <v>477</v>
      </c>
      <c r="C1498" s="4" t="s">
        <v>50</v>
      </c>
      <c r="D1498" s="4" t="s">
        <v>478</v>
      </c>
      <c r="E1498" s="4" t="s">
        <v>1890</v>
      </c>
      <c r="F1498" s="4" t="s">
        <v>1890</v>
      </c>
      <c r="G1498" s="4" t="s">
        <v>1890</v>
      </c>
      <c r="H1498" s="4" t="s">
        <v>18</v>
      </c>
      <c r="I1498" s="4" t="s">
        <v>2603</v>
      </c>
      <c r="J1498" s="4" t="s">
        <v>20</v>
      </c>
      <c r="K1498" s="4" t="s">
        <v>32</v>
      </c>
      <c r="L1498" s="4" t="s">
        <v>481</v>
      </c>
      <c r="M1498" s="15">
        <v>68000</v>
      </c>
      <c r="N1498" s="15">
        <v>88300</v>
      </c>
      <c r="O1498" s="16">
        <v>78150</v>
      </c>
      <c r="P1498">
        <f t="shared" si="46"/>
        <v>0</v>
      </c>
      <c r="Q1498" t="str">
        <f t="shared" si="47"/>
        <v>Northern Canada</v>
      </c>
      <c r="R1498">
        <f>IF(Table5[[#This Row],[Position]]="Data Analyst",1,0)</f>
        <v>0</v>
      </c>
      <c r="S1498">
        <f>IF(Table5[[#This Row],[Position]]="Data Engineer",1,0)</f>
        <v>0</v>
      </c>
      <c r="T1498">
        <f>IF(Table5[[#This Row],[Position]]="Risk Analyst",1,0)</f>
        <v>0</v>
      </c>
      <c r="U1498">
        <f>IF(Table5[[#This Row],[Position]]="System Analyst",1,0)</f>
        <v>0</v>
      </c>
      <c r="V1498">
        <f>IF(Table5[[#This Row],[Position]]="Business Analyst",1,0)</f>
        <v>0</v>
      </c>
    </row>
    <row r="1499" spans="1:22" x14ac:dyDescent="0.2">
      <c r="A1499" s="5" t="s">
        <v>105</v>
      </c>
      <c r="B1499" s="5" t="s">
        <v>1259</v>
      </c>
      <c r="C1499" s="5" t="s">
        <v>50</v>
      </c>
      <c r="D1499" s="5" t="s">
        <v>2604</v>
      </c>
      <c r="E1499" s="5" t="s">
        <v>123</v>
      </c>
      <c r="F1499" s="5" t="s">
        <v>123</v>
      </c>
      <c r="G1499" s="5" t="s">
        <v>123</v>
      </c>
      <c r="H1499" s="5" t="s">
        <v>31</v>
      </c>
      <c r="I1499" s="5" t="s">
        <v>2547</v>
      </c>
      <c r="J1499" s="5" t="s">
        <v>20</v>
      </c>
      <c r="K1499" s="5" t="s">
        <v>32</v>
      </c>
      <c r="L1499" s="5" t="s">
        <v>681</v>
      </c>
      <c r="M1499" s="17">
        <v>90355.199999999997</v>
      </c>
      <c r="N1499" s="17">
        <v>90355.199999999997</v>
      </c>
      <c r="O1499" s="18">
        <v>90355.199999999997</v>
      </c>
      <c r="P1499">
        <f t="shared" si="46"/>
        <v>0</v>
      </c>
      <c r="Q1499" t="str">
        <f t="shared" si="47"/>
        <v>Central Canada</v>
      </c>
      <c r="R1499">
        <f>IF(Table5[[#This Row],[Position]]="Data Analyst",1,0)</f>
        <v>0</v>
      </c>
      <c r="S1499">
        <f>IF(Table5[[#This Row],[Position]]="Data Engineer",1,0)</f>
        <v>0</v>
      </c>
      <c r="T1499">
        <f>IF(Table5[[#This Row],[Position]]="Risk Analyst",1,0)</f>
        <v>0</v>
      </c>
      <c r="U1499">
        <f>IF(Table5[[#This Row],[Position]]="System Analyst",1,0)</f>
        <v>0</v>
      </c>
      <c r="V1499">
        <f>IF(Table5[[#This Row],[Position]]="Business Analyst",1,0)</f>
        <v>0</v>
      </c>
    </row>
    <row r="1500" spans="1:22" x14ac:dyDescent="0.2">
      <c r="A1500" s="4" t="s">
        <v>55</v>
      </c>
      <c r="B1500" s="4" t="s">
        <v>2605</v>
      </c>
      <c r="C1500" s="4" t="s">
        <v>50</v>
      </c>
      <c r="D1500" s="4" t="s">
        <v>2606</v>
      </c>
      <c r="E1500" s="4" t="s">
        <v>37</v>
      </c>
      <c r="F1500" s="4" t="s">
        <v>37</v>
      </c>
      <c r="G1500" s="4" t="s">
        <v>37</v>
      </c>
      <c r="H1500" s="4" t="s">
        <v>31</v>
      </c>
      <c r="I1500" s="4" t="s">
        <v>2200</v>
      </c>
      <c r="J1500" s="4" t="s">
        <v>20</v>
      </c>
      <c r="K1500" s="4" t="s">
        <v>32</v>
      </c>
      <c r="L1500" s="4" t="s">
        <v>21</v>
      </c>
      <c r="M1500" s="15">
        <v>37440</v>
      </c>
      <c r="N1500" s="15">
        <v>57200</v>
      </c>
      <c r="O1500" s="16">
        <v>47320</v>
      </c>
      <c r="P1500">
        <f t="shared" si="46"/>
        <v>0</v>
      </c>
      <c r="Q1500" t="str">
        <f t="shared" si="47"/>
        <v>Central Canada</v>
      </c>
      <c r="R1500">
        <f>IF(Table5[[#This Row],[Position]]="Data Analyst",1,0)</f>
        <v>0</v>
      </c>
      <c r="S1500">
        <f>IF(Table5[[#This Row],[Position]]="Data Engineer",1,0)</f>
        <v>0</v>
      </c>
      <c r="T1500">
        <f>IF(Table5[[#This Row],[Position]]="Risk Analyst",1,0)</f>
        <v>0</v>
      </c>
      <c r="U1500">
        <f>IF(Table5[[#This Row],[Position]]="System Analyst",1,0)</f>
        <v>0</v>
      </c>
      <c r="V1500">
        <f>IF(Table5[[#This Row],[Position]]="Business Analyst",1,0)</f>
        <v>0</v>
      </c>
    </row>
    <row r="1501" spans="1:22" x14ac:dyDescent="0.2">
      <c r="A1501" s="5" t="s">
        <v>88</v>
      </c>
      <c r="B1501" s="5" t="s">
        <v>299</v>
      </c>
      <c r="C1501" s="5" t="s">
        <v>90</v>
      </c>
      <c r="D1501" s="5" t="s">
        <v>594</v>
      </c>
      <c r="E1501" s="5" t="s">
        <v>115</v>
      </c>
      <c r="F1501" s="5" t="s">
        <v>115</v>
      </c>
      <c r="G1501" s="5" t="s">
        <v>115</v>
      </c>
      <c r="H1501" s="5" t="s">
        <v>31</v>
      </c>
      <c r="I1501" s="5" t="s">
        <v>2607</v>
      </c>
      <c r="J1501" s="5" t="s">
        <v>20</v>
      </c>
      <c r="K1501" s="5" t="s">
        <v>32</v>
      </c>
      <c r="L1501" s="5" t="s">
        <v>21</v>
      </c>
      <c r="M1501" s="17">
        <v>90064</v>
      </c>
      <c r="N1501" s="17">
        <v>90064</v>
      </c>
      <c r="O1501" s="18">
        <v>90064</v>
      </c>
      <c r="P1501">
        <f t="shared" si="46"/>
        <v>0</v>
      </c>
      <c r="Q1501" t="str">
        <f t="shared" si="47"/>
        <v>Central Canada</v>
      </c>
      <c r="R1501">
        <f>IF(Table5[[#This Row],[Position]]="Data Analyst",1,0)</f>
        <v>0</v>
      </c>
      <c r="S1501">
        <f>IF(Table5[[#This Row],[Position]]="Data Engineer",1,0)</f>
        <v>0</v>
      </c>
      <c r="T1501">
        <f>IF(Table5[[#This Row],[Position]]="Risk Analyst",1,0)</f>
        <v>0</v>
      </c>
      <c r="U1501">
        <f>IF(Table5[[#This Row],[Position]]="System Analyst",1,0)</f>
        <v>1</v>
      </c>
      <c r="V1501">
        <f>IF(Table5[[#This Row],[Position]]="Business Analyst",1,0)</f>
        <v>0</v>
      </c>
    </row>
    <row r="1502" spans="1:22" x14ac:dyDescent="0.2">
      <c r="A1502" s="4" t="s">
        <v>81</v>
      </c>
      <c r="B1502" s="4" t="s">
        <v>1462</v>
      </c>
      <c r="C1502" s="4" t="s">
        <v>23</v>
      </c>
      <c r="D1502" s="4" t="s">
        <v>967</v>
      </c>
      <c r="E1502" s="4" t="s">
        <v>17</v>
      </c>
      <c r="F1502" s="4" t="s">
        <v>17</v>
      </c>
      <c r="G1502" s="4" t="s">
        <v>17</v>
      </c>
      <c r="H1502" s="4" t="s">
        <v>18</v>
      </c>
      <c r="I1502" s="4" t="s">
        <v>2608</v>
      </c>
      <c r="J1502" s="4" t="s">
        <v>45</v>
      </c>
      <c r="K1502" s="4" t="s">
        <v>17</v>
      </c>
      <c r="L1502" s="4" t="s">
        <v>21</v>
      </c>
      <c r="M1502" s="15">
        <v>66000</v>
      </c>
      <c r="N1502" s="15">
        <v>84500</v>
      </c>
      <c r="O1502" s="16">
        <v>75250</v>
      </c>
      <c r="P1502">
        <f t="shared" si="46"/>
        <v>1</v>
      </c>
      <c r="Q1502" t="str">
        <f t="shared" si="47"/>
        <v>Northern Canada</v>
      </c>
      <c r="R1502">
        <f>IF(Table5[[#This Row],[Position]]="Data Analyst",1,0)</f>
        <v>0</v>
      </c>
      <c r="S1502">
        <f>IF(Table5[[#This Row],[Position]]="Data Engineer",1,0)</f>
        <v>0</v>
      </c>
      <c r="T1502">
        <f>IF(Table5[[#This Row],[Position]]="Risk Analyst",1,0)</f>
        <v>0</v>
      </c>
      <c r="U1502">
        <f>IF(Table5[[#This Row],[Position]]="System Analyst",1,0)</f>
        <v>0</v>
      </c>
      <c r="V1502">
        <f>IF(Table5[[#This Row],[Position]]="Business Analyst",1,0)</f>
        <v>1</v>
      </c>
    </row>
    <row r="1503" spans="1:22" x14ac:dyDescent="0.2">
      <c r="A1503" s="5" t="s">
        <v>81</v>
      </c>
      <c r="B1503" s="5" t="s">
        <v>1695</v>
      </c>
      <c r="C1503" s="5" t="s">
        <v>50</v>
      </c>
      <c r="D1503" s="5" t="s">
        <v>1696</v>
      </c>
      <c r="E1503" s="5" t="s">
        <v>319</v>
      </c>
      <c r="F1503" s="5" t="s">
        <v>319</v>
      </c>
      <c r="G1503" s="5" t="s">
        <v>319</v>
      </c>
      <c r="H1503" s="5" t="s">
        <v>31</v>
      </c>
      <c r="I1503" s="5" t="s">
        <v>2609</v>
      </c>
      <c r="J1503" s="5" t="s">
        <v>20</v>
      </c>
      <c r="K1503" s="5" t="s">
        <v>32</v>
      </c>
      <c r="L1503" s="5" t="s">
        <v>21</v>
      </c>
      <c r="M1503" s="17">
        <v>65000</v>
      </c>
      <c r="N1503" s="17">
        <v>65000</v>
      </c>
      <c r="O1503" s="18">
        <v>65000</v>
      </c>
      <c r="P1503">
        <f t="shared" si="46"/>
        <v>0</v>
      </c>
      <c r="Q1503" t="str">
        <f t="shared" si="47"/>
        <v>Central Canada</v>
      </c>
      <c r="R1503">
        <f>IF(Table5[[#This Row],[Position]]="Data Analyst",1,0)</f>
        <v>0</v>
      </c>
      <c r="S1503">
        <f>IF(Table5[[#This Row],[Position]]="Data Engineer",1,0)</f>
        <v>0</v>
      </c>
      <c r="T1503">
        <f>IF(Table5[[#This Row],[Position]]="Risk Analyst",1,0)</f>
        <v>0</v>
      </c>
      <c r="U1503">
        <f>IF(Table5[[#This Row],[Position]]="System Analyst",1,0)</f>
        <v>0</v>
      </c>
      <c r="V1503">
        <f>IF(Table5[[#This Row],[Position]]="Business Analyst",1,0)</f>
        <v>0</v>
      </c>
    </row>
    <row r="1504" spans="1:22" x14ac:dyDescent="0.2">
      <c r="A1504" s="4" t="s">
        <v>48</v>
      </c>
      <c r="B1504" s="4" t="s">
        <v>719</v>
      </c>
      <c r="C1504" s="4" t="s">
        <v>23</v>
      </c>
      <c r="D1504" s="4" t="s">
        <v>720</v>
      </c>
      <c r="E1504" s="4" t="s">
        <v>37</v>
      </c>
      <c r="F1504" s="4" t="s">
        <v>37</v>
      </c>
      <c r="G1504" s="4" t="s">
        <v>37</v>
      </c>
      <c r="H1504" s="4" t="s">
        <v>31</v>
      </c>
      <c r="I1504" s="4" t="s">
        <v>2610</v>
      </c>
      <c r="J1504" s="4" t="s">
        <v>45</v>
      </c>
      <c r="K1504" s="4" t="s">
        <v>32</v>
      </c>
      <c r="L1504" s="4" t="s">
        <v>21</v>
      </c>
      <c r="M1504" s="15">
        <v>113000</v>
      </c>
      <c r="N1504" s="15">
        <v>113000</v>
      </c>
      <c r="O1504" s="16">
        <v>113000</v>
      </c>
      <c r="P1504">
        <f t="shared" si="46"/>
        <v>0</v>
      </c>
      <c r="Q1504" t="str">
        <f t="shared" si="47"/>
        <v>Central Canada</v>
      </c>
      <c r="R1504">
        <f>IF(Table5[[#This Row],[Position]]="Data Analyst",1,0)</f>
        <v>0</v>
      </c>
      <c r="S1504">
        <f>IF(Table5[[#This Row],[Position]]="Data Engineer",1,0)</f>
        <v>0</v>
      </c>
      <c r="T1504">
        <f>IF(Table5[[#This Row],[Position]]="Risk Analyst",1,0)</f>
        <v>0</v>
      </c>
      <c r="U1504">
        <f>IF(Table5[[#This Row],[Position]]="System Analyst",1,0)</f>
        <v>0</v>
      </c>
      <c r="V1504">
        <f>IF(Table5[[#This Row],[Position]]="Business Analyst",1,0)</f>
        <v>1</v>
      </c>
    </row>
    <row r="1505" spans="1:22" x14ac:dyDescent="0.2">
      <c r="A1505" s="5" t="s">
        <v>55</v>
      </c>
      <c r="B1505" s="5" t="s">
        <v>2611</v>
      </c>
      <c r="C1505" s="5" t="s">
        <v>50</v>
      </c>
      <c r="D1505" s="5" t="s">
        <v>2612</v>
      </c>
      <c r="E1505" s="5" t="s">
        <v>260</v>
      </c>
      <c r="F1505" s="5" t="s">
        <v>260</v>
      </c>
      <c r="G1505" s="5" t="s">
        <v>260</v>
      </c>
      <c r="H1505" s="5" t="s">
        <v>186</v>
      </c>
      <c r="I1505" s="5" t="s">
        <v>2613</v>
      </c>
      <c r="J1505" s="5" t="s">
        <v>20</v>
      </c>
      <c r="K1505" s="5" t="s">
        <v>32</v>
      </c>
      <c r="L1505" s="5" t="s">
        <v>301</v>
      </c>
      <c r="M1505" s="17">
        <v>49000</v>
      </c>
      <c r="N1505" s="17">
        <v>64000</v>
      </c>
      <c r="O1505" s="18">
        <v>56500</v>
      </c>
      <c r="P1505">
        <f t="shared" si="46"/>
        <v>0</v>
      </c>
      <c r="Q1505" t="str">
        <f t="shared" si="47"/>
        <v>Atlantic Canada</v>
      </c>
      <c r="R1505">
        <f>IF(Table5[[#This Row],[Position]]="Data Analyst",1,0)</f>
        <v>0</v>
      </c>
      <c r="S1505">
        <f>IF(Table5[[#This Row],[Position]]="Data Engineer",1,0)</f>
        <v>0</v>
      </c>
      <c r="T1505">
        <f>IF(Table5[[#This Row],[Position]]="Risk Analyst",1,0)</f>
        <v>0</v>
      </c>
      <c r="U1505">
        <f>IF(Table5[[#This Row],[Position]]="System Analyst",1,0)</f>
        <v>0</v>
      </c>
      <c r="V1505">
        <f>IF(Table5[[#This Row],[Position]]="Business Analyst",1,0)</f>
        <v>0</v>
      </c>
    </row>
    <row r="1506" spans="1:22" x14ac:dyDescent="0.2">
      <c r="A1506" s="4" t="s">
        <v>48</v>
      </c>
      <c r="B1506" s="4" t="s">
        <v>2614</v>
      </c>
      <c r="C1506" s="4" t="s">
        <v>50</v>
      </c>
      <c r="D1506" s="4" t="s">
        <v>1239</v>
      </c>
      <c r="E1506" s="4" t="s">
        <v>600</v>
      </c>
      <c r="F1506" s="4" t="s">
        <v>600</v>
      </c>
      <c r="G1506" s="4" t="s">
        <v>600</v>
      </c>
      <c r="H1506" s="4" t="s">
        <v>31</v>
      </c>
      <c r="I1506" s="4" t="s">
        <v>2615</v>
      </c>
      <c r="J1506" s="4" t="s">
        <v>20</v>
      </c>
      <c r="K1506" s="4" t="s">
        <v>32</v>
      </c>
      <c r="L1506" s="4" t="s">
        <v>130</v>
      </c>
      <c r="M1506" s="15">
        <v>61000</v>
      </c>
      <c r="N1506" s="15">
        <v>91000</v>
      </c>
      <c r="O1506" s="16">
        <v>76000</v>
      </c>
      <c r="P1506">
        <f t="shared" si="46"/>
        <v>0</v>
      </c>
      <c r="Q1506" t="str">
        <f t="shared" si="47"/>
        <v>Central Canada</v>
      </c>
      <c r="R1506">
        <f>IF(Table5[[#This Row],[Position]]="Data Analyst",1,0)</f>
        <v>0</v>
      </c>
      <c r="S1506">
        <f>IF(Table5[[#This Row],[Position]]="Data Engineer",1,0)</f>
        <v>0</v>
      </c>
      <c r="T1506">
        <f>IF(Table5[[#This Row],[Position]]="Risk Analyst",1,0)</f>
        <v>0</v>
      </c>
      <c r="U1506">
        <f>IF(Table5[[#This Row],[Position]]="System Analyst",1,0)</f>
        <v>0</v>
      </c>
      <c r="V1506">
        <f>IF(Table5[[#This Row],[Position]]="Business Analyst",1,0)</f>
        <v>0</v>
      </c>
    </row>
    <row r="1507" spans="1:22" x14ac:dyDescent="0.2">
      <c r="A1507" s="5" t="s">
        <v>424</v>
      </c>
      <c r="B1507" s="5" t="s">
        <v>929</v>
      </c>
      <c r="C1507" s="5" t="s">
        <v>50</v>
      </c>
      <c r="D1507" s="5" t="s">
        <v>930</v>
      </c>
      <c r="E1507" s="5" t="s">
        <v>136</v>
      </c>
      <c r="F1507" s="5" t="s">
        <v>136</v>
      </c>
      <c r="G1507" s="5" t="s">
        <v>136</v>
      </c>
      <c r="H1507" s="5" t="s">
        <v>100</v>
      </c>
      <c r="I1507" s="5" t="s">
        <v>2616</v>
      </c>
      <c r="J1507" s="5" t="s">
        <v>20</v>
      </c>
      <c r="K1507" s="5" t="s">
        <v>32</v>
      </c>
      <c r="L1507" s="5" t="s">
        <v>481</v>
      </c>
      <c r="M1507" s="17">
        <v>30240.560000000001</v>
      </c>
      <c r="N1507" s="17">
        <v>57200</v>
      </c>
      <c r="O1507" s="18">
        <v>43720.28</v>
      </c>
      <c r="P1507">
        <f t="shared" si="46"/>
        <v>0</v>
      </c>
      <c r="Q1507" t="str">
        <f t="shared" si="47"/>
        <v>Western Canada</v>
      </c>
      <c r="R1507">
        <f>IF(Table5[[#This Row],[Position]]="Data Analyst",1,0)</f>
        <v>0</v>
      </c>
      <c r="S1507">
        <f>IF(Table5[[#This Row],[Position]]="Data Engineer",1,0)</f>
        <v>0</v>
      </c>
      <c r="T1507">
        <f>IF(Table5[[#This Row],[Position]]="Risk Analyst",1,0)</f>
        <v>0</v>
      </c>
      <c r="U1507">
        <f>IF(Table5[[#This Row],[Position]]="System Analyst",1,0)</f>
        <v>0</v>
      </c>
      <c r="V1507">
        <f>IF(Table5[[#This Row],[Position]]="Business Analyst",1,0)</f>
        <v>0</v>
      </c>
    </row>
    <row r="1508" spans="1:22" x14ac:dyDescent="0.2">
      <c r="A1508" s="4" t="s">
        <v>81</v>
      </c>
      <c r="B1508" s="4" t="s">
        <v>2617</v>
      </c>
      <c r="C1508" s="4" t="s">
        <v>50</v>
      </c>
      <c r="D1508" s="4" t="s">
        <v>1294</v>
      </c>
      <c r="E1508" s="4" t="s">
        <v>37</v>
      </c>
      <c r="F1508" s="4" t="s">
        <v>37</v>
      </c>
      <c r="G1508" s="4" t="s">
        <v>37</v>
      </c>
      <c r="H1508" s="4" t="s">
        <v>31</v>
      </c>
      <c r="I1508" s="4" t="s">
        <v>2618</v>
      </c>
      <c r="J1508" s="4" t="s">
        <v>45</v>
      </c>
      <c r="K1508" s="4" t="s">
        <v>32</v>
      </c>
      <c r="L1508" s="4" t="s">
        <v>33</v>
      </c>
      <c r="M1508" s="15">
        <v>135200</v>
      </c>
      <c r="N1508" s="15">
        <v>145600</v>
      </c>
      <c r="O1508" s="16">
        <v>140400</v>
      </c>
      <c r="P1508">
        <f t="shared" si="46"/>
        <v>0</v>
      </c>
      <c r="Q1508" t="str">
        <f t="shared" si="47"/>
        <v>Central Canada</v>
      </c>
      <c r="R1508">
        <f>IF(Table5[[#This Row],[Position]]="Data Analyst",1,0)</f>
        <v>0</v>
      </c>
      <c r="S1508">
        <f>IF(Table5[[#This Row],[Position]]="Data Engineer",1,0)</f>
        <v>0</v>
      </c>
      <c r="T1508">
        <f>IF(Table5[[#This Row],[Position]]="Risk Analyst",1,0)</f>
        <v>0</v>
      </c>
      <c r="U1508">
        <f>IF(Table5[[#This Row],[Position]]="System Analyst",1,0)</f>
        <v>0</v>
      </c>
      <c r="V1508">
        <f>IF(Table5[[#This Row],[Position]]="Business Analyst",1,0)</f>
        <v>0</v>
      </c>
    </row>
    <row r="1509" spans="1:22" x14ac:dyDescent="0.2">
      <c r="A1509" s="5" t="s">
        <v>22</v>
      </c>
      <c r="B1509" s="5" t="s">
        <v>296</v>
      </c>
      <c r="C1509" s="5" t="s">
        <v>50</v>
      </c>
      <c r="D1509" s="5" t="s">
        <v>551</v>
      </c>
      <c r="E1509" s="5" t="s">
        <v>552</v>
      </c>
      <c r="F1509" s="5" t="s">
        <v>552</v>
      </c>
      <c r="G1509" s="5" t="s">
        <v>552</v>
      </c>
      <c r="H1509" s="5" t="s">
        <v>100</v>
      </c>
      <c r="I1509" s="5" t="s">
        <v>2619</v>
      </c>
      <c r="J1509" s="5" t="s">
        <v>20</v>
      </c>
      <c r="K1509" s="5" t="s">
        <v>32</v>
      </c>
      <c r="L1509" s="5" t="s">
        <v>21</v>
      </c>
      <c r="M1509" s="17">
        <v>70000</v>
      </c>
      <c r="N1509" s="17">
        <v>94000</v>
      </c>
      <c r="O1509" s="18">
        <v>82000</v>
      </c>
      <c r="P1509">
        <f t="shared" si="46"/>
        <v>0</v>
      </c>
      <c r="Q1509" t="str">
        <f t="shared" si="47"/>
        <v>Western Canada</v>
      </c>
      <c r="R1509">
        <f>IF(Table5[[#This Row],[Position]]="Data Analyst",1,0)</f>
        <v>0</v>
      </c>
      <c r="S1509">
        <f>IF(Table5[[#This Row],[Position]]="Data Engineer",1,0)</f>
        <v>0</v>
      </c>
      <c r="T1509">
        <f>IF(Table5[[#This Row],[Position]]="Risk Analyst",1,0)</f>
        <v>0</v>
      </c>
      <c r="U1509">
        <f>IF(Table5[[#This Row],[Position]]="System Analyst",1,0)</f>
        <v>0</v>
      </c>
      <c r="V1509">
        <f>IF(Table5[[#This Row],[Position]]="Business Analyst",1,0)</f>
        <v>0</v>
      </c>
    </row>
    <row r="1510" spans="1:22" x14ac:dyDescent="0.2">
      <c r="A1510" s="4" t="s">
        <v>81</v>
      </c>
      <c r="B1510" s="4" t="s">
        <v>1030</v>
      </c>
      <c r="C1510" s="4" t="s">
        <v>1031</v>
      </c>
      <c r="D1510" s="4" t="s">
        <v>1729</v>
      </c>
      <c r="E1510" s="4" t="s">
        <v>1730</v>
      </c>
      <c r="F1510" s="4" t="s">
        <v>1730</v>
      </c>
      <c r="G1510" s="4" t="s">
        <v>1730</v>
      </c>
      <c r="H1510" s="4" t="s">
        <v>178</v>
      </c>
      <c r="I1510" s="4" t="s">
        <v>2263</v>
      </c>
      <c r="J1510" s="4" t="s">
        <v>20</v>
      </c>
      <c r="K1510" s="4" t="s">
        <v>32</v>
      </c>
      <c r="L1510" s="4" t="s">
        <v>21</v>
      </c>
      <c r="M1510" s="15">
        <v>63000</v>
      </c>
      <c r="N1510" s="15">
        <v>63000</v>
      </c>
      <c r="O1510" s="16">
        <v>63000</v>
      </c>
      <c r="P1510">
        <f t="shared" si="46"/>
        <v>0</v>
      </c>
      <c r="Q1510" t="str">
        <f t="shared" si="47"/>
        <v>Atlantic Canada</v>
      </c>
      <c r="R1510">
        <f>IF(Table5[[#This Row],[Position]]="Data Analyst",1,0)</f>
        <v>0</v>
      </c>
      <c r="S1510">
        <f>IF(Table5[[#This Row],[Position]]="Data Engineer",1,0)</f>
        <v>0</v>
      </c>
      <c r="T1510">
        <f>IF(Table5[[#This Row],[Position]]="Risk Analyst",1,0)</f>
        <v>0</v>
      </c>
      <c r="U1510">
        <f>IF(Table5[[#This Row],[Position]]="System Analyst",1,0)</f>
        <v>0</v>
      </c>
      <c r="V1510">
        <f>IF(Table5[[#This Row],[Position]]="Business Analyst",1,0)</f>
        <v>0</v>
      </c>
    </row>
    <row r="1511" spans="1:22" x14ac:dyDescent="0.2">
      <c r="A1511" s="5" t="s">
        <v>81</v>
      </c>
      <c r="B1511" s="5" t="s">
        <v>217</v>
      </c>
      <c r="C1511" s="5" t="s">
        <v>23</v>
      </c>
      <c r="D1511" s="5" t="s">
        <v>1249</v>
      </c>
      <c r="E1511" s="5" t="s">
        <v>204</v>
      </c>
      <c r="F1511" s="5" t="s">
        <v>204</v>
      </c>
      <c r="G1511" s="5" t="s">
        <v>204</v>
      </c>
      <c r="H1511" s="5" t="s">
        <v>31</v>
      </c>
      <c r="I1511" s="5" t="s">
        <v>2620</v>
      </c>
      <c r="J1511" s="5" t="s">
        <v>45</v>
      </c>
      <c r="K1511" s="5" t="s">
        <v>32</v>
      </c>
      <c r="L1511" s="5" t="s">
        <v>46</v>
      </c>
      <c r="M1511" s="17">
        <v>84000</v>
      </c>
      <c r="N1511" s="17">
        <v>104000</v>
      </c>
      <c r="O1511" s="18">
        <v>94000</v>
      </c>
      <c r="P1511">
        <f t="shared" si="46"/>
        <v>0</v>
      </c>
      <c r="Q1511" t="str">
        <f t="shared" si="47"/>
        <v>Central Canada</v>
      </c>
      <c r="R1511">
        <f>IF(Table5[[#This Row],[Position]]="Data Analyst",1,0)</f>
        <v>0</v>
      </c>
      <c r="S1511">
        <f>IF(Table5[[#This Row],[Position]]="Data Engineer",1,0)</f>
        <v>0</v>
      </c>
      <c r="T1511">
        <f>IF(Table5[[#This Row],[Position]]="Risk Analyst",1,0)</f>
        <v>0</v>
      </c>
      <c r="U1511">
        <f>IF(Table5[[#This Row],[Position]]="System Analyst",1,0)</f>
        <v>0</v>
      </c>
      <c r="V1511">
        <f>IF(Table5[[#This Row],[Position]]="Business Analyst",1,0)</f>
        <v>1</v>
      </c>
    </row>
    <row r="1512" spans="1:22" x14ac:dyDescent="0.2">
      <c r="A1512" s="4" t="s">
        <v>96</v>
      </c>
      <c r="B1512" s="4" t="s">
        <v>1444</v>
      </c>
      <c r="C1512" s="4" t="s">
        <v>50</v>
      </c>
      <c r="D1512" s="4" t="s">
        <v>1445</v>
      </c>
      <c r="E1512" s="4" t="s">
        <v>260</v>
      </c>
      <c r="F1512" s="4" t="s">
        <v>260</v>
      </c>
      <c r="G1512" s="4" t="s">
        <v>260</v>
      </c>
      <c r="H1512" s="4" t="s">
        <v>186</v>
      </c>
      <c r="I1512" s="4" t="s">
        <v>2505</v>
      </c>
      <c r="J1512" s="4" t="s">
        <v>20</v>
      </c>
      <c r="K1512" s="4" t="s">
        <v>32</v>
      </c>
      <c r="L1512" s="4" t="s">
        <v>33</v>
      </c>
      <c r="M1512" s="15">
        <v>47000</v>
      </c>
      <c r="N1512" s="15">
        <v>65000</v>
      </c>
      <c r="O1512" s="16">
        <v>56000</v>
      </c>
      <c r="P1512">
        <f t="shared" si="46"/>
        <v>0</v>
      </c>
      <c r="Q1512" t="str">
        <f t="shared" si="47"/>
        <v>Atlantic Canada</v>
      </c>
      <c r="R1512">
        <f>IF(Table5[[#This Row],[Position]]="Data Analyst",1,0)</f>
        <v>0</v>
      </c>
      <c r="S1512">
        <f>IF(Table5[[#This Row],[Position]]="Data Engineer",1,0)</f>
        <v>0</v>
      </c>
      <c r="T1512">
        <f>IF(Table5[[#This Row],[Position]]="Risk Analyst",1,0)</f>
        <v>0</v>
      </c>
      <c r="U1512">
        <f>IF(Table5[[#This Row],[Position]]="System Analyst",1,0)</f>
        <v>0</v>
      </c>
      <c r="V1512">
        <f>IF(Table5[[#This Row],[Position]]="Business Analyst",1,0)</f>
        <v>0</v>
      </c>
    </row>
    <row r="1513" spans="1:22" x14ac:dyDescent="0.2">
      <c r="A1513" s="5" t="s">
        <v>22</v>
      </c>
      <c r="B1513" s="5" t="s">
        <v>191</v>
      </c>
      <c r="C1513" s="5" t="s">
        <v>50</v>
      </c>
      <c r="D1513" s="5" t="s">
        <v>253</v>
      </c>
      <c r="E1513" s="5" t="s">
        <v>37</v>
      </c>
      <c r="F1513" s="5" t="s">
        <v>37</v>
      </c>
      <c r="G1513" s="5" t="s">
        <v>37</v>
      </c>
      <c r="H1513" s="5" t="s">
        <v>31</v>
      </c>
      <c r="I1513" s="5" t="s">
        <v>2621</v>
      </c>
      <c r="J1513" s="5" t="s">
        <v>20</v>
      </c>
      <c r="K1513" s="5" t="s">
        <v>32</v>
      </c>
      <c r="L1513" s="5" t="s">
        <v>33</v>
      </c>
      <c r="M1513" s="17">
        <v>50000</v>
      </c>
      <c r="N1513" s="17">
        <v>57200</v>
      </c>
      <c r="O1513" s="18">
        <v>53600</v>
      </c>
      <c r="P1513">
        <f t="shared" si="46"/>
        <v>0</v>
      </c>
      <c r="Q1513" t="str">
        <f t="shared" si="47"/>
        <v>Central Canada</v>
      </c>
      <c r="R1513">
        <f>IF(Table5[[#This Row],[Position]]="Data Analyst",1,0)</f>
        <v>0</v>
      </c>
      <c r="S1513">
        <f>IF(Table5[[#This Row],[Position]]="Data Engineer",1,0)</f>
        <v>0</v>
      </c>
      <c r="T1513">
        <f>IF(Table5[[#This Row],[Position]]="Risk Analyst",1,0)</f>
        <v>0</v>
      </c>
      <c r="U1513">
        <f>IF(Table5[[#This Row],[Position]]="System Analyst",1,0)</f>
        <v>0</v>
      </c>
      <c r="V1513">
        <f>IF(Table5[[#This Row],[Position]]="Business Analyst",1,0)</f>
        <v>0</v>
      </c>
    </row>
    <row r="1514" spans="1:22" x14ac:dyDescent="0.2">
      <c r="A1514" s="4" t="s">
        <v>96</v>
      </c>
      <c r="B1514" s="4" t="s">
        <v>2622</v>
      </c>
      <c r="C1514" s="4" t="s">
        <v>50</v>
      </c>
      <c r="D1514" s="4" t="s">
        <v>2623</v>
      </c>
      <c r="E1514" s="4" t="s">
        <v>37</v>
      </c>
      <c r="F1514" s="4" t="s">
        <v>37</v>
      </c>
      <c r="G1514" s="4" t="s">
        <v>37</v>
      </c>
      <c r="H1514" s="4" t="s">
        <v>31</v>
      </c>
      <c r="I1514" s="4" t="s">
        <v>2624</v>
      </c>
      <c r="J1514" s="4" t="s">
        <v>20</v>
      </c>
      <c r="K1514" s="4" t="s">
        <v>32</v>
      </c>
      <c r="L1514" s="4" t="s">
        <v>21</v>
      </c>
      <c r="M1514" s="15">
        <v>70000</v>
      </c>
      <c r="N1514" s="15">
        <v>124000</v>
      </c>
      <c r="O1514" s="16">
        <v>97000</v>
      </c>
      <c r="P1514">
        <f t="shared" si="46"/>
        <v>0</v>
      </c>
      <c r="Q1514" t="str">
        <f t="shared" si="47"/>
        <v>Central Canada</v>
      </c>
      <c r="R1514">
        <f>IF(Table5[[#This Row],[Position]]="Data Analyst",1,0)</f>
        <v>0</v>
      </c>
      <c r="S1514">
        <f>IF(Table5[[#This Row],[Position]]="Data Engineer",1,0)</f>
        <v>0</v>
      </c>
      <c r="T1514">
        <f>IF(Table5[[#This Row],[Position]]="Risk Analyst",1,0)</f>
        <v>0</v>
      </c>
      <c r="U1514">
        <f>IF(Table5[[#This Row],[Position]]="System Analyst",1,0)</f>
        <v>0</v>
      </c>
      <c r="V1514">
        <f>IF(Table5[[#This Row],[Position]]="Business Analyst",1,0)</f>
        <v>0</v>
      </c>
    </row>
    <row r="1515" spans="1:22" x14ac:dyDescent="0.2">
      <c r="A1515" s="5" t="s">
        <v>22</v>
      </c>
      <c r="B1515" s="5" t="s">
        <v>1661</v>
      </c>
      <c r="C1515" s="5" t="s">
        <v>50</v>
      </c>
      <c r="D1515" s="5" t="s">
        <v>1662</v>
      </c>
      <c r="E1515" s="5" t="s">
        <v>37</v>
      </c>
      <c r="F1515" s="5" t="s">
        <v>37</v>
      </c>
      <c r="G1515" s="5" t="s">
        <v>37</v>
      </c>
      <c r="H1515" s="5" t="s">
        <v>31</v>
      </c>
      <c r="I1515" s="5" t="s">
        <v>2625</v>
      </c>
      <c r="J1515" s="5" t="s">
        <v>20</v>
      </c>
      <c r="K1515" s="5" t="s">
        <v>32</v>
      </c>
      <c r="L1515" s="5" t="s">
        <v>21</v>
      </c>
      <c r="M1515" s="17">
        <v>44000</v>
      </c>
      <c r="N1515" s="17">
        <v>57200</v>
      </c>
      <c r="O1515" s="18">
        <v>50600</v>
      </c>
      <c r="P1515">
        <f t="shared" si="46"/>
        <v>0</v>
      </c>
      <c r="Q1515" t="str">
        <f t="shared" si="47"/>
        <v>Central Canada</v>
      </c>
      <c r="R1515">
        <f>IF(Table5[[#This Row],[Position]]="Data Analyst",1,0)</f>
        <v>0</v>
      </c>
      <c r="S1515">
        <f>IF(Table5[[#This Row],[Position]]="Data Engineer",1,0)</f>
        <v>0</v>
      </c>
      <c r="T1515">
        <f>IF(Table5[[#This Row],[Position]]="Risk Analyst",1,0)</f>
        <v>0</v>
      </c>
      <c r="U1515">
        <f>IF(Table5[[#This Row],[Position]]="System Analyst",1,0)</f>
        <v>0</v>
      </c>
      <c r="V1515">
        <f>IF(Table5[[#This Row],[Position]]="Business Analyst",1,0)</f>
        <v>0</v>
      </c>
    </row>
    <row r="1516" spans="1:22" x14ac:dyDescent="0.2">
      <c r="A1516" s="4" t="s">
        <v>81</v>
      </c>
      <c r="B1516" s="4" t="s">
        <v>1214</v>
      </c>
      <c r="C1516" s="4" t="s">
        <v>50</v>
      </c>
      <c r="D1516" s="4" t="s">
        <v>1215</v>
      </c>
      <c r="E1516" s="4" t="s">
        <v>37</v>
      </c>
      <c r="F1516" s="4" t="s">
        <v>37</v>
      </c>
      <c r="G1516" s="4" t="s">
        <v>37</v>
      </c>
      <c r="H1516" s="4" t="s">
        <v>31</v>
      </c>
      <c r="I1516" s="4" t="s">
        <v>2626</v>
      </c>
      <c r="J1516" s="4" t="s">
        <v>20</v>
      </c>
      <c r="K1516" s="4" t="s">
        <v>32</v>
      </c>
      <c r="L1516" s="4" t="s">
        <v>33</v>
      </c>
      <c r="M1516" s="15">
        <v>90646.399999999994</v>
      </c>
      <c r="N1516" s="15">
        <v>99320</v>
      </c>
      <c r="O1516" s="16">
        <v>94983.2</v>
      </c>
      <c r="P1516">
        <f t="shared" si="46"/>
        <v>0</v>
      </c>
      <c r="Q1516" t="str">
        <f t="shared" si="47"/>
        <v>Central Canada</v>
      </c>
      <c r="R1516">
        <f>IF(Table5[[#This Row],[Position]]="Data Analyst",1,0)</f>
        <v>0</v>
      </c>
      <c r="S1516">
        <f>IF(Table5[[#This Row],[Position]]="Data Engineer",1,0)</f>
        <v>0</v>
      </c>
      <c r="T1516">
        <f>IF(Table5[[#This Row],[Position]]="Risk Analyst",1,0)</f>
        <v>0</v>
      </c>
      <c r="U1516">
        <f>IF(Table5[[#This Row],[Position]]="System Analyst",1,0)</f>
        <v>0</v>
      </c>
      <c r="V1516">
        <f>IF(Table5[[#This Row],[Position]]="Business Analyst",1,0)</f>
        <v>0</v>
      </c>
    </row>
    <row r="1517" spans="1:22" x14ac:dyDescent="0.2">
      <c r="A1517" s="5" t="s">
        <v>26</v>
      </c>
      <c r="B1517" s="5" t="s">
        <v>242</v>
      </c>
      <c r="C1517" s="5" t="s">
        <v>50</v>
      </c>
      <c r="D1517" s="5" t="s">
        <v>243</v>
      </c>
      <c r="E1517" s="5" t="s">
        <v>52</v>
      </c>
      <c r="F1517" s="5" t="s">
        <v>52</v>
      </c>
      <c r="G1517" s="5" t="s">
        <v>52</v>
      </c>
      <c r="H1517" s="5" t="s">
        <v>53</v>
      </c>
      <c r="I1517" s="5" t="s">
        <v>2627</v>
      </c>
      <c r="J1517" s="5" t="s">
        <v>20</v>
      </c>
      <c r="K1517" s="5" t="s">
        <v>32</v>
      </c>
      <c r="L1517" s="5" t="s">
        <v>39</v>
      </c>
      <c r="M1517" s="17">
        <v>76000</v>
      </c>
      <c r="N1517" s="17">
        <v>87000</v>
      </c>
      <c r="O1517" s="18">
        <v>81500</v>
      </c>
      <c r="P1517">
        <f t="shared" si="46"/>
        <v>0</v>
      </c>
      <c r="Q1517" t="str">
        <f t="shared" si="47"/>
        <v>Western Canada</v>
      </c>
      <c r="R1517">
        <f>IF(Table5[[#This Row],[Position]]="Data Analyst",1,0)</f>
        <v>0</v>
      </c>
      <c r="S1517">
        <f>IF(Table5[[#This Row],[Position]]="Data Engineer",1,0)</f>
        <v>0</v>
      </c>
      <c r="T1517">
        <f>IF(Table5[[#This Row],[Position]]="Risk Analyst",1,0)</f>
        <v>0</v>
      </c>
      <c r="U1517">
        <f>IF(Table5[[#This Row],[Position]]="System Analyst",1,0)</f>
        <v>0</v>
      </c>
      <c r="V1517">
        <f>IF(Table5[[#This Row],[Position]]="Business Analyst",1,0)</f>
        <v>0</v>
      </c>
    </row>
    <row r="1518" spans="1:22" x14ac:dyDescent="0.2">
      <c r="A1518" s="4" t="s">
        <v>26</v>
      </c>
      <c r="B1518" s="4" t="s">
        <v>2628</v>
      </c>
      <c r="C1518" s="4" t="s">
        <v>28</v>
      </c>
      <c r="D1518" s="4" t="s">
        <v>1311</v>
      </c>
      <c r="E1518" s="4" t="s">
        <v>212</v>
      </c>
      <c r="F1518" s="4" t="s">
        <v>212</v>
      </c>
      <c r="G1518" s="4" t="s">
        <v>212</v>
      </c>
      <c r="H1518" s="4" t="s">
        <v>31</v>
      </c>
      <c r="I1518" s="4" t="s">
        <v>2110</v>
      </c>
      <c r="J1518" s="4" t="s">
        <v>20</v>
      </c>
      <c r="K1518" s="4" t="s">
        <v>32</v>
      </c>
      <c r="L1518" s="4" t="s">
        <v>21</v>
      </c>
      <c r="M1518" s="15">
        <v>60000</v>
      </c>
      <c r="N1518" s="15">
        <v>65000</v>
      </c>
      <c r="O1518" s="16">
        <v>62500</v>
      </c>
      <c r="P1518">
        <f t="shared" si="46"/>
        <v>0</v>
      </c>
      <c r="Q1518" t="str">
        <f t="shared" si="47"/>
        <v>Central Canada</v>
      </c>
      <c r="R1518">
        <f>IF(Table5[[#This Row],[Position]]="Data Analyst",1,0)</f>
        <v>1</v>
      </c>
      <c r="S1518">
        <f>IF(Table5[[#This Row],[Position]]="Data Engineer",1,0)</f>
        <v>0</v>
      </c>
      <c r="T1518">
        <f>IF(Table5[[#This Row],[Position]]="Risk Analyst",1,0)</f>
        <v>0</v>
      </c>
      <c r="U1518">
        <f>IF(Table5[[#This Row],[Position]]="System Analyst",1,0)</f>
        <v>0</v>
      </c>
      <c r="V1518">
        <f>IF(Table5[[#This Row],[Position]]="Business Analyst",1,0)</f>
        <v>0</v>
      </c>
    </row>
    <row r="1519" spans="1:22" x14ac:dyDescent="0.2">
      <c r="A1519" s="5" t="s">
        <v>55</v>
      </c>
      <c r="B1519" s="5" t="s">
        <v>1197</v>
      </c>
      <c r="C1519" s="5" t="s">
        <v>50</v>
      </c>
      <c r="D1519" s="5" t="s">
        <v>854</v>
      </c>
      <c r="E1519" s="5" t="s">
        <v>487</v>
      </c>
      <c r="F1519" s="5" t="s">
        <v>487</v>
      </c>
      <c r="G1519" s="5" t="s">
        <v>487</v>
      </c>
      <c r="H1519" s="5" t="s">
        <v>31</v>
      </c>
      <c r="I1519" s="5" t="s">
        <v>2629</v>
      </c>
      <c r="J1519" s="5" t="s">
        <v>20</v>
      </c>
      <c r="K1519" s="5" t="s">
        <v>32</v>
      </c>
      <c r="L1519" s="5" t="s">
        <v>21</v>
      </c>
      <c r="M1519" s="17">
        <v>54000</v>
      </c>
      <c r="N1519" s="17">
        <v>88000</v>
      </c>
      <c r="O1519" s="18">
        <v>71000</v>
      </c>
      <c r="P1519">
        <f t="shared" si="46"/>
        <v>0</v>
      </c>
      <c r="Q1519" t="str">
        <f t="shared" si="47"/>
        <v>Central Canada</v>
      </c>
      <c r="R1519">
        <f>IF(Table5[[#This Row],[Position]]="Data Analyst",1,0)</f>
        <v>0</v>
      </c>
      <c r="S1519">
        <f>IF(Table5[[#This Row],[Position]]="Data Engineer",1,0)</f>
        <v>0</v>
      </c>
      <c r="T1519">
        <f>IF(Table5[[#This Row],[Position]]="Risk Analyst",1,0)</f>
        <v>0</v>
      </c>
      <c r="U1519">
        <f>IF(Table5[[#This Row],[Position]]="System Analyst",1,0)</f>
        <v>0</v>
      </c>
      <c r="V1519">
        <f>IF(Table5[[#This Row],[Position]]="Business Analyst",1,0)</f>
        <v>0</v>
      </c>
    </row>
    <row r="1520" spans="1:22" x14ac:dyDescent="0.2">
      <c r="A1520" s="4" t="s">
        <v>55</v>
      </c>
      <c r="B1520" s="4" t="s">
        <v>1197</v>
      </c>
      <c r="C1520" s="4" t="s">
        <v>50</v>
      </c>
      <c r="D1520" s="4" t="s">
        <v>854</v>
      </c>
      <c r="E1520" s="4" t="s">
        <v>487</v>
      </c>
      <c r="F1520" s="4" t="s">
        <v>487</v>
      </c>
      <c r="G1520" s="4" t="s">
        <v>487</v>
      </c>
      <c r="H1520" s="4" t="s">
        <v>146</v>
      </c>
      <c r="I1520" s="4" t="s">
        <v>2629</v>
      </c>
      <c r="J1520" s="4" t="s">
        <v>20</v>
      </c>
      <c r="K1520" s="4" t="s">
        <v>32</v>
      </c>
      <c r="L1520" s="4" t="s">
        <v>21</v>
      </c>
      <c r="M1520" s="15">
        <v>54000</v>
      </c>
      <c r="N1520" s="15">
        <v>88000</v>
      </c>
      <c r="O1520" s="16">
        <v>71000</v>
      </c>
      <c r="P1520">
        <f t="shared" si="46"/>
        <v>0</v>
      </c>
      <c r="Q1520" t="str">
        <f t="shared" si="47"/>
        <v>Central Canada</v>
      </c>
      <c r="R1520">
        <f>IF(Table5[[#This Row],[Position]]="Data Analyst",1,0)</f>
        <v>0</v>
      </c>
      <c r="S1520">
        <f>IF(Table5[[#This Row],[Position]]="Data Engineer",1,0)</f>
        <v>0</v>
      </c>
      <c r="T1520">
        <f>IF(Table5[[#This Row],[Position]]="Risk Analyst",1,0)</f>
        <v>0</v>
      </c>
      <c r="U1520">
        <f>IF(Table5[[#This Row],[Position]]="System Analyst",1,0)</f>
        <v>0</v>
      </c>
      <c r="V1520">
        <f>IF(Table5[[#This Row],[Position]]="Business Analyst",1,0)</f>
        <v>0</v>
      </c>
    </row>
    <row r="1521" spans="1:22" x14ac:dyDescent="0.2">
      <c r="A1521" s="5" t="s">
        <v>48</v>
      </c>
      <c r="B1521" s="5" t="s">
        <v>2630</v>
      </c>
      <c r="C1521" s="5" t="s">
        <v>50</v>
      </c>
      <c r="D1521" s="5" t="s">
        <v>2631</v>
      </c>
      <c r="E1521" s="5" t="s">
        <v>560</v>
      </c>
      <c r="F1521" s="5" t="s">
        <v>560</v>
      </c>
      <c r="G1521" s="5" t="s">
        <v>560</v>
      </c>
      <c r="H1521" s="5" t="s">
        <v>31</v>
      </c>
      <c r="I1521" s="5" t="s">
        <v>2632</v>
      </c>
      <c r="J1521" s="5" t="s">
        <v>20</v>
      </c>
      <c r="K1521" s="5" t="s">
        <v>32</v>
      </c>
      <c r="L1521" s="5" t="s">
        <v>21</v>
      </c>
      <c r="M1521" s="17">
        <v>58000</v>
      </c>
      <c r="N1521" s="17">
        <v>64000</v>
      </c>
      <c r="O1521" s="18">
        <v>61000</v>
      </c>
      <c r="P1521">
        <f t="shared" si="46"/>
        <v>0</v>
      </c>
      <c r="Q1521" t="str">
        <f t="shared" si="47"/>
        <v>Central Canada</v>
      </c>
      <c r="R1521">
        <f>IF(Table5[[#This Row],[Position]]="Data Analyst",1,0)</f>
        <v>0</v>
      </c>
      <c r="S1521">
        <f>IF(Table5[[#This Row],[Position]]="Data Engineer",1,0)</f>
        <v>0</v>
      </c>
      <c r="T1521">
        <f>IF(Table5[[#This Row],[Position]]="Risk Analyst",1,0)</f>
        <v>0</v>
      </c>
      <c r="U1521">
        <f>IF(Table5[[#This Row],[Position]]="System Analyst",1,0)</f>
        <v>0</v>
      </c>
      <c r="V1521">
        <f>IF(Table5[[#This Row],[Position]]="Business Analyst",1,0)</f>
        <v>0</v>
      </c>
    </row>
    <row r="1522" spans="1:22" x14ac:dyDescent="0.2">
      <c r="A1522" s="4" t="s">
        <v>26</v>
      </c>
      <c r="B1522" s="4" t="s">
        <v>445</v>
      </c>
      <c r="C1522" s="4" t="s">
        <v>23</v>
      </c>
      <c r="D1522" s="4" t="s">
        <v>263</v>
      </c>
      <c r="E1522" s="4" t="s">
        <v>37</v>
      </c>
      <c r="F1522" s="4" t="s">
        <v>37</v>
      </c>
      <c r="G1522" s="4" t="s">
        <v>37</v>
      </c>
      <c r="H1522" s="4" t="s">
        <v>31</v>
      </c>
      <c r="I1522" s="4" t="s">
        <v>2633</v>
      </c>
      <c r="J1522" s="4" t="s">
        <v>20</v>
      </c>
      <c r="K1522" s="4" t="s">
        <v>32</v>
      </c>
      <c r="L1522" s="4" t="s">
        <v>93</v>
      </c>
      <c r="M1522" s="15">
        <v>75000</v>
      </c>
      <c r="N1522" s="15">
        <v>100000</v>
      </c>
      <c r="O1522" s="16">
        <v>87500</v>
      </c>
      <c r="P1522">
        <f t="shared" si="46"/>
        <v>0</v>
      </c>
      <c r="Q1522" t="str">
        <f t="shared" si="47"/>
        <v>Central Canada</v>
      </c>
      <c r="R1522">
        <f>IF(Table5[[#This Row],[Position]]="Data Analyst",1,0)</f>
        <v>0</v>
      </c>
      <c r="S1522">
        <f>IF(Table5[[#This Row],[Position]]="Data Engineer",1,0)</f>
        <v>0</v>
      </c>
      <c r="T1522">
        <f>IF(Table5[[#This Row],[Position]]="Risk Analyst",1,0)</f>
        <v>0</v>
      </c>
      <c r="U1522">
        <f>IF(Table5[[#This Row],[Position]]="System Analyst",1,0)</f>
        <v>0</v>
      </c>
      <c r="V1522">
        <f>IF(Table5[[#This Row],[Position]]="Business Analyst",1,0)</f>
        <v>1</v>
      </c>
    </row>
    <row r="1523" spans="1:22" x14ac:dyDescent="0.2">
      <c r="A1523" s="5" t="s">
        <v>13</v>
      </c>
      <c r="B1523" s="5" t="s">
        <v>1403</v>
      </c>
      <c r="C1523" s="5" t="s">
        <v>35</v>
      </c>
      <c r="D1523" s="5" t="s">
        <v>1404</v>
      </c>
      <c r="E1523" s="5" t="s">
        <v>212</v>
      </c>
      <c r="F1523" s="5" t="s">
        <v>212</v>
      </c>
      <c r="G1523" s="5" t="s">
        <v>212</v>
      </c>
      <c r="H1523" s="5" t="s">
        <v>31</v>
      </c>
      <c r="I1523" s="5" t="s">
        <v>2634</v>
      </c>
      <c r="J1523" s="5" t="s">
        <v>45</v>
      </c>
      <c r="K1523" s="5" t="s">
        <v>32</v>
      </c>
      <c r="L1523" s="5" t="s">
        <v>33</v>
      </c>
      <c r="M1523" s="17">
        <v>75000</v>
      </c>
      <c r="N1523" s="17">
        <v>150000</v>
      </c>
      <c r="O1523" s="18">
        <v>112500</v>
      </c>
      <c r="P1523">
        <f t="shared" si="46"/>
        <v>0</v>
      </c>
      <c r="Q1523" t="str">
        <f t="shared" si="47"/>
        <v>Central Canada</v>
      </c>
      <c r="R1523">
        <f>IF(Table5[[#This Row],[Position]]="Data Analyst",1,0)</f>
        <v>0</v>
      </c>
      <c r="S1523">
        <f>IF(Table5[[#This Row],[Position]]="Data Engineer",1,0)</f>
        <v>1</v>
      </c>
      <c r="T1523">
        <f>IF(Table5[[#This Row],[Position]]="Risk Analyst",1,0)</f>
        <v>0</v>
      </c>
      <c r="U1523">
        <f>IF(Table5[[#This Row],[Position]]="System Analyst",1,0)</f>
        <v>0</v>
      </c>
      <c r="V1523">
        <f>IF(Table5[[#This Row],[Position]]="Business Analyst",1,0)</f>
        <v>0</v>
      </c>
    </row>
    <row r="1524" spans="1:22" x14ac:dyDescent="0.2">
      <c r="A1524" s="4" t="s">
        <v>48</v>
      </c>
      <c r="B1524" s="4" t="s">
        <v>828</v>
      </c>
      <c r="C1524" s="4" t="s">
        <v>50</v>
      </c>
      <c r="D1524" s="4" t="s">
        <v>829</v>
      </c>
      <c r="E1524" s="4" t="s">
        <v>17</v>
      </c>
      <c r="F1524" s="4" t="s">
        <v>17</v>
      </c>
      <c r="G1524" s="4" t="s">
        <v>17</v>
      </c>
      <c r="H1524" s="4" t="s">
        <v>18</v>
      </c>
      <c r="I1524" s="4" t="s">
        <v>2635</v>
      </c>
      <c r="J1524" s="4" t="s">
        <v>20</v>
      </c>
      <c r="K1524" s="4" t="s">
        <v>17</v>
      </c>
      <c r="L1524" s="4" t="s">
        <v>33</v>
      </c>
      <c r="M1524" s="15">
        <v>60000</v>
      </c>
      <c r="N1524" s="15">
        <v>65000</v>
      </c>
      <c r="O1524" s="16">
        <v>62500</v>
      </c>
      <c r="P1524">
        <f t="shared" si="46"/>
        <v>1</v>
      </c>
      <c r="Q1524" t="str">
        <f t="shared" si="47"/>
        <v>Northern Canada</v>
      </c>
      <c r="R1524">
        <f>IF(Table5[[#This Row],[Position]]="Data Analyst",1,0)</f>
        <v>0</v>
      </c>
      <c r="S1524">
        <f>IF(Table5[[#This Row],[Position]]="Data Engineer",1,0)</f>
        <v>0</v>
      </c>
      <c r="T1524">
        <f>IF(Table5[[#This Row],[Position]]="Risk Analyst",1,0)</f>
        <v>0</v>
      </c>
      <c r="U1524">
        <f>IF(Table5[[#This Row],[Position]]="System Analyst",1,0)</f>
        <v>0</v>
      </c>
      <c r="V1524">
        <f>IF(Table5[[#This Row],[Position]]="Business Analyst",1,0)</f>
        <v>0</v>
      </c>
    </row>
    <row r="1525" spans="1:22" x14ac:dyDescent="0.2">
      <c r="A1525" s="5" t="s">
        <v>22</v>
      </c>
      <c r="B1525" s="5" t="s">
        <v>454</v>
      </c>
      <c r="C1525" s="5" t="s">
        <v>50</v>
      </c>
      <c r="D1525" s="5" t="s">
        <v>78</v>
      </c>
      <c r="E1525" s="5" t="s">
        <v>37</v>
      </c>
      <c r="F1525" s="5" t="s">
        <v>37</v>
      </c>
      <c r="G1525" s="5" t="s">
        <v>37</v>
      </c>
      <c r="H1525" s="5" t="s">
        <v>31</v>
      </c>
      <c r="I1525" s="5" t="s">
        <v>2636</v>
      </c>
      <c r="J1525" s="5" t="s">
        <v>20</v>
      </c>
      <c r="K1525" s="5" t="s">
        <v>32</v>
      </c>
      <c r="L1525" s="5" t="s">
        <v>21</v>
      </c>
      <c r="M1525" s="17">
        <v>60000</v>
      </c>
      <c r="N1525" s="17">
        <v>100000</v>
      </c>
      <c r="O1525" s="18">
        <v>80000</v>
      </c>
      <c r="P1525">
        <f t="shared" si="46"/>
        <v>0</v>
      </c>
      <c r="Q1525" t="str">
        <f t="shared" si="47"/>
        <v>Central Canada</v>
      </c>
      <c r="R1525">
        <f>IF(Table5[[#This Row],[Position]]="Data Analyst",1,0)</f>
        <v>0</v>
      </c>
      <c r="S1525">
        <f>IF(Table5[[#This Row],[Position]]="Data Engineer",1,0)</f>
        <v>0</v>
      </c>
      <c r="T1525">
        <f>IF(Table5[[#This Row],[Position]]="Risk Analyst",1,0)</f>
        <v>0</v>
      </c>
      <c r="U1525">
        <f>IF(Table5[[#This Row],[Position]]="System Analyst",1,0)</f>
        <v>0</v>
      </c>
      <c r="V1525">
        <f>IF(Table5[[#This Row],[Position]]="Business Analyst",1,0)</f>
        <v>0</v>
      </c>
    </row>
    <row r="1526" spans="1:22" x14ac:dyDescent="0.2">
      <c r="A1526" s="4" t="s">
        <v>22</v>
      </c>
      <c r="B1526" s="4" t="s">
        <v>1141</v>
      </c>
      <c r="C1526" s="4" t="s">
        <v>50</v>
      </c>
      <c r="D1526" s="4" t="s">
        <v>1142</v>
      </c>
      <c r="E1526" s="4" t="s">
        <v>37</v>
      </c>
      <c r="F1526" s="4" t="s">
        <v>37</v>
      </c>
      <c r="G1526" s="4" t="s">
        <v>37</v>
      </c>
      <c r="H1526" s="4" t="s">
        <v>31</v>
      </c>
      <c r="I1526" s="4" t="s">
        <v>2637</v>
      </c>
      <c r="J1526" s="4" t="s">
        <v>20</v>
      </c>
      <c r="K1526" s="4" t="s">
        <v>32</v>
      </c>
      <c r="L1526" s="4" t="s">
        <v>21</v>
      </c>
      <c r="M1526" s="15">
        <v>60000</v>
      </c>
      <c r="N1526" s="15">
        <v>95000</v>
      </c>
      <c r="O1526" s="16">
        <v>77500</v>
      </c>
      <c r="P1526">
        <f t="shared" si="46"/>
        <v>0</v>
      </c>
      <c r="Q1526" t="str">
        <f t="shared" si="47"/>
        <v>Central Canada</v>
      </c>
      <c r="R1526">
        <f>IF(Table5[[#This Row],[Position]]="Data Analyst",1,0)</f>
        <v>0</v>
      </c>
      <c r="S1526">
        <f>IF(Table5[[#This Row],[Position]]="Data Engineer",1,0)</f>
        <v>0</v>
      </c>
      <c r="T1526">
        <f>IF(Table5[[#This Row],[Position]]="Risk Analyst",1,0)</f>
        <v>0</v>
      </c>
      <c r="U1526">
        <f>IF(Table5[[#This Row],[Position]]="System Analyst",1,0)</f>
        <v>0</v>
      </c>
      <c r="V1526">
        <f>IF(Table5[[#This Row],[Position]]="Business Analyst",1,0)</f>
        <v>0</v>
      </c>
    </row>
    <row r="1527" spans="1:22" x14ac:dyDescent="0.2">
      <c r="A1527" s="5" t="s">
        <v>13</v>
      </c>
      <c r="B1527" s="5" t="s">
        <v>1488</v>
      </c>
      <c r="C1527" s="5" t="s">
        <v>826</v>
      </c>
      <c r="D1527" s="5" t="s">
        <v>135</v>
      </c>
      <c r="E1527" s="5" t="s">
        <v>136</v>
      </c>
      <c r="F1527" s="5" t="s">
        <v>136</v>
      </c>
      <c r="G1527" s="5" t="s">
        <v>136</v>
      </c>
      <c r="H1527" s="5" t="s">
        <v>100</v>
      </c>
      <c r="I1527" s="5" t="s">
        <v>2638</v>
      </c>
      <c r="J1527" s="5" t="s">
        <v>20</v>
      </c>
      <c r="K1527" s="5" t="s">
        <v>32</v>
      </c>
      <c r="L1527" s="5" t="s">
        <v>33</v>
      </c>
      <c r="M1527" s="17">
        <v>60000</v>
      </c>
      <c r="N1527" s="17">
        <v>82000</v>
      </c>
      <c r="O1527" s="18">
        <v>71000</v>
      </c>
      <c r="P1527">
        <f t="shared" si="46"/>
        <v>0</v>
      </c>
      <c r="Q1527" t="str">
        <f t="shared" si="47"/>
        <v>Western Canada</v>
      </c>
      <c r="R1527">
        <f>IF(Table5[[#This Row],[Position]]="Data Analyst",1,0)</f>
        <v>0</v>
      </c>
      <c r="S1527">
        <f>IF(Table5[[#This Row],[Position]]="Data Engineer",1,0)</f>
        <v>0</v>
      </c>
      <c r="T1527">
        <f>IF(Table5[[#This Row],[Position]]="Risk Analyst",1,0)</f>
        <v>0</v>
      </c>
      <c r="U1527">
        <f>IF(Table5[[#This Row],[Position]]="System Analyst",1,0)</f>
        <v>0</v>
      </c>
      <c r="V1527">
        <f>IF(Table5[[#This Row],[Position]]="Business Analyst",1,0)</f>
        <v>0</v>
      </c>
    </row>
    <row r="1528" spans="1:22" x14ac:dyDescent="0.2">
      <c r="A1528" s="4" t="s">
        <v>22</v>
      </c>
      <c r="B1528" s="4" t="s">
        <v>23</v>
      </c>
      <c r="C1528" s="4" t="s">
        <v>23</v>
      </c>
      <c r="D1528" s="4" t="s">
        <v>2639</v>
      </c>
      <c r="E1528" s="4" t="s">
        <v>1835</v>
      </c>
      <c r="F1528" s="4" t="s">
        <v>1835</v>
      </c>
      <c r="G1528" s="4" t="s">
        <v>1835</v>
      </c>
      <c r="H1528" s="4" t="s">
        <v>146</v>
      </c>
      <c r="I1528" s="4" t="s">
        <v>2640</v>
      </c>
      <c r="J1528" s="4" t="s">
        <v>20</v>
      </c>
      <c r="K1528" s="4" t="s">
        <v>32</v>
      </c>
      <c r="L1528" s="4" t="s">
        <v>33</v>
      </c>
      <c r="M1528" s="15">
        <v>137280</v>
      </c>
      <c r="N1528" s="15">
        <v>137280</v>
      </c>
      <c r="O1528" s="16">
        <v>137280</v>
      </c>
      <c r="P1528">
        <f t="shared" si="46"/>
        <v>0</v>
      </c>
      <c r="Q1528" t="str">
        <f t="shared" si="47"/>
        <v>Central Canada</v>
      </c>
      <c r="R1528">
        <f>IF(Table5[[#This Row],[Position]]="Data Analyst",1,0)</f>
        <v>0</v>
      </c>
      <c r="S1528">
        <f>IF(Table5[[#This Row],[Position]]="Data Engineer",1,0)</f>
        <v>0</v>
      </c>
      <c r="T1528">
        <f>IF(Table5[[#This Row],[Position]]="Risk Analyst",1,0)</f>
        <v>0</v>
      </c>
      <c r="U1528">
        <f>IF(Table5[[#This Row],[Position]]="System Analyst",1,0)</f>
        <v>0</v>
      </c>
      <c r="V1528">
        <f>IF(Table5[[#This Row],[Position]]="Business Analyst",1,0)</f>
        <v>1</v>
      </c>
    </row>
    <row r="1529" spans="1:22" x14ac:dyDescent="0.2">
      <c r="A1529" s="5" t="s">
        <v>88</v>
      </c>
      <c r="B1529" s="5" t="s">
        <v>1128</v>
      </c>
      <c r="C1529" s="5" t="s">
        <v>90</v>
      </c>
      <c r="D1529" s="5" t="s">
        <v>1129</v>
      </c>
      <c r="E1529" s="5" t="s">
        <v>75</v>
      </c>
      <c r="F1529" s="5" t="s">
        <v>75</v>
      </c>
      <c r="G1529" s="5" t="s">
        <v>75</v>
      </c>
      <c r="H1529" s="5" t="s">
        <v>31</v>
      </c>
      <c r="I1529" s="5" t="s">
        <v>2641</v>
      </c>
      <c r="J1529" s="5" t="s">
        <v>20</v>
      </c>
      <c r="K1529" s="5" t="s">
        <v>32</v>
      </c>
      <c r="L1529" s="5" t="s">
        <v>21</v>
      </c>
      <c r="M1529" s="17">
        <v>67000</v>
      </c>
      <c r="N1529" s="17">
        <v>67000</v>
      </c>
      <c r="O1529" s="18">
        <v>67000</v>
      </c>
      <c r="P1529">
        <f t="shared" si="46"/>
        <v>0</v>
      </c>
      <c r="Q1529" t="str">
        <f t="shared" si="47"/>
        <v>Central Canada</v>
      </c>
      <c r="R1529">
        <f>IF(Table5[[#This Row],[Position]]="Data Analyst",1,0)</f>
        <v>0</v>
      </c>
      <c r="S1529">
        <f>IF(Table5[[#This Row],[Position]]="Data Engineer",1,0)</f>
        <v>0</v>
      </c>
      <c r="T1529">
        <f>IF(Table5[[#This Row],[Position]]="Risk Analyst",1,0)</f>
        <v>0</v>
      </c>
      <c r="U1529">
        <f>IF(Table5[[#This Row],[Position]]="System Analyst",1,0)</f>
        <v>1</v>
      </c>
      <c r="V1529">
        <f>IF(Table5[[#This Row],[Position]]="Business Analyst",1,0)</f>
        <v>0</v>
      </c>
    </row>
    <row r="1530" spans="1:22" x14ac:dyDescent="0.2">
      <c r="A1530" s="4" t="s">
        <v>22</v>
      </c>
      <c r="B1530" s="4" t="s">
        <v>23</v>
      </c>
      <c r="C1530" s="4" t="s">
        <v>23</v>
      </c>
      <c r="D1530" s="4" t="s">
        <v>2642</v>
      </c>
      <c r="E1530" s="4" t="s">
        <v>37</v>
      </c>
      <c r="F1530" s="4" t="s">
        <v>37</v>
      </c>
      <c r="G1530" s="4" t="s">
        <v>37</v>
      </c>
      <c r="H1530" s="4" t="s">
        <v>31</v>
      </c>
      <c r="I1530" s="4" t="s">
        <v>2643</v>
      </c>
      <c r="J1530" s="4" t="s">
        <v>20</v>
      </c>
      <c r="K1530" s="4" t="s">
        <v>32</v>
      </c>
      <c r="L1530" s="4" t="s">
        <v>241</v>
      </c>
      <c r="M1530" s="15">
        <v>60000</v>
      </c>
      <c r="N1530" s="15">
        <v>98000</v>
      </c>
      <c r="O1530" s="16">
        <v>79000</v>
      </c>
      <c r="P1530">
        <f t="shared" si="46"/>
        <v>0</v>
      </c>
      <c r="Q1530" t="str">
        <f t="shared" si="47"/>
        <v>Central Canada</v>
      </c>
      <c r="R1530">
        <f>IF(Table5[[#This Row],[Position]]="Data Analyst",1,0)</f>
        <v>0</v>
      </c>
      <c r="S1530">
        <f>IF(Table5[[#This Row],[Position]]="Data Engineer",1,0)</f>
        <v>0</v>
      </c>
      <c r="T1530">
        <f>IF(Table5[[#This Row],[Position]]="Risk Analyst",1,0)</f>
        <v>0</v>
      </c>
      <c r="U1530">
        <f>IF(Table5[[#This Row],[Position]]="System Analyst",1,0)</f>
        <v>0</v>
      </c>
      <c r="V1530">
        <f>IF(Table5[[#This Row],[Position]]="Business Analyst",1,0)</f>
        <v>1</v>
      </c>
    </row>
    <row r="1531" spans="1:22" x14ac:dyDescent="0.2">
      <c r="A1531" s="5" t="s">
        <v>48</v>
      </c>
      <c r="B1531" s="5" t="s">
        <v>1303</v>
      </c>
      <c r="C1531" s="5" t="s">
        <v>23</v>
      </c>
      <c r="D1531" s="5" t="s">
        <v>1304</v>
      </c>
      <c r="E1531" s="5" t="s">
        <v>123</v>
      </c>
      <c r="F1531" s="5" t="s">
        <v>123</v>
      </c>
      <c r="G1531" s="5" t="s">
        <v>123</v>
      </c>
      <c r="H1531" s="5" t="s">
        <v>31</v>
      </c>
      <c r="I1531" s="5" t="s">
        <v>2644</v>
      </c>
      <c r="J1531" s="5" t="s">
        <v>20</v>
      </c>
      <c r="K1531" s="5" t="s">
        <v>32</v>
      </c>
      <c r="L1531" s="5" t="s">
        <v>21</v>
      </c>
      <c r="M1531" s="17">
        <v>89000</v>
      </c>
      <c r="N1531" s="17">
        <v>93000</v>
      </c>
      <c r="O1531" s="18">
        <v>91000</v>
      </c>
      <c r="P1531">
        <f t="shared" si="46"/>
        <v>0</v>
      </c>
      <c r="Q1531" t="str">
        <f t="shared" si="47"/>
        <v>Central Canada</v>
      </c>
      <c r="R1531">
        <f>IF(Table5[[#This Row],[Position]]="Data Analyst",1,0)</f>
        <v>0</v>
      </c>
      <c r="S1531">
        <f>IF(Table5[[#This Row],[Position]]="Data Engineer",1,0)</f>
        <v>0</v>
      </c>
      <c r="T1531">
        <f>IF(Table5[[#This Row],[Position]]="Risk Analyst",1,0)</f>
        <v>0</v>
      </c>
      <c r="U1531">
        <f>IF(Table5[[#This Row],[Position]]="System Analyst",1,0)</f>
        <v>0</v>
      </c>
      <c r="V1531">
        <f>IF(Table5[[#This Row],[Position]]="Business Analyst",1,0)</f>
        <v>1</v>
      </c>
    </row>
    <row r="1532" spans="1:22" x14ac:dyDescent="0.2">
      <c r="A1532" s="4" t="s">
        <v>22</v>
      </c>
      <c r="B1532" s="4" t="s">
        <v>23</v>
      </c>
      <c r="C1532" s="4" t="s">
        <v>23</v>
      </c>
      <c r="D1532" s="4" t="s">
        <v>2081</v>
      </c>
      <c r="E1532" s="4" t="s">
        <v>30</v>
      </c>
      <c r="F1532" s="4" t="s">
        <v>30</v>
      </c>
      <c r="G1532" s="4" t="s">
        <v>30</v>
      </c>
      <c r="H1532" s="4" t="s">
        <v>31</v>
      </c>
      <c r="I1532" s="4" t="s">
        <v>2645</v>
      </c>
      <c r="J1532" s="4" t="s">
        <v>20</v>
      </c>
      <c r="K1532" s="4" t="s">
        <v>32</v>
      </c>
      <c r="L1532" s="4" t="s">
        <v>21</v>
      </c>
      <c r="M1532" s="15">
        <v>60000</v>
      </c>
      <c r="N1532" s="15">
        <v>84000</v>
      </c>
      <c r="O1532" s="16">
        <v>72000</v>
      </c>
      <c r="P1532">
        <f t="shared" si="46"/>
        <v>0</v>
      </c>
      <c r="Q1532" t="str">
        <f t="shared" si="47"/>
        <v>Central Canada</v>
      </c>
      <c r="R1532">
        <f>IF(Table5[[#This Row],[Position]]="Data Analyst",1,0)</f>
        <v>0</v>
      </c>
      <c r="S1532">
        <f>IF(Table5[[#This Row],[Position]]="Data Engineer",1,0)</f>
        <v>0</v>
      </c>
      <c r="T1532">
        <f>IF(Table5[[#This Row],[Position]]="Risk Analyst",1,0)</f>
        <v>0</v>
      </c>
      <c r="U1532">
        <f>IF(Table5[[#This Row],[Position]]="System Analyst",1,0)</f>
        <v>0</v>
      </c>
      <c r="V1532">
        <f>IF(Table5[[#This Row],[Position]]="Business Analyst",1,0)</f>
        <v>1</v>
      </c>
    </row>
    <row r="1533" spans="1:22" x14ac:dyDescent="0.2">
      <c r="A1533" s="5" t="s">
        <v>48</v>
      </c>
      <c r="B1533" s="5" t="s">
        <v>565</v>
      </c>
      <c r="C1533" s="5" t="s">
        <v>50</v>
      </c>
      <c r="D1533" s="5" t="s">
        <v>2646</v>
      </c>
      <c r="E1533" s="5" t="s">
        <v>154</v>
      </c>
      <c r="F1533" s="5" t="s">
        <v>154</v>
      </c>
      <c r="G1533" s="5" t="s">
        <v>154</v>
      </c>
      <c r="H1533" s="5" t="s">
        <v>31</v>
      </c>
      <c r="I1533" s="5" t="s">
        <v>2647</v>
      </c>
      <c r="J1533" s="5" t="s">
        <v>20</v>
      </c>
      <c r="K1533" s="5" t="s">
        <v>32</v>
      </c>
      <c r="L1533" s="5" t="s">
        <v>33</v>
      </c>
      <c r="M1533" s="17">
        <v>53000</v>
      </c>
      <c r="N1533" s="17">
        <v>85000</v>
      </c>
      <c r="O1533" s="18">
        <v>69000</v>
      </c>
      <c r="P1533">
        <f t="shared" si="46"/>
        <v>0</v>
      </c>
      <c r="Q1533" t="str">
        <f t="shared" si="47"/>
        <v>Central Canada</v>
      </c>
      <c r="R1533">
        <f>IF(Table5[[#This Row],[Position]]="Data Analyst",1,0)</f>
        <v>0</v>
      </c>
      <c r="S1533">
        <f>IF(Table5[[#This Row],[Position]]="Data Engineer",1,0)</f>
        <v>0</v>
      </c>
      <c r="T1533">
        <f>IF(Table5[[#This Row],[Position]]="Risk Analyst",1,0)</f>
        <v>0</v>
      </c>
      <c r="U1533">
        <f>IF(Table5[[#This Row],[Position]]="System Analyst",1,0)</f>
        <v>0</v>
      </c>
      <c r="V1533">
        <f>IF(Table5[[#This Row],[Position]]="Business Analyst",1,0)</f>
        <v>0</v>
      </c>
    </row>
    <row r="1534" spans="1:22" x14ac:dyDescent="0.2">
      <c r="A1534" s="4" t="s">
        <v>22</v>
      </c>
      <c r="B1534" s="4" t="s">
        <v>23</v>
      </c>
      <c r="C1534" s="4" t="s">
        <v>23</v>
      </c>
      <c r="D1534" s="4" t="s">
        <v>135</v>
      </c>
      <c r="E1534" s="4" t="s">
        <v>136</v>
      </c>
      <c r="F1534" s="4" t="s">
        <v>136</v>
      </c>
      <c r="G1534" s="4" t="s">
        <v>136</v>
      </c>
      <c r="H1534" s="4" t="s">
        <v>100</v>
      </c>
      <c r="I1534" s="4" t="s">
        <v>2648</v>
      </c>
      <c r="J1534" s="4" t="s">
        <v>20</v>
      </c>
      <c r="K1534" s="4" t="s">
        <v>32</v>
      </c>
      <c r="L1534" s="4" t="s">
        <v>33</v>
      </c>
      <c r="M1534" s="15">
        <v>65000</v>
      </c>
      <c r="N1534" s="15">
        <v>90000</v>
      </c>
      <c r="O1534" s="16">
        <v>77500</v>
      </c>
      <c r="P1534">
        <f t="shared" si="46"/>
        <v>0</v>
      </c>
      <c r="Q1534" t="str">
        <f t="shared" si="47"/>
        <v>Western Canada</v>
      </c>
      <c r="R1534">
        <f>IF(Table5[[#This Row],[Position]]="Data Analyst",1,0)</f>
        <v>0</v>
      </c>
      <c r="S1534">
        <f>IF(Table5[[#This Row],[Position]]="Data Engineer",1,0)</f>
        <v>0</v>
      </c>
      <c r="T1534">
        <f>IF(Table5[[#This Row],[Position]]="Risk Analyst",1,0)</f>
        <v>0</v>
      </c>
      <c r="U1534">
        <f>IF(Table5[[#This Row],[Position]]="System Analyst",1,0)</f>
        <v>0</v>
      </c>
      <c r="V1534">
        <f>IF(Table5[[#This Row],[Position]]="Business Analyst",1,0)</f>
        <v>1</v>
      </c>
    </row>
    <row r="1535" spans="1:22" x14ac:dyDescent="0.2">
      <c r="A1535" s="5" t="s">
        <v>22</v>
      </c>
      <c r="B1535" s="5" t="s">
        <v>417</v>
      </c>
      <c r="C1535" s="5" t="s">
        <v>50</v>
      </c>
      <c r="D1535" s="5" t="s">
        <v>418</v>
      </c>
      <c r="E1535" s="5" t="s">
        <v>37</v>
      </c>
      <c r="F1535" s="5" t="s">
        <v>37</v>
      </c>
      <c r="G1535" s="5" t="s">
        <v>37</v>
      </c>
      <c r="H1535" s="5" t="s">
        <v>31</v>
      </c>
      <c r="I1535" s="5" t="s">
        <v>2649</v>
      </c>
      <c r="J1535" s="5" t="s">
        <v>20</v>
      </c>
      <c r="K1535" s="5" t="s">
        <v>32</v>
      </c>
      <c r="L1535" s="5" t="s">
        <v>21</v>
      </c>
      <c r="M1535" s="17">
        <v>85000</v>
      </c>
      <c r="N1535" s="17">
        <v>95000</v>
      </c>
      <c r="O1535" s="18">
        <v>90000</v>
      </c>
      <c r="P1535">
        <f t="shared" si="46"/>
        <v>0</v>
      </c>
      <c r="Q1535" t="str">
        <f t="shared" si="47"/>
        <v>Central Canada</v>
      </c>
      <c r="R1535">
        <f>IF(Table5[[#This Row],[Position]]="Data Analyst",1,0)</f>
        <v>0</v>
      </c>
      <c r="S1535">
        <f>IF(Table5[[#This Row],[Position]]="Data Engineer",1,0)</f>
        <v>0</v>
      </c>
      <c r="T1535">
        <f>IF(Table5[[#This Row],[Position]]="Risk Analyst",1,0)</f>
        <v>0</v>
      </c>
      <c r="U1535">
        <f>IF(Table5[[#This Row],[Position]]="System Analyst",1,0)</f>
        <v>0</v>
      </c>
      <c r="V1535">
        <f>IF(Table5[[#This Row],[Position]]="Business Analyst",1,0)</f>
        <v>0</v>
      </c>
    </row>
    <row r="1536" spans="1:22" x14ac:dyDescent="0.2">
      <c r="A1536" s="4" t="s">
        <v>55</v>
      </c>
      <c r="B1536" s="4" t="s">
        <v>197</v>
      </c>
      <c r="C1536" s="4" t="s">
        <v>23</v>
      </c>
      <c r="D1536" s="4" t="s">
        <v>198</v>
      </c>
      <c r="E1536" s="4" t="s">
        <v>110</v>
      </c>
      <c r="F1536" s="4" t="s">
        <v>110</v>
      </c>
      <c r="G1536" s="4" t="s">
        <v>110</v>
      </c>
      <c r="H1536" s="4" t="s">
        <v>31</v>
      </c>
      <c r="I1536" s="4" t="s">
        <v>2650</v>
      </c>
      <c r="J1536" s="4" t="s">
        <v>20</v>
      </c>
      <c r="K1536" s="4" t="s">
        <v>32</v>
      </c>
      <c r="L1536" s="4" t="s">
        <v>21</v>
      </c>
      <c r="M1536" s="15">
        <v>54000</v>
      </c>
      <c r="N1536" s="15">
        <v>71000</v>
      </c>
      <c r="O1536" s="16">
        <v>62500</v>
      </c>
      <c r="P1536">
        <f t="shared" si="46"/>
        <v>0</v>
      </c>
      <c r="Q1536" t="str">
        <f t="shared" si="47"/>
        <v>Central Canada</v>
      </c>
      <c r="R1536">
        <f>IF(Table5[[#This Row],[Position]]="Data Analyst",1,0)</f>
        <v>0</v>
      </c>
      <c r="S1536">
        <f>IF(Table5[[#This Row],[Position]]="Data Engineer",1,0)</f>
        <v>0</v>
      </c>
      <c r="T1536">
        <f>IF(Table5[[#This Row],[Position]]="Risk Analyst",1,0)</f>
        <v>0</v>
      </c>
      <c r="U1536">
        <f>IF(Table5[[#This Row],[Position]]="System Analyst",1,0)</f>
        <v>0</v>
      </c>
      <c r="V1536">
        <f>IF(Table5[[#This Row],[Position]]="Business Analyst",1,0)</f>
        <v>1</v>
      </c>
    </row>
    <row r="1537" spans="1:22" x14ac:dyDescent="0.2">
      <c r="A1537" s="5" t="s">
        <v>55</v>
      </c>
      <c r="B1537" s="5" t="s">
        <v>2651</v>
      </c>
      <c r="C1537" s="5" t="s">
        <v>50</v>
      </c>
      <c r="D1537" s="5" t="s">
        <v>418</v>
      </c>
      <c r="E1537" s="5" t="s">
        <v>37</v>
      </c>
      <c r="F1537" s="5" t="s">
        <v>37</v>
      </c>
      <c r="G1537" s="5" t="s">
        <v>37</v>
      </c>
      <c r="H1537" s="5" t="s">
        <v>31</v>
      </c>
      <c r="I1537" s="5" t="s">
        <v>2652</v>
      </c>
      <c r="J1537" s="5" t="s">
        <v>20</v>
      </c>
      <c r="K1537" s="5" t="s">
        <v>32</v>
      </c>
      <c r="L1537" s="5" t="s">
        <v>21</v>
      </c>
      <c r="M1537" s="17">
        <v>55000</v>
      </c>
      <c r="N1537" s="17">
        <v>85000</v>
      </c>
      <c r="O1537" s="18">
        <v>70000</v>
      </c>
      <c r="P1537">
        <f t="shared" si="46"/>
        <v>0</v>
      </c>
      <c r="Q1537" t="str">
        <f t="shared" si="47"/>
        <v>Central Canada</v>
      </c>
      <c r="R1537">
        <f>IF(Table5[[#This Row],[Position]]="Data Analyst",1,0)</f>
        <v>0</v>
      </c>
      <c r="S1537">
        <f>IF(Table5[[#This Row],[Position]]="Data Engineer",1,0)</f>
        <v>0</v>
      </c>
      <c r="T1537">
        <f>IF(Table5[[#This Row],[Position]]="Risk Analyst",1,0)</f>
        <v>0</v>
      </c>
      <c r="U1537">
        <f>IF(Table5[[#This Row],[Position]]="System Analyst",1,0)</f>
        <v>0</v>
      </c>
      <c r="V1537">
        <f>IF(Table5[[#This Row],[Position]]="Business Analyst",1,0)</f>
        <v>0</v>
      </c>
    </row>
    <row r="1538" spans="1:22" x14ac:dyDescent="0.2">
      <c r="A1538" s="4" t="s">
        <v>22</v>
      </c>
      <c r="B1538" s="4" t="s">
        <v>23</v>
      </c>
      <c r="C1538" s="4" t="s">
        <v>23</v>
      </c>
      <c r="D1538" s="4" t="s">
        <v>529</v>
      </c>
      <c r="E1538" s="4" t="s">
        <v>37</v>
      </c>
      <c r="F1538" s="4" t="s">
        <v>37</v>
      </c>
      <c r="G1538" s="4" t="s">
        <v>37</v>
      </c>
      <c r="H1538" s="4" t="s">
        <v>31</v>
      </c>
      <c r="I1538" s="4" t="s">
        <v>2653</v>
      </c>
      <c r="J1538" s="4" t="s">
        <v>20</v>
      </c>
      <c r="K1538" s="4" t="s">
        <v>32</v>
      </c>
      <c r="L1538" s="4" t="s">
        <v>21</v>
      </c>
      <c r="M1538" s="15">
        <v>50000</v>
      </c>
      <c r="N1538" s="15">
        <v>57200</v>
      </c>
      <c r="O1538" s="16">
        <v>53600</v>
      </c>
      <c r="P1538">
        <f t="shared" si="46"/>
        <v>0</v>
      </c>
      <c r="Q1538" t="str">
        <f t="shared" si="47"/>
        <v>Central Canada</v>
      </c>
      <c r="R1538">
        <f>IF(Table5[[#This Row],[Position]]="Data Analyst",1,0)</f>
        <v>0</v>
      </c>
      <c r="S1538">
        <f>IF(Table5[[#This Row],[Position]]="Data Engineer",1,0)</f>
        <v>0</v>
      </c>
      <c r="T1538">
        <f>IF(Table5[[#This Row],[Position]]="Risk Analyst",1,0)</f>
        <v>0</v>
      </c>
      <c r="U1538">
        <f>IF(Table5[[#This Row],[Position]]="System Analyst",1,0)</f>
        <v>0</v>
      </c>
      <c r="V1538">
        <f>IF(Table5[[#This Row],[Position]]="Business Analyst",1,0)</f>
        <v>1</v>
      </c>
    </row>
    <row r="1539" spans="1:22" x14ac:dyDescent="0.2">
      <c r="A1539" s="5" t="s">
        <v>13</v>
      </c>
      <c r="B1539" s="5" t="s">
        <v>1183</v>
      </c>
      <c r="C1539" s="5" t="s">
        <v>41</v>
      </c>
      <c r="D1539" s="5" t="s">
        <v>1184</v>
      </c>
      <c r="E1539" s="5" t="s">
        <v>298</v>
      </c>
      <c r="F1539" s="5" t="s">
        <v>298</v>
      </c>
      <c r="G1539" s="5" t="s">
        <v>298</v>
      </c>
      <c r="H1539" s="5" t="s">
        <v>53</v>
      </c>
      <c r="I1539" s="5" t="s">
        <v>2654</v>
      </c>
      <c r="J1539" s="5" t="s">
        <v>45</v>
      </c>
      <c r="K1539" s="5" t="s">
        <v>32</v>
      </c>
      <c r="L1539" s="5" t="s">
        <v>46</v>
      </c>
      <c r="M1539" s="17">
        <v>94931.199999999997</v>
      </c>
      <c r="N1539" s="17">
        <v>136448</v>
      </c>
      <c r="O1539" s="18">
        <v>115689.60000000001</v>
      </c>
      <c r="P1539">
        <f t="shared" ref="P1539:P1602" si="48">IF(F1539="Remote",1,0)</f>
        <v>0</v>
      </c>
      <c r="Q1539" t="str">
        <f t="shared" ref="Q1539:Q1602" si="49">IF(OR(H1539="AB",H1539="BC",H1539="SK"),"Western Canada",
 IF(OR(H1539="ON",H1539="QC",H1539="MB"),"Central Canada",
 IF(OR(H1539="NS",H1539="NB",H1539="PE",H1539="NL"),"Atlantic Canada",
 "Northern Canada")))</f>
        <v>Western Canada</v>
      </c>
      <c r="R1539">
        <f>IF(Table5[[#This Row],[Position]]="Data Analyst",1,0)</f>
        <v>0</v>
      </c>
      <c r="S1539">
        <f>IF(Table5[[#This Row],[Position]]="Data Engineer",1,0)</f>
        <v>0</v>
      </c>
      <c r="T1539">
        <f>IF(Table5[[#This Row],[Position]]="Risk Analyst",1,0)</f>
        <v>0</v>
      </c>
      <c r="U1539">
        <f>IF(Table5[[#This Row],[Position]]="System Analyst",1,0)</f>
        <v>0</v>
      </c>
      <c r="V1539">
        <f>IF(Table5[[#This Row],[Position]]="Business Analyst",1,0)</f>
        <v>0</v>
      </c>
    </row>
    <row r="1540" spans="1:22" x14ac:dyDescent="0.2">
      <c r="A1540" s="4" t="s">
        <v>13</v>
      </c>
      <c r="B1540" s="4" t="s">
        <v>1183</v>
      </c>
      <c r="C1540" s="4" t="s">
        <v>41</v>
      </c>
      <c r="D1540" s="4" t="s">
        <v>1184</v>
      </c>
      <c r="E1540" s="4" t="s">
        <v>298</v>
      </c>
      <c r="F1540" s="4" t="s">
        <v>298</v>
      </c>
      <c r="G1540" s="4" t="s">
        <v>298</v>
      </c>
      <c r="H1540" s="4" t="s">
        <v>384</v>
      </c>
      <c r="I1540" s="4" t="s">
        <v>2654</v>
      </c>
      <c r="J1540" s="4" t="s">
        <v>45</v>
      </c>
      <c r="K1540" s="4" t="s">
        <v>32</v>
      </c>
      <c r="L1540" s="4" t="s">
        <v>46</v>
      </c>
      <c r="M1540" s="15">
        <v>94931.199999999997</v>
      </c>
      <c r="N1540" s="15">
        <v>136448</v>
      </c>
      <c r="O1540" s="16">
        <v>115689.60000000001</v>
      </c>
      <c r="P1540">
        <f t="shared" si="48"/>
        <v>0</v>
      </c>
      <c r="Q1540" t="str">
        <f t="shared" si="49"/>
        <v>Atlantic Canada</v>
      </c>
      <c r="R1540">
        <f>IF(Table5[[#This Row],[Position]]="Data Analyst",1,0)</f>
        <v>0</v>
      </c>
      <c r="S1540">
        <f>IF(Table5[[#This Row],[Position]]="Data Engineer",1,0)</f>
        <v>0</v>
      </c>
      <c r="T1540">
        <f>IF(Table5[[#This Row],[Position]]="Risk Analyst",1,0)</f>
        <v>0</v>
      </c>
      <c r="U1540">
        <f>IF(Table5[[#This Row],[Position]]="System Analyst",1,0)</f>
        <v>0</v>
      </c>
      <c r="V1540">
        <f>IF(Table5[[#This Row],[Position]]="Business Analyst",1,0)</f>
        <v>0</v>
      </c>
    </row>
    <row r="1541" spans="1:22" x14ac:dyDescent="0.2">
      <c r="A1541" s="5" t="s">
        <v>48</v>
      </c>
      <c r="B1541" s="5" t="s">
        <v>988</v>
      </c>
      <c r="C1541" s="5" t="s">
        <v>23</v>
      </c>
      <c r="D1541" s="5" t="s">
        <v>169</v>
      </c>
      <c r="E1541" s="5" t="s">
        <v>63</v>
      </c>
      <c r="F1541" s="5" t="s">
        <v>63</v>
      </c>
      <c r="G1541" s="5" t="s">
        <v>63</v>
      </c>
      <c r="H1541" s="5" t="s">
        <v>53</v>
      </c>
      <c r="I1541" s="5" t="s">
        <v>2655</v>
      </c>
      <c r="J1541" s="5" t="s">
        <v>45</v>
      </c>
      <c r="K1541" s="5" t="s">
        <v>32</v>
      </c>
      <c r="L1541" s="5" t="s">
        <v>21</v>
      </c>
      <c r="M1541" s="17">
        <v>89000</v>
      </c>
      <c r="N1541" s="17">
        <v>123000</v>
      </c>
      <c r="O1541" s="18">
        <v>106000</v>
      </c>
      <c r="P1541">
        <f t="shared" si="48"/>
        <v>0</v>
      </c>
      <c r="Q1541" t="str">
        <f t="shared" si="49"/>
        <v>Western Canada</v>
      </c>
      <c r="R1541">
        <f>IF(Table5[[#This Row],[Position]]="Data Analyst",1,0)</f>
        <v>0</v>
      </c>
      <c r="S1541">
        <f>IF(Table5[[#This Row],[Position]]="Data Engineer",1,0)</f>
        <v>0</v>
      </c>
      <c r="T1541">
        <f>IF(Table5[[#This Row],[Position]]="Risk Analyst",1,0)</f>
        <v>0</v>
      </c>
      <c r="U1541">
        <f>IF(Table5[[#This Row],[Position]]="System Analyst",1,0)</f>
        <v>0</v>
      </c>
      <c r="V1541">
        <f>IF(Table5[[#This Row],[Position]]="Business Analyst",1,0)</f>
        <v>1</v>
      </c>
    </row>
    <row r="1542" spans="1:22" x14ac:dyDescent="0.2">
      <c r="A1542" s="4" t="s">
        <v>55</v>
      </c>
      <c r="B1542" s="4" t="s">
        <v>567</v>
      </c>
      <c r="C1542" s="4" t="s">
        <v>50</v>
      </c>
      <c r="D1542" s="4" t="s">
        <v>568</v>
      </c>
      <c r="E1542" s="4" t="s">
        <v>63</v>
      </c>
      <c r="F1542" s="4" t="s">
        <v>63</v>
      </c>
      <c r="G1542" s="4" t="s">
        <v>63</v>
      </c>
      <c r="H1542" s="4" t="s">
        <v>53</v>
      </c>
      <c r="I1542" s="4" t="s">
        <v>2656</v>
      </c>
      <c r="J1542" s="4" t="s">
        <v>45</v>
      </c>
      <c r="K1542" s="4" t="s">
        <v>32</v>
      </c>
      <c r="L1542" s="4" t="s">
        <v>33</v>
      </c>
      <c r="M1542" s="15">
        <v>88000</v>
      </c>
      <c r="N1542" s="15">
        <v>137000</v>
      </c>
      <c r="O1542" s="16">
        <v>112500</v>
      </c>
      <c r="P1542">
        <f t="shared" si="48"/>
        <v>0</v>
      </c>
      <c r="Q1542" t="str">
        <f t="shared" si="49"/>
        <v>Western Canada</v>
      </c>
      <c r="R1542">
        <f>IF(Table5[[#This Row],[Position]]="Data Analyst",1,0)</f>
        <v>0</v>
      </c>
      <c r="S1542">
        <f>IF(Table5[[#This Row],[Position]]="Data Engineer",1,0)</f>
        <v>0</v>
      </c>
      <c r="T1542">
        <f>IF(Table5[[#This Row],[Position]]="Risk Analyst",1,0)</f>
        <v>0</v>
      </c>
      <c r="U1542">
        <f>IF(Table5[[#This Row],[Position]]="System Analyst",1,0)</f>
        <v>0</v>
      </c>
      <c r="V1542">
        <f>IF(Table5[[#This Row],[Position]]="Business Analyst",1,0)</f>
        <v>0</v>
      </c>
    </row>
    <row r="1543" spans="1:22" x14ac:dyDescent="0.2">
      <c r="A1543" s="5" t="s">
        <v>48</v>
      </c>
      <c r="B1543" s="5" t="s">
        <v>654</v>
      </c>
      <c r="C1543" s="5" t="s">
        <v>103</v>
      </c>
      <c r="D1543" s="5" t="s">
        <v>655</v>
      </c>
      <c r="E1543" s="5" t="s">
        <v>656</v>
      </c>
      <c r="F1543" s="5" t="s">
        <v>656</v>
      </c>
      <c r="G1543" s="5" t="s">
        <v>656</v>
      </c>
      <c r="H1543" s="5" t="s">
        <v>31</v>
      </c>
      <c r="I1543" s="5" t="s">
        <v>2657</v>
      </c>
      <c r="J1543" s="5" t="s">
        <v>45</v>
      </c>
      <c r="K1543" s="5" t="s">
        <v>32</v>
      </c>
      <c r="L1543" s="5" t="s">
        <v>21</v>
      </c>
      <c r="M1543" s="17">
        <v>68500</v>
      </c>
      <c r="N1543" s="17">
        <v>87000</v>
      </c>
      <c r="O1543" s="18">
        <v>77750</v>
      </c>
      <c r="P1543">
        <f t="shared" si="48"/>
        <v>0</v>
      </c>
      <c r="Q1543" t="str">
        <f t="shared" si="49"/>
        <v>Central Canada</v>
      </c>
      <c r="R1543">
        <f>IF(Table5[[#This Row],[Position]]="Data Analyst",1,0)</f>
        <v>0</v>
      </c>
      <c r="S1543">
        <f>IF(Table5[[#This Row],[Position]]="Data Engineer",1,0)</f>
        <v>0</v>
      </c>
      <c r="T1543">
        <f>IF(Table5[[#This Row],[Position]]="Risk Analyst",1,0)</f>
        <v>0</v>
      </c>
      <c r="U1543">
        <f>IF(Table5[[#This Row],[Position]]="System Analyst",1,0)</f>
        <v>0</v>
      </c>
      <c r="V1543">
        <f>IF(Table5[[#This Row],[Position]]="Business Analyst",1,0)</f>
        <v>0</v>
      </c>
    </row>
    <row r="1544" spans="1:22" x14ac:dyDescent="0.2">
      <c r="A1544" s="4" t="s">
        <v>88</v>
      </c>
      <c r="B1544" s="4" t="s">
        <v>1747</v>
      </c>
      <c r="C1544" s="4" t="s">
        <v>23</v>
      </c>
      <c r="D1544" s="4" t="s">
        <v>1748</v>
      </c>
      <c r="E1544" s="4" t="s">
        <v>344</v>
      </c>
      <c r="F1544" s="4" t="s">
        <v>344</v>
      </c>
      <c r="G1544" s="4" t="s">
        <v>344</v>
      </c>
      <c r="H1544" s="4" t="s">
        <v>53</v>
      </c>
      <c r="I1544" s="4" t="s">
        <v>2658</v>
      </c>
      <c r="J1544" s="4" t="s">
        <v>20</v>
      </c>
      <c r="K1544" s="4" t="s">
        <v>32</v>
      </c>
      <c r="L1544" s="4" t="s">
        <v>33</v>
      </c>
      <c r="M1544" s="15">
        <v>93000</v>
      </c>
      <c r="N1544" s="15">
        <v>114000</v>
      </c>
      <c r="O1544" s="16">
        <v>103500</v>
      </c>
      <c r="P1544">
        <f t="shared" si="48"/>
        <v>0</v>
      </c>
      <c r="Q1544" t="str">
        <f t="shared" si="49"/>
        <v>Western Canada</v>
      </c>
      <c r="R1544">
        <f>IF(Table5[[#This Row],[Position]]="Data Analyst",1,0)</f>
        <v>0</v>
      </c>
      <c r="S1544">
        <f>IF(Table5[[#This Row],[Position]]="Data Engineer",1,0)</f>
        <v>0</v>
      </c>
      <c r="T1544">
        <f>IF(Table5[[#This Row],[Position]]="Risk Analyst",1,0)</f>
        <v>0</v>
      </c>
      <c r="U1544">
        <f>IF(Table5[[#This Row],[Position]]="System Analyst",1,0)</f>
        <v>0</v>
      </c>
      <c r="V1544">
        <f>IF(Table5[[#This Row],[Position]]="Business Analyst",1,0)</f>
        <v>1</v>
      </c>
    </row>
    <row r="1545" spans="1:22" x14ac:dyDescent="0.2">
      <c r="A1545" s="5" t="s">
        <v>424</v>
      </c>
      <c r="B1545" s="5" t="s">
        <v>450</v>
      </c>
      <c r="C1545" s="5" t="s">
        <v>50</v>
      </c>
      <c r="D1545" s="5" t="s">
        <v>2659</v>
      </c>
      <c r="E1545" s="5" t="s">
        <v>123</v>
      </c>
      <c r="F1545" s="5" t="s">
        <v>123</v>
      </c>
      <c r="G1545" s="5" t="s">
        <v>123</v>
      </c>
      <c r="H1545" s="5" t="s">
        <v>31</v>
      </c>
      <c r="I1545" s="5" t="s">
        <v>2029</v>
      </c>
      <c r="J1545" s="5" t="s">
        <v>20</v>
      </c>
      <c r="K1545" s="5" t="s">
        <v>32</v>
      </c>
      <c r="L1545" s="5" t="s">
        <v>21</v>
      </c>
      <c r="M1545" s="17">
        <v>89440</v>
      </c>
      <c r="N1545" s="17">
        <v>89440</v>
      </c>
      <c r="O1545" s="18">
        <v>89440</v>
      </c>
      <c r="P1545">
        <f t="shared" si="48"/>
        <v>0</v>
      </c>
      <c r="Q1545" t="str">
        <f t="shared" si="49"/>
        <v>Central Canada</v>
      </c>
      <c r="R1545">
        <f>IF(Table5[[#This Row],[Position]]="Data Analyst",1,0)</f>
        <v>0</v>
      </c>
      <c r="S1545">
        <f>IF(Table5[[#This Row],[Position]]="Data Engineer",1,0)</f>
        <v>0</v>
      </c>
      <c r="T1545">
        <f>IF(Table5[[#This Row],[Position]]="Risk Analyst",1,0)</f>
        <v>0</v>
      </c>
      <c r="U1545">
        <f>IF(Table5[[#This Row],[Position]]="System Analyst",1,0)</f>
        <v>0</v>
      </c>
      <c r="V1545">
        <f>IF(Table5[[#This Row],[Position]]="Business Analyst",1,0)</f>
        <v>0</v>
      </c>
    </row>
    <row r="1546" spans="1:22" x14ac:dyDescent="0.2">
      <c r="A1546" s="4" t="s">
        <v>88</v>
      </c>
      <c r="B1546" s="4" t="s">
        <v>675</v>
      </c>
      <c r="C1546" s="4" t="s">
        <v>90</v>
      </c>
      <c r="D1546" s="4" t="s">
        <v>676</v>
      </c>
      <c r="E1546" s="4" t="s">
        <v>677</v>
      </c>
      <c r="F1546" s="4" t="s">
        <v>677</v>
      </c>
      <c r="G1546" s="4" t="s">
        <v>677</v>
      </c>
      <c r="H1546" s="4" t="s">
        <v>100</v>
      </c>
      <c r="I1546" s="4" t="s">
        <v>2660</v>
      </c>
      <c r="J1546" s="4" t="s">
        <v>20</v>
      </c>
      <c r="K1546" s="4" t="s">
        <v>32</v>
      </c>
      <c r="L1546" s="4" t="s">
        <v>150</v>
      </c>
      <c r="M1546" s="15">
        <v>56000</v>
      </c>
      <c r="N1546" s="15">
        <v>80000</v>
      </c>
      <c r="O1546" s="16">
        <v>68000</v>
      </c>
      <c r="P1546">
        <f t="shared" si="48"/>
        <v>0</v>
      </c>
      <c r="Q1546" t="str">
        <f t="shared" si="49"/>
        <v>Western Canada</v>
      </c>
      <c r="R1546">
        <f>IF(Table5[[#This Row],[Position]]="Data Analyst",1,0)</f>
        <v>0</v>
      </c>
      <c r="S1546">
        <f>IF(Table5[[#This Row],[Position]]="Data Engineer",1,0)</f>
        <v>0</v>
      </c>
      <c r="T1546">
        <f>IF(Table5[[#This Row],[Position]]="Risk Analyst",1,0)</f>
        <v>0</v>
      </c>
      <c r="U1546">
        <f>IF(Table5[[#This Row],[Position]]="System Analyst",1,0)</f>
        <v>1</v>
      </c>
      <c r="V1546">
        <f>IF(Table5[[#This Row],[Position]]="Business Analyst",1,0)</f>
        <v>0</v>
      </c>
    </row>
    <row r="1547" spans="1:22" x14ac:dyDescent="0.2">
      <c r="A1547" s="5" t="s">
        <v>88</v>
      </c>
      <c r="B1547" s="5" t="s">
        <v>321</v>
      </c>
      <c r="C1547" s="5" t="s">
        <v>90</v>
      </c>
      <c r="D1547" s="5" t="s">
        <v>351</v>
      </c>
      <c r="E1547" s="5" t="s">
        <v>63</v>
      </c>
      <c r="F1547" s="5" t="s">
        <v>63</v>
      </c>
      <c r="G1547" s="5" t="s">
        <v>63</v>
      </c>
      <c r="H1547" s="5" t="s">
        <v>53</v>
      </c>
      <c r="I1547" s="5" t="s">
        <v>2661</v>
      </c>
      <c r="J1547" s="5" t="s">
        <v>20</v>
      </c>
      <c r="K1547" s="5" t="s">
        <v>32</v>
      </c>
      <c r="L1547" s="5" t="s">
        <v>21</v>
      </c>
      <c r="M1547" s="17">
        <v>30240.560000000001</v>
      </c>
      <c r="N1547" s="17">
        <v>57200</v>
      </c>
      <c r="O1547" s="18">
        <v>43720.28</v>
      </c>
      <c r="P1547">
        <f t="shared" si="48"/>
        <v>0</v>
      </c>
      <c r="Q1547" t="str">
        <f t="shared" si="49"/>
        <v>Western Canada</v>
      </c>
      <c r="R1547">
        <f>IF(Table5[[#This Row],[Position]]="Data Analyst",1,0)</f>
        <v>0</v>
      </c>
      <c r="S1547">
        <f>IF(Table5[[#This Row],[Position]]="Data Engineer",1,0)</f>
        <v>0</v>
      </c>
      <c r="T1547">
        <f>IF(Table5[[#This Row],[Position]]="Risk Analyst",1,0)</f>
        <v>0</v>
      </c>
      <c r="U1547">
        <f>IF(Table5[[#This Row],[Position]]="System Analyst",1,0)</f>
        <v>1</v>
      </c>
      <c r="V1547">
        <f>IF(Table5[[#This Row],[Position]]="Business Analyst",1,0)</f>
        <v>0</v>
      </c>
    </row>
    <row r="1548" spans="1:22" x14ac:dyDescent="0.2">
      <c r="A1548" s="4" t="s">
        <v>88</v>
      </c>
      <c r="B1548" s="4" t="s">
        <v>537</v>
      </c>
      <c r="C1548" s="4" t="s">
        <v>90</v>
      </c>
      <c r="D1548" s="4" t="s">
        <v>346</v>
      </c>
      <c r="E1548" s="4" t="s">
        <v>216</v>
      </c>
      <c r="F1548" s="4" t="s">
        <v>216</v>
      </c>
      <c r="G1548" s="4" t="s">
        <v>216</v>
      </c>
      <c r="H1548" s="4" t="s">
        <v>53</v>
      </c>
      <c r="I1548" s="4" t="s">
        <v>2662</v>
      </c>
      <c r="J1548" s="4" t="s">
        <v>20</v>
      </c>
      <c r="K1548" s="4" t="s">
        <v>32</v>
      </c>
      <c r="L1548" s="4" t="s">
        <v>46</v>
      </c>
      <c r="M1548" s="15">
        <v>72113.600000000006</v>
      </c>
      <c r="N1548" s="15">
        <v>103646.39999999999</v>
      </c>
      <c r="O1548" s="16">
        <v>87880</v>
      </c>
      <c r="P1548">
        <f t="shared" si="48"/>
        <v>0</v>
      </c>
      <c r="Q1548" t="str">
        <f t="shared" si="49"/>
        <v>Western Canada</v>
      </c>
      <c r="R1548">
        <f>IF(Table5[[#This Row],[Position]]="Data Analyst",1,0)</f>
        <v>0</v>
      </c>
      <c r="S1548">
        <f>IF(Table5[[#This Row],[Position]]="Data Engineer",1,0)</f>
        <v>0</v>
      </c>
      <c r="T1548">
        <f>IF(Table5[[#This Row],[Position]]="Risk Analyst",1,0)</f>
        <v>0</v>
      </c>
      <c r="U1548">
        <f>IF(Table5[[#This Row],[Position]]="System Analyst",1,0)</f>
        <v>1</v>
      </c>
      <c r="V1548">
        <f>IF(Table5[[#This Row],[Position]]="Business Analyst",1,0)</f>
        <v>0</v>
      </c>
    </row>
    <row r="1549" spans="1:22" x14ac:dyDescent="0.2">
      <c r="A1549" s="5" t="s">
        <v>22</v>
      </c>
      <c r="B1549" s="5" t="s">
        <v>1026</v>
      </c>
      <c r="C1549" s="5" t="s">
        <v>50</v>
      </c>
      <c r="D1549" s="5" t="s">
        <v>2663</v>
      </c>
      <c r="E1549" s="5" t="s">
        <v>316</v>
      </c>
      <c r="F1549" s="5" t="s">
        <v>316</v>
      </c>
      <c r="G1549" s="5" t="s">
        <v>316</v>
      </c>
      <c r="H1549" s="5" t="s">
        <v>31</v>
      </c>
      <c r="I1549" s="5" t="s">
        <v>2664</v>
      </c>
      <c r="J1549" s="5" t="s">
        <v>20</v>
      </c>
      <c r="K1549" s="5" t="s">
        <v>32</v>
      </c>
      <c r="L1549" s="5" t="s">
        <v>21</v>
      </c>
      <c r="M1549" s="17">
        <v>89440</v>
      </c>
      <c r="N1549" s="17">
        <v>89440</v>
      </c>
      <c r="O1549" s="18">
        <v>89440</v>
      </c>
      <c r="P1549">
        <f t="shared" si="48"/>
        <v>0</v>
      </c>
      <c r="Q1549" t="str">
        <f t="shared" si="49"/>
        <v>Central Canada</v>
      </c>
      <c r="R1549">
        <f>IF(Table5[[#This Row],[Position]]="Data Analyst",1,0)</f>
        <v>0</v>
      </c>
      <c r="S1549">
        <f>IF(Table5[[#This Row],[Position]]="Data Engineer",1,0)</f>
        <v>0</v>
      </c>
      <c r="T1549">
        <f>IF(Table5[[#This Row],[Position]]="Risk Analyst",1,0)</f>
        <v>0</v>
      </c>
      <c r="U1549">
        <f>IF(Table5[[#This Row],[Position]]="System Analyst",1,0)</f>
        <v>0</v>
      </c>
      <c r="V1549">
        <f>IF(Table5[[#This Row],[Position]]="Business Analyst",1,0)</f>
        <v>0</v>
      </c>
    </row>
    <row r="1550" spans="1:22" x14ac:dyDescent="0.2">
      <c r="A1550" s="4" t="s">
        <v>81</v>
      </c>
      <c r="B1550" s="4" t="s">
        <v>963</v>
      </c>
      <c r="C1550" s="4" t="s">
        <v>23</v>
      </c>
      <c r="D1550" s="4" t="s">
        <v>964</v>
      </c>
      <c r="E1550" s="4" t="s">
        <v>136</v>
      </c>
      <c r="F1550" s="4" t="s">
        <v>136</v>
      </c>
      <c r="G1550" s="4" t="s">
        <v>136</v>
      </c>
      <c r="H1550" s="4" t="s">
        <v>100</v>
      </c>
      <c r="I1550" s="4" t="s">
        <v>2665</v>
      </c>
      <c r="J1550" s="4" t="s">
        <v>45</v>
      </c>
      <c r="K1550" s="4" t="s">
        <v>32</v>
      </c>
      <c r="L1550" s="4" t="s">
        <v>39</v>
      </c>
      <c r="M1550" s="15">
        <v>77000</v>
      </c>
      <c r="N1550" s="15">
        <v>114000</v>
      </c>
      <c r="O1550" s="16">
        <v>95500</v>
      </c>
      <c r="P1550">
        <f t="shared" si="48"/>
        <v>0</v>
      </c>
      <c r="Q1550" t="str">
        <f t="shared" si="49"/>
        <v>Western Canada</v>
      </c>
      <c r="R1550">
        <f>IF(Table5[[#This Row],[Position]]="Data Analyst",1,0)</f>
        <v>0</v>
      </c>
      <c r="S1550">
        <f>IF(Table5[[#This Row],[Position]]="Data Engineer",1,0)</f>
        <v>0</v>
      </c>
      <c r="T1550">
        <f>IF(Table5[[#This Row],[Position]]="Risk Analyst",1,0)</f>
        <v>0</v>
      </c>
      <c r="U1550">
        <f>IF(Table5[[#This Row],[Position]]="System Analyst",1,0)</f>
        <v>0</v>
      </c>
      <c r="V1550">
        <f>IF(Table5[[#This Row],[Position]]="Business Analyst",1,0)</f>
        <v>1</v>
      </c>
    </row>
    <row r="1551" spans="1:22" x14ac:dyDescent="0.2">
      <c r="A1551" s="5" t="s">
        <v>48</v>
      </c>
      <c r="B1551" s="5" t="s">
        <v>2666</v>
      </c>
      <c r="C1551" s="5" t="s">
        <v>90</v>
      </c>
      <c r="D1551" s="5" t="s">
        <v>2368</v>
      </c>
      <c r="E1551" s="5" t="s">
        <v>123</v>
      </c>
      <c r="F1551" s="5" t="s">
        <v>123</v>
      </c>
      <c r="G1551" s="5" t="s">
        <v>123</v>
      </c>
      <c r="H1551" s="5" t="s">
        <v>31</v>
      </c>
      <c r="I1551" s="5" t="s">
        <v>2667</v>
      </c>
      <c r="J1551" s="5" t="s">
        <v>20</v>
      </c>
      <c r="K1551" s="5" t="s">
        <v>32</v>
      </c>
      <c r="L1551" s="5" t="s">
        <v>33</v>
      </c>
      <c r="M1551" s="20">
        <v>71302.399999999994</v>
      </c>
      <c r="N1551" s="17">
        <v>114545.60000000001</v>
      </c>
      <c r="O1551" s="18">
        <v>92924</v>
      </c>
      <c r="P1551">
        <f t="shared" si="48"/>
        <v>0</v>
      </c>
      <c r="Q1551" t="str">
        <f t="shared" si="49"/>
        <v>Central Canada</v>
      </c>
      <c r="R1551">
        <f>IF(Table5[[#This Row],[Position]]="Data Analyst",1,0)</f>
        <v>0</v>
      </c>
      <c r="S1551">
        <f>IF(Table5[[#This Row],[Position]]="Data Engineer",1,0)</f>
        <v>0</v>
      </c>
      <c r="T1551">
        <f>IF(Table5[[#This Row],[Position]]="Risk Analyst",1,0)</f>
        <v>0</v>
      </c>
      <c r="U1551">
        <f>IF(Table5[[#This Row],[Position]]="System Analyst",1,0)</f>
        <v>1</v>
      </c>
      <c r="V1551">
        <f>IF(Table5[[#This Row],[Position]]="Business Analyst",1,0)</f>
        <v>0</v>
      </c>
    </row>
    <row r="1552" spans="1:22" x14ac:dyDescent="0.2">
      <c r="A1552" s="4" t="s">
        <v>424</v>
      </c>
      <c r="B1552" s="4" t="s">
        <v>450</v>
      </c>
      <c r="C1552" s="4" t="s">
        <v>50</v>
      </c>
      <c r="D1552" s="4" t="s">
        <v>2669</v>
      </c>
      <c r="E1552" s="4" t="s">
        <v>63</v>
      </c>
      <c r="F1552" s="4" t="s">
        <v>63</v>
      </c>
      <c r="G1552" s="4" t="s">
        <v>63</v>
      </c>
      <c r="H1552" s="4" t="s">
        <v>53</v>
      </c>
      <c r="I1552" s="4" t="s">
        <v>2029</v>
      </c>
      <c r="J1552" s="4" t="s">
        <v>20</v>
      </c>
      <c r="K1552" s="4" t="s">
        <v>32</v>
      </c>
      <c r="L1552" s="4" t="s">
        <v>33</v>
      </c>
      <c r="M1552" s="15">
        <v>76960</v>
      </c>
      <c r="N1552" s="15">
        <v>76960</v>
      </c>
      <c r="O1552" s="16">
        <v>76960</v>
      </c>
      <c r="P1552">
        <f t="shared" si="48"/>
        <v>0</v>
      </c>
      <c r="Q1552" t="str">
        <f t="shared" si="49"/>
        <v>Western Canada</v>
      </c>
      <c r="R1552">
        <f>IF(Table5[[#This Row],[Position]]="Data Analyst",1,0)</f>
        <v>0</v>
      </c>
      <c r="S1552">
        <f>IF(Table5[[#This Row],[Position]]="Data Engineer",1,0)</f>
        <v>0</v>
      </c>
      <c r="T1552">
        <f>IF(Table5[[#This Row],[Position]]="Risk Analyst",1,0)</f>
        <v>0</v>
      </c>
      <c r="U1552">
        <f>IF(Table5[[#This Row],[Position]]="System Analyst",1,0)</f>
        <v>0</v>
      </c>
      <c r="V1552">
        <f>IF(Table5[[#This Row],[Position]]="Business Analyst",1,0)</f>
        <v>0</v>
      </c>
    </row>
    <row r="1553" spans="1:22" x14ac:dyDescent="0.2">
      <c r="A1553" s="5" t="s">
        <v>48</v>
      </c>
      <c r="B1553" s="5" t="s">
        <v>459</v>
      </c>
      <c r="C1553" s="5" t="s">
        <v>50</v>
      </c>
      <c r="D1553" s="5" t="s">
        <v>460</v>
      </c>
      <c r="E1553" s="5" t="s">
        <v>1835</v>
      </c>
      <c r="F1553" s="5" t="s">
        <v>1835</v>
      </c>
      <c r="G1553" s="5" t="s">
        <v>1835</v>
      </c>
      <c r="H1553" s="5" t="s">
        <v>146</v>
      </c>
      <c r="I1553" s="5" t="s">
        <v>2670</v>
      </c>
      <c r="J1553" s="5" t="s">
        <v>20</v>
      </c>
      <c r="K1553" s="5" t="s">
        <v>32</v>
      </c>
      <c r="L1553" s="5" t="s">
        <v>21</v>
      </c>
      <c r="M1553" s="17">
        <v>68500</v>
      </c>
      <c r="N1553" s="17">
        <v>87000</v>
      </c>
      <c r="O1553" s="18">
        <v>77750</v>
      </c>
      <c r="P1553">
        <f t="shared" si="48"/>
        <v>0</v>
      </c>
      <c r="Q1553" t="str">
        <f t="shared" si="49"/>
        <v>Central Canada</v>
      </c>
      <c r="R1553">
        <f>IF(Table5[[#This Row],[Position]]="Data Analyst",1,0)</f>
        <v>0</v>
      </c>
      <c r="S1553">
        <f>IF(Table5[[#This Row],[Position]]="Data Engineer",1,0)</f>
        <v>0</v>
      </c>
      <c r="T1553">
        <f>IF(Table5[[#This Row],[Position]]="Risk Analyst",1,0)</f>
        <v>0</v>
      </c>
      <c r="U1553">
        <f>IF(Table5[[#This Row],[Position]]="System Analyst",1,0)</f>
        <v>0</v>
      </c>
      <c r="V1553">
        <f>IF(Table5[[#This Row],[Position]]="Business Analyst",1,0)</f>
        <v>0</v>
      </c>
    </row>
    <row r="1554" spans="1:22" x14ac:dyDescent="0.2">
      <c r="A1554" s="4" t="s">
        <v>22</v>
      </c>
      <c r="B1554" s="4" t="s">
        <v>191</v>
      </c>
      <c r="C1554" s="4" t="s">
        <v>50</v>
      </c>
      <c r="D1554" s="4" t="s">
        <v>736</v>
      </c>
      <c r="E1554" s="4" t="s">
        <v>136</v>
      </c>
      <c r="F1554" s="4" t="s">
        <v>136</v>
      </c>
      <c r="G1554" s="4" t="s">
        <v>136</v>
      </c>
      <c r="H1554" s="4" t="s">
        <v>100</v>
      </c>
      <c r="I1554" s="4" t="s">
        <v>2671</v>
      </c>
      <c r="J1554" s="4" t="s">
        <v>20</v>
      </c>
      <c r="K1554" s="4" t="s">
        <v>32</v>
      </c>
      <c r="L1554" s="4" t="s">
        <v>241</v>
      </c>
      <c r="M1554" s="15">
        <v>50000</v>
      </c>
      <c r="N1554" s="15">
        <v>60000</v>
      </c>
      <c r="O1554" s="16">
        <v>55000</v>
      </c>
      <c r="P1554">
        <f t="shared" si="48"/>
        <v>0</v>
      </c>
      <c r="Q1554" t="str">
        <f t="shared" si="49"/>
        <v>Western Canada</v>
      </c>
      <c r="R1554">
        <f>IF(Table5[[#This Row],[Position]]="Data Analyst",1,0)</f>
        <v>0</v>
      </c>
      <c r="S1554">
        <f>IF(Table5[[#This Row],[Position]]="Data Engineer",1,0)</f>
        <v>0</v>
      </c>
      <c r="T1554">
        <f>IF(Table5[[#This Row],[Position]]="Risk Analyst",1,0)</f>
        <v>0</v>
      </c>
      <c r="U1554">
        <f>IF(Table5[[#This Row],[Position]]="System Analyst",1,0)</f>
        <v>0</v>
      </c>
      <c r="V1554">
        <f>IF(Table5[[#This Row],[Position]]="Business Analyst",1,0)</f>
        <v>0</v>
      </c>
    </row>
    <row r="1555" spans="1:22" x14ac:dyDescent="0.2">
      <c r="A1555" s="5" t="s">
        <v>13</v>
      </c>
      <c r="B1555" s="5" t="s">
        <v>798</v>
      </c>
      <c r="C1555" s="5" t="s">
        <v>90</v>
      </c>
      <c r="D1555" s="5" t="s">
        <v>2672</v>
      </c>
      <c r="E1555" s="5" t="s">
        <v>99</v>
      </c>
      <c r="F1555" s="5" t="s">
        <v>99</v>
      </c>
      <c r="G1555" s="5" t="s">
        <v>99</v>
      </c>
      <c r="H1555" s="5" t="s">
        <v>100</v>
      </c>
      <c r="I1555" s="5" t="s">
        <v>2673</v>
      </c>
      <c r="J1555" s="5" t="s">
        <v>20</v>
      </c>
      <c r="K1555" s="5" t="s">
        <v>32</v>
      </c>
      <c r="L1555" s="5" t="s">
        <v>21</v>
      </c>
      <c r="M1555" s="17">
        <v>87360</v>
      </c>
      <c r="N1555" s="17">
        <v>87360</v>
      </c>
      <c r="O1555" s="18">
        <v>87360</v>
      </c>
      <c r="P1555">
        <f t="shared" si="48"/>
        <v>0</v>
      </c>
      <c r="Q1555" t="str">
        <f t="shared" si="49"/>
        <v>Western Canada</v>
      </c>
      <c r="R1555">
        <f>IF(Table5[[#This Row],[Position]]="Data Analyst",1,0)</f>
        <v>0</v>
      </c>
      <c r="S1555">
        <f>IF(Table5[[#This Row],[Position]]="Data Engineer",1,0)</f>
        <v>0</v>
      </c>
      <c r="T1555">
        <f>IF(Table5[[#This Row],[Position]]="Risk Analyst",1,0)</f>
        <v>0</v>
      </c>
      <c r="U1555">
        <f>IF(Table5[[#This Row],[Position]]="System Analyst",1,0)</f>
        <v>1</v>
      </c>
      <c r="V1555">
        <f>IF(Table5[[#This Row],[Position]]="Business Analyst",1,0)</f>
        <v>0</v>
      </c>
    </row>
    <row r="1556" spans="1:22" x14ac:dyDescent="0.2">
      <c r="A1556" s="4" t="s">
        <v>26</v>
      </c>
      <c r="B1556" s="4" t="s">
        <v>2674</v>
      </c>
      <c r="C1556" s="4" t="s">
        <v>23</v>
      </c>
      <c r="D1556" s="4" t="s">
        <v>2675</v>
      </c>
      <c r="E1556" s="4" t="s">
        <v>37</v>
      </c>
      <c r="F1556" s="4" t="s">
        <v>37</v>
      </c>
      <c r="G1556" s="4" t="s">
        <v>37</v>
      </c>
      <c r="H1556" s="4" t="s">
        <v>31</v>
      </c>
      <c r="I1556" s="4" t="s">
        <v>2676</v>
      </c>
      <c r="J1556" s="4" t="s">
        <v>20</v>
      </c>
      <c r="K1556" s="4" t="s">
        <v>32</v>
      </c>
      <c r="L1556" s="4" t="s">
        <v>33</v>
      </c>
      <c r="M1556" s="15">
        <v>104000</v>
      </c>
      <c r="N1556" s="15">
        <v>104000</v>
      </c>
      <c r="O1556" s="16">
        <v>104000</v>
      </c>
      <c r="P1556">
        <f t="shared" si="48"/>
        <v>0</v>
      </c>
      <c r="Q1556" t="str">
        <f t="shared" si="49"/>
        <v>Central Canada</v>
      </c>
      <c r="R1556">
        <f>IF(Table5[[#This Row],[Position]]="Data Analyst",1,0)</f>
        <v>0</v>
      </c>
      <c r="S1556">
        <f>IF(Table5[[#This Row],[Position]]="Data Engineer",1,0)</f>
        <v>0</v>
      </c>
      <c r="T1556">
        <f>IF(Table5[[#This Row],[Position]]="Risk Analyst",1,0)</f>
        <v>0</v>
      </c>
      <c r="U1556">
        <f>IF(Table5[[#This Row],[Position]]="System Analyst",1,0)</f>
        <v>0</v>
      </c>
      <c r="V1556">
        <f>IF(Table5[[#This Row],[Position]]="Business Analyst",1,0)</f>
        <v>1</v>
      </c>
    </row>
    <row r="1557" spans="1:22" x14ac:dyDescent="0.2">
      <c r="A1557" s="5" t="s">
        <v>26</v>
      </c>
      <c r="B1557" s="5" t="s">
        <v>709</v>
      </c>
      <c r="C1557" s="5" t="s">
        <v>50</v>
      </c>
      <c r="D1557" s="5" t="s">
        <v>710</v>
      </c>
      <c r="E1557" s="5" t="s">
        <v>283</v>
      </c>
      <c r="F1557" s="5" t="s">
        <v>283</v>
      </c>
      <c r="G1557" s="5" t="s">
        <v>283</v>
      </c>
      <c r="H1557" s="5" t="s">
        <v>146</v>
      </c>
      <c r="I1557" s="5" t="s">
        <v>2677</v>
      </c>
      <c r="J1557" s="5" t="s">
        <v>20</v>
      </c>
      <c r="K1557" s="5" t="s">
        <v>32</v>
      </c>
      <c r="L1557" s="5" t="s">
        <v>21</v>
      </c>
      <c r="M1557" s="17">
        <v>65000</v>
      </c>
      <c r="N1557" s="17">
        <v>72000</v>
      </c>
      <c r="O1557" s="18">
        <v>68500</v>
      </c>
      <c r="P1557">
        <f t="shared" si="48"/>
        <v>0</v>
      </c>
      <c r="Q1557" t="str">
        <f t="shared" si="49"/>
        <v>Central Canada</v>
      </c>
      <c r="R1557">
        <f>IF(Table5[[#This Row],[Position]]="Data Analyst",1,0)</f>
        <v>0</v>
      </c>
      <c r="S1557">
        <f>IF(Table5[[#This Row],[Position]]="Data Engineer",1,0)</f>
        <v>0</v>
      </c>
      <c r="T1557">
        <f>IF(Table5[[#This Row],[Position]]="Risk Analyst",1,0)</f>
        <v>0</v>
      </c>
      <c r="U1557">
        <f>IF(Table5[[#This Row],[Position]]="System Analyst",1,0)</f>
        <v>0</v>
      </c>
      <c r="V1557">
        <f>IF(Table5[[#This Row],[Position]]="Business Analyst",1,0)</f>
        <v>0</v>
      </c>
    </row>
    <row r="1558" spans="1:22" x14ac:dyDescent="0.2">
      <c r="A1558" s="4" t="s">
        <v>26</v>
      </c>
      <c r="B1558" s="4" t="s">
        <v>1412</v>
      </c>
      <c r="C1558" s="4" t="s">
        <v>35</v>
      </c>
      <c r="D1558" s="4" t="s">
        <v>1413</v>
      </c>
      <c r="E1558" s="4" t="s">
        <v>1890</v>
      </c>
      <c r="F1558" s="4" t="s">
        <v>1890</v>
      </c>
      <c r="G1558" s="4" t="s">
        <v>1890</v>
      </c>
      <c r="H1558" s="4" t="s">
        <v>18</v>
      </c>
      <c r="I1558" s="4" t="s">
        <v>2678</v>
      </c>
      <c r="J1558" s="4" t="s">
        <v>20</v>
      </c>
      <c r="K1558" s="4" t="s">
        <v>32</v>
      </c>
      <c r="L1558" s="4" t="s">
        <v>21</v>
      </c>
      <c r="M1558" s="15">
        <v>100000</v>
      </c>
      <c r="N1558" s="15">
        <v>110000</v>
      </c>
      <c r="O1558" s="16">
        <v>105000</v>
      </c>
      <c r="P1558">
        <f t="shared" si="48"/>
        <v>0</v>
      </c>
      <c r="Q1558" t="str">
        <f t="shared" si="49"/>
        <v>Northern Canada</v>
      </c>
      <c r="R1558">
        <f>IF(Table5[[#This Row],[Position]]="Data Analyst",1,0)</f>
        <v>0</v>
      </c>
      <c r="S1558">
        <f>IF(Table5[[#This Row],[Position]]="Data Engineer",1,0)</f>
        <v>1</v>
      </c>
      <c r="T1558">
        <f>IF(Table5[[#This Row],[Position]]="Risk Analyst",1,0)</f>
        <v>0</v>
      </c>
      <c r="U1558">
        <f>IF(Table5[[#This Row],[Position]]="System Analyst",1,0)</f>
        <v>0</v>
      </c>
      <c r="V1558">
        <f>IF(Table5[[#This Row],[Position]]="Business Analyst",1,0)</f>
        <v>0</v>
      </c>
    </row>
    <row r="1559" spans="1:22" x14ac:dyDescent="0.2">
      <c r="A1559" s="5" t="s">
        <v>22</v>
      </c>
      <c r="B1559" s="5" t="s">
        <v>23</v>
      </c>
      <c r="C1559" s="5" t="s">
        <v>23</v>
      </c>
      <c r="D1559" s="5" t="s">
        <v>2679</v>
      </c>
      <c r="E1559" s="5" t="s">
        <v>37</v>
      </c>
      <c r="F1559" s="5" t="s">
        <v>37</v>
      </c>
      <c r="G1559" s="5" t="s">
        <v>37</v>
      </c>
      <c r="H1559" s="5" t="s">
        <v>31</v>
      </c>
      <c r="I1559" s="5" t="s">
        <v>2680</v>
      </c>
      <c r="J1559" s="5" t="s">
        <v>20</v>
      </c>
      <c r="K1559" s="5" t="s">
        <v>32</v>
      </c>
      <c r="L1559" s="5" t="s">
        <v>241</v>
      </c>
      <c r="M1559" s="17">
        <v>57000</v>
      </c>
      <c r="N1559" s="17">
        <v>75000</v>
      </c>
      <c r="O1559" s="18">
        <v>66000</v>
      </c>
      <c r="P1559">
        <f t="shared" si="48"/>
        <v>0</v>
      </c>
      <c r="Q1559" t="str">
        <f t="shared" si="49"/>
        <v>Central Canada</v>
      </c>
      <c r="R1559">
        <f>IF(Table5[[#This Row],[Position]]="Data Analyst",1,0)</f>
        <v>0</v>
      </c>
      <c r="S1559">
        <f>IF(Table5[[#This Row],[Position]]="Data Engineer",1,0)</f>
        <v>0</v>
      </c>
      <c r="T1559">
        <f>IF(Table5[[#This Row],[Position]]="Risk Analyst",1,0)</f>
        <v>0</v>
      </c>
      <c r="U1559">
        <f>IF(Table5[[#This Row],[Position]]="System Analyst",1,0)</f>
        <v>0</v>
      </c>
      <c r="V1559">
        <f>IF(Table5[[#This Row],[Position]]="Business Analyst",1,0)</f>
        <v>1</v>
      </c>
    </row>
    <row r="1560" spans="1:22" x14ac:dyDescent="0.2">
      <c r="A1560" s="4" t="s">
        <v>13</v>
      </c>
      <c r="B1560" s="4" t="s">
        <v>108</v>
      </c>
      <c r="C1560" s="4" t="s">
        <v>103</v>
      </c>
      <c r="D1560" s="4" t="s">
        <v>109</v>
      </c>
      <c r="E1560" s="4" t="s">
        <v>110</v>
      </c>
      <c r="F1560" s="4" t="s">
        <v>110</v>
      </c>
      <c r="G1560" s="4" t="s">
        <v>110</v>
      </c>
      <c r="H1560" s="4" t="s">
        <v>31</v>
      </c>
      <c r="I1560" s="4" t="s">
        <v>2681</v>
      </c>
      <c r="J1560" s="4" t="s">
        <v>45</v>
      </c>
      <c r="K1560" s="4" t="s">
        <v>32</v>
      </c>
      <c r="L1560" s="4" t="s">
        <v>33</v>
      </c>
      <c r="M1560" s="15">
        <v>64000</v>
      </c>
      <c r="N1560" s="15">
        <v>90000</v>
      </c>
      <c r="O1560" s="16">
        <v>77000</v>
      </c>
      <c r="P1560">
        <f t="shared" si="48"/>
        <v>0</v>
      </c>
      <c r="Q1560" t="str">
        <f t="shared" si="49"/>
        <v>Central Canada</v>
      </c>
      <c r="R1560">
        <f>IF(Table5[[#This Row],[Position]]="Data Analyst",1,0)</f>
        <v>0</v>
      </c>
      <c r="S1560">
        <f>IF(Table5[[#This Row],[Position]]="Data Engineer",1,0)</f>
        <v>0</v>
      </c>
      <c r="T1560">
        <f>IF(Table5[[#This Row],[Position]]="Risk Analyst",1,0)</f>
        <v>0</v>
      </c>
      <c r="U1560">
        <f>IF(Table5[[#This Row],[Position]]="System Analyst",1,0)</f>
        <v>0</v>
      </c>
      <c r="V1560">
        <f>IF(Table5[[#This Row],[Position]]="Business Analyst",1,0)</f>
        <v>0</v>
      </c>
    </row>
    <row r="1561" spans="1:22" x14ac:dyDescent="0.2">
      <c r="A1561" s="5" t="s">
        <v>424</v>
      </c>
      <c r="B1561" s="5" t="s">
        <v>450</v>
      </c>
      <c r="C1561" s="5" t="s">
        <v>50</v>
      </c>
      <c r="D1561" s="5" t="s">
        <v>883</v>
      </c>
      <c r="E1561" s="5" t="s">
        <v>99</v>
      </c>
      <c r="F1561" s="5" t="s">
        <v>99</v>
      </c>
      <c r="G1561" s="5" t="s">
        <v>99</v>
      </c>
      <c r="H1561" s="5" t="s">
        <v>100</v>
      </c>
      <c r="I1561" s="5" t="s">
        <v>2029</v>
      </c>
      <c r="J1561" s="5" t="s">
        <v>20</v>
      </c>
      <c r="K1561" s="5" t="s">
        <v>32</v>
      </c>
      <c r="L1561" s="5" t="s">
        <v>33</v>
      </c>
      <c r="M1561" s="17">
        <v>89440</v>
      </c>
      <c r="N1561" s="17">
        <v>89440</v>
      </c>
      <c r="O1561" s="18">
        <v>89440</v>
      </c>
      <c r="P1561">
        <f t="shared" si="48"/>
        <v>0</v>
      </c>
      <c r="Q1561" t="str">
        <f t="shared" si="49"/>
        <v>Western Canada</v>
      </c>
      <c r="R1561">
        <f>IF(Table5[[#This Row],[Position]]="Data Analyst",1,0)</f>
        <v>0</v>
      </c>
      <c r="S1561">
        <f>IF(Table5[[#This Row],[Position]]="Data Engineer",1,0)</f>
        <v>0</v>
      </c>
      <c r="T1561">
        <f>IF(Table5[[#This Row],[Position]]="Risk Analyst",1,0)</f>
        <v>0</v>
      </c>
      <c r="U1561">
        <f>IF(Table5[[#This Row],[Position]]="System Analyst",1,0)</f>
        <v>0</v>
      </c>
      <c r="V1561">
        <f>IF(Table5[[#This Row],[Position]]="Business Analyst",1,0)</f>
        <v>0</v>
      </c>
    </row>
    <row r="1562" spans="1:22" x14ac:dyDescent="0.2">
      <c r="A1562" s="4" t="s">
        <v>424</v>
      </c>
      <c r="B1562" s="4" t="s">
        <v>450</v>
      </c>
      <c r="C1562" s="4" t="s">
        <v>50</v>
      </c>
      <c r="D1562" s="4" t="s">
        <v>884</v>
      </c>
      <c r="E1562" s="4" t="s">
        <v>99</v>
      </c>
      <c r="F1562" s="4" t="s">
        <v>99</v>
      </c>
      <c r="G1562" s="4" t="s">
        <v>99</v>
      </c>
      <c r="H1562" s="4" t="s">
        <v>100</v>
      </c>
      <c r="I1562" s="4" t="s">
        <v>2029</v>
      </c>
      <c r="J1562" s="4" t="s">
        <v>20</v>
      </c>
      <c r="K1562" s="4" t="s">
        <v>32</v>
      </c>
      <c r="L1562" s="4" t="s">
        <v>241</v>
      </c>
      <c r="M1562" s="15">
        <v>89440</v>
      </c>
      <c r="N1562" s="15">
        <v>89440</v>
      </c>
      <c r="O1562" s="16">
        <v>89440</v>
      </c>
      <c r="P1562">
        <f t="shared" si="48"/>
        <v>0</v>
      </c>
      <c r="Q1562" t="str">
        <f t="shared" si="49"/>
        <v>Western Canada</v>
      </c>
      <c r="R1562">
        <f>IF(Table5[[#This Row],[Position]]="Data Analyst",1,0)</f>
        <v>0</v>
      </c>
      <c r="S1562">
        <f>IF(Table5[[#This Row],[Position]]="Data Engineer",1,0)</f>
        <v>0</v>
      </c>
      <c r="T1562">
        <f>IF(Table5[[#This Row],[Position]]="Risk Analyst",1,0)</f>
        <v>0</v>
      </c>
      <c r="U1562">
        <f>IF(Table5[[#This Row],[Position]]="System Analyst",1,0)</f>
        <v>0</v>
      </c>
      <c r="V1562">
        <f>IF(Table5[[#This Row],[Position]]="Business Analyst",1,0)</f>
        <v>0</v>
      </c>
    </row>
    <row r="1563" spans="1:22" x14ac:dyDescent="0.2">
      <c r="A1563" s="5" t="s">
        <v>424</v>
      </c>
      <c r="B1563" s="5" t="s">
        <v>425</v>
      </c>
      <c r="C1563" s="5" t="s">
        <v>61</v>
      </c>
      <c r="D1563" s="5" t="s">
        <v>426</v>
      </c>
      <c r="E1563" s="5" t="s">
        <v>63</v>
      </c>
      <c r="F1563" s="5" t="s">
        <v>63</v>
      </c>
      <c r="G1563" s="5" t="s">
        <v>63</v>
      </c>
      <c r="H1563" s="5" t="s">
        <v>53</v>
      </c>
      <c r="I1563" s="5" t="s">
        <v>2682</v>
      </c>
      <c r="J1563" s="5" t="s">
        <v>20</v>
      </c>
      <c r="K1563" s="5" t="s">
        <v>32</v>
      </c>
      <c r="L1563" s="5" t="s">
        <v>33</v>
      </c>
      <c r="M1563" s="17">
        <v>30240.560000000001</v>
      </c>
      <c r="N1563" s="17">
        <v>57200</v>
      </c>
      <c r="O1563" s="18">
        <v>43720.28</v>
      </c>
      <c r="P1563">
        <f t="shared" si="48"/>
        <v>0</v>
      </c>
      <c r="Q1563" t="str">
        <f t="shared" si="49"/>
        <v>Western Canada</v>
      </c>
      <c r="R1563">
        <f>IF(Table5[[#This Row],[Position]]="Data Analyst",1,0)</f>
        <v>0</v>
      </c>
      <c r="S1563">
        <f>IF(Table5[[#This Row],[Position]]="Data Engineer",1,0)</f>
        <v>0</v>
      </c>
      <c r="T1563">
        <f>IF(Table5[[#This Row],[Position]]="Risk Analyst",1,0)</f>
        <v>0</v>
      </c>
      <c r="U1563">
        <f>IF(Table5[[#This Row],[Position]]="System Analyst",1,0)</f>
        <v>0</v>
      </c>
      <c r="V1563">
        <f>IF(Table5[[#This Row],[Position]]="Business Analyst",1,0)</f>
        <v>0</v>
      </c>
    </row>
    <row r="1564" spans="1:22" x14ac:dyDescent="0.2">
      <c r="A1564" s="4" t="s">
        <v>13</v>
      </c>
      <c r="B1564" s="4" t="s">
        <v>838</v>
      </c>
      <c r="C1564" s="4" t="s">
        <v>50</v>
      </c>
      <c r="D1564" s="4" t="s">
        <v>839</v>
      </c>
      <c r="E1564" s="4" t="s">
        <v>840</v>
      </c>
      <c r="F1564" s="4" t="s">
        <v>840</v>
      </c>
      <c r="G1564" s="4" t="s">
        <v>840</v>
      </c>
      <c r="H1564" s="4" t="s">
        <v>31</v>
      </c>
      <c r="I1564" s="4" t="s">
        <v>2683</v>
      </c>
      <c r="J1564" s="4" t="s">
        <v>20</v>
      </c>
      <c r="K1564" s="4" t="s">
        <v>32</v>
      </c>
      <c r="L1564" s="4" t="s">
        <v>39</v>
      </c>
      <c r="M1564" s="15">
        <v>100880</v>
      </c>
      <c r="N1564" s="15">
        <v>100880</v>
      </c>
      <c r="O1564" s="16">
        <v>100880</v>
      </c>
      <c r="P1564">
        <f t="shared" si="48"/>
        <v>0</v>
      </c>
      <c r="Q1564" t="str">
        <f t="shared" si="49"/>
        <v>Central Canada</v>
      </c>
      <c r="R1564">
        <f>IF(Table5[[#This Row],[Position]]="Data Analyst",1,0)</f>
        <v>0</v>
      </c>
      <c r="S1564">
        <f>IF(Table5[[#This Row],[Position]]="Data Engineer",1,0)</f>
        <v>0</v>
      </c>
      <c r="T1564">
        <f>IF(Table5[[#This Row],[Position]]="Risk Analyst",1,0)</f>
        <v>0</v>
      </c>
      <c r="U1564">
        <f>IF(Table5[[#This Row],[Position]]="System Analyst",1,0)</f>
        <v>0</v>
      </c>
      <c r="V1564">
        <f>IF(Table5[[#This Row],[Position]]="Business Analyst",1,0)</f>
        <v>0</v>
      </c>
    </row>
    <row r="1565" spans="1:22" x14ac:dyDescent="0.2">
      <c r="A1565" s="5" t="s">
        <v>81</v>
      </c>
      <c r="B1565" s="5" t="s">
        <v>217</v>
      </c>
      <c r="C1565" s="5" t="s">
        <v>23</v>
      </c>
      <c r="D1565" s="5" t="s">
        <v>280</v>
      </c>
      <c r="E1565" s="5" t="s">
        <v>154</v>
      </c>
      <c r="F1565" s="5" t="s">
        <v>154</v>
      </c>
      <c r="G1565" s="5" t="s">
        <v>154</v>
      </c>
      <c r="H1565" s="5" t="s">
        <v>31</v>
      </c>
      <c r="I1565" s="5" t="s">
        <v>2684</v>
      </c>
      <c r="J1565" s="5" t="s">
        <v>45</v>
      </c>
      <c r="K1565" s="5" t="s">
        <v>32</v>
      </c>
      <c r="L1565" s="5" t="s">
        <v>150</v>
      </c>
      <c r="M1565" s="17">
        <v>53000</v>
      </c>
      <c r="N1565" s="17">
        <v>82000</v>
      </c>
      <c r="O1565" s="18">
        <v>67500</v>
      </c>
      <c r="P1565">
        <f t="shared" si="48"/>
        <v>0</v>
      </c>
      <c r="Q1565" t="str">
        <f t="shared" si="49"/>
        <v>Central Canada</v>
      </c>
      <c r="R1565">
        <f>IF(Table5[[#This Row],[Position]]="Data Analyst",1,0)</f>
        <v>0</v>
      </c>
      <c r="S1565">
        <f>IF(Table5[[#This Row],[Position]]="Data Engineer",1,0)</f>
        <v>0</v>
      </c>
      <c r="T1565">
        <f>IF(Table5[[#This Row],[Position]]="Risk Analyst",1,0)</f>
        <v>0</v>
      </c>
      <c r="U1565">
        <f>IF(Table5[[#This Row],[Position]]="System Analyst",1,0)</f>
        <v>0</v>
      </c>
      <c r="V1565">
        <f>IF(Table5[[#This Row],[Position]]="Business Analyst",1,0)</f>
        <v>1</v>
      </c>
    </row>
    <row r="1566" spans="1:22" x14ac:dyDescent="0.2">
      <c r="A1566" s="4" t="s">
        <v>96</v>
      </c>
      <c r="B1566" s="4" t="s">
        <v>1224</v>
      </c>
      <c r="C1566" s="4" t="s">
        <v>370</v>
      </c>
      <c r="D1566" s="4" t="s">
        <v>791</v>
      </c>
      <c r="E1566" s="4" t="s">
        <v>63</v>
      </c>
      <c r="F1566" s="4" t="s">
        <v>63</v>
      </c>
      <c r="G1566" s="4" t="s">
        <v>63</v>
      </c>
      <c r="H1566" s="4" t="s">
        <v>53</v>
      </c>
      <c r="I1566" s="4" t="s">
        <v>2104</v>
      </c>
      <c r="J1566" s="4" t="s">
        <v>20</v>
      </c>
      <c r="K1566" s="4" t="s">
        <v>32</v>
      </c>
      <c r="L1566" s="4" t="s">
        <v>93</v>
      </c>
      <c r="M1566" s="15">
        <v>90000</v>
      </c>
      <c r="N1566" s="15">
        <v>180000</v>
      </c>
      <c r="O1566" s="16">
        <v>135000</v>
      </c>
      <c r="P1566">
        <f t="shared" si="48"/>
        <v>0</v>
      </c>
      <c r="Q1566" t="str">
        <f t="shared" si="49"/>
        <v>Western Canada</v>
      </c>
      <c r="R1566">
        <f>IF(Table5[[#This Row],[Position]]="Data Analyst",1,0)</f>
        <v>0</v>
      </c>
      <c r="S1566">
        <f>IF(Table5[[#This Row],[Position]]="Data Engineer",1,0)</f>
        <v>0</v>
      </c>
      <c r="T1566">
        <f>IF(Table5[[#This Row],[Position]]="Risk Analyst",1,0)</f>
        <v>0</v>
      </c>
      <c r="U1566">
        <f>IF(Table5[[#This Row],[Position]]="System Analyst",1,0)</f>
        <v>0</v>
      </c>
      <c r="V1566">
        <f>IF(Table5[[#This Row],[Position]]="Business Analyst",1,0)</f>
        <v>0</v>
      </c>
    </row>
    <row r="1567" spans="1:22" x14ac:dyDescent="0.2">
      <c r="A1567" s="5" t="s">
        <v>81</v>
      </c>
      <c r="B1567" s="5" t="s">
        <v>2685</v>
      </c>
      <c r="C1567" s="5" t="s">
        <v>23</v>
      </c>
      <c r="D1567" s="5" t="s">
        <v>2686</v>
      </c>
      <c r="E1567" s="5" t="s">
        <v>37</v>
      </c>
      <c r="F1567" s="5" t="s">
        <v>37</v>
      </c>
      <c r="G1567" s="5" t="s">
        <v>37</v>
      </c>
      <c r="H1567" s="5" t="s">
        <v>31</v>
      </c>
      <c r="I1567" s="5" t="s">
        <v>2687</v>
      </c>
      <c r="J1567" s="5" t="s">
        <v>223</v>
      </c>
      <c r="K1567" s="5" t="s">
        <v>32</v>
      </c>
      <c r="L1567" s="5" t="s">
        <v>21</v>
      </c>
      <c r="M1567" s="17">
        <v>72000</v>
      </c>
      <c r="N1567" s="17">
        <v>91000</v>
      </c>
      <c r="O1567" s="18">
        <v>81500</v>
      </c>
      <c r="P1567">
        <f t="shared" si="48"/>
        <v>0</v>
      </c>
      <c r="Q1567" t="str">
        <f t="shared" si="49"/>
        <v>Central Canada</v>
      </c>
      <c r="R1567">
        <f>IF(Table5[[#This Row],[Position]]="Data Analyst",1,0)</f>
        <v>0</v>
      </c>
      <c r="S1567">
        <f>IF(Table5[[#This Row],[Position]]="Data Engineer",1,0)</f>
        <v>0</v>
      </c>
      <c r="T1567">
        <f>IF(Table5[[#This Row],[Position]]="Risk Analyst",1,0)</f>
        <v>0</v>
      </c>
      <c r="U1567">
        <f>IF(Table5[[#This Row],[Position]]="System Analyst",1,0)</f>
        <v>0</v>
      </c>
      <c r="V1567">
        <f>IF(Table5[[#This Row],[Position]]="Business Analyst",1,0)</f>
        <v>1</v>
      </c>
    </row>
    <row r="1568" spans="1:22" x14ac:dyDescent="0.2">
      <c r="A1568" s="4" t="s">
        <v>48</v>
      </c>
      <c r="B1568" s="4" t="s">
        <v>574</v>
      </c>
      <c r="C1568" s="4" t="s">
        <v>50</v>
      </c>
      <c r="D1568" s="4" t="s">
        <v>575</v>
      </c>
      <c r="E1568" s="4" t="s">
        <v>99</v>
      </c>
      <c r="F1568" s="4" t="s">
        <v>99</v>
      </c>
      <c r="G1568" s="4" t="s">
        <v>99</v>
      </c>
      <c r="H1568" s="4" t="s">
        <v>100</v>
      </c>
      <c r="I1568" s="4" t="s">
        <v>2688</v>
      </c>
      <c r="J1568" s="4" t="s">
        <v>20</v>
      </c>
      <c r="K1568" s="4" t="s">
        <v>32</v>
      </c>
      <c r="L1568" s="4" t="s">
        <v>21</v>
      </c>
      <c r="M1568" s="15">
        <v>80000</v>
      </c>
      <c r="N1568" s="15">
        <v>95000</v>
      </c>
      <c r="O1568" s="16">
        <v>87500</v>
      </c>
      <c r="P1568">
        <f t="shared" si="48"/>
        <v>0</v>
      </c>
      <c r="Q1568" t="str">
        <f t="shared" si="49"/>
        <v>Western Canada</v>
      </c>
      <c r="R1568">
        <f>IF(Table5[[#This Row],[Position]]="Data Analyst",1,0)</f>
        <v>0</v>
      </c>
      <c r="S1568">
        <f>IF(Table5[[#This Row],[Position]]="Data Engineer",1,0)</f>
        <v>0</v>
      </c>
      <c r="T1568">
        <f>IF(Table5[[#This Row],[Position]]="Risk Analyst",1,0)</f>
        <v>0</v>
      </c>
      <c r="U1568">
        <f>IF(Table5[[#This Row],[Position]]="System Analyst",1,0)</f>
        <v>0</v>
      </c>
      <c r="V1568">
        <f>IF(Table5[[#This Row],[Position]]="Business Analyst",1,0)</f>
        <v>0</v>
      </c>
    </row>
    <row r="1569" spans="1:22" x14ac:dyDescent="0.2">
      <c r="A1569" s="5" t="s">
        <v>55</v>
      </c>
      <c r="B1569" s="5" t="s">
        <v>666</v>
      </c>
      <c r="C1569" s="5" t="s">
        <v>50</v>
      </c>
      <c r="D1569" s="5" t="s">
        <v>667</v>
      </c>
      <c r="E1569" s="5" t="s">
        <v>63</v>
      </c>
      <c r="F1569" s="5" t="s">
        <v>63</v>
      </c>
      <c r="G1569" s="5" t="s">
        <v>63</v>
      </c>
      <c r="H1569" s="5" t="s">
        <v>53</v>
      </c>
      <c r="I1569" s="5" t="s">
        <v>2689</v>
      </c>
      <c r="J1569" s="5" t="s">
        <v>20</v>
      </c>
      <c r="K1569" s="5" t="s">
        <v>32</v>
      </c>
      <c r="L1569" s="5" t="s">
        <v>93</v>
      </c>
      <c r="M1569" s="17">
        <v>75000</v>
      </c>
      <c r="N1569" s="17">
        <v>90000</v>
      </c>
      <c r="O1569" s="18">
        <v>82500</v>
      </c>
      <c r="P1569">
        <f t="shared" si="48"/>
        <v>0</v>
      </c>
      <c r="Q1569" t="str">
        <f t="shared" si="49"/>
        <v>Western Canada</v>
      </c>
      <c r="R1569">
        <f>IF(Table5[[#This Row],[Position]]="Data Analyst",1,0)</f>
        <v>0</v>
      </c>
      <c r="S1569">
        <f>IF(Table5[[#This Row],[Position]]="Data Engineer",1,0)</f>
        <v>0</v>
      </c>
      <c r="T1569">
        <f>IF(Table5[[#This Row],[Position]]="Risk Analyst",1,0)</f>
        <v>0</v>
      </c>
      <c r="U1569">
        <f>IF(Table5[[#This Row],[Position]]="System Analyst",1,0)</f>
        <v>0</v>
      </c>
      <c r="V1569">
        <f>IF(Table5[[#This Row],[Position]]="Business Analyst",1,0)</f>
        <v>0</v>
      </c>
    </row>
    <row r="1570" spans="1:22" x14ac:dyDescent="0.2">
      <c r="A1570" s="4" t="s">
        <v>26</v>
      </c>
      <c r="B1570" s="4" t="s">
        <v>2167</v>
      </c>
      <c r="C1570" s="4" t="s">
        <v>15</v>
      </c>
      <c r="D1570" s="4" t="s">
        <v>942</v>
      </c>
      <c r="E1570" s="4" t="s">
        <v>1835</v>
      </c>
      <c r="F1570" s="4" t="s">
        <v>1835</v>
      </c>
      <c r="G1570" s="4" t="s">
        <v>1835</v>
      </c>
      <c r="H1570" s="4" t="s">
        <v>146</v>
      </c>
      <c r="I1570" s="4" t="s">
        <v>2690</v>
      </c>
      <c r="J1570" s="4" t="s">
        <v>20</v>
      </c>
      <c r="K1570" s="4" t="s">
        <v>32</v>
      </c>
      <c r="L1570" s="4" t="s">
        <v>21</v>
      </c>
      <c r="M1570" s="15">
        <v>64123.59</v>
      </c>
      <c r="N1570" s="15">
        <v>86600</v>
      </c>
      <c r="O1570" s="16">
        <v>75361.794999999998</v>
      </c>
      <c r="P1570">
        <f t="shared" si="48"/>
        <v>0</v>
      </c>
      <c r="Q1570" t="str">
        <f t="shared" si="49"/>
        <v>Central Canada</v>
      </c>
      <c r="R1570">
        <f>IF(Table5[[#This Row],[Position]]="Data Analyst",1,0)</f>
        <v>0</v>
      </c>
      <c r="S1570">
        <f>IF(Table5[[#This Row],[Position]]="Data Engineer",1,0)</f>
        <v>0</v>
      </c>
      <c r="T1570">
        <f>IF(Table5[[#This Row],[Position]]="Risk Analyst",1,0)</f>
        <v>1</v>
      </c>
      <c r="U1570">
        <f>IF(Table5[[#This Row],[Position]]="System Analyst",1,0)</f>
        <v>0</v>
      </c>
      <c r="V1570">
        <f>IF(Table5[[#This Row],[Position]]="Business Analyst",1,0)</f>
        <v>0</v>
      </c>
    </row>
    <row r="1571" spans="1:22" x14ac:dyDescent="0.2">
      <c r="A1571" s="5" t="s">
        <v>48</v>
      </c>
      <c r="B1571" s="5" t="s">
        <v>988</v>
      </c>
      <c r="C1571" s="5" t="s">
        <v>23</v>
      </c>
      <c r="D1571" s="5" t="s">
        <v>989</v>
      </c>
      <c r="E1571" s="5" t="s">
        <v>30</v>
      </c>
      <c r="F1571" s="5" t="s">
        <v>30</v>
      </c>
      <c r="G1571" s="5" t="s">
        <v>30</v>
      </c>
      <c r="H1571" s="5" t="s">
        <v>31</v>
      </c>
      <c r="I1571" s="5" t="s">
        <v>2691</v>
      </c>
      <c r="J1571" s="5" t="s">
        <v>45</v>
      </c>
      <c r="K1571" s="5" t="s">
        <v>32</v>
      </c>
      <c r="L1571" s="5" t="s">
        <v>241</v>
      </c>
      <c r="M1571" s="17">
        <v>137280</v>
      </c>
      <c r="N1571" s="17">
        <v>180000</v>
      </c>
      <c r="O1571" s="18">
        <v>158640</v>
      </c>
      <c r="P1571">
        <f t="shared" si="48"/>
        <v>0</v>
      </c>
      <c r="Q1571" t="str">
        <f t="shared" si="49"/>
        <v>Central Canada</v>
      </c>
      <c r="R1571">
        <f>IF(Table5[[#This Row],[Position]]="Data Analyst",1,0)</f>
        <v>0</v>
      </c>
      <c r="S1571">
        <f>IF(Table5[[#This Row],[Position]]="Data Engineer",1,0)</f>
        <v>0</v>
      </c>
      <c r="T1571">
        <f>IF(Table5[[#This Row],[Position]]="Risk Analyst",1,0)</f>
        <v>0</v>
      </c>
      <c r="U1571">
        <f>IF(Table5[[#This Row],[Position]]="System Analyst",1,0)</f>
        <v>0</v>
      </c>
      <c r="V1571">
        <f>IF(Table5[[#This Row],[Position]]="Business Analyst",1,0)</f>
        <v>1</v>
      </c>
    </row>
    <row r="1572" spans="1:22" x14ac:dyDescent="0.2">
      <c r="A1572" s="4" t="s">
        <v>26</v>
      </c>
      <c r="B1572" s="4" t="s">
        <v>2692</v>
      </c>
      <c r="C1572" s="4" t="s">
        <v>50</v>
      </c>
      <c r="D1572" s="4" t="s">
        <v>286</v>
      </c>
      <c r="E1572" s="4" t="s">
        <v>37</v>
      </c>
      <c r="F1572" s="4" t="s">
        <v>37</v>
      </c>
      <c r="G1572" s="4" t="s">
        <v>37</v>
      </c>
      <c r="H1572" s="4" t="s">
        <v>31</v>
      </c>
      <c r="I1572" s="4" t="s">
        <v>2693</v>
      </c>
      <c r="J1572" s="4" t="s">
        <v>20</v>
      </c>
      <c r="K1572" s="4" t="s">
        <v>32</v>
      </c>
      <c r="L1572" s="4" t="s">
        <v>21</v>
      </c>
      <c r="M1572" s="15">
        <v>64123.59</v>
      </c>
      <c r="N1572" s="15">
        <v>86600</v>
      </c>
      <c r="O1572" s="16">
        <v>75361.794999999998</v>
      </c>
      <c r="P1572">
        <f t="shared" si="48"/>
        <v>0</v>
      </c>
      <c r="Q1572" t="str">
        <f t="shared" si="49"/>
        <v>Central Canada</v>
      </c>
      <c r="R1572">
        <f>IF(Table5[[#This Row],[Position]]="Data Analyst",1,0)</f>
        <v>0</v>
      </c>
      <c r="S1572">
        <f>IF(Table5[[#This Row],[Position]]="Data Engineer",1,0)</f>
        <v>0</v>
      </c>
      <c r="T1572">
        <f>IF(Table5[[#This Row],[Position]]="Risk Analyst",1,0)</f>
        <v>0</v>
      </c>
      <c r="U1572">
        <f>IF(Table5[[#This Row],[Position]]="System Analyst",1,0)</f>
        <v>0</v>
      </c>
      <c r="V1572">
        <f>IF(Table5[[#This Row],[Position]]="Business Analyst",1,0)</f>
        <v>0</v>
      </c>
    </row>
    <row r="1573" spans="1:22" x14ac:dyDescent="0.2">
      <c r="A1573" s="5" t="s">
        <v>96</v>
      </c>
      <c r="B1573" s="5" t="s">
        <v>1201</v>
      </c>
      <c r="C1573" s="5" t="s">
        <v>50</v>
      </c>
      <c r="D1573" s="5" t="s">
        <v>1202</v>
      </c>
      <c r="E1573" s="5" t="s">
        <v>37</v>
      </c>
      <c r="F1573" s="5" t="s">
        <v>37</v>
      </c>
      <c r="G1573" s="5" t="s">
        <v>37</v>
      </c>
      <c r="H1573" s="5" t="s">
        <v>31</v>
      </c>
      <c r="I1573" s="5" t="s">
        <v>2694</v>
      </c>
      <c r="J1573" s="5" t="s">
        <v>20</v>
      </c>
      <c r="K1573" s="5" t="s">
        <v>32</v>
      </c>
      <c r="L1573" s="5" t="s">
        <v>46</v>
      </c>
      <c r="M1573" s="17">
        <v>75000</v>
      </c>
      <c r="N1573" s="17">
        <v>92000</v>
      </c>
      <c r="O1573" s="18">
        <v>83500</v>
      </c>
      <c r="P1573">
        <f t="shared" si="48"/>
        <v>0</v>
      </c>
      <c r="Q1573" t="str">
        <f t="shared" si="49"/>
        <v>Central Canada</v>
      </c>
      <c r="R1573">
        <f>IF(Table5[[#This Row],[Position]]="Data Analyst",1,0)</f>
        <v>0</v>
      </c>
      <c r="S1573">
        <f>IF(Table5[[#This Row],[Position]]="Data Engineer",1,0)</f>
        <v>0</v>
      </c>
      <c r="T1573">
        <f>IF(Table5[[#This Row],[Position]]="Risk Analyst",1,0)</f>
        <v>0</v>
      </c>
      <c r="U1573">
        <f>IF(Table5[[#This Row],[Position]]="System Analyst",1,0)</f>
        <v>0</v>
      </c>
      <c r="V1573">
        <f>IF(Table5[[#This Row],[Position]]="Business Analyst",1,0)</f>
        <v>0</v>
      </c>
    </row>
    <row r="1574" spans="1:22" x14ac:dyDescent="0.2">
      <c r="A1574" s="4" t="s">
        <v>26</v>
      </c>
      <c r="B1574" s="4" t="s">
        <v>623</v>
      </c>
      <c r="C1574" s="4" t="s">
        <v>50</v>
      </c>
      <c r="D1574" s="4" t="s">
        <v>243</v>
      </c>
      <c r="E1574" s="4" t="s">
        <v>298</v>
      </c>
      <c r="F1574" s="4" t="s">
        <v>298</v>
      </c>
      <c r="G1574" s="4" t="s">
        <v>298</v>
      </c>
      <c r="H1574" s="4" t="s">
        <v>53</v>
      </c>
      <c r="I1574" s="4" t="s">
        <v>2695</v>
      </c>
      <c r="J1574" s="4" t="s">
        <v>20</v>
      </c>
      <c r="K1574" s="4" t="s">
        <v>32</v>
      </c>
      <c r="L1574" s="4" t="s">
        <v>39</v>
      </c>
      <c r="M1574" s="15">
        <v>76000</v>
      </c>
      <c r="N1574" s="15">
        <v>87000</v>
      </c>
      <c r="O1574" s="16">
        <v>81500</v>
      </c>
      <c r="P1574">
        <f t="shared" si="48"/>
        <v>0</v>
      </c>
      <c r="Q1574" t="str">
        <f t="shared" si="49"/>
        <v>Western Canada</v>
      </c>
      <c r="R1574">
        <f>IF(Table5[[#This Row],[Position]]="Data Analyst",1,0)</f>
        <v>0</v>
      </c>
      <c r="S1574">
        <f>IF(Table5[[#This Row],[Position]]="Data Engineer",1,0)</f>
        <v>0</v>
      </c>
      <c r="T1574">
        <f>IF(Table5[[#This Row],[Position]]="Risk Analyst",1,0)</f>
        <v>0</v>
      </c>
      <c r="U1574">
        <f>IF(Table5[[#This Row],[Position]]="System Analyst",1,0)</f>
        <v>0</v>
      </c>
      <c r="V1574">
        <f>IF(Table5[[#This Row],[Position]]="Business Analyst",1,0)</f>
        <v>0</v>
      </c>
    </row>
    <row r="1575" spans="1:22" x14ac:dyDescent="0.2">
      <c r="A1575" s="5" t="s">
        <v>26</v>
      </c>
      <c r="B1575" s="5" t="s">
        <v>623</v>
      </c>
      <c r="C1575" s="5" t="s">
        <v>50</v>
      </c>
      <c r="D1575" s="5" t="s">
        <v>243</v>
      </c>
      <c r="E1575" s="5" t="s">
        <v>298</v>
      </c>
      <c r="F1575" s="5" t="s">
        <v>298</v>
      </c>
      <c r="G1575" s="5" t="s">
        <v>298</v>
      </c>
      <c r="H1575" s="5" t="s">
        <v>384</v>
      </c>
      <c r="I1575" s="5" t="s">
        <v>2695</v>
      </c>
      <c r="J1575" s="5" t="s">
        <v>20</v>
      </c>
      <c r="K1575" s="5" t="s">
        <v>32</v>
      </c>
      <c r="L1575" s="5" t="s">
        <v>39</v>
      </c>
      <c r="M1575" s="17">
        <v>76000</v>
      </c>
      <c r="N1575" s="17">
        <v>87000</v>
      </c>
      <c r="O1575" s="18">
        <v>81500</v>
      </c>
      <c r="P1575">
        <f t="shared" si="48"/>
        <v>0</v>
      </c>
      <c r="Q1575" t="str">
        <f t="shared" si="49"/>
        <v>Atlantic Canada</v>
      </c>
      <c r="R1575">
        <f>IF(Table5[[#This Row],[Position]]="Data Analyst",1,0)</f>
        <v>0</v>
      </c>
      <c r="S1575">
        <f>IF(Table5[[#This Row],[Position]]="Data Engineer",1,0)</f>
        <v>0</v>
      </c>
      <c r="T1575">
        <f>IF(Table5[[#This Row],[Position]]="Risk Analyst",1,0)</f>
        <v>0</v>
      </c>
      <c r="U1575">
        <f>IF(Table5[[#This Row],[Position]]="System Analyst",1,0)</f>
        <v>0</v>
      </c>
      <c r="V1575">
        <f>IF(Table5[[#This Row],[Position]]="Business Analyst",1,0)</f>
        <v>0</v>
      </c>
    </row>
    <row r="1576" spans="1:22" x14ac:dyDescent="0.2">
      <c r="A1576" s="4" t="s">
        <v>22</v>
      </c>
      <c r="B1576" s="4" t="s">
        <v>2696</v>
      </c>
      <c r="C1576" s="4" t="s">
        <v>50</v>
      </c>
      <c r="D1576" s="4" t="s">
        <v>2697</v>
      </c>
      <c r="E1576" s="4" t="s">
        <v>99</v>
      </c>
      <c r="F1576" s="4" t="s">
        <v>99</v>
      </c>
      <c r="G1576" s="4" t="s">
        <v>99</v>
      </c>
      <c r="H1576" s="4" t="s">
        <v>100</v>
      </c>
      <c r="I1576" s="4" t="s">
        <v>2698</v>
      </c>
      <c r="J1576" s="4" t="s">
        <v>20</v>
      </c>
      <c r="K1576" s="4" t="s">
        <v>32</v>
      </c>
      <c r="L1576" s="4" t="s">
        <v>101</v>
      </c>
      <c r="M1576" s="15">
        <v>60000</v>
      </c>
      <c r="N1576" s="15">
        <v>82000</v>
      </c>
      <c r="O1576" s="16">
        <v>71000</v>
      </c>
      <c r="P1576">
        <f t="shared" si="48"/>
        <v>0</v>
      </c>
      <c r="Q1576" t="str">
        <f t="shared" si="49"/>
        <v>Western Canada</v>
      </c>
      <c r="R1576">
        <f>IF(Table5[[#This Row],[Position]]="Data Analyst",1,0)</f>
        <v>0</v>
      </c>
      <c r="S1576">
        <f>IF(Table5[[#This Row],[Position]]="Data Engineer",1,0)</f>
        <v>0</v>
      </c>
      <c r="T1576">
        <f>IF(Table5[[#This Row],[Position]]="Risk Analyst",1,0)</f>
        <v>0</v>
      </c>
      <c r="U1576">
        <f>IF(Table5[[#This Row],[Position]]="System Analyst",1,0)</f>
        <v>0</v>
      </c>
      <c r="V1576">
        <f>IF(Table5[[#This Row],[Position]]="Business Analyst",1,0)</f>
        <v>0</v>
      </c>
    </row>
    <row r="1577" spans="1:22" x14ac:dyDescent="0.2">
      <c r="A1577" s="5" t="s">
        <v>13</v>
      </c>
      <c r="B1577" s="5" t="s">
        <v>2702</v>
      </c>
      <c r="C1577" s="5" t="s">
        <v>50</v>
      </c>
      <c r="D1577" s="5" t="s">
        <v>2703</v>
      </c>
      <c r="E1577" s="5" t="s">
        <v>37</v>
      </c>
      <c r="F1577" s="5" t="s">
        <v>37</v>
      </c>
      <c r="G1577" s="5" t="s">
        <v>37</v>
      </c>
      <c r="H1577" s="5" t="s">
        <v>31</v>
      </c>
      <c r="I1577" s="5" t="s">
        <v>2704</v>
      </c>
      <c r="J1577" s="5" t="s">
        <v>20</v>
      </c>
      <c r="K1577" s="5" t="s">
        <v>32</v>
      </c>
      <c r="L1577" s="5" t="s">
        <v>46</v>
      </c>
      <c r="M1577" s="17">
        <v>71000</v>
      </c>
      <c r="N1577" s="17">
        <v>80000</v>
      </c>
      <c r="O1577" s="18">
        <v>75500</v>
      </c>
      <c r="P1577">
        <f t="shared" si="48"/>
        <v>0</v>
      </c>
      <c r="Q1577" t="str">
        <f t="shared" si="49"/>
        <v>Central Canada</v>
      </c>
      <c r="R1577">
        <f>IF(Table5[[#This Row],[Position]]="Data Analyst",1,0)</f>
        <v>0</v>
      </c>
      <c r="S1577">
        <f>IF(Table5[[#This Row],[Position]]="Data Engineer",1,0)</f>
        <v>0</v>
      </c>
      <c r="T1577">
        <f>IF(Table5[[#This Row],[Position]]="Risk Analyst",1,0)</f>
        <v>0</v>
      </c>
      <c r="U1577">
        <f>IF(Table5[[#This Row],[Position]]="System Analyst",1,0)</f>
        <v>0</v>
      </c>
      <c r="V1577">
        <f>IF(Table5[[#This Row],[Position]]="Business Analyst",1,0)</f>
        <v>0</v>
      </c>
    </row>
    <row r="1578" spans="1:22" x14ac:dyDescent="0.2">
      <c r="A1578" s="4" t="s">
        <v>48</v>
      </c>
      <c r="B1578" s="4" t="s">
        <v>1325</v>
      </c>
      <c r="C1578" s="4" t="s">
        <v>50</v>
      </c>
      <c r="D1578" s="4" t="s">
        <v>1326</v>
      </c>
      <c r="E1578" s="4" t="s">
        <v>1327</v>
      </c>
      <c r="F1578" s="4" t="s">
        <v>1327</v>
      </c>
      <c r="G1578" s="4" t="s">
        <v>1327</v>
      </c>
      <c r="H1578" s="4" t="s">
        <v>53</v>
      </c>
      <c r="I1578" s="4" t="s">
        <v>2705</v>
      </c>
      <c r="J1578" s="4" t="s">
        <v>20</v>
      </c>
      <c r="K1578" s="4" t="s">
        <v>32</v>
      </c>
      <c r="L1578" s="4" t="s">
        <v>33</v>
      </c>
      <c r="M1578" s="15">
        <v>94494.399999999994</v>
      </c>
      <c r="N1578" s="15">
        <v>111633.60000000001</v>
      </c>
      <c r="O1578" s="16">
        <v>103064</v>
      </c>
      <c r="P1578">
        <f t="shared" si="48"/>
        <v>0</v>
      </c>
      <c r="Q1578" t="str">
        <f t="shared" si="49"/>
        <v>Western Canada</v>
      </c>
      <c r="R1578">
        <f>IF(Table5[[#This Row],[Position]]="Data Analyst",1,0)</f>
        <v>0</v>
      </c>
      <c r="S1578">
        <f>IF(Table5[[#This Row],[Position]]="Data Engineer",1,0)</f>
        <v>0</v>
      </c>
      <c r="T1578">
        <f>IF(Table5[[#This Row],[Position]]="Risk Analyst",1,0)</f>
        <v>0</v>
      </c>
      <c r="U1578">
        <f>IF(Table5[[#This Row],[Position]]="System Analyst",1,0)</f>
        <v>0</v>
      </c>
      <c r="V1578">
        <f>IF(Table5[[#This Row],[Position]]="Business Analyst",1,0)</f>
        <v>0</v>
      </c>
    </row>
    <row r="1579" spans="1:22" x14ac:dyDescent="0.2">
      <c r="A1579" s="5" t="s">
        <v>48</v>
      </c>
      <c r="B1579" s="5" t="s">
        <v>2706</v>
      </c>
      <c r="C1579" s="5" t="s">
        <v>23</v>
      </c>
      <c r="D1579" s="5" t="s">
        <v>404</v>
      </c>
      <c r="E1579" s="5" t="s">
        <v>37</v>
      </c>
      <c r="F1579" s="5" t="s">
        <v>37</v>
      </c>
      <c r="G1579" s="5" t="s">
        <v>37</v>
      </c>
      <c r="H1579" s="5" t="s">
        <v>31</v>
      </c>
      <c r="I1579" s="5" t="s">
        <v>2707</v>
      </c>
      <c r="J1579" s="5" t="s">
        <v>20</v>
      </c>
      <c r="K1579" s="5" t="s">
        <v>32</v>
      </c>
      <c r="L1579" s="5" t="s">
        <v>21</v>
      </c>
      <c r="M1579" s="17">
        <v>55000</v>
      </c>
      <c r="N1579" s="17">
        <v>71000</v>
      </c>
      <c r="O1579" s="18">
        <v>63000</v>
      </c>
      <c r="P1579">
        <f t="shared" si="48"/>
        <v>0</v>
      </c>
      <c r="Q1579" t="str">
        <f t="shared" si="49"/>
        <v>Central Canada</v>
      </c>
      <c r="R1579">
        <f>IF(Table5[[#This Row],[Position]]="Data Analyst",1,0)</f>
        <v>0</v>
      </c>
      <c r="S1579">
        <f>IF(Table5[[#This Row],[Position]]="Data Engineer",1,0)</f>
        <v>0</v>
      </c>
      <c r="T1579">
        <f>IF(Table5[[#This Row],[Position]]="Risk Analyst",1,0)</f>
        <v>0</v>
      </c>
      <c r="U1579">
        <f>IF(Table5[[#This Row],[Position]]="System Analyst",1,0)</f>
        <v>0</v>
      </c>
      <c r="V1579">
        <f>IF(Table5[[#This Row],[Position]]="Business Analyst",1,0)</f>
        <v>1</v>
      </c>
    </row>
    <row r="1580" spans="1:22" x14ac:dyDescent="0.2">
      <c r="A1580" s="4" t="s">
        <v>88</v>
      </c>
      <c r="B1580" s="4" t="s">
        <v>645</v>
      </c>
      <c r="C1580" s="4" t="s">
        <v>28</v>
      </c>
      <c r="D1580" s="4" t="s">
        <v>2708</v>
      </c>
      <c r="E1580" s="4" t="s">
        <v>216</v>
      </c>
      <c r="F1580" s="4" t="s">
        <v>216</v>
      </c>
      <c r="G1580" s="4" t="s">
        <v>216</v>
      </c>
      <c r="H1580" s="4" t="s">
        <v>53</v>
      </c>
      <c r="I1580" s="4" t="s">
        <v>2029</v>
      </c>
      <c r="J1580" s="4" t="s">
        <v>20</v>
      </c>
      <c r="K1580" s="4" t="s">
        <v>32</v>
      </c>
      <c r="L1580" s="4" t="s">
        <v>241</v>
      </c>
      <c r="M1580" s="15">
        <v>83200</v>
      </c>
      <c r="N1580" s="15">
        <v>83200</v>
      </c>
      <c r="O1580" s="16">
        <v>83200</v>
      </c>
      <c r="P1580">
        <f t="shared" si="48"/>
        <v>0</v>
      </c>
      <c r="Q1580" t="str">
        <f t="shared" si="49"/>
        <v>Western Canada</v>
      </c>
      <c r="R1580">
        <f>IF(Table5[[#This Row],[Position]]="Data Analyst",1,0)</f>
        <v>1</v>
      </c>
      <c r="S1580">
        <f>IF(Table5[[#This Row],[Position]]="Data Engineer",1,0)</f>
        <v>0</v>
      </c>
      <c r="T1580">
        <f>IF(Table5[[#This Row],[Position]]="Risk Analyst",1,0)</f>
        <v>0</v>
      </c>
      <c r="U1580">
        <f>IF(Table5[[#This Row],[Position]]="System Analyst",1,0)</f>
        <v>0</v>
      </c>
      <c r="V1580">
        <f>IF(Table5[[#This Row],[Position]]="Business Analyst",1,0)</f>
        <v>0</v>
      </c>
    </row>
    <row r="1581" spans="1:22" x14ac:dyDescent="0.2">
      <c r="A1581" s="5" t="s">
        <v>105</v>
      </c>
      <c r="B1581" s="5" t="s">
        <v>796</v>
      </c>
      <c r="C1581" s="5" t="s">
        <v>28</v>
      </c>
      <c r="D1581" s="5" t="s">
        <v>693</v>
      </c>
      <c r="E1581" s="5" t="s">
        <v>1835</v>
      </c>
      <c r="F1581" s="5" t="s">
        <v>1835</v>
      </c>
      <c r="G1581" s="5" t="s">
        <v>1835</v>
      </c>
      <c r="H1581" s="5" t="s">
        <v>146</v>
      </c>
      <c r="I1581" s="5" t="s">
        <v>2709</v>
      </c>
      <c r="J1581" s="5" t="s">
        <v>45</v>
      </c>
      <c r="K1581" s="5" t="s">
        <v>32</v>
      </c>
      <c r="L1581" s="5" t="s">
        <v>21</v>
      </c>
      <c r="M1581" s="17">
        <v>60000</v>
      </c>
      <c r="N1581" s="17">
        <v>70000</v>
      </c>
      <c r="O1581" s="18">
        <v>65000</v>
      </c>
      <c r="P1581">
        <f t="shared" si="48"/>
        <v>0</v>
      </c>
      <c r="Q1581" t="str">
        <f t="shared" si="49"/>
        <v>Central Canada</v>
      </c>
      <c r="R1581">
        <f>IF(Table5[[#This Row],[Position]]="Data Analyst",1,0)</f>
        <v>1</v>
      </c>
      <c r="S1581">
        <f>IF(Table5[[#This Row],[Position]]="Data Engineer",1,0)</f>
        <v>0</v>
      </c>
      <c r="T1581">
        <f>IF(Table5[[#This Row],[Position]]="Risk Analyst",1,0)</f>
        <v>0</v>
      </c>
      <c r="U1581">
        <f>IF(Table5[[#This Row],[Position]]="System Analyst",1,0)</f>
        <v>0</v>
      </c>
      <c r="V1581">
        <f>IF(Table5[[#This Row],[Position]]="Business Analyst",1,0)</f>
        <v>0</v>
      </c>
    </row>
    <row r="1582" spans="1:22" x14ac:dyDescent="0.2">
      <c r="A1582" s="4" t="s">
        <v>81</v>
      </c>
      <c r="B1582" s="4" t="s">
        <v>627</v>
      </c>
      <c r="C1582" s="4" t="s">
        <v>23</v>
      </c>
      <c r="D1582" s="4" t="s">
        <v>628</v>
      </c>
      <c r="E1582" s="4" t="s">
        <v>63</v>
      </c>
      <c r="F1582" s="4" t="s">
        <v>63</v>
      </c>
      <c r="G1582" s="4" t="s">
        <v>63</v>
      </c>
      <c r="H1582" s="4" t="s">
        <v>53</v>
      </c>
      <c r="I1582" s="4" t="s">
        <v>2007</v>
      </c>
      <c r="J1582" s="4" t="s">
        <v>45</v>
      </c>
      <c r="K1582" s="4" t="s">
        <v>32</v>
      </c>
      <c r="L1582" s="4" t="s">
        <v>46</v>
      </c>
      <c r="M1582" s="15">
        <v>70000</v>
      </c>
      <c r="N1582" s="15">
        <v>70000</v>
      </c>
      <c r="O1582" s="16">
        <v>70000</v>
      </c>
      <c r="P1582">
        <f t="shared" si="48"/>
        <v>0</v>
      </c>
      <c r="Q1582" t="str">
        <f t="shared" si="49"/>
        <v>Western Canada</v>
      </c>
      <c r="R1582">
        <f>IF(Table5[[#This Row],[Position]]="Data Analyst",1,0)</f>
        <v>0</v>
      </c>
      <c r="S1582">
        <f>IF(Table5[[#This Row],[Position]]="Data Engineer",1,0)</f>
        <v>0</v>
      </c>
      <c r="T1582">
        <f>IF(Table5[[#This Row],[Position]]="Risk Analyst",1,0)</f>
        <v>0</v>
      </c>
      <c r="U1582">
        <f>IF(Table5[[#This Row],[Position]]="System Analyst",1,0)</f>
        <v>0</v>
      </c>
      <c r="V1582">
        <f>IF(Table5[[#This Row],[Position]]="Business Analyst",1,0)</f>
        <v>1</v>
      </c>
    </row>
    <row r="1583" spans="1:22" x14ac:dyDescent="0.2">
      <c r="A1583" s="5" t="s">
        <v>48</v>
      </c>
      <c r="B1583" s="5" t="s">
        <v>2710</v>
      </c>
      <c r="C1583" s="5" t="s">
        <v>23</v>
      </c>
      <c r="D1583" s="5" t="s">
        <v>2711</v>
      </c>
      <c r="E1583" s="5" t="s">
        <v>2712</v>
      </c>
      <c r="F1583" s="5" t="s">
        <v>2712</v>
      </c>
      <c r="G1583" s="5" t="s">
        <v>2712</v>
      </c>
      <c r="H1583" s="5" t="s">
        <v>100</v>
      </c>
      <c r="I1583" s="5" t="s">
        <v>2713</v>
      </c>
      <c r="J1583" s="5" t="s">
        <v>20</v>
      </c>
      <c r="K1583" s="5" t="s">
        <v>32</v>
      </c>
      <c r="L1583" s="5" t="s">
        <v>21</v>
      </c>
      <c r="M1583" s="17">
        <v>57000</v>
      </c>
      <c r="N1583" s="17">
        <v>63000</v>
      </c>
      <c r="O1583" s="18">
        <v>60000</v>
      </c>
      <c r="P1583">
        <f t="shared" si="48"/>
        <v>0</v>
      </c>
      <c r="Q1583" t="str">
        <f t="shared" si="49"/>
        <v>Western Canada</v>
      </c>
      <c r="R1583">
        <f>IF(Table5[[#This Row],[Position]]="Data Analyst",1,0)</f>
        <v>0</v>
      </c>
      <c r="S1583">
        <f>IF(Table5[[#This Row],[Position]]="Data Engineer",1,0)</f>
        <v>0</v>
      </c>
      <c r="T1583">
        <f>IF(Table5[[#This Row],[Position]]="Risk Analyst",1,0)</f>
        <v>0</v>
      </c>
      <c r="U1583">
        <f>IF(Table5[[#This Row],[Position]]="System Analyst",1,0)</f>
        <v>0</v>
      </c>
      <c r="V1583">
        <f>IF(Table5[[#This Row],[Position]]="Business Analyst",1,0)</f>
        <v>1</v>
      </c>
    </row>
    <row r="1584" spans="1:22" x14ac:dyDescent="0.2">
      <c r="A1584" s="4" t="s">
        <v>26</v>
      </c>
      <c r="B1584" s="4" t="s">
        <v>2714</v>
      </c>
      <c r="C1584" s="4" t="s">
        <v>28</v>
      </c>
      <c r="D1584" s="4" t="s">
        <v>1018</v>
      </c>
      <c r="E1584" s="4" t="s">
        <v>2542</v>
      </c>
      <c r="F1584" s="4" t="s">
        <v>2542</v>
      </c>
      <c r="G1584" s="4" t="s">
        <v>2542</v>
      </c>
      <c r="H1584" s="4" t="s">
        <v>146</v>
      </c>
      <c r="I1584" s="4" t="s">
        <v>2543</v>
      </c>
      <c r="J1584" s="4" t="s">
        <v>20</v>
      </c>
      <c r="K1584" s="4" t="s">
        <v>32</v>
      </c>
      <c r="L1584" s="4" t="s">
        <v>46</v>
      </c>
      <c r="M1584" s="15">
        <v>137280</v>
      </c>
      <c r="N1584" s="15">
        <v>180000</v>
      </c>
      <c r="O1584" s="16">
        <v>158640</v>
      </c>
      <c r="P1584">
        <f t="shared" si="48"/>
        <v>0</v>
      </c>
      <c r="Q1584" t="str">
        <f t="shared" si="49"/>
        <v>Central Canada</v>
      </c>
      <c r="R1584">
        <f>IF(Table5[[#This Row],[Position]]="Data Analyst",1,0)</f>
        <v>1</v>
      </c>
      <c r="S1584">
        <f>IF(Table5[[#This Row],[Position]]="Data Engineer",1,0)</f>
        <v>0</v>
      </c>
      <c r="T1584">
        <f>IF(Table5[[#This Row],[Position]]="Risk Analyst",1,0)</f>
        <v>0</v>
      </c>
      <c r="U1584">
        <f>IF(Table5[[#This Row],[Position]]="System Analyst",1,0)</f>
        <v>0</v>
      </c>
      <c r="V1584">
        <f>IF(Table5[[#This Row],[Position]]="Business Analyst",1,0)</f>
        <v>0</v>
      </c>
    </row>
    <row r="1585" spans="1:22" x14ac:dyDescent="0.2">
      <c r="A1585" s="5" t="s">
        <v>13</v>
      </c>
      <c r="B1585" s="5" t="s">
        <v>798</v>
      </c>
      <c r="C1585" s="5" t="s">
        <v>90</v>
      </c>
      <c r="D1585" s="5" t="s">
        <v>1494</v>
      </c>
      <c r="E1585" s="5" t="s">
        <v>216</v>
      </c>
      <c r="F1585" s="5" t="s">
        <v>216</v>
      </c>
      <c r="G1585" s="5" t="s">
        <v>216</v>
      </c>
      <c r="H1585" s="5" t="s">
        <v>53</v>
      </c>
      <c r="I1585" s="5" t="s">
        <v>2715</v>
      </c>
      <c r="J1585" s="5" t="s">
        <v>20</v>
      </c>
      <c r="K1585" s="5" t="s">
        <v>32</v>
      </c>
      <c r="L1585" s="5" t="s">
        <v>21</v>
      </c>
      <c r="M1585" s="17">
        <v>79040</v>
      </c>
      <c r="N1585" s="17">
        <v>79040</v>
      </c>
      <c r="O1585" s="18">
        <v>79040</v>
      </c>
      <c r="P1585">
        <f t="shared" si="48"/>
        <v>0</v>
      </c>
      <c r="Q1585" t="str">
        <f t="shared" si="49"/>
        <v>Western Canada</v>
      </c>
      <c r="R1585">
        <f>IF(Table5[[#This Row],[Position]]="Data Analyst",1,0)</f>
        <v>0</v>
      </c>
      <c r="S1585">
        <f>IF(Table5[[#This Row],[Position]]="Data Engineer",1,0)</f>
        <v>0</v>
      </c>
      <c r="T1585">
        <f>IF(Table5[[#This Row],[Position]]="Risk Analyst",1,0)</f>
        <v>0</v>
      </c>
      <c r="U1585">
        <f>IF(Table5[[#This Row],[Position]]="System Analyst",1,0)</f>
        <v>1</v>
      </c>
      <c r="V1585">
        <f>IF(Table5[[#This Row],[Position]]="Business Analyst",1,0)</f>
        <v>0</v>
      </c>
    </row>
    <row r="1586" spans="1:22" x14ac:dyDescent="0.2">
      <c r="A1586" s="4" t="s">
        <v>55</v>
      </c>
      <c r="B1586" s="4" t="s">
        <v>1186</v>
      </c>
      <c r="C1586" s="4" t="s">
        <v>1187</v>
      </c>
      <c r="D1586" s="4" t="s">
        <v>1188</v>
      </c>
      <c r="E1586" s="4" t="s">
        <v>2716</v>
      </c>
      <c r="F1586" s="4" t="s">
        <v>2716</v>
      </c>
      <c r="G1586" s="4" t="s">
        <v>2716</v>
      </c>
      <c r="H1586" s="4" t="s">
        <v>53</v>
      </c>
      <c r="I1586" s="4" t="s">
        <v>2717</v>
      </c>
      <c r="J1586" s="4" t="s">
        <v>45</v>
      </c>
      <c r="K1586" s="4" t="s">
        <v>32</v>
      </c>
      <c r="L1586" s="4" t="s">
        <v>33</v>
      </c>
      <c r="M1586" s="15">
        <v>68000</v>
      </c>
      <c r="N1586" s="15">
        <v>88300</v>
      </c>
      <c r="O1586" s="16">
        <v>78150</v>
      </c>
      <c r="P1586">
        <f t="shared" si="48"/>
        <v>0</v>
      </c>
      <c r="Q1586" t="str">
        <f t="shared" si="49"/>
        <v>Western Canada</v>
      </c>
      <c r="R1586">
        <f>IF(Table5[[#This Row],[Position]]="Data Analyst",1,0)</f>
        <v>0</v>
      </c>
      <c r="S1586">
        <f>IF(Table5[[#This Row],[Position]]="Data Engineer",1,0)</f>
        <v>0</v>
      </c>
      <c r="T1586">
        <f>IF(Table5[[#This Row],[Position]]="Risk Analyst",1,0)</f>
        <v>0</v>
      </c>
      <c r="U1586">
        <f>IF(Table5[[#This Row],[Position]]="System Analyst",1,0)</f>
        <v>0</v>
      </c>
      <c r="V1586">
        <f>IF(Table5[[#This Row],[Position]]="Business Analyst",1,0)</f>
        <v>0</v>
      </c>
    </row>
    <row r="1587" spans="1:22" x14ac:dyDescent="0.2">
      <c r="A1587" s="5" t="s">
        <v>88</v>
      </c>
      <c r="B1587" s="5" t="s">
        <v>1247</v>
      </c>
      <c r="C1587" s="5" t="s">
        <v>90</v>
      </c>
      <c r="D1587" s="5" t="s">
        <v>1248</v>
      </c>
      <c r="E1587" s="5" t="s">
        <v>260</v>
      </c>
      <c r="F1587" s="5" t="s">
        <v>260</v>
      </c>
      <c r="G1587" s="5" t="s">
        <v>260</v>
      </c>
      <c r="H1587" s="5" t="s">
        <v>186</v>
      </c>
      <c r="I1587" s="5" t="s">
        <v>2718</v>
      </c>
      <c r="J1587" s="5" t="s">
        <v>20</v>
      </c>
      <c r="K1587" s="5" t="s">
        <v>32</v>
      </c>
      <c r="L1587" s="5" t="s">
        <v>21</v>
      </c>
      <c r="M1587" s="17">
        <v>68000</v>
      </c>
      <c r="N1587" s="17">
        <v>79000</v>
      </c>
      <c r="O1587" s="18">
        <v>73500</v>
      </c>
      <c r="P1587">
        <f t="shared" si="48"/>
        <v>0</v>
      </c>
      <c r="Q1587" t="str">
        <f t="shared" si="49"/>
        <v>Atlantic Canada</v>
      </c>
      <c r="R1587">
        <f>IF(Table5[[#This Row],[Position]]="Data Analyst",1,0)</f>
        <v>0</v>
      </c>
      <c r="S1587">
        <f>IF(Table5[[#This Row],[Position]]="Data Engineer",1,0)</f>
        <v>0</v>
      </c>
      <c r="T1587">
        <f>IF(Table5[[#This Row],[Position]]="Risk Analyst",1,0)</f>
        <v>0</v>
      </c>
      <c r="U1587">
        <f>IF(Table5[[#This Row],[Position]]="System Analyst",1,0)</f>
        <v>1</v>
      </c>
      <c r="V1587">
        <f>IF(Table5[[#This Row],[Position]]="Business Analyst",1,0)</f>
        <v>0</v>
      </c>
    </row>
    <row r="1588" spans="1:22" x14ac:dyDescent="0.2">
      <c r="A1588" s="4" t="s">
        <v>424</v>
      </c>
      <c r="B1588" s="4" t="s">
        <v>450</v>
      </c>
      <c r="C1588" s="4" t="s">
        <v>50</v>
      </c>
      <c r="D1588" s="4" t="s">
        <v>863</v>
      </c>
      <c r="E1588" s="4" t="s">
        <v>864</v>
      </c>
      <c r="F1588" s="4" t="s">
        <v>864</v>
      </c>
      <c r="G1588" s="4" t="s">
        <v>864</v>
      </c>
      <c r="H1588" s="4" t="s">
        <v>100</v>
      </c>
      <c r="I1588" s="4" t="s">
        <v>2719</v>
      </c>
      <c r="J1588" s="4" t="s">
        <v>20</v>
      </c>
      <c r="K1588" s="4" t="s">
        <v>32</v>
      </c>
      <c r="L1588" s="4" t="s">
        <v>33</v>
      </c>
      <c r="M1588" s="15">
        <v>87360</v>
      </c>
      <c r="N1588" s="15">
        <v>87360</v>
      </c>
      <c r="O1588" s="16">
        <v>87360</v>
      </c>
      <c r="P1588">
        <f t="shared" si="48"/>
        <v>0</v>
      </c>
      <c r="Q1588" t="str">
        <f t="shared" si="49"/>
        <v>Western Canada</v>
      </c>
      <c r="R1588">
        <f>IF(Table5[[#This Row],[Position]]="Data Analyst",1,0)</f>
        <v>0</v>
      </c>
      <c r="S1588">
        <f>IF(Table5[[#This Row],[Position]]="Data Engineer",1,0)</f>
        <v>0</v>
      </c>
      <c r="T1588">
        <f>IF(Table5[[#This Row],[Position]]="Risk Analyst",1,0)</f>
        <v>0</v>
      </c>
      <c r="U1588">
        <f>IF(Table5[[#This Row],[Position]]="System Analyst",1,0)</f>
        <v>0</v>
      </c>
      <c r="V1588">
        <f>IF(Table5[[#This Row],[Position]]="Business Analyst",1,0)</f>
        <v>0</v>
      </c>
    </row>
    <row r="1589" spans="1:22" x14ac:dyDescent="0.2">
      <c r="A1589" s="5" t="s">
        <v>55</v>
      </c>
      <c r="B1589" s="5" t="s">
        <v>1451</v>
      </c>
      <c r="C1589" s="5" t="s">
        <v>50</v>
      </c>
      <c r="D1589" s="5" t="s">
        <v>794</v>
      </c>
      <c r="E1589" s="5" t="s">
        <v>600</v>
      </c>
      <c r="F1589" s="5" t="s">
        <v>600</v>
      </c>
      <c r="G1589" s="5" t="s">
        <v>600</v>
      </c>
      <c r="H1589" s="5" t="s">
        <v>31</v>
      </c>
      <c r="I1589" s="5" t="s">
        <v>2720</v>
      </c>
      <c r="J1589" s="5" t="s">
        <v>20</v>
      </c>
      <c r="K1589" s="5" t="s">
        <v>32</v>
      </c>
      <c r="L1589" s="5" t="s">
        <v>21</v>
      </c>
      <c r="M1589" s="17">
        <v>50000</v>
      </c>
      <c r="N1589" s="17">
        <v>57200</v>
      </c>
      <c r="O1589" s="18">
        <v>53600</v>
      </c>
      <c r="P1589">
        <f t="shared" si="48"/>
        <v>0</v>
      </c>
      <c r="Q1589" t="str">
        <f t="shared" si="49"/>
        <v>Central Canada</v>
      </c>
      <c r="R1589">
        <f>IF(Table5[[#This Row],[Position]]="Data Analyst",1,0)</f>
        <v>0</v>
      </c>
      <c r="S1589">
        <f>IF(Table5[[#This Row],[Position]]="Data Engineer",1,0)</f>
        <v>0</v>
      </c>
      <c r="T1589">
        <f>IF(Table5[[#This Row],[Position]]="Risk Analyst",1,0)</f>
        <v>0</v>
      </c>
      <c r="U1589">
        <f>IF(Table5[[#This Row],[Position]]="System Analyst",1,0)</f>
        <v>0</v>
      </c>
      <c r="V1589">
        <f>IF(Table5[[#This Row],[Position]]="Business Analyst",1,0)</f>
        <v>0</v>
      </c>
    </row>
    <row r="1590" spans="1:22" x14ac:dyDescent="0.2">
      <c r="A1590" s="4" t="s">
        <v>55</v>
      </c>
      <c r="B1590" s="4" t="s">
        <v>2721</v>
      </c>
      <c r="C1590" s="4" t="s">
        <v>221</v>
      </c>
      <c r="D1590" s="4" t="s">
        <v>2722</v>
      </c>
      <c r="E1590" s="4" t="s">
        <v>204</v>
      </c>
      <c r="F1590" s="4" t="s">
        <v>204</v>
      </c>
      <c r="G1590" s="4" t="s">
        <v>204</v>
      </c>
      <c r="H1590" s="4" t="s">
        <v>31</v>
      </c>
      <c r="I1590" s="4" t="s">
        <v>2723</v>
      </c>
      <c r="J1590" s="4" t="s">
        <v>223</v>
      </c>
      <c r="K1590" s="4" t="s">
        <v>32</v>
      </c>
      <c r="L1590" s="4" t="s">
        <v>21</v>
      </c>
      <c r="M1590" s="15">
        <v>51000</v>
      </c>
      <c r="N1590" s="15">
        <v>57200</v>
      </c>
      <c r="O1590" s="16">
        <v>54100</v>
      </c>
      <c r="P1590">
        <f t="shared" si="48"/>
        <v>0</v>
      </c>
      <c r="Q1590" t="str">
        <f t="shared" si="49"/>
        <v>Central Canada</v>
      </c>
      <c r="R1590">
        <f>IF(Table5[[#This Row],[Position]]="Data Analyst",1,0)</f>
        <v>0</v>
      </c>
      <c r="S1590">
        <f>IF(Table5[[#This Row],[Position]]="Data Engineer",1,0)</f>
        <v>0</v>
      </c>
      <c r="T1590">
        <f>IF(Table5[[#This Row],[Position]]="Risk Analyst",1,0)</f>
        <v>0</v>
      </c>
      <c r="U1590">
        <f>IF(Table5[[#This Row],[Position]]="System Analyst",1,0)</f>
        <v>0</v>
      </c>
      <c r="V1590">
        <f>IF(Table5[[#This Row],[Position]]="Business Analyst",1,0)</f>
        <v>0</v>
      </c>
    </row>
    <row r="1591" spans="1:22" x14ac:dyDescent="0.2">
      <c r="A1591" s="5" t="s">
        <v>48</v>
      </c>
      <c r="B1591" s="5" t="s">
        <v>756</v>
      </c>
      <c r="C1591" s="5" t="s">
        <v>50</v>
      </c>
      <c r="D1591" s="5" t="s">
        <v>203</v>
      </c>
      <c r="E1591" s="5" t="s">
        <v>37</v>
      </c>
      <c r="F1591" s="5" t="s">
        <v>37</v>
      </c>
      <c r="G1591" s="5" t="s">
        <v>37</v>
      </c>
      <c r="H1591" s="5" t="s">
        <v>31</v>
      </c>
      <c r="I1591" s="5" t="s">
        <v>2724</v>
      </c>
      <c r="J1591" s="5" t="s">
        <v>20</v>
      </c>
      <c r="K1591" s="5" t="s">
        <v>32</v>
      </c>
      <c r="L1591" s="5" t="s">
        <v>33</v>
      </c>
      <c r="M1591" s="17">
        <v>52000</v>
      </c>
      <c r="N1591" s="17">
        <v>59000</v>
      </c>
      <c r="O1591" s="18">
        <v>55500</v>
      </c>
      <c r="P1591">
        <f t="shared" si="48"/>
        <v>0</v>
      </c>
      <c r="Q1591" t="str">
        <f t="shared" si="49"/>
        <v>Central Canada</v>
      </c>
      <c r="R1591">
        <f>IF(Table5[[#This Row],[Position]]="Data Analyst",1,0)</f>
        <v>0</v>
      </c>
      <c r="S1591">
        <f>IF(Table5[[#This Row],[Position]]="Data Engineer",1,0)</f>
        <v>0</v>
      </c>
      <c r="T1591">
        <f>IF(Table5[[#This Row],[Position]]="Risk Analyst",1,0)</f>
        <v>0</v>
      </c>
      <c r="U1591">
        <f>IF(Table5[[#This Row],[Position]]="System Analyst",1,0)</f>
        <v>0</v>
      </c>
      <c r="V1591">
        <f>IF(Table5[[#This Row],[Position]]="Business Analyst",1,0)</f>
        <v>0</v>
      </c>
    </row>
    <row r="1592" spans="1:22" x14ac:dyDescent="0.2">
      <c r="A1592" s="4" t="s">
        <v>88</v>
      </c>
      <c r="B1592" s="4" t="s">
        <v>1273</v>
      </c>
      <c r="C1592" s="4" t="s">
        <v>90</v>
      </c>
      <c r="D1592" s="4" t="s">
        <v>2558</v>
      </c>
      <c r="E1592" s="4" t="s">
        <v>37</v>
      </c>
      <c r="F1592" s="4" t="s">
        <v>37</v>
      </c>
      <c r="G1592" s="4" t="s">
        <v>37</v>
      </c>
      <c r="H1592" s="4" t="s">
        <v>31</v>
      </c>
      <c r="I1592" s="4" t="s">
        <v>2725</v>
      </c>
      <c r="J1592" s="4" t="s">
        <v>20</v>
      </c>
      <c r="K1592" s="4" t="s">
        <v>32</v>
      </c>
      <c r="L1592" s="4" t="s">
        <v>21</v>
      </c>
      <c r="M1592" s="15">
        <v>70000</v>
      </c>
      <c r="N1592" s="15">
        <v>100000</v>
      </c>
      <c r="O1592" s="16">
        <v>85000</v>
      </c>
      <c r="P1592">
        <f t="shared" si="48"/>
        <v>0</v>
      </c>
      <c r="Q1592" t="str">
        <f t="shared" si="49"/>
        <v>Central Canada</v>
      </c>
      <c r="R1592">
        <f>IF(Table5[[#This Row],[Position]]="Data Analyst",1,0)</f>
        <v>0</v>
      </c>
      <c r="S1592">
        <f>IF(Table5[[#This Row],[Position]]="Data Engineer",1,0)</f>
        <v>0</v>
      </c>
      <c r="T1592">
        <f>IF(Table5[[#This Row],[Position]]="Risk Analyst",1,0)</f>
        <v>0</v>
      </c>
      <c r="U1592">
        <f>IF(Table5[[#This Row],[Position]]="System Analyst",1,0)</f>
        <v>1</v>
      </c>
      <c r="V1592">
        <f>IF(Table5[[#This Row],[Position]]="Business Analyst",1,0)</f>
        <v>0</v>
      </c>
    </row>
    <row r="1593" spans="1:22" x14ac:dyDescent="0.2">
      <c r="A1593" s="5" t="s">
        <v>81</v>
      </c>
      <c r="B1593" s="5" t="s">
        <v>217</v>
      </c>
      <c r="C1593" s="5" t="s">
        <v>23</v>
      </c>
      <c r="D1593" s="5" t="s">
        <v>639</v>
      </c>
      <c r="E1593" s="5" t="s">
        <v>2726</v>
      </c>
      <c r="F1593" s="5" t="s">
        <v>2726</v>
      </c>
      <c r="G1593" s="5" t="s">
        <v>2726</v>
      </c>
      <c r="H1593" s="5" t="s">
        <v>119</v>
      </c>
      <c r="I1593" s="5" t="s">
        <v>2727</v>
      </c>
      <c r="J1593" s="5" t="s">
        <v>45</v>
      </c>
      <c r="K1593" s="5" t="s">
        <v>32</v>
      </c>
      <c r="L1593" s="5" t="s">
        <v>46</v>
      </c>
      <c r="M1593" s="17">
        <v>88171.199999999997</v>
      </c>
      <c r="N1593" s="17">
        <v>107286.39999999999</v>
      </c>
      <c r="O1593" s="22">
        <v>97728.799999999901</v>
      </c>
      <c r="P1593">
        <f t="shared" si="48"/>
        <v>0</v>
      </c>
      <c r="Q1593" t="str">
        <f t="shared" si="49"/>
        <v>Western Canada</v>
      </c>
      <c r="R1593">
        <f>IF(Table5[[#This Row],[Position]]="Data Analyst",1,0)</f>
        <v>0</v>
      </c>
      <c r="S1593">
        <f>IF(Table5[[#This Row],[Position]]="Data Engineer",1,0)</f>
        <v>0</v>
      </c>
      <c r="T1593">
        <f>IF(Table5[[#This Row],[Position]]="Risk Analyst",1,0)</f>
        <v>0</v>
      </c>
      <c r="U1593">
        <f>IF(Table5[[#This Row],[Position]]="System Analyst",1,0)</f>
        <v>0</v>
      </c>
      <c r="V1593">
        <f>IF(Table5[[#This Row],[Position]]="Business Analyst",1,0)</f>
        <v>1</v>
      </c>
    </row>
    <row r="1594" spans="1:22" x14ac:dyDescent="0.2">
      <c r="A1594" s="4" t="s">
        <v>48</v>
      </c>
      <c r="B1594" s="4" t="s">
        <v>565</v>
      </c>
      <c r="C1594" s="4" t="s">
        <v>50</v>
      </c>
      <c r="D1594" s="4" t="s">
        <v>2646</v>
      </c>
      <c r="E1594" s="4" t="s">
        <v>154</v>
      </c>
      <c r="F1594" s="4" t="s">
        <v>154</v>
      </c>
      <c r="G1594" s="4" t="s">
        <v>154</v>
      </c>
      <c r="H1594" s="4" t="s">
        <v>31</v>
      </c>
      <c r="I1594" s="4" t="s">
        <v>2728</v>
      </c>
      <c r="J1594" s="4" t="s">
        <v>20</v>
      </c>
      <c r="K1594" s="4" t="s">
        <v>32</v>
      </c>
      <c r="L1594" s="4" t="s">
        <v>33</v>
      </c>
      <c r="M1594" s="15">
        <v>61000</v>
      </c>
      <c r="N1594" s="15">
        <v>61000</v>
      </c>
      <c r="O1594" s="16">
        <v>61000</v>
      </c>
      <c r="P1594">
        <f t="shared" si="48"/>
        <v>0</v>
      </c>
      <c r="Q1594" t="str">
        <f t="shared" si="49"/>
        <v>Central Canada</v>
      </c>
      <c r="R1594">
        <f>IF(Table5[[#This Row],[Position]]="Data Analyst",1,0)</f>
        <v>0</v>
      </c>
      <c r="S1594">
        <f>IF(Table5[[#This Row],[Position]]="Data Engineer",1,0)</f>
        <v>0</v>
      </c>
      <c r="T1594">
        <f>IF(Table5[[#This Row],[Position]]="Risk Analyst",1,0)</f>
        <v>0</v>
      </c>
      <c r="U1594">
        <f>IF(Table5[[#This Row],[Position]]="System Analyst",1,0)</f>
        <v>0</v>
      </c>
      <c r="V1594">
        <f>IF(Table5[[#This Row],[Position]]="Business Analyst",1,0)</f>
        <v>0</v>
      </c>
    </row>
    <row r="1595" spans="1:22" x14ac:dyDescent="0.2">
      <c r="A1595" s="5" t="s">
        <v>424</v>
      </c>
      <c r="B1595" s="5" t="s">
        <v>450</v>
      </c>
      <c r="C1595" s="5" t="s">
        <v>50</v>
      </c>
      <c r="D1595" s="5" t="s">
        <v>2729</v>
      </c>
      <c r="E1595" s="5" t="s">
        <v>316</v>
      </c>
      <c r="F1595" s="5" t="s">
        <v>316</v>
      </c>
      <c r="G1595" s="5" t="s">
        <v>316</v>
      </c>
      <c r="H1595" s="5" t="s">
        <v>31</v>
      </c>
      <c r="I1595" s="5" t="s">
        <v>2029</v>
      </c>
      <c r="J1595" s="5" t="s">
        <v>20</v>
      </c>
      <c r="K1595" s="5" t="s">
        <v>32</v>
      </c>
      <c r="L1595" s="5" t="s">
        <v>21</v>
      </c>
      <c r="M1595" s="17">
        <v>89440</v>
      </c>
      <c r="N1595" s="17">
        <v>89440</v>
      </c>
      <c r="O1595" s="18">
        <v>89440</v>
      </c>
      <c r="P1595">
        <f t="shared" si="48"/>
        <v>0</v>
      </c>
      <c r="Q1595" t="str">
        <f t="shared" si="49"/>
        <v>Central Canada</v>
      </c>
      <c r="R1595">
        <f>IF(Table5[[#This Row],[Position]]="Data Analyst",1,0)</f>
        <v>0</v>
      </c>
      <c r="S1595">
        <f>IF(Table5[[#This Row],[Position]]="Data Engineer",1,0)</f>
        <v>0</v>
      </c>
      <c r="T1595">
        <f>IF(Table5[[#This Row],[Position]]="Risk Analyst",1,0)</f>
        <v>0</v>
      </c>
      <c r="U1595">
        <f>IF(Table5[[#This Row],[Position]]="System Analyst",1,0)</f>
        <v>0</v>
      </c>
      <c r="V1595">
        <f>IF(Table5[[#This Row],[Position]]="Business Analyst",1,0)</f>
        <v>0</v>
      </c>
    </row>
    <row r="1596" spans="1:22" x14ac:dyDescent="0.2">
      <c r="A1596" s="4" t="s">
        <v>105</v>
      </c>
      <c r="B1596" s="4" t="s">
        <v>1220</v>
      </c>
      <c r="C1596" s="4" t="s">
        <v>50</v>
      </c>
      <c r="D1596" s="4" t="s">
        <v>1194</v>
      </c>
      <c r="E1596" s="4" t="s">
        <v>37</v>
      </c>
      <c r="F1596" s="4" t="s">
        <v>37</v>
      </c>
      <c r="G1596" s="4" t="s">
        <v>37</v>
      </c>
      <c r="H1596" s="4" t="s">
        <v>31</v>
      </c>
      <c r="I1596" s="4" t="s">
        <v>2730</v>
      </c>
      <c r="J1596" s="4" t="s">
        <v>20</v>
      </c>
      <c r="K1596" s="4" t="s">
        <v>32</v>
      </c>
      <c r="L1596" s="4" t="s">
        <v>21</v>
      </c>
      <c r="M1596" s="15">
        <v>80000</v>
      </c>
      <c r="N1596" s="15">
        <v>105000</v>
      </c>
      <c r="O1596" s="16">
        <v>92500</v>
      </c>
      <c r="P1596">
        <f t="shared" si="48"/>
        <v>0</v>
      </c>
      <c r="Q1596" t="str">
        <f t="shared" si="49"/>
        <v>Central Canada</v>
      </c>
      <c r="R1596">
        <f>IF(Table5[[#This Row],[Position]]="Data Analyst",1,0)</f>
        <v>0</v>
      </c>
      <c r="S1596">
        <f>IF(Table5[[#This Row],[Position]]="Data Engineer",1,0)</f>
        <v>0</v>
      </c>
      <c r="T1596">
        <f>IF(Table5[[#This Row],[Position]]="Risk Analyst",1,0)</f>
        <v>0</v>
      </c>
      <c r="U1596">
        <f>IF(Table5[[#This Row],[Position]]="System Analyst",1,0)</f>
        <v>0</v>
      </c>
      <c r="V1596">
        <f>IF(Table5[[#This Row],[Position]]="Business Analyst",1,0)</f>
        <v>0</v>
      </c>
    </row>
    <row r="1597" spans="1:22" x14ac:dyDescent="0.2">
      <c r="A1597" s="5" t="s">
        <v>13</v>
      </c>
      <c r="B1597" s="5" t="s">
        <v>2731</v>
      </c>
      <c r="C1597" s="5" t="s">
        <v>28</v>
      </c>
      <c r="D1597" s="5" t="s">
        <v>1574</v>
      </c>
      <c r="E1597" s="5" t="s">
        <v>63</v>
      </c>
      <c r="F1597" s="5" t="s">
        <v>63</v>
      </c>
      <c r="G1597" s="5" t="s">
        <v>63</v>
      </c>
      <c r="H1597" s="5" t="s">
        <v>53</v>
      </c>
      <c r="I1597" s="5" t="s">
        <v>2732</v>
      </c>
      <c r="J1597" s="5" t="s">
        <v>20</v>
      </c>
      <c r="K1597" s="5" t="s">
        <v>32</v>
      </c>
      <c r="L1597" s="5" t="s">
        <v>21</v>
      </c>
      <c r="M1597" s="17">
        <v>72000</v>
      </c>
      <c r="N1597" s="17">
        <v>104000</v>
      </c>
      <c r="O1597" s="18">
        <v>88000</v>
      </c>
      <c r="P1597">
        <f t="shared" si="48"/>
        <v>0</v>
      </c>
      <c r="Q1597" t="str">
        <f t="shared" si="49"/>
        <v>Western Canada</v>
      </c>
      <c r="R1597">
        <f>IF(Table5[[#This Row],[Position]]="Data Analyst",1,0)</f>
        <v>1</v>
      </c>
      <c r="S1597">
        <f>IF(Table5[[#This Row],[Position]]="Data Engineer",1,0)</f>
        <v>0</v>
      </c>
      <c r="T1597">
        <f>IF(Table5[[#This Row],[Position]]="Risk Analyst",1,0)</f>
        <v>0</v>
      </c>
      <c r="U1597">
        <f>IF(Table5[[#This Row],[Position]]="System Analyst",1,0)</f>
        <v>0</v>
      </c>
      <c r="V1597">
        <f>IF(Table5[[#This Row],[Position]]="Business Analyst",1,0)</f>
        <v>0</v>
      </c>
    </row>
    <row r="1598" spans="1:22" x14ac:dyDescent="0.2">
      <c r="A1598" s="4" t="s">
        <v>81</v>
      </c>
      <c r="B1598" s="4" t="s">
        <v>138</v>
      </c>
      <c r="C1598" s="4" t="s">
        <v>90</v>
      </c>
      <c r="D1598" s="4" t="s">
        <v>209</v>
      </c>
      <c r="E1598" s="4" t="s">
        <v>37</v>
      </c>
      <c r="F1598" s="4" t="s">
        <v>37</v>
      </c>
      <c r="G1598" s="4" t="s">
        <v>37</v>
      </c>
      <c r="H1598" s="4" t="s">
        <v>31</v>
      </c>
      <c r="I1598" s="4" t="s">
        <v>2733</v>
      </c>
      <c r="J1598" s="4" t="s">
        <v>45</v>
      </c>
      <c r="K1598" s="4" t="s">
        <v>32</v>
      </c>
      <c r="L1598" s="4" t="s">
        <v>21</v>
      </c>
      <c r="M1598" s="15">
        <v>44000</v>
      </c>
      <c r="N1598" s="15">
        <v>58000</v>
      </c>
      <c r="O1598" s="16">
        <v>51000</v>
      </c>
      <c r="P1598">
        <f t="shared" si="48"/>
        <v>0</v>
      </c>
      <c r="Q1598" t="str">
        <f t="shared" si="49"/>
        <v>Central Canada</v>
      </c>
      <c r="R1598">
        <f>IF(Table5[[#This Row],[Position]]="Data Analyst",1,0)</f>
        <v>0</v>
      </c>
      <c r="S1598">
        <f>IF(Table5[[#This Row],[Position]]="Data Engineer",1,0)</f>
        <v>0</v>
      </c>
      <c r="T1598">
        <f>IF(Table5[[#This Row],[Position]]="Risk Analyst",1,0)</f>
        <v>0</v>
      </c>
      <c r="U1598">
        <f>IF(Table5[[#This Row],[Position]]="System Analyst",1,0)</f>
        <v>1</v>
      </c>
      <c r="V1598">
        <f>IF(Table5[[#This Row],[Position]]="Business Analyst",1,0)</f>
        <v>0</v>
      </c>
    </row>
    <row r="1599" spans="1:22" x14ac:dyDescent="0.2">
      <c r="A1599" s="5" t="s">
        <v>26</v>
      </c>
      <c r="B1599" s="5" t="s">
        <v>612</v>
      </c>
      <c r="C1599" s="5" t="s">
        <v>50</v>
      </c>
      <c r="D1599" s="5" t="s">
        <v>613</v>
      </c>
      <c r="E1599" s="5" t="s">
        <v>316</v>
      </c>
      <c r="F1599" s="5" t="s">
        <v>316</v>
      </c>
      <c r="G1599" s="5" t="s">
        <v>316</v>
      </c>
      <c r="H1599" s="5" t="s">
        <v>31</v>
      </c>
      <c r="I1599" s="5" t="s">
        <v>2734</v>
      </c>
      <c r="J1599" s="5" t="s">
        <v>20</v>
      </c>
      <c r="K1599" s="5" t="s">
        <v>32</v>
      </c>
      <c r="L1599" s="5" t="s">
        <v>21</v>
      </c>
      <c r="M1599" s="17">
        <v>64123.59</v>
      </c>
      <c r="N1599" s="17">
        <v>86600</v>
      </c>
      <c r="O1599" s="18">
        <v>75361.794999999998</v>
      </c>
      <c r="P1599">
        <f t="shared" si="48"/>
        <v>0</v>
      </c>
      <c r="Q1599" t="str">
        <f t="shared" si="49"/>
        <v>Central Canada</v>
      </c>
      <c r="R1599">
        <f>IF(Table5[[#This Row],[Position]]="Data Analyst",1,0)</f>
        <v>0</v>
      </c>
      <c r="S1599">
        <f>IF(Table5[[#This Row],[Position]]="Data Engineer",1,0)</f>
        <v>0</v>
      </c>
      <c r="T1599">
        <f>IF(Table5[[#This Row],[Position]]="Risk Analyst",1,0)</f>
        <v>0</v>
      </c>
      <c r="U1599">
        <f>IF(Table5[[#This Row],[Position]]="System Analyst",1,0)</f>
        <v>0</v>
      </c>
      <c r="V1599">
        <f>IF(Table5[[#This Row],[Position]]="Business Analyst",1,0)</f>
        <v>0</v>
      </c>
    </row>
    <row r="1600" spans="1:22" x14ac:dyDescent="0.2">
      <c r="A1600" s="4" t="s">
        <v>22</v>
      </c>
      <c r="B1600" s="4" t="s">
        <v>23</v>
      </c>
      <c r="C1600" s="4" t="s">
        <v>23</v>
      </c>
      <c r="D1600" s="4" t="s">
        <v>1657</v>
      </c>
      <c r="E1600" s="4" t="s">
        <v>30</v>
      </c>
      <c r="F1600" s="4" t="s">
        <v>30</v>
      </c>
      <c r="G1600" s="4" t="s">
        <v>30</v>
      </c>
      <c r="H1600" s="4" t="s">
        <v>31</v>
      </c>
      <c r="I1600" s="4" t="s">
        <v>2735</v>
      </c>
      <c r="J1600" s="4" t="s">
        <v>20</v>
      </c>
      <c r="K1600" s="4" t="s">
        <v>32</v>
      </c>
      <c r="L1600" s="4" t="s">
        <v>33</v>
      </c>
      <c r="M1600" s="15">
        <v>65000</v>
      </c>
      <c r="N1600" s="15">
        <v>87000</v>
      </c>
      <c r="O1600" s="16">
        <v>76000</v>
      </c>
      <c r="P1600">
        <f t="shared" si="48"/>
        <v>0</v>
      </c>
      <c r="Q1600" t="str">
        <f t="shared" si="49"/>
        <v>Central Canada</v>
      </c>
      <c r="R1600">
        <f>IF(Table5[[#This Row],[Position]]="Data Analyst",1,0)</f>
        <v>0</v>
      </c>
      <c r="S1600">
        <f>IF(Table5[[#This Row],[Position]]="Data Engineer",1,0)</f>
        <v>0</v>
      </c>
      <c r="T1600">
        <f>IF(Table5[[#This Row],[Position]]="Risk Analyst",1,0)</f>
        <v>0</v>
      </c>
      <c r="U1600">
        <f>IF(Table5[[#This Row],[Position]]="System Analyst",1,0)</f>
        <v>0</v>
      </c>
      <c r="V1600">
        <f>IF(Table5[[#This Row],[Position]]="Business Analyst",1,0)</f>
        <v>1</v>
      </c>
    </row>
    <row r="1601" spans="1:22" x14ac:dyDescent="0.2">
      <c r="A1601" s="5" t="s">
        <v>81</v>
      </c>
      <c r="B1601" s="5" t="s">
        <v>1083</v>
      </c>
      <c r="C1601" s="5" t="s">
        <v>23</v>
      </c>
      <c r="D1601" s="5" t="s">
        <v>1084</v>
      </c>
      <c r="E1601" s="5" t="s">
        <v>319</v>
      </c>
      <c r="F1601" s="5" t="s">
        <v>319</v>
      </c>
      <c r="G1601" s="5" t="s">
        <v>319</v>
      </c>
      <c r="H1601" s="5" t="s">
        <v>31</v>
      </c>
      <c r="I1601" s="5" t="s">
        <v>2155</v>
      </c>
      <c r="J1601" s="5" t="s">
        <v>45</v>
      </c>
      <c r="K1601" s="5" t="s">
        <v>32</v>
      </c>
      <c r="L1601" s="5" t="s">
        <v>101</v>
      </c>
      <c r="M1601" s="17">
        <v>57000</v>
      </c>
      <c r="N1601" s="17">
        <v>87000</v>
      </c>
      <c r="O1601" s="18">
        <v>72000</v>
      </c>
      <c r="P1601">
        <f t="shared" si="48"/>
        <v>0</v>
      </c>
      <c r="Q1601" t="str">
        <f t="shared" si="49"/>
        <v>Central Canada</v>
      </c>
      <c r="R1601">
        <f>IF(Table5[[#This Row],[Position]]="Data Analyst",1,0)</f>
        <v>0</v>
      </c>
      <c r="S1601">
        <f>IF(Table5[[#This Row],[Position]]="Data Engineer",1,0)</f>
        <v>0</v>
      </c>
      <c r="T1601">
        <f>IF(Table5[[#This Row],[Position]]="Risk Analyst",1,0)</f>
        <v>0</v>
      </c>
      <c r="U1601">
        <f>IF(Table5[[#This Row],[Position]]="System Analyst",1,0)</f>
        <v>0</v>
      </c>
      <c r="V1601">
        <f>IF(Table5[[#This Row],[Position]]="Business Analyst",1,0)</f>
        <v>1</v>
      </c>
    </row>
    <row r="1602" spans="1:22" x14ac:dyDescent="0.2">
      <c r="A1602" s="4" t="s">
        <v>424</v>
      </c>
      <c r="B1602" s="4" t="s">
        <v>916</v>
      </c>
      <c r="C1602" s="4" t="s">
        <v>50</v>
      </c>
      <c r="D1602" s="4" t="s">
        <v>2736</v>
      </c>
      <c r="E1602" s="4" t="s">
        <v>2737</v>
      </c>
      <c r="F1602" s="4" t="s">
        <v>2737</v>
      </c>
      <c r="G1602" s="4" t="s">
        <v>2737</v>
      </c>
      <c r="H1602" s="4" t="s">
        <v>31</v>
      </c>
      <c r="I1602" s="4" t="s">
        <v>2029</v>
      </c>
      <c r="J1602" s="4" t="s">
        <v>20</v>
      </c>
      <c r="K1602" s="4" t="s">
        <v>32</v>
      </c>
      <c r="L1602" s="4" t="s">
        <v>21</v>
      </c>
      <c r="M1602" s="15">
        <v>91520</v>
      </c>
      <c r="N1602" s="15">
        <v>91520</v>
      </c>
      <c r="O1602" s="16">
        <v>91520</v>
      </c>
      <c r="P1602">
        <f t="shared" si="48"/>
        <v>0</v>
      </c>
      <c r="Q1602" t="str">
        <f t="shared" si="49"/>
        <v>Central Canada</v>
      </c>
      <c r="R1602">
        <f>IF(Table5[[#This Row],[Position]]="Data Analyst",1,0)</f>
        <v>0</v>
      </c>
      <c r="S1602">
        <f>IF(Table5[[#This Row],[Position]]="Data Engineer",1,0)</f>
        <v>0</v>
      </c>
      <c r="T1602">
        <f>IF(Table5[[#This Row],[Position]]="Risk Analyst",1,0)</f>
        <v>0</v>
      </c>
      <c r="U1602">
        <f>IF(Table5[[#This Row],[Position]]="System Analyst",1,0)</f>
        <v>0</v>
      </c>
      <c r="V1602">
        <f>IF(Table5[[#This Row],[Position]]="Business Analyst",1,0)</f>
        <v>0</v>
      </c>
    </row>
    <row r="1603" spans="1:22" x14ac:dyDescent="0.2">
      <c r="A1603" s="5" t="s">
        <v>48</v>
      </c>
      <c r="B1603" s="5" t="s">
        <v>2738</v>
      </c>
      <c r="C1603" s="5" t="s">
        <v>67</v>
      </c>
      <c r="D1603" s="5" t="s">
        <v>2739</v>
      </c>
      <c r="E1603" s="5" t="s">
        <v>344</v>
      </c>
      <c r="F1603" s="5" t="s">
        <v>344</v>
      </c>
      <c r="G1603" s="5" t="s">
        <v>344</v>
      </c>
      <c r="H1603" s="5" t="s">
        <v>53</v>
      </c>
      <c r="I1603" s="5" t="s">
        <v>2740</v>
      </c>
      <c r="J1603" s="5" t="s">
        <v>20</v>
      </c>
      <c r="K1603" s="5" t="s">
        <v>32</v>
      </c>
      <c r="L1603" s="5" t="s">
        <v>33</v>
      </c>
      <c r="M1603" s="17">
        <v>30240.560000000001</v>
      </c>
      <c r="N1603" s="17">
        <v>57200</v>
      </c>
      <c r="O1603" s="18">
        <v>43720.28</v>
      </c>
      <c r="P1603">
        <f t="shared" ref="P1603:P1666" si="50">IF(F1603="Remote",1,0)</f>
        <v>0</v>
      </c>
      <c r="Q1603" t="str">
        <f t="shared" ref="Q1603:Q1666" si="51">IF(OR(H1603="AB",H1603="BC",H1603="SK"),"Western Canada",
 IF(OR(H1603="ON",H1603="QC",H1603="MB"),"Central Canada",
 IF(OR(H1603="NS",H1603="NB",H1603="PE",H1603="NL"),"Atlantic Canada",
 "Northern Canada")))</f>
        <v>Western Canada</v>
      </c>
      <c r="R1603">
        <f>IF(Table5[[#This Row],[Position]]="Data Analyst",1,0)</f>
        <v>0</v>
      </c>
      <c r="S1603">
        <f>IF(Table5[[#This Row],[Position]]="Data Engineer",1,0)</f>
        <v>0</v>
      </c>
      <c r="T1603">
        <f>IF(Table5[[#This Row],[Position]]="Risk Analyst",1,0)</f>
        <v>0</v>
      </c>
      <c r="U1603">
        <f>IF(Table5[[#This Row],[Position]]="System Analyst",1,0)</f>
        <v>0</v>
      </c>
      <c r="V1603">
        <f>IF(Table5[[#This Row],[Position]]="Business Analyst",1,0)</f>
        <v>0</v>
      </c>
    </row>
    <row r="1604" spans="1:22" x14ac:dyDescent="0.2">
      <c r="A1604" s="4" t="s">
        <v>81</v>
      </c>
      <c r="B1604" s="4" t="s">
        <v>217</v>
      </c>
      <c r="C1604" s="4" t="s">
        <v>23</v>
      </c>
      <c r="D1604" s="4" t="s">
        <v>346</v>
      </c>
      <c r="E1604" s="4" t="s">
        <v>216</v>
      </c>
      <c r="F1604" s="4" t="s">
        <v>216</v>
      </c>
      <c r="G1604" s="4" t="s">
        <v>216</v>
      </c>
      <c r="H1604" s="4" t="s">
        <v>53</v>
      </c>
      <c r="I1604" s="4" t="s">
        <v>2741</v>
      </c>
      <c r="J1604" s="4" t="s">
        <v>45</v>
      </c>
      <c r="K1604" s="4" t="s">
        <v>32</v>
      </c>
      <c r="L1604" s="4" t="s">
        <v>46</v>
      </c>
      <c r="M1604" s="19">
        <v>79289.599999999904</v>
      </c>
      <c r="N1604" s="15">
        <v>113984</v>
      </c>
      <c r="O1604" s="21">
        <v>96636.799999999901</v>
      </c>
      <c r="P1604">
        <f t="shared" si="50"/>
        <v>0</v>
      </c>
      <c r="Q1604" t="str">
        <f t="shared" si="51"/>
        <v>Western Canada</v>
      </c>
      <c r="R1604">
        <f>IF(Table5[[#This Row],[Position]]="Data Analyst",1,0)</f>
        <v>0</v>
      </c>
      <c r="S1604">
        <f>IF(Table5[[#This Row],[Position]]="Data Engineer",1,0)</f>
        <v>0</v>
      </c>
      <c r="T1604">
        <f>IF(Table5[[#This Row],[Position]]="Risk Analyst",1,0)</f>
        <v>0</v>
      </c>
      <c r="U1604">
        <f>IF(Table5[[#This Row],[Position]]="System Analyst",1,0)</f>
        <v>0</v>
      </c>
      <c r="V1604">
        <f>IF(Table5[[#This Row],[Position]]="Business Analyst",1,0)</f>
        <v>1</v>
      </c>
    </row>
    <row r="1605" spans="1:22" x14ac:dyDescent="0.2">
      <c r="A1605" s="5" t="s">
        <v>48</v>
      </c>
      <c r="B1605" s="5" t="s">
        <v>2742</v>
      </c>
      <c r="C1605" s="5" t="s">
        <v>50</v>
      </c>
      <c r="D1605" s="5" t="s">
        <v>2743</v>
      </c>
      <c r="E1605" s="5" t="s">
        <v>1835</v>
      </c>
      <c r="F1605" s="5" t="s">
        <v>1835</v>
      </c>
      <c r="G1605" s="5" t="s">
        <v>1835</v>
      </c>
      <c r="H1605" s="5" t="s">
        <v>146</v>
      </c>
      <c r="I1605" s="5" t="s">
        <v>2744</v>
      </c>
      <c r="J1605" s="5" t="s">
        <v>20</v>
      </c>
      <c r="K1605" s="5" t="s">
        <v>32</v>
      </c>
      <c r="L1605" s="5" t="s">
        <v>39</v>
      </c>
      <c r="M1605" s="17">
        <v>54000</v>
      </c>
      <c r="N1605" s="17">
        <v>58000</v>
      </c>
      <c r="O1605" s="18">
        <v>56000</v>
      </c>
      <c r="P1605">
        <f t="shared" si="50"/>
        <v>0</v>
      </c>
      <c r="Q1605" t="str">
        <f t="shared" si="51"/>
        <v>Central Canada</v>
      </c>
      <c r="R1605">
        <f>IF(Table5[[#This Row],[Position]]="Data Analyst",1,0)</f>
        <v>0</v>
      </c>
      <c r="S1605">
        <f>IF(Table5[[#This Row],[Position]]="Data Engineer",1,0)</f>
        <v>0</v>
      </c>
      <c r="T1605">
        <f>IF(Table5[[#This Row],[Position]]="Risk Analyst",1,0)</f>
        <v>0</v>
      </c>
      <c r="U1605">
        <f>IF(Table5[[#This Row],[Position]]="System Analyst",1,0)</f>
        <v>0</v>
      </c>
      <c r="V1605">
        <f>IF(Table5[[#This Row],[Position]]="Business Analyst",1,0)</f>
        <v>0</v>
      </c>
    </row>
    <row r="1606" spans="1:22" x14ac:dyDescent="0.2">
      <c r="A1606" s="4" t="s">
        <v>48</v>
      </c>
      <c r="B1606" s="4" t="s">
        <v>2745</v>
      </c>
      <c r="C1606" s="4" t="s">
        <v>23</v>
      </c>
      <c r="D1606" s="4" t="s">
        <v>2746</v>
      </c>
      <c r="E1606" s="4" t="s">
        <v>17</v>
      </c>
      <c r="F1606" s="4" t="s">
        <v>17</v>
      </c>
      <c r="G1606" s="4" t="s">
        <v>17</v>
      </c>
      <c r="H1606" s="4" t="s">
        <v>18</v>
      </c>
      <c r="I1606" s="4" t="s">
        <v>2747</v>
      </c>
      <c r="J1606" s="4" t="s">
        <v>20</v>
      </c>
      <c r="K1606" s="4" t="s">
        <v>17</v>
      </c>
      <c r="L1606" s="4" t="s">
        <v>21</v>
      </c>
      <c r="M1606" s="15">
        <v>68500</v>
      </c>
      <c r="N1606" s="15">
        <v>87000</v>
      </c>
      <c r="O1606" s="16">
        <v>77750</v>
      </c>
      <c r="P1606">
        <f t="shared" si="50"/>
        <v>1</v>
      </c>
      <c r="Q1606" t="str">
        <f t="shared" si="51"/>
        <v>Northern Canada</v>
      </c>
      <c r="R1606">
        <f>IF(Table5[[#This Row],[Position]]="Data Analyst",1,0)</f>
        <v>0</v>
      </c>
      <c r="S1606">
        <f>IF(Table5[[#This Row],[Position]]="Data Engineer",1,0)</f>
        <v>0</v>
      </c>
      <c r="T1606">
        <f>IF(Table5[[#This Row],[Position]]="Risk Analyst",1,0)</f>
        <v>0</v>
      </c>
      <c r="U1606">
        <f>IF(Table5[[#This Row],[Position]]="System Analyst",1,0)</f>
        <v>0</v>
      </c>
      <c r="V1606">
        <f>IF(Table5[[#This Row],[Position]]="Business Analyst",1,0)</f>
        <v>1</v>
      </c>
    </row>
    <row r="1607" spans="1:22" x14ac:dyDescent="0.2">
      <c r="A1607" s="5" t="s">
        <v>81</v>
      </c>
      <c r="B1607" s="5" t="s">
        <v>147</v>
      </c>
      <c r="C1607" s="5" t="s">
        <v>50</v>
      </c>
      <c r="D1607" s="5" t="s">
        <v>2748</v>
      </c>
      <c r="E1607" s="5" t="s">
        <v>2716</v>
      </c>
      <c r="F1607" s="5" t="s">
        <v>2716</v>
      </c>
      <c r="G1607" s="5" t="s">
        <v>2716</v>
      </c>
      <c r="H1607" s="5" t="s">
        <v>53</v>
      </c>
      <c r="I1607" s="5" t="s">
        <v>2749</v>
      </c>
      <c r="J1607" s="5" t="s">
        <v>20</v>
      </c>
      <c r="K1607" s="5" t="s">
        <v>32</v>
      </c>
      <c r="L1607" s="5" t="s">
        <v>21</v>
      </c>
      <c r="M1607" s="17">
        <v>60000</v>
      </c>
      <c r="N1607" s="17">
        <v>79000</v>
      </c>
      <c r="O1607" s="18">
        <v>69500</v>
      </c>
      <c r="P1607">
        <f t="shared" si="50"/>
        <v>0</v>
      </c>
      <c r="Q1607" t="str">
        <f t="shared" si="51"/>
        <v>Western Canada</v>
      </c>
      <c r="R1607">
        <f>IF(Table5[[#This Row],[Position]]="Data Analyst",1,0)</f>
        <v>0</v>
      </c>
      <c r="S1607">
        <f>IF(Table5[[#This Row],[Position]]="Data Engineer",1,0)</f>
        <v>0</v>
      </c>
      <c r="T1607">
        <f>IF(Table5[[#This Row],[Position]]="Risk Analyst",1,0)</f>
        <v>0</v>
      </c>
      <c r="U1607">
        <f>IF(Table5[[#This Row],[Position]]="System Analyst",1,0)</f>
        <v>0</v>
      </c>
      <c r="V1607">
        <f>IF(Table5[[#This Row],[Position]]="Business Analyst",1,0)</f>
        <v>0</v>
      </c>
    </row>
    <row r="1608" spans="1:22" x14ac:dyDescent="0.2">
      <c r="A1608" s="4" t="s">
        <v>88</v>
      </c>
      <c r="B1608" s="4" t="s">
        <v>2750</v>
      </c>
      <c r="C1608" s="4" t="s">
        <v>90</v>
      </c>
      <c r="D1608" s="4" t="s">
        <v>997</v>
      </c>
      <c r="E1608" s="4" t="s">
        <v>37</v>
      </c>
      <c r="F1608" s="4" t="s">
        <v>37</v>
      </c>
      <c r="G1608" s="4" t="s">
        <v>37</v>
      </c>
      <c r="H1608" s="4" t="s">
        <v>31</v>
      </c>
      <c r="I1608" s="4" t="s">
        <v>2751</v>
      </c>
      <c r="J1608" s="4" t="s">
        <v>20</v>
      </c>
      <c r="K1608" s="4" t="s">
        <v>32</v>
      </c>
      <c r="L1608" s="4" t="s">
        <v>93</v>
      </c>
      <c r="M1608" s="15">
        <v>85000</v>
      </c>
      <c r="N1608" s="15">
        <v>101000</v>
      </c>
      <c r="O1608" s="16">
        <v>93000</v>
      </c>
      <c r="P1608">
        <f t="shared" si="50"/>
        <v>0</v>
      </c>
      <c r="Q1608" t="str">
        <f t="shared" si="51"/>
        <v>Central Canada</v>
      </c>
      <c r="R1608">
        <f>IF(Table5[[#This Row],[Position]]="Data Analyst",1,0)</f>
        <v>0</v>
      </c>
      <c r="S1608">
        <f>IF(Table5[[#This Row],[Position]]="Data Engineer",1,0)</f>
        <v>0</v>
      </c>
      <c r="T1608">
        <f>IF(Table5[[#This Row],[Position]]="Risk Analyst",1,0)</f>
        <v>0</v>
      </c>
      <c r="U1608">
        <f>IF(Table5[[#This Row],[Position]]="System Analyst",1,0)</f>
        <v>1</v>
      </c>
      <c r="V1608">
        <f>IF(Table5[[#This Row],[Position]]="Business Analyst",1,0)</f>
        <v>0</v>
      </c>
    </row>
    <row r="1609" spans="1:22" x14ac:dyDescent="0.2">
      <c r="A1609" s="5" t="s">
        <v>81</v>
      </c>
      <c r="B1609" s="5" t="s">
        <v>1033</v>
      </c>
      <c r="C1609" s="5" t="s">
        <v>50</v>
      </c>
      <c r="D1609" s="5" t="s">
        <v>1034</v>
      </c>
      <c r="E1609" s="5" t="s">
        <v>110</v>
      </c>
      <c r="F1609" s="5" t="s">
        <v>110</v>
      </c>
      <c r="G1609" s="5" t="s">
        <v>110</v>
      </c>
      <c r="H1609" s="5" t="s">
        <v>31</v>
      </c>
      <c r="I1609" s="5" t="s">
        <v>2752</v>
      </c>
      <c r="J1609" s="5" t="s">
        <v>20</v>
      </c>
      <c r="K1609" s="5" t="s">
        <v>32</v>
      </c>
      <c r="L1609" s="5" t="s">
        <v>39</v>
      </c>
      <c r="M1609" s="17">
        <v>41620.800000000003</v>
      </c>
      <c r="N1609" s="17">
        <v>57200</v>
      </c>
      <c r="O1609" s="18">
        <v>49410.400000000001</v>
      </c>
      <c r="P1609">
        <f t="shared" si="50"/>
        <v>0</v>
      </c>
      <c r="Q1609" t="str">
        <f t="shared" si="51"/>
        <v>Central Canada</v>
      </c>
      <c r="R1609">
        <f>IF(Table5[[#This Row],[Position]]="Data Analyst",1,0)</f>
        <v>0</v>
      </c>
      <c r="S1609">
        <f>IF(Table5[[#This Row],[Position]]="Data Engineer",1,0)</f>
        <v>0</v>
      </c>
      <c r="T1609">
        <f>IF(Table5[[#This Row],[Position]]="Risk Analyst",1,0)</f>
        <v>0</v>
      </c>
      <c r="U1609">
        <f>IF(Table5[[#This Row],[Position]]="System Analyst",1,0)</f>
        <v>0</v>
      </c>
      <c r="V1609">
        <f>IF(Table5[[#This Row],[Position]]="Business Analyst",1,0)</f>
        <v>0</v>
      </c>
    </row>
    <row r="1610" spans="1:22" x14ac:dyDescent="0.2">
      <c r="A1610" s="4" t="s">
        <v>55</v>
      </c>
      <c r="B1610" s="4" t="s">
        <v>2753</v>
      </c>
      <c r="C1610" s="4" t="s">
        <v>50</v>
      </c>
      <c r="D1610" s="4" t="s">
        <v>2010</v>
      </c>
      <c r="E1610" s="4" t="s">
        <v>37</v>
      </c>
      <c r="F1610" s="4" t="s">
        <v>37</v>
      </c>
      <c r="G1610" s="4" t="s">
        <v>37</v>
      </c>
      <c r="H1610" s="4" t="s">
        <v>31</v>
      </c>
      <c r="I1610" s="4" t="s">
        <v>2754</v>
      </c>
      <c r="J1610" s="4" t="s">
        <v>20</v>
      </c>
      <c r="K1610" s="4" t="s">
        <v>32</v>
      </c>
      <c r="L1610" s="4" t="s">
        <v>33</v>
      </c>
      <c r="M1610" s="15">
        <v>63000</v>
      </c>
      <c r="N1610" s="15">
        <v>84000</v>
      </c>
      <c r="O1610" s="16">
        <v>73500</v>
      </c>
      <c r="P1610">
        <f t="shared" si="50"/>
        <v>0</v>
      </c>
      <c r="Q1610" t="str">
        <f t="shared" si="51"/>
        <v>Central Canada</v>
      </c>
      <c r="R1610">
        <f>IF(Table5[[#This Row],[Position]]="Data Analyst",1,0)</f>
        <v>0</v>
      </c>
      <c r="S1610">
        <f>IF(Table5[[#This Row],[Position]]="Data Engineer",1,0)</f>
        <v>0</v>
      </c>
      <c r="T1610">
        <f>IF(Table5[[#This Row],[Position]]="Risk Analyst",1,0)</f>
        <v>0</v>
      </c>
      <c r="U1610">
        <f>IF(Table5[[#This Row],[Position]]="System Analyst",1,0)</f>
        <v>0</v>
      </c>
      <c r="V1610">
        <f>IF(Table5[[#This Row],[Position]]="Business Analyst",1,0)</f>
        <v>0</v>
      </c>
    </row>
    <row r="1611" spans="1:22" x14ac:dyDescent="0.2">
      <c r="A1611" s="5" t="s">
        <v>96</v>
      </c>
      <c r="B1611" s="5" t="s">
        <v>606</v>
      </c>
      <c r="C1611" s="5" t="s">
        <v>50</v>
      </c>
      <c r="D1611" s="5" t="s">
        <v>852</v>
      </c>
      <c r="E1611" s="5" t="s">
        <v>99</v>
      </c>
      <c r="F1611" s="5" t="s">
        <v>99</v>
      </c>
      <c r="G1611" s="5" t="s">
        <v>99</v>
      </c>
      <c r="H1611" s="5" t="s">
        <v>100</v>
      </c>
      <c r="I1611" s="5" t="s">
        <v>2755</v>
      </c>
      <c r="J1611" s="5" t="s">
        <v>20</v>
      </c>
      <c r="K1611" s="5" t="s">
        <v>32</v>
      </c>
      <c r="L1611" s="5" t="s">
        <v>21</v>
      </c>
      <c r="M1611" s="17">
        <v>53000</v>
      </c>
      <c r="N1611" s="17">
        <v>70000</v>
      </c>
      <c r="O1611" s="18">
        <v>61500</v>
      </c>
      <c r="P1611">
        <f t="shared" si="50"/>
        <v>0</v>
      </c>
      <c r="Q1611" t="str">
        <f t="shared" si="51"/>
        <v>Western Canada</v>
      </c>
      <c r="R1611">
        <f>IF(Table5[[#This Row],[Position]]="Data Analyst",1,0)</f>
        <v>0</v>
      </c>
      <c r="S1611">
        <f>IF(Table5[[#This Row],[Position]]="Data Engineer",1,0)</f>
        <v>0</v>
      </c>
      <c r="T1611">
        <f>IF(Table5[[#This Row],[Position]]="Risk Analyst",1,0)</f>
        <v>0</v>
      </c>
      <c r="U1611">
        <f>IF(Table5[[#This Row],[Position]]="System Analyst",1,0)</f>
        <v>0</v>
      </c>
      <c r="V1611">
        <f>IF(Table5[[#This Row],[Position]]="Business Analyst",1,0)</f>
        <v>0</v>
      </c>
    </row>
    <row r="1612" spans="1:22" x14ac:dyDescent="0.2">
      <c r="A1612" s="4" t="s">
        <v>96</v>
      </c>
      <c r="B1612" s="4" t="s">
        <v>2756</v>
      </c>
      <c r="C1612" s="4" t="s">
        <v>23</v>
      </c>
      <c r="D1612" s="4" t="s">
        <v>2757</v>
      </c>
      <c r="E1612" s="4" t="s">
        <v>2758</v>
      </c>
      <c r="F1612" s="4" t="s">
        <v>2758</v>
      </c>
      <c r="G1612" s="4" t="s">
        <v>2758</v>
      </c>
      <c r="H1612" s="4" t="s">
        <v>31</v>
      </c>
      <c r="I1612" s="4" t="s">
        <v>2759</v>
      </c>
      <c r="J1612" s="4" t="s">
        <v>20</v>
      </c>
      <c r="K1612" s="4" t="s">
        <v>32</v>
      </c>
      <c r="L1612" s="4" t="s">
        <v>130</v>
      </c>
      <c r="M1612" s="15">
        <v>60000</v>
      </c>
      <c r="N1612" s="15">
        <v>100000</v>
      </c>
      <c r="O1612" s="16">
        <v>80000</v>
      </c>
      <c r="P1612">
        <f t="shared" si="50"/>
        <v>0</v>
      </c>
      <c r="Q1612" t="str">
        <f t="shared" si="51"/>
        <v>Central Canada</v>
      </c>
      <c r="R1612">
        <f>IF(Table5[[#This Row],[Position]]="Data Analyst",1,0)</f>
        <v>0</v>
      </c>
      <c r="S1612">
        <f>IF(Table5[[#This Row],[Position]]="Data Engineer",1,0)</f>
        <v>0</v>
      </c>
      <c r="T1612">
        <f>IF(Table5[[#This Row],[Position]]="Risk Analyst",1,0)</f>
        <v>0</v>
      </c>
      <c r="U1612">
        <f>IF(Table5[[#This Row],[Position]]="System Analyst",1,0)</f>
        <v>0</v>
      </c>
      <c r="V1612">
        <f>IF(Table5[[#This Row],[Position]]="Business Analyst",1,0)</f>
        <v>1</v>
      </c>
    </row>
    <row r="1613" spans="1:22" x14ac:dyDescent="0.2">
      <c r="A1613" s="5" t="s">
        <v>55</v>
      </c>
      <c r="B1613" s="5" t="s">
        <v>1786</v>
      </c>
      <c r="C1613" s="5" t="s">
        <v>50</v>
      </c>
      <c r="D1613" s="5" t="s">
        <v>1304</v>
      </c>
      <c r="E1613" s="5" t="s">
        <v>123</v>
      </c>
      <c r="F1613" s="5" t="s">
        <v>123</v>
      </c>
      <c r="G1613" s="5" t="s">
        <v>123</v>
      </c>
      <c r="H1613" s="5" t="s">
        <v>31</v>
      </c>
      <c r="I1613" s="5" t="s">
        <v>2760</v>
      </c>
      <c r="J1613" s="5" t="s">
        <v>20</v>
      </c>
      <c r="K1613" s="5" t="s">
        <v>32</v>
      </c>
      <c r="L1613" s="5" t="s">
        <v>21</v>
      </c>
      <c r="M1613" s="17">
        <v>70000</v>
      </c>
      <c r="N1613" s="17">
        <v>80000</v>
      </c>
      <c r="O1613" s="18">
        <v>75000</v>
      </c>
      <c r="P1613">
        <f t="shared" si="50"/>
        <v>0</v>
      </c>
      <c r="Q1613" t="str">
        <f t="shared" si="51"/>
        <v>Central Canada</v>
      </c>
      <c r="R1613">
        <f>IF(Table5[[#This Row],[Position]]="Data Analyst",1,0)</f>
        <v>0</v>
      </c>
      <c r="S1613">
        <f>IF(Table5[[#This Row],[Position]]="Data Engineer",1,0)</f>
        <v>0</v>
      </c>
      <c r="T1613">
        <f>IF(Table5[[#This Row],[Position]]="Risk Analyst",1,0)</f>
        <v>0</v>
      </c>
      <c r="U1613">
        <f>IF(Table5[[#This Row],[Position]]="System Analyst",1,0)</f>
        <v>0</v>
      </c>
      <c r="V1613">
        <f>IF(Table5[[#This Row],[Position]]="Business Analyst",1,0)</f>
        <v>0</v>
      </c>
    </row>
    <row r="1614" spans="1:22" x14ac:dyDescent="0.2">
      <c r="A1614" s="4" t="s">
        <v>424</v>
      </c>
      <c r="B1614" s="4" t="s">
        <v>450</v>
      </c>
      <c r="C1614" s="4" t="s">
        <v>50</v>
      </c>
      <c r="D1614" s="4" t="s">
        <v>806</v>
      </c>
      <c r="E1614" s="4" t="s">
        <v>640</v>
      </c>
      <c r="F1614" s="4" t="s">
        <v>640</v>
      </c>
      <c r="G1614" s="4" t="s">
        <v>640</v>
      </c>
      <c r="H1614" s="4" t="s">
        <v>119</v>
      </c>
      <c r="I1614" s="4" t="s">
        <v>2029</v>
      </c>
      <c r="J1614" s="4" t="s">
        <v>20</v>
      </c>
      <c r="K1614" s="4" t="s">
        <v>32</v>
      </c>
      <c r="L1614" s="4" t="s">
        <v>33</v>
      </c>
      <c r="M1614" s="15">
        <v>85280</v>
      </c>
      <c r="N1614" s="15">
        <v>85280</v>
      </c>
      <c r="O1614" s="16">
        <v>85280</v>
      </c>
      <c r="P1614">
        <f t="shared" si="50"/>
        <v>0</v>
      </c>
      <c r="Q1614" t="str">
        <f t="shared" si="51"/>
        <v>Western Canada</v>
      </c>
      <c r="R1614">
        <f>IF(Table5[[#This Row],[Position]]="Data Analyst",1,0)</f>
        <v>0</v>
      </c>
      <c r="S1614">
        <f>IF(Table5[[#This Row],[Position]]="Data Engineer",1,0)</f>
        <v>0</v>
      </c>
      <c r="T1614">
        <f>IF(Table5[[#This Row],[Position]]="Risk Analyst",1,0)</f>
        <v>0</v>
      </c>
      <c r="U1614">
        <f>IF(Table5[[#This Row],[Position]]="System Analyst",1,0)</f>
        <v>0</v>
      </c>
      <c r="V1614">
        <f>IF(Table5[[#This Row],[Position]]="Business Analyst",1,0)</f>
        <v>0</v>
      </c>
    </row>
    <row r="1615" spans="1:22" x14ac:dyDescent="0.2">
      <c r="A1615" s="5" t="s">
        <v>26</v>
      </c>
      <c r="B1615" s="5" t="s">
        <v>1412</v>
      </c>
      <c r="C1615" s="5" t="s">
        <v>35</v>
      </c>
      <c r="D1615" s="5" t="s">
        <v>1470</v>
      </c>
      <c r="E1615" s="5" t="s">
        <v>37</v>
      </c>
      <c r="F1615" s="5" t="s">
        <v>37</v>
      </c>
      <c r="G1615" s="5" t="s">
        <v>37</v>
      </c>
      <c r="H1615" s="5" t="s">
        <v>31</v>
      </c>
      <c r="I1615" s="5" t="s">
        <v>2678</v>
      </c>
      <c r="J1615" s="5" t="s">
        <v>20</v>
      </c>
      <c r="K1615" s="5" t="s">
        <v>32</v>
      </c>
      <c r="L1615" s="5" t="s">
        <v>21</v>
      </c>
      <c r="M1615" s="17">
        <v>58000</v>
      </c>
      <c r="N1615" s="17">
        <v>113000</v>
      </c>
      <c r="O1615" s="18">
        <v>85500</v>
      </c>
      <c r="P1615">
        <f t="shared" si="50"/>
        <v>0</v>
      </c>
      <c r="Q1615" t="str">
        <f t="shared" si="51"/>
        <v>Central Canada</v>
      </c>
      <c r="R1615">
        <f>IF(Table5[[#This Row],[Position]]="Data Analyst",1,0)</f>
        <v>0</v>
      </c>
      <c r="S1615">
        <f>IF(Table5[[#This Row],[Position]]="Data Engineer",1,0)</f>
        <v>1</v>
      </c>
      <c r="T1615">
        <f>IF(Table5[[#This Row],[Position]]="Risk Analyst",1,0)</f>
        <v>0</v>
      </c>
      <c r="U1615">
        <f>IF(Table5[[#This Row],[Position]]="System Analyst",1,0)</f>
        <v>0</v>
      </c>
      <c r="V1615">
        <f>IF(Table5[[#This Row],[Position]]="Business Analyst",1,0)</f>
        <v>0</v>
      </c>
    </row>
    <row r="1616" spans="1:22" x14ac:dyDescent="0.2">
      <c r="A1616" s="4" t="s">
        <v>48</v>
      </c>
      <c r="B1616" s="4" t="s">
        <v>2761</v>
      </c>
      <c r="C1616" s="4" t="s">
        <v>23</v>
      </c>
      <c r="D1616" s="4" t="s">
        <v>583</v>
      </c>
      <c r="E1616" s="4" t="s">
        <v>37</v>
      </c>
      <c r="F1616" s="4" t="s">
        <v>37</v>
      </c>
      <c r="G1616" s="4" t="s">
        <v>37</v>
      </c>
      <c r="H1616" s="4" t="s">
        <v>31</v>
      </c>
      <c r="I1616" s="4" t="s">
        <v>2762</v>
      </c>
      <c r="J1616" s="4" t="s">
        <v>45</v>
      </c>
      <c r="K1616" s="4" t="s">
        <v>32</v>
      </c>
      <c r="L1616" s="4" t="s">
        <v>21</v>
      </c>
      <c r="M1616" s="15">
        <v>69000</v>
      </c>
      <c r="N1616" s="15">
        <v>95000</v>
      </c>
      <c r="O1616" s="16">
        <v>82000</v>
      </c>
      <c r="P1616">
        <f t="shared" si="50"/>
        <v>0</v>
      </c>
      <c r="Q1616" t="str">
        <f t="shared" si="51"/>
        <v>Central Canada</v>
      </c>
      <c r="R1616">
        <f>IF(Table5[[#This Row],[Position]]="Data Analyst",1,0)</f>
        <v>0</v>
      </c>
      <c r="S1616">
        <f>IF(Table5[[#This Row],[Position]]="Data Engineer",1,0)</f>
        <v>0</v>
      </c>
      <c r="T1616">
        <f>IF(Table5[[#This Row],[Position]]="Risk Analyst",1,0)</f>
        <v>0</v>
      </c>
      <c r="U1616">
        <f>IF(Table5[[#This Row],[Position]]="System Analyst",1,0)</f>
        <v>0</v>
      </c>
      <c r="V1616">
        <f>IF(Table5[[#This Row],[Position]]="Business Analyst",1,0)</f>
        <v>1</v>
      </c>
    </row>
    <row r="1617" spans="1:22" x14ac:dyDescent="0.2">
      <c r="A1617" s="5" t="s">
        <v>48</v>
      </c>
      <c r="B1617" s="5" t="s">
        <v>1524</v>
      </c>
      <c r="C1617" s="5" t="s">
        <v>28</v>
      </c>
      <c r="D1617" s="5" t="s">
        <v>1525</v>
      </c>
      <c r="E1617" s="5" t="s">
        <v>99</v>
      </c>
      <c r="F1617" s="5" t="s">
        <v>99</v>
      </c>
      <c r="G1617" s="5" t="s">
        <v>99</v>
      </c>
      <c r="H1617" s="5" t="s">
        <v>100</v>
      </c>
      <c r="I1617" s="5" t="s">
        <v>2763</v>
      </c>
      <c r="J1617" s="5" t="s">
        <v>20</v>
      </c>
      <c r="K1617" s="5" t="s">
        <v>443</v>
      </c>
      <c r="L1617" s="5" t="s">
        <v>33</v>
      </c>
      <c r="M1617" s="17">
        <v>56000</v>
      </c>
      <c r="N1617" s="17">
        <v>78000</v>
      </c>
      <c r="O1617" s="18">
        <v>67000</v>
      </c>
      <c r="P1617">
        <f t="shared" si="50"/>
        <v>0</v>
      </c>
      <c r="Q1617" t="str">
        <f t="shared" si="51"/>
        <v>Western Canada</v>
      </c>
      <c r="R1617">
        <f>IF(Table5[[#This Row],[Position]]="Data Analyst",1,0)</f>
        <v>1</v>
      </c>
      <c r="S1617">
        <f>IF(Table5[[#This Row],[Position]]="Data Engineer",1,0)</f>
        <v>0</v>
      </c>
      <c r="T1617">
        <f>IF(Table5[[#This Row],[Position]]="Risk Analyst",1,0)</f>
        <v>0</v>
      </c>
      <c r="U1617">
        <f>IF(Table5[[#This Row],[Position]]="System Analyst",1,0)</f>
        <v>0</v>
      </c>
      <c r="V1617">
        <f>IF(Table5[[#This Row],[Position]]="Business Analyst",1,0)</f>
        <v>0</v>
      </c>
    </row>
    <row r="1618" spans="1:22" x14ac:dyDescent="0.2">
      <c r="A1618" s="4" t="s">
        <v>424</v>
      </c>
      <c r="B1618" s="4" t="s">
        <v>450</v>
      </c>
      <c r="C1618" s="4" t="s">
        <v>50</v>
      </c>
      <c r="D1618" s="4" t="s">
        <v>2764</v>
      </c>
      <c r="E1618" s="4" t="s">
        <v>323</v>
      </c>
      <c r="F1618" s="4" t="s">
        <v>323</v>
      </c>
      <c r="G1618" s="4" t="s">
        <v>323</v>
      </c>
      <c r="H1618" s="4" t="s">
        <v>53</v>
      </c>
      <c r="I1618" s="4" t="s">
        <v>2029</v>
      </c>
      <c r="J1618" s="4" t="s">
        <v>20</v>
      </c>
      <c r="K1618" s="4" t="s">
        <v>32</v>
      </c>
      <c r="L1618" s="4" t="s">
        <v>21</v>
      </c>
      <c r="M1618" s="15">
        <v>76960</v>
      </c>
      <c r="N1618" s="15">
        <v>76960</v>
      </c>
      <c r="O1618" s="16">
        <v>76960</v>
      </c>
      <c r="P1618">
        <f t="shared" si="50"/>
        <v>0</v>
      </c>
      <c r="Q1618" t="str">
        <f t="shared" si="51"/>
        <v>Western Canada</v>
      </c>
      <c r="R1618">
        <f>IF(Table5[[#This Row],[Position]]="Data Analyst",1,0)</f>
        <v>0</v>
      </c>
      <c r="S1618">
        <f>IF(Table5[[#This Row],[Position]]="Data Engineer",1,0)</f>
        <v>0</v>
      </c>
      <c r="T1618">
        <f>IF(Table5[[#This Row],[Position]]="Risk Analyst",1,0)</f>
        <v>0</v>
      </c>
      <c r="U1618">
        <f>IF(Table5[[#This Row],[Position]]="System Analyst",1,0)</f>
        <v>0</v>
      </c>
      <c r="V1618">
        <f>IF(Table5[[#This Row],[Position]]="Business Analyst",1,0)</f>
        <v>0</v>
      </c>
    </row>
    <row r="1619" spans="1:22" x14ac:dyDescent="0.2">
      <c r="A1619" s="5" t="s">
        <v>424</v>
      </c>
      <c r="B1619" s="5" t="s">
        <v>450</v>
      </c>
      <c r="C1619" s="5" t="s">
        <v>50</v>
      </c>
      <c r="D1619" s="5" t="s">
        <v>2764</v>
      </c>
      <c r="E1619" s="5" t="s">
        <v>323</v>
      </c>
      <c r="F1619" s="5" t="s">
        <v>323</v>
      </c>
      <c r="G1619" s="5" t="s">
        <v>323</v>
      </c>
      <c r="H1619" s="5" t="s">
        <v>146</v>
      </c>
      <c r="I1619" s="5" t="s">
        <v>2029</v>
      </c>
      <c r="J1619" s="5" t="s">
        <v>20</v>
      </c>
      <c r="K1619" s="5" t="s">
        <v>32</v>
      </c>
      <c r="L1619" s="5" t="s">
        <v>21</v>
      </c>
      <c r="M1619" s="17">
        <v>76960</v>
      </c>
      <c r="N1619" s="17">
        <v>76960</v>
      </c>
      <c r="O1619" s="18">
        <v>76960</v>
      </c>
      <c r="P1619">
        <f t="shared" si="50"/>
        <v>0</v>
      </c>
      <c r="Q1619" t="str">
        <f t="shared" si="51"/>
        <v>Central Canada</v>
      </c>
      <c r="R1619">
        <f>IF(Table5[[#This Row],[Position]]="Data Analyst",1,0)</f>
        <v>0</v>
      </c>
      <c r="S1619">
        <f>IF(Table5[[#This Row],[Position]]="Data Engineer",1,0)</f>
        <v>0</v>
      </c>
      <c r="T1619">
        <f>IF(Table5[[#This Row],[Position]]="Risk Analyst",1,0)</f>
        <v>0</v>
      </c>
      <c r="U1619">
        <f>IF(Table5[[#This Row],[Position]]="System Analyst",1,0)</f>
        <v>0</v>
      </c>
      <c r="V1619">
        <f>IF(Table5[[#This Row],[Position]]="Business Analyst",1,0)</f>
        <v>0</v>
      </c>
    </row>
    <row r="1620" spans="1:22" x14ac:dyDescent="0.2">
      <c r="A1620" s="4" t="s">
        <v>424</v>
      </c>
      <c r="B1620" s="4" t="s">
        <v>450</v>
      </c>
      <c r="C1620" s="4" t="s">
        <v>50</v>
      </c>
      <c r="D1620" s="4" t="s">
        <v>2764</v>
      </c>
      <c r="E1620" s="4" t="s">
        <v>323</v>
      </c>
      <c r="F1620" s="4" t="s">
        <v>323</v>
      </c>
      <c r="G1620" s="4" t="s">
        <v>323</v>
      </c>
      <c r="H1620" s="4" t="s">
        <v>178</v>
      </c>
      <c r="I1620" s="4" t="s">
        <v>2029</v>
      </c>
      <c r="J1620" s="4" t="s">
        <v>20</v>
      </c>
      <c r="K1620" s="4" t="s">
        <v>32</v>
      </c>
      <c r="L1620" s="4" t="s">
        <v>21</v>
      </c>
      <c r="M1620" s="15">
        <v>76960</v>
      </c>
      <c r="N1620" s="15">
        <v>76960</v>
      </c>
      <c r="O1620" s="16">
        <v>76960</v>
      </c>
      <c r="P1620">
        <f t="shared" si="50"/>
        <v>0</v>
      </c>
      <c r="Q1620" t="str">
        <f t="shared" si="51"/>
        <v>Atlantic Canada</v>
      </c>
      <c r="R1620">
        <f>IF(Table5[[#This Row],[Position]]="Data Analyst",1,0)</f>
        <v>0</v>
      </c>
      <c r="S1620">
        <f>IF(Table5[[#This Row],[Position]]="Data Engineer",1,0)</f>
        <v>0</v>
      </c>
      <c r="T1620">
        <f>IF(Table5[[#This Row],[Position]]="Risk Analyst",1,0)</f>
        <v>0</v>
      </c>
      <c r="U1620">
        <f>IF(Table5[[#This Row],[Position]]="System Analyst",1,0)</f>
        <v>0</v>
      </c>
      <c r="V1620">
        <f>IF(Table5[[#This Row],[Position]]="Business Analyst",1,0)</f>
        <v>0</v>
      </c>
    </row>
    <row r="1621" spans="1:22" x14ac:dyDescent="0.2">
      <c r="A1621" s="5" t="s">
        <v>81</v>
      </c>
      <c r="B1621" s="5" t="s">
        <v>678</v>
      </c>
      <c r="C1621" s="5" t="s">
        <v>15</v>
      </c>
      <c r="D1621" s="5" t="s">
        <v>679</v>
      </c>
      <c r="E1621" s="5" t="s">
        <v>37</v>
      </c>
      <c r="F1621" s="5" t="s">
        <v>37</v>
      </c>
      <c r="G1621" s="5" t="s">
        <v>37</v>
      </c>
      <c r="H1621" s="5" t="s">
        <v>31</v>
      </c>
      <c r="I1621" s="5" t="s">
        <v>18</v>
      </c>
      <c r="J1621" s="5" t="s">
        <v>45</v>
      </c>
      <c r="K1621" s="5" t="s">
        <v>32</v>
      </c>
      <c r="L1621" s="5" t="s">
        <v>130</v>
      </c>
      <c r="M1621" s="17">
        <v>96000</v>
      </c>
      <c r="N1621" s="17">
        <v>101000</v>
      </c>
      <c r="O1621" s="18">
        <v>98500</v>
      </c>
      <c r="P1621">
        <f t="shared" si="50"/>
        <v>0</v>
      </c>
      <c r="Q1621" t="str">
        <f t="shared" si="51"/>
        <v>Central Canada</v>
      </c>
      <c r="R1621">
        <f>IF(Table5[[#This Row],[Position]]="Data Analyst",1,0)</f>
        <v>0</v>
      </c>
      <c r="S1621">
        <f>IF(Table5[[#This Row],[Position]]="Data Engineer",1,0)</f>
        <v>0</v>
      </c>
      <c r="T1621">
        <f>IF(Table5[[#This Row],[Position]]="Risk Analyst",1,0)</f>
        <v>1</v>
      </c>
      <c r="U1621">
        <f>IF(Table5[[#This Row],[Position]]="System Analyst",1,0)</f>
        <v>0</v>
      </c>
      <c r="V1621">
        <f>IF(Table5[[#This Row],[Position]]="Business Analyst",1,0)</f>
        <v>0</v>
      </c>
    </row>
    <row r="1622" spans="1:22" x14ac:dyDescent="0.2">
      <c r="A1622" s="4" t="s">
        <v>424</v>
      </c>
      <c r="B1622" s="4" t="s">
        <v>450</v>
      </c>
      <c r="C1622" s="4" t="s">
        <v>50</v>
      </c>
      <c r="D1622" s="4" t="s">
        <v>846</v>
      </c>
      <c r="E1622" s="4" t="s">
        <v>216</v>
      </c>
      <c r="F1622" s="4" t="s">
        <v>216</v>
      </c>
      <c r="G1622" s="4" t="s">
        <v>216</v>
      </c>
      <c r="H1622" s="4" t="s">
        <v>53</v>
      </c>
      <c r="I1622" s="4" t="s">
        <v>2029</v>
      </c>
      <c r="J1622" s="4" t="s">
        <v>20</v>
      </c>
      <c r="K1622" s="4" t="s">
        <v>32</v>
      </c>
      <c r="L1622" s="4" t="s">
        <v>33</v>
      </c>
      <c r="M1622" s="15">
        <v>85280</v>
      </c>
      <c r="N1622" s="15">
        <v>85280</v>
      </c>
      <c r="O1622" s="16">
        <v>85280</v>
      </c>
      <c r="P1622">
        <f t="shared" si="50"/>
        <v>0</v>
      </c>
      <c r="Q1622" t="str">
        <f t="shared" si="51"/>
        <v>Western Canada</v>
      </c>
      <c r="R1622">
        <f>IF(Table5[[#This Row],[Position]]="Data Analyst",1,0)</f>
        <v>0</v>
      </c>
      <c r="S1622">
        <f>IF(Table5[[#This Row],[Position]]="Data Engineer",1,0)</f>
        <v>0</v>
      </c>
      <c r="T1622">
        <f>IF(Table5[[#This Row],[Position]]="Risk Analyst",1,0)</f>
        <v>0</v>
      </c>
      <c r="U1622">
        <f>IF(Table5[[#This Row],[Position]]="System Analyst",1,0)</f>
        <v>0</v>
      </c>
      <c r="V1622">
        <f>IF(Table5[[#This Row],[Position]]="Business Analyst",1,0)</f>
        <v>0</v>
      </c>
    </row>
    <row r="1623" spans="1:22" x14ac:dyDescent="0.2">
      <c r="A1623" s="5" t="s">
        <v>424</v>
      </c>
      <c r="B1623" s="5" t="s">
        <v>450</v>
      </c>
      <c r="C1623" s="5" t="s">
        <v>50</v>
      </c>
      <c r="D1623" s="5" t="s">
        <v>2765</v>
      </c>
      <c r="E1623" s="5" t="s">
        <v>204</v>
      </c>
      <c r="F1623" s="5" t="s">
        <v>204</v>
      </c>
      <c r="G1623" s="5" t="s">
        <v>204</v>
      </c>
      <c r="H1623" s="5" t="s">
        <v>31</v>
      </c>
      <c r="I1623" s="5" t="s">
        <v>2029</v>
      </c>
      <c r="J1623" s="5" t="s">
        <v>20</v>
      </c>
      <c r="K1623" s="5" t="s">
        <v>32</v>
      </c>
      <c r="L1623" s="5" t="s">
        <v>33</v>
      </c>
      <c r="M1623" s="17">
        <v>88524.800000000003</v>
      </c>
      <c r="N1623" s="17">
        <v>88524.800000000003</v>
      </c>
      <c r="O1623" s="18">
        <v>88524.800000000003</v>
      </c>
      <c r="P1623">
        <f t="shared" si="50"/>
        <v>0</v>
      </c>
      <c r="Q1623" t="str">
        <f t="shared" si="51"/>
        <v>Central Canada</v>
      </c>
      <c r="R1623">
        <f>IF(Table5[[#This Row],[Position]]="Data Analyst",1,0)</f>
        <v>0</v>
      </c>
      <c r="S1623">
        <f>IF(Table5[[#This Row],[Position]]="Data Engineer",1,0)</f>
        <v>0</v>
      </c>
      <c r="T1623">
        <f>IF(Table5[[#This Row],[Position]]="Risk Analyst",1,0)</f>
        <v>0</v>
      </c>
      <c r="U1623">
        <f>IF(Table5[[#This Row],[Position]]="System Analyst",1,0)</f>
        <v>0</v>
      </c>
      <c r="V1623">
        <f>IF(Table5[[#This Row],[Position]]="Business Analyst",1,0)</f>
        <v>0</v>
      </c>
    </row>
    <row r="1624" spans="1:22" x14ac:dyDescent="0.2">
      <c r="A1624" s="4" t="s">
        <v>424</v>
      </c>
      <c r="B1624" s="4" t="s">
        <v>450</v>
      </c>
      <c r="C1624" s="4" t="s">
        <v>50</v>
      </c>
      <c r="D1624" s="4" t="s">
        <v>2766</v>
      </c>
      <c r="E1624" s="4" t="s">
        <v>1793</v>
      </c>
      <c r="F1624" s="4" t="s">
        <v>1793</v>
      </c>
      <c r="G1624" s="4" t="s">
        <v>1793</v>
      </c>
      <c r="H1624" s="4" t="s">
        <v>53</v>
      </c>
      <c r="I1624" s="4" t="s">
        <v>2029</v>
      </c>
      <c r="J1624" s="4" t="s">
        <v>20</v>
      </c>
      <c r="K1624" s="4" t="s">
        <v>32</v>
      </c>
      <c r="L1624" s="4" t="s">
        <v>732</v>
      </c>
      <c r="M1624" s="15">
        <v>76960</v>
      </c>
      <c r="N1624" s="15">
        <v>76960</v>
      </c>
      <c r="O1624" s="16">
        <v>76960</v>
      </c>
      <c r="P1624">
        <f t="shared" si="50"/>
        <v>0</v>
      </c>
      <c r="Q1624" t="str">
        <f t="shared" si="51"/>
        <v>Western Canada</v>
      </c>
      <c r="R1624">
        <f>IF(Table5[[#This Row],[Position]]="Data Analyst",1,0)</f>
        <v>0</v>
      </c>
      <c r="S1624">
        <f>IF(Table5[[#This Row],[Position]]="Data Engineer",1,0)</f>
        <v>0</v>
      </c>
      <c r="T1624">
        <f>IF(Table5[[#This Row],[Position]]="Risk Analyst",1,0)</f>
        <v>0</v>
      </c>
      <c r="U1624">
        <f>IF(Table5[[#This Row],[Position]]="System Analyst",1,0)</f>
        <v>0</v>
      </c>
      <c r="V1624">
        <f>IF(Table5[[#This Row],[Position]]="Business Analyst",1,0)</f>
        <v>0</v>
      </c>
    </row>
    <row r="1625" spans="1:22" x14ac:dyDescent="0.2">
      <c r="A1625" s="5" t="s">
        <v>424</v>
      </c>
      <c r="B1625" s="5" t="s">
        <v>450</v>
      </c>
      <c r="C1625" s="5" t="s">
        <v>50</v>
      </c>
      <c r="D1625" s="5" t="s">
        <v>2767</v>
      </c>
      <c r="E1625" s="5" t="s">
        <v>99</v>
      </c>
      <c r="F1625" s="5" t="s">
        <v>99</v>
      </c>
      <c r="G1625" s="5" t="s">
        <v>99</v>
      </c>
      <c r="H1625" s="5" t="s">
        <v>100</v>
      </c>
      <c r="I1625" s="5" t="s">
        <v>2029</v>
      </c>
      <c r="J1625" s="5" t="s">
        <v>20</v>
      </c>
      <c r="K1625" s="5" t="s">
        <v>32</v>
      </c>
      <c r="L1625" s="5" t="s">
        <v>21</v>
      </c>
      <c r="M1625" s="17">
        <v>87360</v>
      </c>
      <c r="N1625" s="17">
        <v>87360</v>
      </c>
      <c r="O1625" s="18">
        <v>87360</v>
      </c>
      <c r="P1625">
        <f t="shared" si="50"/>
        <v>0</v>
      </c>
      <c r="Q1625" t="str">
        <f t="shared" si="51"/>
        <v>Western Canada</v>
      </c>
      <c r="R1625">
        <f>IF(Table5[[#This Row],[Position]]="Data Analyst",1,0)</f>
        <v>0</v>
      </c>
      <c r="S1625">
        <f>IF(Table5[[#This Row],[Position]]="Data Engineer",1,0)</f>
        <v>0</v>
      </c>
      <c r="T1625">
        <f>IF(Table5[[#This Row],[Position]]="Risk Analyst",1,0)</f>
        <v>0</v>
      </c>
      <c r="U1625">
        <f>IF(Table5[[#This Row],[Position]]="System Analyst",1,0)</f>
        <v>0</v>
      </c>
      <c r="V1625">
        <f>IF(Table5[[#This Row],[Position]]="Business Analyst",1,0)</f>
        <v>0</v>
      </c>
    </row>
    <row r="1626" spans="1:22" x14ac:dyDescent="0.2">
      <c r="A1626" s="4" t="s">
        <v>96</v>
      </c>
      <c r="B1626" s="4" t="s">
        <v>1040</v>
      </c>
      <c r="C1626" s="4" t="s">
        <v>50</v>
      </c>
      <c r="D1626" s="4" t="s">
        <v>1041</v>
      </c>
      <c r="E1626" s="4" t="s">
        <v>204</v>
      </c>
      <c r="F1626" s="4" t="s">
        <v>204</v>
      </c>
      <c r="G1626" s="4" t="s">
        <v>204</v>
      </c>
      <c r="H1626" s="4" t="s">
        <v>31</v>
      </c>
      <c r="I1626" s="4" t="s">
        <v>2768</v>
      </c>
      <c r="J1626" s="4" t="s">
        <v>20</v>
      </c>
      <c r="K1626" s="4" t="s">
        <v>32</v>
      </c>
      <c r="L1626" s="4" t="s">
        <v>33</v>
      </c>
      <c r="M1626" s="15">
        <v>86000</v>
      </c>
      <c r="N1626" s="15">
        <v>97000</v>
      </c>
      <c r="O1626" s="16">
        <v>91500</v>
      </c>
      <c r="P1626">
        <f t="shared" si="50"/>
        <v>0</v>
      </c>
      <c r="Q1626" t="str">
        <f t="shared" si="51"/>
        <v>Central Canada</v>
      </c>
      <c r="R1626">
        <f>IF(Table5[[#This Row],[Position]]="Data Analyst",1,0)</f>
        <v>0</v>
      </c>
      <c r="S1626">
        <f>IF(Table5[[#This Row],[Position]]="Data Engineer",1,0)</f>
        <v>0</v>
      </c>
      <c r="T1626">
        <f>IF(Table5[[#This Row],[Position]]="Risk Analyst",1,0)</f>
        <v>0</v>
      </c>
      <c r="U1626">
        <f>IF(Table5[[#This Row],[Position]]="System Analyst",1,0)</f>
        <v>0</v>
      </c>
      <c r="V1626">
        <f>IF(Table5[[#This Row],[Position]]="Business Analyst",1,0)</f>
        <v>0</v>
      </c>
    </row>
    <row r="1627" spans="1:22" x14ac:dyDescent="0.2">
      <c r="A1627" s="5" t="s">
        <v>13</v>
      </c>
      <c r="B1627" s="5" t="s">
        <v>800</v>
      </c>
      <c r="C1627" s="5" t="s">
        <v>50</v>
      </c>
      <c r="D1627" s="5" t="s">
        <v>91</v>
      </c>
      <c r="E1627" s="5" t="s">
        <v>260</v>
      </c>
      <c r="F1627" s="5" t="s">
        <v>260</v>
      </c>
      <c r="G1627" s="5" t="s">
        <v>260</v>
      </c>
      <c r="H1627" s="5" t="s">
        <v>186</v>
      </c>
      <c r="I1627" s="5" t="s">
        <v>2769</v>
      </c>
      <c r="J1627" s="5" t="s">
        <v>20</v>
      </c>
      <c r="K1627" s="5" t="s">
        <v>32</v>
      </c>
      <c r="L1627" s="5" t="s">
        <v>93</v>
      </c>
      <c r="M1627" s="17">
        <v>48000</v>
      </c>
      <c r="N1627" s="17">
        <v>77000</v>
      </c>
      <c r="O1627" s="18">
        <v>62500</v>
      </c>
      <c r="P1627">
        <f t="shared" si="50"/>
        <v>0</v>
      </c>
      <c r="Q1627" t="str">
        <f t="shared" si="51"/>
        <v>Atlantic Canada</v>
      </c>
      <c r="R1627">
        <f>IF(Table5[[#This Row],[Position]]="Data Analyst",1,0)</f>
        <v>0</v>
      </c>
      <c r="S1627">
        <f>IF(Table5[[#This Row],[Position]]="Data Engineer",1,0)</f>
        <v>0</v>
      </c>
      <c r="T1627">
        <f>IF(Table5[[#This Row],[Position]]="Risk Analyst",1,0)</f>
        <v>0</v>
      </c>
      <c r="U1627">
        <f>IF(Table5[[#This Row],[Position]]="System Analyst",1,0)</f>
        <v>0</v>
      </c>
      <c r="V1627">
        <f>IF(Table5[[#This Row],[Position]]="Business Analyst",1,0)</f>
        <v>0</v>
      </c>
    </row>
    <row r="1628" spans="1:22" x14ac:dyDescent="0.2">
      <c r="A1628" s="4" t="s">
        <v>55</v>
      </c>
      <c r="B1628" s="4" t="s">
        <v>2770</v>
      </c>
      <c r="C1628" s="4" t="s">
        <v>28</v>
      </c>
      <c r="D1628" s="4" t="s">
        <v>189</v>
      </c>
      <c r="E1628" s="4" t="s">
        <v>1835</v>
      </c>
      <c r="F1628" s="4" t="s">
        <v>1835</v>
      </c>
      <c r="G1628" s="4" t="s">
        <v>1835</v>
      </c>
      <c r="H1628" s="4" t="s">
        <v>146</v>
      </c>
      <c r="I1628" s="4" t="s">
        <v>2771</v>
      </c>
      <c r="J1628" s="4" t="s">
        <v>45</v>
      </c>
      <c r="K1628" s="4" t="s">
        <v>32</v>
      </c>
      <c r="L1628" s="4" t="s">
        <v>21</v>
      </c>
      <c r="M1628" s="15">
        <v>85000</v>
      </c>
      <c r="N1628" s="15">
        <v>140000</v>
      </c>
      <c r="O1628" s="16">
        <v>112500</v>
      </c>
      <c r="P1628">
        <f t="shared" si="50"/>
        <v>0</v>
      </c>
      <c r="Q1628" t="str">
        <f t="shared" si="51"/>
        <v>Central Canada</v>
      </c>
      <c r="R1628">
        <f>IF(Table5[[#This Row],[Position]]="Data Analyst",1,0)</f>
        <v>1</v>
      </c>
      <c r="S1628">
        <f>IF(Table5[[#This Row],[Position]]="Data Engineer",1,0)</f>
        <v>0</v>
      </c>
      <c r="T1628">
        <f>IF(Table5[[#This Row],[Position]]="Risk Analyst",1,0)</f>
        <v>0</v>
      </c>
      <c r="U1628">
        <f>IF(Table5[[#This Row],[Position]]="System Analyst",1,0)</f>
        <v>0</v>
      </c>
      <c r="V1628">
        <f>IF(Table5[[#This Row],[Position]]="Business Analyst",1,0)</f>
        <v>0</v>
      </c>
    </row>
    <row r="1629" spans="1:22" x14ac:dyDescent="0.2">
      <c r="A1629" s="5" t="s">
        <v>48</v>
      </c>
      <c r="B1629" s="5" t="s">
        <v>682</v>
      </c>
      <c r="C1629" s="5" t="s">
        <v>50</v>
      </c>
      <c r="D1629" s="5" t="s">
        <v>683</v>
      </c>
      <c r="E1629" s="5" t="s">
        <v>684</v>
      </c>
      <c r="F1629" s="5" t="s">
        <v>684</v>
      </c>
      <c r="G1629" s="5" t="s">
        <v>684</v>
      </c>
      <c r="H1629" s="5" t="s">
        <v>100</v>
      </c>
      <c r="I1629" s="5" t="s">
        <v>2772</v>
      </c>
      <c r="J1629" s="5" t="s">
        <v>20</v>
      </c>
      <c r="K1629" s="5" t="s">
        <v>32</v>
      </c>
      <c r="L1629" s="5" t="s">
        <v>93</v>
      </c>
      <c r="M1629" s="17">
        <v>76000</v>
      </c>
      <c r="N1629" s="17">
        <v>101000</v>
      </c>
      <c r="O1629" s="18">
        <v>88500</v>
      </c>
      <c r="P1629">
        <f t="shared" si="50"/>
        <v>0</v>
      </c>
      <c r="Q1629" t="str">
        <f t="shared" si="51"/>
        <v>Western Canada</v>
      </c>
      <c r="R1629">
        <f>IF(Table5[[#This Row],[Position]]="Data Analyst",1,0)</f>
        <v>0</v>
      </c>
      <c r="S1629">
        <f>IF(Table5[[#This Row],[Position]]="Data Engineer",1,0)</f>
        <v>0</v>
      </c>
      <c r="T1629">
        <f>IF(Table5[[#This Row],[Position]]="Risk Analyst",1,0)</f>
        <v>0</v>
      </c>
      <c r="U1629">
        <f>IF(Table5[[#This Row],[Position]]="System Analyst",1,0)</f>
        <v>0</v>
      </c>
      <c r="V1629">
        <f>IF(Table5[[#This Row],[Position]]="Business Analyst",1,0)</f>
        <v>0</v>
      </c>
    </row>
    <row r="1630" spans="1:22" x14ac:dyDescent="0.2">
      <c r="A1630" s="4" t="s">
        <v>424</v>
      </c>
      <c r="B1630" s="4" t="s">
        <v>450</v>
      </c>
      <c r="C1630" s="4" t="s">
        <v>50</v>
      </c>
      <c r="D1630" s="4" t="s">
        <v>2773</v>
      </c>
      <c r="E1630" s="4" t="s">
        <v>123</v>
      </c>
      <c r="F1630" s="4" t="s">
        <v>123</v>
      </c>
      <c r="G1630" s="4" t="s">
        <v>123</v>
      </c>
      <c r="H1630" s="4" t="s">
        <v>31</v>
      </c>
      <c r="I1630" s="4" t="s">
        <v>2029</v>
      </c>
      <c r="J1630" s="4" t="s">
        <v>20</v>
      </c>
      <c r="K1630" s="4" t="s">
        <v>32</v>
      </c>
      <c r="L1630" s="4" t="s">
        <v>150</v>
      </c>
      <c r="M1630" s="15">
        <v>89440</v>
      </c>
      <c r="N1630" s="15">
        <v>89440</v>
      </c>
      <c r="O1630" s="16">
        <v>89440</v>
      </c>
      <c r="P1630">
        <f t="shared" si="50"/>
        <v>0</v>
      </c>
      <c r="Q1630" t="str">
        <f t="shared" si="51"/>
        <v>Central Canada</v>
      </c>
      <c r="R1630">
        <f>IF(Table5[[#This Row],[Position]]="Data Analyst",1,0)</f>
        <v>0</v>
      </c>
      <c r="S1630">
        <f>IF(Table5[[#This Row],[Position]]="Data Engineer",1,0)</f>
        <v>0</v>
      </c>
      <c r="T1630">
        <f>IF(Table5[[#This Row],[Position]]="Risk Analyst",1,0)</f>
        <v>0</v>
      </c>
      <c r="U1630">
        <f>IF(Table5[[#This Row],[Position]]="System Analyst",1,0)</f>
        <v>0</v>
      </c>
      <c r="V1630">
        <f>IF(Table5[[#This Row],[Position]]="Business Analyst",1,0)</f>
        <v>0</v>
      </c>
    </row>
    <row r="1631" spans="1:22" x14ac:dyDescent="0.2">
      <c r="A1631" s="5" t="s">
        <v>88</v>
      </c>
      <c r="B1631" s="5" t="s">
        <v>598</v>
      </c>
      <c r="C1631" s="5" t="s">
        <v>90</v>
      </c>
      <c r="D1631" s="5" t="s">
        <v>599</v>
      </c>
      <c r="E1631" s="5" t="s">
        <v>600</v>
      </c>
      <c r="F1631" s="5" t="s">
        <v>600</v>
      </c>
      <c r="G1631" s="5" t="s">
        <v>600</v>
      </c>
      <c r="H1631" s="5" t="s">
        <v>31</v>
      </c>
      <c r="I1631" s="5" t="s">
        <v>2774</v>
      </c>
      <c r="J1631" s="5" t="s">
        <v>20</v>
      </c>
      <c r="K1631" s="5" t="s">
        <v>32</v>
      </c>
      <c r="L1631" s="5" t="s">
        <v>33</v>
      </c>
      <c r="M1631" s="17">
        <v>91520</v>
      </c>
      <c r="N1631" s="17">
        <v>91520</v>
      </c>
      <c r="O1631" s="18">
        <v>91520</v>
      </c>
      <c r="P1631">
        <f t="shared" si="50"/>
        <v>0</v>
      </c>
      <c r="Q1631" t="str">
        <f t="shared" si="51"/>
        <v>Central Canada</v>
      </c>
      <c r="R1631">
        <f>IF(Table5[[#This Row],[Position]]="Data Analyst",1,0)</f>
        <v>0</v>
      </c>
      <c r="S1631">
        <f>IF(Table5[[#This Row],[Position]]="Data Engineer",1,0)</f>
        <v>0</v>
      </c>
      <c r="T1631">
        <f>IF(Table5[[#This Row],[Position]]="Risk Analyst",1,0)</f>
        <v>0</v>
      </c>
      <c r="U1631">
        <f>IF(Table5[[#This Row],[Position]]="System Analyst",1,0)</f>
        <v>1</v>
      </c>
      <c r="V1631">
        <f>IF(Table5[[#This Row],[Position]]="Business Analyst",1,0)</f>
        <v>0</v>
      </c>
    </row>
    <row r="1632" spans="1:22" x14ac:dyDescent="0.2">
      <c r="A1632" s="4" t="s">
        <v>13</v>
      </c>
      <c r="B1632" s="4" t="s">
        <v>798</v>
      </c>
      <c r="C1632" s="4" t="s">
        <v>90</v>
      </c>
      <c r="D1632" s="4" t="s">
        <v>2775</v>
      </c>
      <c r="E1632" s="4" t="s">
        <v>123</v>
      </c>
      <c r="F1632" s="4" t="s">
        <v>123</v>
      </c>
      <c r="G1632" s="4" t="s">
        <v>123</v>
      </c>
      <c r="H1632" s="4" t="s">
        <v>31</v>
      </c>
      <c r="I1632" s="4" t="s">
        <v>2054</v>
      </c>
      <c r="J1632" s="4" t="s">
        <v>20</v>
      </c>
      <c r="K1632" s="4" t="s">
        <v>32</v>
      </c>
      <c r="L1632" s="4" t="s">
        <v>21</v>
      </c>
      <c r="M1632" s="15">
        <v>89440</v>
      </c>
      <c r="N1632" s="15">
        <v>89440</v>
      </c>
      <c r="O1632" s="16">
        <v>89440</v>
      </c>
      <c r="P1632">
        <f t="shared" si="50"/>
        <v>0</v>
      </c>
      <c r="Q1632" t="str">
        <f t="shared" si="51"/>
        <v>Central Canada</v>
      </c>
      <c r="R1632">
        <f>IF(Table5[[#This Row],[Position]]="Data Analyst",1,0)</f>
        <v>0</v>
      </c>
      <c r="S1632">
        <f>IF(Table5[[#This Row],[Position]]="Data Engineer",1,0)</f>
        <v>0</v>
      </c>
      <c r="T1632">
        <f>IF(Table5[[#This Row],[Position]]="Risk Analyst",1,0)</f>
        <v>0</v>
      </c>
      <c r="U1632">
        <f>IF(Table5[[#This Row],[Position]]="System Analyst",1,0)</f>
        <v>1</v>
      </c>
      <c r="V1632">
        <f>IF(Table5[[#This Row],[Position]]="Business Analyst",1,0)</f>
        <v>0</v>
      </c>
    </row>
    <row r="1633" spans="1:22" x14ac:dyDescent="0.2">
      <c r="A1633" s="5" t="s">
        <v>48</v>
      </c>
      <c r="B1633" s="5" t="s">
        <v>1357</v>
      </c>
      <c r="C1633" s="5" t="s">
        <v>23</v>
      </c>
      <c r="D1633" s="5" t="s">
        <v>484</v>
      </c>
      <c r="E1633" s="5" t="s">
        <v>37</v>
      </c>
      <c r="F1633" s="5" t="s">
        <v>37</v>
      </c>
      <c r="G1633" s="5" t="s">
        <v>37</v>
      </c>
      <c r="H1633" s="5" t="s">
        <v>31</v>
      </c>
      <c r="I1633" s="5" t="s">
        <v>2776</v>
      </c>
      <c r="J1633" s="5" t="s">
        <v>223</v>
      </c>
      <c r="K1633" s="5" t="s">
        <v>32</v>
      </c>
      <c r="L1633" s="5" t="s">
        <v>33</v>
      </c>
      <c r="M1633" s="17">
        <v>60000</v>
      </c>
      <c r="N1633" s="17">
        <v>100000</v>
      </c>
      <c r="O1633" s="18">
        <v>80000</v>
      </c>
      <c r="P1633">
        <f t="shared" si="50"/>
        <v>0</v>
      </c>
      <c r="Q1633" t="str">
        <f t="shared" si="51"/>
        <v>Central Canada</v>
      </c>
      <c r="R1633">
        <f>IF(Table5[[#This Row],[Position]]="Data Analyst",1,0)</f>
        <v>0</v>
      </c>
      <c r="S1633">
        <f>IF(Table5[[#This Row],[Position]]="Data Engineer",1,0)</f>
        <v>0</v>
      </c>
      <c r="T1633">
        <f>IF(Table5[[#This Row],[Position]]="Risk Analyst",1,0)</f>
        <v>0</v>
      </c>
      <c r="U1633">
        <f>IF(Table5[[#This Row],[Position]]="System Analyst",1,0)</f>
        <v>0</v>
      </c>
      <c r="V1633">
        <f>IF(Table5[[#This Row],[Position]]="Business Analyst",1,0)</f>
        <v>1</v>
      </c>
    </row>
    <row r="1634" spans="1:22" x14ac:dyDescent="0.2">
      <c r="A1634" s="4" t="s">
        <v>13</v>
      </c>
      <c r="B1634" s="4" t="s">
        <v>1278</v>
      </c>
      <c r="C1634" s="4" t="s">
        <v>23</v>
      </c>
      <c r="D1634" s="4" t="s">
        <v>1279</v>
      </c>
      <c r="E1634" s="4" t="s">
        <v>2716</v>
      </c>
      <c r="F1634" s="4" t="s">
        <v>2716</v>
      </c>
      <c r="G1634" s="4" t="s">
        <v>2716</v>
      </c>
      <c r="H1634" s="4" t="s">
        <v>53</v>
      </c>
      <c r="I1634" s="4" t="s">
        <v>2777</v>
      </c>
      <c r="J1634" s="4" t="s">
        <v>20</v>
      </c>
      <c r="K1634" s="4" t="s">
        <v>32</v>
      </c>
      <c r="L1634" s="4" t="s">
        <v>1281</v>
      </c>
      <c r="M1634" s="15">
        <v>70000</v>
      </c>
      <c r="N1634" s="15">
        <v>87000</v>
      </c>
      <c r="O1634" s="16">
        <v>78500</v>
      </c>
      <c r="P1634">
        <f t="shared" si="50"/>
        <v>0</v>
      </c>
      <c r="Q1634" t="str">
        <f t="shared" si="51"/>
        <v>Western Canada</v>
      </c>
      <c r="R1634">
        <f>IF(Table5[[#This Row],[Position]]="Data Analyst",1,0)</f>
        <v>0</v>
      </c>
      <c r="S1634">
        <f>IF(Table5[[#This Row],[Position]]="Data Engineer",1,0)</f>
        <v>0</v>
      </c>
      <c r="T1634">
        <f>IF(Table5[[#This Row],[Position]]="Risk Analyst",1,0)</f>
        <v>0</v>
      </c>
      <c r="U1634">
        <f>IF(Table5[[#This Row],[Position]]="System Analyst",1,0)</f>
        <v>0</v>
      </c>
      <c r="V1634">
        <f>IF(Table5[[#This Row],[Position]]="Business Analyst",1,0)</f>
        <v>1</v>
      </c>
    </row>
    <row r="1635" spans="1:22" x14ac:dyDescent="0.2">
      <c r="A1635" s="5" t="s">
        <v>48</v>
      </c>
      <c r="B1635" s="5" t="s">
        <v>2778</v>
      </c>
      <c r="C1635" s="5" t="s">
        <v>50</v>
      </c>
      <c r="D1635" s="5" t="s">
        <v>2779</v>
      </c>
      <c r="E1635" s="5" t="s">
        <v>123</v>
      </c>
      <c r="F1635" s="5" t="s">
        <v>123</v>
      </c>
      <c r="G1635" s="5" t="s">
        <v>123</v>
      </c>
      <c r="H1635" s="5" t="s">
        <v>31</v>
      </c>
      <c r="I1635" s="5" t="s">
        <v>2780</v>
      </c>
      <c r="J1635" s="5" t="s">
        <v>20</v>
      </c>
      <c r="K1635" s="5" t="s">
        <v>32</v>
      </c>
      <c r="L1635" s="5" t="s">
        <v>21</v>
      </c>
      <c r="M1635" s="17">
        <v>80000</v>
      </c>
      <c r="N1635" s="17">
        <v>80000</v>
      </c>
      <c r="O1635" s="18">
        <v>80000</v>
      </c>
      <c r="P1635">
        <f t="shared" si="50"/>
        <v>0</v>
      </c>
      <c r="Q1635" t="str">
        <f t="shared" si="51"/>
        <v>Central Canada</v>
      </c>
      <c r="R1635">
        <f>IF(Table5[[#This Row],[Position]]="Data Analyst",1,0)</f>
        <v>0</v>
      </c>
      <c r="S1635">
        <f>IF(Table5[[#This Row],[Position]]="Data Engineer",1,0)</f>
        <v>0</v>
      </c>
      <c r="T1635">
        <f>IF(Table5[[#This Row],[Position]]="Risk Analyst",1,0)</f>
        <v>0</v>
      </c>
      <c r="U1635">
        <f>IF(Table5[[#This Row],[Position]]="System Analyst",1,0)</f>
        <v>0</v>
      </c>
      <c r="V1635">
        <f>IF(Table5[[#This Row],[Position]]="Business Analyst",1,0)</f>
        <v>0</v>
      </c>
    </row>
    <row r="1636" spans="1:22" x14ac:dyDescent="0.2">
      <c r="A1636" s="4" t="s">
        <v>96</v>
      </c>
      <c r="B1636" s="4" t="s">
        <v>376</v>
      </c>
      <c r="C1636" s="4" t="s">
        <v>50</v>
      </c>
      <c r="D1636" s="4" t="s">
        <v>377</v>
      </c>
      <c r="E1636" s="4" t="s">
        <v>1125</v>
      </c>
      <c r="F1636" s="4" t="s">
        <v>1125</v>
      </c>
      <c r="G1636" s="4" t="s">
        <v>1125</v>
      </c>
      <c r="H1636" s="4" t="s">
        <v>53</v>
      </c>
      <c r="I1636" s="4" t="s">
        <v>2310</v>
      </c>
      <c r="J1636" s="4" t="s">
        <v>20</v>
      </c>
      <c r="K1636" s="4" t="s">
        <v>32</v>
      </c>
      <c r="L1636" s="4" t="s">
        <v>39</v>
      </c>
      <c r="M1636" s="15">
        <v>45000</v>
      </c>
      <c r="N1636" s="15">
        <v>94000</v>
      </c>
      <c r="O1636" s="16">
        <v>69500</v>
      </c>
      <c r="P1636">
        <f t="shared" si="50"/>
        <v>0</v>
      </c>
      <c r="Q1636" t="str">
        <f t="shared" si="51"/>
        <v>Western Canada</v>
      </c>
      <c r="R1636">
        <f>IF(Table5[[#This Row],[Position]]="Data Analyst",1,0)</f>
        <v>0</v>
      </c>
      <c r="S1636">
        <f>IF(Table5[[#This Row],[Position]]="Data Engineer",1,0)</f>
        <v>0</v>
      </c>
      <c r="T1636">
        <f>IF(Table5[[#This Row],[Position]]="Risk Analyst",1,0)</f>
        <v>0</v>
      </c>
      <c r="U1636">
        <f>IF(Table5[[#This Row],[Position]]="System Analyst",1,0)</f>
        <v>0</v>
      </c>
      <c r="V1636">
        <f>IF(Table5[[#This Row],[Position]]="Business Analyst",1,0)</f>
        <v>0</v>
      </c>
    </row>
    <row r="1637" spans="1:22" x14ac:dyDescent="0.2">
      <c r="A1637" s="5" t="s">
        <v>55</v>
      </c>
      <c r="B1637" s="5" t="s">
        <v>1011</v>
      </c>
      <c r="C1637" s="5" t="s">
        <v>50</v>
      </c>
      <c r="D1637" s="5" t="s">
        <v>748</v>
      </c>
      <c r="E1637" s="5" t="s">
        <v>99</v>
      </c>
      <c r="F1637" s="5" t="s">
        <v>99</v>
      </c>
      <c r="G1637" s="5" t="s">
        <v>99</v>
      </c>
      <c r="H1637" s="5" t="s">
        <v>100</v>
      </c>
      <c r="I1637" s="5" t="s">
        <v>2781</v>
      </c>
      <c r="J1637" s="5" t="s">
        <v>20</v>
      </c>
      <c r="K1637" s="5" t="s">
        <v>32</v>
      </c>
      <c r="L1637" s="5" t="s">
        <v>33</v>
      </c>
      <c r="M1637" s="20">
        <v>85862.399999999994</v>
      </c>
      <c r="N1637" s="17">
        <v>114774.39999999999</v>
      </c>
      <c r="O1637" s="18">
        <v>100318.39999999999</v>
      </c>
      <c r="P1637">
        <f t="shared" si="50"/>
        <v>0</v>
      </c>
      <c r="Q1637" t="str">
        <f t="shared" si="51"/>
        <v>Western Canada</v>
      </c>
      <c r="R1637">
        <f>IF(Table5[[#This Row],[Position]]="Data Analyst",1,0)</f>
        <v>0</v>
      </c>
      <c r="S1637">
        <f>IF(Table5[[#This Row],[Position]]="Data Engineer",1,0)</f>
        <v>0</v>
      </c>
      <c r="T1637">
        <f>IF(Table5[[#This Row],[Position]]="Risk Analyst",1,0)</f>
        <v>0</v>
      </c>
      <c r="U1637">
        <f>IF(Table5[[#This Row],[Position]]="System Analyst",1,0)</f>
        <v>0</v>
      </c>
      <c r="V1637">
        <f>IF(Table5[[#This Row],[Position]]="Business Analyst",1,0)</f>
        <v>0</v>
      </c>
    </row>
    <row r="1638" spans="1:22" x14ac:dyDescent="0.2">
      <c r="A1638" s="4" t="s">
        <v>48</v>
      </c>
      <c r="B1638" s="4" t="s">
        <v>2782</v>
      </c>
      <c r="C1638" s="4" t="s">
        <v>28</v>
      </c>
      <c r="D1638" s="4" t="s">
        <v>693</v>
      </c>
      <c r="E1638" s="4" t="s">
        <v>1835</v>
      </c>
      <c r="F1638" s="4" t="s">
        <v>1835</v>
      </c>
      <c r="G1638" s="4" t="s">
        <v>1835</v>
      </c>
      <c r="H1638" s="4" t="s">
        <v>146</v>
      </c>
      <c r="I1638" s="4" t="s">
        <v>2783</v>
      </c>
      <c r="J1638" s="4" t="s">
        <v>223</v>
      </c>
      <c r="K1638" s="4" t="s">
        <v>32</v>
      </c>
      <c r="L1638" s="4" t="s">
        <v>21</v>
      </c>
      <c r="M1638" s="15">
        <v>60000</v>
      </c>
      <c r="N1638" s="15">
        <v>70000</v>
      </c>
      <c r="O1638" s="16">
        <v>65000</v>
      </c>
      <c r="P1638">
        <f t="shared" si="50"/>
        <v>0</v>
      </c>
      <c r="Q1638" t="str">
        <f t="shared" si="51"/>
        <v>Central Canada</v>
      </c>
      <c r="R1638">
        <f>IF(Table5[[#This Row],[Position]]="Data Analyst",1,0)</f>
        <v>1</v>
      </c>
      <c r="S1638">
        <f>IF(Table5[[#This Row],[Position]]="Data Engineer",1,0)</f>
        <v>0</v>
      </c>
      <c r="T1638">
        <f>IF(Table5[[#This Row],[Position]]="Risk Analyst",1,0)</f>
        <v>0</v>
      </c>
      <c r="U1638">
        <f>IF(Table5[[#This Row],[Position]]="System Analyst",1,0)</f>
        <v>0</v>
      </c>
      <c r="V1638">
        <f>IF(Table5[[#This Row],[Position]]="Business Analyst",1,0)</f>
        <v>0</v>
      </c>
    </row>
    <row r="1639" spans="1:22" x14ac:dyDescent="0.2">
      <c r="A1639" s="5" t="s">
        <v>55</v>
      </c>
      <c r="B1639" s="5" t="s">
        <v>498</v>
      </c>
      <c r="C1639" s="5" t="s">
        <v>50</v>
      </c>
      <c r="D1639" s="5" t="s">
        <v>499</v>
      </c>
      <c r="E1639" s="5" t="s">
        <v>136</v>
      </c>
      <c r="F1639" s="5" t="s">
        <v>136</v>
      </c>
      <c r="G1639" s="5" t="s">
        <v>136</v>
      </c>
      <c r="H1639" s="5" t="s">
        <v>100</v>
      </c>
      <c r="I1639" s="5" t="s">
        <v>2784</v>
      </c>
      <c r="J1639" s="5" t="s">
        <v>20</v>
      </c>
      <c r="K1639" s="5" t="s">
        <v>32</v>
      </c>
      <c r="L1639" s="5" t="s">
        <v>227</v>
      </c>
      <c r="M1639" s="17">
        <v>43000</v>
      </c>
      <c r="N1639" s="17">
        <v>57200</v>
      </c>
      <c r="O1639" s="18">
        <v>50100</v>
      </c>
      <c r="P1639">
        <f t="shared" si="50"/>
        <v>0</v>
      </c>
      <c r="Q1639" t="str">
        <f t="shared" si="51"/>
        <v>Western Canada</v>
      </c>
      <c r="R1639">
        <f>IF(Table5[[#This Row],[Position]]="Data Analyst",1,0)</f>
        <v>0</v>
      </c>
      <c r="S1639">
        <f>IF(Table5[[#This Row],[Position]]="Data Engineer",1,0)</f>
        <v>0</v>
      </c>
      <c r="T1639">
        <f>IF(Table5[[#This Row],[Position]]="Risk Analyst",1,0)</f>
        <v>0</v>
      </c>
      <c r="U1639">
        <f>IF(Table5[[#This Row],[Position]]="System Analyst",1,0)</f>
        <v>0</v>
      </c>
      <c r="V1639">
        <f>IF(Table5[[#This Row],[Position]]="Business Analyst",1,0)</f>
        <v>0</v>
      </c>
    </row>
    <row r="1640" spans="1:22" x14ac:dyDescent="0.2">
      <c r="A1640" s="4" t="s">
        <v>22</v>
      </c>
      <c r="B1640" s="4" t="s">
        <v>1406</v>
      </c>
      <c r="C1640" s="4" t="s">
        <v>50</v>
      </c>
      <c r="D1640" s="4" t="s">
        <v>1407</v>
      </c>
      <c r="E1640" s="4" t="s">
        <v>810</v>
      </c>
      <c r="F1640" s="4" t="s">
        <v>810</v>
      </c>
      <c r="G1640" s="4" t="s">
        <v>810</v>
      </c>
      <c r="H1640" s="4" t="s">
        <v>31</v>
      </c>
      <c r="I1640" s="4" t="s">
        <v>2785</v>
      </c>
      <c r="J1640" s="4" t="s">
        <v>20</v>
      </c>
      <c r="K1640" s="4" t="s">
        <v>32</v>
      </c>
      <c r="L1640" s="4" t="s">
        <v>21</v>
      </c>
      <c r="M1640" s="15">
        <v>41600</v>
      </c>
      <c r="N1640" s="15">
        <v>57200</v>
      </c>
      <c r="O1640" s="16">
        <v>49400</v>
      </c>
      <c r="P1640">
        <f t="shared" si="50"/>
        <v>0</v>
      </c>
      <c r="Q1640" t="str">
        <f t="shared" si="51"/>
        <v>Central Canada</v>
      </c>
      <c r="R1640">
        <f>IF(Table5[[#This Row],[Position]]="Data Analyst",1,0)</f>
        <v>0</v>
      </c>
      <c r="S1640">
        <f>IF(Table5[[#This Row],[Position]]="Data Engineer",1,0)</f>
        <v>0</v>
      </c>
      <c r="T1640">
        <f>IF(Table5[[#This Row],[Position]]="Risk Analyst",1,0)</f>
        <v>0</v>
      </c>
      <c r="U1640">
        <f>IF(Table5[[#This Row],[Position]]="System Analyst",1,0)</f>
        <v>0</v>
      </c>
      <c r="V1640">
        <f>IF(Table5[[#This Row],[Position]]="Business Analyst",1,0)</f>
        <v>0</v>
      </c>
    </row>
    <row r="1641" spans="1:22" x14ac:dyDescent="0.2">
      <c r="A1641" s="5" t="s">
        <v>81</v>
      </c>
      <c r="B1641" s="5" t="s">
        <v>733</v>
      </c>
      <c r="C1641" s="5" t="s">
        <v>591</v>
      </c>
      <c r="D1641" s="5" t="s">
        <v>734</v>
      </c>
      <c r="E1641" s="5" t="s">
        <v>17</v>
      </c>
      <c r="F1641" s="5" t="s">
        <v>17</v>
      </c>
      <c r="G1641" s="5" t="s">
        <v>17</v>
      </c>
      <c r="H1641" s="5" t="s">
        <v>18</v>
      </c>
      <c r="I1641" s="5" t="s">
        <v>2786</v>
      </c>
      <c r="J1641" s="5" t="s">
        <v>45</v>
      </c>
      <c r="K1641" s="5" t="s">
        <v>17</v>
      </c>
      <c r="L1641" s="5" t="s">
        <v>21</v>
      </c>
      <c r="M1641" s="17">
        <v>66000</v>
      </c>
      <c r="N1641" s="17">
        <v>84500</v>
      </c>
      <c r="O1641" s="18">
        <v>75250</v>
      </c>
      <c r="P1641">
        <f t="shared" si="50"/>
        <v>1</v>
      </c>
      <c r="Q1641" t="str">
        <f t="shared" si="51"/>
        <v>Northern Canada</v>
      </c>
      <c r="R1641">
        <f>IF(Table5[[#This Row],[Position]]="Data Analyst",1,0)</f>
        <v>0</v>
      </c>
      <c r="S1641">
        <f>IF(Table5[[#This Row],[Position]]="Data Engineer",1,0)</f>
        <v>0</v>
      </c>
      <c r="T1641">
        <f>IF(Table5[[#This Row],[Position]]="Risk Analyst",1,0)</f>
        <v>0</v>
      </c>
      <c r="U1641">
        <f>IF(Table5[[#This Row],[Position]]="System Analyst",1,0)</f>
        <v>0</v>
      </c>
      <c r="V1641">
        <f>IF(Table5[[#This Row],[Position]]="Business Analyst",1,0)</f>
        <v>0</v>
      </c>
    </row>
    <row r="1642" spans="1:22" x14ac:dyDescent="0.2">
      <c r="A1642" s="4" t="s">
        <v>48</v>
      </c>
      <c r="B1642" s="4" t="s">
        <v>2787</v>
      </c>
      <c r="C1642" s="4" t="s">
        <v>50</v>
      </c>
      <c r="D1642" s="4" t="s">
        <v>659</v>
      </c>
      <c r="E1642" s="4" t="s">
        <v>37</v>
      </c>
      <c r="F1642" s="4" t="s">
        <v>37</v>
      </c>
      <c r="G1642" s="4" t="s">
        <v>37</v>
      </c>
      <c r="H1642" s="4" t="s">
        <v>31</v>
      </c>
      <c r="I1642" s="4" t="s">
        <v>2788</v>
      </c>
      <c r="J1642" s="4" t="s">
        <v>223</v>
      </c>
      <c r="K1642" s="4" t="s">
        <v>32</v>
      </c>
      <c r="L1642" s="4" t="s">
        <v>661</v>
      </c>
      <c r="M1642" s="15">
        <v>42000</v>
      </c>
      <c r="N1642" s="15">
        <v>68000</v>
      </c>
      <c r="O1642" s="16">
        <v>55000</v>
      </c>
      <c r="P1642">
        <f t="shared" si="50"/>
        <v>0</v>
      </c>
      <c r="Q1642" t="str">
        <f t="shared" si="51"/>
        <v>Central Canada</v>
      </c>
      <c r="R1642">
        <f>IF(Table5[[#This Row],[Position]]="Data Analyst",1,0)</f>
        <v>0</v>
      </c>
      <c r="S1642">
        <f>IF(Table5[[#This Row],[Position]]="Data Engineer",1,0)</f>
        <v>0</v>
      </c>
      <c r="T1642">
        <f>IF(Table5[[#This Row],[Position]]="Risk Analyst",1,0)</f>
        <v>0</v>
      </c>
      <c r="U1642">
        <f>IF(Table5[[#This Row],[Position]]="System Analyst",1,0)</f>
        <v>0</v>
      </c>
      <c r="V1642">
        <f>IF(Table5[[#This Row],[Position]]="Business Analyst",1,0)</f>
        <v>0</v>
      </c>
    </row>
    <row r="1643" spans="1:22" x14ac:dyDescent="0.2">
      <c r="A1643" s="5" t="s">
        <v>13</v>
      </c>
      <c r="B1643" s="5" t="s">
        <v>134</v>
      </c>
      <c r="C1643" s="5" t="s">
        <v>90</v>
      </c>
      <c r="D1643" s="5" t="s">
        <v>135</v>
      </c>
      <c r="E1643" s="5" t="s">
        <v>136</v>
      </c>
      <c r="F1643" s="5" t="s">
        <v>136</v>
      </c>
      <c r="G1643" s="5" t="s">
        <v>136</v>
      </c>
      <c r="H1643" s="5" t="s">
        <v>100</v>
      </c>
      <c r="I1643" s="5" t="s">
        <v>2789</v>
      </c>
      <c r="J1643" s="5" t="s">
        <v>20</v>
      </c>
      <c r="K1643" s="5" t="s">
        <v>32</v>
      </c>
      <c r="L1643" s="5" t="s">
        <v>33</v>
      </c>
      <c r="M1643" s="17">
        <v>55000</v>
      </c>
      <c r="N1643" s="17">
        <v>74000</v>
      </c>
      <c r="O1643" s="18">
        <v>64500</v>
      </c>
      <c r="P1643">
        <f t="shared" si="50"/>
        <v>0</v>
      </c>
      <c r="Q1643" t="str">
        <f t="shared" si="51"/>
        <v>Western Canada</v>
      </c>
      <c r="R1643">
        <f>IF(Table5[[#This Row],[Position]]="Data Analyst",1,0)</f>
        <v>0</v>
      </c>
      <c r="S1643">
        <f>IF(Table5[[#This Row],[Position]]="Data Engineer",1,0)</f>
        <v>0</v>
      </c>
      <c r="T1643">
        <f>IF(Table5[[#This Row],[Position]]="Risk Analyst",1,0)</f>
        <v>0</v>
      </c>
      <c r="U1643">
        <f>IF(Table5[[#This Row],[Position]]="System Analyst",1,0)</f>
        <v>1</v>
      </c>
      <c r="V1643">
        <f>IF(Table5[[#This Row],[Position]]="Business Analyst",1,0)</f>
        <v>0</v>
      </c>
    </row>
    <row r="1644" spans="1:22" x14ac:dyDescent="0.2">
      <c r="A1644" s="4" t="s">
        <v>88</v>
      </c>
      <c r="B1644" s="4" t="s">
        <v>321</v>
      </c>
      <c r="C1644" s="4" t="s">
        <v>90</v>
      </c>
      <c r="D1644" s="4" t="s">
        <v>2790</v>
      </c>
      <c r="E1644" s="4" t="s">
        <v>323</v>
      </c>
      <c r="F1644" s="4" t="s">
        <v>323</v>
      </c>
      <c r="G1644" s="4" t="s">
        <v>323</v>
      </c>
      <c r="H1644" s="4" t="s">
        <v>53</v>
      </c>
      <c r="I1644" s="4" t="s">
        <v>2172</v>
      </c>
      <c r="J1644" s="4" t="s">
        <v>20</v>
      </c>
      <c r="K1644" s="4" t="s">
        <v>32</v>
      </c>
      <c r="L1644" s="4" t="s">
        <v>21</v>
      </c>
      <c r="M1644" s="15">
        <v>69000</v>
      </c>
      <c r="N1644" s="15">
        <v>95000</v>
      </c>
      <c r="O1644" s="16">
        <v>82000</v>
      </c>
      <c r="P1644">
        <f t="shared" si="50"/>
        <v>0</v>
      </c>
      <c r="Q1644" t="str">
        <f t="shared" si="51"/>
        <v>Western Canada</v>
      </c>
      <c r="R1644">
        <f>IF(Table5[[#This Row],[Position]]="Data Analyst",1,0)</f>
        <v>0</v>
      </c>
      <c r="S1644">
        <f>IF(Table5[[#This Row],[Position]]="Data Engineer",1,0)</f>
        <v>0</v>
      </c>
      <c r="T1644">
        <f>IF(Table5[[#This Row],[Position]]="Risk Analyst",1,0)</f>
        <v>0</v>
      </c>
      <c r="U1644">
        <f>IF(Table5[[#This Row],[Position]]="System Analyst",1,0)</f>
        <v>1</v>
      </c>
      <c r="V1644">
        <f>IF(Table5[[#This Row],[Position]]="Business Analyst",1,0)</f>
        <v>0</v>
      </c>
    </row>
    <row r="1645" spans="1:22" x14ac:dyDescent="0.2">
      <c r="A1645" s="5" t="s">
        <v>88</v>
      </c>
      <c r="B1645" s="5" t="s">
        <v>321</v>
      </c>
      <c r="C1645" s="5" t="s">
        <v>90</v>
      </c>
      <c r="D1645" s="5" t="s">
        <v>2790</v>
      </c>
      <c r="E1645" s="5" t="s">
        <v>323</v>
      </c>
      <c r="F1645" s="5" t="s">
        <v>323</v>
      </c>
      <c r="G1645" s="5" t="s">
        <v>323</v>
      </c>
      <c r="H1645" s="5" t="s">
        <v>146</v>
      </c>
      <c r="I1645" s="5" t="s">
        <v>2172</v>
      </c>
      <c r="J1645" s="5" t="s">
        <v>20</v>
      </c>
      <c r="K1645" s="5" t="s">
        <v>32</v>
      </c>
      <c r="L1645" s="5" t="s">
        <v>21</v>
      </c>
      <c r="M1645" s="17">
        <v>69000</v>
      </c>
      <c r="N1645" s="17">
        <v>95000</v>
      </c>
      <c r="O1645" s="18">
        <v>82000</v>
      </c>
      <c r="P1645">
        <f t="shared" si="50"/>
        <v>0</v>
      </c>
      <c r="Q1645" t="str">
        <f t="shared" si="51"/>
        <v>Central Canada</v>
      </c>
      <c r="R1645">
        <f>IF(Table5[[#This Row],[Position]]="Data Analyst",1,0)</f>
        <v>0</v>
      </c>
      <c r="S1645">
        <f>IF(Table5[[#This Row],[Position]]="Data Engineer",1,0)</f>
        <v>0</v>
      </c>
      <c r="T1645">
        <f>IF(Table5[[#This Row],[Position]]="Risk Analyst",1,0)</f>
        <v>0</v>
      </c>
      <c r="U1645">
        <f>IF(Table5[[#This Row],[Position]]="System Analyst",1,0)</f>
        <v>1</v>
      </c>
      <c r="V1645">
        <f>IF(Table5[[#This Row],[Position]]="Business Analyst",1,0)</f>
        <v>0</v>
      </c>
    </row>
    <row r="1646" spans="1:22" x14ac:dyDescent="0.2">
      <c r="A1646" s="4" t="s">
        <v>88</v>
      </c>
      <c r="B1646" s="4" t="s">
        <v>321</v>
      </c>
      <c r="C1646" s="4" t="s">
        <v>90</v>
      </c>
      <c r="D1646" s="4" t="s">
        <v>2790</v>
      </c>
      <c r="E1646" s="4" t="s">
        <v>323</v>
      </c>
      <c r="F1646" s="4" t="s">
        <v>323</v>
      </c>
      <c r="G1646" s="4" t="s">
        <v>323</v>
      </c>
      <c r="H1646" s="4" t="s">
        <v>178</v>
      </c>
      <c r="I1646" s="4" t="s">
        <v>2172</v>
      </c>
      <c r="J1646" s="4" t="s">
        <v>20</v>
      </c>
      <c r="K1646" s="4" t="s">
        <v>32</v>
      </c>
      <c r="L1646" s="4" t="s">
        <v>21</v>
      </c>
      <c r="M1646" s="15">
        <v>69000</v>
      </c>
      <c r="N1646" s="15">
        <v>95000</v>
      </c>
      <c r="O1646" s="16">
        <v>82000</v>
      </c>
      <c r="P1646">
        <f t="shared" si="50"/>
        <v>0</v>
      </c>
      <c r="Q1646" t="str">
        <f t="shared" si="51"/>
        <v>Atlantic Canada</v>
      </c>
      <c r="R1646">
        <f>IF(Table5[[#This Row],[Position]]="Data Analyst",1,0)</f>
        <v>0</v>
      </c>
      <c r="S1646">
        <f>IF(Table5[[#This Row],[Position]]="Data Engineer",1,0)</f>
        <v>0</v>
      </c>
      <c r="T1646">
        <f>IF(Table5[[#This Row],[Position]]="Risk Analyst",1,0)</f>
        <v>0</v>
      </c>
      <c r="U1646">
        <f>IF(Table5[[#This Row],[Position]]="System Analyst",1,0)</f>
        <v>1</v>
      </c>
      <c r="V1646">
        <f>IF(Table5[[#This Row],[Position]]="Business Analyst",1,0)</f>
        <v>0</v>
      </c>
    </row>
    <row r="1647" spans="1:22" x14ac:dyDescent="0.2">
      <c r="A1647" s="5" t="s">
        <v>48</v>
      </c>
      <c r="B1647" s="5" t="s">
        <v>2791</v>
      </c>
      <c r="C1647" s="5" t="s">
        <v>50</v>
      </c>
      <c r="D1647" s="5" t="s">
        <v>2792</v>
      </c>
      <c r="E1647" s="5" t="s">
        <v>63</v>
      </c>
      <c r="F1647" s="5" t="s">
        <v>63</v>
      </c>
      <c r="G1647" s="5" t="s">
        <v>63</v>
      </c>
      <c r="H1647" s="5" t="s">
        <v>53</v>
      </c>
      <c r="I1647" s="5" t="s">
        <v>2793</v>
      </c>
      <c r="J1647" s="5" t="s">
        <v>20</v>
      </c>
      <c r="K1647" s="5" t="s">
        <v>32</v>
      </c>
      <c r="L1647" s="5" t="s">
        <v>21</v>
      </c>
      <c r="M1647" s="17">
        <v>68000</v>
      </c>
      <c r="N1647" s="17">
        <v>88000</v>
      </c>
      <c r="O1647" s="18">
        <v>78000</v>
      </c>
      <c r="P1647">
        <f t="shared" si="50"/>
        <v>0</v>
      </c>
      <c r="Q1647" t="str">
        <f t="shared" si="51"/>
        <v>Western Canada</v>
      </c>
      <c r="R1647">
        <f>IF(Table5[[#This Row],[Position]]="Data Analyst",1,0)</f>
        <v>0</v>
      </c>
      <c r="S1647">
        <f>IF(Table5[[#This Row],[Position]]="Data Engineer",1,0)</f>
        <v>0</v>
      </c>
      <c r="T1647">
        <f>IF(Table5[[#This Row],[Position]]="Risk Analyst",1,0)</f>
        <v>0</v>
      </c>
      <c r="U1647">
        <f>IF(Table5[[#This Row],[Position]]="System Analyst",1,0)</f>
        <v>0</v>
      </c>
      <c r="V1647">
        <f>IF(Table5[[#This Row],[Position]]="Business Analyst",1,0)</f>
        <v>0</v>
      </c>
    </row>
    <row r="1648" spans="1:22" x14ac:dyDescent="0.2">
      <c r="A1648" s="4" t="s">
        <v>81</v>
      </c>
      <c r="B1648" s="4" t="s">
        <v>187</v>
      </c>
      <c r="C1648" s="4" t="s">
        <v>188</v>
      </c>
      <c r="D1648" s="4" t="s">
        <v>462</v>
      </c>
      <c r="E1648" s="4" t="s">
        <v>63</v>
      </c>
      <c r="F1648" s="4" t="s">
        <v>63</v>
      </c>
      <c r="G1648" s="4" t="s">
        <v>63</v>
      </c>
      <c r="H1648" s="4" t="s">
        <v>53</v>
      </c>
      <c r="I1648" s="4" t="s">
        <v>2794</v>
      </c>
      <c r="J1648" s="4" t="s">
        <v>20</v>
      </c>
      <c r="K1648" s="4" t="s">
        <v>32</v>
      </c>
      <c r="L1648" s="4" t="s">
        <v>21</v>
      </c>
      <c r="M1648" s="15">
        <v>62000</v>
      </c>
      <c r="N1648" s="15">
        <v>91000</v>
      </c>
      <c r="O1648" s="16">
        <v>76500</v>
      </c>
      <c r="P1648">
        <f t="shared" si="50"/>
        <v>0</v>
      </c>
      <c r="Q1648" t="str">
        <f t="shared" si="51"/>
        <v>Western Canada</v>
      </c>
      <c r="R1648">
        <f>IF(Table5[[#This Row],[Position]]="Data Analyst",1,0)</f>
        <v>0</v>
      </c>
      <c r="S1648">
        <f>IF(Table5[[#This Row],[Position]]="Data Engineer",1,0)</f>
        <v>0</v>
      </c>
      <c r="T1648">
        <f>IF(Table5[[#This Row],[Position]]="Risk Analyst",1,0)</f>
        <v>0</v>
      </c>
      <c r="U1648">
        <f>IF(Table5[[#This Row],[Position]]="System Analyst",1,0)</f>
        <v>0</v>
      </c>
      <c r="V1648">
        <f>IF(Table5[[#This Row],[Position]]="Business Analyst",1,0)</f>
        <v>0</v>
      </c>
    </row>
    <row r="1649" spans="1:22" x14ac:dyDescent="0.2">
      <c r="A1649" s="5" t="s">
        <v>48</v>
      </c>
      <c r="B1649" s="5" t="s">
        <v>1275</v>
      </c>
      <c r="C1649" s="5" t="s">
        <v>90</v>
      </c>
      <c r="D1649" s="5" t="s">
        <v>1276</v>
      </c>
      <c r="E1649" s="5" t="s">
        <v>316</v>
      </c>
      <c r="F1649" s="5" t="s">
        <v>316</v>
      </c>
      <c r="G1649" s="5" t="s">
        <v>316</v>
      </c>
      <c r="H1649" s="5" t="s">
        <v>31</v>
      </c>
      <c r="I1649" s="5" t="s">
        <v>2795</v>
      </c>
      <c r="J1649" s="5" t="s">
        <v>20</v>
      </c>
      <c r="K1649" s="5" t="s">
        <v>32</v>
      </c>
      <c r="L1649" s="5" t="s">
        <v>46</v>
      </c>
      <c r="M1649" s="17">
        <v>55000</v>
      </c>
      <c r="N1649" s="17">
        <v>65000</v>
      </c>
      <c r="O1649" s="18">
        <v>60000</v>
      </c>
      <c r="P1649">
        <f t="shared" si="50"/>
        <v>0</v>
      </c>
      <c r="Q1649" t="str">
        <f t="shared" si="51"/>
        <v>Central Canada</v>
      </c>
      <c r="R1649">
        <f>IF(Table5[[#This Row],[Position]]="Data Analyst",1,0)</f>
        <v>0</v>
      </c>
      <c r="S1649">
        <f>IF(Table5[[#This Row],[Position]]="Data Engineer",1,0)</f>
        <v>0</v>
      </c>
      <c r="T1649">
        <f>IF(Table5[[#This Row],[Position]]="Risk Analyst",1,0)</f>
        <v>0</v>
      </c>
      <c r="U1649">
        <f>IF(Table5[[#This Row],[Position]]="System Analyst",1,0)</f>
        <v>1</v>
      </c>
      <c r="V1649">
        <f>IF(Table5[[#This Row],[Position]]="Business Analyst",1,0)</f>
        <v>0</v>
      </c>
    </row>
    <row r="1650" spans="1:22" x14ac:dyDescent="0.2">
      <c r="A1650" s="4" t="s">
        <v>26</v>
      </c>
      <c r="B1650" s="4" t="s">
        <v>2796</v>
      </c>
      <c r="C1650" s="4" t="s">
        <v>50</v>
      </c>
      <c r="D1650" s="4" t="s">
        <v>2797</v>
      </c>
      <c r="E1650" s="4" t="s">
        <v>115</v>
      </c>
      <c r="F1650" s="4" t="s">
        <v>115</v>
      </c>
      <c r="G1650" s="4" t="s">
        <v>115</v>
      </c>
      <c r="H1650" s="4" t="s">
        <v>31</v>
      </c>
      <c r="I1650" s="4" t="s">
        <v>2798</v>
      </c>
      <c r="J1650" s="4" t="s">
        <v>20</v>
      </c>
      <c r="K1650" s="4" t="s">
        <v>32</v>
      </c>
      <c r="L1650" s="4" t="s">
        <v>21</v>
      </c>
      <c r="M1650" s="15">
        <v>63000</v>
      </c>
      <c r="N1650" s="15">
        <v>80000</v>
      </c>
      <c r="O1650" s="16">
        <v>71500</v>
      </c>
      <c r="P1650">
        <f t="shared" si="50"/>
        <v>0</v>
      </c>
      <c r="Q1650" t="str">
        <f t="shared" si="51"/>
        <v>Central Canada</v>
      </c>
      <c r="R1650">
        <f>IF(Table5[[#This Row],[Position]]="Data Analyst",1,0)</f>
        <v>0</v>
      </c>
      <c r="S1650">
        <f>IF(Table5[[#This Row],[Position]]="Data Engineer",1,0)</f>
        <v>0</v>
      </c>
      <c r="T1650">
        <f>IF(Table5[[#This Row],[Position]]="Risk Analyst",1,0)</f>
        <v>0</v>
      </c>
      <c r="U1650">
        <f>IF(Table5[[#This Row],[Position]]="System Analyst",1,0)</f>
        <v>0</v>
      </c>
      <c r="V1650">
        <f>IF(Table5[[#This Row],[Position]]="Business Analyst",1,0)</f>
        <v>0</v>
      </c>
    </row>
    <row r="1651" spans="1:22" x14ac:dyDescent="0.2">
      <c r="A1651" s="5" t="s">
        <v>26</v>
      </c>
      <c r="B1651" s="5" t="s">
        <v>868</v>
      </c>
      <c r="C1651" s="5" t="s">
        <v>50</v>
      </c>
      <c r="D1651" s="5" t="s">
        <v>664</v>
      </c>
      <c r="E1651" s="5" t="s">
        <v>123</v>
      </c>
      <c r="F1651" s="5" t="s">
        <v>123</v>
      </c>
      <c r="G1651" s="5" t="s">
        <v>123</v>
      </c>
      <c r="H1651" s="5" t="s">
        <v>31</v>
      </c>
      <c r="I1651" s="5" t="s">
        <v>2799</v>
      </c>
      <c r="J1651" s="5" t="s">
        <v>20</v>
      </c>
      <c r="K1651" s="5" t="s">
        <v>32</v>
      </c>
      <c r="L1651" s="5" t="s">
        <v>21</v>
      </c>
      <c r="M1651" s="17">
        <v>93600</v>
      </c>
      <c r="N1651" s="17">
        <v>93600</v>
      </c>
      <c r="O1651" s="18">
        <v>93600</v>
      </c>
      <c r="P1651">
        <f t="shared" si="50"/>
        <v>0</v>
      </c>
      <c r="Q1651" t="str">
        <f t="shared" si="51"/>
        <v>Central Canada</v>
      </c>
      <c r="R1651">
        <f>IF(Table5[[#This Row],[Position]]="Data Analyst",1,0)</f>
        <v>0</v>
      </c>
      <c r="S1651">
        <f>IF(Table5[[#This Row],[Position]]="Data Engineer",1,0)</f>
        <v>0</v>
      </c>
      <c r="T1651">
        <f>IF(Table5[[#This Row],[Position]]="Risk Analyst",1,0)</f>
        <v>0</v>
      </c>
      <c r="U1651">
        <f>IF(Table5[[#This Row],[Position]]="System Analyst",1,0)</f>
        <v>0</v>
      </c>
      <c r="V1651">
        <f>IF(Table5[[#This Row],[Position]]="Business Analyst",1,0)</f>
        <v>0</v>
      </c>
    </row>
    <row r="1652" spans="1:22" x14ac:dyDescent="0.2">
      <c r="A1652" s="4" t="s">
        <v>48</v>
      </c>
      <c r="B1652" s="4" t="s">
        <v>1441</v>
      </c>
      <c r="C1652" s="4" t="s">
        <v>41</v>
      </c>
      <c r="D1652" s="4" t="s">
        <v>1442</v>
      </c>
      <c r="E1652" s="4" t="s">
        <v>17</v>
      </c>
      <c r="F1652" s="4" t="s">
        <v>17</v>
      </c>
      <c r="G1652" s="4" t="s">
        <v>17</v>
      </c>
      <c r="H1652" s="4" t="s">
        <v>18</v>
      </c>
      <c r="I1652" s="4" t="s">
        <v>2800</v>
      </c>
      <c r="J1652" s="4" t="s">
        <v>45</v>
      </c>
      <c r="K1652" s="4" t="s">
        <v>17</v>
      </c>
      <c r="L1652" s="4" t="s">
        <v>21</v>
      </c>
      <c r="M1652" s="15">
        <v>66560</v>
      </c>
      <c r="N1652" s="15">
        <v>72800</v>
      </c>
      <c r="O1652" s="16">
        <v>69680</v>
      </c>
      <c r="P1652">
        <f t="shared" si="50"/>
        <v>1</v>
      </c>
      <c r="Q1652" t="str">
        <f t="shared" si="51"/>
        <v>Northern Canada</v>
      </c>
      <c r="R1652">
        <f>IF(Table5[[#This Row],[Position]]="Data Analyst",1,0)</f>
        <v>0</v>
      </c>
      <c r="S1652">
        <f>IF(Table5[[#This Row],[Position]]="Data Engineer",1,0)</f>
        <v>0</v>
      </c>
      <c r="T1652">
        <f>IF(Table5[[#This Row],[Position]]="Risk Analyst",1,0)</f>
        <v>0</v>
      </c>
      <c r="U1652">
        <f>IF(Table5[[#This Row],[Position]]="System Analyst",1,0)</f>
        <v>0</v>
      </c>
      <c r="V1652">
        <f>IF(Table5[[#This Row],[Position]]="Business Analyst",1,0)</f>
        <v>0</v>
      </c>
    </row>
    <row r="1653" spans="1:22" x14ac:dyDescent="0.2">
      <c r="A1653" s="5" t="s">
        <v>424</v>
      </c>
      <c r="B1653" s="5" t="s">
        <v>450</v>
      </c>
      <c r="C1653" s="5" t="s">
        <v>50</v>
      </c>
      <c r="D1653" s="5" t="s">
        <v>2801</v>
      </c>
      <c r="E1653" s="5" t="s">
        <v>779</v>
      </c>
      <c r="F1653" s="5" t="s">
        <v>779</v>
      </c>
      <c r="G1653" s="5" t="s">
        <v>779</v>
      </c>
      <c r="H1653" s="5" t="s">
        <v>31</v>
      </c>
      <c r="I1653" s="5" t="s">
        <v>2802</v>
      </c>
      <c r="J1653" s="5" t="s">
        <v>20</v>
      </c>
      <c r="K1653" s="5" t="s">
        <v>32</v>
      </c>
      <c r="L1653" s="5" t="s">
        <v>21</v>
      </c>
      <c r="M1653" s="17">
        <v>88920</v>
      </c>
      <c r="N1653" s="17">
        <v>95160</v>
      </c>
      <c r="O1653" s="18">
        <v>92040</v>
      </c>
      <c r="P1653">
        <f t="shared" si="50"/>
        <v>0</v>
      </c>
      <c r="Q1653" t="str">
        <f t="shared" si="51"/>
        <v>Central Canada</v>
      </c>
      <c r="R1653">
        <f>IF(Table5[[#This Row],[Position]]="Data Analyst",1,0)</f>
        <v>0</v>
      </c>
      <c r="S1653">
        <f>IF(Table5[[#This Row],[Position]]="Data Engineer",1,0)</f>
        <v>0</v>
      </c>
      <c r="T1653">
        <f>IF(Table5[[#This Row],[Position]]="Risk Analyst",1,0)</f>
        <v>0</v>
      </c>
      <c r="U1653">
        <f>IF(Table5[[#This Row],[Position]]="System Analyst",1,0)</f>
        <v>0</v>
      </c>
      <c r="V1653">
        <f>IF(Table5[[#This Row],[Position]]="Business Analyst",1,0)</f>
        <v>0</v>
      </c>
    </row>
    <row r="1654" spans="1:22" x14ac:dyDescent="0.2">
      <c r="A1654" s="4" t="s">
        <v>88</v>
      </c>
      <c r="B1654" s="4" t="s">
        <v>737</v>
      </c>
      <c r="C1654" s="4" t="s">
        <v>23</v>
      </c>
      <c r="D1654" s="4" t="s">
        <v>738</v>
      </c>
      <c r="E1654" s="4" t="s">
        <v>739</v>
      </c>
      <c r="F1654" s="4" t="s">
        <v>739</v>
      </c>
      <c r="G1654" s="4" t="s">
        <v>739</v>
      </c>
      <c r="H1654" s="4" t="s">
        <v>53</v>
      </c>
      <c r="I1654" s="4" t="s">
        <v>2804</v>
      </c>
      <c r="J1654" s="4" t="s">
        <v>20</v>
      </c>
      <c r="K1654" s="4" t="s">
        <v>32</v>
      </c>
      <c r="L1654" s="4" t="s">
        <v>21</v>
      </c>
      <c r="M1654" s="15">
        <v>30240.560000000001</v>
      </c>
      <c r="N1654" s="15">
        <v>57200</v>
      </c>
      <c r="O1654" s="16">
        <v>43720.28</v>
      </c>
      <c r="P1654">
        <f t="shared" si="50"/>
        <v>0</v>
      </c>
      <c r="Q1654" t="str">
        <f t="shared" si="51"/>
        <v>Western Canada</v>
      </c>
      <c r="R1654">
        <f>IF(Table5[[#This Row],[Position]]="Data Analyst",1,0)</f>
        <v>0</v>
      </c>
      <c r="S1654">
        <f>IF(Table5[[#This Row],[Position]]="Data Engineer",1,0)</f>
        <v>0</v>
      </c>
      <c r="T1654">
        <f>IF(Table5[[#This Row],[Position]]="Risk Analyst",1,0)</f>
        <v>0</v>
      </c>
      <c r="U1654">
        <f>IF(Table5[[#This Row],[Position]]="System Analyst",1,0)</f>
        <v>0</v>
      </c>
      <c r="V1654">
        <f>IF(Table5[[#This Row],[Position]]="Business Analyst",1,0)</f>
        <v>1</v>
      </c>
    </row>
    <row r="1655" spans="1:22" x14ac:dyDescent="0.2">
      <c r="A1655" s="5" t="s">
        <v>22</v>
      </c>
      <c r="B1655" s="5" t="s">
        <v>191</v>
      </c>
      <c r="C1655" s="5" t="s">
        <v>50</v>
      </c>
      <c r="D1655" s="5" t="s">
        <v>2805</v>
      </c>
      <c r="E1655" s="5" t="s">
        <v>344</v>
      </c>
      <c r="F1655" s="5" t="s">
        <v>344</v>
      </c>
      <c r="G1655" s="5" t="s">
        <v>344</v>
      </c>
      <c r="H1655" s="5" t="s">
        <v>53</v>
      </c>
      <c r="I1655" s="5" t="s">
        <v>2806</v>
      </c>
      <c r="J1655" s="5" t="s">
        <v>20</v>
      </c>
      <c r="K1655" s="5" t="s">
        <v>32</v>
      </c>
      <c r="L1655" s="5" t="s">
        <v>21</v>
      </c>
      <c r="M1655" s="17">
        <v>40000</v>
      </c>
      <c r="N1655" s="17">
        <v>57200</v>
      </c>
      <c r="O1655" s="18">
        <v>48600</v>
      </c>
      <c r="P1655">
        <f t="shared" si="50"/>
        <v>0</v>
      </c>
      <c r="Q1655" t="str">
        <f t="shared" si="51"/>
        <v>Western Canada</v>
      </c>
      <c r="R1655">
        <f>IF(Table5[[#This Row],[Position]]="Data Analyst",1,0)</f>
        <v>0</v>
      </c>
      <c r="S1655">
        <f>IF(Table5[[#This Row],[Position]]="Data Engineer",1,0)</f>
        <v>0</v>
      </c>
      <c r="T1655">
        <f>IF(Table5[[#This Row],[Position]]="Risk Analyst",1,0)</f>
        <v>0</v>
      </c>
      <c r="U1655">
        <f>IF(Table5[[#This Row],[Position]]="System Analyst",1,0)</f>
        <v>0</v>
      </c>
      <c r="V1655">
        <f>IF(Table5[[#This Row],[Position]]="Business Analyst",1,0)</f>
        <v>0</v>
      </c>
    </row>
    <row r="1656" spans="1:22" x14ac:dyDescent="0.2">
      <c r="A1656" s="4" t="s">
        <v>96</v>
      </c>
      <c r="B1656" s="4" t="s">
        <v>554</v>
      </c>
      <c r="C1656" s="4" t="s">
        <v>50</v>
      </c>
      <c r="D1656" s="4" t="s">
        <v>2807</v>
      </c>
      <c r="E1656" s="4" t="s">
        <v>1255</v>
      </c>
      <c r="F1656" s="4" t="s">
        <v>1255</v>
      </c>
      <c r="G1656" s="4" t="s">
        <v>1255</v>
      </c>
      <c r="H1656" s="4" t="s">
        <v>186</v>
      </c>
      <c r="I1656" s="4" t="s">
        <v>2808</v>
      </c>
      <c r="J1656" s="4" t="s">
        <v>20</v>
      </c>
      <c r="K1656" s="4" t="s">
        <v>32</v>
      </c>
      <c r="L1656" s="4" t="s">
        <v>21</v>
      </c>
      <c r="M1656" s="15">
        <v>35000</v>
      </c>
      <c r="N1656" s="15">
        <v>57200</v>
      </c>
      <c r="O1656" s="16">
        <v>46100</v>
      </c>
      <c r="P1656">
        <f t="shared" si="50"/>
        <v>0</v>
      </c>
      <c r="Q1656" t="str">
        <f t="shared" si="51"/>
        <v>Atlantic Canada</v>
      </c>
      <c r="R1656">
        <f>IF(Table5[[#This Row],[Position]]="Data Analyst",1,0)</f>
        <v>0</v>
      </c>
      <c r="S1656">
        <f>IF(Table5[[#This Row],[Position]]="Data Engineer",1,0)</f>
        <v>0</v>
      </c>
      <c r="T1656">
        <f>IF(Table5[[#This Row],[Position]]="Risk Analyst",1,0)</f>
        <v>0</v>
      </c>
      <c r="U1656">
        <f>IF(Table5[[#This Row],[Position]]="System Analyst",1,0)</f>
        <v>0</v>
      </c>
      <c r="V1656">
        <f>IF(Table5[[#This Row],[Position]]="Business Analyst",1,0)</f>
        <v>0</v>
      </c>
    </row>
    <row r="1657" spans="1:22" x14ac:dyDescent="0.2">
      <c r="A1657" s="5" t="s">
        <v>88</v>
      </c>
      <c r="B1657" s="5" t="s">
        <v>2809</v>
      </c>
      <c r="C1657" s="5" t="s">
        <v>23</v>
      </c>
      <c r="D1657" s="5" t="s">
        <v>2810</v>
      </c>
      <c r="E1657" s="5" t="s">
        <v>1835</v>
      </c>
      <c r="F1657" s="5" t="s">
        <v>1835</v>
      </c>
      <c r="G1657" s="5" t="s">
        <v>1835</v>
      </c>
      <c r="H1657" s="5" t="s">
        <v>146</v>
      </c>
      <c r="I1657" s="5" t="s">
        <v>2811</v>
      </c>
      <c r="J1657" s="5" t="s">
        <v>20</v>
      </c>
      <c r="K1657" s="5" t="s">
        <v>32</v>
      </c>
      <c r="L1657" s="5" t="s">
        <v>33</v>
      </c>
      <c r="M1657" s="17">
        <v>100000</v>
      </c>
      <c r="N1657" s="17">
        <v>100000</v>
      </c>
      <c r="O1657" s="18">
        <v>100000</v>
      </c>
      <c r="P1657">
        <f t="shared" si="50"/>
        <v>0</v>
      </c>
      <c r="Q1657" t="str">
        <f t="shared" si="51"/>
        <v>Central Canada</v>
      </c>
      <c r="R1657">
        <f>IF(Table5[[#This Row],[Position]]="Data Analyst",1,0)</f>
        <v>0</v>
      </c>
      <c r="S1657">
        <f>IF(Table5[[#This Row],[Position]]="Data Engineer",1,0)</f>
        <v>0</v>
      </c>
      <c r="T1657">
        <f>IF(Table5[[#This Row],[Position]]="Risk Analyst",1,0)</f>
        <v>0</v>
      </c>
      <c r="U1657">
        <f>IF(Table5[[#This Row],[Position]]="System Analyst",1,0)</f>
        <v>0</v>
      </c>
      <c r="V1657">
        <f>IF(Table5[[#This Row],[Position]]="Business Analyst",1,0)</f>
        <v>1</v>
      </c>
    </row>
    <row r="1658" spans="1:22" x14ac:dyDescent="0.2">
      <c r="A1658" s="4" t="s">
        <v>22</v>
      </c>
      <c r="B1658" s="4" t="s">
        <v>1026</v>
      </c>
      <c r="C1658" s="4" t="s">
        <v>50</v>
      </c>
      <c r="D1658" s="4" t="s">
        <v>1492</v>
      </c>
      <c r="E1658" s="4" t="s">
        <v>1493</v>
      </c>
      <c r="F1658" s="4" t="s">
        <v>1493</v>
      </c>
      <c r="G1658" s="4" t="s">
        <v>1493</v>
      </c>
      <c r="H1658" s="4" t="s">
        <v>31</v>
      </c>
      <c r="I1658" s="4" t="s">
        <v>2029</v>
      </c>
      <c r="J1658" s="4" t="s">
        <v>20</v>
      </c>
      <c r="K1658" s="4" t="s">
        <v>32</v>
      </c>
      <c r="L1658" s="4" t="s">
        <v>21</v>
      </c>
      <c r="M1658" s="15">
        <v>89440</v>
      </c>
      <c r="N1658" s="15">
        <v>91520</v>
      </c>
      <c r="O1658" s="16">
        <v>90480</v>
      </c>
      <c r="P1658">
        <f t="shared" si="50"/>
        <v>0</v>
      </c>
      <c r="Q1658" t="str">
        <f t="shared" si="51"/>
        <v>Central Canada</v>
      </c>
      <c r="R1658">
        <f>IF(Table5[[#This Row],[Position]]="Data Analyst",1,0)</f>
        <v>0</v>
      </c>
      <c r="S1658">
        <f>IF(Table5[[#This Row],[Position]]="Data Engineer",1,0)</f>
        <v>0</v>
      </c>
      <c r="T1658">
        <f>IF(Table5[[#This Row],[Position]]="Risk Analyst",1,0)</f>
        <v>0</v>
      </c>
      <c r="U1658">
        <f>IF(Table5[[#This Row],[Position]]="System Analyst",1,0)</f>
        <v>0</v>
      </c>
      <c r="V1658">
        <f>IF(Table5[[#This Row],[Position]]="Business Analyst",1,0)</f>
        <v>0</v>
      </c>
    </row>
    <row r="1659" spans="1:22" x14ac:dyDescent="0.2">
      <c r="A1659" s="5" t="s">
        <v>424</v>
      </c>
      <c r="B1659" s="5" t="s">
        <v>450</v>
      </c>
      <c r="C1659" s="5" t="s">
        <v>50</v>
      </c>
      <c r="D1659" s="5" t="s">
        <v>724</v>
      </c>
      <c r="E1659" s="5" t="s">
        <v>63</v>
      </c>
      <c r="F1659" s="5" t="s">
        <v>63</v>
      </c>
      <c r="G1659" s="5" t="s">
        <v>63</v>
      </c>
      <c r="H1659" s="5" t="s">
        <v>53</v>
      </c>
      <c r="I1659" s="5" t="s">
        <v>2812</v>
      </c>
      <c r="J1659" s="5" t="s">
        <v>20</v>
      </c>
      <c r="K1659" s="5" t="s">
        <v>32</v>
      </c>
      <c r="L1659" s="5" t="s">
        <v>21</v>
      </c>
      <c r="M1659" s="17">
        <v>85280</v>
      </c>
      <c r="N1659" s="17">
        <v>85280</v>
      </c>
      <c r="O1659" s="18">
        <v>85280</v>
      </c>
      <c r="P1659">
        <f t="shared" si="50"/>
        <v>0</v>
      </c>
      <c r="Q1659" t="str">
        <f t="shared" si="51"/>
        <v>Western Canada</v>
      </c>
      <c r="R1659">
        <f>IF(Table5[[#This Row],[Position]]="Data Analyst",1,0)</f>
        <v>0</v>
      </c>
      <c r="S1659">
        <f>IF(Table5[[#This Row],[Position]]="Data Engineer",1,0)</f>
        <v>0</v>
      </c>
      <c r="T1659">
        <f>IF(Table5[[#This Row],[Position]]="Risk Analyst",1,0)</f>
        <v>0</v>
      </c>
      <c r="U1659">
        <f>IF(Table5[[#This Row],[Position]]="System Analyst",1,0)</f>
        <v>0</v>
      </c>
      <c r="V1659">
        <f>IF(Table5[[#This Row],[Position]]="Business Analyst",1,0)</f>
        <v>0</v>
      </c>
    </row>
    <row r="1660" spans="1:22" x14ac:dyDescent="0.2">
      <c r="A1660" s="4" t="s">
        <v>48</v>
      </c>
      <c r="B1660" s="4" t="s">
        <v>974</v>
      </c>
      <c r="C1660" s="4" t="s">
        <v>50</v>
      </c>
      <c r="D1660" s="4" t="s">
        <v>930</v>
      </c>
      <c r="E1660" s="4" t="s">
        <v>136</v>
      </c>
      <c r="F1660" s="4" t="s">
        <v>136</v>
      </c>
      <c r="G1660" s="4" t="s">
        <v>136</v>
      </c>
      <c r="H1660" s="4" t="s">
        <v>100</v>
      </c>
      <c r="I1660" s="4" t="s">
        <v>2813</v>
      </c>
      <c r="J1660" s="4" t="s">
        <v>20</v>
      </c>
      <c r="K1660" s="4" t="s">
        <v>32</v>
      </c>
      <c r="L1660" s="4" t="s">
        <v>481</v>
      </c>
      <c r="M1660" s="15">
        <v>61000</v>
      </c>
      <c r="N1660" s="15">
        <v>80000</v>
      </c>
      <c r="O1660" s="16">
        <v>70500</v>
      </c>
      <c r="P1660">
        <f t="shared" si="50"/>
        <v>0</v>
      </c>
      <c r="Q1660" t="str">
        <f t="shared" si="51"/>
        <v>Western Canada</v>
      </c>
      <c r="R1660">
        <f>IF(Table5[[#This Row],[Position]]="Data Analyst",1,0)</f>
        <v>0</v>
      </c>
      <c r="S1660">
        <f>IF(Table5[[#This Row],[Position]]="Data Engineer",1,0)</f>
        <v>0</v>
      </c>
      <c r="T1660">
        <f>IF(Table5[[#This Row],[Position]]="Risk Analyst",1,0)</f>
        <v>0</v>
      </c>
      <c r="U1660">
        <f>IF(Table5[[#This Row],[Position]]="System Analyst",1,0)</f>
        <v>0</v>
      </c>
      <c r="V1660">
        <f>IF(Table5[[#This Row],[Position]]="Business Analyst",1,0)</f>
        <v>0</v>
      </c>
    </row>
    <row r="1661" spans="1:22" x14ac:dyDescent="0.2">
      <c r="A1661" s="5" t="s">
        <v>88</v>
      </c>
      <c r="B1661" s="5" t="s">
        <v>299</v>
      </c>
      <c r="C1661" s="5" t="s">
        <v>90</v>
      </c>
      <c r="D1661" s="5" t="s">
        <v>976</v>
      </c>
      <c r="E1661" s="5" t="s">
        <v>482</v>
      </c>
      <c r="F1661" s="5" t="s">
        <v>482</v>
      </c>
      <c r="G1661" s="5" t="s">
        <v>482</v>
      </c>
      <c r="H1661" s="5" t="s">
        <v>31</v>
      </c>
      <c r="I1661" s="5" t="s">
        <v>2814</v>
      </c>
      <c r="J1661" s="5" t="s">
        <v>20</v>
      </c>
      <c r="K1661" s="5" t="s">
        <v>32</v>
      </c>
      <c r="L1661" s="5" t="s">
        <v>33</v>
      </c>
      <c r="M1661" s="17">
        <v>95680</v>
      </c>
      <c r="N1661" s="17">
        <v>95680</v>
      </c>
      <c r="O1661" s="18">
        <v>95680</v>
      </c>
      <c r="P1661">
        <f t="shared" si="50"/>
        <v>0</v>
      </c>
      <c r="Q1661" t="str">
        <f t="shared" si="51"/>
        <v>Central Canada</v>
      </c>
      <c r="R1661">
        <f>IF(Table5[[#This Row],[Position]]="Data Analyst",1,0)</f>
        <v>0</v>
      </c>
      <c r="S1661">
        <f>IF(Table5[[#This Row],[Position]]="Data Engineer",1,0)</f>
        <v>0</v>
      </c>
      <c r="T1661">
        <f>IF(Table5[[#This Row],[Position]]="Risk Analyst",1,0)</f>
        <v>0</v>
      </c>
      <c r="U1661">
        <f>IF(Table5[[#This Row],[Position]]="System Analyst",1,0)</f>
        <v>1</v>
      </c>
      <c r="V1661">
        <f>IF(Table5[[#This Row],[Position]]="Business Analyst",1,0)</f>
        <v>0</v>
      </c>
    </row>
    <row r="1662" spans="1:22" x14ac:dyDescent="0.2">
      <c r="A1662" s="4" t="s">
        <v>88</v>
      </c>
      <c r="B1662" s="4" t="s">
        <v>299</v>
      </c>
      <c r="C1662" s="4" t="s">
        <v>90</v>
      </c>
      <c r="D1662" s="4" t="s">
        <v>1568</v>
      </c>
      <c r="E1662" s="4" t="s">
        <v>123</v>
      </c>
      <c r="F1662" s="4" t="s">
        <v>123</v>
      </c>
      <c r="G1662" s="4" t="s">
        <v>123</v>
      </c>
      <c r="H1662" s="4" t="s">
        <v>31</v>
      </c>
      <c r="I1662" s="4" t="s">
        <v>2815</v>
      </c>
      <c r="J1662" s="4" t="s">
        <v>20</v>
      </c>
      <c r="K1662" s="4" t="s">
        <v>32</v>
      </c>
      <c r="L1662" s="4" t="s">
        <v>33</v>
      </c>
      <c r="M1662" s="15">
        <v>91520</v>
      </c>
      <c r="N1662" s="15">
        <v>91520</v>
      </c>
      <c r="O1662" s="16">
        <v>91520</v>
      </c>
      <c r="P1662">
        <f t="shared" si="50"/>
        <v>0</v>
      </c>
      <c r="Q1662" t="str">
        <f t="shared" si="51"/>
        <v>Central Canada</v>
      </c>
      <c r="R1662">
        <f>IF(Table5[[#This Row],[Position]]="Data Analyst",1,0)</f>
        <v>0</v>
      </c>
      <c r="S1662">
        <f>IF(Table5[[#This Row],[Position]]="Data Engineer",1,0)</f>
        <v>0</v>
      </c>
      <c r="T1662">
        <f>IF(Table5[[#This Row],[Position]]="Risk Analyst",1,0)</f>
        <v>0</v>
      </c>
      <c r="U1662">
        <f>IF(Table5[[#This Row],[Position]]="System Analyst",1,0)</f>
        <v>1</v>
      </c>
      <c r="V1662">
        <f>IF(Table5[[#This Row],[Position]]="Business Analyst",1,0)</f>
        <v>0</v>
      </c>
    </row>
    <row r="1663" spans="1:22" x14ac:dyDescent="0.2">
      <c r="A1663" s="5" t="s">
        <v>55</v>
      </c>
      <c r="B1663" s="5" t="s">
        <v>961</v>
      </c>
      <c r="C1663" s="5" t="s">
        <v>23</v>
      </c>
      <c r="D1663" s="5" t="s">
        <v>962</v>
      </c>
      <c r="E1663" s="5" t="s">
        <v>110</v>
      </c>
      <c r="F1663" s="5" t="s">
        <v>110</v>
      </c>
      <c r="G1663" s="5" t="s">
        <v>110</v>
      </c>
      <c r="H1663" s="5" t="s">
        <v>31</v>
      </c>
      <c r="I1663" s="5" t="s">
        <v>2329</v>
      </c>
      <c r="J1663" s="5" t="s">
        <v>20</v>
      </c>
      <c r="K1663" s="5" t="s">
        <v>32</v>
      </c>
      <c r="L1663" s="5" t="s">
        <v>21</v>
      </c>
      <c r="M1663" s="17">
        <v>64000</v>
      </c>
      <c r="N1663" s="17">
        <v>97000</v>
      </c>
      <c r="O1663" s="18">
        <v>80500</v>
      </c>
      <c r="P1663">
        <f t="shared" si="50"/>
        <v>0</v>
      </c>
      <c r="Q1663" t="str">
        <f t="shared" si="51"/>
        <v>Central Canada</v>
      </c>
      <c r="R1663">
        <f>IF(Table5[[#This Row],[Position]]="Data Analyst",1,0)</f>
        <v>0</v>
      </c>
      <c r="S1663">
        <f>IF(Table5[[#This Row],[Position]]="Data Engineer",1,0)</f>
        <v>0</v>
      </c>
      <c r="T1663">
        <f>IF(Table5[[#This Row],[Position]]="Risk Analyst",1,0)</f>
        <v>0</v>
      </c>
      <c r="U1663">
        <f>IF(Table5[[#This Row],[Position]]="System Analyst",1,0)</f>
        <v>0</v>
      </c>
      <c r="V1663">
        <f>IF(Table5[[#This Row],[Position]]="Business Analyst",1,0)</f>
        <v>1</v>
      </c>
    </row>
    <row r="1664" spans="1:22" x14ac:dyDescent="0.2">
      <c r="A1664" s="4" t="s">
        <v>88</v>
      </c>
      <c r="B1664" s="4" t="s">
        <v>598</v>
      </c>
      <c r="C1664" s="4" t="s">
        <v>90</v>
      </c>
      <c r="D1664" s="4" t="s">
        <v>1376</v>
      </c>
      <c r="E1664" s="4" t="s">
        <v>204</v>
      </c>
      <c r="F1664" s="4" t="s">
        <v>204</v>
      </c>
      <c r="G1664" s="4" t="s">
        <v>204</v>
      </c>
      <c r="H1664" s="4" t="s">
        <v>31</v>
      </c>
      <c r="I1664" s="4" t="s">
        <v>2029</v>
      </c>
      <c r="J1664" s="4" t="s">
        <v>20</v>
      </c>
      <c r="K1664" s="4" t="s">
        <v>32</v>
      </c>
      <c r="L1664" s="4" t="s">
        <v>241</v>
      </c>
      <c r="M1664" s="15">
        <v>59280</v>
      </c>
      <c r="N1664" s="15">
        <v>59280</v>
      </c>
      <c r="O1664" s="16">
        <v>59280</v>
      </c>
      <c r="P1664">
        <f t="shared" si="50"/>
        <v>0</v>
      </c>
      <c r="Q1664" t="str">
        <f t="shared" si="51"/>
        <v>Central Canada</v>
      </c>
      <c r="R1664">
        <f>IF(Table5[[#This Row],[Position]]="Data Analyst",1,0)</f>
        <v>0</v>
      </c>
      <c r="S1664">
        <f>IF(Table5[[#This Row],[Position]]="Data Engineer",1,0)</f>
        <v>0</v>
      </c>
      <c r="T1664">
        <f>IF(Table5[[#This Row],[Position]]="Risk Analyst",1,0)</f>
        <v>0</v>
      </c>
      <c r="U1664">
        <f>IF(Table5[[#This Row],[Position]]="System Analyst",1,0)</f>
        <v>1</v>
      </c>
      <c r="V1664">
        <f>IF(Table5[[#This Row],[Position]]="Business Analyst",1,0)</f>
        <v>0</v>
      </c>
    </row>
    <row r="1665" spans="1:22" x14ac:dyDescent="0.2">
      <c r="A1665" s="5" t="s">
        <v>48</v>
      </c>
      <c r="B1665" s="5" t="s">
        <v>2816</v>
      </c>
      <c r="C1665" s="5" t="s">
        <v>50</v>
      </c>
      <c r="D1665" s="5" t="s">
        <v>2817</v>
      </c>
      <c r="E1665" s="5" t="s">
        <v>319</v>
      </c>
      <c r="F1665" s="5" t="s">
        <v>319</v>
      </c>
      <c r="G1665" s="5" t="s">
        <v>319</v>
      </c>
      <c r="H1665" s="5" t="s">
        <v>31</v>
      </c>
      <c r="I1665" s="5" t="s">
        <v>2818</v>
      </c>
      <c r="J1665" s="5" t="s">
        <v>45</v>
      </c>
      <c r="K1665" s="5" t="s">
        <v>32</v>
      </c>
      <c r="L1665" s="5" t="s">
        <v>21</v>
      </c>
      <c r="M1665" s="17">
        <v>50000</v>
      </c>
      <c r="N1665" s="17">
        <v>91000</v>
      </c>
      <c r="O1665" s="18">
        <v>70500</v>
      </c>
      <c r="P1665">
        <f t="shared" si="50"/>
        <v>0</v>
      </c>
      <c r="Q1665" t="str">
        <f t="shared" si="51"/>
        <v>Central Canada</v>
      </c>
      <c r="R1665">
        <f>IF(Table5[[#This Row],[Position]]="Data Analyst",1,0)</f>
        <v>0</v>
      </c>
      <c r="S1665">
        <f>IF(Table5[[#This Row],[Position]]="Data Engineer",1,0)</f>
        <v>0</v>
      </c>
      <c r="T1665">
        <f>IF(Table5[[#This Row],[Position]]="Risk Analyst",1,0)</f>
        <v>0</v>
      </c>
      <c r="U1665">
        <f>IF(Table5[[#This Row],[Position]]="System Analyst",1,0)</f>
        <v>0</v>
      </c>
      <c r="V1665">
        <f>IF(Table5[[#This Row],[Position]]="Business Analyst",1,0)</f>
        <v>0</v>
      </c>
    </row>
    <row r="1666" spans="1:22" x14ac:dyDescent="0.2">
      <c r="A1666" s="4" t="s">
        <v>26</v>
      </c>
      <c r="B1666" s="4" t="s">
        <v>2819</v>
      </c>
      <c r="C1666" s="4" t="s">
        <v>28</v>
      </c>
      <c r="D1666" s="4" t="s">
        <v>1612</v>
      </c>
      <c r="E1666" s="4" t="s">
        <v>283</v>
      </c>
      <c r="F1666" s="4" t="s">
        <v>283</v>
      </c>
      <c r="G1666" s="4" t="s">
        <v>283</v>
      </c>
      <c r="H1666" s="4" t="s">
        <v>146</v>
      </c>
      <c r="I1666" s="4" t="s">
        <v>2820</v>
      </c>
      <c r="J1666" s="4" t="s">
        <v>20</v>
      </c>
      <c r="K1666" s="4" t="s">
        <v>32</v>
      </c>
      <c r="L1666" s="4" t="s">
        <v>21</v>
      </c>
      <c r="M1666" s="15">
        <v>66000</v>
      </c>
      <c r="N1666" s="15">
        <v>66000</v>
      </c>
      <c r="O1666" s="16">
        <v>66000</v>
      </c>
      <c r="P1666">
        <f t="shared" si="50"/>
        <v>0</v>
      </c>
      <c r="Q1666" t="str">
        <f t="shared" si="51"/>
        <v>Central Canada</v>
      </c>
      <c r="R1666">
        <f>IF(Table5[[#This Row],[Position]]="Data Analyst",1,0)</f>
        <v>1</v>
      </c>
      <c r="S1666">
        <f>IF(Table5[[#This Row],[Position]]="Data Engineer",1,0)</f>
        <v>0</v>
      </c>
      <c r="T1666">
        <f>IF(Table5[[#This Row],[Position]]="Risk Analyst",1,0)</f>
        <v>0</v>
      </c>
      <c r="U1666">
        <f>IF(Table5[[#This Row],[Position]]="System Analyst",1,0)</f>
        <v>0</v>
      </c>
      <c r="V1666">
        <f>IF(Table5[[#This Row],[Position]]="Business Analyst",1,0)</f>
        <v>0</v>
      </c>
    </row>
    <row r="1667" spans="1:22" x14ac:dyDescent="0.2">
      <c r="A1667" s="5" t="s">
        <v>81</v>
      </c>
      <c r="B1667" s="5" t="s">
        <v>2821</v>
      </c>
      <c r="C1667" s="5" t="s">
        <v>50</v>
      </c>
      <c r="D1667" s="5" t="s">
        <v>762</v>
      </c>
      <c r="E1667" s="5" t="s">
        <v>63</v>
      </c>
      <c r="F1667" s="5" t="s">
        <v>63</v>
      </c>
      <c r="G1667" s="5" t="s">
        <v>63</v>
      </c>
      <c r="H1667" s="5" t="s">
        <v>53</v>
      </c>
      <c r="I1667" s="5" t="s">
        <v>2822</v>
      </c>
      <c r="J1667" s="5" t="s">
        <v>45</v>
      </c>
      <c r="K1667" s="5" t="s">
        <v>32</v>
      </c>
      <c r="L1667" s="5" t="s">
        <v>33</v>
      </c>
      <c r="M1667" s="17">
        <v>81000</v>
      </c>
      <c r="N1667" s="17">
        <v>122000</v>
      </c>
      <c r="O1667" s="18">
        <v>101500</v>
      </c>
      <c r="P1667">
        <f t="shared" ref="P1667:P1730" si="52">IF(F1667="Remote",1,0)</f>
        <v>0</v>
      </c>
      <c r="Q1667" t="str">
        <f t="shared" ref="Q1667:Q1730" si="53">IF(OR(H1667="AB",H1667="BC",H1667="SK"),"Western Canada",
 IF(OR(H1667="ON",H1667="QC",H1667="MB"),"Central Canada",
 IF(OR(H1667="NS",H1667="NB",H1667="PE",H1667="NL"),"Atlantic Canada",
 "Northern Canada")))</f>
        <v>Western Canada</v>
      </c>
      <c r="R1667">
        <f>IF(Table5[[#This Row],[Position]]="Data Analyst",1,0)</f>
        <v>0</v>
      </c>
      <c r="S1667">
        <f>IF(Table5[[#This Row],[Position]]="Data Engineer",1,0)</f>
        <v>0</v>
      </c>
      <c r="T1667">
        <f>IF(Table5[[#This Row],[Position]]="Risk Analyst",1,0)</f>
        <v>0</v>
      </c>
      <c r="U1667">
        <f>IF(Table5[[#This Row],[Position]]="System Analyst",1,0)</f>
        <v>0</v>
      </c>
      <c r="V1667">
        <f>IF(Table5[[#This Row],[Position]]="Business Analyst",1,0)</f>
        <v>0</v>
      </c>
    </row>
    <row r="1668" spans="1:22" x14ac:dyDescent="0.2">
      <c r="A1668" s="4" t="s">
        <v>424</v>
      </c>
      <c r="B1668" s="4" t="s">
        <v>450</v>
      </c>
      <c r="C1668" s="4" t="s">
        <v>50</v>
      </c>
      <c r="D1668" s="4" t="s">
        <v>827</v>
      </c>
      <c r="E1668" s="4" t="s">
        <v>99</v>
      </c>
      <c r="F1668" s="4" t="s">
        <v>99</v>
      </c>
      <c r="G1668" s="4" t="s">
        <v>99</v>
      </c>
      <c r="H1668" s="4" t="s">
        <v>100</v>
      </c>
      <c r="I1668" s="4" t="s">
        <v>2029</v>
      </c>
      <c r="J1668" s="4" t="s">
        <v>20</v>
      </c>
      <c r="K1668" s="4" t="s">
        <v>32</v>
      </c>
      <c r="L1668" s="4" t="s">
        <v>21</v>
      </c>
      <c r="M1668" s="15">
        <v>89440</v>
      </c>
      <c r="N1668" s="15">
        <v>89440</v>
      </c>
      <c r="O1668" s="16">
        <v>89440</v>
      </c>
      <c r="P1668">
        <f t="shared" si="52"/>
        <v>0</v>
      </c>
      <c r="Q1668" t="str">
        <f t="shared" si="53"/>
        <v>Western Canada</v>
      </c>
      <c r="R1668">
        <f>IF(Table5[[#This Row],[Position]]="Data Analyst",1,0)</f>
        <v>0</v>
      </c>
      <c r="S1668">
        <f>IF(Table5[[#This Row],[Position]]="Data Engineer",1,0)</f>
        <v>0</v>
      </c>
      <c r="T1668">
        <f>IF(Table5[[#This Row],[Position]]="Risk Analyst",1,0)</f>
        <v>0</v>
      </c>
      <c r="U1668">
        <f>IF(Table5[[#This Row],[Position]]="System Analyst",1,0)</f>
        <v>0</v>
      </c>
      <c r="V1668">
        <f>IF(Table5[[#This Row],[Position]]="Business Analyst",1,0)</f>
        <v>0</v>
      </c>
    </row>
    <row r="1669" spans="1:22" x14ac:dyDescent="0.2">
      <c r="A1669" s="5" t="s">
        <v>88</v>
      </c>
      <c r="B1669" s="5" t="s">
        <v>299</v>
      </c>
      <c r="C1669" s="5" t="s">
        <v>90</v>
      </c>
      <c r="D1669" s="5" t="s">
        <v>1385</v>
      </c>
      <c r="E1669" s="5" t="s">
        <v>123</v>
      </c>
      <c r="F1669" s="5" t="s">
        <v>123</v>
      </c>
      <c r="G1669" s="5" t="s">
        <v>123</v>
      </c>
      <c r="H1669" s="5" t="s">
        <v>31</v>
      </c>
      <c r="I1669" s="5" t="s">
        <v>2029</v>
      </c>
      <c r="J1669" s="5" t="s">
        <v>20</v>
      </c>
      <c r="K1669" s="5" t="s">
        <v>32</v>
      </c>
      <c r="L1669" s="5" t="s">
        <v>481</v>
      </c>
      <c r="M1669" s="17">
        <v>91520</v>
      </c>
      <c r="N1669" s="17">
        <v>91520</v>
      </c>
      <c r="O1669" s="18">
        <v>91520</v>
      </c>
      <c r="P1669">
        <f t="shared" si="52"/>
        <v>0</v>
      </c>
      <c r="Q1669" t="str">
        <f t="shared" si="53"/>
        <v>Central Canada</v>
      </c>
      <c r="R1669">
        <f>IF(Table5[[#This Row],[Position]]="Data Analyst",1,0)</f>
        <v>0</v>
      </c>
      <c r="S1669">
        <f>IF(Table5[[#This Row],[Position]]="Data Engineer",1,0)</f>
        <v>0</v>
      </c>
      <c r="T1669">
        <f>IF(Table5[[#This Row],[Position]]="Risk Analyst",1,0)</f>
        <v>0</v>
      </c>
      <c r="U1669">
        <f>IF(Table5[[#This Row],[Position]]="System Analyst",1,0)</f>
        <v>1</v>
      </c>
      <c r="V1669">
        <f>IF(Table5[[#This Row],[Position]]="Business Analyst",1,0)</f>
        <v>0</v>
      </c>
    </row>
    <row r="1670" spans="1:22" x14ac:dyDescent="0.2">
      <c r="A1670" s="4" t="s">
        <v>22</v>
      </c>
      <c r="B1670" s="4" t="s">
        <v>23</v>
      </c>
      <c r="C1670" s="4" t="s">
        <v>23</v>
      </c>
      <c r="D1670" s="4" t="s">
        <v>24</v>
      </c>
      <c r="E1670" s="4" t="s">
        <v>2823</v>
      </c>
      <c r="F1670" s="4" t="s">
        <v>2823</v>
      </c>
      <c r="G1670" s="4" t="s">
        <v>2823</v>
      </c>
      <c r="H1670" s="4" t="s">
        <v>31</v>
      </c>
      <c r="I1670" s="4" t="s">
        <v>2824</v>
      </c>
      <c r="J1670" s="4" t="s">
        <v>20</v>
      </c>
      <c r="K1670" s="4" t="s">
        <v>32</v>
      </c>
      <c r="L1670" s="4" t="s">
        <v>21</v>
      </c>
      <c r="M1670" s="15">
        <v>66000</v>
      </c>
      <c r="N1670" s="15">
        <v>108000</v>
      </c>
      <c r="O1670" s="16">
        <v>87000</v>
      </c>
      <c r="P1670">
        <f t="shared" si="52"/>
        <v>0</v>
      </c>
      <c r="Q1670" t="str">
        <f t="shared" si="53"/>
        <v>Central Canada</v>
      </c>
      <c r="R1670">
        <f>IF(Table5[[#This Row],[Position]]="Data Analyst",1,0)</f>
        <v>0</v>
      </c>
      <c r="S1670">
        <f>IF(Table5[[#This Row],[Position]]="Data Engineer",1,0)</f>
        <v>0</v>
      </c>
      <c r="T1670">
        <f>IF(Table5[[#This Row],[Position]]="Risk Analyst",1,0)</f>
        <v>0</v>
      </c>
      <c r="U1670">
        <f>IF(Table5[[#This Row],[Position]]="System Analyst",1,0)</f>
        <v>0</v>
      </c>
      <c r="V1670">
        <f>IF(Table5[[#This Row],[Position]]="Business Analyst",1,0)</f>
        <v>1</v>
      </c>
    </row>
    <row r="1671" spans="1:22" x14ac:dyDescent="0.2">
      <c r="A1671" s="5" t="s">
        <v>88</v>
      </c>
      <c r="B1671" s="5" t="s">
        <v>299</v>
      </c>
      <c r="C1671" s="5" t="s">
        <v>90</v>
      </c>
      <c r="D1671" s="5" t="s">
        <v>1386</v>
      </c>
      <c r="E1671" s="5" t="s">
        <v>37</v>
      </c>
      <c r="F1671" s="5" t="s">
        <v>37</v>
      </c>
      <c r="G1671" s="5" t="s">
        <v>37</v>
      </c>
      <c r="H1671" s="5" t="s">
        <v>31</v>
      </c>
      <c r="I1671" s="5" t="s">
        <v>2029</v>
      </c>
      <c r="J1671" s="5" t="s">
        <v>20</v>
      </c>
      <c r="K1671" s="5" t="s">
        <v>32</v>
      </c>
      <c r="L1671" s="5" t="s">
        <v>320</v>
      </c>
      <c r="M1671" s="17">
        <v>90001.600000000006</v>
      </c>
      <c r="N1671" s="17">
        <v>93600</v>
      </c>
      <c r="O1671" s="18">
        <v>91800.8</v>
      </c>
      <c r="P1671">
        <f t="shared" si="52"/>
        <v>0</v>
      </c>
      <c r="Q1671" t="str">
        <f t="shared" si="53"/>
        <v>Central Canada</v>
      </c>
      <c r="R1671">
        <f>IF(Table5[[#This Row],[Position]]="Data Analyst",1,0)</f>
        <v>0</v>
      </c>
      <c r="S1671">
        <f>IF(Table5[[#This Row],[Position]]="Data Engineer",1,0)</f>
        <v>0</v>
      </c>
      <c r="T1671">
        <f>IF(Table5[[#This Row],[Position]]="Risk Analyst",1,0)</f>
        <v>0</v>
      </c>
      <c r="U1671">
        <f>IF(Table5[[#This Row],[Position]]="System Analyst",1,0)</f>
        <v>1</v>
      </c>
      <c r="V1671">
        <f>IF(Table5[[#This Row],[Position]]="Business Analyst",1,0)</f>
        <v>0</v>
      </c>
    </row>
    <row r="1672" spans="1:22" x14ac:dyDescent="0.2">
      <c r="A1672" s="4" t="s">
        <v>105</v>
      </c>
      <c r="B1672" s="4" t="s">
        <v>2566</v>
      </c>
      <c r="C1672" s="4" t="s">
        <v>50</v>
      </c>
      <c r="D1672" s="4" t="s">
        <v>2825</v>
      </c>
      <c r="E1672" s="4" t="s">
        <v>323</v>
      </c>
      <c r="F1672" s="4" t="s">
        <v>323</v>
      </c>
      <c r="G1672" s="4" t="s">
        <v>323</v>
      </c>
      <c r="H1672" s="4" t="s">
        <v>53</v>
      </c>
      <c r="I1672" s="4" t="s">
        <v>2029</v>
      </c>
      <c r="J1672" s="4" t="s">
        <v>20</v>
      </c>
      <c r="K1672" s="4" t="s">
        <v>32</v>
      </c>
      <c r="L1672" s="4" t="s">
        <v>325</v>
      </c>
      <c r="M1672" s="15">
        <v>91520</v>
      </c>
      <c r="N1672" s="15">
        <v>91520</v>
      </c>
      <c r="O1672" s="16">
        <v>91520</v>
      </c>
      <c r="P1672">
        <f t="shared" si="52"/>
        <v>0</v>
      </c>
      <c r="Q1672" t="str">
        <f t="shared" si="53"/>
        <v>Western Canada</v>
      </c>
      <c r="R1672">
        <f>IF(Table5[[#This Row],[Position]]="Data Analyst",1,0)</f>
        <v>0</v>
      </c>
      <c r="S1672">
        <f>IF(Table5[[#This Row],[Position]]="Data Engineer",1,0)</f>
        <v>0</v>
      </c>
      <c r="T1672">
        <f>IF(Table5[[#This Row],[Position]]="Risk Analyst",1,0)</f>
        <v>0</v>
      </c>
      <c r="U1672">
        <f>IF(Table5[[#This Row],[Position]]="System Analyst",1,0)</f>
        <v>0</v>
      </c>
      <c r="V1672">
        <f>IF(Table5[[#This Row],[Position]]="Business Analyst",1,0)</f>
        <v>0</v>
      </c>
    </row>
    <row r="1673" spans="1:22" x14ac:dyDescent="0.2">
      <c r="A1673" s="5" t="s">
        <v>105</v>
      </c>
      <c r="B1673" s="5" t="s">
        <v>2566</v>
      </c>
      <c r="C1673" s="5" t="s">
        <v>50</v>
      </c>
      <c r="D1673" s="5" t="s">
        <v>2825</v>
      </c>
      <c r="E1673" s="5" t="s">
        <v>323</v>
      </c>
      <c r="F1673" s="5" t="s">
        <v>323</v>
      </c>
      <c r="G1673" s="5" t="s">
        <v>323</v>
      </c>
      <c r="H1673" s="5" t="s">
        <v>146</v>
      </c>
      <c r="I1673" s="5" t="s">
        <v>2029</v>
      </c>
      <c r="J1673" s="5" t="s">
        <v>20</v>
      </c>
      <c r="K1673" s="5" t="s">
        <v>32</v>
      </c>
      <c r="L1673" s="5" t="s">
        <v>325</v>
      </c>
      <c r="M1673" s="17">
        <v>91520</v>
      </c>
      <c r="N1673" s="17">
        <v>91520</v>
      </c>
      <c r="O1673" s="18">
        <v>91520</v>
      </c>
      <c r="P1673">
        <f t="shared" si="52"/>
        <v>0</v>
      </c>
      <c r="Q1673" t="str">
        <f t="shared" si="53"/>
        <v>Central Canada</v>
      </c>
      <c r="R1673">
        <f>IF(Table5[[#This Row],[Position]]="Data Analyst",1,0)</f>
        <v>0</v>
      </c>
      <c r="S1673">
        <f>IF(Table5[[#This Row],[Position]]="Data Engineer",1,0)</f>
        <v>0</v>
      </c>
      <c r="T1673">
        <f>IF(Table5[[#This Row],[Position]]="Risk Analyst",1,0)</f>
        <v>0</v>
      </c>
      <c r="U1673">
        <f>IF(Table5[[#This Row],[Position]]="System Analyst",1,0)</f>
        <v>0</v>
      </c>
      <c r="V1673">
        <f>IF(Table5[[#This Row],[Position]]="Business Analyst",1,0)</f>
        <v>0</v>
      </c>
    </row>
    <row r="1674" spans="1:22" x14ac:dyDescent="0.2">
      <c r="A1674" s="4" t="s">
        <v>105</v>
      </c>
      <c r="B1674" s="4" t="s">
        <v>2566</v>
      </c>
      <c r="C1674" s="4" t="s">
        <v>50</v>
      </c>
      <c r="D1674" s="4" t="s">
        <v>2825</v>
      </c>
      <c r="E1674" s="4" t="s">
        <v>323</v>
      </c>
      <c r="F1674" s="4" t="s">
        <v>323</v>
      </c>
      <c r="G1674" s="4" t="s">
        <v>323</v>
      </c>
      <c r="H1674" s="4" t="s">
        <v>178</v>
      </c>
      <c r="I1674" s="4" t="s">
        <v>2029</v>
      </c>
      <c r="J1674" s="4" t="s">
        <v>20</v>
      </c>
      <c r="K1674" s="4" t="s">
        <v>32</v>
      </c>
      <c r="L1674" s="4" t="s">
        <v>325</v>
      </c>
      <c r="M1674" s="15">
        <v>91520</v>
      </c>
      <c r="N1674" s="15">
        <v>91520</v>
      </c>
      <c r="O1674" s="16">
        <v>91520</v>
      </c>
      <c r="P1674">
        <f t="shared" si="52"/>
        <v>0</v>
      </c>
      <c r="Q1674" t="str">
        <f t="shared" si="53"/>
        <v>Atlantic Canada</v>
      </c>
      <c r="R1674">
        <f>IF(Table5[[#This Row],[Position]]="Data Analyst",1,0)</f>
        <v>0</v>
      </c>
      <c r="S1674">
        <f>IF(Table5[[#This Row],[Position]]="Data Engineer",1,0)</f>
        <v>0</v>
      </c>
      <c r="T1674">
        <f>IF(Table5[[#This Row],[Position]]="Risk Analyst",1,0)</f>
        <v>0</v>
      </c>
      <c r="U1674">
        <f>IF(Table5[[#This Row],[Position]]="System Analyst",1,0)</f>
        <v>0</v>
      </c>
      <c r="V1674">
        <f>IF(Table5[[#This Row],[Position]]="Business Analyst",1,0)</f>
        <v>0</v>
      </c>
    </row>
    <row r="1675" spans="1:22" x14ac:dyDescent="0.2">
      <c r="A1675" s="5" t="s">
        <v>88</v>
      </c>
      <c r="B1675" s="5" t="s">
        <v>1378</v>
      </c>
      <c r="C1675" s="5" t="s">
        <v>90</v>
      </c>
      <c r="D1675" s="5" t="s">
        <v>1379</v>
      </c>
      <c r="E1675" s="5" t="s">
        <v>608</v>
      </c>
      <c r="F1675" s="5" t="s">
        <v>608</v>
      </c>
      <c r="G1675" s="5" t="s">
        <v>608</v>
      </c>
      <c r="H1675" s="5" t="s">
        <v>31</v>
      </c>
      <c r="I1675" s="5" t="s">
        <v>2826</v>
      </c>
      <c r="J1675" s="5" t="s">
        <v>20</v>
      </c>
      <c r="K1675" s="5" t="s">
        <v>32</v>
      </c>
      <c r="L1675" s="5" t="s">
        <v>21</v>
      </c>
      <c r="M1675" s="17">
        <v>86320</v>
      </c>
      <c r="N1675" s="17">
        <v>86320</v>
      </c>
      <c r="O1675" s="18">
        <v>86320</v>
      </c>
      <c r="P1675">
        <f t="shared" si="52"/>
        <v>0</v>
      </c>
      <c r="Q1675" t="str">
        <f t="shared" si="53"/>
        <v>Central Canada</v>
      </c>
      <c r="R1675">
        <f>IF(Table5[[#This Row],[Position]]="Data Analyst",1,0)</f>
        <v>0</v>
      </c>
      <c r="S1675">
        <f>IF(Table5[[#This Row],[Position]]="Data Engineer",1,0)</f>
        <v>0</v>
      </c>
      <c r="T1675">
        <f>IF(Table5[[#This Row],[Position]]="Risk Analyst",1,0)</f>
        <v>0</v>
      </c>
      <c r="U1675">
        <f>IF(Table5[[#This Row],[Position]]="System Analyst",1,0)</f>
        <v>1</v>
      </c>
      <c r="V1675">
        <f>IF(Table5[[#This Row],[Position]]="Business Analyst",1,0)</f>
        <v>0</v>
      </c>
    </row>
    <row r="1676" spans="1:22" x14ac:dyDescent="0.2">
      <c r="A1676" s="4" t="s">
        <v>13</v>
      </c>
      <c r="B1676" s="4" t="s">
        <v>2827</v>
      </c>
      <c r="C1676" s="4" t="s">
        <v>67</v>
      </c>
      <c r="D1676" s="4" t="s">
        <v>2216</v>
      </c>
      <c r="E1676" s="4" t="s">
        <v>99</v>
      </c>
      <c r="F1676" s="4" t="s">
        <v>99</v>
      </c>
      <c r="G1676" s="4" t="s">
        <v>99</v>
      </c>
      <c r="H1676" s="4" t="s">
        <v>100</v>
      </c>
      <c r="I1676" s="4" t="s">
        <v>2828</v>
      </c>
      <c r="J1676" s="4" t="s">
        <v>20</v>
      </c>
      <c r="K1676" s="4" t="s">
        <v>32</v>
      </c>
      <c r="L1676" s="4" t="s">
        <v>241</v>
      </c>
      <c r="M1676" s="15">
        <v>49000</v>
      </c>
      <c r="N1676" s="15">
        <v>95000</v>
      </c>
      <c r="O1676" s="16">
        <v>72000</v>
      </c>
      <c r="P1676">
        <f t="shared" si="52"/>
        <v>0</v>
      </c>
      <c r="Q1676" t="str">
        <f t="shared" si="53"/>
        <v>Western Canada</v>
      </c>
      <c r="R1676">
        <f>IF(Table5[[#This Row],[Position]]="Data Analyst",1,0)</f>
        <v>0</v>
      </c>
      <c r="S1676">
        <f>IF(Table5[[#This Row],[Position]]="Data Engineer",1,0)</f>
        <v>0</v>
      </c>
      <c r="T1676">
        <f>IF(Table5[[#This Row],[Position]]="Risk Analyst",1,0)</f>
        <v>0</v>
      </c>
      <c r="U1676">
        <f>IF(Table5[[#This Row],[Position]]="System Analyst",1,0)</f>
        <v>0</v>
      </c>
      <c r="V1676">
        <f>IF(Table5[[#This Row],[Position]]="Business Analyst",1,0)</f>
        <v>0</v>
      </c>
    </row>
    <row r="1677" spans="1:22" x14ac:dyDescent="0.2">
      <c r="A1677" s="5" t="s">
        <v>48</v>
      </c>
      <c r="B1677" s="5" t="s">
        <v>453</v>
      </c>
      <c r="C1677" s="5" t="s">
        <v>50</v>
      </c>
      <c r="D1677" s="5" t="s">
        <v>203</v>
      </c>
      <c r="E1677" s="5" t="s">
        <v>204</v>
      </c>
      <c r="F1677" s="5" t="s">
        <v>204</v>
      </c>
      <c r="G1677" s="5" t="s">
        <v>204</v>
      </c>
      <c r="H1677" s="5" t="s">
        <v>31</v>
      </c>
      <c r="I1677" s="5" t="s">
        <v>2829</v>
      </c>
      <c r="J1677" s="5" t="s">
        <v>20</v>
      </c>
      <c r="K1677" s="5" t="s">
        <v>32</v>
      </c>
      <c r="L1677" s="5" t="s">
        <v>33</v>
      </c>
      <c r="M1677" s="17">
        <v>60000</v>
      </c>
      <c r="N1677" s="17">
        <v>75000</v>
      </c>
      <c r="O1677" s="18">
        <v>67500</v>
      </c>
      <c r="P1677">
        <f t="shared" si="52"/>
        <v>0</v>
      </c>
      <c r="Q1677" t="str">
        <f t="shared" si="53"/>
        <v>Central Canada</v>
      </c>
      <c r="R1677">
        <f>IF(Table5[[#This Row],[Position]]="Data Analyst",1,0)</f>
        <v>0</v>
      </c>
      <c r="S1677">
        <f>IF(Table5[[#This Row],[Position]]="Data Engineer",1,0)</f>
        <v>0</v>
      </c>
      <c r="T1677">
        <f>IF(Table5[[#This Row],[Position]]="Risk Analyst",1,0)</f>
        <v>0</v>
      </c>
      <c r="U1677">
        <f>IF(Table5[[#This Row],[Position]]="System Analyst",1,0)</f>
        <v>0</v>
      </c>
      <c r="V1677">
        <f>IF(Table5[[#This Row],[Position]]="Business Analyst",1,0)</f>
        <v>0</v>
      </c>
    </row>
    <row r="1678" spans="1:22" x14ac:dyDescent="0.2">
      <c r="A1678" s="4" t="s">
        <v>55</v>
      </c>
      <c r="B1678" s="4" t="s">
        <v>2830</v>
      </c>
      <c r="C1678" s="4" t="s">
        <v>90</v>
      </c>
      <c r="D1678" s="4" t="s">
        <v>418</v>
      </c>
      <c r="E1678" s="4" t="s">
        <v>37</v>
      </c>
      <c r="F1678" s="4" t="s">
        <v>37</v>
      </c>
      <c r="G1678" s="4" t="s">
        <v>37</v>
      </c>
      <c r="H1678" s="4" t="s">
        <v>31</v>
      </c>
      <c r="I1678" s="4" t="s">
        <v>2831</v>
      </c>
      <c r="J1678" s="4" t="s">
        <v>20</v>
      </c>
      <c r="K1678" s="4" t="s">
        <v>32</v>
      </c>
      <c r="L1678" s="4" t="s">
        <v>21</v>
      </c>
      <c r="M1678" s="15">
        <v>55000</v>
      </c>
      <c r="N1678" s="15">
        <v>85000</v>
      </c>
      <c r="O1678" s="16">
        <v>70000</v>
      </c>
      <c r="P1678">
        <f t="shared" si="52"/>
        <v>0</v>
      </c>
      <c r="Q1678" t="str">
        <f t="shared" si="53"/>
        <v>Central Canada</v>
      </c>
      <c r="R1678">
        <f>IF(Table5[[#This Row],[Position]]="Data Analyst",1,0)</f>
        <v>0</v>
      </c>
      <c r="S1678">
        <f>IF(Table5[[#This Row],[Position]]="Data Engineer",1,0)</f>
        <v>0</v>
      </c>
      <c r="T1678">
        <f>IF(Table5[[#This Row],[Position]]="Risk Analyst",1,0)</f>
        <v>0</v>
      </c>
      <c r="U1678">
        <f>IF(Table5[[#This Row],[Position]]="System Analyst",1,0)</f>
        <v>1</v>
      </c>
      <c r="V1678">
        <f>IF(Table5[[#This Row],[Position]]="Business Analyst",1,0)</f>
        <v>0</v>
      </c>
    </row>
    <row r="1679" spans="1:22" x14ac:dyDescent="0.2">
      <c r="A1679" s="5" t="s">
        <v>88</v>
      </c>
      <c r="B1679" s="5" t="s">
        <v>972</v>
      </c>
      <c r="C1679" s="5" t="s">
        <v>23</v>
      </c>
      <c r="D1679" s="5" t="s">
        <v>1523</v>
      </c>
      <c r="E1679" s="5" t="s">
        <v>316</v>
      </c>
      <c r="F1679" s="5" t="s">
        <v>316</v>
      </c>
      <c r="G1679" s="5" t="s">
        <v>316</v>
      </c>
      <c r="H1679" s="5" t="s">
        <v>31</v>
      </c>
      <c r="I1679" s="5" t="s">
        <v>2029</v>
      </c>
      <c r="J1679" s="5" t="s">
        <v>20</v>
      </c>
      <c r="K1679" s="5" t="s">
        <v>32</v>
      </c>
      <c r="L1679" s="5" t="s">
        <v>21</v>
      </c>
      <c r="M1679" s="17">
        <v>90064</v>
      </c>
      <c r="N1679" s="17">
        <v>90064</v>
      </c>
      <c r="O1679" s="18">
        <v>90064</v>
      </c>
      <c r="P1679">
        <f t="shared" si="52"/>
        <v>0</v>
      </c>
      <c r="Q1679" t="str">
        <f t="shared" si="53"/>
        <v>Central Canada</v>
      </c>
      <c r="R1679">
        <f>IF(Table5[[#This Row],[Position]]="Data Analyst",1,0)</f>
        <v>0</v>
      </c>
      <c r="S1679">
        <f>IF(Table5[[#This Row],[Position]]="Data Engineer",1,0)</f>
        <v>0</v>
      </c>
      <c r="T1679">
        <f>IF(Table5[[#This Row],[Position]]="Risk Analyst",1,0)</f>
        <v>0</v>
      </c>
      <c r="U1679">
        <f>IF(Table5[[#This Row],[Position]]="System Analyst",1,0)</f>
        <v>0</v>
      </c>
      <c r="V1679">
        <f>IF(Table5[[#This Row],[Position]]="Business Analyst",1,0)</f>
        <v>1</v>
      </c>
    </row>
    <row r="1680" spans="1:22" x14ac:dyDescent="0.2">
      <c r="A1680" s="4" t="s">
        <v>48</v>
      </c>
      <c r="B1680" s="4" t="s">
        <v>2832</v>
      </c>
      <c r="C1680" s="4" t="s">
        <v>50</v>
      </c>
      <c r="D1680" s="4" t="s">
        <v>2833</v>
      </c>
      <c r="E1680" s="4" t="s">
        <v>440</v>
      </c>
      <c r="F1680" s="4" t="s">
        <v>440</v>
      </c>
      <c r="G1680" s="4" t="s">
        <v>440</v>
      </c>
      <c r="H1680" s="4" t="s">
        <v>53</v>
      </c>
      <c r="I1680" s="4" t="s">
        <v>2834</v>
      </c>
      <c r="J1680" s="4" t="s">
        <v>20</v>
      </c>
      <c r="K1680" s="4" t="s">
        <v>32</v>
      </c>
      <c r="L1680" s="4" t="s">
        <v>130</v>
      </c>
      <c r="M1680" s="15">
        <v>80000</v>
      </c>
      <c r="N1680" s="15">
        <v>88000</v>
      </c>
      <c r="O1680" s="16">
        <v>84000</v>
      </c>
      <c r="P1680">
        <f t="shared" si="52"/>
        <v>0</v>
      </c>
      <c r="Q1680" t="str">
        <f t="shared" si="53"/>
        <v>Western Canada</v>
      </c>
      <c r="R1680">
        <f>IF(Table5[[#This Row],[Position]]="Data Analyst",1,0)</f>
        <v>0</v>
      </c>
      <c r="S1680">
        <f>IF(Table5[[#This Row],[Position]]="Data Engineer",1,0)</f>
        <v>0</v>
      </c>
      <c r="T1680">
        <f>IF(Table5[[#This Row],[Position]]="Risk Analyst",1,0)</f>
        <v>0</v>
      </c>
      <c r="U1680">
        <f>IF(Table5[[#This Row],[Position]]="System Analyst",1,0)</f>
        <v>0</v>
      </c>
      <c r="V1680">
        <f>IF(Table5[[#This Row],[Position]]="Business Analyst",1,0)</f>
        <v>0</v>
      </c>
    </row>
    <row r="1681" spans="1:22" x14ac:dyDescent="0.2">
      <c r="A1681" s="5" t="s">
        <v>88</v>
      </c>
      <c r="B1681" s="5" t="s">
        <v>2835</v>
      </c>
      <c r="C1681" s="5" t="s">
        <v>23</v>
      </c>
      <c r="D1681" s="5" t="s">
        <v>2597</v>
      </c>
      <c r="E1681" s="5" t="s">
        <v>123</v>
      </c>
      <c r="F1681" s="5" t="s">
        <v>123</v>
      </c>
      <c r="G1681" s="5" t="s">
        <v>123</v>
      </c>
      <c r="H1681" s="5" t="s">
        <v>31</v>
      </c>
      <c r="I1681" s="5" t="s">
        <v>2836</v>
      </c>
      <c r="J1681" s="5" t="s">
        <v>20</v>
      </c>
      <c r="K1681" s="5" t="s">
        <v>32</v>
      </c>
      <c r="L1681" s="5" t="s">
        <v>21</v>
      </c>
      <c r="M1681" s="17">
        <v>85816.8</v>
      </c>
      <c r="N1681" s="17">
        <v>91520</v>
      </c>
      <c r="O1681" s="18">
        <v>88668.4</v>
      </c>
      <c r="P1681">
        <f t="shared" si="52"/>
        <v>0</v>
      </c>
      <c r="Q1681" t="str">
        <f t="shared" si="53"/>
        <v>Central Canada</v>
      </c>
      <c r="R1681">
        <f>IF(Table5[[#This Row],[Position]]="Data Analyst",1,0)</f>
        <v>0</v>
      </c>
      <c r="S1681">
        <f>IF(Table5[[#This Row],[Position]]="Data Engineer",1,0)</f>
        <v>0</v>
      </c>
      <c r="T1681">
        <f>IF(Table5[[#This Row],[Position]]="Risk Analyst",1,0)</f>
        <v>0</v>
      </c>
      <c r="U1681">
        <f>IF(Table5[[#This Row],[Position]]="System Analyst",1,0)</f>
        <v>0</v>
      </c>
      <c r="V1681">
        <f>IF(Table5[[#This Row],[Position]]="Business Analyst",1,0)</f>
        <v>1</v>
      </c>
    </row>
    <row r="1682" spans="1:22" x14ac:dyDescent="0.2">
      <c r="A1682" s="4" t="s">
        <v>96</v>
      </c>
      <c r="B1682" s="4" t="s">
        <v>2837</v>
      </c>
      <c r="C1682" s="4" t="s">
        <v>50</v>
      </c>
      <c r="D1682" s="4" t="s">
        <v>2838</v>
      </c>
      <c r="E1682" s="4" t="s">
        <v>154</v>
      </c>
      <c r="F1682" s="4" t="s">
        <v>154</v>
      </c>
      <c r="G1682" s="4" t="s">
        <v>154</v>
      </c>
      <c r="H1682" s="4" t="s">
        <v>31</v>
      </c>
      <c r="I1682" s="4" t="s">
        <v>2839</v>
      </c>
      <c r="J1682" s="4" t="s">
        <v>20</v>
      </c>
      <c r="K1682" s="4" t="s">
        <v>32</v>
      </c>
      <c r="L1682" s="4" t="s">
        <v>241</v>
      </c>
      <c r="M1682" s="15">
        <v>65000</v>
      </c>
      <c r="N1682" s="15">
        <v>80000</v>
      </c>
      <c r="O1682" s="16">
        <v>72500</v>
      </c>
      <c r="P1682">
        <f t="shared" si="52"/>
        <v>0</v>
      </c>
      <c r="Q1682" t="str">
        <f t="shared" si="53"/>
        <v>Central Canada</v>
      </c>
      <c r="R1682">
        <f>IF(Table5[[#This Row],[Position]]="Data Analyst",1,0)</f>
        <v>0</v>
      </c>
      <c r="S1682">
        <f>IF(Table5[[#This Row],[Position]]="Data Engineer",1,0)</f>
        <v>0</v>
      </c>
      <c r="T1682">
        <f>IF(Table5[[#This Row],[Position]]="Risk Analyst",1,0)</f>
        <v>0</v>
      </c>
      <c r="U1682">
        <f>IF(Table5[[#This Row],[Position]]="System Analyst",1,0)</f>
        <v>0</v>
      </c>
      <c r="V1682">
        <f>IF(Table5[[#This Row],[Position]]="Business Analyst",1,0)</f>
        <v>0</v>
      </c>
    </row>
    <row r="1683" spans="1:22" x14ac:dyDescent="0.2">
      <c r="A1683" s="5" t="s">
        <v>96</v>
      </c>
      <c r="B1683" s="5" t="s">
        <v>606</v>
      </c>
      <c r="C1683" s="5" t="s">
        <v>50</v>
      </c>
      <c r="D1683" s="5" t="s">
        <v>2840</v>
      </c>
      <c r="E1683" s="5" t="s">
        <v>1890</v>
      </c>
      <c r="F1683" s="5" t="s">
        <v>1890</v>
      </c>
      <c r="G1683" s="5" t="s">
        <v>1890</v>
      </c>
      <c r="H1683" s="5" t="s">
        <v>18</v>
      </c>
      <c r="I1683" s="5" t="s">
        <v>2841</v>
      </c>
      <c r="J1683" s="5" t="s">
        <v>20</v>
      </c>
      <c r="K1683" s="5" t="s">
        <v>32</v>
      </c>
      <c r="L1683" s="5" t="s">
        <v>21</v>
      </c>
      <c r="M1683" s="17">
        <v>50000</v>
      </c>
      <c r="N1683" s="17">
        <v>76458</v>
      </c>
      <c r="O1683" s="18">
        <v>63229</v>
      </c>
      <c r="P1683">
        <f t="shared" si="52"/>
        <v>0</v>
      </c>
      <c r="Q1683" t="str">
        <f t="shared" si="53"/>
        <v>Northern Canada</v>
      </c>
      <c r="R1683">
        <f>IF(Table5[[#This Row],[Position]]="Data Analyst",1,0)</f>
        <v>0</v>
      </c>
      <c r="S1683">
        <f>IF(Table5[[#This Row],[Position]]="Data Engineer",1,0)</f>
        <v>0</v>
      </c>
      <c r="T1683">
        <f>IF(Table5[[#This Row],[Position]]="Risk Analyst",1,0)</f>
        <v>0</v>
      </c>
      <c r="U1683">
        <f>IF(Table5[[#This Row],[Position]]="System Analyst",1,0)</f>
        <v>0</v>
      </c>
      <c r="V1683">
        <f>IF(Table5[[#This Row],[Position]]="Business Analyst",1,0)</f>
        <v>0</v>
      </c>
    </row>
    <row r="1684" spans="1:22" x14ac:dyDescent="0.2">
      <c r="A1684" s="4" t="s">
        <v>88</v>
      </c>
      <c r="B1684" s="4" t="s">
        <v>1565</v>
      </c>
      <c r="C1684" s="4" t="s">
        <v>23</v>
      </c>
      <c r="D1684" s="4" t="s">
        <v>1566</v>
      </c>
      <c r="E1684" s="4" t="s">
        <v>154</v>
      </c>
      <c r="F1684" s="4" t="s">
        <v>154</v>
      </c>
      <c r="G1684" s="4" t="s">
        <v>154</v>
      </c>
      <c r="H1684" s="4" t="s">
        <v>31</v>
      </c>
      <c r="I1684" s="4" t="s">
        <v>2842</v>
      </c>
      <c r="J1684" s="4" t="s">
        <v>20</v>
      </c>
      <c r="K1684" s="4" t="s">
        <v>32</v>
      </c>
      <c r="L1684" s="4" t="s">
        <v>33</v>
      </c>
      <c r="M1684" s="15">
        <v>86000</v>
      </c>
      <c r="N1684" s="15">
        <v>88000</v>
      </c>
      <c r="O1684" s="16">
        <v>87000</v>
      </c>
      <c r="P1684">
        <f t="shared" si="52"/>
        <v>0</v>
      </c>
      <c r="Q1684" t="str">
        <f t="shared" si="53"/>
        <v>Central Canada</v>
      </c>
      <c r="R1684">
        <f>IF(Table5[[#This Row],[Position]]="Data Analyst",1,0)</f>
        <v>0</v>
      </c>
      <c r="S1684">
        <f>IF(Table5[[#This Row],[Position]]="Data Engineer",1,0)</f>
        <v>0</v>
      </c>
      <c r="T1684">
        <f>IF(Table5[[#This Row],[Position]]="Risk Analyst",1,0)</f>
        <v>0</v>
      </c>
      <c r="U1684">
        <f>IF(Table5[[#This Row],[Position]]="System Analyst",1,0)</f>
        <v>0</v>
      </c>
      <c r="V1684">
        <f>IF(Table5[[#This Row],[Position]]="Business Analyst",1,0)</f>
        <v>1</v>
      </c>
    </row>
    <row r="1685" spans="1:22" x14ac:dyDescent="0.2">
      <c r="A1685" s="5" t="s">
        <v>88</v>
      </c>
      <c r="B1685" s="5" t="s">
        <v>236</v>
      </c>
      <c r="C1685" s="5" t="s">
        <v>90</v>
      </c>
      <c r="D1685" s="5" t="s">
        <v>237</v>
      </c>
      <c r="E1685" s="5" t="s">
        <v>37</v>
      </c>
      <c r="F1685" s="5" t="s">
        <v>37</v>
      </c>
      <c r="G1685" s="5" t="s">
        <v>37</v>
      </c>
      <c r="H1685" s="5" t="s">
        <v>31</v>
      </c>
      <c r="I1685" s="5" t="s">
        <v>2843</v>
      </c>
      <c r="J1685" s="5" t="s">
        <v>20</v>
      </c>
      <c r="K1685" s="5" t="s">
        <v>32</v>
      </c>
      <c r="L1685" s="5" t="s">
        <v>33</v>
      </c>
      <c r="M1685" s="17">
        <v>105000</v>
      </c>
      <c r="N1685" s="17">
        <v>105000</v>
      </c>
      <c r="O1685" s="18">
        <v>105000</v>
      </c>
      <c r="P1685">
        <f t="shared" si="52"/>
        <v>0</v>
      </c>
      <c r="Q1685" t="str">
        <f t="shared" si="53"/>
        <v>Central Canada</v>
      </c>
      <c r="R1685">
        <f>IF(Table5[[#This Row],[Position]]="Data Analyst",1,0)</f>
        <v>0</v>
      </c>
      <c r="S1685">
        <f>IF(Table5[[#This Row],[Position]]="Data Engineer",1,0)</f>
        <v>0</v>
      </c>
      <c r="T1685">
        <f>IF(Table5[[#This Row],[Position]]="Risk Analyst",1,0)</f>
        <v>0</v>
      </c>
      <c r="U1685">
        <f>IF(Table5[[#This Row],[Position]]="System Analyst",1,0)</f>
        <v>1</v>
      </c>
      <c r="V1685">
        <f>IF(Table5[[#This Row],[Position]]="Business Analyst",1,0)</f>
        <v>0</v>
      </c>
    </row>
    <row r="1686" spans="1:22" x14ac:dyDescent="0.2">
      <c r="A1686" s="4" t="s">
        <v>22</v>
      </c>
      <c r="B1686" s="4" t="s">
        <v>2844</v>
      </c>
      <c r="C1686" s="4" t="s">
        <v>50</v>
      </c>
      <c r="D1686" s="4" t="s">
        <v>930</v>
      </c>
      <c r="E1686" s="4" t="s">
        <v>136</v>
      </c>
      <c r="F1686" s="4" t="s">
        <v>136</v>
      </c>
      <c r="G1686" s="4" t="s">
        <v>136</v>
      </c>
      <c r="H1686" s="4" t="s">
        <v>100</v>
      </c>
      <c r="I1686" s="4" t="s">
        <v>2845</v>
      </c>
      <c r="J1686" s="4" t="s">
        <v>20</v>
      </c>
      <c r="K1686" s="4" t="s">
        <v>32</v>
      </c>
      <c r="L1686" s="4" t="s">
        <v>481</v>
      </c>
      <c r="M1686" s="15">
        <v>69000</v>
      </c>
      <c r="N1686" s="15">
        <v>90000</v>
      </c>
      <c r="O1686" s="16">
        <v>79500</v>
      </c>
      <c r="P1686">
        <f t="shared" si="52"/>
        <v>0</v>
      </c>
      <c r="Q1686" t="str">
        <f t="shared" si="53"/>
        <v>Western Canada</v>
      </c>
      <c r="R1686">
        <f>IF(Table5[[#This Row],[Position]]="Data Analyst",1,0)</f>
        <v>0</v>
      </c>
      <c r="S1686">
        <f>IF(Table5[[#This Row],[Position]]="Data Engineer",1,0)</f>
        <v>0</v>
      </c>
      <c r="T1686">
        <f>IF(Table5[[#This Row],[Position]]="Risk Analyst",1,0)</f>
        <v>0</v>
      </c>
      <c r="U1686">
        <f>IF(Table5[[#This Row],[Position]]="System Analyst",1,0)</f>
        <v>0</v>
      </c>
      <c r="V1686">
        <f>IF(Table5[[#This Row],[Position]]="Business Analyst",1,0)</f>
        <v>0</v>
      </c>
    </row>
    <row r="1687" spans="1:22" x14ac:dyDescent="0.2">
      <c r="A1687" s="5" t="s">
        <v>424</v>
      </c>
      <c r="B1687" s="5" t="s">
        <v>450</v>
      </c>
      <c r="C1687" s="5" t="s">
        <v>50</v>
      </c>
      <c r="D1687" s="5" t="s">
        <v>2846</v>
      </c>
      <c r="E1687" s="5" t="s">
        <v>204</v>
      </c>
      <c r="F1687" s="5" t="s">
        <v>204</v>
      </c>
      <c r="G1687" s="5" t="s">
        <v>204</v>
      </c>
      <c r="H1687" s="5" t="s">
        <v>31</v>
      </c>
      <c r="I1687" s="5" t="s">
        <v>2029</v>
      </c>
      <c r="J1687" s="5" t="s">
        <v>20</v>
      </c>
      <c r="K1687" s="5" t="s">
        <v>32</v>
      </c>
      <c r="L1687" s="5" t="s">
        <v>33</v>
      </c>
      <c r="M1687" s="17">
        <v>89440</v>
      </c>
      <c r="N1687" s="17">
        <v>89440</v>
      </c>
      <c r="O1687" s="18">
        <v>89440</v>
      </c>
      <c r="P1687">
        <f t="shared" si="52"/>
        <v>0</v>
      </c>
      <c r="Q1687" t="str">
        <f t="shared" si="53"/>
        <v>Central Canada</v>
      </c>
      <c r="R1687">
        <f>IF(Table5[[#This Row],[Position]]="Data Analyst",1,0)</f>
        <v>0</v>
      </c>
      <c r="S1687">
        <f>IF(Table5[[#This Row],[Position]]="Data Engineer",1,0)</f>
        <v>0</v>
      </c>
      <c r="T1687">
        <f>IF(Table5[[#This Row],[Position]]="Risk Analyst",1,0)</f>
        <v>0</v>
      </c>
      <c r="U1687">
        <f>IF(Table5[[#This Row],[Position]]="System Analyst",1,0)</f>
        <v>0</v>
      </c>
      <c r="V1687">
        <f>IF(Table5[[#This Row],[Position]]="Business Analyst",1,0)</f>
        <v>0</v>
      </c>
    </row>
    <row r="1688" spans="1:22" x14ac:dyDescent="0.2">
      <c r="A1688" s="4" t="s">
        <v>88</v>
      </c>
      <c r="B1688" s="4" t="s">
        <v>972</v>
      </c>
      <c r="C1688" s="4" t="s">
        <v>23</v>
      </c>
      <c r="D1688" s="4" t="s">
        <v>973</v>
      </c>
      <c r="E1688" s="4" t="s">
        <v>123</v>
      </c>
      <c r="F1688" s="4" t="s">
        <v>123</v>
      </c>
      <c r="G1688" s="4" t="s">
        <v>123</v>
      </c>
      <c r="H1688" s="4" t="s">
        <v>31</v>
      </c>
      <c r="I1688" s="4" t="s">
        <v>2029</v>
      </c>
      <c r="J1688" s="4" t="s">
        <v>20</v>
      </c>
      <c r="K1688" s="4" t="s">
        <v>32</v>
      </c>
      <c r="L1688" s="4" t="s">
        <v>21</v>
      </c>
      <c r="M1688" s="15">
        <v>91520</v>
      </c>
      <c r="N1688" s="15">
        <v>91520</v>
      </c>
      <c r="O1688" s="16">
        <v>91520</v>
      </c>
      <c r="P1688">
        <f t="shared" si="52"/>
        <v>0</v>
      </c>
      <c r="Q1688" t="str">
        <f t="shared" si="53"/>
        <v>Central Canada</v>
      </c>
      <c r="R1688">
        <f>IF(Table5[[#This Row],[Position]]="Data Analyst",1,0)</f>
        <v>0</v>
      </c>
      <c r="S1688">
        <f>IF(Table5[[#This Row],[Position]]="Data Engineer",1,0)</f>
        <v>0</v>
      </c>
      <c r="T1688">
        <f>IF(Table5[[#This Row],[Position]]="Risk Analyst",1,0)</f>
        <v>0</v>
      </c>
      <c r="U1688">
        <f>IF(Table5[[#This Row],[Position]]="System Analyst",1,0)</f>
        <v>0</v>
      </c>
      <c r="V1688">
        <f>IF(Table5[[#This Row],[Position]]="Business Analyst",1,0)</f>
        <v>1</v>
      </c>
    </row>
    <row r="1689" spans="1:22" x14ac:dyDescent="0.2">
      <c r="A1689" s="5" t="s">
        <v>105</v>
      </c>
      <c r="B1689" s="5" t="s">
        <v>715</v>
      </c>
      <c r="C1689" s="5" t="s">
        <v>28</v>
      </c>
      <c r="D1689" s="5" t="s">
        <v>91</v>
      </c>
      <c r="E1689" s="5" t="s">
        <v>185</v>
      </c>
      <c r="F1689" s="5" t="s">
        <v>185</v>
      </c>
      <c r="G1689" s="5" t="s">
        <v>185</v>
      </c>
      <c r="H1689" s="5" t="s">
        <v>146</v>
      </c>
      <c r="I1689" s="5" t="s">
        <v>2847</v>
      </c>
      <c r="J1689" s="5" t="s">
        <v>45</v>
      </c>
      <c r="K1689" s="5" t="s">
        <v>32</v>
      </c>
      <c r="L1689" s="5" t="s">
        <v>93</v>
      </c>
      <c r="M1689" s="17">
        <v>48000</v>
      </c>
      <c r="N1689" s="17">
        <v>77000</v>
      </c>
      <c r="O1689" s="18">
        <v>62500</v>
      </c>
      <c r="P1689">
        <f t="shared" si="52"/>
        <v>0</v>
      </c>
      <c r="Q1689" t="str">
        <f t="shared" si="53"/>
        <v>Central Canada</v>
      </c>
      <c r="R1689">
        <f>IF(Table5[[#This Row],[Position]]="Data Analyst",1,0)</f>
        <v>1</v>
      </c>
      <c r="S1689">
        <f>IF(Table5[[#This Row],[Position]]="Data Engineer",1,0)</f>
        <v>0</v>
      </c>
      <c r="T1689">
        <f>IF(Table5[[#This Row],[Position]]="Risk Analyst",1,0)</f>
        <v>0</v>
      </c>
      <c r="U1689">
        <f>IF(Table5[[#This Row],[Position]]="System Analyst",1,0)</f>
        <v>0</v>
      </c>
      <c r="V1689">
        <f>IF(Table5[[#This Row],[Position]]="Business Analyst",1,0)</f>
        <v>0</v>
      </c>
    </row>
    <row r="1690" spans="1:22" x14ac:dyDescent="0.2">
      <c r="A1690" s="4" t="s">
        <v>22</v>
      </c>
      <c r="B1690" s="4" t="s">
        <v>294</v>
      </c>
      <c r="C1690" s="4" t="s">
        <v>50</v>
      </c>
      <c r="D1690" s="4" t="s">
        <v>295</v>
      </c>
      <c r="E1690" s="4" t="s">
        <v>204</v>
      </c>
      <c r="F1690" s="4" t="s">
        <v>204</v>
      </c>
      <c r="G1690" s="4" t="s">
        <v>204</v>
      </c>
      <c r="H1690" s="4" t="s">
        <v>31</v>
      </c>
      <c r="I1690" s="4" t="s">
        <v>2054</v>
      </c>
      <c r="J1690" s="4" t="s">
        <v>20</v>
      </c>
      <c r="K1690" s="4" t="s">
        <v>32</v>
      </c>
      <c r="L1690" s="4" t="s">
        <v>21</v>
      </c>
      <c r="M1690" s="15">
        <v>79040</v>
      </c>
      <c r="N1690" s="15">
        <v>79040</v>
      </c>
      <c r="O1690" s="16">
        <v>79040</v>
      </c>
      <c r="P1690">
        <f t="shared" si="52"/>
        <v>0</v>
      </c>
      <c r="Q1690" t="str">
        <f t="shared" si="53"/>
        <v>Central Canada</v>
      </c>
      <c r="R1690">
        <f>IF(Table5[[#This Row],[Position]]="Data Analyst",1,0)</f>
        <v>0</v>
      </c>
      <c r="S1690">
        <f>IF(Table5[[#This Row],[Position]]="Data Engineer",1,0)</f>
        <v>0</v>
      </c>
      <c r="T1690">
        <f>IF(Table5[[#This Row],[Position]]="Risk Analyst",1,0)</f>
        <v>0</v>
      </c>
      <c r="U1690">
        <f>IF(Table5[[#This Row],[Position]]="System Analyst",1,0)</f>
        <v>0</v>
      </c>
      <c r="V1690">
        <f>IF(Table5[[#This Row],[Position]]="Business Analyst",1,0)</f>
        <v>0</v>
      </c>
    </row>
    <row r="1691" spans="1:22" x14ac:dyDescent="0.2">
      <c r="A1691" s="5" t="s">
        <v>13</v>
      </c>
      <c r="B1691" s="5" t="s">
        <v>717</v>
      </c>
      <c r="C1691" s="5" t="s">
        <v>50</v>
      </c>
      <c r="D1691" s="5" t="s">
        <v>718</v>
      </c>
      <c r="E1691" s="5" t="s">
        <v>37</v>
      </c>
      <c r="F1691" s="5" t="s">
        <v>37</v>
      </c>
      <c r="G1691" s="5" t="s">
        <v>37</v>
      </c>
      <c r="H1691" s="5" t="s">
        <v>31</v>
      </c>
      <c r="I1691" s="5" t="s">
        <v>2848</v>
      </c>
      <c r="J1691" s="5" t="s">
        <v>20</v>
      </c>
      <c r="K1691" s="5" t="s">
        <v>32</v>
      </c>
      <c r="L1691" s="5" t="s">
        <v>21</v>
      </c>
      <c r="M1691" s="17">
        <v>48000</v>
      </c>
      <c r="N1691" s="17">
        <v>68000</v>
      </c>
      <c r="O1691" s="18">
        <v>58000</v>
      </c>
      <c r="P1691">
        <f t="shared" si="52"/>
        <v>0</v>
      </c>
      <c r="Q1691" t="str">
        <f t="shared" si="53"/>
        <v>Central Canada</v>
      </c>
      <c r="R1691">
        <f>IF(Table5[[#This Row],[Position]]="Data Analyst",1,0)</f>
        <v>0</v>
      </c>
      <c r="S1691">
        <f>IF(Table5[[#This Row],[Position]]="Data Engineer",1,0)</f>
        <v>0</v>
      </c>
      <c r="T1691">
        <f>IF(Table5[[#This Row],[Position]]="Risk Analyst",1,0)</f>
        <v>0</v>
      </c>
      <c r="U1691">
        <f>IF(Table5[[#This Row],[Position]]="System Analyst",1,0)</f>
        <v>0</v>
      </c>
      <c r="V1691">
        <f>IF(Table5[[#This Row],[Position]]="Business Analyst",1,0)</f>
        <v>0</v>
      </c>
    </row>
    <row r="1692" spans="1:22" x14ac:dyDescent="0.2">
      <c r="A1692" s="4" t="s">
        <v>424</v>
      </c>
      <c r="B1692" s="4" t="s">
        <v>2849</v>
      </c>
      <c r="C1692" s="4" t="s">
        <v>50</v>
      </c>
      <c r="D1692" s="4" t="s">
        <v>2850</v>
      </c>
      <c r="E1692" s="4" t="s">
        <v>204</v>
      </c>
      <c r="F1692" s="4" t="s">
        <v>204</v>
      </c>
      <c r="G1692" s="4" t="s">
        <v>204</v>
      </c>
      <c r="H1692" s="4" t="s">
        <v>31</v>
      </c>
      <c r="I1692" s="4" t="s">
        <v>2029</v>
      </c>
      <c r="J1692" s="4" t="s">
        <v>20</v>
      </c>
      <c r="K1692" s="4" t="s">
        <v>32</v>
      </c>
      <c r="L1692" s="4" t="s">
        <v>21</v>
      </c>
      <c r="M1692" s="15">
        <v>89440</v>
      </c>
      <c r="N1692" s="15">
        <v>89440</v>
      </c>
      <c r="O1692" s="16">
        <v>89440</v>
      </c>
      <c r="P1692">
        <f t="shared" si="52"/>
        <v>0</v>
      </c>
      <c r="Q1692" t="str">
        <f t="shared" si="53"/>
        <v>Central Canada</v>
      </c>
      <c r="R1692">
        <f>IF(Table5[[#This Row],[Position]]="Data Analyst",1,0)</f>
        <v>0</v>
      </c>
      <c r="S1692">
        <f>IF(Table5[[#This Row],[Position]]="Data Engineer",1,0)</f>
        <v>0</v>
      </c>
      <c r="T1692">
        <f>IF(Table5[[#This Row],[Position]]="Risk Analyst",1,0)</f>
        <v>0</v>
      </c>
      <c r="U1692">
        <f>IF(Table5[[#This Row],[Position]]="System Analyst",1,0)</f>
        <v>0</v>
      </c>
      <c r="V1692">
        <f>IF(Table5[[#This Row],[Position]]="Business Analyst",1,0)</f>
        <v>0</v>
      </c>
    </row>
    <row r="1693" spans="1:22" x14ac:dyDescent="0.2">
      <c r="A1693" s="5" t="s">
        <v>424</v>
      </c>
      <c r="B1693" s="5" t="s">
        <v>450</v>
      </c>
      <c r="C1693" s="5" t="s">
        <v>50</v>
      </c>
      <c r="D1693" s="5" t="s">
        <v>2851</v>
      </c>
      <c r="E1693" s="5" t="s">
        <v>136</v>
      </c>
      <c r="F1693" s="5" t="s">
        <v>136</v>
      </c>
      <c r="G1693" s="5" t="s">
        <v>136</v>
      </c>
      <c r="H1693" s="5" t="s">
        <v>100</v>
      </c>
      <c r="I1693" s="5" t="s">
        <v>2029</v>
      </c>
      <c r="J1693" s="5" t="s">
        <v>20</v>
      </c>
      <c r="K1693" s="5" t="s">
        <v>32</v>
      </c>
      <c r="L1693" s="5" t="s">
        <v>241</v>
      </c>
      <c r="M1693" s="17">
        <v>91104</v>
      </c>
      <c r="N1693" s="17">
        <v>91104</v>
      </c>
      <c r="O1693" s="18">
        <v>91104</v>
      </c>
      <c r="P1693">
        <f t="shared" si="52"/>
        <v>0</v>
      </c>
      <c r="Q1693" t="str">
        <f t="shared" si="53"/>
        <v>Western Canada</v>
      </c>
      <c r="R1693">
        <f>IF(Table5[[#This Row],[Position]]="Data Analyst",1,0)</f>
        <v>0</v>
      </c>
      <c r="S1693">
        <f>IF(Table5[[#This Row],[Position]]="Data Engineer",1,0)</f>
        <v>0</v>
      </c>
      <c r="T1693">
        <f>IF(Table5[[#This Row],[Position]]="Risk Analyst",1,0)</f>
        <v>0</v>
      </c>
      <c r="U1693">
        <f>IF(Table5[[#This Row],[Position]]="System Analyst",1,0)</f>
        <v>0</v>
      </c>
      <c r="V1693">
        <f>IF(Table5[[#This Row],[Position]]="Business Analyst",1,0)</f>
        <v>0</v>
      </c>
    </row>
    <row r="1694" spans="1:22" x14ac:dyDescent="0.2">
      <c r="A1694" s="4" t="s">
        <v>424</v>
      </c>
      <c r="B1694" s="4" t="s">
        <v>916</v>
      </c>
      <c r="C1694" s="4" t="s">
        <v>50</v>
      </c>
      <c r="D1694" s="4" t="s">
        <v>2852</v>
      </c>
      <c r="E1694" s="4" t="s">
        <v>136</v>
      </c>
      <c r="F1694" s="4" t="s">
        <v>136</v>
      </c>
      <c r="G1694" s="4" t="s">
        <v>136</v>
      </c>
      <c r="H1694" s="4" t="s">
        <v>100</v>
      </c>
      <c r="I1694" s="4" t="s">
        <v>2853</v>
      </c>
      <c r="J1694" s="4" t="s">
        <v>20</v>
      </c>
      <c r="K1694" s="4" t="s">
        <v>32</v>
      </c>
      <c r="L1694" s="4" t="s">
        <v>150</v>
      </c>
      <c r="M1694" s="15">
        <v>90272</v>
      </c>
      <c r="N1694" s="15">
        <v>90272</v>
      </c>
      <c r="O1694" s="16">
        <v>90272</v>
      </c>
      <c r="P1694">
        <f t="shared" si="52"/>
        <v>0</v>
      </c>
      <c r="Q1694" t="str">
        <f t="shared" si="53"/>
        <v>Western Canada</v>
      </c>
      <c r="R1694">
        <f>IF(Table5[[#This Row],[Position]]="Data Analyst",1,0)</f>
        <v>0</v>
      </c>
      <c r="S1694">
        <f>IF(Table5[[#This Row],[Position]]="Data Engineer",1,0)</f>
        <v>0</v>
      </c>
      <c r="T1694">
        <f>IF(Table5[[#This Row],[Position]]="Risk Analyst",1,0)</f>
        <v>0</v>
      </c>
      <c r="U1694">
        <f>IF(Table5[[#This Row],[Position]]="System Analyst",1,0)</f>
        <v>0</v>
      </c>
      <c r="V1694">
        <f>IF(Table5[[#This Row],[Position]]="Business Analyst",1,0)</f>
        <v>0</v>
      </c>
    </row>
    <row r="1695" spans="1:22" x14ac:dyDescent="0.2">
      <c r="A1695" s="5" t="s">
        <v>88</v>
      </c>
      <c r="B1695" s="5" t="s">
        <v>257</v>
      </c>
      <c r="C1695" s="5" t="s">
        <v>258</v>
      </c>
      <c r="D1695" s="5" t="s">
        <v>259</v>
      </c>
      <c r="E1695" s="5" t="s">
        <v>260</v>
      </c>
      <c r="F1695" s="5" t="s">
        <v>260</v>
      </c>
      <c r="G1695" s="5" t="s">
        <v>260</v>
      </c>
      <c r="H1695" s="5" t="s">
        <v>186</v>
      </c>
      <c r="I1695" s="5" t="s">
        <v>2854</v>
      </c>
      <c r="J1695" s="5" t="s">
        <v>20</v>
      </c>
      <c r="K1695" s="5" t="s">
        <v>32</v>
      </c>
      <c r="L1695" s="5" t="s">
        <v>21</v>
      </c>
      <c r="M1695" s="17">
        <v>69000</v>
      </c>
      <c r="N1695" s="17">
        <v>84000</v>
      </c>
      <c r="O1695" s="18">
        <v>76500</v>
      </c>
      <c r="P1695">
        <f t="shared" si="52"/>
        <v>0</v>
      </c>
      <c r="Q1695" t="str">
        <f t="shared" si="53"/>
        <v>Atlantic Canada</v>
      </c>
      <c r="R1695">
        <f>IF(Table5[[#This Row],[Position]]="Data Analyst",1,0)</f>
        <v>0</v>
      </c>
      <c r="S1695">
        <f>IF(Table5[[#This Row],[Position]]="Data Engineer",1,0)</f>
        <v>0</v>
      </c>
      <c r="T1695">
        <f>IF(Table5[[#This Row],[Position]]="Risk Analyst",1,0)</f>
        <v>0</v>
      </c>
      <c r="U1695">
        <f>IF(Table5[[#This Row],[Position]]="System Analyst",1,0)</f>
        <v>0</v>
      </c>
      <c r="V1695">
        <f>IF(Table5[[#This Row],[Position]]="Business Analyst",1,0)</f>
        <v>0</v>
      </c>
    </row>
    <row r="1696" spans="1:22" x14ac:dyDescent="0.2">
      <c r="A1696" s="4" t="s">
        <v>424</v>
      </c>
      <c r="B1696" s="4" t="s">
        <v>450</v>
      </c>
      <c r="C1696" s="4" t="s">
        <v>50</v>
      </c>
      <c r="D1696" s="4" t="s">
        <v>2855</v>
      </c>
      <c r="E1696" s="4" t="s">
        <v>2856</v>
      </c>
      <c r="F1696" s="4" t="s">
        <v>2856</v>
      </c>
      <c r="G1696" s="4" t="s">
        <v>2856</v>
      </c>
      <c r="H1696" s="4" t="s">
        <v>53</v>
      </c>
      <c r="I1696" s="4" t="s">
        <v>2857</v>
      </c>
      <c r="J1696" s="4" t="s">
        <v>20</v>
      </c>
      <c r="K1696" s="4" t="s">
        <v>32</v>
      </c>
      <c r="L1696" s="4" t="s">
        <v>227</v>
      </c>
      <c r="M1696" s="15">
        <v>82160</v>
      </c>
      <c r="N1696" s="15">
        <v>82160</v>
      </c>
      <c r="O1696" s="16">
        <v>82160</v>
      </c>
      <c r="P1696">
        <f t="shared" si="52"/>
        <v>0</v>
      </c>
      <c r="Q1696" t="str">
        <f t="shared" si="53"/>
        <v>Western Canada</v>
      </c>
      <c r="R1696">
        <f>IF(Table5[[#This Row],[Position]]="Data Analyst",1,0)</f>
        <v>0</v>
      </c>
      <c r="S1696">
        <f>IF(Table5[[#This Row],[Position]]="Data Engineer",1,0)</f>
        <v>0</v>
      </c>
      <c r="T1696">
        <f>IF(Table5[[#This Row],[Position]]="Risk Analyst",1,0)</f>
        <v>0</v>
      </c>
      <c r="U1696">
        <f>IF(Table5[[#This Row],[Position]]="System Analyst",1,0)</f>
        <v>0</v>
      </c>
      <c r="V1696">
        <f>IF(Table5[[#This Row],[Position]]="Business Analyst",1,0)</f>
        <v>0</v>
      </c>
    </row>
    <row r="1697" spans="1:22" x14ac:dyDescent="0.2">
      <c r="A1697" s="5" t="s">
        <v>26</v>
      </c>
      <c r="B1697" s="5" t="s">
        <v>2858</v>
      </c>
      <c r="C1697" s="5" t="s">
        <v>23</v>
      </c>
      <c r="D1697" s="5" t="s">
        <v>2859</v>
      </c>
      <c r="E1697" s="5" t="s">
        <v>123</v>
      </c>
      <c r="F1697" s="5" t="s">
        <v>123</v>
      </c>
      <c r="G1697" s="5" t="s">
        <v>123</v>
      </c>
      <c r="H1697" s="5" t="s">
        <v>31</v>
      </c>
      <c r="I1697" s="5" t="s">
        <v>2860</v>
      </c>
      <c r="J1697" s="5" t="s">
        <v>20</v>
      </c>
      <c r="K1697" s="5" t="s">
        <v>32</v>
      </c>
      <c r="L1697" s="5" t="s">
        <v>21</v>
      </c>
      <c r="M1697" s="17">
        <v>61000</v>
      </c>
      <c r="N1697" s="17">
        <v>68000</v>
      </c>
      <c r="O1697" s="18">
        <v>64500</v>
      </c>
      <c r="P1697">
        <f t="shared" si="52"/>
        <v>0</v>
      </c>
      <c r="Q1697" t="str">
        <f t="shared" si="53"/>
        <v>Central Canada</v>
      </c>
      <c r="R1697">
        <f>IF(Table5[[#This Row],[Position]]="Data Analyst",1,0)</f>
        <v>0</v>
      </c>
      <c r="S1697">
        <f>IF(Table5[[#This Row],[Position]]="Data Engineer",1,0)</f>
        <v>0</v>
      </c>
      <c r="T1697">
        <f>IF(Table5[[#This Row],[Position]]="Risk Analyst",1,0)</f>
        <v>0</v>
      </c>
      <c r="U1697">
        <f>IF(Table5[[#This Row],[Position]]="System Analyst",1,0)</f>
        <v>0</v>
      </c>
      <c r="V1697">
        <f>IF(Table5[[#This Row],[Position]]="Business Analyst",1,0)</f>
        <v>1</v>
      </c>
    </row>
    <row r="1698" spans="1:22" x14ac:dyDescent="0.2">
      <c r="A1698" s="4" t="s">
        <v>88</v>
      </c>
      <c r="B1698" s="4" t="s">
        <v>621</v>
      </c>
      <c r="C1698" s="4" t="s">
        <v>90</v>
      </c>
      <c r="D1698" s="4" t="s">
        <v>622</v>
      </c>
      <c r="E1698" s="4" t="s">
        <v>154</v>
      </c>
      <c r="F1698" s="4" t="s">
        <v>154</v>
      </c>
      <c r="G1698" s="4" t="s">
        <v>154</v>
      </c>
      <c r="H1698" s="4" t="s">
        <v>31</v>
      </c>
      <c r="I1698" s="4" t="s">
        <v>2861</v>
      </c>
      <c r="J1698" s="4" t="s">
        <v>20</v>
      </c>
      <c r="K1698" s="4" t="s">
        <v>32</v>
      </c>
      <c r="L1698" s="4" t="s">
        <v>33</v>
      </c>
      <c r="M1698" s="15">
        <v>59000</v>
      </c>
      <c r="N1698" s="15">
        <v>85000</v>
      </c>
      <c r="O1698" s="16">
        <v>72000</v>
      </c>
      <c r="P1698">
        <f t="shared" si="52"/>
        <v>0</v>
      </c>
      <c r="Q1698" t="str">
        <f t="shared" si="53"/>
        <v>Central Canada</v>
      </c>
      <c r="R1698">
        <f>IF(Table5[[#This Row],[Position]]="Data Analyst",1,0)</f>
        <v>0</v>
      </c>
      <c r="S1698">
        <f>IF(Table5[[#This Row],[Position]]="Data Engineer",1,0)</f>
        <v>0</v>
      </c>
      <c r="T1698">
        <f>IF(Table5[[#This Row],[Position]]="Risk Analyst",1,0)</f>
        <v>0</v>
      </c>
      <c r="U1698">
        <f>IF(Table5[[#This Row],[Position]]="System Analyst",1,0)</f>
        <v>1</v>
      </c>
      <c r="V1698">
        <f>IF(Table5[[#This Row],[Position]]="Business Analyst",1,0)</f>
        <v>0</v>
      </c>
    </row>
    <row r="1699" spans="1:22" x14ac:dyDescent="0.2">
      <c r="A1699" s="5" t="s">
        <v>96</v>
      </c>
      <c r="B1699" s="5" t="s">
        <v>2862</v>
      </c>
      <c r="C1699" s="5" t="s">
        <v>50</v>
      </c>
      <c r="D1699" s="5" t="s">
        <v>2863</v>
      </c>
      <c r="E1699" s="5" t="s">
        <v>123</v>
      </c>
      <c r="F1699" s="5" t="s">
        <v>123</v>
      </c>
      <c r="G1699" s="5" t="s">
        <v>123</v>
      </c>
      <c r="H1699" s="5" t="s">
        <v>31</v>
      </c>
      <c r="I1699" s="5" t="s">
        <v>2864</v>
      </c>
      <c r="J1699" s="5" t="s">
        <v>20</v>
      </c>
      <c r="K1699" s="5" t="s">
        <v>32</v>
      </c>
      <c r="L1699" s="5" t="s">
        <v>101</v>
      </c>
      <c r="M1699" s="17">
        <v>50000</v>
      </c>
      <c r="N1699" s="17">
        <v>76458</v>
      </c>
      <c r="O1699" s="18">
        <v>63229</v>
      </c>
      <c r="P1699">
        <f t="shared" si="52"/>
        <v>0</v>
      </c>
      <c r="Q1699" t="str">
        <f t="shared" si="53"/>
        <v>Central Canada</v>
      </c>
      <c r="R1699">
        <f>IF(Table5[[#This Row],[Position]]="Data Analyst",1,0)</f>
        <v>0</v>
      </c>
      <c r="S1699">
        <f>IF(Table5[[#This Row],[Position]]="Data Engineer",1,0)</f>
        <v>0</v>
      </c>
      <c r="T1699">
        <f>IF(Table5[[#This Row],[Position]]="Risk Analyst",1,0)</f>
        <v>0</v>
      </c>
      <c r="U1699">
        <f>IF(Table5[[#This Row],[Position]]="System Analyst",1,0)</f>
        <v>0</v>
      </c>
      <c r="V1699">
        <f>IF(Table5[[#This Row],[Position]]="Business Analyst",1,0)</f>
        <v>0</v>
      </c>
    </row>
    <row r="1700" spans="1:22" x14ac:dyDescent="0.2">
      <c r="A1700" s="4" t="s">
        <v>55</v>
      </c>
      <c r="B1700" s="4" t="s">
        <v>1738</v>
      </c>
      <c r="C1700" s="4" t="s">
        <v>50</v>
      </c>
      <c r="D1700" s="4" t="s">
        <v>997</v>
      </c>
      <c r="E1700" s="4" t="s">
        <v>37</v>
      </c>
      <c r="F1700" s="4" t="s">
        <v>37</v>
      </c>
      <c r="G1700" s="4" t="s">
        <v>37</v>
      </c>
      <c r="H1700" s="4" t="s">
        <v>31</v>
      </c>
      <c r="I1700" s="4" t="s">
        <v>2865</v>
      </c>
      <c r="J1700" s="4" t="s">
        <v>45</v>
      </c>
      <c r="K1700" s="4" t="s">
        <v>32</v>
      </c>
      <c r="L1700" s="4" t="s">
        <v>93</v>
      </c>
      <c r="M1700" s="15">
        <v>86000</v>
      </c>
      <c r="N1700" s="15">
        <v>105000</v>
      </c>
      <c r="O1700" s="16">
        <v>95500</v>
      </c>
      <c r="P1700">
        <f t="shared" si="52"/>
        <v>0</v>
      </c>
      <c r="Q1700" t="str">
        <f t="shared" si="53"/>
        <v>Central Canada</v>
      </c>
      <c r="R1700">
        <f>IF(Table5[[#This Row],[Position]]="Data Analyst",1,0)</f>
        <v>0</v>
      </c>
      <c r="S1700">
        <f>IF(Table5[[#This Row],[Position]]="Data Engineer",1,0)</f>
        <v>0</v>
      </c>
      <c r="T1700">
        <f>IF(Table5[[#This Row],[Position]]="Risk Analyst",1,0)</f>
        <v>0</v>
      </c>
      <c r="U1700">
        <f>IF(Table5[[#This Row],[Position]]="System Analyst",1,0)</f>
        <v>0</v>
      </c>
      <c r="V1700">
        <f>IF(Table5[[#This Row],[Position]]="Business Analyst",1,0)</f>
        <v>0</v>
      </c>
    </row>
    <row r="1701" spans="1:22" x14ac:dyDescent="0.2">
      <c r="A1701" s="5" t="s">
        <v>55</v>
      </c>
      <c r="B1701" s="5" t="s">
        <v>1205</v>
      </c>
      <c r="C1701" s="5" t="s">
        <v>15</v>
      </c>
      <c r="D1701" s="5" t="s">
        <v>1206</v>
      </c>
      <c r="E1701" s="5" t="s">
        <v>37</v>
      </c>
      <c r="F1701" s="5" t="s">
        <v>37</v>
      </c>
      <c r="G1701" s="5" t="s">
        <v>37</v>
      </c>
      <c r="H1701" s="5" t="s">
        <v>31</v>
      </c>
      <c r="I1701" s="5" t="s">
        <v>2866</v>
      </c>
      <c r="J1701" s="5" t="s">
        <v>20</v>
      </c>
      <c r="K1701" s="5" t="s">
        <v>32</v>
      </c>
      <c r="L1701" s="5" t="s">
        <v>33</v>
      </c>
      <c r="M1701" s="17">
        <v>43000</v>
      </c>
      <c r="N1701" s="17">
        <v>93000</v>
      </c>
      <c r="O1701" s="18">
        <v>68000</v>
      </c>
      <c r="P1701">
        <f t="shared" si="52"/>
        <v>0</v>
      </c>
      <c r="Q1701" t="str">
        <f t="shared" si="53"/>
        <v>Central Canada</v>
      </c>
      <c r="R1701">
        <f>IF(Table5[[#This Row],[Position]]="Data Analyst",1,0)</f>
        <v>0</v>
      </c>
      <c r="S1701">
        <f>IF(Table5[[#This Row],[Position]]="Data Engineer",1,0)</f>
        <v>0</v>
      </c>
      <c r="T1701">
        <f>IF(Table5[[#This Row],[Position]]="Risk Analyst",1,0)</f>
        <v>1</v>
      </c>
      <c r="U1701">
        <f>IF(Table5[[#This Row],[Position]]="System Analyst",1,0)</f>
        <v>0</v>
      </c>
      <c r="V1701">
        <f>IF(Table5[[#This Row],[Position]]="Business Analyst",1,0)</f>
        <v>0</v>
      </c>
    </row>
    <row r="1702" spans="1:22" x14ac:dyDescent="0.2">
      <c r="A1702" s="4" t="s">
        <v>55</v>
      </c>
      <c r="B1702" s="4" t="s">
        <v>474</v>
      </c>
      <c r="C1702" s="4" t="s">
        <v>50</v>
      </c>
      <c r="D1702" s="4" t="s">
        <v>475</v>
      </c>
      <c r="E1702" s="4" t="s">
        <v>487</v>
      </c>
      <c r="F1702" s="4" t="s">
        <v>487</v>
      </c>
      <c r="G1702" s="4" t="s">
        <v>487</v>
      </c>
      <c r="H1702" s="4" t="s">
        <v>31</v>
      </c>
      <c r="I1702" s="4" t="s">
        <v>2867</v>
      </c>
      <c r="J1702" s="4" t="s">
        <v>20</v>
      </c>
      <c r="K1702" s="4" t="s">
        <v>32</v>
      </c>
      <c r="L1702" s="4" t="s">
        <v>21</v>
      </c>
      <c r="M1702" s="15">
        <v>44000</v>
      </c>
      <c r="N1702" s="15">
        <v>57200</v>
      </c>
      <c r="O1702" s="16">
        <v>50600</v>
      </c>
      <c r="P1702">
        <f t="shared" si="52"/>
        <v>0</v>
      </c>
      <c r="Q1702" t="str">
        <f t="shared" si="53"/>
        <v>Central Canada</v>
      </c>
      <c r="R1702">
        <f>IF(Table5[[#This Row],[Position]]="Data Analyst",1,0)</f>
        <v>0</v>
      </c>
      <c r="S1702">
        <f>IF(Table5[[#This Row],[Position]]="Data Engineer",1,0)</f>
        <v>0</v>
      </c>
      <c r="T1702">
        <f>IF(Table5[[#This Row],[Position]]="Risk Analyst",1,0)</f>
        <v>0</v>
      </c>
      <c r="U1702">
        <f>IF(Table5[[#This Row],[Position]]="System Analyst",1,0)</f>
        <v>0</v>
      </c>
      <c r="V1702">
        <f>IF(Table5[[#This Row],[Position]]="Business Analyst",1,0)</f>
        <v>0</v>
      </c>
    </row>
    <row r="1703" spans="1:22" x14ac:dyDescent="0.2">
      <c r="A1703" s="5" t="s">
        <v>55</v>
      </c>
      <c r="B1703" s="5" t="s">
        <v>474</v>
      </c>
      <c r="C1703" s="5" t="s">
        <v>50</v>
      </c>
      <c r="D1703" s="5" t="s">
        <v>475</v>
      </c>
      <c r="E1703" s="5" t="s">
        <v>487</v>
      </c>
      <c r="F1703" s="5" t="s">
        <v>487</v>
      </c>
      <c r="G1703" s="5" t="s">
        <v>487</v>
      </c>
      <c r="H1703" s="5" t="s">
        <v>146</v>
      </c>
      <c r="I1703" s="5" t="s">
        <v>2867</v>
      </c>
      <c r="J1703" s="5" t="s">
        <v>20</v>
      </c>
      <c r="K1703" s="5" t="s">
        <v>32</v>
      </c>
      <c r="L1703" s="5" t="s">
        <v>21</v>
      </c>
      <c r="M1703" s="17">
        <v>44000</v>
      </c>
      <c r="N1703" s="17">
        <v>57200</v>
      </c>
      <c r="O1703" s="18">
        <v>50600</v>
      </c>
      <c r="P1703">
        <f t="shared" si="52"/>
        <v>0</v>
      </c>
      <c r="Q1703" t="str">
        <f t="shared" si="53"/>
        <v>Central Canada</v>
      </c>
      <c r="R1703">
        <f>IF(Table5[[#This Row],[Position]]="Data Analyst",1,0)</f>
        <v>0</v>
      </c>
      <c r="S1703">
        <f>IF(Table5[[#This Row],[Position]]="Data Engineer",1,0)</f>
        <v>0</v>
      </c>
      <c r="T1703">
        <f>IF(Table5[[#This Row],[Position]]="Risk Analyst",1,0)</f>
        <v>0</v>
      </c>
      <c r="U1703">
        <f>IF(Table5[[#This Row],[Position]]="System Analyst",1,0)</f>
        <v>0</v>
      </c>
      <c r="V1703">
        <f>IF(Table5[[#This Row],[Position]]="Business Analyst",1,0)</f>
        <v>0</v>
      </c>
    </row>
    <row r="1704" spans="1:22" x14ac:dyDescent="0.2">
      <c r="A1704" s="4" t="s">
        <v>88</v>
      </c>
      <c r="B1704" s="4" t="s">
        <v>299</v>
      </c>
      <c r="C1704" s="4" t="s">
        <v>90</v>
      </c>
      <c r="D1704" s="4" t="s">
        <v>310</v>
      </c>
      <c r="E1704" s="4" t="s">
        <v>99</v>
      </c>
      <c r="F1704" s="4" t="s">
        <v>99</v>
      </c>
      <c r="G1704" s="4" t="s">
        <v>99</v>
      </c>
      <c r="H1704" s="4" t="s">
        <v>100</v>
      </c>
      <c r="I1704" s="4" t="s">
        <v>2868</v>
      </c>
      <c r="J1704" s="4" t="s">
        <v>20</v>
      </c>
      <c r="K1704" s="4" t="s">
        <v>32</v>
      </c>
      <c r="L1704" s="4" t="s">
        <v>33</v>
      </c>
      <c r="M1704" s="15">
        <v>98176</v>
      </c>
      <c r="N1704" s="15">
        <v>98176</v>
      </c>
      <c r="O1704" s="16">
        <v>98176</v>
      </c>
      <c r="P1704">
        <f t="shared" si="52"/>
        <v>0</v>
      </c>
      <c r="Q1704" t="str">
        <f t="shared" si="53"/>
        <v>Western Canada</v>
      </c>
      <c r="R1704">
        <f>IF(Table5[[#This Row],[Position]]="Data Analyst",1,0)</f>
        <v>0</v>
      </c>
      <c r="S1704">
        <f>IF(Table5[[#This Row],[Position]]="Data Engineer",1,0)</f>
        <v>0</v>
      </c>
      <c r="T1704">
        <f>IF(Table5[[#This Row],[Position]]="Risk Analyst",1,0)</f>
        <v>0</v>
      </c>
      <c r="U1704">
        <f>IF(Table5[[#This Row],[Position]]="System Analyst",1,0)</f>
        <v>1</v>
      </c>
      <c r="V1704">
        <f>IF(Table5[[#This Row],[Position]]="Business Analyst",1,0)</f>
        <v>0</v>
      </c>
    </row>
    <row r="1705" spans="1:22" x14ac:dyDescent="0.2">
      <c r="A1705" s="5" t="s">
        <v>424</v>
      </c>
      <c r="B1705" s="5" t="s">
        <v>450</v>
      </c>
      <c r="C1705" s="5" t="s">
        <v>50</v>
      </c>
      <c r="D1705" s="5" t="s">
        <v>2869</v>
      </c>
      <c r="E1705" s="5" t="s">
        <v>2870</v>
      </c>
      <c r="F1705" s="5" t="s">
        <v>2870</v>
      </c>
      <c r="G1705" s="5" t="s">
        <v>2870</v>
      </c>
      <c r="H1705" s="5" t="s">
        <v>100</v>
      </c>
      <c r="I1705" s="5" t="s">
        <v>2029</v>
      </c>
      <c r="J1705" s="5" t="s">
        <v>20</v>
      </c>
      <c r="K1705" s="5" t="s">
        <v>32</v>
      </c>
      <c r="L1705" s="5" t="s">
        <v>33</v>
      </c>
      <c r="M1705" s="17">
        <v>87360</v>
      </c>
      <c r="N1705" s="17">
        <v>87360</v>
      </c>
      <c r="O1705" s="18">
        <v>87360</v>
      </c>
      <c r="P1705">
        <f t="shared" si="52"/>
        <v>0</v>
      </c>
      <c r="Q1705" t="str">
        <f t="shared" si="53"/>
        <v>Western Canada</v>
      </c>
      <c r="R1705">
        <f>IF(Table5[[#This Row],[Position]]="Data Analyst",1,0)</f>
        <v>0</v>
      </c>
      <c r="S1705">
        <f>IF(Table5[[#This Row],[Position]]="Data Engineer",1,0)</f>
        <v>0</v>
      </c>
      <c r="T1705">
        <f>IF(Table5[[#This Row],[Position]]="Risk Analyst",1,0)</f>
        <v>0</v>
      </c>
      <c r="U1705">
        <f>IF(Table5[[#This Row],[Position]]="System Analyst",1,0)</f>
        <v>0</v>
      </c>
      <c r="V1705">
        <f>IF(Table5[[#This Row],[Position]]="Business Analyst",1,0)</f>
        <v>0</v>
      </c>
    </row>
    <row r="1706" spans="1:22" x14ac:dyDescent="0.2">
      <c r="A1706" s="4" t="s">
        <v>26</v>
      </c>
      <c r="B1706" s="4" t="s">
        <v>1503</v>
      </c>
      <c r="C1706" s="4" t="s">
        <v>50</v>
      </c>
      <c r="D1706" s="4" t="s">
        <v>308</v>
      </c>
      <c r="E1706" s="4" t="s">
        <v>123</v>
      </c>
      <c r="F1706" s="4" t="s">
        <v>123</v>
      </c>
      <c r="G1706" s="4" t="s">
        <v>123</v>
      </c>
      <c r="H1706" s="4" t="s">
        <v>31</v>
      </c>
      <c r="I1706" s="4" t="s">
        <v>2871</v>
      </c>
      <c r="J1706" s="4" t="s">
        <v>20</v>
      </c>
      <c r="K1706" s="4" t="s">
        <v>443</v>
      </c>
      <c r="L1706" s="4" t="s">
        <v>21</v>
      </c>
      <c r="M1706" s="15">
        <v>66000</v>
      </c>
      <c r="N1706" s="15">
        <v>87000</v>
      </c>
      <c r="O1706" s="16">
        <v>76500</v>
      </c>
      <c r="P1706">
        <f t="shared" si="52"/>
        <v>0</v>
      </c>
      <c r="Q1706" t="str">
        <f t="shared" si="53"/>
        <v>Central Canada</v>
      </c>
      <c r="R1706">
        <f>IF(Table5[[#This Row],[Position]]="Data Analyst",1,0)</f>
        <v>0</v>
      </c>
      <c r="S1706">
        <f>IF(Table5[[#This Row],[Position]]="Data Engineer",1,0)</f>
        <v>0</v>
      </c>
      <c r="T1706">
        <f>IF(Table5[[#This Row],[Position]]="Risk Analyst",1,0)</f>
        <v>0</v>
      </c>
      <c r="U1706">
        <f>IF(Table5[[#This Row],[Position]]="System Analyst",1,0)</f>
        <v>0</v>
      </c>
      <c r="V1706">
        <f>IF(Table5[[#This Row],[Position]]="Business Analyst",1,0)</f>
        <v>0</v>
      </c>
    </row>
    <row r="1707" spans="1:22" x14ac:dyDescent="0.2">
      <c r="A1707" s="5" t="s">
        <v>55</v>
      </c>
      <c r="B1707" s="5" t="s">
        <v>1367</v>
      </c>
      <c r="C1707" s="5" t="s">
        <v>90</v>
      </c>
      <c r="D1707" s="5" t="s">
        <v>91</v>
      </c>
      <c r="E1707" s="5" t="s">
        <v>37</v>
      </c>
      <c r="F1707" s="5" t="s">
        <v>37</v>
      </c>
      <c r="G1707" s="5" t="s">
        <v>37</v>
      </c>
      <c r="H1707" s="5" t="s">
        <v>31</v>
      </c>
      <c r="I1707" s="5" t="s">
        <v>2872</v>
      </c>
      <c r="J1707" s="5" t="s">
        <v>45</v>
      </c>
      <c r="K1707" s="5" t="s">
        <v>32</v>
      </c>
      <c r="L1707" s="5" t="s">
        <v>93</v>
      </c>
      <c r="M1707" s="17">
        <v>68000</v>
      </c>
      <c r="N1707" s="17">
        <v>88300</v>
      </c>
      <c r="O1707" s="18">
        <v>78150</v>
      </c>
      <c r="P1707">
        <f t="shared" si="52"/>
        <v>0</v>
      </c>
      <c r="Q1707" t="str">
        <f t="shared" si="53"/>
        <v>Central Canada</v>
      </c>
      <c r="R1707">
        <f>IF(Table5[[#This Row],[Position]]="Data Analyst",1,0)</f>
        <v>0</v>
      </c>
      <c r="S1707">
        <f>IF(Table5[[#This Row],[Position]]="Data Engineer",1,0)</f>
        <v>0</v>
      </c>
      <c r="T1707">
        <f>IF(Table5[[#This Row],[Position]]="Risk Analyst",1,0)</f>
        <v>0</v>
      </c>
      <c r="U1707">
        <f>IF(Table5[[#This Row],[Position]]="System Analyst",1,0)</f>
        <v>1</v>
      </c>
      <c r="V1707">
        <f>IF(Table5[[#This Row],[Position]]="Business Analyst",1,0)</f>
        <v>0</v>
      </c>
    </row>
    <row r="1708" spans="1:22" x14ac:dyDescent="0.2">
      <c r="A1708" s="4" t="s">
        <v>81</v>
      </c>
      <c r="B1708" s="4" t="s">
        <v>138</v>
      </c>
      <c r="C1708" s="4" t="s">
        <v>90</v>
      </c>
      <c r="D1708" s="4" t="s">
        <v>139</v>
      </c>
      <c r="E1708" s="4" t="s">
        <v>1876</v>
      </c>
      <c r="F1708" s="4" t="s">
        <v>1876</v>
      </c>
      <c r="G1708" s="4" t="s">
        <v>1876</v>
      </c>
      <c r="H1708" s="4" t="s">
        <v>31</v>
      </c>
      <c r="I1708" s="4" t="s">
        <v>2733</v>
      </c>
      <c r="J1708" s="4" t="s">
        <v>45</v>
      </c>
      <c r="K1708" s="4" t="s">
        <v>32</v>
      </c>
      <c r="L1708" s="4" t="s">
        <v>93</v>
      </c>
      <c r="M1708" s="15">
        <v>76000</v>
      </c>
      <c r="N1708" s="15">
        <v>107000</v>
      </c>
      <c r="O1708" s="16">
        <v>91500</v>
      </c>
      <c r="P1708">
        <f t="shared" si="52"/>
        <v>0</v>
      </c>
      <c r="Q1708" t="str">
        <f t="shared" si="53"/>
        <v>Central Canada</v>
      </c>
      <c r="R1708">
        <f>IF(Table5[[#This Row],[Position]]="Data Analyst",1,0)</f>
        <v>0</v>
      </c>
      <c r="S1708">
        <f>IF(Table5[[#This Row],[Position]]="Data Engineer",1,0)</f>
        <v>0</v>
      </c>
      <c r="T1708">
        <f>IF(Table5[[#This Row],[Position]]="Risk Analyst",1,0)</f>
        <v>0</v>
      </c>
      <c r="U1708">
        <f>IF(Table5[[#This Row],[Position]]="System Analyst",1,0)</f>
        <v>1</v>
      </c>
      <c r="V1708">
        <f>IF(Table5[[#This Row],[Position]]="Business Analyst",1,0)</f>
        <v>0</v>
      </c>
    </row>
    <row r="1709" spans="1:22" x14ac:dyDescent="0.2">
      <c r="A1709" s="5" t="s">
        <v>88</v>
      </c>
      <c r="B1709" s="5" t="s">
        <v>2873</v>
      </c>
      <c r="C1709" s="5" t="s">
        <v>90</v>
      </c>
      <c r="D1709" s="5" t="s">
        <v>583</v>
      </c>
      <c r="E1709" s="5" t="s">
        <v>37</v>
      </c>
      <c r="F1709" s="5" t="s">
        <v>37</v>
      </c>
      <c r="G1709" s="5" t="s">
        <v>37</v>
      </c>
      <c r="H1709" s="5" t="s">
        <v>31</v>
      </c>
      <c r="I1709" s="5" t="s">
        <v>2874</v>
      </c>
      <c r="J1709" s="5" t="s">
        <v>20</v>
      </c>
      <c r="K1709" s="5" t="s">
        <v>32</v>
      </c>
      <c r="L1709" s="5" t="s">
        <v>21</v>
      </c>
      <c r="M1709" s="17">
        <v>69000</v>
      </c>
      <c r="N1709" s="17">
        <v>95000</v>
      </c>
      <c r="O1709" s="18">
        <v>82000</v>
      </c>
      <c r="P1709">
        <f t="shared" si="52"/>
        <v>0</v>
      </c>
      <c r="Q1709" t="str">
        <f t="shared" si="53"/>
        <v>Central Canada</v>
      </c>
      <c r="R1709">
        <f>IF(Table5[[#This Row],[Position]]="Data Analyst",1,0)</f>
        <v>0</v>
      </c>
      <c r="S1709">
        <f>IF(Table5[[#This Row],[Position]]="Data Engineer",1,0)</f>
        <v>0</v>
      </c>
      <c r="T1709">
        <f>IF(Table5[[#This Row],[Position]]="Risk Analyst",1,0)</f>
        <v>0</v>
      </c>
      <c r="U1709">
        <f>IF(Table5[[#This Row],[Position]]="System Analyst",1,0)</f>
        <v>1</v>
      </c>
      <c r="V1709">
        <f>IF(Table5[[#This Row],[Position]]="Business Analyst",1,0)</f>
        <v>0</v>
      </c>
    </row>
    <row r="1710" spans="1:22" x14ac:dyDescent="0.2">
      <c r="A1710" s="4" t="s">
        <v>88</v>
      </c>
      <c r="B1710" s="4" t="s">
        <v>299</v>
      </c>
      <c r="C1710" s="4" t="s">
        <v>90</v>
      </c>
      <c r="D1710" s="4" t="s">
        <v>2875</v>
      </c>
      <c r="E1710" s="4" t="s">
        <v>204</v>
      </c>
      <c r="F1710" s="4" t="s">
        <v>204</v>
      </c>
      <c r="G1710" s="4" t="s">
        <v>204</v>
      </c>
      <c r="H1710" s="4" t="s">
        <v>31</v>
      </c>
      <c r="I1710" s="4" t="s">
        <v>2029</v>
      </c>
      <c r="J1710" s="4" t="s">
        <v>20</v>
      </c>
      <c r="K1710" s="4" t="s">
        <v>32</v>
      </c>
      <c r="L1710" s="4" t="s">
        <v>21</v>
      </c>
      <c r="M1710" s="15">
        <v>95680</v>
      </c>
      <c r="N1710" s="15">
        <v>99840</v>
      </c>
      <c r="O1710" s="16">
        <v>97760</v>
      </c>
      <c r="P1710">
        <f t="shared" si="52"/>
        <v>0</v>
      </c>
      <c r="Q1710" t="str">
        <f t="shared" si="53"/>
        <v>Central Canada</v>
      </c>
      <c r="R1710">
        <f>IF(Table5[[#This Row],[Position]]="Data Analyst",1,0)</f>
        <v>0</v>
      </c>
      <c r="S1710">
        <f>IF(Table5[[#This Row],[Position]]="Data Engineer",1,0)</f>
        <v>0</v>
      </c>
      <c r="T1710">
        <f>IF(Table5[[#This Row],[Position]]="Risk Analyst",1,0)</f>
        <v>0</v>
      </c>
      <c r="U1710">
        <f>IF(Table5[[#This Row],[Position]]="System Analyst",1,0)</f>
        <v>1</v>
      </c>
      <c r="V1710">
        <f>IF(Table5[[#This Row],[Position]]="Business Analyst",1,0)</f>
        <v>0</v>
      </c>
    </row>
    <row r="1711" spans="1:22" x14ac:dyDescent="0.2">
      <c r="A1711" s="5" t="s">
        <v>81</v>
      </c>
      <c r="B1711" s="5" t="s">
        <v>2876</v>
      </c>
      <c r="C1711" s="5" t="s">
        <v>23</v>
      </c>
      <c r="D1711" s="5" t="s">
        <v>2877</v>
      </c>
      <c r="E1711" s="5" t="s">
        <v>17</v>
      </c>
      <c r="F1711" s="5" t="s">
        <v>17</v>
      </c>
      <c r="G1711" s="5" t="s">
        <v>17</v>
      </c>
      <c r="H1711" s="5" t="s">
        <v>18</v>
      </c>
      <c r="I1711" s="5" t="s">
        <v>2878</v>
      </c>
      <c r="J1711" s="5" t="s">
        <v>45</v>
      </c>
      <c r="K1711" s="5" t="s">
        <v>17</v>
      </c>
      <c r="L1711" s="5" t="s">
        <v>21</v>
      </c>
      <c r="M1711" s="17">
        <v>66000</v>
      </c>
      <c r="N1711" s="17">
        <v>84500</v>
      </c>
      <c r="O1711" s="18">
        <v>75250</v>
      </c>
      <c r="P1711">
        <f t="shared" si="52"/>
        <v>1</v>
      </c>
      <c r="Q1711" t="str">
        <f t="shared" si="53"/>
        <v>Northern Canada</v>
      </c>
      <c r="R1711">
        <f>IF(Table5[[#This Row],[Position]]="Data Analyst",1,0)</f>
        <v>0</v>
      </c>
      <c r="S1711">
        <f>IF(Table5[[#This Row],[Position]]="Data Engineer",1,0)</f>
        <v>0</v>
      </c>
      <c r="T1711">
        <f>IF(Table5[[#This Row],[Position]]="Risk Analyst",1,0)</f>
        <v>0</v>
      </c>
      <c r="U1711">
        <f>IF(Table5[[#This Row],[Position]]="System Analyst",1,0)</f>
        <v>0</v>
      </c>
      <c r="V1711">
        <f>IF(Table5[[#This Row],[Position]]="Business Analyst",1,0)</f>
        <v>1</v>
      </c>
    </row>
    <row r="1712" spans="1:22" x14ac:dyDescent="0.2">
      <c r="A1712" s="4" t="s">
        <v>48</v>
      </c>
      <c r="B1712" s="4" t="s">
        <v>1700</v>
      </c>
      <c r="C1712" s="4" t="s">
        <v>23</v>
      </c>
      <c r="D1712" s="4" t="s">
        <v>1334</v>
      </c>
      <c r="E1712" s="4" t="s">
        <v>37</v>
      </c>
      <c r="F1712" s="4" t="s">
        <v>37</v>
      </c>
      <c r="G1712" s="4" t="s">
        <v>37</v>
      </c>
      <c r="H1712" s="4" t="s">
        <v>31</v>
      </c>
      <c r="I1712" s="4" t="s">
        <v>2879</v>
      </c>
      <c r="J1712" s="4" t="s">
        <v>20</v>
      </c>
      <c r="K1712" s="4" t="s">
        <v>32</v>
      </c>
      <c r="L1712" s="4" t="s">
        <v>21</v>
      </c>
      <c r="M1712" s="15">
        <v>71000</v>
      </c>
      <c r="N1712" s="15">
        <v>82000</v>
      </c>
      <c r="O1712" s="16">
        <v>76500</v>
      </c>
      <c r="P1712">
        <f t="shared" si="52"/>
        <v>0</v>
      </c>
      <c r="Q1712" t="str">
        <f t="shared" si="53"/>
        <v>Central Canada</v>
      </c>
      <c r="R1712">
        <f>IF(Table5[[#This Row],[Position]]="Data Analyst",1,0)</f>
        <v>0</v>
      </c>
      <c r="S1712">
        <f>IF(Table5[[#This Row],[Position]]="Data Engineer",1,0)</f>
        <v>0</v>
      </c>
      <c r="T1712">
        <f>IF(Table5[[#This Row],[Position]]="Risk Analyst",1,0)</f>
        <v>0</v>
      </c>
      <c r="U1712">
        <f>IF(Table5[[#This Row],[Position]]="System Analyst",1,0)</f>
        <v>0</v>
      </c>
      <c r="V1712">
        <f>IF(Table5[[#This Row],[Position]]="Business Analyst",1,0)</f>
        <v>1</v>
      </c>
    </row>
    <row r="1713" spans="1:22" x14ac:dyDescent="0.2">
      <c r="A1713" s="5" t="s">
        <v>48</v>
      </c>
      <c r="B1713" s="5" t="s">
        <v>952</v>
      </c>
      <c r="C1713" s="5" t="s">
        <v>50</v>
      </c>
      <c r="D1713" s="5" t="s">
        <v>275</v>
      </c>
      <c r="E1713" s="5" t="s">
        <v>276</v>
      </c>
      <c r="F1713" s="5" t="s">
        <v>276</v>
      </c>
      <c r="G1713" s="5" t="s">
        <v>276</v>
      </c>
      <c r="H1713" s="5" t="s">
        <v>146</v>
      </c>
      <c r="I1713" s="5" t="s">
        <v>2880</v>
      </c>
      <c r="J1713" s="5" t="s">
        <v>20</v>
      </c>
      <c r="K1713" s="5" t="s">
        <v>32</v>
      </c>
      <c r="L1713" s="5" t="s">
        <v>21</v>
      </c>
      <c r="M1713" s="17">
        <v>68500</v>
      </c>
      <c r="N1713" s="17">
        <v>87000</v>
      </c>
      <c r="O1713" s="18">
        <v>77750</v>
      </c>
      <c r="P1713">
        <f t="shared" si="52"/>
        <v>0</v>
      </c>
      <c r="Q1713" t="str">
        <f t="shared" si="53"/>
        <v>Central Canada</v>
      </c>
      <c r="R1713">
        <f>IF(Table5[[#This Row],[Position]]="Data Analyst",1,0)</f>
        <v>0</v>
      </c>
      <c r="S1713">
        <f>IF(Table5[[#This Row],[Position]]="Data Engineer",1,0)</f>
        <v>0</v>
      </c>
      <c r="T1713">
        <f>IF(Table5[[#This Row],[Position]]="Risk Analyst",1,0)</f>
        <v>0</v>
      </c>
      <c r="U1713">
        <f>IF(Table5[[#This Row],[Position]]="System Analyst",1,0)</f>
        <v>0</v>
      </c>
      <c r="V1713">
        <f>IF(Table5[[#This Row],[Position]]="Business Analyst",1,0)</f>
        <v>0</v>
      </c>
    </row>
    <row r="1714" spans="1:22" x14ac:dyDescent="0.2">
      <c r="A1714" s="4" t="s">
        <v>22</v>
      </c>
      <c r="B1714" s="4" t="s">
        <v>23</v>
      </c>
      <c r="C1714" s="4" t="s">
        <v>23</v>
      </c>
      <c r="D1714" s="4" t="s">
        <v>861</v>
      </c>
      <c r="E1714" s="4" t="s">
        <v>99</v>
      </c>
      <c r="F1714" s="4" t="s">
        <v>99</v>
      </c>
      <c r="G1714" s="4" t="s">
        <v>99</v>
      </c>
      <c r="H1714" s="4" t="s">
        <v>100</v>
      </c>
      <c r="I1714" s="4" t="s">
        <v>2565</v>
      </c>
      <c r="J1714" s="4" t="s">
        <v>20</v>
      </c>
      <c r="K1714" s="4" t="s">
        <v>32</v>
      </c>
      <c r="L1714" s="4" t="s">
        <v>21</v>
      </c>
      <c r="M1714" s="15">
        <v>86000</v>
      </c>
      <c r="N1714" s="15">
        <v>104000</v>
      </c>
      <c r="O1714" s="16">
        <v>95000</v>
      </c>
      <c r="P1714">
        <f t="shared" si="52"/>
        <v>0</v>
      </c>
      <c r="Q1714" t="str">
        <f t="shared" si="53"/>
        <v>Western Canada</v>
      </c>
      <c r="R1714">
        <f>IF(Table5[[#This Row],[Position]]="Data Analyst",1,0)</f>
        <v>0</v>
      </c>
      <c r="S1714">
        <f>IF(Table5[[#This Row],[Position]]="Data Engineer",1,0)</f>
        <v>0</v>
      </c>
      <c r="T1714">
        <f>IF(Table5[[#This Row],[Position]]="Risk Analyst",1,0)</f>
        <v>0</v>
      </c>
      <c r="U1714">
        <f>IF(Table5[[#This Row],[Position]]="System Analyst",1,0)</f>
        <v>0</v>
      </c>
      <c r="V1714">
        <f>IF(Table5[[#This Row],[Position]]="Business Analyst",1,0)</f>
        <v>1</v>
      </c>
    </row>
    <row r="1715" spans="1:22" x14ac:dyDescent="0.2">
      <c r="A1715" s="5" t="s">
        <v>22</v>
      </c>
      <c r="B1715" s="5" t="s">
        <v>294</v>
      </c>
      <c r="C1715" s="5" t="s">
        <v>50</v>
      </c>
      <c r="D1715" s="5" t="s">
        <v>2881</v>
      </c>
      <c r="E1715" s="5" t="s">
        <v>37</v>
      </c>
      <c r="F1715" s="5" t="s">
        <v>37</v>
      </c>
      <c r="G1715" s="5" t="s">
        <v>37</v>
      </c>
      <c r="H1715" s="5" t="s">
        <v>31</v>
      </c>
      <c r="I1715" s="5" t="s">
        <v>2029</v>
      </c>
      <c r="J1715" s="5" t="s">
        <v>20</v>
      </c>
      <c r="K1715" s="5" t="s">
        <v>32</v>
      </c>
      <c r="L1715" s="5" t="s">
        <v>46</v>
      </c>
      <c r="M1715" s="17">
        <v>67000</v>
      </c>
      <c r="N1715" s="17">
        <v>87000</v>
      </c>
      <c r="O1715" s="18">
        <v>77000</v>
      </c>
      <c r="P1715">
        <f t="shared" si="52"/>
        <v>0</v>
      </c>
      <c r="Q1715" t="str">
        <f t="shared" si="53"/>
        <v>Central Canada</v>
      </c>
      <c r="R1715">
        <f>IF(Table5[[#This Row],[Position]]="Data Analyst",1,0)</f>
        <v>0</v>
      </c>
      <c r="S1715">
        <f>IF(Table5[[#This Row],[Position]]="Data Engineer",1,0)</f>
        <v>0</v>
      </c>
      <c r="T1715">
        <f>IF(Table5[[#This Row],[Position]]="Risk Analyst",1,0)</f>
        <v>0</v>
      </c>
      <c r="U1715">
        <f>IF(Table5[[#This Row],[Position]]="System Analyst",1,0)</f>
        <v>0</v>
      </c>
      <c r="V1715">
        <f>IF(Table5[[#This Row],[Position]]="Business Analyst",1,0)</f>
        <v>0</v>
      </c>
    </row>
    <row r="1716" spans="1:22" x14ac:dyDescent="0.2">
      <c r="A1716" s="4" t="s">
        <v>81</v>
      </c>
      <c r="B1716" s="4" t="s">
        <v>2882</v>
      </c>
      <c r="C1716" s="4" t="s">
        <v>50</v>
      </c>
      <c r="D1716" s="4" t="s">
        <v>2883</v>
      </c>
      <c r="E1716" s="4" t="s">
        <v>123</v>
      </c>
      <c r="F1716" s="4" t="s">
        <v>123</v>
      </c>
      <c r="G1716" s="4" t="s">
        <v>123</v>
      </c>
      <c r="H1716" s="4" t="s">
        <v>31</v>
      </c>
      <c r="I1716" s="4" t="s">
        <v>2884</v>
      </c>
      <c r="J1716" s="4" t="s">
        <v>45</v>
      </c>
      <c r="K1716" s="4" t="s">
        <v>32</v>
      </c>
      <c r="L1716" s="4" t="s">
        <v>21</v>
      </c>
      <c r="M1716" s="15">
        <v>61000</v>
      </c>
      <c r="N1716" s="15">
        <v>77000</v>
      </c>
      <c r="O1716" s="16">
        <v>69000</v>
      </c>
      <c r="P1716">
        <f t="shared" si="52"/>
        <v>0</v>
      </c>
      <c r="Q1716" t="str">
        <f t="shared" si="53"/>
        <v>Central Canada</v>
      </c>
      <c r="R1716">
        <f>IF(Table5[[#This Row],[Position]]="Data Analyst",1,0)</f>
        <v>0</v>
      </c>
      <c r="S1716">
        <f>IF(Table5[[#This Row],[Position]]="Data Engineer",1,0)</f>
        <v>0</v>
      </c>
      <c r="T1716">
        <f>IF(Table5[[#This Row],[Position]]="Risk Analyst",1,0)</f>
        <v>0</v>
      </c>
      <c r="U1716">
        <f>IF(Table5[[#This Row],[Position]]="System Analyst",1,0)</f>
        <v>0</v>
      </c>
      <c r="V1716">
        <f>IF(Table5[[#This Row],[Position]]="Business Analyst",1,0)</f>
        <v>0</v>
      </c>
    </row>
    <row r="1717" spans="1:22" x14ac:dyDescent="0.2">
      <c r="A1717" s="5" t="s">
        <v>22</v>
      </c>
      <c r="B1717" s="5" t="s">
        <v>23</v>
      </c>
      <c r="C1717" s="5" t="s">
        <v>23</v>
      </c>
      <c r="D1717" s="5" t="s">
        <v>305</v>
      </c>
      <c r="E1717" s="5" t="s">
        <v>99</v>
      </c>
      <c r="F1717" s="5" t="s">
        <v>99</v>
      </c>
      <c r="G1717" s="5" t="s">
        <v>99</v>
      </c>
      <c r="H1717" s="5" t="s">
        <v>100</v>
      </c>
      <c r="I1717" s="5" t="s">
        <v>2404</v>
      </c>
      <c r="J1717" s="5" t="s">
        <v>20</v>
      </c>
      <c r="K1717" s="5" t="s">
        <v>32</v>
      </c>
      <c r="L1717" s="5" t="s">
        <v>21</v>
      </c>
      <c r="M1717" s="17">
        <v>95000</v>
      </c>
      <c r="N1717" s="17">
        <v>125000</v>
      </c>
      <c r="O1717" s="18">
        <v>110000</v>
      </c>
      <c r="P1717">
        <f t="shared" si="52"/>
        <v>0</v>
      </c>
      <c r="Q1717" t="str">
        <f t="shared" si="53"/>
        <v>Western Canada</v>
      </c>
      <c r="R1717">
        <f>IF(Table5[[#This Row],[Position]]="Data Analyst",1,0)</f>
        <v>0</v>
      </c>
      <c r="S1717">
        <f>IF(Table5[[#This Row],[Position]]="Data Engineer",1,0)</f>
        <v>0</v>
      </c>
      <c r="T1717">
        <f>IF(Table5[[#This Row],[Position]]="Risk Analyst",1,0)</f>
        <v>0</v>
      </c>
      <c r="U1717">
        <f>IF(Table5[[#This Row],[Position]]="System Analyst",1,0)</f>
        <v>0</v>
      </c>
      <c r="V1717">
        <f>IF(Table5[[#This Row],[Position]]="Business Analyst",1,0)</f>
        <v>1</v>
      </c>
    </row>
    <row r="1718" spans="1:22" x14ac:dyDescent="0.2">
      <c r="A1718" s="4" t="s">
        <v>48</v>
      </c>
      <c r="B1718" s="4" t="s">
        <v>1233</v>
      </c>
      <c r="C1718" s="4" t="s">
        <v>50</v>
      </c>
      <c r="D1718" s="4" t="s">
        <v>895</v>
      </c>
      <c r="E1718" s="4" t="s">
        <v>63</v>
      </c>
      <c r="F1718" s="4" t="s">
        <v>63</v>
      </c>
      <c r="G1718" s="4" t="s">
        <v>63</v>
      </c>
      <c r="H1718" s="4" t="s">
        <v>53</v>
      </c>
      <c r="I1718" s="4" t="s">
        <v>2885</v>
      </c>
      <c r="J1718" s="4" t="s">
        <v>20</v>
      </c>
      <c r="K1718" s="4" t="s">
        <v>32</v>
      </c>
      <c r="L1718" s="4" t="s">
        <v>46</v>
      </c>
      <c r="M1718" s="19">
        <v>79310.399999999994</v>
      </c>
      <c r="N1718" s="15">
        <v>114025.60000000001</v>
      </c>
      <c r="O1718" s="16">
        <v>96668</v>
      </c>
      <c r="P1718">
        <f t="shared" si="52"/>
        <v>0</v>
      </c>
      <c r="Q1718" t="str">
        <f t="shared" si="53"/>
        <v>Western Canada</v>
      </c>
      <c r="R1718">
        <f>IF(Table5[[#This Row],[Position]]="Data Analyst",1,0)</f>
        <v>0</v>
      </c>
      <c r="S1718">
        <f>IF(Table5[[#This Row],[Position]]="Data Engineer",1,0)</f>
        <v>0</v>
      </c>
      <c r="T1718">
        <f>IF(Table5[[#This Row],[Position]]="Risk Analyst",1,0)</f>
        <v>0</v>
      </c>
      <c r="U1718">
        <f>IF(Table5[[#This Row],[Position]]="System Analyst",1,0)</f>
        <v>0</v>
      </c>
      <c r="V1718">
        <f>IF(Table5[[#This Row],[Position]]="Business Analyst",1,0)</f>
        <v>0</v>
      </c>
    </row>
    <row r="1719" spans="1:22" x14ac:dyDescent="0.2">
      <c r="A1719" s="5" t="s">
        <v>424</v>
      </c>
      <c r="B1719" s="5" t="s">
        <v>450</v>
      </c>
      <c r="C1719" s="5" t="s">
        <v>50</v>
      </c>
      <c r="D1719" s="5" t="s">
        <v>2886</v>
      </c>
      <c r="E1719" s="5" t="s">
        <v>1554</v>
      </c>
      <c r="F1719" s="5" t="s">
        <v>1554</v>
      </c>
      <c r="G1719" s="5" t="s">
        <v>1554</v>
      </c>
      <c r="H1719" s="5" t="s">
        <v>31</v>
      </c>
      <c r="I1719" s="5" t="s">
        <v>2029</v>
      </c>
      <c r="J1719" s="5" t="s">
        <v>20</v>
      </c>
      <c r="K1719" s="5" t="s">
        <v>32</v>
      </c>
      <c r="L1719" s="5" t="s">
        <v>33</v>
      </c>
      <c r="M1719" s="17">
        <v>90480</v>
      </c>
      <c r="N1719" s="17">
        <v>90480</v>
      </c>
      <c r="O1719" s="18">
        <v>90480</v>
      </c>
      <c r="P1719">
        <f t="shared" si="52"/>
        <v>0</v>
      </c>
      <c r="Q1719" t="str">
        <f t="shared" si="53"/>
        <v>Central Canada</v>
      </c>
      <c r="R1719">
        <f>IF(Table5[[#This Row],[Position]]="Data Analyst",1,0)</f>
        <v>0</v>
      </c>
      <c r="S1719">
        <f>IF(Table5[[#This Row],[Position]]="Data Engineer",1,0)</f>
        <v>0</v>
      </c>
      <c r="T1719">
        <f>IF(Table5[[#This Row],[Position]]="Risk Analyst",1,0)</f>
        <v>0</v>
      </c>
      <c r="U1719">
        <f>IF(Table5[[#This Row],[Position]]="System Analyst",1,0)</f>
        <v>0</v>
      </c>
      <c r="V1719">
        <f>IF(Table5[[#This Row],[Position]]="Business Analyst",1,0)</f>
        <v>0</v>
      </c>
    </row>
    <row r="1720" spans="1:22" x14ac:dyDescent="0.2">
      <c r="A1720" s="4" t="s">
        <v>96</v>
      </c>
      <c r="B1720" s="4" t="s">
        <v>1578</v>
      </c>
      <c r="C1720" s="4" t="s">
        <v>50</v>
      </c>
      <c r="D1720" s="4" t="s">
        <v>2887</v>
      </c>
      <c r="E1720" s="4" t="s">
        <v>316</v>
      </c>
      <c r="F1720" s="4" t="s">
        <v>316</v>
      </c>
      <c r="G1720" s="4" t="s">
        <v>316</v>
      </c>
      <c r="H1720" s="4" t="s">
        <v>31</v>
      </c>
      <c r="I1720" s="4" t="s">
        <v>2888</v>
      </c>
      <c r="J1720" s="4" t="s">
        <v>20</v>
      </c>
      <c r="K1720" s="4" t="s">
        <v>32</v>
      </c>
      <c r="L1720" s="4" t="s">
        <v>21</v>
      </c>
      <c r="M1720" s="15">
        <v>87464</v>
      </c>
      <c r="N1720" s="15">
        <v>87464</v>
      </c>
      <c r="O1720" s="16">
        <v>87464</v>
      </c>
      <c r="P1720">
        <f t="shared" si="52"/>
        <v>0</v>
      </c>
      <c r="Q1720" t="str">
        <f t="shared" si="53"/>
        <v>Central Canada</v>
      </c>
      <c r="R1720">
        <f>IF(Table5[[#This Row],[Position]]="Data Analyst",1,0)</f>
        <v>0</v>
      </c>
      <c r="S1720">
        <f>IF(Table5[[#This Row],[Position]]="Data Engineer",1,0)</f>
        <v>0</v>
      </c>
      <c r="T1720">
        <f>IF(Table5[[#This Row],[Position]]="Risk Analyst",1,0)</f>
        <v>0</v>
      </c>
      <c r="U1720">
        <f>IF(Table5[[#This Row],[Position]]="System Analyst",1,0)</f>
        <v>0</v>
      </c>
      <c r="V1720">
        <f>IF(Table5[[#This Row],[Position]]="Business Analyst",1,0)</f>
        <v>0</v>
      </c>
    </row>
    <row r="1721" spans="1:22" x14ac:dyDescent="0.2">
      <c r="A1721" s="5" t="s">
        <v>88</v>
      </c>
      <c r="B1721" s="5" t="s">
        <v>972</v>
      </c>
      <c r="C1721" s="5" t="s">
        <v>23</v>
      </c>
      <c r="D1721" s="5" t="s">
        <v>1523</v>
      </c>
      <c r="E1721" s="5" t="s">
        <v>316</v>
      </c>
      <c r="F1721" s="5" t="s">
        <v>316</v>
      </c>
      <c r="G1721" s="5" t="s">
        <v>316</v>
      </c>
      <c r="H1721" s="5" t="s">
        <v>31</v>
      </c>
      <c r="I1721" s="5" t="s">
        <v>2029</v>
      </c>
      <c r="J1721" s="5" t="s">
        <v>20</v>
      </c>
      <c r="K1721" s="5" t="s">
        <v>32</v>
      </c>
      <c r="L1721" s="5" t="s">
        <v>21</v>
      </c>
      <c r="M1721" s="17">
        <v>90480</v>
      </c>
      <c r="N1721" s="17">
        <v>90480</v>
      </c>
      <c r="O1721" s="18">
        <v>90480</v>
      </c>
      <c r="P1721">
        <f t="shared" si="52"/>
        <v>0</v>
      </c>
      <c r="Q1721" t="str">
        <f t="shared" si="53"/>
        <v>Central Canada</v>
      </c>
      <c r="R1721">
        <f>IF(Table5[[#This Row],[Position]]="Data Analyst",1,0)</f>
        <v>0</v>
      </c>
      <c r="S1721">
        <f>IF(Table5[[#This Row],[Position]]="Data Engineer",1,0)</f>
        <v>0</v>
      </c>
      <c r="T1721">
        <f>IF(Table5[[#This Row],[Position]]="Risk Analyst",1,0)</f>
        <v>0</v>
      </c>
      <c r="U1721">
        <f>IF(Table5[[#This Row],[Position]]="System Analyst",1,0)</f>
        <v>0</v>
      </c>
      <c r="V1721">
        <f>IF(Table5[[#This Row],[Position]]="Business Analyst",1,0)</f>
        <v>1</v>
      </c>
    </row>
    <row r="1722" spans="1:22" x14ac:dyDescent="0.2">
      <c r="A1722" s="4" t="s">
        <v>424</v>
      </c>
      <c r="B1722" s="4" t="s">
        <v>450</v>
      </c>
      <c r="C1722" s="4" t="s">
        <v>50</v>
      </c>
      <c r="D1722" s="4" t="s">
        <v>2889</v>
      </c>
      <c r="E1722" s="4" t="s">
        <v>2890</v>
      </c>
      <c r="F1722" s="4" t="s">
        <v>2890</v>
      </c>
      <c r="G1722" s="4" t="s">
        <v>2890</v>
      </c>
      <c r="H1722" s="4" t="s">
        <v>31</v>
      </c>
      <c r="I1722" s="4" t="s">
        <v>2029</v>
      </c>
      <c r="J1722" s="4" t="s">
        <v>20</v>
      </c>
      <c r="K1722" s="4" t="s">
        <v>32</v>
      </c>
      <c r="L1722" s="4" t="s">
        <v>21</v>
      </c>
      <c r="M1722" s="19">
        <v>81057.599999999904</v>
      </c>
      <c r="N1722" s="15">
        <v>83200</v>
      </c>
      <c r="O1722" s="21">
        <v>82128.799999999901</v>
      </c>
      <c r="P1722">
        <f t="shared" si="52"/>
        <v>0</v>
      </c>
      <c r="Q1722" t="str">
        <f t="shared" si="53"/>
        <v>Central Canada</v>
      </c>
      <c r="R1722">
        <f>IF(Table5[[#This Row],[Position]]="Data Analyst",1,0)</f>
        <v>0</v>
      </c>
      <c r="S1722">
        <f>IF(Table5[[#This Row],[Position]]="Data Engineer",1,0)</f>
        <v>0</v>
      </c>
      <c r="T1722">
        <f>IF(Table5[[#This Row],[Position]]="Risk Analyst",1,0)</f>
        <v>0</v>
      </c>
      <c r="U1722">
        <f>IF(Table5[[#This Row],[Position]]="System Analyst",1,0)</f>
        <v>0</v>
      </c>
      <c r="V1722">
        <f>IF(Table5[[#This Row],[Position]]="Business Analyst",1,0)</f>
        <v>0</v>
      </c>
    </row>
    <row r="1723" spans="1:22" x14ac:dyDescent="0.2">
      <c r="A1723" s="5" t="s">
        <v>26</v>
      </c>
      <c r="B1723" s="5" t="s">
        <v>1037</v>
      </c>
      <c r="C1723" s="5" t="s">
        <v>50</v>
      </c>
      <c r="D1723" s="5" t="s">
        <v>1038</v>
      </c>
      <c r="E1723" s="5" t="s">
        <v>99</v>
      </c>
      <c r="F1723" s="5" t="s">
        <v>99</v>
      </c>
      <c r="G1723" s="5" t="s">
        <v>99</v>
      </c>
      <c r="H1723" s="5" t="s">
        <v>100</v>
      </c>
      <c r="I1723" s="5" t="s">
        <v>2893</v>
      </c>
      <c r="J1723" s="5" t="s">
        <v>20</v>
      </c>
      <c r="K1723" s="5" t="s">
        <v>32</v>
      </c>
      <c r="L1723" s="5" t="s">
        <v>101</v>
      </c>
      <c r="M1723" s="17">
        <v>72000</v>
      </c>
      <c r="N1723" s="17">
        <v>98000</v>
      </c>
      <c r="O1723" s="18">
        <v>85000</v>
      </c>
      <c r="P1723">
        <f t="shared" si="52"/>
        <v>0</v>
      </c>
      <c r="Q1723" t="str">
        <f t="shared" si="53"/>
        <v>Western Canada</v>
      </c>
      <c r="R1723">
        <f>IF(Table5[[#This Row],[Position]]="Data Analyst",1,0)</f>
        <v>0</v>
      </c>
      <c r="S1723">
        <f>IF(Table5[[#This Row],[Position]]="Data Engineer",1,0)</f>
        <v>0</v>
      </c>
      <c r="T1723">
        <f>IF(Table5[[#This Row],[Position]]="Risk Analyst",1,0)</f>
        <v>0</v>
      </c>
      <c r="U1723">
        <f>IF(Table5[[#This Row],[Position]]="System Analyst",1,0)</f>
        <v>0</v>
      </c>
      <c r="V1723">
        <f>IF(Table5[[#This Row],[Position]]="Business Analyst",1,0)</f>
        <v>0</v>
      </c>
    </row>
    <row r="1724" spans="1:22" x14ac:dyDescent="0.2">
      <c r="A1724" s="4" t="s">
        <v>81</v>
      </c>
      <c r="B1724" s="4" t="s">
        <v>147</v>
      </c>
      <c r="C1724" s="4" t="s">
        <v>50</v>
      </c>
      <c r="D1724" s="4" t="s">
        <v>148</v>
      </c>
      <c r="E1724" s="4" t="s">
        <v>63</v>
      </c>
      <c r="F1724" s="4" t="s">
        <v>63</v>
      </c>
      <c r="G1724" s="4" t="s">
        <v>63</v>
      </c>
      <c r="H1724" s="4" t="s">
        <v>53</v>
      </c>
      <c r="I1724" s="4" t="s">
        <v>2894</v>
      </c>
      <c r="J1724" s="4" t="s">
        <v>20</v>
      </c>
      <c r="K1724" s="4" t="s">
        <v>32</v>
      </c>
      <c r="L1724" s="4" t="s">
        <v>150</v>
      </c>
      <c r="M1724" s="15">
        <v>104000</v>
      </c>
      <c r="N1724" s="15">
        <v>110000</v>
      </c>
      <c r="O1724" s="16">
        <v>107000</v>
      </c>
      <c r="P1724">
        <f t="shared" si="52"/>
        <v>0</v>
      </c>
      <c r="Q1724" t="str">
        <f t="shared" si="53"/>
        <v>Western Canada</v>
      </c>
      <c r="R1724">
        <f>IF(Table5[[#This Row],[Position]]="Data Analyst",1,0)</f>
        <v>0</v>
      </c>
      <c r="S1724">
        <f>IF(Table5[[#This Row],[Position]]="Data Engineer",1,0)</f>
        <v>0</v>
      </c>
      <c r="T1724">
        <f>IF(Table5[[#This Row],[Position]]="Risk Analyst",1,0)</f>
        <v>0</v>
      </c>
      <c r="U1724">
        <f>IF(Table5[[#This Row],[Position]]="System Analyst",1,0)</f>
        <v>0</v>
      </c>
      <c r="V1724">
        <f>IF(Table5[[#This Row],[Position]]="Business Analyst",1,0)</f>
        <v>0</v>
      </c>
    </row>
    <row r="1725" spans="1:22" x14ac:dyDescent="0.2">
      <c r="A1725" s="5" t="s">
        <v>48</v>
      </c>
      <c r="B1725" s="5" t="s">
        <v>1688</v>
      </c>
      <c r="C1725" s="5" t="s">
        <v>28</v>
      </c>
      <c r="D1725" s="5" t="s">
        <v>993</v>
      </c>
      <c r="E1725" s="5" t="s">
        <v>37</v>
      </c>
      <c r="F1725" s="5" t="s">
        <v>37</v>
      </c>
      <c r="G1725" s="5" t="s">
        <v>37</v>
      </c>
      <c r="H1725" s="5" t="s">
        <v>31</v>
      </c>
      <c r="I1725" s="5" t="s">
        <v>2895</v>
      </c>
      <c r="J1725" s="5" t="s">
        <v>45</v>
      </c>
      <c r="K1725" s="5" t="s">
        <v>32</v>
      </c>
      <c r="L1725" s="5" t="s">
        <v>732</v>
      </c>
      <c r="M1725" s="17">
        <v>60000</v>
      </c>
      <c r="N1725" s="17">
        <v>82000</v>
      </c>
      <c r="O1725" s="18">
        <v>71000</v>
      </c>
      <c r="P1725">
        <f t="shared" si="52"/>
        <v>0</v>
      </c>
      <c r="Q1725" t="str">
        <f t="shared" si="53"/>
        <v>Central Canada</v>
      </c>
      <c r="R1725">
        <f>IF(Table5[[#This Row],[Position]]="Data Analyst",1,0)</f>
        <v>1</v>
      </c>
      <c r="S1725">
        <f>IF(Table5[[#This Row],[Position]]="Data Engineer",1,0)</f>
        <v>0</v>
      </c>
      <c r="T1725">
        <f>IF(Table5[[#This Row],[Position]]="Risk Analyst",1,0)</f>
        <v>0</v>
      </c>
      <c r="U1725">
        <f>IF(Table5[[#This Row],[Position]]="System Analyst",1,0)</f>
        <v>0</v>
      </c>
      <c r="V1725">
        <f>IF(Table5[[#This Row],[Position]]="Business Analyst",1,0)</f>
        <v>0</v>
      </c>
    </row>
    <row r="1726" spans="1:22" x14ac:dyDescent="0.2">
      <c r="A1726" s="4" t="s">
        <v>96</v>
      </c>
      <c r="B1726" s="4" t="s">
        <v>1312</v>
      </c>
      <c r="C1726" s="4" t="s">
        <v>50</v>
      </c>
      <c r="D1726" s="4" t="s">
        <v>1483</v>
      </c>
      <c r="E1726" s="4" t="s">
        <v>37</v>
      </c>
      <c r="F1726" s="4" t="s">
        <v>37</v>
      </c>
      <c r="G1726" s="4" t="s">
        <v>37</v>
      </c>
      <c r="H1726" s="4" t="s">
        <v>31</v>
      </c>
      <c r="I1726" s="4" t="s">
        <v>2896</v>
      </c>
      <c r="J1726" s="4" t="s">
        <v>20</v>
      </c>
      <c r="K1726" s="4" t="s">
        <v>32</v>
      </c>
      <c r="L1726" s="4" t="s">
        <v>33</v>
      </c>
      <c r="M1726" s="15">
        <v>68000</v>
      </c>
      <c r="N1726" s="15">
        <v>77000</v>
      </c>
      <c r="O1726" s="16">
        <v>72500</v>
      </c>
      <c r="P1726">
        <f t="shared" si="52"/>
        <v>0</v>
      </c>
      <c r="Q1726" t="str">
        <f t="shared" si="53"/>
        <v>Central Canada</v>
      </c>
      <c r="R1726">
        <f>IF(Table5[[#This Row],[Position]]="Data Analyst",1,0)</f>
        <v>0</v>
      </c>
      <c r="S1726">
        <f>IF(Table5[[#This Row],[Position]]="Data Engineer",1,0)</f>
        <v>0</v>
      </c>
      <c r="T1726">
        <f>IF(Table5[[#This Row],[Position]]="Risk Analyst",1,0)</f>
        <v>0</v>
      </c>
      <c r="U1726">
        <f>IF(Table5[[#This Row],[Position]]="System Analyst",1,0)</f>
        <v>0</v>
      </c>
      <c r="V1726">
        <f>IF(Table5[[#This Row],[Position]]="Business Analyst",1,0)</f>
        <v>0</v>
      </c>
    </row>
    <row r="1727" spans="1:22" x14ac:dyDescent="0.2">
      <c r="A1727" s="5" t="s">
        <v>424</v>
      </c>
      <c r="B1727" s="5" t="s">
        <v>2849</v>
      </c>
      <c r="C1727" s="5" t="s">
        <v>50</v>
      </c>
      <c r="D1727" s="5" t="s">
        <v>2897</v>
      </c>
      <c r="E1727" s="5" t="s">
        <v>810</v>
      </c>
      <c r="F1727" s="5" t="s">
        <v>810</v>
      </c>
      <c r="G1727" s="5" t="s">
        <v>810</v>
      </c>
      <c r="H1727" s="5" t="s">
        <v>31</v>
      </c>
      <c r="I1727" s="5" t="s">
        <v>2898</v>
      </c>
      <c r="J1727" s="5" t="s">
        <v>20</v>
      </c>
      <c r="K1727" s="5" t="s">
        <v>32</v>
      </c>
      <c r="L1727" s="5" t="s">
        <v>21</v>
      </c>
      <c r="M1727" s="17">
        <v>89440</v>
      </c>
      <c r="N1727" s="17">
        <v>89440</v>
      </c>
      <c r="O1727" s="18">
        <v>89440</v>
      </c>
      <c r="P1727">
        <f t="shared" si="52"/>
        <v>0</v>
      </c>
      <c r="Q1727" t="str">
        <f t="shared" si="53"/>
        <v>Central Canada</v>
      </c>
      <c r="R1727">
        <f>IF(Table5[[#This Row],[Position]]="Data Analyst",1,0)</f>
        <v>0</v>
      </c>
      <c r="S1727">
        <f>IF(Table5[[#This Row],[Position]]="Data Engineer",1,0)</f>
        <v>0</v>
      </c>
      <c r="T1727">
        <f>IF(Table5[[#This Row],[Position]]="Risk Analyst",1,0)</f>
        <v>0</v>
      </c>
      <c r="U1727">
        <f>IF(Table5[[#This Row],[Position]]="System Analyst",1,0)</f>
        <v>0</v>
      </c>
      <c r="V1727">
        <f>IF(Table5[[#This Row],[Position]]="Business Analyst",1,0)</f>
        <v>0</v>
      </c>
    </row>
    <row r="1728" spans="1:22" x14ac:dyDescent="0.2">
      <c r="A1728" s="4" t="s">
        <v>48</v>
      </c>
      <c r="B1728" s="4" t="s">
        <v>569</v>
      </c>
      <c r="C1728" s="4" t="s">
        <v>50</v>
      </c>
      <c r="D1728" s="4" t="s">
        <v>139</v>
      </c>
      <c r="E1728" s="4" t="s">
        <v>1876</v>
      </c>
      <c r="F1728" s="4" t="s">
        <v>1876</v>
      </c>
      <c r="G1728" s="4" t="s">
        <v>1876</v>
      </c>
      <c r="H1728" s="4" t="s">
        <v>31</v>
      </c>
      <c r="I1728" s="4" t="s">
        <v>2899</v>
      </c>
      <c r="J1728" s="4" t="s">
        <v>20</v>
      </c>
      <c r="K1728" s="4" t="s">
        <v>32</v>
      </c>
      <c r="L1728" s="4" t="s">
        <v>93</v>
      </c>
      <c r="M1728" s="15">
        <v>65000</v>
      </c>
      <c r="N1728" s="15">
        <v>76000</v>
      </c>
      <c r="O1728" s="16">
        <v>70500</v>
      </c>
      <c r="P1728">
        <f t="shared" si="52"/>
        <v>0</v>
      </c>
      <c r="Q1728" t="str">
        <f t="shared" si="53"/>
        <v>Central Canada</v>
      </c>
      <c r="R1728">
        <f>IF(Table5[[#This Row],[Position]]="Data Analyst",1,0)</f>
        <v>0</v>
      </c>
      <c r="S1728">
        <f>IF(Table5[[#This Row],[Position]]="Data Engineer",1,0)</f>
        <v>0</v>
      </c>
      <c r="T1728">
        <f>IF(Table5[[#This Row],[Position]]="Risk Analyst",1,0)</f>
        <v>0</v>
      </c>
      <c r="U1728">
        <f>IF(Table5[[#This Row],[Position]]="System Analyst",1,0)</f>
        <v>0</v>
      </c>
      <c r="V1728">
        <f>IF(Table5[[#This Row],[Position]]="Business Analyst",1,0)</f>
        <v>0</v>
      </c>
    </row>
    <row r="1729" spans="1:22" x14ac:dyDescent="0.2">
      <c r="A1729" s="5" t="s">
        <v>48</v>
      </c>
      <c r="B1729" s="5" t="s">
        <v>952</v>
      </c>
      <c r="C1729" s="5" t="s">
        <v>50</v>
      </c>
      <c r="D1729" s="5" t="s">
        <v>529</v>
      </c>
      <c r="E1729" s="5" t="s">
        <v>37</v>
      </c>
      <c r="F1729" s="5" t="s">
        <v>37</v>
      </c>
      <c r="G1729" s="5" t="s">
        <v>37</v>
      </c>
      <c r="H1729" s="5" t="s">
        <v>31</v>
      </c>
      <c r="I1729" s="5" t="s">
        <v>2900</v>
      </c>
      <c r="J1729" s="5" t="s">
        <v>20</v>
      </c>
      <c r="K1729" s="5" t="s">
        <v>32</v>
      </c>
      <c r="L1729" s="5" t="s">
        <v>21</v>
      </c>
      <c r="M1729" s="17">
        <v>51000</v>
      </c>
      <c r="N1729" s="17">
        <v>57200</v>
      </c>
      <c r="O1729" s="18">
        <v>54100</v>
      </c>
      <c r="P1729">
        <f t="shared" si="52"/>
        <v>0</v>
      </c>
      <c r="Q1729" t="str">
        <f t="shared" si="53"/>
        <v>Central Canada</v>
      </c>
      <c r="R1729">
        <f>IF(Table5[[#This Row],[Position]]="Data Analyst",1,0)</f>
        <v>0</v>
      </c>
      <c r="S1729">
        <f>IF(Table5[[#This Row],[Position]]="Data Engineer",1,0)</f>
        <v>0</v>
      </c>
      <c r="T1729">
        <f>IF(Table5[[#This Row],[Position]]="Risk Analyst",1,0)</f>
        <v>0</v>
      </c>
      <c r="U1729">
        <f>IF(Table5[[#This Row],[Position]]="System Analyst",1,0)</f>
        <v>0</v>
      </c>
      <c r="V1729">
        <f>IF(Table5[[#This Row],[Position]]="Business Analyst",1,0)</f>
        <v>0</v>
      </c>
    </row>
    <row r="1730" spans="1:22" x14ac:dyDescent="0.2">
      <c r="A1730" s="4" t="s">
        <v>96</v>
      </c>
      <c r="B1730" s="4" t="s">
        <v>606</v>
      </c>
      <c r="C1730" s="4" t="s">
        <v>50</v>
      </c>
      <c r="D1730" s="4" t="s">
        <v>2901</v>
      </c>
      <c r="E1730" s="4" t="s">
        <v>279</v>
      </c>
      <c r="F1730" s="4" t="s">
        <v>279</v>
      </c>
      <c r="G1730" s="4" t="s">
        <v>279</v>
      </c>
      <c r="H1730" s="4" t="s">
        <v>31</v>
      </c>
      <c r="I1730" s="4" t="s">
        <v>2902</v>
      </c>
      <c r="J1730" s="4" t="s">
        <v>20</v>
      </c>
      <c r="K1730" s="4" t="s">
        <v>32</v>
      </c>
      <c r="L1730" s="4" t="s">
        <v>21</v>
      </c>
      <c r="M1730" s="15">
        <v>48000</v>
      </c>
      <c r="N1730" s="15">
        <v>83000</v>
      </c>
      <c r="O1730" s="16">
        <v>65500</v>
      </c>
      <c r="P1730">
        <f t="shared" si="52"/>
        <v>0</v>
      </c>
      <c r="Q1730" t="str">
        <f t="shared" si="53"/>
        <v>Central Canada</v>
      </c>
      <c r="R1730">
        <f>IF(Table5[[#This Row],[Position]]="Data Analyst",1,0)</f>
        <v>0</v>
      </c>
      <c r="S1730">
        <f>IF(Table5[[#This Row],[Position]]="Data Engineer",1,0)</f>
        <v>0</v>
      </c>
      <c r="T1730">
        <f>IF(Table5[[#This Row],[Position]]="Risk Analyst",1,0)</f>
        <v>0</v>
      </c>
      <c r="U1730">
        <f>IF(Table5[[#This Row],[Position]]="System Analyst",1,0)</f>
        <v>0</v>
      </c>
      <c r="V1730">
        <f>IF(Table5[[#This Row],[Position]]="Business Analyst",1,0)</f>
        <v>0</v>
      </c>
    </row>
    <row r="1731" spans="1:22" x14ac:dyDescent="0.2">
      <c r="A1731" s="5" t="s">
        <v>88</v>
      </c>
      <c r="B1731" s="5" t="s">
        <v>972</v>
      </c>
      <c r="C1731" s="5" t="s">
        <v>23</v>
      </c>
      <c r="D1731" s="5" t="s">
        <v>2903</v>
      </c>
      <c r="E1731" s="5" t="s">
        <v>37</v>
      </c>
      <c r="F1731" s="5" t="s">
        <v>37</v>
      </c>
      <c r="G1731" s="5" t="s">
        <v>37</v>
      </c>
      <c r="H1731" s="5" t="s">
        <v>31</v>
      </c>
      <c r="I1731" s="5" t="s">
        <v>2029</v>
      </c>
      <c r="J1731" s="5" t="s">
        <v>20</v>
      </c>
      <c r="K1731" s="5" t="s">
        <v>32</v>
      </c>
      <c r="L1731" s="5" t="s">
        <v>33</v>
      </c>
      <c r="M1731" s="17">
        <v>91520</v>
      </c>
      <c r="N1731" s="17">
        <v>91520</v>
      </c>
      <c r="O1731" s="18">
        <v>91520</v>
      </c>
      <c r="P1731">
        <f t="shared" ref="P1731:P1760" si="54">IF(F1731="Remote",1,0)</f>
        <v>0</v>
      </c>
      <c r="Q1731" t="str">
        <f t="shared" ref="Q1731:Q1760" si="55">IF(OR(H1731="AB",H1731="BC",H1731="SK"),"Western Canada",
 IF(OR(H1731="ON",H1731="QC",H1731="MB"),"Central Canada",
 IF(OR(H1731="NS",H1731="NB",H1731="PE",H1731="NL"),"Atlantic Canada",
 "Northern Canada")))</f>
        <v>Central Canada</v>
      </c>
      <c r="R1731">
        <f>IF(Table5[[#This Row],[Position]]="Data Analyst",1,0)</f>
        <v>0</v>
      </c>
      <c r="S1731">
        <f>IF(Table5[[#This Row],[Position]]="Data Engineer",1,0)</f>
        <v>0</v>
      </c>
      <c r="T1731">
        <f>IF(Table5[[#This Row],[Position]]="Risk Analyst",1,0)</f>
        <v>0</v>
      </c>
      <c r="U1731">
        <f>IF(Table5[[#This Row],[Position]]="System Analyst",1,0)</f>
        <v>0</v>
      </c>
      <c r="V1731">
        <f>IF(Table5[[#This Row],[Position]]="Business Analyst",1,0)</f>
        <v>1</v>
      </c>
    </row>
    <row r="1732" spans="1:22" x14ac:dyDescent="0.2">
      <c r="A1732" s="4" t="s">
        <v>81</v>
      </c>
      <c r="B1732" s="4" t="s">
        <v>217</v>
      </c>
      <c r="C1732" s="4" t="s">
        <v>23</v>
      </c>
      <c r="D1732" s="4" t="s">
        <v>1809</v>
      </c>
      <c r="E1732" s="4" t="s">
        <v>2904</v>
      </c>
      <c r="F1732" s="4" t="s">
        <v>2904</v>
      </c>
      <c r="G1732" s="4" t="s">
        <v>2904</v>
      </c>
      <c r="H1732" s="4" t="s">
        <v>100</v>
      </c>
      <c r="I1732" s="4" t="s">
        <v>2905</v>
      </c>
      <c r="J1732" s="4" t="s">
        <v>45</v>
      </c>
      <c r="K1732" s="4" t="s">
        <v>32</v>
      </c>
      <c r="L1732" s="4" t="s">
        <v>21</v>
      </c>
      <c r="M1732" s="15">
        <v>66000</v>
      </c>
      <c r="N1732" s="15">
        <v>84500</v>
      </c>
      <c r="O1732" s="16">
        <v>75250</v>
      </c>
      <c r="P1732">
        <f t="shared" si="54"/>
        <v>0</v>
      </c>
      <c r="Q1732" t="str">
        <f t="shared" si="55"/>
        <v>Western Canada</v>
      </c>
      <c r="R1732">
        <f>IF(Table5[[#This Row],[Position]]="Data Analyst",1,0)</f>
        <v>0</v>
      </c>
      <c r="S1732">
        <f>IF(Table5[[#This Row],[Position]]="Data Engineer",1,0)</f>
        <v>0</v>
      </c>
      <c r="T1732">
        <f>IF(Table5[[#This Row],[Position]]="Risk Analyst",1,0)</f>
        <v>0</v>
      </c>
      <c r="U1732">
        <f>IF(Table5[[#This Row],[Position]]="System Analyst",1,0)</f>
        <v>0</v>
      </c>
      <c r="V1732">
        <f>IF(Table5[[#This Row],[Position]]="Business Analyst",1,0)</f>
        <v>1</v>
      </c>
    </row>
    <row r="1733" spans="1:22" x14ac:dyDescent="0.2">
      <c r="A1733" s="5" t="s">
        <v>26</v>
      </c>
      <c r="B1733" s="5" t="s">
        <v>2906</v>
      </c>
      <c r="C1733" s="5" t="s">
        <v>188</v>
      </c>
      <c r="D1733" s="5" t="s">
        <v>470</v>
      </c>
      <c r="E1733" s="5" t="s">
        <v>63</v>
      </c>
      <c r="F1733" s="5" t="s">
        <v>63</v>
      </c>
      <c r="G1733" s="5" t="s">
        <v>63</v>
      </c>
      <c r="H1733" s="5" t="s">
        <v>53</v>
      </c>
      <c r="I1733" s="5" t="s">
        <v>2794</v>
      </c>
      <c r="J1733" s="5" t="s">
        <v>20</v>
      </c>
      <c r="K1733" s="5" t="s">
        <v>32</v>
      </c>
      <c r="L1733" s="5" t="s">
        <v>33</v>
      </c>
      <c r="M1733" s="17">
        <v>72000</v>
      </c>
      <c r="N1733" s="17">
        <v>100000</v>
      </c>
      <c r="O1733" s="18">
        <v>86000</v>
      </c>
      <c r="P1733">
        <f t="shared" si="54"/>
        <v>0</v>
      </c>
      <c r="Q1733" t="str">
        <f t="shared" si="55"/>
        <v>Western Canada</v>
      </c>
      <c r="R1733">
        <f>IF(Table5[[#This Row],[Position]]="Data Analyst",1,0)</f>
        <v>0</v>
      </c>
      <c r="S1733">
        <f>IF(Table5[[#This Row],[Position]]="Data Engineer",1,0)</f>
        <v>0</v>
      </c>
      <c r="T1733">
        <f>IF(Table5[[#This Row],[Position]]="Risk Analyst",1,0)</f>
        <v>0</v>
      </c>
      <c r="U1733">
        <f>IF(Table5[[#This Row],[Position]]="System Analyst",1,0)</f>
        <v>0</v>
      </c>
      <c r="V1733">
        <f>IF(Table5[[#This Row],[Position]]="Business Analyst",1,0)</f>
        <v>0</v>
      </c>
    </row>
    <row r="1734" spans="1:22" x14ac:dyDescent="0.2">
      <c r="A1734" s="4" t="s">
        <v>48</v>
      </c>
      <c r="B1734" s="4" t="s">
        <v>2907</v>
      </c>
      <c r="C1734" s="4" t="s">
        <v>50</v>
      </c>
      <c r="D1734" s="4" t="s">
        <v>2908</v>
      </c>
      <c r="E1734" s="4" t="s">
        <v>123</v>
      </c>
      <c r="F1734" s="4" t="s">
        <v>123</v>
      </c>
      <c r="G1734" s="4" t="s">
        <v>123</v>
      </c>
      <c r="H1734" s="4" t="s">
        <v>31</v>
      </c>
      <c r="I1734" s="4" t="s">
        <v>2909</v>
      </c>
      <c r="J1734" s="4" t="s">
        <v>375</v>
      </c>
      <c r="K1734" s="4" t="s">
        <v>32</v>
      </c>
      <c r="L1734" s="4" t="s">
        <v>21</v>
      </c>
      <c r="M1734" s="15">
        <v>71000</v>
      </c>
      <c r="N1734" s="15">
        <v>119000</v>
      </c>
      <c r="O1734" s="16">
        <v>95000</v>
      </c>
      <c r="P1734">
        <f t="shared" si="54"/>
        <v>0</v>
      </c>
      <c r="Q1734" t="str">
        <f t="shared" si="55"/>
        <v>Central Canada</v>
      </c>
      <c r="R1734">
        <f>IF(Table5[[#This Row],[Position]]="Data Analyst",1,0)</f>
        <v>0</v>
      </c>
      <c r="S1734">
        <f>IF(Table5[[#This Row],[Position]]="Data Engineer",1,0)</f>
        <v>0</v>
      </c>
      <c r="T1734">
        <f>IF(Table5[[#This Row],[Position]]="Risk Analyst",1,0)</f>
        <v>0</v>
      </c>
      <c r="U1734">
        <f>IF(Table5[[#This Row],[Position]]="System Analyst",1,0)</f>
        <v>0</v>
      </c>
      <c r="V1734">
        <f>IF(Table5[[#This Row],[Position]]="Business Analyst",1,0)</f>
        <v>0</v>
      </c>
    </row>
    <row r="1735" spans="1:22" x14ac:dyDescent="0.2">
      <c r="A1735" s="5" t="s">
        <v>424</v>
      </c>
      <c r="B1735" s="5" t="s">
        <v>2849</v>
      </c>
      <c r="C1735" s="5" t="s">
        <v>50</v>
      </c>
      <c r="D1735" s="5" t="s">
        <v>2910</v>
      </c>
      <c r="E1735" s="5" t="s">
        <v>316</v>
      </c>
      <c r="F1735" s="5" t="s">
        <v>316</v>
      </c>
      <c r="G1735" s="5" t="s">
        <v>316</v>
      </c>
      <c r="H1735" s="5" t="s">
        <v>31</v>
      </c>
      <c r="I1735" s="5" t="s">
        <v>2911</v>
      </c>
      <c r="J1735" s="5" t="s">
        <v>20</v>
      </c>
      <c r="K1735" s="5" t="s">
        <v>32</v>
      </c>
      <c r="L1735" s="5" t="s">
        <v>732</v>
      </c>
      <c r="M1735" s="17">
        <v>89440</v>
      </c>
      <c r="N1735" s="17">
        <v>89440</v>
      </c>
      <c r="O1735" s="18">
        <v>89440</v>
      </c>
      <c r="P1735">
        <f t="shared" si="54"/>
        <v>0</v>
      </c>
      <c r="Q1735" t="str">
        <f t="shared" si="55"/>
        <v>Central Canada</v>
      </c>
      <c r="R1735">
        <f>IF(Table5[[#This Row],[Position]]="Data Analyst",1,0)</f>
        <v>0</v>
      </c>
      <c r="S1735">
        <f>IF(Table5[[#This Row],[Position]]="Data Engineer",1,0)</f>
        <v>0</v>
      </c>
      <c r="T1735">
        <f>IF(Table5[[#This Row],[Position]]="Risk Analyst",1,0)</f>
        <v>0</v>
      </c>
      <c r="U1735">
        <f>IF(Table5[[#This Row],[Position]]="System Analyst",1,0)</f>
        <v>0</v>
      </c>
      <c r="V1735">
        <f>IF(Table5[[#This Row],[Position]]="Business Analyst",1,0)</f>
        <v>0</v>
      </c>
    </row>
    <row r="1736" spans="1:22" x14ac:dyDescent="0.2">
      <c r="A1736" s="4" t="s">
        <v>81</v>
      </c>
      <c r="B1736" s="4" t="s">
        <v>686</v>
      </c>
      <c r="C1736" s="4" t="s">
        <v>50</v>
      </c>
      <c r="D1736" s="4" t="s">
        <v>1202</v>
      </c>
      <c r="E1736" s="4" t="s">
        <v>37</v>
      </c>
      <c r="F1736" s="4" t="s">
        <v>37</v>
      </c>
      <c r="G1736" s="4" t="s">
        <v>37</v>
      </c>
      <c r="H1736" s="4" t="s">
        <v>31</v>
      </c>
      <c r="I1736" s="4" t="s">
        <v>2912</v>
      </c>
      <c r="J1736" s="4" t="s">
        <v>45</v>
      </c>
      <c r="K1736" s="4" t="s">
        <v>32</v>
      </c>
      <c r="L1736" s="4" t="s">
        <v>46</v>
      </c>
      <c r="M1736" s="15">
        <v>137280</v>
      </c>
      <c r="N1736" s="15">
        <v>150000</v>
      </c>
      <c r="O1736" s="16">
        <v>143640</v>
      </c>
      <c r="P1736">
        <f t="shared" si="54"/>
        <v>0</v>
      </c>
      <c r="Q1736" t="str">
        <f t="shared" si="55"/>
        <v>Central Canada</v>
      </c>
      <c r="R1736">
        <f>IF(Table5[[#This Row],[Position]]="Data Analyst",1,0)</f>
        <v>0</v>
      </c>
      <c r="S1736">
        <f>IF(Table5[[#This Row],[Position]]="Data Engineer",1,0)</f>
        <v>0</v>
      </c>
      <c r="T1736">
        <f>IF(Table5[[#This Row],[Position]]="Risk Analyst",1,0)</f>
        <v>0</v>
      </c>
      <c r="U1736">
        <f>IF(Table5[[#This Row],[Position]]="System Analyst",1,0)</f>
        <v>0</v>
      </c>
      <c r="V1736">
        <f>IF(Table5[[#This Row],[Position]]="Business Analyst",1,0)</f>
        <v>0</v>
      </c>
    </row>
    <row r="1737" spans="1:22" x14ac:dyDescent="0.2">
      <c r="A1737" s="5" t="s">
        <v>26</v>
      </c>
      <c r="B1737" s="5" t="s">
        <v>1459</v>
      </c>
      <c r="C1737" s="5" t="s">
        <v>50</v>
      </c>
      <c r="D1737" s="5" t="s">
        <v>1194</v>
      </c>
      <c r="E1737" s="5" t="s">
        <v>37</v>
      </c>
      <c r="F1737" s="5" t="s">
        <v>37</v>
      </c>
      <c r="G1737" s="5" t="s">
        <v>37</v>
      </c>
      <c r="H1737" s="5" t="s">
        <v>31</v>
      </c>
      <c r="I1737" s="5" t="s">
        <v>2913</v>
      </c>
      <c r="J1737" s="5" t="s">
        <v>20</v>
      </c>
      <c r="K1737" s="5" t="s">
        <v>32</v>
      </c>
      <c r="L1737" s="5" t="s">
        <v>21</v>
      </c>
      <c r="M1737" s="17">
        <v>58000</v>
      </c>
      <c r="N1737" s="17">
        <v>65000</v>
      </c>
      <c r="O1737" s="18">
        <v>61500</v>
      </c>
      <c r="P1737">
        <f t="shared" si="54"/>
        <v>0</v>
      </c>
      <c r="Q1737" t="str">
        <f t="shared" si="55"/>
        <v>Central Canada</v>
      </c>
      <c r="R1737">
        <f>IF(Table5[[#This Row],[Position]]="Data Analyst",1,0)</f>
        <v>0</v>
      </c>
      <c r="S1737">
        <f>IF(Table5[[#This Row],[Position]]="Data Engineer",1,0)</f>
        <v>0</v>
      </c>
      <c r="T1737">
        <f>IF(Table5[[#This Row],[Position]]="Risk Analyst",1,0)</f>
        <v>0</v>
      </c>
      <c r="U1737">
        <f>IF(Table5[[#This Row],[Position]]="System Analyst",1,0)</f>
        <v>0</v>
      </c>
      <c r="V1737">
        <f>IF(Table5[[#This Row],[Position]]="Business Analyst",1,0)</f>
        <v>0</v>
      </c>
    </row>
    <row r="1738" spans="1:22" x14ac:dyDescent="0.2">
      <c r="A1738" s="4" t="s">
        <v>424</v>
      </c>
      <c r="B1738" s="4" t="s">
        <v>2849</v>
      </c>
      <c r="C1738" s="4" t="s">
        <v>50</v>
      </c>
      <c r="D1738" s="4" t="s">
        <v>1712</v>
      </c>
      <c r="E1738" s="4" t="s">
        <v>99</v>
      </c>
      <c r="F1738" s="4" t="s">
        <v>99</v>
      </c>
      <c r="G1738" s="4" t="s">
        <v>99</v>
      </c>
      <c r="H1738" s="4" t="s">
        <v>100</v>
      </c>
      <c r="I1738" s="4" t="s">
        <v>2029</v>
      </c>
      <c r="J1738" s="4" t="s">
        <v>20</v>
      </c>
      <c r="K1738" s="4" t="s">
        <v>32</v>
      </c>
      <c r="L1738" s="4" t="s">
        <v>21</v>
      </c>
      <c r="M1738" s="15">
        <v>87360</v>
      </c>
      <c r="N1738" s="15">
        <v>87360</v>
      </c>
      <c r="O1738" s="16">
        <v>87360</v>
      </c>
      <c r="P1738">
        <f t="shared" si="54"/>
        <v>0</v>
      </c>
      <c r="Q1738" t="str">
        <f t="shared" si="55"/>
        <v>Western Canada</v>
      </c>
      <c r="R1738">
        <f>IF(Table5[[#This Row],[Position]]="Data Analyst",1,0)</f>
        <v>0</v>
      </c>
      <c r="S1738">
        <f>IF(Table5[[#This Row],[Position]]="Data Engineer",1,0)</f>
        <v>0</v>
      </c>
      <c r="T1738">
        <f>IF(Table5[[#This Row],[Position]]="Risk Analyst",1,0)</f>
        <v>0</v>
      </c>
      <c r="U1738">
        <f>IF(Table5[[#This Row],[Position]]="System Analyst",1,0)</f>
        <v>0</v>
      </c>
      <c r="V1738">
        <f>IF(Table5[[#This Row],[Position]]="Business Analyst",1,0)</f>
        <v>0</v>
      </c>
    </row>
    <row r="1739" spans="1:22" x14ac:dyDescent="0.2">
      <c r="A1739" s="5" t="s">
        <v>26</v>
      </c>
      <c r="B1739" s="5" t="s">
        <v>2914</v>
      </c>
      <c r="C1739" s="5" t="s">
        <v>61</v>
      </c>
      <c r="D1739" s="5" t="s">
        <v>2915</v>
      </c>
      <c r="E1739" s="5" t="s">
        <v>276</v>
      </c>
      <c r="F1739" s="5" t="s">
        <v>276</v>
      </c>
      <c r="G1739" s="5" t="s">
        <v>276</v>
      </c>
      <c r="H1739" s="5" t="s">
        <v>146</v>
      </c>
      <c r="I1739" s="5" t="s">
        <v>2916</v>
      </c>
      <c r="J1739" s="5" t="s">
        <v>20</v>
      </c>
      <c r="K1739" s="5" t="s">
        <v>32</v>
      </c>
      <c r="L1739" s="5" t="s">
        <v>21</v>
      </c>
      <c r="M1739" s="17">
        <v>84000</v>
      </c>
      <c r="N1739" s="17">
        <v>123000</v>
      </c>
      <c r="O1739" s="18">
        <v>103500</v>
      </c>
      <c r="P1739">
        <f t="shared" si="54"/>
        <v>0</v>
      </c>
      <c r="Q1739" t="str">
        <f t="shared" si="55"/>
        <v>Central Canada</v>
      </c>
      <c r="R1739">
        <f>IF(Table5[[#This Row],[Position]]="Data Analyst",1,0)</f>
        <v>0</v>
      </c>
      <c r="S1739">
        <f>IF(Table5[[#This Row],[Position]]="Data Engineer",1,0)</f>
        <v>0</v>
      </c>
      <c r="T1739">
        <f>IF(Table5[[#This Row],[Position]]="Risk Analyst",1,0)</f>
        <v>0</v>
      </c>
      <c r="U1739">
        <f>IF(Table5[[#This Row],[Position]]="System Analyst",1,0)</f>
        <v>0</v>
      </c>
      <c r="V1739">
        <f>IF(Table5[[#This Row],[Position]]="Business Analyst",1,0)</f>
        <v>0</v>
      </c>
    </row>
    <row r="1740" spans="1:22" x14ac:dyDescent="0.2">
      <c r="A1740" s="4" t="s">
        <v>81</v>
      </c>
      <c r="B1740" s="4" t="s">
        <v>1314</v>
      </c>
      <c r="C1740" s="4" t="s">
        <v>1031</v>
      </c>
      <c r="D1740" s="4" t="s">
        <v>1315</v>
      </c>
      <c r="E1740" s="4" t="s">
        <v>1890</v>
      </c>
      <c r="F1740" s="4" t="s">
        <v>1890</v>
      </c>
      <c r="G1740" s="4" t="s">
        <v>1890</v>
      </c>
      <c r="H1740" s="4" t="s">
        <v>18</v>
      </c>
      <c r="I1740" s="4" t="s">
        <v>2917</v>
      </c>
      <c r="J1740" s="4" t="s">
        <v>45</v>
      </c>
      <c r="K1740" s="4" t="s">
        <v>32</v>
      </c>
      <c r="L1740" s="4" t="s">
        <v>21</v>
      </c>
      <c r="M1740" s="15">
        <v>66000</v>
      </c>
      <c r="N1740" s="15">
        <v>84500</v>
      </c>
      <c r="O1740" s="16">
        <v>75250</v>
      </c>
      <c r="P1740">
        <f t="shared" si="54"/>
        <v>0</v>
      </c>
      <c r="Q1740" t="str">
        <f t="shared" si="55"/>
        <v>Northern Canada</v>
      </c>
      <c r="R1740">
        <f>IF(Table5[[#This Row],[Position]]="Data Analyst",1,0)</f>
        <v>0</v>
      </c>
      <c r="S1740">
        <f>IF(Table5[[#This Row],[Position]]="Data Engineer",1,0)</f>
        <v>0</v>
      </c>
      <c r="T1740">
        <f>IF(Table5[[#This Row],[Position]]="Risk Analyst",1,0)</f>
        <v>0</v>
      </c>
      <c r="U1740">
        <f>IF(Table5[[#This Row],[Position]]="System Analyst",1,0)</f>
        <v>0</v>
      </c>
      <c r="V1740">
        <f>IF(Table5[[#This Row],[Position]]="Business Analyst",1,0)</f>
        <v>0</v>
      </c>
    </row>
    <row r="1741" spans="1:22" x14ac:dyDescent="0.2">
      <c r="A1741" s="5" t="s">
        <v>55</v>
      </c>
      <c r="B1741" s="5" t="s">
        <v>1363</v>
      </c>
      <c r="C1741" s="5" t="s">
        <v>50</v>
      </c>
      <c r="D1741" s="5" t="s">
        <v>2918</v>
      </c>
      <c r="E1741" s="5" t="s">
        <v>123</v>
      </c>
      <c r="F1741" s="5" t="s">
        <v>123</v>
      </c>
      <c r="G1741" s="5" t="s">
        <v>123</v>
      </c>
      <c r="H1741" s="5" t="s">
        <v>31</v>
      </c>
      <c r="I1741" s="5" t="s">
        <v>2919</v>
      </c>
      <c r="J1741" s="5" t="s">
        <v>45</v>
      </c>
      <c r="K1741" s="5" t="s">
        <v>32</v>
      </c>
      <c r="L1741" s="5" t="s">
        <v>21</v>
      </c>
      <c r="M1741" s="17">
        <v>70000</v>
      </c>
      <c r="N1741" s="17">
        <v>104000</v>
      </c>
      <c r="O1741" s="18">
        <v>87000</v>
      </c>
      <c r="P1741">
        <f t="shared" si="54"/>
        <v>0</v>
      </c>
      <c r="Q1741" t="str">
        <f t="shared" si="55"/>
        <v>Central Canada</v>
      </c>
      <c r="R1741">
        <f>IF(Table5[[#This Row],[Position]]="Data Analyst",1,0)</f>
        <v>0</v>
      </c>
      <c r="S1741">
        <f>IF(Table5[[#This Row],[Position]]="Data Engineer",1,0)</f>
        <v>0</v>
      </c>
      <c r="T1741">
        <f>IF(Table5[[#This Row],[Position]]="Risk Analyst",1,0)</f>
        <v>0</v>
      </c>
      <c r="U1741">
        <f>IF(Table5[[#This Row],[Position]]="System Analyst",1,0)</f>
        <v>0</v>
      </c>
      <c r="V1741">
        <f>IF(Table5[[#This Row],[Position]]="Business Analyst",1,0)</f>
        <v>0</v>
      </c>
    </row>
    <row r="1742" spans="1:22" x14ac:dyDescent="0.2">
      <c r="A1742" s="4" t="s">
        <v>48</v>
      </c>
      <c r="B1742" s="4" t="s">
        <v>2920</v>
      </c>
      <c r="C1742" s="4" t="s">
        <v>50</v>
      </c>
      <c r="D1742" s="4" t="s">
        <v>247</v>
      </c>
      <c r="E1742" s="4" t="s">
        <v>248</v>
      </c>
      <c r="F1742" s="4" t="s">
        <v>248</v>
      </c>
      <c r="G1742" s="4" t="s">
        <v>248</v>
      </c>
      <c r="H1742" s="4" t="s">
        <v>146</v>
      </c>
      <c r="I1742" s="4" t="s">
        <v>2921</v>
      </c>
      <c r="J1742" s="4" t="s">
        <v>20</v>
      </c>
      <c r="K1742" s="4" t="s">
        <v>32</v>
      </c>
      <c r="L1742" s="4" t="s">
        <v>21</v>
      </c>
      <c r="M1742" s="15">
        <v>68500</v>
      </c>
      <c r="N1742" s="15">
        <v>87000</v>
      </c>
      <c r="O1742" s="16">
        <v>77750</v>
      </c>
      <c r="P1742">
        <f t="shared" si="54"/>
        <v>0</v>
      </c>
      <c r="Q1742" t="str">
        <f t="shared" si="55"/>
        <v>Central Canada</v>
      </c>
      <c r="R1742">
        <f>IF(Table5[[#This Row],[Position]]="Data Analyst",1,0)</f>
        <v>0</v>
      </c>
      <c r="S1742">
        <f>IF(Table5[[#This Row],[Position]]="Data Engineer",1,0)</f>
        <v>0</v>
      </c>
      <c r="T1742">
        <f>IF(Table5[[#This Row],[Position]]="Risk Analyst",1,0)</f>
        <v>0</v>
      </c>
      <c r="U1742">
        <f>IF(Table5[[#This Row],[Position]]="System Analyst",1,0)</f>
        <v>0</v>
      </c>
      <c r="V1742">
        <f>IF(Table5[[#This Row],[Position]]="Business Analyst",1,0)</f>
        <v>0</v>
      </c>
    </row>
    <row r="1743" spans="1:22" x14ac:dyDescent="0.2">
      <c r="A1743" s="5" t="s">
        <v>55</v>
      </c>
      <c r="B1743" s="5" t="s">
        <v>1725</v>
      </c>
      <c r="C1743" s="5" t="s">
        <v>50</v>
      </c>
      <c r="D1743" s="5" t="s">
        <v>1726</v>
      </c>
      <c r="E1743" s="5" t="s">
        <v>1835</v>
      </c>
      <c r="F1743" s="5" t="s">
        <v>1835</v>
      </c>
      <c r="G1743" s="5" t="s">
        <v>1835</v>
      </c>
      <c r="H1743" s="5" t="s">
        <v>146</v>
      </c>
      <c r="I1743" s="5" t="s">
        <v>2922</v>
      </c>
      <c r="J1743" s="5" t="s">
        <v>20</v>
      </c>
      <c r="K1743" s="5" t="s">
        <v>32</v>
      </c>
      <c r="L1743" s="5" t="s">
        <v>21</v>
      </c>
      <c r="M1743" s="17">
        <v>54000</v>
      </c>
      <c r="N1743" s="17">
        <v>67000</v>
      </c>
      <c r="O1743" s="18">
        <v>60500</v>
      </c>
      <c r="P1743">
        <f t="shared" si="54"/>
        <v>0</v>
      </c>
      <c r="Q1743" t="str">
        <f t="shared" si="55"/>
        <v>Central Canada</v>
      </c>
      <c r="R1743">
        <f>IF(Table5[[#This Row],[Position]]="Data Analyst",1,0)</f>
        <v>0</v>
      </c>
      <c r="S1743">
        <f>IF(Table5[[#This Row],[Position]]="Data Engineer",1,0)</f>
        <v>0</v>
      </c>
      <c r="T1743">
        <f>IF(Table5[[#This Row],[Position]]="Risk Analyst",1,0)</f>
        <v>0</v>
      </c>
      <c r="U1743">
        <f>IF(Table5[[#This Row],[Position]]="System Analyst",1,0)</f>
        <v>0</v>
      </c>
      <c r="V1743">
        <f>IF(Table5[[#This Row],[Position]]="Business Analyst",1,0)</f>
        <v>0</v>
      </c>
    </row>
    <row r="1744" spans="1:22" x14ac:dyDescent="0.2">
      <c r="A1744" s="4" t="s">
        <v>81</v>
      </c>
      <c r="B1744" s="4" t="s">
        <v>2923</v>
      </c>
      <c r="C1744" s="4" t="s">
        <v>23</v>
      </c>
      <c r="D1744" s="4" t="s">
        <v>583</v>
      </c>
      <c r="E1744" s="4" t="s">
        <v>99</v>
      </c>
      <c r="F1744" s="4" t="s">
        <v>99</v>
      </c>
      <c r="G1744" s="4" t="s">
        <v>99</v>
      </c>
      <c r="H1744" s="4" t="s">
        <v>100</v>
      </c>
      <c r="I1744" s="4" t="s">
        <v>2924</v>
      </c>
      <c r="J1744" s="4" t="s">
        <v>45</v>
      </c>
      <c r="K1744" s="4" t="s">
        <v>32</v>
      </c>
      <c r="L1744" s="4" t="s">
        <v>21</v>
      </c>
      <c r="M1744" s="15">
        <v>73000</v>
      </c>
      <c r="N1744" s="15">
        <v>85000</v>
      </c>
      <c r="O1744" s="16">
        <v>79000</v>
      </c>
      <c r="P1744">
        <f t="shared" si="54"/>
        <v>0</v>
      </c>
      <c r="Q1744" t="str">
        <f t="shared" si="55"/>
        <v>Western Canada</v>
      </c>
      <c r="R1744">
        <f>IF(Table5[[#This Row],[Position]]="Data Analyst",1,0)</f>
        <v>0</v>
      </c>
      <c r="S1744">
        <f>IF(Table5[[#This Row],[Position]]="Data Engineer",1,0)</f>
        <v>0</v>
      </c>
      <c r="T1744">
        <f>IF(Table5[[#This Row],[Position]]="Risk Analyst",1,0)</f>
        <v>0</v>
      </c>
      <c r="U1744">
        <f>IF(Table5[[#This Row],[Position]]="System Analyst",1,0)</f>
        <v>0</v>
      </c>
      <c r="V1744">
        <f>IF(Table5[[#This Row],[Position]]="Business Analyst",1,0)</f>
        <v>1</v>
      </c>
    </row>
    <row r="1745" spans="1:22" x14ac:dyDescent="0.2">
      <c r="A1745" s="5" t="s">
        <v>96</v>
      </c>
      <c r="B1745" s="5" t="s">
        <v>1306</v>
      </c>
      <c r="C1745" s="5" t="s">
        <v>50</v>
      </c>
      <c r="D1745" s="5" t="s">
        <v>1307</v>
      </c>
      <c r="E1745" s="5" t="s">
        <v>1125</v>
      </c>
      <c r="F1745" s="5" t="s">
        <v>1125</v>
      </c>
      <c r="G1745" s="5" t="s">
        <v>1125</v>
      </c>
      <c r="H1745" s="5" t="s">
        <v>53</v>
      </c>
      <c r="I1745" s="5" t="s">
        <v>2925</v>
      </c>
      <c r="J1745" s="5" t="s">
        <v>20</v>
      </c>
      <c r="K1745" s="5" t="s">
        <v>32</v>
      </c>
      <c r="L1745" s="5" t="s">
        <v>21</v>
      </c>
      <c r="M1745" s="17">
        <v>60000</v>
      </c>
      <c r="N1745" s="17">
        <v>70000</v>
      </c>
      <c r="O1745" s="18">
        <v>65000</v>
      </c>
      <c r="P1745">
        <f t="shared" si="54"/>
        <v>0</v>
      </c>
      <c r="Q1745" t="str">
        <f t="shared" si="55"/>
        <v>Western Canada</v>
      </c>
      <c r="R1745">
        <f>IF(Table5[[#This Row],[Position]]="Data Analyst",1,0)</f>
        <v>0</v>
      </c>
      <c r="S1745">
        <f>IF(Table5[[#This Row],[Position]]="Data Engineer",1,0)</f>
        <v>0</v>
      </c>
      <c r="T1745">
        <f>IF(Table5[[#This Row],[Position]]="Risk Analyst",1,0)</f>
        <v>0</v>
      </c>
      <c r="U1745">
        <f>IF(Table5[[#This Row],[Position]]="System Analyst",1,0)</f>
        <v>0</v>
      </c>
      <c r="V1745">
        <f>IF(Table5[[#This Row],[Position]]="Business Analyst",1,0)</f>
        <v>0</v>
      </c>
    </row>
    <row r="1746" spans="1:22" x14ac:dyDescent="0.2">
      <c r="A1746" s="4" t="s">
        <v>88</v>
      </c>
      <c r="B1746" s="4" t="s">
        <v>321</v>
      </c>
      <c r="C1746" s="4" t="s">
        <v>90</v>
      </c>
      <c r="D1746" s="4" t="s">
        <v>322</v>
      </c>
      <c r="E1746" s="4" t="s">
        <v>323</v>
      </c>
      <c r="F1746" s="4" t="s">
        <v>323</v>
      </c>
      <c r="G1746" s="4" t="s">
        <v>323</v>
      </c>
      <c r="H1746" s="4" t="s">
        <v>53</v>
      </c>
      <c r="I1746" s="4" t="s">
        <v>2926</v>
      </c>
      <c r="J1746" s="4" t="s">
        <v>20</v>
      </c>
      <c r="K1746" s="4" t="s">
        <v>32</v>
      </c>
      <c r="L1746" s="4" t="s">
        <v>325</v>
      </c>
      <c r="M1746" s="15">
        <v>70000</v>
      </c>
      <c r="N1746" s="15">
        <v>85000</v>
      </c>
      <c r="O1746" s="16">
        <v>77500</v>
      </c>
      <c r="P1746">
        <f t="shared" si="54"/>
        <v>0</v>
      </c>
      <c r="Q1746" t="str">
        <f t="shared" si="55"/>
        <v>Western Canada</v>
      </c>
      <c r="R1746">
        <f>IF(Table5[[#This Row],[Position]]="Data Analyst",1,0)</f>
        <v>0</v>
      </c>
      <c r="S1746">
        <f>IF(Table5[[#This Row],[Position]]="Data Engineer",1,0)</f>
        <v>0</v>
      </c>
      <c r="T1746">
        <f>IF(Table5[[#This Row],[Position]]="Risk Analyst",1,0)</f>
        <v>0</v>
      </c>
      <c r="U1746">
        <f>IF(Table5[[#This Row],[Position]]="System Analyst",1,0)</f>
        <v>1</v>
      </c>
      <c r="V1746">
        <f>IF(Table5[[#This Row],[Position]]="Business Analyst",1,0)</f>
        <v>0</v>
      </c>
    </row>
    <row r="1747" spans="1:22" x14ac:dyDescent="0.2">
      <c r="A1747" s="5" t="s">
        <v>88</v>
      </c>
      <c r="B1747" s="5" t="s">
        <v>321</v>
      </c>
      <c r="C1747" s="5" t="s">
        <v>90</v>
      </c>
      <c r="D1747" s="5" t="s">
        <v>322</v>
      </c>
      <c r="E1747" s="5" t="s">
        <v>323</v>
      </c>
      <c r="F1747" s="5" t="s">
        <v>323</v>
      </c>
      <c r="G1747" s="5" t="s">
        <v>323</v>
      </c>
      <c r="H1747" s="5" t="s">
        <v>146</v>
      </c>
      <c r="I1747" s="5" t="s">
        <v>2926</v>
      </c>
      <c r="J1747" s="5" t="s">
        <v>20</v>
      </c>
      <c r="K1747" s="5" t="s">
        <v>32</v>
      </c>
      <c r="L1747" s="5" t="s">
        <v>325</v>
      </c>
      <c r="M1747" s="17">
        <v>70000</v>
      </c>
      <c r="N1747" s="17">
        <v>85000</v>
      </c>
      <c r="O1747" s="18">
        <v>77500</v>
      </c>
      <c r="P1747">
        <f t="shared" si="54"/>
        <v>0</v>
      </c>
      <c r="Q1747" t="str">
        <f t="shared" si="55"/>
        <v>Central Canada</v>
      </c>
      <c r="R1747">
        <f>IF(Table5[[#This Row],[Position]]="Data Analyst",1,0)</f>
        <v>0</v>
      </c>
      <c r="S1747">
        <f>IF(Table5[[#This Row],[Position]]="Data Engineer",1,0)</f>
        <v>0</v>
      </c>
      <c r="T1747">
        <f>IF(Table5[[#This Row],[Position]]="Risk Analyst",1,0)</f>
        <v>0</v>
      </c>
      <c r="U1747">
        <f>IF(Table5[[#This Row],[Position]]="System Analyst",1,0)</f>
        <v>1</v>
      </c>
      <c r="V1747">
        <f>IF(Table5[[#This Row],[Position]]="Business Analyst",1,0)</f>
        <v>0</v>
      </c>
    </row>
    <row r="1748" spans="1:22" x14ac:dyDescent="0.2">
      <c r="A1748" s="4" t="s">
        <v>88</v>
      </c>
      <c r="B1748" s="4" t="s">
        <v>321</v>
      </c>
      <c r="C1748" s="4" t="s">
        <v>90</v>
      </c>
      <c r="D1748" s="4" t="s">
        <v>322</v>
      </c>
      <c r="E1748" s="4" t="s">
        <v>323</v>
      </c>
      <c r="F1748" s="4" t="s">
        <v>323</v>
      </c>
      <c r="G1748" s="4" t="s">
        <v>323</v>
      </c>
      <c r="H1748" s="4" t="s">
        <v>178</v>
      </c>
      <c r="I1748" s="4" t="s">
        <v>2926</v>
      </c>
      <c r="J1748" s="4" t="s">
        <v>20</v>
      </c>
      <c r="K1748" s="4" t="s">
        <v>32</v>
      </c>
      <c r="L1748" s="4" t="s">
        <v>325</v>
      </c>
      <c r="M1748" s="15">
        <v>70000</v>
      </c>
      <c r="N1748" s="15">
        <v>85000</v>
      </c>
      <c r="O1748" s="16">
        <v>77500</v>
      </c>
      <c r="P1748">
        <f t="shared" si="54"/>
        <v>0</v>
      </c>
      <c r="Q1748" t="str">
        <f t="shared" si="55"/>
        <v>Atlantic Canada</v>
      </c>
      <c r="R1748">
        <f>IF(Table5[[#This Row],[Position]]="Data Analyst",1,0)</f>
        <v>0</v>
      </c>
      <c r="S1748">
        <f>IF(Table5[[#This Row],[Position]]="Data Engineer",1,0)</f>
        <v>0</v>
      </c>
      <c r="T1748">
        <f>IF(Table5[[#This Row],[Position]]="Risk Analyst",1,0)</f>
        <v>0</v>
      </c>
      <c r="U1748">
        <f>IF(Table5[[#This Row],[Position]]="System Analyst",1,0)</f>
        <v>1</v>
      </c>
      <c r="V1748">
        <f>IF(Table5[[#This Row],[Position]]="Business Analyst",1,0)</f>
        <v>0</v>
      </c>
    </row>
    <row r="1749" spans="1:22" x14ac:dyDescent="0.2">
      <c r="A1749" s="5" t="s">
        <v>48</v>
      </c>
      <c r="B1749" s="5" t="s">
        <v>2927</v>
      </c>
      <c r="C1749" s="5" t="s">
        <v>50</v>
      </c>
      <c r="D1749" s="5" t="s">
        <v>2928</v>
      </c>
      <c r="E1749" s="5" t="s">
        <v>2904</v>
      </c>
      <c r="F1749" s="5" t="s">
        <v>2904</v>
      </c>
      <c r="G1749" s="5" t="s">
        <v>2904</v>
      </c>
      <c r="H1749" s="5" t="s">
        <v>100</v>
      </c>
      <c r="I1749" s="5" t="s">
        <v>2929</v>
      </c>
      <c r="J1749" s="5" t="s">
        <v>20</v>
      </c>
      <c r="K1749" s="5" t="s">
        <v>17</v>
      </c>
      <c r="L1749" s="5" t="s">
        <v>21</v>
      </c>
      <c r="M1749" s="17">
        <v>68500</v>
      </c>
      <c r="N1749" s="17">
        <v>87000</v>
      </c>
      <c r="O1749" s="18">
        <v>77750</v>
      </c>
      <c r="P1749">
        <f t="shared" si="54"/>
        <v>0</v>
      </c>
      <c r="Q1749" t="str">
        <f t="shared" si="55"/>
        <v>Western Canada</v>
      </c>
      <c r="R1749">
        <f>IF(Table5[[#This Row],[Position]]="Data Analyst",1,0)</f>
        <v>0</v>
      </c>
      <c r="S1749">
        <f>IF(Table5[[#This Row],[Position]]="Data Engineer",1,0)</f>
        <v>0</v>
      </c>
      <c r="T1749">
        <f>IF(Table5[[#This Row],[Position]]="Risk Analyst",1,0)</f>
        <v>0</v>
      </c>
      <c r="U1749">
        <f>IF(Table5[[#This Row],[Position]]="System Analyst",1,0)</f>
        <v>0</v>
      </c>
      <c r="V1749">
        <f>IF(Table5[[#This Row],[Position]]="Business Analyst",1,0)</f>
        <v>0</v>
      </c>
    </row>
    <row r="1750" spans="1:22" x14ac:dyDescent="0.2">
      <c r="A1750" s="4" t="s">
        <v>88</v>
      </c>
      <c r="B1750" s="4" t="s">
        <v>299</v>
      </c>
      <c r="C1750" s="4" t="s">
        <v>90</v>
      </c>
      <c r="D1750" s="4" t="s">
        <v>2930</v>
      </c>
      <c r="E1750" s="4" t="s">
        <v>123</v>
      </c>
      <c r="F1750" s="4" t="s">
        <v>123</v>
      </c>
      <c r="G1750" s="4" t="s">
        <v>123</v>
      </c>
      <c r="H1750" s="4" t="s">
        <v>31</v>
      </c>
      <c r="I1750" s="4" t="s">
        <v>2029</v>
      </c>
      <c r="J1750" s="4" t="s">
        <v>20</v>
      </c>
      <c r="K1750" s="4" t="s">
        <v>32</v>
      </c>
      <c r="L1750" s="4" t="s">
        <v>33</v>
      </c>
      <c r="M1750" s="15">
        <v>95680</v>
      </c>
      <c r="N1750" s="15">
        <v>99840</v>
      </c>
      <c r="O1750" s="16">
        <v>97760</v>
      </c>
      <c r="P1750">
        <f t="shared" si="54"/>
        <v>0</v>
      </c>
      <c r="Q1750" t="str">
        <f t="shared" si="55"/>
        <v>Central Canada</v>
      </c>
      <c r="R1750">
        <f>IF(Table5[[#This Row],[Position]]="Data Analyst",1,0)</f>
        <v>0</v>
      </c>
      <c r="S1750">
        <f>IF(Table5[[#This Row],[Position]]="Data Engineer",1,0)</f>
        <v>0</v>
      </c>
      <c r="T1750">
        <f>IF(Table5[[#This Row],[Position]]="Risk Analyst",1,0)</f>
        <v>0</v>
      </c>
      <c r="U1750">
        <f>IF(Table5[[#This Row],[Position]]="System Analyst",1,0)</f>
        <v>1</v>
      </c>
      <c r="V1750">
        <f>IF(Table5[[#This Row],[Position]]="Business Analyst",1,0)</f>
        <v>0</v>
      </c>
    </row>
    <row r="1751" spans="1:22" x14ac:dyDescent="0.2">
      <c r="A1751" s="5" t="s">
        <v>22</v>
      </c>
      <c r="B1751" s="5" t="s">
        <v>454</v>
      </c>
      <c r="C1751" s="5" t="s">
        <v>50</v>
      </c>
      <c r="D1751" s="5" t="s">
        <v>78</v>
      </c>
      <c r="E1751" s="5" t="s">
        <v>37</v>
      </c>
      <c r="F1751" s="5" t="s">
        <v>37</v>
      </c>
      <c r="G1751" s="5" t="s">
        <v>37</v>
      </c>
      <c r="H1751" s="5" t="s">
        <v>31</v>
      </c>
      <c r="I1751" s="5" t="s">
        <v>2636</v>
      </c>
      <c r="J1751" s="5" t="s">
        <v>20</v>
      </c>
      <c r="K1751" s="5" t="s">
        <v>32</v>
      </c>
      <c r="L1751" s="5" t="s">
        <v>21</v>
      </c>
      <c r="M1751" s="17">
        <v>60000</v>
      </c>
      <c r="N1751" s="17">
        <v>100000</v>
      </c>
      <c r="O1751" s="18">
        <v>80000</v>
      </c>
      <c r="P1751">
        <f t="shared" si="54"/>
        <v>0</v>
      </c>
      <c r="Q1751" t="str">
        <f t="shared" si="55"/>
        <v>Central Canada</v>
      </c>
      <c r="R1751">
        <f>IF(Table5[[#This Row],[Position]]="Data Analyst",1,0)</f>
        <v>0</v>
      </c>
      <c r="S1751">
        <f>IF(Table5[[#This Row],[Position]]="Data Engineer",1,0)</f>
        <v>0</v>
      </c>
      <c r="T1751">
        <f>IF(Table5[[#This Row],[Position]]="Risk Analyst",1,0)</f>
        <v>0</v>
      </c>
      <c r="U1751">
        <f>IF(Table5[[#This Row],[Position]]="System Analyst",1,0)</f>
        <v>0</v>
      </c>
      <c r="V1751">
        <f>IF(Table5[[#This Row],[Position]]="Business Analyst",1,0)</f>
        <v>0</v>
      </c>
    </row>
    <row r="1752" spans="1:22" x14ac:dyDescent="0.2">
      <c r="A1752" s="4" t="s">
        <v>48</v>
      </c>
      <c r="B1752" s="4" t="s">
        <v>2931</v>
      </c>
      <c r="C1752" s="4" t="s">
        <v>23</v>
      </c>
      <c r="D1752" s="4" t="s">
        <v>404</v>
      </c>
      <c r="E1752" s="4" t="s">
        <v>123</v>
      </c>
      <c r="F1752" s="4" t="s">
        <v>123</v>
      </c>
      <c r="G1752" s="4" t="s">
        <v>123</v>
      </c>
      <c r="H1752" s="4" t="s">
        <v>31</v>
      </c>
      <c r="I1752" s="4" t="s">
        <v>1819</v>
      </c>
      <c r="J1752" s="4" t="s">
        <v>20</v>
      </c>
      <c r="K1752" s="4" t="s">
        <v>32</v>
      </c>
      <c r="L1752" s="4" t="s">
        <v>21</v>
      </c>
      <c r="M1752" s="15">
        <v>55000</v>
      </c>
      <c r="N1752" s="15">
        <v>70000</v>
      </c>
      <c r="O1752" s="16">
        <v>62500</v>
      </c>
      <c r="P1752">
        <f t="shared" si="54"/>
        <v>0</v>
      </c>
      <c r="Q1752" t="str">
        <f t="shared" si="55"/>
        <v>Central Canada</v>
      </c>
      <c r="R1752">
        <f>IF(Table5[[#This Row],[Position]]="Data Analyst",1,0)</f>
        <v>0</v>
      </c>
      <c r="S1752">
        <f>IF(Table5[[#This Row],[Position]]="Data Engineer",1,0)</f>
        <v>0</v>
      </c>
      <c r="T1752">
        <f>IF(Table5[[#This Row],[Position]]="Risk Analyst",1,0)</f>
        <v>0</v>
      </c>
      <c r="U1752">
        <f>IF(Table5[[#This Row],[Position]]="System Analyst",1,0)</f>
        <v>0</v>
      </c>
      <c r="V1752">
        <f>IF(Table5[[#This Row],[Position]]="Business Analyst",1,0)</f>
        <v>1</v>
      </c>
    </row>
    <row r="1753" spans="1:22" x14ac:dyDescent="0.2">
      <c r="A1753" s="5" t="s">
        <v>13</v>
      </c>
      <c r="B1753" s="5" t="s">
        <v>94</v>
      </c>
      <c r="C1753" s="5" t="s">
        <v>50</v>
      </c>
      <c r="D1753" s="5" t="s">
        <v>95</v>
      </c>
      <c r="E1753" s="5" t="s">
        <v>37</v>
      </c>
      <c r="F1753" s="5" t="s">
        <v>37</v>
      </c>
      <c r="G1753" s="5" t="s">
        <v>37</v>
      </c>
      <c r="H1753" s="5" t="s">
        <v>31</v>
      </c>
      <c r="I1753" s="5" t="s">
        <v>2932</v>
      </c>
      <c r="J1753" s="5" t="s">
        <v>20</v>
      </c>
      <c r="K1753" s="5" t="s">
        <v>32</v>
      </c>
      <c r="L1753" s="5" t="s">
        <v>46</v>
      </c>
      <c r="M1753" s="17">
        <v>57158.400000000001</v>
      </c>
      <c r="N1753" s="17">
        <v>76232</v>
      </c>
      <c r="O1753" s="18">
        <v>66695.199999999997</v>
      </c>
      <c r="P1753">
        <f t="shared" si="54"/>
        <v>0</v>
      </c>
      <c r="Q1753" t="str">
        <f t="shared" si="55"/>
        <v>Central Canada</v>
      </c>
      <c r="R1753">
        <f>IF(Table5[[#This Row],[Position]]="Data Analyst",1,0)</f>
        <v>0</v>
      </c>
      <c r="S1753">
        <f>IF(Table5[[#This Row],[Position]]="Data Engineer",1,0)</f>
        <v>0</v>
      </c>
      <c r="T1753">
        <f>IF(Table5[[#This Row],[Position]]="Risk Analyst",1,0)</f>
        <v>0</v>
      </c>
      <c r="U1753">
        <f>IF(Table5[[#This Row],[Position]]="System Analyst",1,0)</f>
        <v>0</v>
      </c>
      <c r="V1753">
        <f>IF(Table5[[#This Row],[Position]]="Business Analyst",1,0)</f>
        <v>0</v>
      </c>
    </row>
    <row r="1754" spans="1:22" x14ac:dyDescent="0.2">
      <c r="A1754" s="4" t="s">
        <v>13</v>
      </c>
      <c r="B1754" s="4" t="s">
        <v>2933</v>
      </c>
      <c r="C1754" s="4" t="s">
        <v>67</v>
      </c>
      <c r="D1754" s="4" t="s">
        <v>859</v>
      </c>
      <c r="E1754" s="4" t="s">
        <v>276</v>
      </c>
      <c r="F1754" s="4" t="s">
        <v>276</v>
      </c>
      <c r="G1754" s="4" t="s">
        <v>276</v>
      </c>
      <c r="H1754" s="4" t="s">
        <v>146</v>
      </c>
      <c r="I1754" s="4" t="s">
        <v>2934</v>
      </c>
      <c r="J1754" s="4" t="s">
        <v>45</v>
      </c>
      <c r="K1754" s="4" t="s">
        <v>32</v>
      </c>
      <c r="L1754" s="4" t="s">
        <v>21</v>
      </c>
      <c r="M1754" s="15">
        <v>62000</v>
      </c>
      <c r="N1754" s="15">
        <v>62000</v>
      </c>
      <c r="O1754" s="16">
        <v>62000</v>
      </c>
      <c r="P1754">
        <f t="shared" si="54"/>
        <v>0</v>
      </c>
      <c r="Q1754" t="str">
        <f t="shared" si="55"/>
        <v>Central Canada</v>
      </c>
      <c r="R1754">
        <f>IF(Table5[[#This Row],[Position]]="Data Analyst",1,0)</f>
        <v>0</v>
      </c>
      <c r="S1754">
        <f>IF(Table5[[#This Row],[Position]]="Data Engineer",1,0)</f>
        <v>0</v>
      </c>
      <c r="T1754">
        <f>IF(Table5[[#This Row],[Position]]="Risk Analyst",1,0)</f>
        <v>0</v>
      </c>
      <c r="U1754">
        <f>IF(Table5[[#This Row],[Position]]="System Analyst",1,0)</f>
        <v>0</v>
      </c>
      <c r="V1754">
        <f>IF(Table5[[#This Row],[Position]]="Business Analyst",1,0)</f>
        <v>0</v>
      </c>
    </row>
    <row r="1755" spans="1:22" x14ac:dyDescent="0.2">
      <c r="A1755" s="5" t="s">
        <v>22</v>
      </c>
      <c r="B1755" s="5" t="s">
        <v>23</v>
      </c>
      <c r="C1755" s="5" t="s">
        <v>23</v>
      </c>
      <c r="D1755" s="5" t="s">
        <v>820</v>
      </c>
      <c r="E1755" s="5" t="s">
        <v>2542</v>
      </c>
      <c r="F1755" s="5" t="s">
        <v>2542</v>
      </c>
      <c r="G1755" s="5" t="s">
        <v>2542</v>
      </c>
      <c r="H1755" s="5" t="s">
        <v>146</v>
      </c>
      <c r="I1755" s="5" t="s">
        <v>2935</v>
      </c>
      <c r="J1755" s="5" t="s">
        <v>20</v>
      </c>
      <c r="K1755" s="5" t="s">
        <v>32</v>
      </c>
      <c r="L1755" s="5" t="s">
        <v>21</v>
      </c>
      <c r="M1755" s="17">
        <v>65000</v>
      </c>
      <c r="N1755" s="17">
        <v>87000</v>
      </c>
      <c r="O1755" s="18">
        <v>76000</v>
      </c>
      <c r="P1755">
        <f t="shared" si="54"/>
        <v>0</v>
      </c>
      <c r="Q1755" t="str">
        <f t="shared" si="55"/>
        <v>Central Canada</v>
      </c>
      <c r="R1755">
        <f>IF(Table5[[#This Row],[Position]]="Data Analyst",1,0)</f>
        <v>0</v>
      </c>
      <c r="S1755">
        <f>IF(Table5[[#This Row],[Position]]="Data Engineer",1,0)</f>
        <v>0</v>
      </c>
      <c r="T1755">
        <f>IF(Table5[[#This Row],[Position]]="Risk Analyst",1,0)</f>
        <v>0</v>
      </c>
      <c r="U1755">
        <f>IF(Table5[[#This Row],[Position]]="System Analyst",1,0)</f>
        <v>0</v>
      </c>
      <c r="V1755">
        <f>IF(Table5[[#This Row],[Position]]="Business Analyst",1,0)</f>
        <v>1</v>
      </c>
    </row>
    <row r="1756" spans="1:22" x14ac:dyDescent="0.2">
      <c r="A1756" s="4" t="s">
        <v>22</v>
      </c>
      <c r="B1756" s="4" t="s">
        <v>2936</v>
      </c>
      <c r="C1756" s="4" t="s">
        <v>23</v>
      </c>
      <c r="D1756" s="4" t="s">
        <v>2937</v>
      </c>
      <c r="E1756" s="4" t="s">
        <v>30</v>
      </c>
      <c r="F1756" s="4" t="s">
        <v>30</v>
      </c>
      <c r="G1756" s="4" t="s">
        <v>30</v>
      </c>
      <c r="H1756" s="4" t="s">
        <v>31</v>
      </c>
      <c r="I1756" s="4" t="s">
        <v>2938</v>
      </c>
      <c r="J1756" s="4" t="s">
        <v>20</v>
      </c>
      <c r="K1756" s="4" t="s">
        <v>32</v>
      </c>
      <c r="L1756" s="4" t="s">
        <v>21</v>
      </c>
      <c r="M1756" s="15">
        <v>67000</v>
      </c>
      <c r="N1756" s="15">
        <v>102000</v>
      </c>
      <c r="O1756" s="16">
        <v>84500</v>
      </c>
      <c r="P1756">
        <f t="shared" si="54"/>
        <v>0</v>
      </c>
      <c r="Q1756" t="str">
        <f t="shared" si="55"/>
        <v>Central Canada</v>
      </c>
      <c r="R1756">
        <f>IF(Table5[[#This Row],[Position]]="Data Analyst",1,0)</f>
        <v>0</v>
      </c>
      <c r="S1756">
        <f>IF(Table5[[#This Row],[Position]]="Data Engineer",1,0)</f>
        <v>0</v>
      </c>
      <c r="T1756">
        <f>IF(Table5[[#This Row],[Position]]="Risk Analyst",1,0)</f>
        <v>0</v>
      </c>
      <c r="U1756">
        <f>IF(Table5[[#This Row],[Position]]="System Analyst",1,0)</f>
        <v>0</v>
      </c>
      <c r="V1756">
        <f>IF(Table5[[#This Row],[Position]]="Business Analyst",1,0)</f>
        <v>1</v>
      </c>
    </row>
    <row r="1757" spans="1:22" x14ac:dyDescent="0.2">
      <c r="A1757" s="5" t="s">
        <v>55</v>
      </c>
      <c r="B1757" s="5" t="s">
        <v>1199</v>
      </c>
      <c r="C1757" s="5" t="s">
        <v>15</v>
      </c>
      <c r="D1757" s="5" t="s">
        <v>910</v>
      </c>
      <c r="E1757" s="5" t="s">
        <v>600</v>
      </c>
      <c r="F1757" s="5" t="s">
        <v>600</v>
      </c>
      <c r="G1757" s="5" t="s">
        <v>600</v>
      </c>
      <c r="H1757" s="5" t="s">
        <v>31</v>
      </c>
      <c r="I1757" s="5" t="s">
        <v>2939</v>
      </c>
      <c r="J1757" s="5" t="s">
        <v>20</v>
      </c>
      <c r="K1757" s="5" t="s">
        <v>32</v>
      </c>
      <c r="L1757" s="5" t="s">
        <v>21</v>
      </c>
      <c r="M1757" s="17">
        <v>94000</v>
      </c>
      <c r="N1757" s="17">
        <v>110000</v>
      </c>
      <c r="O1757" s="18">
        <v>102000</v>
      </c>
      <c r="P1757">
        <f t="shared" si="54"/>
        <v>0</v>
      </c>
      <c r="Q1757" t="str">
        <f t="shared" si="55"/>
        <v>Central Canada</v>
      </c>
      <c r="R1757">
        <f>IF(Table5[[#This Row],[Position]]="Data Analyst",1,0)</f>
        <v>0</v>
      </c>
      <c r="S1757">
        <f>IF(Table5[[#This Row],[Position]]="Data Engineer",1,0)</f>
        <v>0</v>
      </c>
      <c r="T1757">
        <f>IF(Table5[[#This Row],[Position]]="Risk Analyst",1,0)</f>
        <v>1</v>
      </c>
      <c r="U1757">
        <f>IF(Table5[[#This Row],[Position]]="System Analyst",1,0)</f>
        <v>0</v>
      </c>
      <c r="V1757">
        <f>IF(Table5[[#This Row],[Position]]="Business Analyst",1,0)</f>
        <v>0</v>
      </c>
    </row>
    <row r="1758" spans="1:22" x14ac:dyDescent="0.2">
      <c r="A1758" s="4" t="s">
        <v>81</v>
      </c>
      <c r="B1758" s="4" t="s">
        <v>187</v>
      </c>
      <c r="C1758" s="4" t="s">
        <v>188</v>
      </c>
      <c r="D1758" s="4" t="s">
        <v>2940</v>
      </c>
      <c r="E1758" s="4" t="s">
        <v>63</v>
      </c>
      <c r="F1758" s="4" t="s">
        <v>63</v>
      </c>
      <c r="G1758" s="4" t="s">
        <v>63</v>
      </c>
      <c r="H1758" s="4" t="s">
        <v>53</v>
      </c>
      <c r="I1758" s="4" t="s">
        <v>2941</v>
      </c>
      <c r="J1758" s="4" t="s">
        <v>20</v>
      </c>
      <c r="K1758" s="4" t="s">
        <v>32</v>
      </c>
      <c r="L1758" s="4" t="s">
        <v>21</v>
      </c>
      <c r="M1758" s="15">
        <v>86000</v>
      </c>
      <c r="N1758" s="15">
        <v>94000</v>
      </c>
      <c r="O1758" s="16">
        <v>90000</v>
      </c>
      <c r="P1758">
        <f t="shared" si="54"/>
        <v>0</v>
      </c>
      <c r="Q1758" t="str">
        <f t="shared" si="55"/>
        <v>Western Canada</v>
      </c>
      <c r="R1758">
        <f>IF(Table5[[#This Row],[Position]]="Data Analyst",1,0)</f>
        <v>0</v>
      </c>
      <c r="S1758">
        <f>IF(Table5[[#This Row],[Position]]="Data Engineer",1,0)</f>
        <v>0</v>
      </c>
      <c r="T1758">
        <f>IF(Table5[[#This Row],[Position]]="Risk Analyst",1,0)</f>
        <v>0</v>
      </c>
      <c r="U1758">
        <f>IF(Table5[[#This Row],[Position]]="System Analyst",1,0)</f>
        <v>0</v>
      </c>
      <c r="V1758">
        <f>IF(Table5[[#This Row],[Position]]="Business Analyst",1,0)</f>
        <v>0</v>
      </c>
    </row>
    <row r="1759" spans="1:22" x14ac:dyDescent="0.2">
      <c r="A1759" s="5" t="s">
        <v>48</v>
      </c>
      <c r="B1759" s="5" t="s">
        <v>756</v>
      </c>
      <c r="C1759" s="5" t="s">
        <v>50</v>
      </c>
      <c r="D1759" s="5" t="s">
        <v>203</v>
      </c>
      <c r="E1759" s="5" t="s">
        <v>204</v>
      </c>
      <c r="F1759" s="5" t="s">
        <v>204</v>
      </c>
      <c r="G1759" s="5" t="s">
        <v>204</v>
      </c>
      <c r="H1759" s="5" t="s">
        <v>31</v>
      </c>
      <c r="I1759" s="5" t="s">
        <v>2942</v>
      </c>
      <c r="J1759" s="5" t="s">
        <v>20</v>
      </c>
      <c r="K1759" s="5" t="s">
        <v>32</v>
      </c>
      <c r="L1759" s="5" t="s">
        <v>33</v>
      </c>
      <c r="M1759" s="17">
        <v>52000</v>
      </c>
      <c r="N1759" s="17">
        <v>59000</v>
      </c>
      <c r="O1759" s="18">
        <v>55500</v>
      </c>
      <c r="P1759">
        <f t="shared" si="54"/>
        <v>0</v>
      </c>
      <c r="Q1759" t="str">
        <f t="shared" si="55"/>
        <v>Central Canada</v>
      </c>
      <c r="R1759">
        <f>IF(Table5[[#This Row],[Position]]="Data Analyst",1,0)</f>
        <v>0</v>
      </c>
      <c r="S1759">
        <f>IF(Table5[[#This Row],[Position]]="Data Engineer",1,0)</f>
        <v>0</v>
      </c>
      <c r="T1759">
        <f>IF(Table5[[#This Row],[Position]]="Risk Analyst",1,0)</f>
        <v>0</v>
      </c>
      <c r="U1759">
        <f>IF(Table5[[#This Row],[Position]]="System Analyst",1,0)</f>
        <v>0</v>
      </c>
      <c r="V1759">
        <f>IF(Table5[[#This Row],[Position]]="Business Analyst",1,0)</f>
        <v>0</v>
      </c>
    </row>
    <row r="1760" spans="1:22" x14ac:dyDescent="0.2">
      <c r="A1760" s="4" t="s">
        <v>55</v>
      </c>
      <c r="B1760" s="4" t="s">
        <v>1926</v>
      </c>
      <c r="C1760" s="4" t="s">
        <v>50</v>
      </c>
      <c r="D1760" s="4" t="s">
        <v>2943</v>
      </c>
      <c r="E1760" s="4" t="s">
        <v>1865</v>
      </c>
      <c r="F1760" s="4" t="s">
        <v>1865</v>
      </c>
      <c r="G1760" s="4" t="s">
        <v>1865</v>
      </c>
      <c r="H1760" s="4" t="s">
        <v>100</v>
      </c>
      <c r="I1760" s="4" t="s">
        <v>2944</v>
      </c>
      <c r="J1760" s="4" t="s">
        <v>20</v>
      </c>
      <c r="K1760" s="4" t="s">
        <v>32</v>
      </c>
      <c r="L1760" s="4" t="s">
        <v>101</v>
      </c>
      <c r="M1760" s="15">
        <v>72000</v>
      </c>
      <c r="N1760" s="15">
        <v>153000</v>
      </c>
      <c r="O1760" s="16">
        <v>112500</v>
      </c>
      <c r="P1760">
        <f t="shared" si="54"/>
        <v>0</v>
      </c>
      <c r="Q1760" t="str">
        <f t="shared" si="55"/>
        <v>Western Canada</v>
      </c>
      <c r="R1760">
        <f>IF(Table5[[#This Row],[Position]]="Data Analyst",1,0)</f>
        <v>0</v>
      </c>
      <c r="S1760">
        <f>IF(Table5[[#This Row],[Position]]="Data Engineer",1,0)</f>
        <v>0</v>
      </c>
      <c r="T1760">
        <f>IF(Table5[[#This Row],[Position]]="Risk Analyst",1,0)</f>
        <v>0</v>
      </c>
      <c r="U1760">
        <f>IF(Table5[[#This Row],[Position]]="System Analyst",1,0)</f>
        <v>0</v>
      </c>
      <c r="V1760">
        <f>IF(Table5[[#This Row],[Position]]="Business Analyst",1,0)</f>
        <v>0</v>
      </c>
    </row>
  </sheetData>
  <conditionalFormatting sqref="B1:B1760">
    <cfRule type="cellIs" dxfId="0" priority="4" operator="equal">
      <formula>TRUE</formula>
    </cfRule>
  </conditionalFormatting>
  <conditionalFormatting sqref="M2:M1760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1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2:N1760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drawing r:id="rId2"/>
  <tableParts count="1">
    <tablePart r:id="rId3"/>
  </tableParts>
</worksheet>
</file>

<file path=docProps/app.xml><?xml version="1.0" encoding="utf-8"?>
<Properties xmlns="http://purl.oclc.org/ooxml/officeDocument/extendedProperties" xmlns:vt="http://purl.oclc.org/ooxml/officeDocument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untouched Cleaned_Dataset</vt:lpstr>
      <vt:lpstr>Descriptive Statistics</vt:lpstr>
      <vt:lpstr>Frequency Counts Job Title</vt:lpstr>
      <vt:lpstr>Frequency Counts Position</vt:lpstr>
      <vt:lpstr>Frequency Counts Industry</vt:lpstr>
      <vt:lpstr>Freq Count City</vt:lpstr>
      <vt:lpstr>Freq Count CityKeepRemote</vt:lpstr>
      <vt:lpstr>Freq CountCityRemRemote</vt:lpstr>
      <vt:lpstr>Freq Count Province</vt:lpstr>
      <vt:lpstr>Cleaned_Tabled_Dataset</vt:lpstr>
      <vt:lpstr>Sheet2</vt:lpstr>
      <vt:lpstr>Handling Missing Data</vt:lpstr>
      <vt:lpstr>FE PIVOT</vt:lpstr>
      <vt:lpstr>Feature Engineering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Emmanuel Oluwaseun Olajubu</cp:lastModifiedBy>
  <dcterms:created xsi:type="dcterms:W3CDTF">2024-11-13T19:27:00Z</dcterms:created>
  <dcterms:modified xsi:type="dcterms:W3CDTF">2024-11-27T18:09:51Z</dcterms:modified>
</cp:coreProperties>
</file>